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REGISTRO AUXILIARES\"/>
    </mc:Choice>
  </mc:AlternateContent>
  <xr:revisionPtr revIDLastSave="0" documentId="13_ncr:1_{4D726BA4-786D-44D4-A301-378DB7DEBC7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ARATULA" sheetId="1" r:id="rId1"/>
    <sheet name="ESTUDIANTES" sheetId="3" r:id="rId2"/>
    <sheet name="REPORTES" sheetId="6" r:id="rId3"/>
    <sheet name="INFORME INDIVIDUAL" sheetId="8" r:id="rId4"/>
  </sheets>
  <definedNames>
    <definedName name="_xlnm._FilterDatabase" localSheetId="2" hidden="1">REPORTES!$A$2:$IZ$2004</definedName>
    <definedName name="_xlnm.Print_Area" localSheetId="3">'INFORME INDIVIDUAL'!$C$4:$Q$54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8" l="1"/>
  <c r="AE43" i="8" l="1"/>
  <c r="AD43" i="8"/>
  <c r="AC43" i="8"/>
  <c r="AB43" i="8"/>
  <c r="AA43" i="8"/>
  <c r="Z43" i="8"/>
  <c r="Y43" i="8"/>
  <c r="AO43" i="8" s="1"/>
  <c r="X43" i="8"/>
  <c r="W43" i="8"/>
  <c r="AH43" i="8" s="1"/>
  <c r="AE42" i="8"/>
  <c r="AD42" i="8"/>
  <c r="AC42" i="8"/>
  <c r="AB42" i="8"/>
  <c r="AA42" i="8"/>
  <c r="Z42" i="8"/>
  <c r="Y42" i="8"/>
  <c r="X42" i="8"/>
  <c r="W42" i="8"/>
  <c r="AE41" i="8"/>
  <c r="AD41" i="8"/>
  <c r="AC41" i="8"/>
  <c r="AB41" i="8"/>
  <c r="AA41" i="8"/>
  <c r="Z41" i="8"/>
  <c r="Y41" i="8"/>
  <c r="AO41" i="8" s="1"/>
  <c r="X41" i="8"/>
  <c r="W41" i="8"/>
  <c r="AE40" i="8"/>
  <c r="AD40" i="8"/>
  <c r="AC40" i="8"/>
  <c r="AB40" i="8"/>
  <c r="AA40" i="8"/>
  <c r="Z40" i="8"/>
  <c r="Y40" i="8"/>
  <c r="X40" i="8"/>
  <c r="W40" i="8"/>
  <c r="AE39" i="8"/>
  <c r="AD39" i="8"/>
  <c r="AC39" i="8"/>
  <c r="AB39" i="8"/>
  <c r="AA39" i="8"/>
  <c r="Z39" i="8"/>
  <c r="Y39" i="8"/>
  <c r="AO39" i="8" s="1"/>
  <c r="X39" i="8"/>
  <c r="W39" i="8"/>
  <c r="AE38" i="8"/>
  <c r="AD38" i="8"/>
  <c r="AC38" i="8"/>
  <c r="AB38" i="8"/>
  <c r="AA38" i="8"/>
  <c r="Z38" i="8"/>
  <c r="Y38" i="8"/>
  <c r="X38" i="8"/>
  <c r="AM38" i="8" s="1"/>
  <c r="W38" i="8"/>
  <c r="AE37" i="8"/>
  <c r="AD37" i="8"/>
  <c r="AC37" i="8"/>
  <c r="AB37" i="8"/>
  <c r="AA37" i="8"/>
  <c r="Z37" i="8"/>
  <c r="Y37" i="8"/>
  <c r="AO37" i="8" s="1"/>
  <c r="X37" i="8"/>
  <c r="W37" i="8"/>
  <c r="AH37" i="8" s="1"/>
  <c r="AE36" i="8"/>
  <c r="AD36" i="8"/>
  <c r="AC36" i="8"/>
  <c r="AB36" i="8"/>
  <c r="AA36" i="8"/>
  <c r="Z36" i="8"/>
  <c r="Y36" i="8"/>
  <c r="X36" i="8"/>
  <c r="AK36" i="8" s="1"/>
  <c r="W36" i="8"/>
  <c r="AE35" i="8"/>
  <c r="AD35" i="8"/>
  <c r="AC35" i="8"/>
  <c r="AB35" i="8"/>
  <c r="AA35" i="8"/>
  <c r="Z35" i="8"/>
  <c r="Y35" i="8"/>
  <c r="AO35" i="8" s="1"/>
  <c r="X35" i="8"/>
  <c r="W35" i="8"/>
  <c r="AE34" i="8"/>
  <c r="AD34" i="8"/>
  <c r="AC34" i="8"/>
  <c r="AB34" i="8"/>
  <c r="AA34" i="8"/>
  <c r="Z34" i="8"/>
  <c r="Y34" i="8"/>
  <c r="X34" i="8"/>
  <c r="W34" i="8"/>
  <c r="AE33" i="8"/>
  <c r="AD33" i="8"/>
  <c r="AC33" i="8"/>
  <c r="AB33" i="8"/>
  <c r="AA33" i="8"/>
  <c r="Z33" i="8"/>
  <c r="Y33" i="8"/>
  <c r="AO33" i="8" s="1"/>
  <c r="X33" i="8"/>
  <c r="W33" i="8"/>
  <c r="AE32" i="8"/>
  <c r="AD32" i="8"/>
  <c r="AC32" i="8"/>
  <c r="AB32" i="8"/>
  <c r="AA32" i="8"/>
  <c r="Z32" i="8"/>
  <c r="Y32" i="8"/>
  <c r="X32" i="8"/>
  <c r="W32" i="8"/>
  <c r="AE31" i="8"/>
  <c r="AD31" i="8"/>
  <c r="AC31" i="8"/>
  <c r="AB31" i="8"/>
  <c r="AA31" i="8"/>
  <c r="Z31" i="8"/>
  <c r="Y31" i="8"/>
  <c r="AO31" i="8" s="1"/>
  <c r="X31" i="8"/>
  <c r="W31" i="8"/>
  <c r="AE30" i="8"/>
  <c r="AD30" i="8"/>
  <c r="AC30" i="8"/>
  <c r="AB30" i="8"/>
  <c r="AA30" i="8"/>
  <c r="Z30" i="8"/>
  <c r="Y30" i="8"/>
  <c r="X30" i="8"/>
  <c r="AM30" i="8" s="1"/>
  <c r="W30" i="8"/>
  <c r="AE29" i="8"/>
  <c r="AD29" i="8"/>
  <c r="AC29" i="8"/>
  <c r="AB29" i="8"/>
  <c r="AA29" i="8"/>
  <c r="Z29" i="8"/>
  <c r="Y29" i="8"/>
  <c r="AO29" i="8" s="1"/>
  <c r="X29" i="8"/>
  <c r="W29" i="8"/>
  <c r="AH29" i="8" s="1"/>
  <c r="AE28" i="8"/>
  <c r="AD28" i="8"/>
  <c r="AC28" i="8"/>
  <c r="AB28" i="8"/>
  <c r="AA28" i="8"/>
  <c r="Z28" i="8"/>
  <c r="Y28" i="8"/>
  <c r="X28" i="8"/>
  <c r="AK28" i="8" s="1"/>
  <c r="W28" i="8"/>
  <c r="AE27" i="8"/>
  <c r="AD27" i="8"/>
  <c r="AC27" i="8"/>
  <c r="AB27" i="8"/>
  <c r="AA27" i="8"/>
  <c r="Z27" i="8"/>
  <c r="Y27" i="8"/>
  <c r="AO27" i="8" s="1"/>
  <c r="X27" i="8"/>
  <c r="W27" i="8"/>
  <c r="AE26" i="8"/>
  <c r="AD26" i="8"/>
  <c r="AC26" i="8"/>
  <c r="AB26" i="8"/>
  <c r="AA26" i="8"/>
  <c r="Z26" i="8"/>
  <c r="Y26" i="8"/>
  <c r="X26" i="8"/>
  <c r="W26" i="8"/>
  <c r="AE25" i="8"/>
  <c r="AD25" i="8"/>
  <c r="AC25" i="8"/>
  <c r="AB25" i="8"/>
  <c r="AA25" i="8"/>
  <c r="Z25" i="8"/>
  <c r="Y25" i="8"/>
  <c r="AO25" i="8" s="1"/>
  <c r="X25" i="8"/>
  <c r="W25" i="8"/>
  <c r="AE24" i="8"/>
  <c r="AD24" i="8"/>
  <c r="AC24" i="8"/>
  <c r="AB24" i="8"/>
  <c r="AA24" i="8"/>
  <c r="Z24" i="8"/>
  <c r="Y24" i="8"/>
  <c r="X24" i="8"/>
  <c r="W24" i="8"/>
  <c r="AE23" i="8"/>
  <c r="AD23" i="8"/>
  <c r="AC23" i="8"/>
  <c r="AB23" i="8"/>
  <c r="AA23" i="8"/>
  <c r="Z23" i="8"/>
  <c r="Y23" i="8"/>
  <c r="AO23" i="8" s="1"/>
  <c r="X23" i="8"/>
  <c r="W23" i="8"/>
  <c r="AE22" i="8"/>
  <c r="AD22" i="8"/>
  <c r="AC22" i="8"/>
  <c r="AB22" i="8"/>
  <c r="AA22" i="8"/>
  <c r="Z22" i="8"/>
  <c r="Y22" i="8"/>
  <c r="X22" i="8"/>
  <c r="AM22" i="8" s="1"/>
  <c r="W22" i="8"/>
  <c r="AE21" i="8"/>
  <c r="AD21" i="8"/>
  <c r="AC21" i="8"/>
  <c r="AB21" i="8"/>
  <c r="AA21" i="8"/>
  <c r="Z21" i="8"/>
  <c r="Y21" i="8"/>
  <c r="AO21" i="8" s="1"/>
  <c r="X21" i="8"/>
  <c r="W21" i="8"/>
  <c r="AH21" i="8" s="1"/>
  <c r="AE20" i="8"/>
  <c r="AD20" i="8"/>
  <c r="AC20" i="8"/>
  <c r="AB20" i="8"/>
  <c r="AA20" i="8"/>
  <c r="Z20" i="8"/>
  <c r="Y20" i="8"/>
  <c r="X20" i="8"/>
  <c r="AK20" i="8" s="1"/>
  <c r="W20" i="8"/>
  <c r="AE19" i="8"/>
  <c r="AD19" i="8"/>
  <c r="AC19" i="8"/>
  <c r="AB19" i="8"/>
  <c r="AA19" i="8"/>
  <c r="Z19" i="8"/>
  <c r="Y19" i="8"/>
  <c r="AO19" i="8" s="1"/>
  <c r="X19" i="8"/>
  <c r="W19" i="8"/>
  <c r="AE18" i="8"/>
  <c r="AD18" i="8"/>
  <c r="AC18" i="8"/>
  <c r="AB18" i="8"/>
  <c r="AA18" i="8"/>
  <c r="Z18" i="8"/>
  <c r="Y18" i="8"/>
  <c r="X18" i="8"/>
  <c r="W18" i="8"/>
  <c r="AE17" i="8"/>
  <c r="AD17" i="8"/>
  <c r="AC17" i="8"/>
  <c r="AB17" i="8"/>
  <c r="AA17" i="8"/>
  <c r="Z17" i="8"/>
  <c r="Y17" i="8"/>
  <c r="X17" i="8"/>
  <c r="W17" i="8"/>
  <c r="AE16" i="8"/>
  <c r="AD16" i="8"/>
  <c r="BK16" i="8" s="1"/>
  <c r="AC16" i="8"/>
  <c r="AB16" i="8"/>
  <c r="BA16" i="8" s="1"/>
  <c r="AA16" i="8"/>
  <c r="Z16" i="8"/>
  <c r="Y16" i="8"/>
  <c r="X16" i="8"/>
  <c r="AM16" i="8" s="1"/>
  <c r="W16" i="8"/>
  <c r="AH16" i="8" s="1"/>
  <c r="AP16" i="8" l="1"/>
  <c r="AO16" i="8"/>
  <c r="AY16" i="8"/>
  <c r="AW16" i="8"/>
  <c r="AX16" i="8"/>
  <c r="BG16" i="8"/>
  <c r="BE16" i="8"/>
  <c r="BO16" i="8"/>
  <c r="BM16" i="8"/>
  <c r="BN16" i="8"/>
  <c r="AK17" i="8"/>
  <c r="AM17" i="8"/>
  <c r="AS17" i="8"/>
  <c r="AU17" i="8"/>
  <c r="AT17" i="8"/>
  <c r="BB17" i="8"/>
  <c r="BC17" i="8"/>
  <c r="BA17" i="8"/>
  <c r="BJ17" i="8"/>
  <c r="BK17" i="8"/>
  <c r="BI17" i="8"/>
  <c r="AH18" i="8"/>
  <c r="AG18" i="8"/>
  <c r="AP18" i="8"/>
  <c r="AQ18" i="8"/>
  <c r="AX18" i="8"/>
  <c r="AY18" i="8"/>
  <c r="AW18" i="8"/>
  <c r="BF18" i="8"/>
  <c r="BG18" i="8"/>
  <c r="BE18" i="8"/>
  <c r="BN18" i="8"/>
  <c r="BO18" i="8"/>
  <c r="BM18" i="8"/>
  <c r="AK19" i="8"/>
  <c r="AM19" i="8"/>
  <c r="AL19" i="8"/>
  <c r="AT19" i="8"/>
  <c r="AU19" i="8"/>
  <c r="AS19" i="8"/>
  <c r="BB19" i="8"/>
  <c r="BC19" i="8"/>
  <c r="BA19" i="8"/>
  <c r="BJ19" i="8"/>
  <c r="BK19" i="8"/>
  <c r="BI19" i="8"/>
  <c r="AH20" i="8"/>
  <c r="AI20" i="8"/>
  <c r="AP20" i="8"/>
  <c r="AQ20" i="8"/>
  <c r="AX20" i="8"/>
  <c r="AY20" i="8"/>
  <c r="AW20" i="8"/>
  <c r="BF20" i="8"/>
  <c r="BG20" i="8"/>
  <c r="BE20" i="8"/>
  <c r="BN20" i="8"/>
  <c r="BO20" i="8"/>
  <c r="BM20" i="8"/>
  <c r="AK21" i="8"/>
  <c r="AM21" i="8"/>
  <c r="AT21" i="8"/>
  <c r="AU21" i="8"/>
  <c r="AS21" i="8"/>
  <c r="BB21" i="8"/>
  <c r="BC21" i="8"/>
  <c r="BA21" i="8"/>
  <c r="BJ21" i="8"/>
  <c r="BK21" i="8"/>
  <c r="BI21" i="8"/>
  <c r="AH22" i="8"/>
  <c r="AG22" i="8"/>
  <c r="AP22" i="8"/>
  <c r="AQ22" i="8"/>
  <c r="AX22" i="8"/>
  <c r="AY22" i="8"/>
  <c r="AW22" i="8"/>
  <c r="BF22" i="8"/>
  <c r="BG22" i="8"/>
  <c r="BE22" i="8"/>
  <c r="BN22" i="8"/>
  <c r="BO22" i="8"/>
  <c r="BM22" i="8"/>
  <c r="AK23" i="8"/>
  <c r="AM23" i="8"/>
  <c r="AL23" i="8"/>
  <c r="AT23" i="8"/>
  <c r="AU23" i="8"/>
  <c r="AS23" i="8"/>
  <c r="BB23" i="8"/>
  <c r="BC23" i="8"/>
  <c r="BA23" i="8"/>
  <c r="BJ23" i="8"/>
  <c r="BK23" i="8"/>
  <c r="BI23" i="8"/>
  <c r="AH24" i="8"/>
  <c r="AI24" i="8"/>
  <c r="AP24" i="8"/>
  <c r="AQ24" i="8"/>
  <c r="AW24" i="8"/>
  <c r="AY24" i="8"/>
  <c r="AX24" i="8"/>
  <c r="BE24" i="8"/>
  <c r="BG24" i="8"/>
  <c r="BF24" i="8"/>
  <c r="BM24" i="8"/>
  <c r="BO24" i="8"/>
  <c r="BN24" i="8"/>
  <c r="AK25" i="8"/>
  <c r="AM25" i="8"/>
  <c r="AS25" i="8"/>
  <c r="AU25" i="8"/>
  <c r="AT25" i="8"/>
  <c r="BA25" i="8"/>
  <c r="BC25" i="8"/>
  <c r="BB25" i="8"/>
  <c r="BI25" i="8"/>
  <c r="BK25" i="8"/>
  <c r="BJ25" i="8"/>
  <c r="AH26" i="8"/>
  <c r="AG26" i="8"/>
  <c r="AP26" i="8"/>
  <c r="AQ26" i="8"/>
  <c r="AW26" i="8"/>
  <c r="AY26" i="8"/>
  <c r="AX26" i="8"/>
  <c r="BE26" i="8"/>
  <c r="BG26" i="8"/>
  <c r="BF26" i="8"/>
  <c r="BM26" i="8"/>
  <c r="BO26" i="8"/>
  <c r="BN26" i="8"/>
  <c r="AK27" i="8"/>
  <c r="AM27" i="8"/>
  <c r="AL27" i="8"/>
  <c r="AS27" i="8"/>
  <c r="AU27" i="8"/>
  <c r="AT27" i="8"/>
  <c r="BA27" i="8"/>
  <c r="BC27" i="8"/>
  <c r="BB27" i="8"/>
  <c r="BI27" i="8"/>
  <c r="BK27" i="8"/>
  <c r="BJ27" i="8"/>
  <c r="AH28" i="8"/>
  <c r="AI28" i="8"/>
  <c r="AP28" i="8"/>
  <c r="AQ28" i="8"/>
  <c r="AW28" i="8"/>
  <c r="AY28" i="8"/>
  <c r="AX28" i="8"/>
  <c r="BE28" i="8"/>
  <c r="BG28" i="8"/>
  <c r="BF28" i="8"/>
  <c r="BM28" i="8"/>
  <c r="BO28" i="8"/>
  <c r="BN28" i="8"/>
  <c r="AK29" i="8"/>
  <c r="AM29" i="8"/>
  <c r="AS29" i="8"/>
  <c r="AU29" i="8"/>
  <c r="AT29" i="8"/>
  <c r="BA29" i="8"/>
  <c r="BC29" i="8"/>
  <c r="BB29" i="8"/>
  <c r="BI29" i="8"/>
  <c r="BK29" i="8"/>
  <c r="BJ29" i="8"/>
  <c r="AH30" i="8"/>
  <c r="AG30" i="8"/>
  <c r="AP30" i="8"/>
  <c r="AQ30" i="8"/>
  <c r="AW30" i="8"/>
  <c r="AY30" i="8"/>
  <c r="AX30" i="8"/>
  <c r="BE30" i="8"/>
  <c r="BG30" i="8"/>
  <c r="BF30" i="8"/>
  <c r="BM30" i="8"/>
  <c r="BO30" i="8"/>
  <c r="BN30" i="8"/>
  <c r="AK31" i="8"/>
  <c r="AM31" i="8"/>
  <c r="AL31" i="8"/>
  <c r="AS31" i="8"/>
  <c r="AU31" i="8"/>
  <c r="AT31" i="8"/>
  <c r="BA31" i="8"/>
  <c r="BC31" i="8"/>
  <c r="BB31" i="8"/>
  <c r="BI31" i="8"/>
  <c r="BK31" i="8"/>
  <c r="BJ31" i="8"/>
  <c r="AH32" i="8"/>
  <c r="AI32" i="8"/>
  <c r="AP32" i="8"/>
  <c r="AQ32" i="8"/>
  <c r="AW32" i="8"/>
  <c r="AY32" i="8"/>
  <c r="AX32" i="8"/>
  <c r="BE32" i="8"/>
  <c r="BG32" i="8"/>
  <c r="BF32" i="8"/>
  <c r="BM32" i="8"/>
  <c r="BO32" i="8"/>
  <c r="BN32" i="8"/>
  <c r="AK33" i="8"/>
  <c r="AM33" i="8"/>
  <c r="AS33" i="8"/>
  <c r="AU33" i="8"/>
  <c r="AT33" i="8"/>
  <c r="BA33" i="8"/>
  <c r="BC33" i="8"/>
  <c r="BB33" i="8"/>
  <c r="BI33" i="8"/>
  <c r="BK33" i="8"/>
  <c r="BJ33" i="8"/>
  <c r="AH34" i="8"/>
  <c r="AG34" i="8"/>
  <c r="AP34" i="8"/>
  <c r="AQ34" i="8"/>
  <c r="AW34" i="8"/>
  <c r="AY34" i="8"/>
  <c r="AX34" i="8"/>
  <c r="BE34" i="8"/>
  <c r="BG34" i="8"/>
  <c r="BF34" i="8"/>
  <c r="BM34" i="8"/>
  <c r="BO34" i="8"/>
  <c r="BN34" i="8"/>
  <c r="AK35" i="8"/>
  <c r="AM35" i="8"/>
  <c r="AL35" i="8"/>
  <c r="AS35" i="8"/>
  <c r="AU35" i="8"/>
  <c r="AT35" i="8"/>
  <c r="BA35" i="8"/>
  <c r="BC35" i="8"/>
  <c r="BB35" i="8"/>
  <c r="BI35" i="8"/>
  <c r="BK35" i="8"/>
  <c r="BJ35" i="8"/>
  <c r="AH36" i="8"/>
  <c r="AI36" i="8"/>
  <c r="AP36" i="8"/>
  <c r="AQ36" i="8"/>
  <c r="AW36" i="8"/>
  <c r="AY36" i="8"/>
  <c r="AX36" i="8"/>
  <c r="BE36" i="8"/>
  <c r="BG36" i="8"/>
  <c r="BF36" i="8"/>
  <c r="BM36" i="8"/>
  <c r="BO36" i="8"/>
  <c r="BN36" i="8"/>
  <c r="AK37" i="8"/>
  <c r="AM37" i="8"/>
  <c r="AS37" i="8"/>
  <c r="AU37" i="8"/>
  <c r="AT37" i="8"/>
  <c r="BA37" i="8"/>
  <c r="BC37" i="8"/>
  <c r="BB37" i="8"/>
  <c r="BI37" i="8"/>
  <c r="BK37" i="8"/>
  <c r="BJ37" i="8"/>
  <c r="AH38" i="8"/>
  <c r="AG38" i="8"/>
  <c r="AP38" i="8"/>
  <c r="AQ38" i="8"/>
  <c r="AW38" i="8"/>
  <c r="AY38" i="8"/>
  <c r="AX38" i="8"/>
  <c r="BE38" i="8"/>
  <c r="BG38" i="8"/>
  <c r="BF38" i="8"/>
  <c r="BM38" i="8"/>
  <c r="BO38" i="8"/>
  <c r="BN38" i="8"/>
  <c r="AK39" i="8"/>
  <c r="AM39" i="8"/>
  <c r="AL39" i="8"/>
  <c r="AS39" i="8"/>
  <c r="AU39" i="8"/>
  <c r="AT39" i="8"/>
  <c r="BA39" i="8"/>
  <c r="BC39" i="8"/>
  <c r="BB39" i="8"/>
  <c r="BI39" i="8"/>
  <c r="BK39" i="8"/>
  <c r="BJ39" i="8"/>
  <c r="AH40" i="8"/>
  <c r="AI40" i="8"/>
  <c r="AP40" i="8"/>
  <c r="AQ40" i="8"/>
  <c r="AW40" i="8"/>
  <c r="AY40" i="8"/>
  <c r="AX40" i="8"/>
  <c r="BE40" i="8"/>
  <c r="BG40" i="8"/>
  <c r="BF40" i="8"/>
  <c r="BM40" i="8"/>
  <c r="BO40" i="8"/>
  <c r="BN40" i="8"/>
  <c r="AK41" i="8"/>
  <c r="AM41" i="8"/>
  <c r="AS41" i="8"/>
  <c r="AU41" i="8"/>
  <c r="AT41" i="8"/>
  <c r="BA41" i="8"/>
  <c r="BC41" i="8"/>
  <c r="BB41" i="8"/>
  <c r="BI41" i="8"/>
  <c r="BK41" i="8"/>
  <c r="BJ41" i="8"/>
  <c r="AG42" i="8"/>
  <c r="AI42" i="8"/>
  <c r="AP42" i="8"/>
  <c r="AQ42" i="8"/>
  <c r="AW42" i="8"/>
  <c r="AY42" i="8"/>
  <c r="AX42" i="8"/>
  <c r="BE42" i="8"/>
  <c r="BG42" i="8"/>
  <c r="BF42" i="8"/>
  <c r="BM42" i="8"/>
  <c r="BO42" i="8"/>
  <c r="BN42" i="8"/>
  <c r="AK43" i="8"/>
  <c r="AM43" i="8"/>
  <c r="AL43" i="8"/>
  <c r="AS43" i="8"/>
  <c r="AU43" i="8"/>
  <c r="AT43" i="8"/>
  <c r="BA43" i="8"/>
  <c r="BC43" i="8"/>
  <c r="BB43" i="8"/>
  <c r="BI43" i="8"/>
  <c r="BK43" i="8"/>
  <c r="BJ43" i="8"/>
  <c r="AG16" i="8"/>
  <c r="AI43" i="8"/>
  <c r="AH42" i="8"/>
  <c r="AG40" i="8"/>
  <c r="AI34" i="8"/>
  <c r="AG32" i="8"/>
  <c r="AI26" i="8"/>
  <c r="AG24" i="8"/>
  <c r="AI18" i="8"/>
  <c r="AL41" i="8"/>
  <c r="AL33" i="8"/>
  <c r="AL25" i="8"/>
  <c r="AL17" i="8"/>
  <c r="AL16" i="8"/>
  <c r="AK16" i="8"/>
  <c r="AT16" i="8"/>
  <c r="AS16" i="8"/>
  <c r="BB16" i="8"/>
  <c r="BC16" i="8"/>
  <c r="BJ16" i="8"/>
  <c r="BI16" i="8"/>
  <c r="AG17" i="8"/>
  <c r="AI17" i="8"/>
  <c r="AO17" i="8"/>
  <c r="AQ17" i="8"/>
  <c r="AP17" i="8"/>
  <c r="AX17" i="8"/>
  <c r="AY17" i="8"/>
  <c r="AW17" i="8"/>
  <c r="BF17" i="8"/>
  <c r="BG17" i="8"/>
  <c r="BE17" i="8"/>
  <c r="BN17" i="8"/>
  <c r="BO17" i="8"/>
  <c r="BM17" i="8"/>
  <c r="AL18" i="8"/>
  <c r="AK18" i="8"/>
  <c r="AT18" i="8"/>
  <c r="AU18" i="8"/>
  <c r="AS18" i="8"/>
  <c r="BB18" i="8"/>
  <c r="BC18" i="8"/>
  <c r="BA18" i="8"/>
  <c r="BJ18" i="8"/>
  <c r="BK18" i="8"/>
  <c r="BI18" i="8"/>
  <c r="AG19" i="8"/>
  <c r="AI19" i="8"/>
  <c r="AH19" i="8"/>
  <c r="AP19" i="8"/>
  <c r="AQ19" i="8"/>
  <c r="AX19" i="8"/>
  <c r="AY19" i="8"/>
  <c r="AW19" i="8"/>
  <c r="BF19" i="8"/>
  <c r="BG19" i="8"/>
  <c r="BE19" i="8"/>
  <c r="BN19" i="8"/>
  <c r="BO19" i="8"/>
  <c r="BM19" i="8"/>
  <c r="AL20" i="8"/>
  <c r="AM20" i="8"/>
  <c r="AT20" i="8"/>
  <c r="AU20" i="8"/>
  <c r="AS20" i="8"/>
  <c r="BB20" i="8"/>
  <c r="BC20" i="8"/>
  <c r="BA20" i="8"/>
  <c r="BJ20" i="8"/>
  <c r="BK20" i="8"/>
  <c r="BI20" i="8"/>
  <c r="AG21" i="8"/>
  <c r="AI21" i="8"/>
  <c r="AP21" i="8"/>
  <c r="AQ21" i="8"/>
  <c r="AX21" i="8"/>
  <c r="AY21" i="8"/>
  <c r="AW21" i="8"/>
  <c r="BF21" i="8"/>
  <c r="BG21" i="8"/>
  <c r="BE21" i="8"/>
  <c r="BN21" i="8"/>
  <c r="BO21" i="8"/>
  <c r="BM21" i="8"/>
  <c r="AL22" i="8"/>
  <c r="AK22" i="8"/>
  <c r="AT22" i="8"/>
  <c r="AU22" i="8"/>
  <c r="AS22" i="8"/>
  <c r="BB22" i="8"/>
  <c r="BC22" i="8"/>
  <c r="BA22" i="8"/>
  <c r="BJ22" i="8"/>
  <c r="BK22" i="8"/>
  <c r="BI22" i="8"/>
  <c r="AG23" i="8"/>
  <c r="AI23" i="8"/>
  <c r="AH23" i="8"/>
  <c r="AP23" i="8"/>
  <c r="AQ23" i="8"/>
  <c r="AX23" i="8"/>
  <c r="AY23" i="8"/>
  <c r="AW23" i="8"/>
  <c r="BF23" i="8"/>
  <c r="BG23" i="8"/>
  <c r="BE23" i="8"/>
  <c r="BN23" i="8"/>
  <c r="BO23" i="8"/>
  <c r="BM23" i="8"/>
  <c r="AL24" i="8"/>
  <c r="AM24" i="8"/>
  <c r="AT24" i="8"/>
  <c r="AU24" i="8"/>
  <c r="AS24" i="8"/>
  <c r="BA24" i="8"/>
  <c r="BC24" i="8"/>
  <c r="BB24" i="8"/>
  <c r="BI24" i="8"/>
  <c r="BK24" i="8"/>
  <c r="BJ24" i="8"/>
  <c r="AG25" i="8"/>
  <c r="AI25" i="8"/>
  <c r="AP25" i="8"/>
  <c r="AQ25" i="8"/>
  <c r="AW25" i="8"/>
  <c r="AY25" i="8"/>
  <c r="AX25" i="8"/>
  <c r="BE25" i="8"/>
  <c r="BG25" i="8"/>
  <c r="BF25" i="8"/>
  <c r="BM25" i="8"/>
  <c r="BO25" i="8"/>
  <c r="BN25" i="8"/>
  <c r="AL26" i="8"/>
  <c r="AK26" i="8"/>
  <c r="AS26" i="8"/>
  <c r="AU26" i="8"/>
  <c r="AT26" i="8"/>
  <c r="BA26" i="8"/>
  <c r="BC26" i="8"/>
  <c r="BB26" i="8"/>
  <c r="BI26" i="8"/>
  <c r="BK26" i="8"/>
  <c r="BJ26" i="8"/>
  <c r="AG27" i="8"/>
  <c r="AI27" i="8"/>
  <c r="AH27" i="8"/>
  <c r="AP27" i="8"/>
  <c r="AQ27" i="8"/>
  <c r="AW27" i="8"/>
  <c r="AY27" i="8"/>
  <c r="AX27" i="8"/>
  <c r="BE27" i="8"/>
  <c r="BG27" i="8"/>
  <c r="BF27" i="8"/>
  <c r="BM27" i="8"/>
  <c r="BO27" i="8"/>
  <c r="BN27" i="8"/>
  <c r="AL28" i="8"/>
  <c r="AM28" i="8"/>
  <c r="AS28" i="8"/>
  <c r="AU28" i="8"/>
  <c r="AT28" i="8"/>
  <c r="BA28" i="8"/>
  <c r="BC28" i="8"/>
  <c r="BB28" i="8"/>
  <c r="BI28" i="8"/>
  <c r="BK28" i="8"/>
  <c r="BJ28" i="8"/>
  <c r="AG29" i="8"/>
  <c r="AI29" i="8"/>
  <c r="AP29" i="8"/>
  <c r="AQ29" i="8"/>
  <c r="AW29" i="8"/>
  <c r="AY29" i="8"/>
  <c r="AX29" i="8"/>
  <c r="BE29" i="8"/>
  <c r="BG29" i="8"/>
  <c r="BF29" i="8"/>
  <c r="BM29" i="8"/>
  <c r="BO29" i="8"/>
  <c r="BN29" i="8"/>
  <c r="AL30" i="8"/>
  <c r="AK30" i="8"/>
  <c r="AS30" i="8"/>
  <c r="AU30" i="8"/>
  <c r="AT30" i="8"/>
  <c r="BA30" i="8"/>
  <c r="BC30" i="8"/>
  <c r="BB30" i="8"/>
  <c r="BI30" i="8"/>
  <c r="BK30" i="8"/>
  <c r="BJ30" i="8"/>
  <c r="AG31" i="8"/>
  <c r="AI31" i="8"/>
  <c r="AH31" i="8"/>
  <c r="AP31" i="8"/>
  <c r="AQ31" i="8"/>
  <c r="AW31" i="8"/>
  <c r="AY31" i="8"/>
  <c r="AX31" i="8"/>
  <c r="BE31" i="8"/>
  <c r="BG31" i="8"/>
  <c r="BF31" i="8"/>
  <c r="BM31" i="8"/>
  <c r="BO31" i="8"/>
  <c r="BN31" i="8"/>
  <c r="AL32" i="8"/>
  <c r="AM32" i="8"/>
  <c r="AS32" i="8"/>
  <c r="AU32" i="8"/>
  <c r="AT32" i="8"/>
  <c r="BA32" i="8"/>
  <c r="BC32" i="8"/>
  <c r="BB32" i="8"/>
  <c r="BI32" i="8"/>
  <c r="BK32" i="8"/>
  <c r="BJ32" i="8"/>
  <c r="AG33" i="8"/>
  <c r="AI33" i="8"/>
  <c r="AP33" i="8"/>
  <c r="AQ33" i="8"/>
  <c r="AW33" i="8"/>
  <c r="AY33" i="8"/>
  <c r="AX33" i="8"/>
  <c r="BE33" i="8"/>
  <c r="BG33" i="8"/>
  <c r="BF33" i="8"/>
  <c r="BM33" i="8"/>
  <c r="BO33" i="8"/>
  <c r="BN33" i="8"/>
  <c r="AL34" i="8"/>
  <c r="AK34" i="8"/>
  <c r="AS34" i="8"/>
  <c r="AU34" i="8"/>
  <c r="AT34" i="8"/>
  <c r="BA34" i="8"/>
  <c r="BC34" i="8"/>
  <c r="BB34" i="8"/>
  <c r="BI34" i="8"/>
  <c r="BK34" i="8"/>
  <c r="BJ34" i="8"/>
  <c r="AG35" i="8"/>
  <c r="AI35" i="8"/>
  <c r="AH35" i="8"/>
  <c r="AP35" i="8"/>
  <c r="AQ35" i="8"/>
  <c r="AW35" i="8"/>
  <c r="AY35" i="8"/>
  <c r="AX35" i="8"/>
  <c r="BE35" i="8"/>
  <c r="BG35" i="8"/>
  <c r="BF35" i="8"/>
  <c r="BM35" i="8"/>
  <c r="BO35" i="8"/>
  <c r="BN35" i="8"/>
  <c r="AL36" i="8"/>
  <c r="AM36" i="8"/>
  <c r="AS36" i="8"/>
  <c r="AU36" i="8"/>
  <c r="AT36" i="8"/>
  <c r="BA36" i="8"/>
  <c r="BC36" i="8"/>
  <c r="BB36" i="8"/>
  <c r="BI36" i="8"/>
  <c r="BK36" i="8"/>
  <c r="BJ36" i="8"/>
  <c r="AG37" i="8"/>
  <c r="AI37" i="8"/>
  <c r="AP37" i="8"/>
  <c r="AQ37" i="8"/>
  <c r="AW37" i="8"/>
  <c r="AY37" i="8"/>
  <c r="AX37" i="8"/>
  <c r="BE37" i="8"/>
  <c r="BG37" i="8"/>
  <c r="BF37" i="8"/>
  <c r="BM37" i="8"/>
  <c r="BO37" i="8"/>
  <c r="BN37" i="8"/>
  <c r="AL38" i="8"/>
  <c r="AK38" i="8"/>
  <c r="AS38" i="8"/>
  <c r="AU38" i="8"/>
  <c r="AT38" i="8"/>
  <c r="BA38" i="8"/>
  <c r="BC38" i="8"/>
  <c r="BB38" i="8"/>
  <c r="BI38" i="8"/>
  <c r="BK38" i="8"/>
  <c r="BJ38" i="8"/>
  <c r="AG39" i="8"/>
  <c r="AI39" i="8"/>
  <c r="AH39" i="8"/>
  <c r="AP39" i="8"/>
  <c r="AQ39" i="8"/>
  <c r="AW39" i="8"/>
  <c r="AY39" i="8"/>
  <c r="AX39" i="8"/>
  <c r="BE39" i="8"/>
  <c r="BG39" i="8"/>
  <c r="BF39" i="8"/>
  <c r="BM39" i="8"/>
  <c r="BO39" i="8"/>
  <c r="BN39" i="8"/>
  <c r="AL40" i="8"/>
  <c r="AM40" i="8"/>
  <c r="AS40" i="8"/>
  <c r="AU40" i="8"/>
  <c r="AT40" i="8"/>
  <c r="BA40" i="8"/>
  <c r="BC40" i="8"/>
  <c r="BB40" i="8"/>
  <c r="BI40" i="8"/>
  <c r="BK40" i="8"/>
  <c r="BJ40" i="8"/>
  <c r="AG41" i="8"/>
  <c r="AI41" i="8"/>
  <c r="AP41" i="8"/>
  <c r="AQ41" i="8"/>
  <c r="AW41" i="8"/>
  <c r="AY41" i="8"/>
  <c r="AX41" i="8"/>
  <c r="BE41" i="8"/>
  <c r="BG41" i="8"/>
  <c r="BF41" i="8"/>
  <c r="BM41" i="8"/>
  <c r="BO41" i="8"/>
  <c r="BN41" i="8"/>
  <c r="AL42" i="8"/>
  <c r="AK42" i="8"/>
  <c r="AS42" i="8"/>
  <c r="AU42" i="8"/>
  <c r="AT42" i="8"/>
  <c r="BA42" i="8"/>
  <c r="BC42" i="8"/>
  <c r="BB42" i="8"/>
  <c r="BI42" i="8"/>
  <c r="BK42" i="8"/>
  <c r="BJ42" i="8"/>
  <c r="AP43" i="8"/>
  <c r="AQ43" i="8"/>
  <c r="AW43" i="8"/>
  <c r="AY43" i="8"/>
  <c r="AX43" i="8"/>
  <c r="BE43" i="8"/>
  <c r="BG43" i="8"/>
  <c r="BF43" i="8"/>
  <c r="BM43" i="8"/>
  <c r="BO43" i="8"/>
  <c r="BN43" i="8"/>
  <c r="AI16" i="8"/>
  <c r="AG43" i="8"/>
  <c r="AH41" i="8"/>
  <c r="AI38" i="8"/>
  <c r="AG36" i="8"/>
  <c r="AH33" i="8"/>
  <c r="AI30" i="8"/>
  <c r="AG28" i="8"/>
  <c r="AH25" i="8"/>
  <c r="AI22" i="8"/>
  <c r="AG20" i="8"/>
  <c r="AH17" i="8"/>
  <c r="AM42" i="8"/>
  <c r="AK40" i="8"/>
  <c r="AL37" i="8"/>
  <c r="AM34" i="8"/>
  <c r="AK32" i="8"/>
  <c r="AL29" i="8"/>
  <c r="AM26" i="8"/>
  <c r="AK24" i="8"/>
  <c r="AL21" i="8"/>
  <c r="AM18" i="8"/>
  <c r="AQ16" i="8"/>
  <c r="AO42" i="8"/>
  <c r="AO40" i="8"/>
  <c r="AO38" i="8"/>
  <c r="AO36" i="8"/>
  <c r="AO34" i="8"/>
  <c r="AO32" i="8"/>
  <c r="AO30" i="8"/>
  <c r="AO28" i="8"/>
  <c r="AO26" i="8"/>
  <c r="AO24" i="8"/>
  <c r="AO22" i="8"/>
  <c r="AO20" i="8"/>
  <c r="AO18" i="8"/>
  <c r="AU16" i="8"/>
  <c r="BF16" i="8"/>
  <c r="C5" i="6"/>
  <c r="G12" i="8" s="1"/>
  <c r="G8" i="8"/>
  <c r="M7" i="8"/>
  <c r="G7" i="8"/>
  <c r="M6" i="8"/>
  <c r="G6" i="8"/>
  <c r="Q45" i="8"/>
  <c r="AJ38" i="8" l="1"/>
  <c r="H38" i="8" s="1"/>
  <c r="AJ29" i="8"/>
  <c r="H29" i="8" s="1"/>
  <c r="AJ21" i="8"/>
  <c r="H21" i="8" s="1"/>
  <c r="AZ16" i="8"/>
  <c r="L16" i="8" s="1"/>
  <c r="BL16" i="8"/>
  <c r="O16" i="8" s="1"/>
  <c r="BH16" i="8"/>
  <c r="N16" i="8" s="1"/>
  <c r="AR18" i="8"/>
  <c r="J18" i="8" s="1"/>
  <c r="AR22" i="8"/>
  <c r="J22" i="8" s="1"/>
  <c r="AR26" i="8"/>
  <c r="J26" i="8" s="1"/>
  <c r="AR30" i="8"/>
  <c r="J30" i="8" s="1"/>
  <c r="AR34" i="8"/>
  <c r="J34" i="8" s="1"/>
  <c r="AR38" i="8"/>
  <c r="J38" i="8" s="1"/>
  <c r="AR42" i="8"/>
  <c r="J42" i="8" s="1"/>
  <c r="AN18" i="8"/>
  <c r="I18" i="8" s="1"/>
  <c r="AN34" i="8"/>
  <c r="I34" i="8" s="1"/>
  <c r="AJ22" i="8"/>
  <c r="H22" i="8" s="1"/>
  <c r="AR43" i="8"/>
  <c r="J43" i="8" s="1"/>
  <c r="AR41" i="8"/>
  <c r="J41" i="8" s="1"/>
  <c r="AR39" i="8"/>
  <c r="J39" i="8" s="1"/>
  <c r="AJ39" i="8"/>
  <c r="H39" i="8" s="1"/>
  <c r="AN38" i="8"/>
  <c r="I38" i="8" s="1"/>
  <c r="AR37" i="8"/>
  <c r="J37" i="8" s="1"/>
  <c r="AJ37" i="8"/>
  <c r="H37" i="8" s="1"/>
  <c r="AR33" i="8"/>
  <c r="J33" i="8" s="1"/>
  <c r="AN32" i="8"/>
  <c r="I32" i="8" s="1"/>
  <c r="AR31" i="8"/>
  <c r="J31" i="8" s="1"/>
  <c r="AJ31" i="8"/>
  <c r="H31" i="8" s="1"/>
  <c r="AN30" i="8"/>
  <c r="I30" i="8" s="1"/>
  <c r="AR25" i="8"/>
  <c r="J25" i="8" s="1"/>
  <c r="BP23" i="8"/>
  <c r="P23" i="8" s="1"/>
  <c r="AZ23" i="8"/>
  <c r="L23" i="8" s="1"/>
  <c r="AR23" i="8"/>
  <c r="J23" i="8" s="1"/>
  <c r="AJ23" i="8"/>
  <c r="H23" i="8" s="1"/>
  <c r="BL22" i="8"/>
  <c r="O22" i="8" s="1"/>
  <c r="AV22" i="8"/>
  <c r="K22" i="8" s="1"/>
  <c r="AN22" i="8"/>
  <c r="I22" i="8" s="1"/>
  <c r="BH21" i="8"/>
  <c r="N21" i="8" s="1"/>
  <c r="BL20" i="8"/>
  <c r="O20" i="8" s="1"/>
  <c r="AV20" i="8"/>
  <c r="K20" i="8" s="1"/>
  <c r="BH19" i="8"/>
  <c r="N19" i="8" s="1"/>
  <c r="AR19" i="8"/>
  <c r="J19" i="8" s="1"/>
  <c r="BD18" i="8"/>
  <c r="M18" i="8" s="1"/>
  <c r="AZ17" i="8"/>
  <c r="L17" i="8" s="1"/>
  <c r="AJ18" i="8"/>
  <c r="H18" i="8" s="1"/>
  <c r="AJ26" i="8"/>
  <c r="H26" i="8" s="1"/>
  <c r="AJ34" i="8"/>
  <c r="H34" i="8" s="1"/>
  <c r="AJ40" i="8"/>
  <c r="H40" i="8" s="1"/>
  <c r="AN39" i="8"/>
  <c r="I39" i="8" s="1"/>
  <c r="AJ32" i="8"/>
  <c r="H32" i="8" s="1"/>
  <c r="AN31" i="8"/>
  <c r="I31" i="8" s="1"/>
  <c r="AJ24" i="8"/>
  <c r="H24" i="8" s="1"/>
  <c r="BL23" i="8"/>
  <c r="O23" i="8" s="1"/>
  <c r="AV23" i="8"/>
  <c r="K23" i="8" s="1"/>
  <c r="AN23" i="8"/>
  <c r="I23" i="8" s="1"/>
  <c r="BP22" i="8"/>
  <c r="P22" i="8" s="1"/>
  <c r="AZ22" i="8"/>
  <c r="L22" i="8" s="1"/>
  <c r="BD21" i="8"/>
  <c r="M21" i="8" s="1"/>
  <c r="BP20" i="8"/>
  <c r="P20" i="8" s="1"/>
  <c r="AZ20" i="8"/>
  <c r="L20" i="8" s="1"/>
  <c r="BP17" i="8"/>
  <c r="P17" i="8" s="1"/>
  <c r="BD19" i="8"/>
  <c r="M19" i="8" s="1"/>
  <c r="AV16" i="8"/>
  <c r="K16" i="8" s="1"/>
  <c r="AJ16" i="8"/>
  <c r="H16" i="8" s="1"/>
  <c r="AN37" i="8"/>
  <c r="I37" i="8" s="1"/>
  <c r="AN21" i="8"/>
  <c r="I21" i="8" s="1"/>
  <c r="AR35" i="8"/>
  <c r="J35" i="8" s="1"/>
  <c r="AR29" i="8"/>
  <c r="J29" i="8" s="1"/>
  <c r="AR27" i="8"/>
  <c r="J27" i="8" s="1"/>
  <c r="AR21" i="8"/>
  <c r="J21" i="8" s="1"/>
  <c r="BD16" i="8"/>
  <c r="M16" i="8" s="1"/>
  <c r="BH18" i="8"/>
  <c r="N18" i="8" s="1"/>
  <c r="BL17" i="8"/>
  <c r="O17" i="8" s="1"/>
  <c r="BP16" i="8"/>
  <c r="P16" i="8" s="1"/>
  <c r="AR16" i="8"/>
  <c r="J16" i="8" s="1"/>
  <c r="BP43" i="8"/>
  <c r="P43" i="8" s="1"/>
  <c r="AZ43" i="8"/>
  <c r="L43" i="8" s="1"/>
  <c r="BD42" i="8"/>
  <c r="M42" i="8" s="1"/>
  <c r="BP41" i="8"/>
  <c r="P41" i="8" s="1"/>
  <c r="AZ41" i="8"/>
  <c r="L41" i="8" s="1"/>
  <c r="BD40" i="8"/>
  <c r="M40" i="8" s="1"/>
  <c r="AN40" i="8"/>
  <c r="I40" i="8" s="1"/>
  <c r="BP39" i="8"/>
  <c r="P39" i="8" s="1"/>
  <c r="AZ39" i="8"/>
  <c r="L39" i="8" s="1"/>
  <c r="BL38" i="8"/>
  <c r="O38" i="8" s="1"/>
  <c r="AV38" i="8"/>
  <c r="K38" i="8" s="1"/>
  <c r="BH37" i="8"/>
  <c r="N37" i="8" s="1"/>
  <c r="BL36" i="8"/>
  <c r="O36" i="8" s="1"/>
  <c r="AV36" i="8"/>
  <c r="K36" i="8" s="1"/>
  <c r="BH35" i="8"/>
  <c r="N35" i="8" s="1"/>
  <c r="BD34" i="8"/>
  <c r="M34" i="8" s="1"/>
  <c r="BP33" i="8"/>
  <c r="P33" i="8" s="1"/>
  <c r="AZ33" i="8"/>
  <c r="L33" i="8" s="1"/>
  <c r="BD32" i="8"/>
  <c r="M32" i="8" s="1"/>
  <c r="BP31" i="8"/>
  <c r="P31" i="8" s="1"/>
  <c r="AZ31" i="8"/>
  <c r="L31" i="8" s="1"/>
  <c r="BL30" i="8"/>
  <c r="O30" i="8" s="1"/>
  <c r="AV30" i="8"/>
  <c r="K30" i="8" s="1"/>
  <c r="BH29" i="8"/>
  <c r="N29" i="8" s="1"/>
  <c r="BL28" i="8"/>
  <c r="O28" i="8" s="1"/>
  <c r="AV28" i="8"/>
  <c r="K28" i="8" s="1"/>
  <c r="BH27" i="8"/>
  <c r="N27" i="8" s="1"/>
  <c r="BD26" i="8"/>
  <c r="M26" i="8" s="1"/>
  <c r="BP25" i="8"/>
  <c r="P25" i="8" s="1"/>
  <c r="AZ25" i="8"/>
  <c r="L25" i="8" s="1"/>
  <c r="BD24" i="8"/>
  <c r="M24" i="8" s="1"/>
  <c r="AN24" i="8"/>
  <c r="I24" i="8" s="1"/>
  <c r="AJ17" i="8"/>
  <c r="H17" i="8" s="1"/>
  <c r="BD43" i="8"/>
  <c r="M43" i="8" s="1"/>
  <c r="BH42" i="8"/>
  <c r="N42" i="8" s="1"/>
  <c r="AJ42" i="8"/>
  <c r="H42" i="8" s="1"/>
  <c r="BL41" i="8"/>
  <c r="O41" i="8" s="1"/>
  <c r="AV41" i="8"/>
  <c r="K41" i="8" s="1"/>
  <c r="BH40" i="8"/>
  <c r="N40" i="8" s="1"/>
  <c r="BL39" i="8"/>
  <c r="O39" i="8" s="1"/>
  <c r="AV39" i="8"/>
  <c r="K39" i="8" s="1"/>
  <c r="BP38" i="8"/>
  <c r="P38" i="8" s="1"/>
  <c r="AZ38" i="8"/>
  <c r="L38" i="8" s="1"/>
  <c r="BD37" i="8"/>
  <c r="M37" i="8" s="1"/>
  <c r="BP36" i="8"/>
  <c r="P36" i="8" s="1"/>
  <c r="AZ36" i="8"/>
  <c r="L36" i="8" s="1"/>
  <c r="BD35" i="8"/>
  <c r="M35" i="8" s="1"/>
  <c r="BH34" i="8"/>
  <c r="N34" i="8" s="1"/>
  <c r="BL33" i="8"/>
  <c r="O33" i="8" s="1"/>
  <c r="AV33" i="8"/>
  <c r="K33" i="8" s="1"/>
  <c r="BH32" i="8"/>
  <c r="N32" i="8" s="1"/>
  <c r="BL31" i="8"/>
  <c r="O31" i="8" s="1"/>
  <c r="AV31" i="8"/>
  <c r="K31" i="8" s="1"/>
  <c r="BP30" i="8"/>
  <c r="P30" i="8" s="1"/>
  <c r="AZ30" i="8"/>
  <c r="L30" i="8" s="1"/>
  <c r="BD29" i="8"/>
  <c r="M29" i="8" s="1"/>
  <c r="AN29" i="8"/>
  <c r="I29" i="8" s="1"/>
  <c r="BP28" i="8"/>
  <c r="P28" i="8" s="1"/>
  <c r="AZ28" i="8"/>
  <c r="L28" i="8" s="1"/>
  <c r="BD27" i="8"/>
  <c r="M27" i="8" s="1"/>
  <c r="BH26" i="8"/>
  <c r="N26" i="8" s="1"/>
  <c r="BL25" i="8"/>
  <c r="O25" i="8" s="1"/>
  <c r="AV25" i="8"/>
  <c r="K25" i="8" s="1"/>
  <c r="BH24" i="8"/>
  <c r="N24" i="8" s="1"/>
  <c r="AR20" i="8"/>
  <c r="J20" i="8" s="1"/>
  <c r="AR24" i="8"/>
  <c r="J24" i="8" s="1"/>
  <c r="AR28" i="8"/>
  <c r="J28" i="8" s="1"/>
  <c r="AR32" i="8"/>
  <c r="J32" i="8" s="1"/>
  <c r="AR36" i="8"/>
  <c r="J36" i="8" s="1"/>
  <c r="AR40" i="8"/>
  <c r="J40" i="8" s="1"/>
  <c r="AN26" i="8"/>
  <c r="I26" i="8" s="1"/>
  <c r="AN42" i="8"/>
  <c r="I42" i="8" s="1"/>
  <c r="AJ30" i="8"/>
  <c r="H30" i="8" s="1"/>
  <c r="BH43" i="8"/>
  <c r="N43" i="8" s="1"/>
  <c r="BL42" i="8"/>
  <c r="O42" i="8" s="1"/>
  <c r="AV42" i="8"/>
  <c r="K42" i="8" s="1"/>
  <c r="BH41" i="8"/>
  <c r="N41" i="8" s="1"/>
  <c r="AJ41" i="8"/>
  <c r="H41" i="8" s="1"/>
  <c r="BL40" i="8"/>
  <c r="O40" i="8" s="1"/>
  <c r="AV40" i="8"/>
  <c r="K40" i="8" s="1"/>
  <c r="BH39" i="8"/>
  <c r="N39" i="8" s="1"/>
  <c r="BD38" i="8"/>
  <c r="M38" i="8" s="1"/>
  <c r="BP37" i="8"/>
  <c r="P37" i="8" s="1"/>
  <c r="AZ37" i="8"/>
  <c r="L37" i="8" s="1"/>
  <c r="BD36" i="8"/>
  <c r="M36" i="8" s="1"/>
  <c r="AN36" i="8"/>
  <c r="I36" i="8" s="1"/>
  <c r="BP35" i="8"/>
  <c r="P35" i="8" s="1"/>
  <c r="AZ35" i="8"/>
  <c r="L35" i="8" s="1"/>
  <c r="AJ35" i="8"/>
  <c r="H35" i="8" s="1"/>
  <c r="BL34" i="8"/>
  <c r="O34" i="8" s="1"/>
  <c r="AV34" i="8"/>
  <c r="K34" i="8" s="1"/>
  <c r="BH33" i="8"/>
  <c r="N33" i="8" s="1"/>
  <c r="AJ33" i="8"/>
  <c r="H33" i="8" s="1"/>
  <c r="BL32" i="8"/>
  <c r="O32" i="8" s="1"/>
  <c r="AV32" i="8"/>
  <c r="K32" i="8" s="1"/>
  <c r="BH31" i="8"/>
  <c r="N31" i="8" s="1"/>
  <c r="BD30" i="8"/>
  <c r="M30" i="8" s="1"/>
  <c r="BP29" i="8"/>
  <c r="P29" i="8" s="1"/>
  <c r="AZ29" i="8"/>
  <c r="L29" i="8" s="1"/>
  <c r="BD28" i="8"/>
  <c r="M28" i="8" s="1"/>
  <c r="AN28" i="8"/>
  <c r="I28" i="8" s="1"/>
  <c r="BP27" i="8"/>
  <c r="P27" i="8" s="1"/>
  <c r="AZ27" i="8"/>
  <c r="L27" i="8" s="1"/>
  <c r="AJ27" i="8"/>
  <c r="H27" i="8" s="1"/>
  <c r="BL26" i="8"/>
  <c r="O26" i="8" s="1"/>
  <c r="AV26" i="8"/>
  <c r="K26" i="8" s="1"/>
  <c r="BH25" i="8"/>
  <c r="N25" i="8" s="1"/>
  <c r="AJ25" i="8"/>
  <c r="H25" i="8" s="1"/>
  <c r="BL24" i="8"/>
  <c r="O24" i="8" s="1"/>
  <c r="AV24" i="8"/>
  <c r="K24" i="8" s="1"/>
  <c r="BH23" i="8"/>
  <c r="N23" i="8" s="1"/>
  <c r="BD22" i="8"/>
  <c r="M22" i="8" s="1"/>
  <c r="BP21" i="8"/>
  <c r="P21" i="8" s="1"/>
  <c r="AZ21" i="8"/>
  <c r="L21" i="8" s="1"/>
  <c r="BD20" i="8"/>
  <c r="M20" i="8" s="1"/>
  <c r="AN20" i="8"/>
  <c r="I20" i="8" s="1"/>
  <c r="BP19" i="8"/>
  <c r="P19" i="8" s="1"/>
  <c r="AZ19" i="8"/>
  <c r="L19" i="8" s="1"/>
  <c r="AJ19" i="8"/>
  <c r="H19" i="8" s="1"/>
  <c r="BL18" i="8"/>
  <c r="O18" i="8" s="1"/>
  <c r="AV18" i="8"/>
  <c r="K18" i="8" s="1"/>
  <c r="BH17" i="8"/>
  <c r="N17" i="8" s="1"/>
  <c r="AR17" i="8"/>
  <c r="J17" i="8" s="1"/>
  <c r="AN16" i="8"/>
  <c r="I16" i="8" s="1"/>
  <c r="AJ43" i="8"/>
  <c r="H43" i="8" s="1"/>
  <c r="BL43" i="8"/>
  <c r="O43" i="8" s="1"/>
  <c r="AV43" i="8"/>
  <c r="K43" i="8" s="1"/>
  <c r="AN43" i="8"/>
  <c r="I43" i="8" s="1"/>
  <c r="BP42" i="8"/>
  <c r="P42" i="8" s="1"/>
  <c r="AZ42" i="8"/>
  <c r="L42" i="8" s="1"/>
  <c r="BD41" i="8"/>
  <c r="M41" i="8" s="1"/>
  <c r="AN41" i="8"/>
  <c r="I41" i="8" s="1"/>
  <c r="BP40" i="8"/>
  <c r="P40" i="8" s="1"/>
  <c r="AZ40" i="8"/>
  <c r="L40" i="8" s="1"/>
  <c r="BD39" i="8"/>
  <c r="M39" i="8" s="1"/>
  <c r="BH38" i="8"/>
  <c r="N38" i="8" s="1"/>
  <c r="BL37" i="8"/>
  <c r="O37" i="8" s="1"/>
  <c r="AV37" i="8"/>
  <c r="K37" i="8" s="1"/>
  <c r="BH36" i="8"/>
  <c r="N36" i="8" s="1"/>
  <c r="AJ36" i="8"/>
  <c r="H36" i="8" s="1"/>
  <c r="BL35" i="8"/>
  <c r="O35" i="8" s="1"/>
  <c r="AV35" i="8"/>
  <c r="K35" i="8" s="1"/>
  <c r="AN35" i="8"/>
  <c r="I35" i="8" s="1"/>
  <c r="BP34" i="8"/>
  <c r="P34" i="8" s="1"/>
  <c r="AZ34" i="8"/>
  <c r="L34" i="8" s="1"/>
  <c r="BD33" i="8"/>
  <c r="M33" i="8" s="1"/>
  <c r="AN33" i="8"/>
  <c r="I33" i="8" s="1"/>
  <c r="BP32" i="8"/>
  <c r="P32" i="8" s="1"/>
  <c r="AZ32" i="8"/>
  <c r="L32" i="8" s="1"/>
  <c r="BD31" i="8"/>
  <c r="M31" i="8" s="1"/>
  <c r="BH30" i="8"/>
  <c r="N30" i="8" s="1"/>
  <c r="BL29" i="8"/>
  <c r="O29" i="8" s="1"/>
  <c r="AV29" i="8"/>
  <c r="K29" i="8" s="1"/>
  <c r="BH28" i="8"/>
  <c r="N28" i="8" s="1"/>
  <c r="AJ28" i="8"/>
  <c r="H28" i="8" s="1"/>
  <c r="BL27" i="8"/>
  <c r="O27" i="8" s="1"/>
  <c r="AV27" i="8"/>
  <c r="K27" i="8" s="1"/>
  <c r="AN27" i="8"/>
  <c r="I27" i="8" s="1"/>
  <c r="BP26" i="8"/>
  <c r="P26" i="8" s="1"/>
  <c r="AZ26" i="8"/>
  <c r="L26" i="8" s="1"/>
  <c r="BD25" i="8"/>
  <c r="M25" i="8" s="1"/>
  <c r="AN25" i="8"/>
  <c r="I25" i="8" s="1"/>
  <c r="BP24" i="8"/>
  <c r="P24" i="8" s="1"/>
  <c r="AZ24" i="8"/>
  <c r="L24" i="8" s="1"/>
  <c r="BD23" i="8"/>
  <c r="M23" i="8" s="1"/>
  <c r="BH22" i="8"/>
  <c r="N22" i="8" s="1"/>
  <c r="BL21" i="8"/>
  <c r="O21" i="8" s="1"/>
  <c r="AV21" i="8"/>
  <c r="K21" i="8" s="1"/>
  <c r="BH20" i="8"/>
  <c r="N20" i="8" s="1"/>
  <c r="AJ20" i="8"/>
  <c r="H20" i="8" s="1"/>
  <c r="BL19" i="8"/>
  <c r="O19" i="8" s="1"/>
  <c r="AV19" i="8"/>
  <c r="K19" i="8" s="1"/>
  <c r="AN19" i="8"/>
  <c r="I19" i="8" s="1"/>
  <c r="BP18" i="8"/>
  <c r="P18" i="8" s="1"/>
  <c r="AZ18" i="8"/>
  <c r="L18" i="8" s="1"/>
  <c r="BD17" i="8"/>
  <c r="M17" i="8" s="1"/>
  <c r="AV17" i="8"/>
  <c r="K17" i="8" s="1"/>
  <c r="AN17" i="8"/>
  <c r="I17" i="8" s="1"/>
  <c r="R25" i="8" l="1"/>
  <c r="S25" i="8"/>
  <c r="S42" i="8"/>
  <c r="R42" i="8"/>
  <c r="R18" i="8"/>
  <c r="S18" i="8"/>
  <c r="R22" i="8"/>
  <c r="S22" i="8"/>
  <c r="R28" i="8"/>
  <c r="S28" i="8"/>
  <c r="R43" i="8"/>
  <c r="S43" i="8"/>
  <c r="R33" i="8"/>
  <c r="S33" i="8"/>
  <c r="R30" i="8"/>
  <c r="S30" i="8"/>
  <c r="R16" i="8"/>
  <c r="S16" i="8"/>
  <c r="R40" i="8"/>
  <c r="S40" i="8"/>
  <c r="R37" i="8"/>
  <c r="S37" i="8"/>
  <c r="R21" i="8"/>
  <c r="S21" i="8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5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43" i="6"/>
  <c r="D44" i="6"/>
  <c r="D45" i="6"/>
  <c r="D46" i="6"/>
  <c r="D47" i="6"/>
  <c r="D39" i="6"/>
  <c r="D40" i="6"/>
  <c r="D41" i="6"/>
  <c r="D42" i="6"/>
  <c r="D32" i="6"/>
  <c r="D33" i="6"/>
  <c r="D34" i="6"/>
  <c r="D35" i="6"/>
  <c r="D36" i="6"/>
  <c r="D37" i="6"/>
  <c r="D38" i="6"/>
  <c r="D20" i="6"/>
  <c r="D21" i="6"/>
  <c r="D22" i="6"/>
  <c r="D23" i="6"/>
  <c r="D24" i="6"/>
  <c r="D25" i="6"/>
  <c r="D26" i="6"/>
  <c r="D27" i="6"/>
  <c r="D28" i="6"/>
  <c r="D29" i="6"/>
  <c r="D30" i="6"/>
  <c r="D31" i="6"/>
  <c r="D16" i="6"/>
  <c r="D17" i="6"/>
  <c r="D18" i="6"/>
  <c r="D19" i="6"/>
  <c r="D13" i="6"/>
  <c r="D14" i="6"/>
  <c r="D15" i="6"/>
  <c r="D6" i="6"/>
  <c r="D7" i="6"/>
  <c r="D8" i="6"/>
  <c r="D9" i="6"/>
  <c r="D10" i="6"/>
  <c r="D11" i="6"/>
  <c r="D12" i="6"/>
  <c r="D5" i="6"/>
  <c r="G10" i="8" s="1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5" i="6"/>
  <c r="G9" i="8" s="1"/>
  <c r="T21" i="8" l="1"/>
  <c r="Q21" i="8" s="1"/>
  <c r="T37" i="8"/>
  <c r="Q37" i="8" s="1"/>
  <c r="T40" i="8"/>
  <c r="Q40" i="8" s="1"/>
  <c r="T16" i="8"/>
  <c r="Q16" i="8" s="1"/>
  <c r="T30" i="8"/>
  <c r="Q30" i="8" s="1"/>
  <c r="T33" i="8"/>
  <c r="Q33" i="8" s="1"/>
  <c r="T43" i="8"/>
  <c r="Q43" i="8" s="1"/>
  <c r="T28" i="8"/>
  <c r="Q28" i="8" s="1"/>
  <c r="T22" i="8"/>
  <c r="Q22" i="8" s="1"/>
  <c r="T18" i="8"/>
  <c r="Q18" i="8" s="1"/>
  <c r="T42" i="8"/>
  <c r="Q42" i="8" s="1"/>
  <c r="T25" i="8"/>
  <c r="Q25" i="8" s="1"/>
</calcChain>
</file>

<file path=xl/sharedStrings.xml><?xml version="1.0" encoding="utf-8"?>
<sst xmlns="http://schemas.openxmlformats.org/spreadsheetml/2006/main" count="8180" uniqueCount="195">
  <si>
    <t>REGISTRO DE ACOMPAÑAMIENTO Y REPORTE DE EVIDENCIAS 2020</t>
  </si>
  <si>
    <t>INSTITUCIÓN EDUCATIVA:</t>
  </si>
  <si>
    <t>UGEL:</t>
  </si>
  <si>
    <t>DISTRITO:</t>
  </si>
  <si>
    <t>LUGAR:</t>
  </si>
  <si>
    <t>DIRECCIÓN:</t>
  </si>
  <si>
    <t>CÓDIGO MODULAR:</t>
  </si>
  <si>
    <t>NIVEL:</t>
  </si>
  <si>
    <t>AULA</t>
  </si>
  <si>
    <t>N°</t>
  </si>
  <si>
    <t>SECUNDARIA</t>
  </si>
  <si>
    <t>DPCC</t>
  </si>
  <si>
    <t>CCSS</t>
  </si>
  <si>
    <t>EPT</t>
  </si>
  <si>
    <t>EF</t>
  </si>
  <si>
    <t>COM</t>
  </si>
  <si>
    <t>ARTE</t>
  </si>
  <si>
    <t>INGLÉS</t>
  </si>
  <si>
    <t>MATE</t>
  </si>
  <si>
    <t>CyT</t>
  </si>
  <si>
    <t>ER</t>
  </si>
  <si>
    <t>TIC</t>
  </si>
  <si>
    <t>LISTADO DE ESTUDIANTES</t>
  </si>
  <si>
    <t>CÓDIGO</t>
  </si>
  <si>
    <t>APELLIDOS Y NOMBRES</t>
  </si>
  <si>
    <t>N° ORDEN</t>
  </si>
  <si>
    <t>SI</t>
  </si>
  <si>
    <t>NO</t>
  </si>
  <si>
    <t>M</t>
  </si>
  <si>
    <t>H M</t>
  </si>
  <si>
    <t>C1</t>
  </si>
  <si>
    <t>C2</t>
  </si>
  <si>
    <t>C3</t>
  </si>
  <si>
    <t>C4</t>
  </si>
  <si>
    <t>AUT</t>
  </si>
  <si>
    <t>ÁREA CURRICULAR</t>
  </si>
  <si>
    <t>COMPETENCIAS</t>
  </si>
  <si>
    <t>DRE</t>
  </si>
  <si>
    <t>UGEL</t>
  </si>
  <si>
    <t>Nivel</t>
  </si>
  <si>
    <t>Código modular</t>
  </si>
  <si>
    <t>Educación Religiosa</t>
  </si>
  <si>
    <t>Construye su identidad como persona humana, amada por Dios, digna, libre y trascendente, comprendiendo la doctrina de su propia religión, abierto al diálogo con las que le son cercanas.</t>
  </si>
  <si>
    <t>Institución Educativa</t>
  </si>
  <si>
    <t>Apellidos y nombres del estudiante</t>
  </si>
  <si>
    <t>Asume la experiencia del encuentro personal y comunitario con Dios en su proyecto de vida en coherencia con su creencia religiosa.</t>
  </si>
  <si>
    <t>Código del estudiante</t>
  </si>
  <si>
    <t>Construye su identidad.</t>
  </si>
  <si>
    <t>Convive y participa democráticamente en la búsqueda del bien común.</t>
  </si>
  <si>
    <t>Construye interpretaciones históricas.</t>
  </si>
  <si>
    <t>Gestiona responsablemente el espacio y el ambiente.</t>
  </si>
  <si>
    <t>Gestiona responsablemente los recursos económicos.</t>
  </si>
  <si>
    <t>Educación Física</t>
  </si>
  <si>
    <t>Se desenvuelve de manera autónoma a través de su motricidad.</t>
  </si>
  <si>
    <t>Competencias Transversales</t>
  </si>
  <si>
    <t>Se desenvuelve en entornos virtuales generados por las TIC.</t>
  </si>
  <si>
    <t>Asume una vida saludable.</t>
  </si>
  <si>
    <t>Gestiona su aprendizaje de manera autónoma.</t>
  </si>
  <si>
    <t>Interactúa a través de sus habildades sociomotrices.</t>
  </si>
  <si>
    <t>Comunicación</t>
  </si>
  <si>
    <t>Se comunica oralmente en su lengua materna.</t>
  </si>
  <si>
    <t>Lee diversos tipos de textos escritos en su lengua materna.</t>
  </si>
  <si>
    <t>Escribe diversos tipos de textos en su lengua materna.</t>
  </si>
  <si>
    <t>Arte y Cultura</t>
  </si>
  <si>
    <t>Aprecia de manera crítica manifestaciones artístico-culturales.</t>
  </si>
  <si>
    <t>Crea proyectos desde los lenguajes artísticos.</t>
  </si>
  <si>
    <t>Inglés como lengua extranjera</t>
  </si>
  <si>
    <t>Se comunica oralmente en inglés como lengua extranjera.</t>
  </si>
  <si>
    <t>Lee diversos tipos de textos escritos en inglés como lengua extranjera.</t>
  </si>
  <si>
    <t>Escribe diversos tipos de textos en inglés como lengua extranjera.</t>
  </si>
  <si>
    <t>Matemática</t>
  </si>
  <si>
    <t>Resuelve problemas de cantidad.</t>
  </si>
  <si>
    <t>Resuelve problemas de regularidad, equivalencia y cambio.</t>
  </si>
  <si>
    <t>Resuelve problemas de forma, movimiento y localización.</t>
  </si>
  <si>
    <t>Resuelve problemas de gestión de datos e incertidumbre.</t>
  </si>
  <si>
    <t>Ciencia y Tecnología</t>
  </si>
  <si>
    <t>Indaga mediante métodos científicos para construir sus conocimientos.</t>
  </si>
  <si>
    <t>Explica el mundo físico basándose en conocimientos sobre los seres vivos, materia y energía, biodiversidad, tierra y universo.</t>
  </si>
  <si>
    <t>Diseña y construye soluciones tecnológicas para resolver problemas de su entorno.</t>
  </si>
  <si>
    <t>INFORME REPORTE DE ACOMPAÑAMIENTO Y RECOJO DE EVIDENCIAS - 2020</t>
  </si>
  <si>
    <t>Mes</t>
  </si>
  <si>
    <t>ABRIL</t>
  </si>
  <si>
    <t>MAYO</t>
  </si>
  <si>
    <t>JUNIO</t>
  </si>
  <si>
    <t>AGOSTO</t>
  </si>
  <si>
    <t>SETIEMBRE</t>
  </si>
  <si>
    <t>OCTUBRE</t>
  </si>
  <si>
    <t>NOVIEMBRE</t>
  </si>
  <si>
    <t>DICIEMBRE</t>
  </si>
  <si>
    <t>ABR.</t>
  </si>
  <si>
    <t>MAY.</t>
  </si>
  <si>
    <t>JUN.</t>
  </si>
  <si>
    <t>JUL.</t>
  </si>
  <si>
    <t>AGO.</t>
  </si>
  <si>
    <t>SET.</t>
  </si>
  <si>
    <t>OCT.</t>
  </si>
  <si>
    <t>NOV.</t>
  </si>
  <si>
    <t>DIC.</t>
  </si>
  <si>
    <t>MESES</t>
  </si>
  <si>
    <t>Ed. Para el Trabajo</t>
  </si>
  <si>
    <t>Desarrollo Personal, Ciudadanía y Cívica</t>
  </si>
  <si>
    <t>Ciencias Sociales</t>
  </si>
  <si>
    <t>Gestiona proyectos de emprendimiento económico o social.</t>
  </si>
  <si>
    <t>emitido:</t>
  </si>
  <si>
    <t>DRE/GRED:</t>
  </si>
  <si>
    <t>N° orden</t>
  </si>
  <si>
    <t>Grado y sección</t>
  </si>
  <si>
    <t>JULIO</t>
  </si>
  <si>
    <t>SET</t>
  </si>
  <si>
    <t>OCT</t>
  </si>
  <si>
    <t>NOV</t>
  </si>
  <si>
    <t>DIC</t>
  </si>
  <si>
    <t>DOCENTE TUTOR</t>
  </si>
  <si>
    <t>INSERTAR LOGO</t>
  </si>
  <si>
    <t>N</t>
  </si>
  <si>
    <t>A</t>
  </si>
  <si>
    <t>J</t>
  </si>
  <si>
    <t>S</t>
  </si>
  <si>
    <t>O</t>
  </si>
  <si>
    <t>D</t>
  </si>
  <si>
    <t>Docente</t>
  </si>
  <si>
    <t>NIVEL DE AVANCE</t>
  </si>
  <si>
    <t>DEFICIENTE</t>
  </si>
  <si>
    <t>EN PROCESO</t>
  </si>
  <si>
    <t>SATISFACTORIO</t>
  </si>
  <si>
    <t>CUMPLIDO</t>
  </si>
  <si>
    <t>INSERTAR FIRMA Y POSTFIRMA</t>
  </si>
  <si>
    <t>JOSE ANTONIO ENCINAS FRANCO</t>
  </si>
  <si>
    <t>APURIMAC</t>
  </si>
  <si>
    <t>GRAU</t>
  </si>
  <si>
    <t>VILCABAMBA</t>
  </si>
  <si>
    <t>AV. EJERCITO S/N</t>
  </si>
  <si>
    <t>0536011</t>
  </si>
  <si>
    <t>ESTUDIANTE 1</t>
  </si>
  <si>
    <t>ESTUDIANTE 2</t>
  </si>
  <si>
    <t>ESTUDIANTE 3</t>
  </si>
  <si>
    <t>ESTUDIANTE 4</t>
  </si>
  <si>
    <t>ESTUDIANTE 5</t>
  </si>
  <si>
    <t>ESTUDIANTE 6</t>
  </si>
  <si>
    <t>ESTUDIANTE 7</t>
  </si>
  <si>
    <t>ESTUDIANTE 8</t>
  </si>
  <si>
    <t>ESTUDIANTE 9</t>
  </si>
  <si>
    <t>ESTUDIANTE 10</t>
  </si>
  <si>
    <t>ESTUDIANTE 11</t>
  </si>
  <si>
    <t>ESTUDIANTE 12</t>
  </si>
  <si>
    <t>ESTUDIANTE 13</t>
  </si>
  <si>
    <t>ESTUDIANTE 14</t>
  </si>
  <si>
    <t>ESTUDIANTE 15</t>
  </si>
  <si>
    <t>ESTUDIANTE 16</t>
  </si>
  <si>
    <t>ESTUDIANTE 17</t>
  </si>
  <si>
    <t>ESTUDIANTE 18</t>
  </si>
  <si>
    <t>ESTUDIANTE 19</t>
  </si>
  <si>
    <t>ESTUDIANTE 20</t>
  </si>
  <si>
    <t>ESTUDIANTE 21</t>
  </si>
  <si>
    <t>ESTUDIANTE 22</t>
  </si>
  <si>
    <t>ESTUDIANTE 23</t>
  </si>
  <si>
    <t>ESTUDIANTE 24</t>
  </si>
  <si>
    <t>ESTUDIANTE 25</t>
  </si>
  <si>
    <t>ESTUDIANTE 26</t>
  </si>
  <si>
    <t>ESTUDIANTE 27</t>
  </si>
  <si>
    <t>ESTUDIANTE 28</t>
  </si>
  <si>
    <t>ESTUDIANTE 29</t>
  </si>
  <si>
    <t>ESTUDIANTE 30</t>
  </si>
  <si>
    <t>H</t>
  </si>
  <si>
    <t>1° A</t>
  </si>
  <si>
    <t>DOCENTE TUTOR 1</t>
  </si>
  <si>
    <t>DOCENTE TUTOR 2</t>
  </si>
  <si>
    <t>DOCENTE TUTOR 3</t>
  </si>
  <si>
    <t>DOCENTE TUTOR 4</t>
  </si>
  <si>
    <t>DOCENTE TUTOR 5</t>
  </si>
  <si>
    <t>DOCENTE TUTOR 6</t>
  </si>
  <si>
    <t>DOCENTE TUTOR 7</t>
  </si>
  <si>
    <t>DOCENTE TUTOR 8</t>
  </si>
  <si>
    <t>DOCENTE TUTOR 9</t>
  </si>
  <si>
    <t>DOCENTE TUTOR 10</t>
  </si>
  <si>
    <t>DOCENTE TUTOR 11</t>
  </si>
  <si>
    <t>DOCENTE TUTOR 12</t>
  </si>
  <si>
    <t>DOCENTE TUTOR 13</t>
  </si>
  <si>
    <t>DOCENTE TUTOR 14</t>
  </si>
  <si>
    <t>DOCENTE TUTOR 15</t>
  </si>
  <si>
    <t>DOCENTE TUTOR 16</t>
  </si>
  <si>
    <t>DOCENTE TUTOR 17</t>
  </si>
  <si>
    <t>DOCENTE TUTOR 18</t>
  </si>
  <si>
    <t>DOCENTE TUTOR 19</t>
  </si>
  <si>
    <t>DOCENTE TUTOR 20</t>
  </si>
  <si>
    <t>DOCENTE TUTOR 21</t>
  </si>
  <si>
    <t>DOCENTE TUTOR 22</t>
  </si>
  <si>
    <t>DOCENTE TUTOR 23</t>
  </si>
  <si>
    <t>DOCENTE TUTOR 24</t>
  </si>
  <si>
    <t>DOCENTE TUTOR 25</t>
  </si>
  <si>
    <t>DOCENTE TUTOR 26</t>
  </si>
  <si>
    <t>DOCENTE TUTOR 27</t>
  </si>
  <si>
    <t>DOCENTE TUTOR 28</t>
  </si>
  <si>
    <t>DOCENTE TUTOR 29</t>
  </si>
  <si>
    <t>DOCENTE TUTOR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</si>
</sst>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24"/>
      <color theme="2" tint="-0.74999237037263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7"/>
      <color theme="1"/>
      <name val="Segoe UI Semibold"/>
      <family val="2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rgb="FF002060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180">
    <xf numFmtId="0" fontId="0" fillId="0" borderId="0" xfId="0"/>
    <xf numFmtId="0" fontId="0" fillId="2" borderId="0" xfId="0" applyFill="1"/>
    <xf numFmtId="0" fontId="0" fillId="0" borderId="0" xfId="0" applyFill="1"/>
    <xf numFmtId="0" fontId="0" fillId="2" borderId="0" xfId="0" applyFill="1" applyAlignment="1">
      <alignment horizontal="center"/>
    </xf>
    <xf numFmtId="0" fontId="0" fillId="3" borderId="1" xfId="0" applyFill="1" applyBorder="1" applyProtection="1">
      <protection locked="0"/>
    </xf>
    <xf numFmtId="0" fontId="0" fillId="2" borderId="0" xfId="0" applyFill="1" applyAlignment="1">
      <alignment horizontal="center" vertical="center"/>
    </xf>
    <xf numFmtId="0" fontId="7" fillId="0" borderId="0" xfId="0" applyFont="1" applyFill="1"/>
    <xf numFmtId="0" fontId="1" fillId="5" borderId="21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left"/>
    </xf>
    <xf numFmtId="0" fontId="0" fillId="0" borderId="18" xfId="0" applyBorder="1" applyAlignment="1">
      <alignment horizontal="center" vertical="center"/>
    </xf>
    <xf numFmtId="0" fontId="11" fillId="0" borderId="0" xfId="0" applyFont="1"/>
    <xf numFmtId="0" fontId="7" fillId="4" borderId="0" xfId="0" applyFont="1" applyFill="1" applyProtection="1"/>
    <xf numFmtId="0" fontId="0" fillId="0" borderId="0" xfId="0" applyFill="1" applyAlignment="1">
      <alignment horizontal="center" vertical="center"/>
    </xf>
    <xf numFmtId="0" fontId="7" fillId="6" borderId="0" xfId="0" applyFont="1" applyFill="1"/>
    <xf numFmtId="0" fontId="7" fillId="6" borderId="0" xfId="0" applyFont="1" applyFill="1" applyProtection="1"/>
    <xf numFmtId="0" fontId="0" fillId="7" borderId="1" xfId="0" applyFill="1" applyBorder="1"/>
    <xf numFmtId="0" fontId="7" fillId="8" borderId="0" xfId="0" applyFont="1" applyFill="1"/>
    <xf numFmtId="0" fontId="16" fillId="6" borderId="0" xfId="0" applyFont="1" applyFill="1"/>
    <xf numFmtId="0" fontId="1" fillId="7" borderId="12" xfId="0" applyFont="1" applyFill="1" applyBorder="1" applyAlignment="1" applyProtection="1">
      <alignment vertical="center"/>
    </xf>
    <xf numFmtId="0" fontId="7" fillId="7" borderId="0" xfId="0" applyFont="1" applyFill="1" applyProtection="1"/>
    <xf numFmtId="0" fontId="1" fillId="7" borderId="1" xfId="0" applyFont="1" applyFill="1" applyBorder="1" applyAlignment="1" applyProtection="1">
      <alignment horizontal="center"/>
    </xf>
    <xf numFmtId="0" fontId="5" fillId="7" borderId="11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0" fontId="1" fillId="7" borderId="5" xfId="0" applyFont="1" applyFill="1" applyBorder="1" applyAlignment="1" applyProtection="1">
      <alignment horizontal="center"/>
    </xf>
    <xf numFmtId="0" fontId="1" fillId="7" borderId="11" xfId="0" applyFont="1" applyFill="1" applyBorder="1" applyAlignment="1" applyProtection="1">
      <alignment horizontal="center"/>
    </xf>
    <xf numFmtId="0" fontId="0" fillId="8" borderId="0" xfId="0" applyFill="1"/>
    <xf numFmtId="0" fontId="1" fillId="7" borderId="1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0" fontId="1" fillId="8" borderId="0" xfId="0" applyFont="1" applyFill="1"/>
    <xf numFmtId="0" fontId="0" fillId="8" borderId="0" xfId="0" applyFill="1" applyBorder="1"/>
    <xf numFmtId="0" fontId="0" fillId="8" borderId="0" xfId="0" applyFill="1" applyBorder="1" applyAlignment="1">
      <alignment horizontal="center"/>
    </xf>
    <xf numFmtId="0" fontId="0" fillId="8" borderId="0" xfId="0" applyFill="1" applyBorder="1" applyAlignment="1" applyProtection="1">
      <protection locked="0"/>
    </xf>
    <xf numFmtId="0" fontId="0" fillId="8" borderId="0" xfId="0" applyFill="1" applyAlignment="1">
      <alignment horizontal="right"/>
    </xf>
    <xf numFmtId="0" fontId="1" fillId="8" borderId="0" xfId="0" applyFont="1" applyFill="1" applyAlignment="1">
      <alignment horizontal="right"/>
    </xf>
    <xf numFmtId="0" fontId="7" fillId="8" borderId="0" xfId="0" applyFont="1" applyFill="1" applyProtection="1"/>
    <xf numFmtId="0" fontId="1" fillId="8" borderId="0" xfId="0" applyFont="1" applyFill="1" applyBorder="1"/>
    <xf numFmtId="0" fontId="0" fillId="8" borderId="0" xfId="0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Protection="1">
      <protection locked="0"/>
    </xf>
    <xf numFmtId="0" fontId="18" fillId="7" borderId="1" xfId="0" applyFont="1" applyFill="1" applyBorder="1" applyAlignment="1">
      <alignment horizontal="center" vertical="center"/>
    </xf>
    <xf numFmtId="0" fontId="0" fillId="0" borderId="1" xfId="0" applyFill="1" applyBorder="1" applyProtection="1">
      <protection locked="0"/>
    </xf>
    <xf numFmtId="0" fontId="19" fillId="0" borderId="18" xfId="0" applyFont="1" applyBorder="1" applyAlignment="1">
      <alignment horizontal="center" vertical="center"/>
    </xf>
    <xf numFmtId="0" fontId="11" fillId="0" borderId="1" xfId="0" applyFont="1" applyBorder="1"/>
    <xf numFmtId="9" fontId="11" fillId="0" borderId="21" xfId="1" applyFont="1" applyBorder="1" applyAlignment="1">
      <alignment horizontal="center" vertical="center"/>
    </xf>
    <xf numFmtId="0" fontId="7" fillId="3" borderId="11" xfId="0" applyFont="1" applyFill="1" applyBorder="1" applyProtection="1">
      <protection locked="0"/>
    </xf>
    <xf numFmtId="0" fontId="10" fillId="7" borderId="5" xfId="0" applyFont="1" applyFill="1" applyBorder="1"/>
    <xf numFmtId="0" fontId="10" fillId="7" borderId="1" xfId="0" applyFont="1" applyFill="1" applyBorder="1"/>
    <xf numFmtId="0" fontId="9" fillId="7" borderId="2" xfId="0" applyFont="1" applyFill="1" applyBorder="1" applyAlignment="1">
      <alignment horizontal="center" vertical="center"/>
    </xf>
    <xf numFmtId="0" fontId="10" fillId="7" borderId="5" xfId="0" applyFont="1" applyFill="1" applyBorder="1" applyProtection="1"/>
    <xf numFmtId="0" fontId="10" fillId="7" borderId="1" xfId="0" applyFont="1" applyFill="1" applyBorder="1" applyProtection="1"/>
    <xf numFmtId="0" fontId="9" fillId="7" borderId="2" xfId="0" applyFont="1" applyFill="1" applyBorder="1" applyAlignment="1" applyProtection="1">
      <alignment horizontal="center" vertical="center"/>
    </xf>
    <xf numFmtId="0" fontId="10" fillId="7" borderId="6" xfId="0" applyFont="1" applyFill="1" applyBorder="1"/>
    <xf numFmtId="0" fontId="10" fillId="7" borderId="7" xfId="0" applyFont="1" applyFill="1" applyBorder="1"/>
    <xf numFmtId="0" fontId="9" fillId="7" borderId="13" xfId="0" applyFont="1" applyFill="1" applyBorder="1" applyAlignment="1">
      <alignment horizontal="center" vertical="center"/>
    </xf>
    <xf numFmtId="0" fontId="0" fillId="0" borderId="1" xfId="0" applyFill="1" applyBorder="1" applyProtection="1">
      <protection locked="0"/>
    </xf>
    <xf numFmtId="0" fontId="2" fillId="8" borderId="0" xfId="0" applyFont="1" applyFill="1" applyAlignment="1">
      <alignment horizontal="center" vertical="center" wrapText="1"/>
    </xf>
    <xf numFmtId="0" fontId="0" fillId="3" borderId="2" xfId="0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 vertical="center"/>
    </xf>
    <xf numFmtId="49" fontId="0" fillId="3" borderId="2" xfId="0" applyNumberFormat="1" applyFill="1" applyBorder="1" applyAlignment="1" applyProtection="1">
      <alignment horizontal="center"/>
      <protection locked="0"/>
    </xf>
    <xf numFmtId="49" fontId="0" fillId="3" borderId="3" xfId="0" applyNumberFormat="1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1" fillId="0" borderId="2" xfId="0" applyFont="1" applyFill="1" applyBorder="1" applyProtection="1">
      <protection locked="0"/>
    </xf>
    <xf numFmtId="0" fontId="1" fillId="0" borderId="4" xfId="0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0" fontId="6" fillId="0" borderId="2" xfId="0" applyFont="1" applyFill="1" applyBorder="1" applyProtection="1">
      <protection locked="0"/>
    </xf>
    <xf numFmtId="0" fontId="6" fillId="0" borderId="4" xfId="0" applyFont="1" applyFill="1" applyBorder="1" applyProtection="1">
      <protection locked="0"/>
    </xf>
    <xf numFmtId="0" fontId="6" fillId="0" borderId="3" xfId="0" applyFont="1" applyFill="1" applyBorder="1" applyProtection="1">
      <protection locked="0"/>
    </xf>
    <xf numFmtId="0" fontId="5" fillId="0" borderId="2" xfId="0" applyFont="1" applyFill="1" applyBorder="1" applyProtection="1">
      <protection locked="0"/>
    </xf>
    <xf numFmtId="0" fontId="5" fillId="0" borderId="4" xfId="0" applyFont="1" applyFill="1" applyBorder="1" applyProtection="1">
      <protection locked="0"/>
    </xf>
    <xf numFmtId="0" fontId="5" fillId="0" borderId="3" xfId="0" applyFont="1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0" fontId="4" fillId="8" borderId="0" xfId="0" applyFont="1" applyFill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 applyProtection="1">
      <alignment horizontal="center"/>
    </xf>
    <xf numFmtId="0" fontId="1" fillId="7" borderId="8" xfId="0" applyFont="1" applyFill="1" applyBorder="1" applyAlignment="1" applyProtection="1">
      <alignment horizontal="center" vertical="center"/>
    </xf>
    <xf numFmtId="0" fontId="1" fillId="7" borderId="9" xfId="0" applyFont="1" applyFill="1" applyBorder="1" applyAlignment="1" applyProtection="1">
      <alignment horizontal="center" vertical="center"/>
    </xf>
    <xf numFmtId="0" fontId="1" fillId="7" borderId="10" xfId="0" applyFont="1" applyFill="1" applyBorder="1" applyAlignment="1" applyProtection="1">
      <alignment horizontal="center" vertical="center"/>
    </xf>
    <xf numFmtId="0" fontId="1" fillId="7" borderId="5" xfId="0" applyFont="1" applyFill="1" applyBorder="1" applyAlignment="1" applyProtection="1">
      <alignment horizontal="center"/>
    </xf>
    <xf numFmtId="0" fontId="9" fillId="7" borderId="1" xfId="0" applyFont="1" applyFill="1" applyBorder="1"/>
    <xf numFmtId="0" fontId="9" fillId="7" borderId="1" xfId="0" applyFont="1" applyFill="1" applyBorder="1" applyProtection="1"/>
    <xf numFmtId="0" fontId="1" fillId="7" borderId="2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/>
    </xf>
    <xf numFmtId="0" fontId="9" fillId="7" borderId="7" xfId="0" applyFont="1" applyFill="1" applyBorder="1"/>
    <xf numFmtId="0" fontId="21" fillId="7" borderId="1" xfId="0" applyFont="1" applyFill="1" applyBorder="1" applyProtection="1"/>
    <xf numFmtId="0" fontId="1" fillId="7" borderId="8" xfId="0" applyFont="1" applyFill="1" applyBorder="1" applyAlignment="1" applyProtection="1">
      <alignment horizontal="center" vertical="center" wrapText="1"/>
    </xf>
    <xf numFmtId="0" fontId="1" fillId="7" borderId="5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0" xfId="0" applyAlignment="1">
      <alignment horizontal="center"/>
    </xf>
    <xf numFmtId="0" fontId="20" fillId="0" borderId="29" xfId="0" applyFont="1" applyBorder="1" applyAlignment="1">
      <alignment horizontal="center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1" fillId="0" borderId="14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0" xfId="0" applyAlignment="1">
      <alignment horizontal="right"/>
    </xf>
    <xf numFmtId="0" fontId="1" fillId="5" borderId="14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9" fontId="11" fillId="0" borderId="14" xfId="1" applyFont="1" applyBorder="1" applyAlignment="1">
      <alignment horizontal="center" vertical="center"/>
    </xf>
    <xf numFmtId="9" fontId="11" fillId="0" borderId="22" xfId="1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5" borderId="21" xfId="0" applyFont="1" applyFill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49" fontId="1" fillId="0" borderId="21" xfId="0" applyNumberFormat="1" applyFont="1" applyBorder="1" applyAlignment="1">
      <alignment horizontal="left" vertical="center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5" borderId="21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18" xfId="0" applyNumberFormat="1" applyFont="1" applyBorder="1" applyAlignment="1" applyProtection="1">
      <alignment horizontal="center" vertical="center"/>
      <protection locked="0"/>
    </xf>
    <xf numFmtId="0" fontId="1" fillId="0" borderId="19" xfId="0" applyNumberFormat="1" applyFont="1" applyBorder="1" applyAlignment="1" applyProtection="1">
      <alignment horizontal="center" vertical="center"/>
      <protection locked="0"/>
    </xf>
    <xf numFmtId="0" fontId="1" fillId="0" borderId="20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9" fontId="11" fillId="0" borderId="26" xfId="1" applyFon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7">
    <dxf>
      <font>
        <color theme="0"/>
      </font>
    </dxf>
    <dxf>
      <font>
        <color theme="0"/>
      </font>
    </dxf>
    <dxf>
      <font>
        <color rgb="FF00CC00"/>
      </font>
      <fill>
        <patternFill>
          <bgColor rgb="FF00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/>
        <color theme="0"/>
      </font>
    </dxf>
    <dxf>
      <font>
        <b/>
        <i val="0"/>
        <strike val="0"/>
        <color theme="0"/>
      </font>
    </dxf>
  </dxfs>
  <tableStyles count="0" defaultTableStyle="TableStyleMedium2" defaultPivotStyle="PivotStyleLight16"/>
  <colors>
    <mruColors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"/>
  <sheetViews>
    <sheetView tabSelected="1" view="pageBreakPreview" zoomScale="190" zoomScaleNormal="100" zoomScaleSheetLayoutView="190" zoomScalePageLayoutView="80" workbookViewId="0">
      <selection activeCell="E21" sqref="E21"/>
    </sheetView>
  </sheetViews>
  <sheetFormatPr baseColWidth="10" defaultRowHeight="15" x14ac:dyDescent="0.25"/>
  <cols>
    <col min="1" max="1" width="3.42578125" customWidth="1"/>
    <col min="4" max="4" width="8.42578125" customWidth="1"/>
    <col min="5" max="5" width="8" customWidth="1"/>
    <col min="9" max="9" width="5.85546875" customWidth="1"/>
  </cols>
  <sheetData>
    <row r="1" spans="1:9" ht="15" customHeight="1" x14ac:dyDescent="0.25">
      <c r="A1" s="29"/>
      <c r="B1" s="65" t="s">
        <v>0</v>
      </c>
      <c r="C1" s="65"/>
      <c r="D1" s="65"/>
      <c r="E1" s="65"/>
      <c r="F1" s="65"/>
      <c r="G1" s="65"/>
      <c r="H1" s="65"/>
      <c r="I1" s="65"/>
    </row>
    <row r="2" spans="1:9" ht="15" customHeight="1" x14ac:dyDescent="0.25">
      <c r="A2" s="29"/>
      <c r="B2" s="65"/>
      <c r="C2" s="65"/>
      <c r="D2" s="65"/>
      <c r="E2" s="65"/>
      <c r="F2" s="65"/>
      <c r="G2" s="65"/>
      <c r="H2" s="65"/>
      <c r="I2" s="65"/>
    </row>
    <row r="3" spans="1:9" x14ac:dyDescent="0.25">
      <c r="A3" s="29"/>
      <c r="B3" s="65"/>
      <c r="C3" s="65"/>
      <c r="D3" s="65"/>
      <c r="E3" s="65"/>
      <c r="F3" s="65"/>
      <c r="G3" s="65"/>
      <c r="H3" s="65"/>
      <c r="I3" s="65"/>
    </row>
    <row r="4" spans="1:9" x14ac:dyDescent="0.25">
      <c r="A4" s="29"/>
      <c r="B4" s="65"/>
      <c r="C4" s="65"/>
      <c r="D4" s="65"/>
      <c r="E4" s="65"/>
      <c r="F4" s="65"/>
      <c r="G4" s="65"/>
      <c r="H4" s="65"/>
      <c r="I4" s="65"/>
    </row>
    <row r="5" spans="1:9" x14ac:dyDescent="0.25">
      <c r="A5" s="29"/>
      <c r="B5" s="29"/>
      <c r="C5" s="29"/>
      <c r="D5" s="29"/>
      <c r="E5" s="29"/>
      <c r="F5" s="29"/>
      <c r="G5" s="29"/>
      <c r="H5" s="29"/>
      <c r="I5" s="34"/>
    </row>
    <row r="6" spans="1:9" x14ac:dyDescent="0.25">
      <c r="A6" s="29"/>
      <c r="B6" s="29"/>
      <c r="C6" s="29"/>
      <c r="D6" s="29"/>
      <c r="E6" s="29"/>
      <c r="F6" s="29"/>
      <c r="G6" s="29"/>
      <c r="H6" s="29"/>
      <c r="I6" s="34"/>
    </row>
    <row r="7" spans="1:9" x14ac:dyDescent="0.25">
      <c r="A7" s="29"/>
      <c r="B7" s="33" t="s">
        <v>1</v>
      </c>
      <c r="C7" s="29"/>
      <c r="D7" s="66" t="s">
        <v>127</v>
      </c>
      <c r="E7" s="71"/>
      <c r="F7" s="71"/>
      <c r="G7" s="71"/>
      <c r="H7" s="67"/>
      <c r="I7" s="36"/>
    </row>
    <row r="8" spans="1:9" x14ac:dyDescent="0.25">
      <c r="A8" s="29"/>
      <c r="B8" s="29"/>
      <c r="C8" s="29"/>
      <c r="D8" s="35"/>
      <c r="E8" s="35"/>
      <c r="F8" s="35"/>
      <c r="G8" s="35"/>
      <c r="H8" s="35"/>
      <c r="I8" s="35"/>
    </row>
    <row r="9" spans="1:9" x14ac:dyDescent="0.25">
      <c r="A9" s="29"/>
      <c r="B9" s="29"/>
      <c r="C9" s="29"/>
      <c r="D9" s="35"/>
      <c r="E9" s="35"/>
      <c r="F9" s="35"/>
      <c r="G9" s="35"/>
      <c r="H9" s="35"/>
      <c r="I9" s="35"/>
    </row>
    <row r="10" spans="1:9" x14ac:dyDescent="0.25">
      <c r="A10" s="29"/>
      <c r="B10" s="29"/>
      <c r="C10" s="29"/>
      <c r="D10" s="29"/>
      <c r="E10" s="29"/>
      <c r="F10" s="29"/>
      <c r="G10" s="29"/>
      <c r="H10" s="29"/>
      <c r="I10" s="34"/>
    </row>
    <row r="11" spans="1:9" x14ac:dyDescent="0.25">
      <c r="A11" s="29"/>
      <c r="B11" s="33" t="s">
        <v>104</v>
      </c>
      <c r="C11" s="66" t="s">
        <v>128</v>
      </c>
      <c r="D11" s="67"/>
      <c r="E11" s="38" t="s">
        <v>2</v>
      </c>
      <c r="F11" s="66" t="s">
        <v>129</v>
      </c>
      <c r="G11" s="71"/>
      <c r="H11" s="67"/>
      <c r="I11" s="36"/>
    </row>
    <row r="12" spans="1:9" x14ac:dyDescent="0.25">
      <c r="A12" s="29"/>
      <c r="B12" s="29"/>
      <c r="C12" s="35"/>
      <c r="D12" s="35"/>
      <c r="E12" s="37"/>
      <c r="F12" s="35"/>
      <c r="G12" s="35"/>
      <c r="H12" s="35"/>
      <c r="I12" s="35"/>
    </row>
    <row r="13" spans="1:9" x14ac:dyDescent="0.25">
      <c r="A13" s="29"/>
      <c r="B13" s="29"/>
      <c r="C13" s="35"/>
      <c r="D13" s="35"/>
      <c r="E13" s="37"/>
      <c r="F13" s="35"/>
      <c r="G13" s="35"/>
      <c r="H13" s="35"/>
      <c r="I13" s="35"/>
    </row>
    <row r="14" spans="1:9" x14ac:dyDescent="0.25">
      <c r="A14" s="29"/>
      <c r="B14" s="29"/>
      <c r="C14" s="29"/>
      <c r="D14" s="29"/>
      <c r="E14" s="29"/>
      <c r="F14" s="29"/>
      <c r="G14" s="29"/>
      <c r="H14" s="29"/>
      <c r="I14" s="34"/>
    </row>
    <row r="15" spans="1:9" x14ac:dyDescent="0.25">
      <c r="A15" s="29"/>
      <c r="B15" s="33" t="s">
        <v>3</v>
      </c>
      <c r="C15" s="66" t="s">
        <v>130</v>
      </c>
      <c r="D15" s="67"/>
      <c r="E15" s="38" t="s">
        <v>4</v>
      </c>
      <c r="F15" s="66" t="s">
        <v>130</v>
      </c>
      <c r="G15" s="71"/>
      <c r="H15" s="67"/>
      <c r="I15" s="36"/>
    </row>
    <row r="16" spans="1:9" x14ac:dyDescent="0.25">
      <c r="A16" s="29"/>
      <c r="B16" s="29"/>
      <c r="C16" s="35"/>
      <c r="D16" s="35"/>
      <c r="E16" s="37"/>
      <c r="F16" s="35"/>
      <c r="G16" s="35"/>
      <c r="H16" s="35"/>
      <c r="I16" s="35"/>
    </row>
    <row r="17" spans="1:9" x14ac:dyDescent="0.25">
      <c r="A17" s="29"/>
      <c r="B17" s="29"/>
      <c r="C17" s="35"/>
      <c r="D17" s="35"/>
      <c r="E17" s="37"/>
      <c r="F17" s="35"/>
      <c r="G17" s="35"/>
      <c r="H17" s="35"/>
      <c r="I17" s="35"/>
    </row>
    <row r="18" spans="1:9" x14ac:dyDescent="0.25">
      <c r="A18" s="29"/>
      <c r="B18" s="29"/>
      <c r="C18" s="29"/>
      <c r="D18" s="29"/>
      <c r="E18" s="29"/>
      <c r="F18" s="29"/>
      <c r="G18" s="29"/>
      <c r="H18" s="29"/>
      <c r="I18" s="34"/>
    </row>
    <row r="19" spans="1:9" x14ac:dyDescent="0.25">
      <c r="A19" s="29"/>
      <c r="B19" s="33" t="s">
        <v>5</v>
      </c>
      <c r="C19" s="66" t="s">
        <v>131</v>
      </c>
      <c r="D19" s="71"/>
      <c r="E19" s="71"/>
      <c r="F19" s="71"/>
      <c r="G19" s="71"/>
      <c r="H19" s="67"/>
      <c r="I19" s="36"/>
    </row>
    <row r="20" spans="1:9" x14ac:dyDescent="0.25">
      <c r="A20" s="29"/>
      <c r="B20" s="29"/>
      <c r="C20" s="35"/>
      <c r="D20" s="35"/>
      <c r="E20" s="35"/>
      <c r="F20" s="35"/>
      <c r="G20" s="35"/>
      <c r="H20" s="35"/>
      <c r="I20" s="35"/>
    </row>
    <row r="21" spans="1:9" x14ac:dyDescent="0.25">
      <c r="A21" s="29"/>
      <c r="B21" s="29"/>
      <c r="C21" s="35"/>
      <c r="D21" s="35"/>
      <c r="E21" s="35"/>
      <c r="F21" s="35"/>
      <c r="G21" s="35"/>
      <c r="H21" s="35"/>
      <c r="I21" s="35"/>
    </row>
    <row r="22" spans="1:9" x14ac:dyDescent="0.25">
      <c r="A22" s="29"/>
      <c r="B22" s="29"/>
      <c r="C22" s="29"/>
      <c r="D22" s="29"/>
      <c r="E22" s="29"/>
      <c r="F22" s="29"/>
      <c r="G22" s="29"/>
      <c r="H22" s="29"/>
      <c r="I22" s="29"/>
    </row>
    <row r="23" spans="1:9" x14ac:dyDescent="0.25">
      <c r="A23" s="29"/>
      <c r="B23" s="33" t="s">
        <v>6</v>
      </c>
      <c r="C23" s="29"/>
      <c r="D23" s="69" t="s">
        <v>132</v>
      </c>
      <c r="E23" s="70"/>
      <c r="F23" s="37" t="s">
        <v>7</v>
      </c>
      <c r="G23" s="72" t="s">
        <v>10</v>
      </c>
      <c r="H23" s="73"/>
      <c r="I23" s="29"/>
    </row>
    <row r="24" spans="1:9" x14ac:dyDescent="0.25">
      <c r="A24" s="29"/>
      <c r="B24" s="29"/>
      <c r="C24" s="29"/>
      <c r="D24" s="29"/>
      <c r="E24" s="29"/>
      <c r="F24" s="29"/>
      <c r="G24" s="29"/>
      <c r="H24" s="29"/>
      <c r="I24" s="29"/>
    </row>
    <row r="25" spans="1:9" x14ac:dyDescent="0.25">
      <c r="A25" s="29"/>
      <c r="B25" s="29"/>
      <c r="C25" s="29"/>
      <c r="D25" s="29"/>
      <c r="E25" s="29"/>
      <c r="F25" s="29"/>
      <c r="G25" s="29"/>
      <c r="H25" s="29"/>
      <c r="I25" s="29"/>
    </row>
    <row r="26" spans="1:9" x14ac:dyDescent="0.25">
      <c r="A26" s="34"/>
      <c r="B26" s="34"/>
      <c r="C26" s="34"/>
      <c r="D26" s="34"/>
      <c r="E26" s="34"/>
      <c r="F26" s="34"/>
      <c r="G26" s="34"/>
      <c r="H26" s="34"/>
      <c r="I26" s="29"/>
    </row>
    <row r="27" spans="1:9" x14ac:dyDescent="0.25">
      <c r="A27" s="34"/>
      <c r="B27" s="40"/>
      <c r="C27" s="41"/>
      <c r="D27" s="34"/>
      <c r="E27" s="41"/>
      <c r="F27" s="34"/>
      <c r="G27" s="42"/>
      <c r="H27" s="34"/>
      <c r="I27" s="29"/>
    </row>
    <row r="28" spans="1:9" x14ac:dyDescent="0.25">
      <c r="A28" s="34"/>
      <c r="B28" s="34"/>
      <c r="C28" s="34"/>
      <c r="D28" s="34"/>
      <c r="E28" s="34"/>
      <c r="F28" s="34"/>
      <c r="G28" s="34"/>
      <c r="H28" s="34"/>
      <c r="I28" s="29"/>
    </row>
    <row r="29" spans="1:9" x14ac:dyDescent="0.25">
      <c r="A29" s="34"/>
      <c r="B29" s="34"/>
      <c r="C29" s="34"/>
      <c r="D29" s="34"/>
      <c r="E29" s="34"/>
      <c r="F29" s="34"/>
      <c r="G29" s="34"/>
      <c r="H29" s="34"/>
      <c r="I29" s="29"/>
    </row>
    <row r="30" spans="1:9" x14ac:dyDescent="0.25">
      <c r="A30" s="29"/>
      <c r="B30" s="29"/>
      <c r="C30" s="29"/>
      <c r="D30" s="29"/>
      <c r="E30" s="29"/>
      <c r="F30" s="29"/>
      <c r="G30" s="29"/>
      <c r="H30" s="29"/>
      <c r="I30" s="29"/>
    </row>
    <row r="31" spans="1:9" x14ac:dyDescent="0.25">
      <c r="A31" s="29"/>
      <c r="B31" s="29"/>
      <c r="C31" s="29"/>
      <c r="D31" s="29"/>
      <c r="E31" s="29"/>
      <c r="F31" s="29"/>
      <c r="G31" s="29"/>
      <c r="H31" s="29"/>
      <c r="I31" s="29"/>
    </row>
    <row r="32" spans="1:9" x14ac:dyDescent="0.25">
      <c r="A32" s="29"/>
      <c r="B32" s="29"/>
      <c r="C32" s="29"/>
      <c r="D32" s="29"/>
      <c r="E32" s="29"/>
      <c r="F32" s="29"/>
      <c r="G32" s="29"/>
      <c r="H32" s="29"/>
      <c r="I32" s="29"/>
    </row>
    <row r="33" spans="1:9" x14ac:dyDescent="0.25">
      <c r="A33" s="29"/>
      <c r="B33" s="29"/>
      <c r="C33" s="29"/>
      <c r="D33" s="29"/>
      <c r="E33" s="29"/>
      <c r="F33" s="29"/>
      <c r="G33" s="29"/>
      <c r="H33" s="29"/>
      <c r="I33" s="29"/>
    </row>
    <row r="34" spans="1:9" x14ac:dyDescent="0.25">
      <c r="A34" s="29"/>
      <c r="B34" s="29"/>
      <c r="C34" s="29"/>
      <c r="D34" s="29"/>
      <c r="E34" s="29"/>
      <c r="F34" s="29"/>
      <c r="G34" s="29"/>
      <c r="H34" s="29"/>
      <c r="I34" s="29"/>
    </row>
    <row r="35" spans="1:9" x14ac:dyDescent="0.25">
      <c r="A35" s="29"/>
      <c r="B35" s="29"/>
      <c r="C35" s="29"/>
      <c r="D35" s="29"/>
      <c r="E35" s="29"/>
      <c r="F35" s="29"/>
      <c r="G35" s="29"/>
      <c r="H35" s="29"/>
      <c r="I35" s="29"/>
    </row>
    <row r="36" spans="1:9" x14ac:dyDescent="0.25">
      <c r="A36" s="29"/>
      <c r="B36" s="29"/>
      <c r="C36" s="29"/>
      <c r="D36" s="29"/>
      <c r="E36" s="29"/>
      <c r="F36" s="29"/>
      <c r="G36" s="29"/>
      <c r="H36" s="29"/>
      <c r="I36" s="29"/>
    </row>
    <row r="37" spans="1:9" x14ac:dyDescent="0.25">
      <c r="A37" s="29"/>
      <c r="B37" s="29"/>
      <c r="C37" s="29"/>
      <c r="D37" s="29"/>
      <c r="E37" s="29"/>
      <c r="F37" s="29"/>
      <c r="G37" s="29"/>
      <c r="H37" s="29"/>
      <c r="I37" s="29"/>
    </row>
    <row r="38" spans="1:9" x14ac:dyDescent="0.25">
      <c r="A38" s="68">
        <v>2020</v>
      </c>
      <c r="B38" s="68"/>
      <c r="C38" s="68"/>
      <c r="D38" s="68"/>
      <c r="E38" s="68"/>
      <c r="F38" s="68"/>
      <c r="G38" s="68"/>
      <c r="H38" s="68"/>
      <c r="I38" s="68"/>
    </row>
    <row r="39" spans="1:9" x14ac:dyDescent="0.25">
      <c r="A39" s="68"/>
      <c r="B39" s="68"/>
      <c r="C39" s="68"/>
      <c r="D39" s="68"/>
      <c r="E39" s="68"/>
      <c r="F39" s="68"/>
      <c r="G39" s="68"/>
      <c r="H39" s="68"/>
      <c r="I39" s="68"/>
    </row>
    <row r="40" spans="1:9" x14ac:dyDescent="0.25">
      <c r="A40" s="29"/>
      <c r="B40" s="29"/>
      <c r="C40" s="29"/>
      <c r="D40" s="29"/>
      <c r="E40" s="29"/>
      <c r="F40" s="29"/>
      <c r="G40" s="29"/>
      <c r="H40" s="29"/>
      <c r="I40" s="29"/>
    </row>
    <row r="41" spans="1:9" x14ac:dyDescent="0.25">
      <c r="A41" s="29"/>
      <c r="B41" s="29"/>
      <c r="C41" s="29"/>
      <c r="D41" s="29"/>
      <c r="E41" s="29"/>
      <c r="F41" s="29"/>
      <c r="G41" s="29"/>
      <c r="H41" s="29"/>
      <c r="I41" s="29"/>
    </row>
    <row r="42" spans="1:9" x14ac:dyDescent="0.25">
      <c r="A42" s="29"/>
      <c r="B42" s="29"/>
      <c r="C42" s="29"/>
      <c r="D42" s="29"/>
      <c r="E42" s="29"/>
      <c r="F42" s="29"/>
      <c r="G42" s="29"/>
      <c r="H42" s="29"/>
      <c r="I42" s="29"/>
    </row>
    <row r="43" spans="1:9" x14ac:dyDescent="0.25">
      <c r="A43" s="29"/>
      <c r="B43" s="29"/>
      <c r="C43" s="29"/>
      <c r="D43" s="29"/>
      <c r="E43" s="29"/>
      <c r="F43" s="29"/>
      <c r="G43" s="29"/>
      <c r="H43" s="29"/>
      <c r="I43" s="29"/>
    </row>
    <row r="44" spans="1:9" x14ac:dyDescent="0.25">
      <c r="A44" s="29"/>
      <c r="B44" s="29"/>
      <c r="C44" s="29"/>
      <c r="D44" s="29"/>
      <c r="E44" s="29"/>
      <c r="F44" s="29"/>
      <c r="G44" s="29"/>
      <c r="H44" s="29"/>
      <c r="I44" s="29"/>
    </row>
    <row r="45" spans="1:9" x14ac:dyDescent="0.25">
      <c r="A45" s="29"/>
      <c r="B45" s="29"/>
      <c r="C45" s="29"/>
      <c r="D45" s="29"/>
      <c r="E45" s="29"/>
      <c r="F45" s="29"/>
      <c r="G45" s="29"/>
      <c r="H45" s="29"/>
      <c r="I45" s="29"/>
    </row>
    <row r="46" spans="1:9" x14ac:dyDescent="0.25">
      <c r="A46" s="29"/>
      <c r="B46" s="29"/>
      <c r="C46" s="29"/>
      <c r="D46" s="29"/>
      <c r="E46" s="29"/>
      <c r="F46" s="29"/>
      <c r="G46" s="29"/>
      <c r="H46" s="29"/>
      <c r="I46" s="29"/>
    </row>
    <row r="47" spans="1:9" x14ac:dyDescent="0.25">
      <c r="A47" s="29"/>
      <c r="B47" s="29"/>
      <c r="C47" s="29"/>
      <c r="D47" s="29"/>
      <c r="E47" s="29"/>
      <c r="F47" s="29"/>
      <c r="G47" s="29"/>
      <c r="H47" s="29"/>
      <c r="I47" s="29"/>
    </row>
    <row r="48" spans="1:9" x14ac:dyDescent="0.25">
      <c r="A48" s="29"/>
      <c r="B48" s="29"/>
      <c r="C48" s="29"/>
      <c r="D48" s="29"/>
      <c r="E48" s="29"/>
      <c r="F48" s="29"/>
      <c r="G48" s="29"/>
      <c r="H48" s="29"/>
      <c r="I48" s="29"/>
    </row>
    <row r="49" spans="1:9" x14ac:dyDescent="0.25">
      <c r="A49" s="29"/>
      <c r="B49" s="29"/>
      <c r="C49" s="29"/>
      <c r="D49" s="29"/>
      <c r="E49" s="29"/>
      <c r="F49" s="29"/>
      <c r="G49" s="29"/>
      <c r="H49" s="29"/>
      <c r="I49" s="29"/>
    </row>
    <row r="50" spans="1:9" x14ac:dyDescent="0.25">
      <c r="A50" s="29"/>
      <c r="B50" s="29"/>
      <c r="C50" s="29"/>
      <c r="D50" s="29"/>
      <c r="E50" s="29"/>
      <c r="F50" s="29"/>
      <c r="G50" s="29"/>
      <c r="H50" s="29"/>
      <c r="I50" s="29"/>
    </row>
  </sheetData>
  <sheetProtection algorithmName="SHA-512" hashValue="lMPuL+lZaYxrRDkwuHz4Rs9sqtMGL5qPJz2dq6kgT9SkBCc0C03yuDhPwcNeCdz8n+SZ13BmI6S/pyZPEOXGZQ==" saltValue="9+yC085IpKFSWLzsG5mAxw==" spinCount="100000" sheet="1" scenarios="1"/>
  <mergeCells count="10">
    <mergeCell ref="B1:I4"/>
    <mergeCell ref="C11:D11"/>
    <mergeCell ref="C15:D15"/>
    <mergeCell ref="A38:I39"/>
    <mergeCell ref="D23:E23"/>
    <mergeCell ref="D7:H7"/>
    <mergeCell ref="F11:H11"/>
    <mergeCell ref="F15:H15"/>
    <mergeCell ref="C19:H19"/>
    <mergeCell ref="G23:H23"/>
  </mergeCells>
  <pageMargins left="0.7" right="0.7" top="0.75" bottom="0.75" header="0.3" footer="0.3"/>
  <pageSetup paperSize="9" orientation="portrait" r:id="rId1"/>
  <headerFooter>
    <oddHeader>&amp;C&amp;"Times New Roman,Cursiva"&amp;10"Año de la Universalización de la Salud"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004"/>
  <sheetViews>
    <sheetView view="pageBreakPreview" zoomScale="140" zoomScaleNormal="100" zoomScaleSheetLayoutView="140" workbookViewId="0">
      <selection activeCell="D38" sqref="D38:G38"/>
    </sheetView>
  </sheetViews>
  <sheetFormatPr baseColWidth="10" defaultRowHeight="15" x14ac:dyDescent="0.25"/>
  <cols>
    <col min="1" max="1" width="7.5703125" style="1" customWidth="1"/>
    <col min="2" max="2" width="13.42578125" style="1" customWidth="1"/>
    <col min="3" max="3" width="13.85546875" style="1" customWidth="1"/>
    <col min="4" max="7" width="11.42578125" style="1"/>
    <col min="8" max="8" width="3.42578125" style="3" customWidth="1"/>
    <col min="9" max="9" width="41.28515625" style="6" customWidth="1"/>
    <col min="10" max="18" width="11.42578125" style="2"/>
    <col min="19" max="16384" width="11.42578125" style="1"/>
  </cols>
  <sheetData>
    <row r="1" spans="1:10" x14ac:dyDescent="0.25">
      <c r="A1" s="29"/>
      <c r="B1" s="29"/>
      <c r="C1" s="29"/>
      <c r="D1" s="29"/>
      <c r="E1" s="29"/>
      <c r="F1" s="29"/>
      <c r="G1" s="29"/>
      <c r="H1" s="31"/>
      <c r="I1" s="19"/>
      <c r="J1" s="29"/>
    </row>
    <row r="2" spans="1:10" ht="23.25" x14ac:dyDescent="0.25">
      <c r="A2" s="90" t="s">
        <v>22</v>
      </c>
      <c r="B2" s="90"/>
      <c r="C2" s="90"/>
      <c r="D2" s="90"/>
      <c r="E2" s="90"/>
      <c r="F2" s="90"/>
      <c r="G2" s="90"/>
      <c r="H2" s="90"/>
      <c r="I2" s="19"/>
      <c r="J2" s="29"/>
    </row>
    <row r="3" spans="1:10" x14ac:dyDescent="0.25">
      <c r="A3" s="29"/>
      <c r="B3" s="29"/>
      <c r="C3" s="29"/>
      <c r="D3" s="29"/>
      <c r="E3" s="29"/>
      <c r="F3" s="29"/>
      <c r="G3" s="29"/>
      <c r="H3" s="31"/>
      <c r="I3" s="19"/>
      <c r="J3" s="29"/>
    </row>
    <row r="4" spans="1:10" ht="30" x14ac:dyDescent="0.25">
      <c r="A4" s="32" t="s">
        <v>25</v>
      </c>
      <c r="B4" s="30" t="s">
        <v>8</v>
      </c>
      <c r="C4" s="30" t="s">
        <v>23</v>
      </c>
      <c r="D4" s="91" t="s">
        <v>24</v>
      </c>
      <c r="E4" s="91"/>
      <c r="F4" s="91"/>
      <c r="G4" s="91"/>
      <c r="H4" s="32" t="s">
        <v>29</v>
      </c>
      <c r="I4" s="49" t="s">
        <v>112</v>
      </c>
      <c r="J4" s="29"/>
    </row>
    <row r="5" spans="1:10" x14ac:dyDescent="0.25">
      <c r="A5" s="18">
        <v>1</v>
      </c>
      <c r="B5" s="50" t="s">
        <v>164</v>
      </c>
      <c r="C5" s="50">
        <v>12345670</v>
      </c>
      <c r="D5" s="85" t="s">
        <v>133</v>
      </c>
      <c r="E5" s="85"/>
      <c r="F5" s="85"/>
      <c r="G5" s="85"/>
      <c r="H5" s="43" t="s">
        <v>163</v>
      </c>
      <c r="I5" s="44" t="s">
        <v>165</v>
      </c>
      <c r="J5" s="29"/>
    </row>
    <row r="6" spans="1:10" x14ac:dyDescent="0.25">
      <c r="A6" s="18">
        <v>2</v>
      </c>
      <c r="B6" s="50" t="s">
        <v>164</v>
      </c>
      <c r="C6" s="50">
        <v>12345671</v>
      </c>
      <c r="D6" s="85" t="s">
        <v>134</v>
      </c>
      <c r="E6" s="85"/>
      <c r="F6" s="85"/>
      <c r="G6" s="85"/>
      <c r="H6" s="45" t="s">
        <v>163</v>
      </c>
      <c r="I6" s="44" t="s">
        <v>166</v>
      </c>
      <c r="J6" s="29"/>
    </row>
    <row r="7" spans="1:10" x14ac:dyDescent="0.25">
      <c r="A7" s="18">
        <v>3</v>
      </c>
      <c r="B7" s="50" t="s">
        <v>164</v>
      </c>
      <c r="C7" s="50">
        <v>12345672</v>
      </c>
      <c r="D7" s="85" t="s">
        <v>135</v>
      </c>
      <c r="E7" s="85"/>
      <c r="F7" s="85"/>
      <c r="G7" s="85"/>
      <c r="H7" s="45" t="s">
        <v>163</v>
      </c>
      <c r="I7" s="44" t="s">
        <v>167</v>
      </c>
      <c r="J7" s="29"/>
    </row>
    <row r="8" spans="1:10" x14ac:dyDescent="0.25">
      <c r="A8" s="18">
        <v>4</v>
      </c>
      <c r="B8" s="50" t="s">
        <v>164</v>
      </c>
      <c r="C8" s="64">
        <v>12345673</v>
      </c>
      <c r="D8" s="85" t="s">
        <v>136</v>
      </c>
      <c r="E8" s="85"/>
      <c r="F8" s="85"/>
      <c r="G8" s="85"/>
      <c r="H8" s="45" t="s">
        <v>28</v>
      </c>
      <c r="I8" s="44" t="s">
        <v>168</v>
      </c>
      <c r="J8" s="29"/>
    </row>
    <row r="9" spans="1:10" x14ac:dyDescent="0.25">
      <c r="A9" s="18">
        <v>5</v>
      </c>
      <c r="B9" s="50" t="s">
        <v>164</v>
      </c>
      <c r="C9" s="64">
        <v>12345674</v>
      </c>
      <c r="D9" s="85" t="s">
        <v>137</v>
      </c>
      <c r="E9" s="85"/>
      <c r="F9" s="85"/>
      <c r="G9" s="85"/>
      <c r="H9" s="45" t="s">
        <v>28</v>
      </c>
      <c r="I9" s="44" t="s">
        <v>169</v>
      </c>
      <c r="J9" s="29"/>
    </row>
    <row r="10" spans="1:10" x14ac:dyDescent="0.25">
      <c r="A10" s="18">
        <v>6</v>
      </c>
      <c r="B10" s="50" t="s">
        <v>164</v>
      </c>
      <c r="C10" s="64">
        <v>12345675</v>
      </c>
      <c r="D10" s="85" t="s">
        <v>138</v>
      </c>
      <c r="E10" s="85"/>
      <c r="F10" s="85"/>
      <c r="G10" s="85"/>
      <c r="H10" s="45" t="s">
        <v>28</v>
      </c>
      <c r="I10" s="44" t="s">
        <v>170</v>
      </c>
      <c r="J10" s="29"/>
    </row>
    <row r="11" spans="1:10" x14ac:dyDescent="0.25">
      <c r="A11" s="18">
        <v>7</v>
      </c>
      <c r="B11" s="50" t="s">
        <v>164</v>
      </c>
      <c r="C11" s="64">
        <v>12345676</v>
      </c>
      <c r="D11" s="85" t="s">
        <v>139</v>
      </c>
      <c r="E11" s="85"/>
      <c r="F11" s="85"/>
      <c r="G11" s="85"/>
      <c r="H11" s="45" t="s">
        <v>163</v>
      </c>
      <c r="I11" s="44" t="s">
        <v>171</v>
      </c>
      <c r="J11" s="29"/>
    </row>
    <row r="12" spans="1:10" x14ac:dyDescent="0.25">
      <c r="A12" s="18">
        <v>8</v>
      </c>
      <c r="B12" s="50" t="s">
        <v>164</v>
      </c>
      <c r="C12" s="64">
        <v>12345677</v>
      </c>
      <c r="D12" s="85" t="s">
        <v>140</v>
      </c>
      <c r="E12" s="85"/>
      <c r="F12" s="85"/>
      <c r="G12" s="85"/>
      <c r="H12" s="45" t="s">
        <v>163</v>
      </c>
      <c r="I12" s="44" t="s">
        <v>172</v>
      </c>
      <c r="J12" s="29"/>
    </row>
    <row r="13" spans="1:10" x14ac:dyDescent="0.25">
      <c r="A13" s="18">
        <v>9</v>
      </c>
      <c r="B13" s="50" t="s">
        <v>164</v>
      </c>
      <c r="C13" s="64">
        <v>12345678</v>
      </c>
      <c r="D13" s="85" t="s">
        <v>141</v>
      </c>
      <c r="E13" s="85"/>
      <c r="F13" s="85"/>
      <c r="G13" s="85"/>
      <c r="H13" s="45" t="s">
        <v>163</v>
      </c>
      <c r="I13" s="44" t="s">
        <v>173</v>
      </c>
      <c r="J13" s="29"/>
    </row>
    <row r="14" spans="1:10" x14ac:dyDescent="0.25">
      <c r="A14" s="18">
        <v>10</v>
      </c>
      <c r="B14" s="50" t="s">
        <v>164</v>
      </c>
      <c r="C14" s="64">
        <v>12345679</v>
      </c>
      <c r="D14" s="85" t="s">
        <v>142</v>
      </c>
      <c r="E14" s="85"/>
      <c r="F14" s="85"/>
      <c r="G14" s="85"/>
      <c r="H14" s="45" t="s">
        <v>28</v>
      </c>
      <c r="I14" s="44" t="s">
        <v>174</v>
      </c>
      <c r="J14" s="29"/>
    </row>
    <row r="15" spans="1:10" x14ac:dyDescent="0.25">
      <c r="A15" s="18">
        <v>11</v>
      </c>
      <c r="B15" s="50" t="s">
        <v>164</v>
      </c>
      <c r="C15" s="64">
        <v>12345680</v>
      </c>
      <c r="D15" s="85" t="s">
        <v>143</v>
      </c>
      <c r="E15" s="85"/>
      <c r="F15" s="85"/>
      <c r="G15" s="85"/>
      <c r="H15" s="45" t="s">
        <v>28</v>
      </c>
      <c r="I15" s="44" t="s">
        <v>175</v>
      </c>
      <c r="J15" s="29"/>
    </row>
    <row r="16" spans="1:10" x14ac:dyDescent="0.25">
      <c r="A16" s="18">
        <v>12</v>
      </c>
      <c r="B16" s="50" t="s">
        <v>164</v>
      </c>
      <c r="C16" s="64">
        <v>12345681</v>
      </c>
      <c r="D16" s="85" t="s">
        <v>144</v>
      </c>
      <c r="E16" s="85"/>
      <c r="F16" s="85"/>
      <c r="G16" s="85"/>
      <c r="H16" s="46" t="s">
        <v>28</v>
      </c>
      <c r="I16" s="44" t="s">
        <v>176</v>
      </c>
      <c r="J16" s="29"/>
    </row>
    <row r="17" spans="1:10" x14ac:dyDescent="0.25">
      <c r="A17" s="18">
        <v>13</v>
      </c>
      <c r="B17" s="50" t="s">
        <v>164</v>
      </c>
      <c r="C17" s="64">
        <v>12345682</v>
      </c>
      <c r="D17" s="85" t="s">
        <v>145</v>
      </c>
      <c r="E17" s="85"/>
      <c r="F17" s="85"/>
      <c r="G17" s="85"/>
      <c r="H17" s="45" t="s">
        <v>163</v>
      </c>
      <c r="I17" s="44" t="s">
        <v>177</v>
      </c>
      <c r="J17" s="29"/>
    </row>
    <row r="18" spans="1:10" x14ac:dyDescent="0.25">
      <c r="A18" s="18">
        <v>14</v>
      </c>
      <c r="B18" s="50" t="s">
        <v>164</v>
      </c>
      <c r="C18" s="64">
        <v>12345683</v>
      </c>
      <c r="D18" s="85" t="s">
        <v>146</v>
      </c>
      <c r="E18" s="85"/>
      <c r="F18" s="85"/>
      <c r="G18" s="85"/>
      <c r="H18" s="45" t="s">
        <v>163</v>
      </c>
      <c r="I18" s="44" t="s">
        <v>178</v>
      </c>
      <c r="J18" s="29"/>
    </row>
    <row r="19" spans="1:10" x14ac:dyDescent="0.25">
      <c r="A19" s="18">
        <v>15</v>
      </c>
      <c r="B19" s="50" t="s">
        <v>164</v>
      </c>
      <c r="C19" s="64">
        <v>12345684</v>
      </c>
      <c r="D19" s="85" t="s">
        <v>147</v>
      </c>
      <c r="E19" s="85"/>
      <c r="F19" s="85"/>
      <c r="G19" s="85"/>
      <c r="H19" s="45" t="s">
        <v>163</v>
      </c>
      <c r="I19" s="44" t="s">
        <v>179</v>
      </c>
      <c r="J19" s="29"/>
    </row>
    <row r="20" spans="1:10" x14ac:dyDescent="0.25">
      <c r="A20" s="18">
        <v>16</v>
      </c>
      <c r="B20" s="50" t="s">
        <v>164</v>
      </c>
      <c r="C20" s="64">
        <v>12345685</v>
      </c>
      <c r="D20" s="85" t="s">
        <v>148</v>
      </c>
      <c r="E20" s="85"/>
      <c r="F20" s="85"/>
      <c r="G20" s="85"/>
      <c r="H20" s="45" t="s">
        <v>28</v>
      </c>
      <c r="I20" s="44" t="s">
        <v>180</v>
      </c>
      <c r="J20" s="29"/>
    </row>
    <row r="21" spans="1:10" x14ac:dyDescent="0.25">
      <c r="A21" s="18">
        <v>17</v>
      </c>
      <c r="B21" s="50" t="s">
        <v>164</v>
      </c>
      <c r="C21" s="64">
        <v>12345686</v>
      </c>
      <c r="D21" s="85" t="s">
        <v>149</v>
      </c>
      <c r="E21" s="85"/>
      <c r="F21" s="85"/>
      <c r="G21" s="85"/>
      <c r="H21" s="45" t="s">
        <v>28</v>
      </c>
      <c r="I21" s="44" t="s">
        <v>181</v>
      </c>
      <c r="J21" s="29"/>
    </row>
    <row r="22" spans="1:10" x14ac:dyDescent="0.25">
      <c r="A22" s="18">
        <v>18</v>
      </c>
      <c r="B22" s="50" t="s">
        <v>164</v>
      </c>
      <c r="C22" s="64">
        <v>12345687</v>
      </c>
      <c r="D22" s="85" t="s">
        <v>150</v>
      </c>
      <c r="E22" s="85"/>
      <c r="F22" s="85"/>
      <c r="G22" s="85"/>
      <c r="H22" s="45" t="s">
        <v>28</v>
      </c>
      <c r="I22" s="44" t="s">
        <v>182</v>
      </c>
      <c r="J22" s="29"/>
    </row>
    <row r="23" spans="1:10" x14ac:dyDescent="0.25">
      <c r="A23" s="18">
        <v>19</v>
      </c>
      <c r="B23" s="50" t="s">
        <v>164</v>
      </c>
      <c r="C23" s="64">
        <v>12345688</v>
      </c>
      <c r="D23" s="85" t="s">
        <v>151</v>
      </c>
      <c r="E23" s="85"/>
      <c r="F23" s="85"/>
      <c r="G23" s="85"/>
      <c r="H23" s="47" t="s">
        <v>163</v>
      </c>
      <c r="I23" s="44" t="s">
        <v>183</v>
      </c>
      <c r="J23" s="29"/>
    </row>
    <row r="24" spans="1:10" x14ac:dyDescent="0.25">
      <c r="A24" s="18">
        <v>20</v>
      </c>
      <c r="B24" s="50" t="s">
        <v>164</v>
      </c>
      <c r="C24" s="64">
        <v>12345689</v>
      </c>
      <c r="D24" s="85" t="s">
        <v>152</v>
      </c>
      <c r="E24" s="85"/>
      <c r="F24" s="85"/>
      <c r="G24" s="85"/>
      <c r="H24" s="45" t="s">
        <v>163</v>
      </c>
      <c r="I24" s="44" t="s">
        <v>184</v>
      </c>
      <c r="J24" s="29"/>
    </row>
    <row r="25" spans="1:10" x14ac:dyDescent="0.25">
      <c r="A25" s="18">
        <v>21</v>
      </c>
      <c r="B25" s="50" t="s">
        <v>164</v>
      </c>
      <c r="C25" s="64">
        <v>12345690</v>
      </c>
      <c r="D25" s="85" t="s">
        <v>153</v>
      </c>
      <c r="E25" s="85"/>
      <c r="F25" s="85"/>
      <c r="G25" s="85"/>
      <c r="H25" s="45" t="s">
        <v>163</v>
      </c>
      <c r="I25" s="44" t="s">
        <v>185</v>
      </c>
      <c r="J25" s="29"/>
    </row>
    <row r="26" spans="1:10" x14ac:dyDescent="0.25">
      <c r="A26" s="18">
        <v>22</v>
      </c>
      <c r="B26" s="50" t="s">
        <v>164</v>
      </c>
      <c r="C26" s="64">
        <v>12345691</v>
      </c>
      <c r="D26" s="85" t="s">
        <v>154</v>
      </c>
      <c r="E26" s="85"/>
      <c r="F26" s="85"/>
      <c r="G26" s="85"/>
      <c r="H26" s="45" t="s">
        <v>28</v>
      </c>
      <c r="I26" s="44" t="s">
        <v>186</v>
      </c>
      <c r="J26" s="29"/>
    </row>
    <row r="27" spans="1:10" x14ac:dyDescent="0.25">
      <c r="A27" s="18">
        <v>23</v>
      </c>
      <c r="B27" s="50" t="s">
        <v>164</v>
      </c>
      <c r="C27" s="64">
        <v>12345692</v>
      </c>
      <c r="D27" s="85" t="s">
        <v>155</v>
      </c>
      <c r="E27" s="85"/>
      <c r="F27" s="85"/>
      <c r="G27" s="85"/>
      <c r="H27" s="45" t="s">
        <v>28</v>
      </c>
      <c r="I27" s="44" t="s">
        <v>187</v>
      </c>
      <c r="J27" s="29"/>
    </row>
    <row r="28" spans="1:10" x14ac:dyDescent="0.25">
      <c r="A28" s="18">
        <v>24</v>
      </c>
      <c r="B28" s="50" t="s">
        <v>164</v>
      </c>
      <c r="C28" s="64">
        <v>12345693</v>
      </c>
      <c r="D28" s="85" t="s">
        <v>156</v>
      </c>
      <c r="E28" s="85"/>
      <c r="F28" s="85"/>
      <c r="G28" s="85"/>
      <c r="H28" s="45" t="s">
        <v>28</v>
      </c>
      <c r="I28" s="44" t="s">
        <v>188</v>
      </c>
      <c r="J28" s="29"/>
    </row>
    <row r="29" spans="1:10" x14ac:dyDescent="0.25">
      <c r="A29" s="18">
        <v>25</v>
      </c>
      <c r="B29" s="50" t="s">
        <v>164</v>
      </c>
      <c r="C29" s="64">
        <v>12345694</v>
      </c>
      <c r="D29" s="85" t="s">
        <v>157</v>
      </c>
      <c r="E29" s="85"/>
      <c r="F29" s="85"/>
      <c r="G29" s="85"/>
      <c r="H29" s="47" t="s">
        <v>163</v>
      </c>
      <c r="I29" s="44" t="s">
        <v>189</v>
      </c>
      <c r="J29" s="29"/>
    </row>
    <row r="30" spans="1:10" x14ac:dyDescent="0.25">
      <c r="A30" s="18">
        <v>26</v>
      </c>
      <c r="B30" s="50" t="s">
        <v>164</v>
      </c>
      <c r="C30" s="64">
        <v>12345695</v>
      </c>
      <c r="D30" s="85" t="s">
        <v>158</v>
      </c>
      <c r="E30" s="85"/>
      <c r="F30" s="85"/>
      <c r="G30" s="85"/>
      <c r="H30" s="45" t="s">
        <v>163</v>
      </c>
      <c r="I30" s="44" t="s">
        <v>190</v>
      </c>
      <c r="J30" s="29"/>
    </row>
    <row r="31" spans="1:10" x14ac:dyDescent="0.25">
      <c r="A31" s="18">
        <v>27</v>
      </c>
      <c r="B31" s="50" t="s">
        <v>164</v>
      </c>
      <c r="C31" s="64">
        <v>12345696</v>
      </c>
      <c r="D31" s="85" t="s">
        <v>159</v>
      </c>
      <c r="E31" s="85"/>
      <c r="F31" s="85"/>
      <c r="G31" s="85"/>
      <c r="H31" s="45" t="s">
        <v>163</v>
      </c>
      <c r="I31" s="44" t="s">
        <v>191</v>
      </c>
      <c r="J31" s="29"/>
    </row>
    <row r="32" spans="1:10" x14ac:dyDescent="0.25">
      <c r="A32" s="18">
        <v>28</v>
      </c>
      <c r="B32" s="50" t="s">
        <v>164</v>
      </c>
      <c r="C32" s="64">
        <v>12345697</v>
      </c>
      <c r="D32" s="85" t="s">
        <v>160</v>
      </c>
      <c r="E32" s="85"/>
      <c r="F32" s="85"/>
      <c r="G32" s="85"/>
      <c r="H32" s="45" t="s">
        <v>28</v>
      </c>
      <c r="I32" s="44" t="s">
        <v>192</v>
      </c>
      <c r="J32" s="29"/>
    </row>
    <row r="33" spans="1:10" x14ac:dyDescent="0.25">
      <c r="A33" s="18">
        <v>29</v>
      </c>
      <c r="B33" s="50" t="s">
        <v>164</v>
      </c>
      <c r="C33" s="64">
        <v>12345698</v>
      </c>
      <c r="D33" s="85" t="s">
        <v>161</v>
      </c>
      <c r="E33" s="85"/>
      <c r="F33" s="85"/>
      <c r="G33" s="85"/>
      <c r="H33" s="45" t="s">
        <v>28</v>
      </c>
      <c r="I33" s="44" t="s">
        <v>193</v>
      </c>
      <c r="J33" s="29"/>
    </row>
    <row r="34" spans="1:10" x14ac:dyDescent="0.25">
      <c r="A34" s="18">
        <v>30</v>
      </c>
      <c r="B34" s="50" t="s">
        <v>164</v>
      </c>
      <c r="C34" s="64">
        <v>12345699</v>
      </c>
      <c r="D34" s="85" t="s">
        <v>162</v>
      </c>
      <c r="E34" s="85"/>
      <c r="F34" s="85"/>
      <c r="G34" s="85"/>
      <c r="H34" s="45" t="s">
        <v>28</v>
      </c>
      <c r="I34" s="44" t="s">
        <v>194</v>
      </c>
      <c r="J34" s="29"/>
    </row>
    <row r="35" spans="1:10" x14ac:dyDescent="0.25">
      <c r="A35" s="18">
        <v>31</v>
      </c>
      <c r="B35" s="50"/>
      <c r="C35" s="50"/>
      <c r="D35" s="85"/>
      <c r="E35" s="85"/>
      <c r="F35" s="85"/>
      <c r="G35" s="85"/>
      <c r="H35" s="45"/>
      <c r="I35" s="44"/>
      <c r="J35" s="29"/>
    </row>
    <row r="36" spans="1:10" x14ac:dyDescent="0.25">
      <c r="A36" s="18">
        <v>32</v>
      </c>
      <c r="B36" s="50"/>
      <c r="C36" s="50"/>
      <c r="D36" s="85"/>
      <c r="E36" s="85"/>
      <c r="F36" s="85"/>
      <c r="G36" s="85"/>
      <c r="H36" s="45"/>
      <c r="I36" s="44"/>
      <c r="J36" s="29"/>
    </row>
    <row r="37" spans="1:10" x14ac:dyDescent="0.25">
      <c r="A37" s="18">
        <v>33</v>
      </c>
      <c r="B37" s="50"/>
      <c r="C37" s="50"/>
      <c r="D37" s="85"/>
      <c r="E37" s="85"/>
      <c r="F37" s="85"/>
      <c r="G37" s="85"/>
      <c r="H37" s="46"/>
      <c r="I37" s="44"/>
      <c r="J37" s="29"/>
    </row>
    <row r="38" spans="1:10" x14ac:dyDescent="0.25">
      <c r="A38" s="18">
        <v>34</v>
      </c>
      <c r="B38" s="50"/>
      <c r="C38" s="50"/>
      <c r="D38" s="85"/>
      <c r="E38" s="85"/>
      <c r="F38" s="85"/>
      <c r="G38" s="85"/>
      <c r="H38" s="45"/>
      <c r="I38" s="44"/>
      <c r="J38" s="29"/>
    </row>
    <row r="39" spans="1:10" x14ac:dyDescent="0.25">
      <c r="A39" s="18">
        <v>35</v>
      </c>
      <c r="B39" s="50"/>
      <c r="C39" s="50"/>
      <c r="D39" s="85"/>
      <c r="E39" s="85"/>
      <c r="F39" s="85"/>
      <c r="G39" s="85"/>
      <c r="H39" s="45"/>
      <c r="I39" s="44"/>
      <c r="J39" s="29"/>
    </row>
    <row r="40" spans="1:10" x14ac:dyDescent="0.25">
      <c r="A40" s="18">
        <v>36</v>
      </c>
      <c r="B40" s="50"/>
      <c r="C40" s="50"/>
      <c r="D40" s="85"/>
      <c r="E40" s="85"/>
      <c r="F40" s="85"/>
      <c r="G40" s="85"/>
      <c r="H40" s="45"/>
      <c r="I40" s="44"/>
      <c r="J40" s="29"/>
    </row>
    <row r="41" spans="1:10" x14ac:dyDescent="0.25">
      <c r="A41" s="18">
        <v>37</v>
      </c>
      <c r="B41" s="50"/>
      <c r="C41" s="50"/>
      <c r="D41" s="85"/>
      <c r="E41" s="85"/>
      <c r="F41" s="85"/>
      <c r="G41" s="85"/>
      <c r="H41" s="45"/>
      <c r="I41" s="44"/>
      <c r="J41" s="29"/>
    </row>
    <row r="42" spans="1:10" x14ac:dyDescent="0.25">
      <c r="A42" s="18">
        <v>38</v>
      </c>
      <c r="B42" s="50"/>
      <c r="C42" s="50"/>
      <c r="D42" s="85"/>
      <c r="E42" s="85"/>
      <c r="F42" s="85"/>
      <c r="G42" s="85"/>
      <c r="H42" s="45"/>
      <c r="I42" s="44"/>
      <c r="J42" s="29"/>
    </row>
    <row r="43" spans="1:10" x14ac:dyDescent="0.25">
      <c r="A43" s="18">
        <v>39</v>
      </c>
      <c r="B43" s="50"/>
      <c r="C43" s="50"/>
      <c r="D43" s="85"/>
      <c r="E43" s="85"/>
      <c r="F43" s="85"/>
      <c r="G43" s="85"/>
      <c r="H43" s="47"/>
      <c r="I43" s="44"/>
      <c r="J43" s="29"/>
    </row>
    <row r="44" spans="1:10" x14ac:dyDescent="0.25">
      <c r="A44" s="18">
        <v>40</v>
      </c>
      <c r="B44" s="50"/>
      <c r="C44" s="50"/>
      <c r="D44" s="85"/>
      <c r="E44" s="85"/>
      <c r="F44" s="85"/>
      <c r="G44" s="85"/>
      <c r="H44" s="45"/>
      <c r="I44" s="44"/>
      <c r="J44" s="29"/>
    </row>
    <row r="45" spans="1:10" x14ac:dyDescent="0.25">
      <c r="A45" s="18">
        <v>41</v>
      </c>
      <c r="B45" s="50"/>
      <c r="C45" s="50"/>
      <c r="D45" s="85"/>
      <c r="E45" s="85"/>
      <c r="F45" s="85"/>
      <c r="G45" s="85"/>
      <c r="H45" s="45"/>
      <c r="I45" s="44"/>
      <c r="J45" s="29"/>
    </row>
    <row r="46" spans="1:10" x14ac:dyDescent="0.25">
      <c r="A46" s="18">
        <v>42</v>
      </c>
      <c r="B46" s="50"/>
      <c r="C46" s="50"/>
      <c r="D46" s="74"/>
      <c r="E46" s="75"/>
      <c r="F46" s="75"/>
      <c r="G46" s="76"/>
      <c r="H46" s="45"/>
      <c r="I46" s="44"/>
      <c r="J46" s="29"/>
    </row>
    <row r="47" spans="1:10" x14ac:dyDescent="0.25">
      <c r="A47" s="18">
        <v>43</v>
      </c>
      <c r="B47" s="50"/>
      <c r="C47" s="50"/>
      <c r="D47" s="74"/>
      <c r="E47" s="75"/>
      <c r="F47" s="75"/>
      <c r="G47" s="76"/>
      <c r="H47" s="45"/>
      <c r="I47" s="44"/>
      <c r="J47" s="29"/>
    </row>
    <row r="48" spans="1:10" x14ac:dyDescent="0.25">
      <c r="A48" s="18">
        <v>44</v>
      </c>
      <c r="B48" s="50"/>
      <c r="C48" s="50"/>
      <c r="D48" s="74"/>
      <c r="E48" s="75"/>
      <c r="F48" s="75"/>
      <c r="G48" s="76"/>
      <c r="H48" s="46"/>
      <c r="I48" s="44"/>
      <c r="J48" s="29"/>
    </row>
    <row r="49" spans="1:10" x14ac:dyDescent="0.25">
      <c r="A49" s="18">
        <v>45</v>
      </c>
      <c r="B49" s="50"/>
      <c r="C49" s="50"/>
      <c r="D49" s="74"/>
      <c r="E49" s="75"/>
      <c r="F49" s="75"/>
      <c r="G49" s="76"/>
      <c r="H49" s="45"/>
      <c r="I49" s="44"/>
      <c r="J49" s="29"/>
    </row>
    <row r="50" spans="1:10" x14ac:dyDescent="0.25">
      <c r="A50" s="18">
        <v>46</v>
      </c>
      <c r="B50" s="50"/>
      <c r="C50" s="50"/>
      <c r="D50" s="74"/>
      <c r="E50" s="75"/>
      <c r="F50" s="75"/>
      <c r="G50" s="76"/>
      <c r="H50" s="45"/>
      <c r="I50" s="44"/>
      <c r="J50" s="29"/>
    </row>
    <row r="51" spans="1:10" x14ac:dyDescent="0.25">
      <c r="A51" s="18">
        <v>47</v>
      </c>
      <c r="B51" s="50"/>
      <c r="C51" s="50"/>
      <c r="D51" s="74"/>
      <c r="E51" s="75"/>
      <c r="F51" s="75"/>
      <c r="G51" s="76"/>
      <c r="H51" s="45"/>
      <c r="I51" s="44"/>
      <c r="J51" s="29"/>
    </row>
    <row r="52" spans="1:10" x14ac:dyDescent="0.25">
      <c r="A52" s="18">
        <v>48</v>
      </c>
      <c r="B52" s="50"/>
      <c r="C52" s="50"/>
      <c r="D52" s="74"/>
      <c r="E52" s="75"/>
      <c r="F52" s="75"/>
      <c r="G52" s="76"/>
      <c r="H52" s="45"/>
      <c r="I52" s="44"/>
      <c r="J52" s="29"/>
    </row>
    <row r="53" spans="1:10" x14ac:dyDescent="0.25">
      <c r="A53" s="18">
        <v>49</v>
      </c>
      <c r="B53" s="50"/>
      <c r="C53" s="50"/>
      <c r="D53" s="80"/>
      <c r="E53" s="81"/>
      <c r="F53" s="81"/>
      <c r="G53" s="82"/>
      <c r="H53" s="45"/>
      <c r="I53" s="44"/>
      <c r="J53" s="29"/>
    </row>
    <row r="54" spans="1:10" x14ac:dyDescent="0.25">
      <c r="A54" s="18">
        <v>50</v>
      </c>
      <c r="B54" s="50"/>
      <c r="C54" s="50"/>
      <c r="D54" s="74"/>
      <c r="E54" s="75"/>
      <c r="F54" s="75"/>
      <c r="G54" s="76"/>
      <c r="H54" s="45"/>
      <c r="I54" s="44"/>
      <c r="J54" s="29"/>
    </row>
    <row r="55" spans="1:10" x14ac:dyDescent="0.25">
      <c r="A55" s="18">
        <v>51</v>
      </c>
      <c r="B55" s="50"/>
      <c r="C55" s="50"/>
      <c r="D55" s="74"/>
      <c r="E55" s="75"/>
      <c r="F55" s="75"/>
      <c r="G55" s="76"/>
      <c r="H55" s="45"/>
      <c r="I55" s="44"/>
      <c r="J55" s="29"/>
    </row>
    <row r="56" spans="1:10" x14ac:dyDescent="0.25">
      <c r="A56" s="18">
        <v>52</v>
      </c>
      <c r="B56" s="50"/>
      <c r="C56" s="50"/>
      <c r="D56" s="74"/>
      <c r="E56" s="75"/>
      <c r="F56" s="75"/>
      <c r="G56" s="76"/>
      <c r="H56" s="45"/>
      <c r="I56" s="44"/>
      <c r="J56" s="29"/>
    </row>
    <row r="57" spans="1:10" x14ac:dyDescent="0.25">
      <c r="A57" s="18">
        <v>53</v>
      </c>
      <c r="B57" s="50"/>
      <c r="C57" s="50"/>
      <c r="D57" s="74"/>
      <c r="E57" s="75"/>
      <c r="F57" s="75"/>
      <c r="G57" s="76"/>
      <c r="H57" s="45"/>
      <c r="I57" s="44"/>
      <c r="J57" s="29"/>
    </row>
    <row r="58" spans="1:10" x14ac:dyDescent="0.25">
      <c r="A58" s="18">
        <v>54</v>
      </c>
      <c r="B58" s="50"/>
      <c r="C58" s="50"/>
      <c r="D58" s="74"/>
      <c r="E58" s="75"/>
      <c r="F58" s="75"/>
      <c r="G58" s="76"/>
      <c r="H58" s="45"/>
      <c r="I58" s="44"/>
      <c r="J58" s="29"/>
    </row>
    <row r="59" spans="1:10" x14ac:dyDescent="0.25">
      <c r="A59" s="18">
        <v>55</v>
      </c>
      <c r="B59" s="50"/>
      <c r="C59" s="50"/>
      <c r="D59" s="74"/>
      <c r="E59" s="75"/>
      <c r="F59" s="75"/>
      <c r="G59" s="76"/>
      <c r="H59" s="45"/>
      <c r="I59" s="44"/>
      <c r="J59" s="29"/>
    </row>
    <row r="60" spans="1:10" x14ac:dyDescent="0.25">
      <c r="A60" s="18">
        <v>56</v>
      </c>
      <c r="B60" s="50"/>
      <c r="C60" s="50"/>
      <c r="D60" s="77"/>
      <c r="E60" s="78"/>
      <c r="F60" s="78"/>
      <c r="G60" s="79"/>
      <c r="H60" s="45"/>
      <c r="I60" s="44"/>
      <c r="J60" s="29"/>
    </row>
    <row r="61" spans="1:10" x14ac:dyDescent="0.25">
      <c r="A61" s="18">
        <v>57</v>
      </c>
      <c r="B61" s="50"/>
      <c r="C61" s="50"/>
      <c r="D61" s="74"/>
      <c r="E61" s="75"/>
      <c r="F61" s="75"/>
      <c r="G61" s="76"/>
      <c r="H61" s="47"/>
      <c r="I61" s="44"/>
      <c r="J61" s="29"/>
    </row>
    <row r="62" spans="1:10" x14ac:dyDescent="0.25">
      <c r="A62" s="18">
        <v>58</v>
      </c>
      <c r="B62" s="50"/>
      <c r="C62" s="50"/>
      <c r="D62" s="74"/>
      <c r="E62" s="75"/>
      <c r="F62" s="75"/>
      <c r="G62" s="76"/>
      <c r="H62" s="45"/>
      <c r="I62" s="44"/>
      <c r="J62" s="29"/>
    </row>
    <row r="63" spans="1:10" x14ac:dyDescent="0.25">
      <c r="A63" s="18">
        <v>59</v>
      </c>
      <c r="B63" s="50"/>
      <c r="C63" s="50"/>
      <c r="D63" s="74"/>
      <c r="E63" s="75"/>
      <c r="F63" s="75"/>
      <c r="G63" s="76"/>
      <c r="H63" s="45"/>
      <c r="I63" s="44"/>
      <c r="J63" s="29"/>
    </row>
    <row r="64" spans="1:10" x14ac:dyDescent="0.25">
      <c r="A64" s="18">
        <v>60</v>
      </c>
      <c r="B64" s="50"/>
      <c r="C64" s="50"/>
      <c r="D64" s="74"/>
      <c r="E64" s="75"/>
      <c r="F64" s="75"/>
      <c r="G64" s="76"/>
      <c r="H64" s="45"/>
      <c r="I64" s="44"/>
      <c r="J64" s="29"/>
    </row>
    <row r="65" spans="1:10" x14ac:dyDescent="0.25">
      <c r="A65" s="18">
        <v>61</v>
      </c>
      <c r="B65" s="50"/>
      <c r="C65" s="50"/>
      <c r="D65" s="74"/>
      <c r="E65" s="75"/>
      <c r="F65" s="75"/>
      <c r="G65" s="76"/>
      <c r="H65" s="45"/>
      <c r="I65" s="44"/>
      <c r="J65" s="29"/>
    </row>
    <row r="66" spans="1:10" x14ac:dyDescent="0.25">
      <c r="A66" s="18">
        <v>62</v>
      </c>
      <c r="B66" s="50"/>
      <c r="C66" s="50"/>
      <c r="D66" s="77"/>
      <c r="E66" s="78"/>
      <c r="F66" s="78"/>
      <c r="G66" s="79"/>
      <c r="H66" s="45"/>
      <c r="I66" s="44"/>
      <c r="J66" s="29"/>
    </row>
    <row r="67" spans="1:10" x14ac:dyDescent="0.25">
      <c r="A67" s="18">
        <v>63</v>
      </c>
      <c r="B67" s="50"/>
      <c r="C67" s="50"/>
      <c r="D67" s="74"/>
      <c r="E67" s="75"/>
      <c r="F67" s="75"/>
      <c r="G67" s="76"/>
      <c r="H67" s="45"/>
      <c r="I67" s="44"/>
      <c r="J67" s="29"/>
    </row>
    <row r="68" spans="1:10" x14ac:dyDescent="0.25">
      <c r="A68" s="18">
        <v>64</v>
      </c>
      <c r="B68" s="50"/>
      <c r="C68" s="50"/>
      <c r="D68" s="74"/>
      <c r="E68" s="75"/>
      <c r="F68" s="75"/>
      <c r="G68" s="76"/>
      <c r="H68" s="46"/>
      <c r="I68" s="44"/>
      <c r="J68" s="29"/>
    </row>
    <row r="69" spans="1:10" x14ac:dyDescent="0.25">
      <c r="A69" s="18">
        <v>65</v>
      </c>
      <c r="B69" s="50"/>
      <c r="C69" s="50"/>
      <c r="D69" s="74"/>
      <c r="E69" s="75"/>
      <c r="F69" s="75"/>
      <c r="G69" s="76"/>
      <c r="H69" s="45"/>
      <c r="I69" s="44"/>
      <c r="J69" s="29"/>
    </row>
    <row r="70" spans="1:10" x14ac:dyDescent="0.25">
      <c r="A70" s="18">
        <v>66</v>
      </c>
      <c r="B70" s="50"/>
      <c r="C70" s="50"/>
      <c r="D70" s="74"/>
      <c r="E70" s="75"/>
      <c r="F70" s="75"/>
      <c r="G70" s="76"/>
      <c r="H70" s="45"/>
      <c r="I70" s="44"/>
      <c r="J70" s="29"/>
    </row>
    <row r="71" spans="1:10" x14ac:dyDescent="0.25">
      <c r="A71" s="18">
        <v>67</v>
      </c>
      <c r="B71" s="50"/>
      <c r="C71" s="50"/>
      <c r="D71" s="74"/>
      <c r="E71" s="75"/>
      <c r="F71" s="75"/>
      <c r="G71" s="76"/>
      <c r="H71" s="45"/>
      <c r="I71" s="44"/>
      <c r="J71" s="29"/>
    </row>
    <row r="72" spans="1:10" x14ac:dyDescent="0.25">
      <c r="A72" s="18">
        <v>68</v>
      </c>
      <c r="B72" s="50"/>
      <c r="C72" s="50"/>
      <c r="D72" s="74"/>
      <c r="E72" s="75"/>
      <c r="F72" s="75"/>
      <c r="G72" s="76"/>
      <c r="H72" s="45"/>
      <c r="I72" s="44"/>
      <c r="J72" s="29"/>
    </row>
    <row r="73" spans="1:10" x14ac:dyDescent="0.25">
      <c r="A73" s="18">
        <v>69</v>
      </c>
      <c r="B73" s="50"/>
      <c r="C73" s="50"/>
      <c r="D73" s="89"/>
      <c r="E73" s="89"/>
      <c r="F73" s="89"/>
      <c r="G73" s="89"/>
      <c r="H73" s="45"/>
      <c r="I73" s="44"/>
      <c r="J73" s="29"/>
    </row>
    <row r="74" spans="1:10" x14ac:dyDescent="0.25">
      <c r="A74" s="18">
        <v>70</v>
      </c>
      <c r="B74" s="50"/>
      <c r="C74" s="50"/>
      <c r="D74" s="85"/>
      <c r="E74" s="85"/>
      <c r="F74" s="85"/>
      <c r="G74" s="85"/>
      <c r="H74" s="45"/>
      <c r="I74" s="44"/>
      <c r="J74" s="29"/>
    </row>
    <row r="75" spans="1:10" x14ac:dyDescent="0.25">
      <c r="A75" s="18">
        <v>71</v>
      </c>
      <c r="B75" s="50"/>
      <c r="C75" s="50"/>
      <c r="D75" s="85"/>
      <c r="E75" s="85"/>
      <c r="F75" s="85"/>
      <c r="G75" s="85"/>
      <c r="H75" s="45"/>
      <c r="I75" s="44"/>
      <c r="J75" s="29"/>
    </row>
    <row r="76" spans="1:10" x14ac:dyDescent="0.25">
      <c r="A76" s="18">
        <v>72</v>
      </c>
      <c r="B76" s="50"/>
      <c r="C76" s="50"/>
      <c r="D76" s="85"/>
      <c r="E76" s="85"/>
      <c r="F76" s="85"/>
      <c r="G76" s="85"/>
      <c r="H76" s="45"/>
      <c r="I76" s="44"/>
      <c r="J76" s="29"/>
    </row>
    <row r="77" spans="1:10" x14ac:dyDescent="0.25">
      <c r="A77" s="18">
        <v>73</v>
      </c>
      <c r="B77" s="50"/>
      <c r="C77" s="50"/>
      <c r="D77" s="85"/>
      <c r="E77" s="85"/>
      <c r="F77" s="85"/>
      <c r="G77" s="85"/>
      <c r="H77" s="45"/>
      <c r="I77" s="44"/>
      <c r="J77" s="29"/>
    </row>
    <row r="78" spans="1:10" x14ac:dyDescent="0.25">
      <c r="A78" s="18">
        <v>74</v>
      </c>
      <c r="B78" s="50"/>
      <c r="C78" s="50"/>
      <c r="D78" s="85"/>
      <c r="E78" s="85"/>
      <c r="F78" s="85"/>
      <c r="G78" s="85"/>
      <c r="H78" s="45"/>
      <c r="I78" s="44"/>
      <c r="J78" s="29"/>
    </row>
    <row r="79" spans="1:10" x14ac:dyDescent="0.25">
      <c r="A79" s="18">
        <v>75</v>
      </c>
      <c r="B79" s="50"/>
      <c r="C79" s="50"/>
      <c r="D79" s="88"/>
      <c r="E79" s="88"/>
      <c r="F79" s="88"/>
      <c r="G79" s="88"/>
      <c r="H79" s="45"/>
      <c r="I79" s="44"/>
      <c r="J79" s="29"/>
    </row>
    <row r="80" spans="1:10" x14ac:dyDescent="0.25">
      <c r="A80" s="18">
        <v>76</v>
      </c>
      <c r="B80" s="50"/>
      <c r="C80" s="50"/>
      <c r="D80" s="85"/>
      <c r="E80" s="85"/>
      <c r="F80" s="85"/>
      <c r="G80" s="85"/>
      <c r="H80" s="45"/>
      <c r="I80" s="44"/>
      <c r="J80" s="29"/>
    </row>
    <row r="81" spans="1:10" x14ac:dyDescent="0.25">
      <c r="A81" s="18">
        <v>77</v>
      </c>
      <c r="B81" s="50"/>
      <c r="C81" s="50"/>
      <c r="D81" s="85"/>
      <c r="E81" s="85"/>
      <c r="F81" s="85"/>
      <c r="G81" s="85"/>
      <c r="H81" s="45"/>
      <c r="I81" s="44"/>
      <c r="J81" s="29"/>
    </row>
    <row r="82" spans="1:10" x14ac:dyDescent="0.25">
      <c r="A82" s="18">
        <v>78</v>
      </c>
      <c r="B82" s="50"/>
      <c r="C82" s="50"/>
      <c r="D82" s="85"/>
      <c r="E82" s="85"/>
      <c r="F82" s="85"/>
      <c r="G82" s="85"/>
      <c r="H82" s="45"/>
      <c r="I82" s="44"/>
      <c r="J82" s="29"/>
    </row>
    <row r="83" spans="1:10" x14ac:dyDescent="0.25">
      <c r="A83" s="18">
        <v>79</v>
      </c>
      <c r="B83" s="50"/>
      <c r="C83" s="50"/>
      <c r="D83" s="85"/>
      <c r="E83" s="85"/>
      <c r="F83" s="85"/>
      <c r="G83" s="85"/>
      <c r="H83" s="45"/>
      <c r="I83" s="44"/>
      <c r="J83" s="29"/>
    </row>
    <row r="84" spans="1:10" x14ac:dyDescent="0.25">
      <c r="A84" s="18">
        <v>80</v>
      </c>
      <c r="B84" s="50"/>
      <c r="C84" s="50"/>
      <c r="D84" s="89"/>
      <c r="E84" s="89"/>
      <c r="F84" s="89"/>
      <c r="G84" s="89"/>
      <c r="H84" s="45"/>
      <c r="I84" s="44"/>
      <c r="J84" s="29"/>
    </row>
    <row r="85" spans="1:10" x14ac:dyDescent="0.25">
      <c r="A85" s="18">
        <v>81</v>
      </c>
      <c r="B85" s="50"/>
      <c r="C85" s="50"/>
      <c r="D85" s="85"/>
      <c r="E85" s="85"/>
      <c r="F85" s="85"/>
      <c r="G85" s="85"/>
      <c r="H85" s="46"/>
      <c r="I85" s="44"/>
      <c r="J85" s="29"/>
    </row>
    <row r="86" spans="1:10" x14ac:dyDescent="0.25">
      <c r="A86" s="18">
        <v>82</v>
      </c>
      <c r="B86" s="50"/>
      <c r="C86" s="50"/>
      <c r="D86" s="85"/>
      <c r="E86" s="85"/>
      <c r="F86" s="85"/>
      <c r="G86" s="85"/>
      <c r="H86" s="45"/>
      <c r="I86" s="44"/>
      <c r="J86" s="29"/>
    </row>
    <row r="87" spans="1:10" x14ac:dyDescent="0.25">
      <c r="A87" s="18">
        <v>83</v>
      </c>
      <c r="B87" s="50"/>
      <c r="C87" s="50"/>
      <c r="D87" s="85"/>
      <c r="E87" s="85"/>
      <c r="F87" s="85"/>
      <c r="G87" s="85"/>
      <c r="H87" s="45"/>
      <c r="I87" s="44"/>
      <c r="J87" s="29"/>
    </row>
    <row r="88" spans="1:10" x14ac:dyDescent="0.25">
      <c r="A88" s="18">
        <v>84</v>
      </c>
      <c r="B88" s="50"/>
      <c r="C88" s="50"/>
      <c r="D88" s="85"/>
      <c r="E88" s="85"/>
      <c r="F88" s="85"/>
      <c r="G88" s="85"/>
      <c r="H88" s="45"/>
      <c r="I88" s="44"/>
      <c r="J88" s="29"/>
    </row>
    <row r="89" spans="1:10" x14ac:dyDescent="0.25">
      <c r="A89" s="18">
        <v>85</v>
      </c>
      <c r="B89" s="50"/>
      <c r="C89" s="50"/>
      <c r="D89" s="85"/>
      <c r="E89" s="85"/>
      <c r="F89" s="85"/>
      <c r="G89" s="85"/>
      <c r="H89" s="45"/>
      <c r="I89" s="44"/>
      <c r="J89" s="29"/>
    </row>
    <row r="90" spans="1:10" x14ac:dyDescent="0.25">
      <c r="A90" s="18">
        <v>86</v>
      </c>
      <c r="B90" s="50"/>
      <c r="C90" s="50"/>
      <c r="D90" s="85"/>
      <c r="E90" s="85"/>
      <c r="F90" s="85"/>
      <c r="G90" s="85"/>
      <c r="H90" s="45"/>
      <c r="I90" s="44"/>
      <c r="J90" s="29"/>
    </row>
    <row r="91" spans="1:10" x14ac:dyDescent="0.25">
      <c r="A91" s="18">
        <v>87</v>
      </c>
      <c r="B91" s="50"/>
      <c r="C91" s="50"/>
      <c r="D91" s="85"/>
      <c r="E91" s="85"/>
      <c r="F91" s="85"/>
      <c r="G91" s="85"/>
      <c r="H91" s="45"/>
      <c r="I91" s="44"/>
      <c r="J91" s="29"/>
    </row>
    <row r="92" spans="1:10" x14ac:dyDescent="0.25">
      <c r="A92" s="18">
        <v>88</v>
      </c>
      <c r="B92" s="50"/>
      <c r="C92" s="50"/>
      <c r="D92" s="85"/>
      <c r="E92" s="85"/>
      <c r="F92" s="85"/>
      <c r="G92" s="85"/>
      <c r="H92" s="45"/>
      <c r="I92" s="44"/>
      <c r="J92" s="29"/>
    </row>
    <row r="93" spans="1:10" x14ac:dyDescent="0.25">
      <c r="A93" s="18">
        <v>89</v>
      </c>
      <c r="B93" s="50"/>
      <c r="C93" s="50"/>
      <c r="D93" s="85"/>
      <c r="E93" s="85"/>
      <c r="F93" s="85"/>
      <c r="G93" s="85"/>
      <c r="H93" s="45"/>
      <c r="I93" s="44"/>
      <c r="J93" s="29"/>
    </row>
    <row r="94" spans="1:10" x14ac:dyDescent="0.25">
      <c r="A94" s="18">
        <v>90</v>
      </c>
      <c r="B94" s="50"/>
      <c r="C94" s="50"/>
      <c r="D94" s="85"/>
      <c r="E94" s="85"/>
      <c r="F94" s="85"/>
      <c r="G94" s="85"/>
      <c r="H94" s="45"/>
      <c r="I94" s="44"/>
      <c r="J94" s="29"/>
    </row>
    <row r="95" spans="1:10" x14ac:dyDescent="0.25">
      <c r="A95" s="18">
        <v>91</v>
      </c>
      <c r="B95" s="50"/>
      <c r="C95" s="50"/>
      <c r="D95" s="85"/>
      <c r="E95" s="85"/>
      <c r="F95" s="85"/>
      <c r="G95" s="85"/>
      <c r="H95" s="45"/>
      <c r="I95" s="44"/>
      <c r="J95" s="29"/>
    </row>
    <row r="96" spans="1:10" x14ac:dyDescent="0.25">
      <c r="A96" s="18">
        <v>92</v>
      </c>
      <c r="B96" s="50"/>
      <c r="C96" s="50"/>
      <c r="D96" s="85"/>
      <c r="E96" s="85"/>
      <c r="F96" s="85"/>
      <c r="G96" s="85"/>
      <c r="H96" s="45"/>
      <c r="I96" s="44"/>
      <c r="J96" s="29"/>
    </row>
    <row r="97" spans="1:10" x14ac:dyDescent="0.25">
      <c r="A97" s="18">
        <v>93</v>
      </c>
      <c r="B97" s="50"/>
      <c r="C97" s="50"/>
      <c r="D97" s="88"/>
      <c r="E97" s="88"/>
      <c r="F97" s="88"/>
      <c r="G97" s="88"/>
      <c r="H97" s="45"/>
      <c r="I97" s="44"/>
      <c r="J97" s="29"/>
    </row>
    <row r="98" spans="1:10" x14ac:dyDescent="0.25">
      <c r="A98" s="18">
        <v>94</v>
      </c>
      <c r="B98" s="50"/>
      <c r="C98" s="50"/>
      <c r="D98" s="85"/>
      <c r="E98" s="85"/>
      <c r="F98" s="85"/>
      <c r="G98" s="85"/>
      <c r="H98" s="45"/>
      <c r="I98" s="44"/>
      <c r="J98" s="29"/>
    </row>
    <row r="99" spans="1:10" x14ac:dyDescent="0.25">
      <c r="A99" s="18">
        <v>95</v>
      </c>
      <c r="B99" s="50"/>
      <c r="C99" s="50"/>
      <c r="D99" s="85"/>
      <c r="E99" s="85"/>
      <c r="F99" s="85"/>
      <c r="G99" s="85"/>
      <c r="H99" s="45"/>
      <c r="I99" s="44"/>
      <c r="J99" s="29"/>
    </row>
    <row r="100" spans="1:10" x14ac:dyDescent="0.25">
      <c r="A100" s="18">
        <v>96</v>
      </c>
      <c r="B100" s="50"/>
      <c r="C100" s="50"/>
      <c r="D100" s="85"/>
      <c r="E100" s="85"/>
      <c r="F100" s="85"/>
      <c r="G100" s="85"/>
      <c r="H100" s="45"/>
      <c r="I100" s="44"/>
      <c r="J100" s="29"/>
    </row>
    <row r="101" spans="1:10" x14ac:dyDescent="0.25">
      <c r="A101" s="18">
        <v>97</v>
      </c>
      <c r="B101" s="50"/>
      <c r="C101" s="50"/>
      <c r="D101" s="85"/>
      <c r="E101" s="85"/>
      <c r="F101" s="85"/>
      <c r="G101" s="85"/>
      <c r="H101" s="45"/>
      <c r="I101" s="44"/>
      <c r="J101" s="29"/>
    </row>
    <row r="102" spans="1:10" x14ac:dyDescent="0.25">
      <c r="A102" s="18">
        <v>98</v>
      </c>
      <c r="B102" s="50"/>
      <c r="C102" s="50"/>
      <c r="D102" s="85"/>
      <c r="E102" s="85"/>
      <c r="F102" s="85"/>
      <c r="G102" s="85"/>
      <c r="H102" s="45"/>
      <c r="I102" s="44"/>
      <c r="J102" s="29"/>
    </row>
    <row r="103" spans="1:10" x14ac:dyDescent="0.25">
      <c r="A103" s="18">
        <v>99</v>
      </c>
      <c r="B103" s="50"/>
      <c r="C103" s="50"/>
      <c r="D103" s="85"/>
      <c r="E103" s="85"/>
      <c r="F103" s="85"/>
      <c r="G103" s="85"/>
      <c r="H103" s="45"/>
      <c r="I103" s="44"/>
      <c r="J103" s="29"/>
    </row>
    <row r="104" spans="1:10" x14ac:dyDescent="0.25">
      <c r="A104" s="18">
        <v>100</v>
      </c>
      <c r="B104" s="50"/>
      <c r="C104" s="50"/>
      <c r="D104" s="89"/>
      <c r="E104" s="89"/>
      <c r="F104" s="89"/>
      <c r="G104" s="89"/>
      <c r="H104" s="45"/>
      <c r="I104" s="44"/>
      <c r="J104" s="29"/>
    </row>
    <row r="105" spans="1:10" x14ac:dyDescent="0.25">
      <c r="A105" s="18">
        <v>101</v>
      </c>
      <c r="B105" s="50"/>
      <c r="C105" s="50"/>
      <c r="D105" s="85"/>
      <c r="E105" s="85"/>
      <c r="F105" s="85"/>
      <c r="G105" s="85"/>
      <c r="H105" s="45"/>
      <c r="I105" s="44"/>
      <c r="J105" s="29"/>
    </row>
    <row r="106" spans="1:10" x14ac:dyDescent="0.25">
      <c r="A106" s="18">
        <v>102</v>
      </c>
      <c r="B106" s="50"/>
      <c r="C106" s="50"/>
      <c r="D106" s="85"/>
      <c r="E106" s="85"/>
      <c r="F106" s="85"/>
      <c r="G106" s="85"/>
      <c r="H106" s="45"/>
      <c r="I106" s="44"/>
      <c r="J106" s="29"/>
    </row>
    <row r="107" spans="1:10" x14ac:dyDescent="0.25">
      <c r="A107" s="18">
        <v>103</v>
      </c>
      <c r="B107" s="50"/>
      <c r="C107" s="50"/>
      <c r="D107" s="85"/>
      <c r="E107" s="85"/>
      <c r="F107" s="85"/>
      <c r="G107" s="85"/>
      <c r="H107" s="45"/>
      <c r="I107" s="44"/>
      <c r="J107" s="29"/>
    </row>
    <row r="108" spans="1:10" x14ac:dyDescent="0.25">
      <c r="A108" s="18">
        <v>104</v>
      </c>
      <c r="B108" s="50"/>
      <c r="C108" s="50"/>
      <c r="D108" s="85"/>
      <c r="E108" s="85"/>
      <c r="F108" s="85"/>
      <c r="G108" s="85"/>
      <c r="H108" s="45"/>
      <c r="I108" s="44"/>
      <c r="J108" s="29"/>
    </row>
    <row r="109" spans="1:10" x14ac:dyDescent="0.25">
      <c r="A109" s="18">
        <v>105</v>
      </c>
      <c r="B109" s="50"/>
      <c r="C109" s="50"/>
      <c r="D109" s="85"/>
      <c r="E109" s="85"/>
      <c r="F109" s="85"/>
      <c r="G109" s="85"/>
      <c r="H109" s="45"/>
      <c r="I109" s="44"/>
      <c r="J109" s="29"/>
    </row>
    <row r="110" spans="1:10" x14ac:dyDescent="0.25">
      <c r="A110" s="18">
        <v>106</v>
      </c>
      <c r="B110" s="50"/>
      <c r="C110" s="50"/>
      <c r="D110" s="85"/>
      <c r="E110" s="85"/>
      <c r="F110" s="85"/>
      <c r="G110" s="85"/>
      <c r="H110" s="45"/>
      <c r="I110" s="44"/>
      <c r="J110" s="29"/>
    </row>
    <row r="111" spans="1:10" x14ac:dyDescent="0.25">
      <c r="A111" s="18">
        <v>107</v>
      </c>
      <c r="B111" s="50"/>
      <c r="C111" s="50"/>
      <c r="D111" s="85"/>
      <c r="E111" s="85"/>
      <c r="F111" s="85"/>
      <c r="G111" s="85"/>
      <c r="H111" s="45"/>
      <c r="I111" s="44"/>
      <c r="J111" s="29"/>
    </row>
    <row r="112" spans="1:10" x14ac:dyDescent="0.25">
      <c r="A112" s="18">
        <v>108</v>
      </c>
      <c r="B112" s="50"/>
      <c r="C112" s="50"/>
      <c r="D112" s="85"/>
      <c r="E112" s="85"/>
      <c r="F112" s="85"/>
      <c r="G112" s="85"/>
      <c r="H112" s="45"/>
      <c r="I112" s="44"/>
      <c r="J112" s="29"/>
    </row>
    <row r="113" spans="1:10" x14ac:dyDescent="0.25">
      <c r="A113" s="18">
        <v>109</v>
      </c>
      <c r="B113" s="50"/>
      <c r="C113" s="50"/>
      <c r="D113" s="85"/>
      <c r="E113" s="85"/>
      <c r="F113" s="85"/>
      <c r="G113" s="85"/>
      <c r="H113" s="45"/>
      <c r="I113" s="44"/>
      <c r="J113" s="29"/>
    </row>
    <row r="114" spans="1:10" x14ac:dyDescent="0.25">
      <c r="A114" s="18">
        <v>110</v>
      </c>
      <c r="B114" s="50"/>
      <c r="C114" s="50"/>
      <c r="D114" s="85"/>
      <c r="E114" s="85"/>
      <c r="F114" s="85"/>
      <c r="G114" s="85"/>
      <c r="H114" s="45"/>
      <c r="I114" s="44"/>
      <c r="J114" s="29"/>
    </row>
    <row r="115" spans="1:10" x14ac:dyDescent="0.25">
      <c r="A115" s="18">
        <v>111</v>
      </c>
      <c r="B115" s="50"/>
      <c r="C115" s="50"/>
      <c r="D115" s="85"/>
      <c r="E115" s="85"/>
      <c r="F115" s="85"/>
      <c r="G115" s="85"/>
      <c r="H115" s="45"/>
      <c r="I115" s="44"/>
      <c r="J115" s="29"/>
    </row>
    <row r="116" spans="1:10" x14ac:dyDescent="0.25">
      <c r="A116" s="18">
        <v>112</v>
      </c>
      <c r="B116" s="50"/>
      <c r="C116" s="50"/>
      <c r="D116" s="85"/>
      <c r="E116" s="85"/>
      <c r="F116" s="85"/>
      <c r="G116" s="85"/>
      <c r="H116" s="46"/>
      <c r="I116" s="44"/>
      <c r="J116" s="29"/>
    </row>
    <row r="117" spans="1:10" x14ac:dyDescent="0.25">
      <c r="A117" s="18">
        <v>113</v>
      </c>
      <c r="B117" s="50"/>
      <c r="C117" s="50"/>
      <c r="D117" s="85"/>
      <c r="E117" s="85"/>
      <c r="F117" s="85"/>
      <c r="G117" s="85"/>
      <c r="H117" s="45"/>
      <c r="I117" s="44"/>
      <c r="J117" s="29"/>
    </row>
    <row r="118" spans="1:10" x14ac:dyDescent="0.25">
      <c r="A118" s="18">
        <v>114</v>
      </c>
      <c r="B118" s="50"/>
      <c r="C118" s="50"/>
      <c r="D118" s="85"/>
      <c r="E118" s="85"/>
      <c r="F118" s="85"/>
      <c r="G118" s="85"/>
      <c r="H118" s="45"/>
      <c r="I118" s="44"/>
      <c r="J118" s="29"/>
    </row>
    <row r="119" spans="1:10" x14ac:dyDescent="0.25">
      <c r="A119" s="18">
        <v>115</v>
      </c>
      <c r="B119" s="50"/>
      <c r="C119" s="50"/>
      <c r="D119" s="85"/>
      <c r="E119" s="85"/>
      <c r="F119" s="85"/>
      <c r="G119" s="85"/>
      <c r="H119" s="47"/>
      <c r="I119" s="44"/>
      <c r="J119" s="29"/>
    </row>
    <row r="120" spans="1:10" x14ac:dyDescent="0.25">
      <c r="A120" s="18">
        <v>116</v>
      </c>
      <c r="B120" s="50"/>
      <c r="C120" s="50"/>
      <c r="D120" s="85"/>
      <c r="E120" s="85"/>
      <c r="F120" s="85"/>
      <c r="G120" s="85"/>
      <c r="H120" s="45"/>
      <c r="I120" s="44"/>
      <c r="J120" s="29"/>
    </row>
    <row r="121" spans="1:10" x14ac:dyDescent="0.25">
      <c r="A121" s="18">
        <v>117</v>
      </c>
      <c r="B121" s="50"/>
      <c r="C121" s="50"/>
      <c r="D121" s="89"/>
      <c r="E121" s="89"/>
      <c r="F121" s="89"/>
      <c r="G121" s="89"/>
      <c r="H121" s="45"/>
      <c r="I121" s="44"/>
      <c r="J121" s="29"/>
    </row>
    <row r="122" spans="1:10" x14ac:dyDescent="0.25">
      <c r="A122" s="18">
        <v>118</v>
      </c>
      <c r="B122" s="50"/>
      <c r="C122" s="50"/>
      <c r="D122" s="85"/>
      <c r="E122" s="85"/>
      <c r="F122" s="85"/>
      <c r="G122" s="85"/>
      <c r="H122" s="45"/>
      <c r="I122" s="44"/>
      <c r="J122" s="29"/>
    </row>
    <row r="123" spans="1:10" x14ac:dyDescent="0.25">
      <c r="A123" s="18">
        <v>119</v>
      </c>
      <c r="B123" s="50"/>
      <c r="C123" s="50"/>
      <c r="D123" s="85"/>
      <c r="E123" s="85"/>
      <c r="F123" s="85"/>
      <c r="G123" s="85"/>
      <c r="H123" s="45"/>
      <c r="I123" s="44"/>
      <c r="J123" s="29"/>
    </row>
    <row r="124" spans="1:10" x14ac:dyDescent="0.25">
      <c r="A124" s="18">
        <v>120</v>
      </c>
      <c r="B124" s="50"/>
      <c r="C124" s="50"/>
      <c r="D124" s="85"/>
      <c r="E124" s="85"/>
      <c r="F124" s="85"/>
      <c r="G124" s="85"/>
      <c r="H124" s="47"/>
      <c r="I124" s="44"/>
      <c r="J124" s="29"/>
    </row>
    <row r="125" spans="1:10" x14ac:dyDescent="0.25">
      <c r="A125" s="18">
        <v>121</v>
      </c>
      <c r="B125" s="50"/>
      <c r="C125" s="50"/>
      <c r="D125" s="85"/>
      <c r="E125" s="85"/>
      <c r="F125" s="85"/>
      <c r="G125" s="85"/>
      <c r="H125" s="45"/>
      <c r="I125" s="44"/>
      <c r="J125" s="29"/>
    </row>
    <row r="126" spans="1:10" x14ac:dyDescent="0.25">
      <c r="A126" s="18">
        <v>122</v>
      </c>
      <c r="B126" s="50"/>
      <c r="C126" s="50"/>
      <c r="D126" s="85"/>
      <c r="E126" s="85"/>
      <c r="F126" s="85"/>
      <c r="G126" s="85"/>
      <c r="H126" s="45"/>
      <c r="I126" s="44"/>
      <c r="J126" s="29"/>
    </row>
    <row r="127" spans="1:10" x14ac:dyDescent="0.25">
      <c r="A127" s="18">
        <v>123</v>
      </c>
      <c r="B127" s="50"/>
      <c r="C127" s="50"/>
      <c r="D127" s="85"/>
      <c r="E127" s="85"/>
      <c r="F127" s="85"/>
      <c r="G127" s="85"/>
      <c r="H127" s="45"/>
      <c r="I127" s="44"/>
      <c r="J127" s="29"/>
    </row>
    <row r="128" spans="1:10" x14ac:dyDescent="0.25">
      <c r="A128" s="18">
        <v>124</v>
      </c>
      <c r="B128" s="50"/>
      <c r="C128" s="50"/>
      <c r="D128" s="85"/>
      <c r="E128" s="85"/>
      <c r="F128" s="85"/>
      <c r="G128" s="85"/>
      <c r="H128" s="45"/>
      <c r="I128" s="44"/>
      <c r="J128" s="29"/>
    </row>
    <row r="129" spans="1:10" x14ac:dyDescent="0.25">
      <c r="A129" s="18">
        <v>125</v>
      </c>
      <c r="B129" s="50"/>
      <c r="C129" s="50"/>
      <c r="D129" s="85"/>
      <c r="E129" s="85"/>
      <c r="F129" s="85"/>
      <c r="G129" s="85"/>
      <c r="H129" s="45"/>
      <c r="I129" s="44"/>
      <c r="J129" s="29"/>
    </row>
    <row r="130" spans="1:10" x14ac:dyDescent="0.25">
      <c r="A130" s="18">
        <v>126</v>
      </c>
      <c r="B130" s="50"/>
      <c r="C130" s="50"/>
      <c r="D130" s="85"/>
      <c r="E130" s="85"/>
      <c r="F130" s="85"/>
      <c r="G130" s="85"/>
      <c r="H130" s="45"/>
      <c r="I130" s="44"/>
      <c r="J130" s="29"/>
    </row>
    <row r="131" spans="1:10" x14ac:dyDescent="0.25">
      <c r="A131" s="18">
        <v>127</v>
      </c>
      <c r="B131" s="50"/>
      <c r="C131" s="50"/>
      <c r="D131" s="85"/>
      <c r="E131" s="85"/>
      <c r="F131" s="85"/>
      <c r="G131" s="85"/>
      <c r="H131" s="45"/>
      <c r="I131" s="44"/>
      <c r="J131" s="29"/>
    </row>
    <row r="132" spans="1:10" x14ac:dyDescent="0.25">
      <c r="A132" s="18">
        <v>128</v>
      </c>
      <c r="B132" s="50"/>
      <c r="C132" s="50"/>
      <c r="D132" s="85"/>
      <c r="E132" s="85"/>
      <c r="F132" s="85"/>
      <c r="G132" s="85"/>
      <c r="H132" s="45"/>
      <c r="I132" s="44"/>
      <c r="J132" s="29"/>
    </row>
    <row r="133" spans="1:10" x14ac:dyDescent="0.25">
      <c r="A133" s="18">
        <v>129</v>
      </c>
      <c r="B133" s="50"/>
      <c r="C133" s="50"/>
      <c r="D133" s="85"/>
      <c r="E133" s="85"/>
      <c r="F133" s="85"/>
      <c r="G133" s="85"/>
      <c r="H133" s="45"/>
      <c r="I133" s="44"/>
      <c r="J133" s="29"/>
    </row>
    <row r="134" spans="1:10" x14ac:dyDescent="0.25">
      <c r="A134" s="18">
        <v>130</v>
      </c>
      <c r="B134" s="50"/>
      <c r="C134" s="50"/>
      <c r="D134" s="85"/>
      <c r="E134" s="85"/>
      <c r="F134" s="85"/>
      <c r="G134" s="85"/>
      <c r="H134" s="45"/>
      <c r="I134" s="44"/>
      <c r="J134" s="29"/>
    </row>
    <row r="135" spans="1:10" x14ac:dyDescent="0.25">
      <c r="A135" s="18">
        <v>131</v>
      </c>
      <c r="B135" s="50"/>
      <c r="C135" s="50"/>
      <c r="D135" s="85"/>
      <c r="E135" s="85"/>
      <c r="F135" s="85"/>
      <c r="G135" s="85"/>
      <c r="H135" s="45"/>
      <c r="I135" s="44"/>
      <c r="J135" s="29"/>
    </row>
    <row r="136" spans="1:10" x14ac:dyDescent="0.25">
      <c r="A136" s="18">
        <v>132</v>
      </c>
      <c r="B136" s="50"/>
      <c r="C136" s="50"/>
      <c r="D136" s="85"/>
      <c r="E136" s="85"/>
      <c r="F136" s="85"/>
      <c r="G136" s="85"/>
      <c r="H136" s="45"/>
      <c r="I136" s="44"/>
      <c r="J136" s="29"/>
    </row>
    <row r="137" spans="1:10" x14ac:dyDescent="0.25">
      <c r="A137" s="18">
        <v>133</v>
      </c>
      <c r="B137" s="50"/>
      <c r="C137" s="50"/>
      <c r="D137" s="85"/>
      <c r="E137" s="85"/>
      <c r="F137" s="85"/>
      <c r="G137" s="85"/>
      <c r="H137" s="45"/>
      <c r="I137" s="44"/>
      <c r="J137" s="29"/>
    </row>
    <row r="138" spans="1:10" x14ac:dyDescent="0.25">
      <c r="A138" s="18">
        <v>134</v>
      </c>
      <c r="B138" s="50"/>
      <c r="C138" s="50"/>
      <c r="D138" s="85"/>
      <c r="E138" s="85"/>
      <c r="F138" s="85"/>
      <c r="G138" s="85"/>
      <c r="H138" s="45"/>
      <c r="I138" s="44"/>
      <c r="J138" s="29"/>
    </row>
    <row r="139" spans="1:10" x14ac:dyDescent="0.25">
      <c r="A139" s="18">
        <v>135</v>
      </c>
      <c r="B139" s="50"/>
      <c r="C139" s="50"/>
      <c r="D139" s="85"/>
      <c r="E139" s="85"/>
      <c r="F139" s="85"/>
      <c r="G139" s="85"/>
      <c r="H139" s="45"/>
      <c r="I139" s="44"/>
      <c r="J139" s="29"/>
    </row>
    <row r="140" spans="1:10" x14ac:dyDescent="0.25">
      <c r="A140" s="18">
        <v>136</v>
      </c>
      <c r="B140" s="50"/>
      <c r="C140" s="50"/>
      <c r="D140" s="85"/>
      <c r="E140" s="85"/>
      <c r="F140" s="85"/>
      <c r="G140" s="85"/>
      <c r="H140" s="45"/>
      <c r="I140" s="44"/>
      <c r="J140" s="29"/>
    </row>
    <row r="141" spans="1:10" x14ac:dyDescent="0.25">
      <c r="A141" s="18">
        <v>137</v>
      </c>
      <c r="B141" s="50"/>
      <c r="C141" s="50"/>
      <c r="D141" s="85"/>
      <c r="E141" s="85"/>
      <c r="F141" s="85"/>
      <c r="G141" s="85"/>
      <c r="H141" s="45"/>
      <c r="I141" s="44"/>
      <c r="J141" s="29"/>
    </row>
    <row r="142" spans="1:10" x14ac:dyDescent="0.25">
      <c r="A142" s="18">
        <v>138</v>
      </c>
      <c r="B142" s="50"/>
      <c r="C142" s="50"/>
      <c r="D142" s="85"/>
      <c r="E142" s="85"/>
      <c r="F142" s="85"/>
      <c r="G142" s="85"/>
      <c r="H142" s="45"/>
      <c r="I142" s="44"/>
      <c r="J142" s="29"/>
    </row>
    <row r="143" spans="1:10" x14ac:dyDescent="0.25">
      <c r="A143" s="18">
        <v>139</v>
      </c>
      <c r="B143" s="50"/>
      <c r="C143" s="50"/>
      <c r="D143" s="85"/>
      <c r="E143" s="85"/>
      <c r="F143" s="85"/>
      <c r="G143" s="85"/>
      <c r="H143" s="45"/>
      <c r="I143" s="44"/>
      <c r="J143" s="29"/>
    </row>
    <row r="144" spans="1:10" x14ac:dyDescent="0.25">
      <c r="A144" s="18">
        <v>140</v>
      </c>
      <c r="B144" s="50"/>
      <c r="C144" s="50"/>
      <c r="D144" s="85"/>
      <c r="E144" s="85"/>
      <c r="F144" s="85"/>
      <c r="G144" s="85"/>
      <c r="H144" s="45"/>
      <c r="I144" s="44"/>
      <c r="J144" s="29"/>
    </row>
    <row r="145" spans="1:10" x14ac:dyDescent="0.25">
      <c r="A145" s="18">
        <v>141</v>
      </c>
      <c r="B145" s="50"/>
      <c r="C145" s="50"/>
      <c r="D145" s="85"/>
      <c r="E145" s="85"/>
      <c r="F145" s="85"/>
      <c r="G145" s="85"/>
      <c r="H145" s="45"/>
      <c r="I145" s="44"/>
      <c r="J145" s="29"/>
    </row>
    <row r="146" spans="1:10" x14ac:dyDescent="0.25">
      <c r="A146" s="18">
        <v>142</v>
      </c>
      <c r="B146" s="50"/>
      <c r="C146" s="50"/>
      <c r="D146" s="85"/>
      <c r="E146" s="85"/>
      <c r="F146" s="85"/>
      <c r="G146" s="85"/>
      <c r="H146" s="45"/>
      <c r="I146" s="44"/>
      <c r="J146" s="29"/>
    </row>
    <row r="147" spans="1:10" x14ac:dyDescent="0.25">
      <c r="A147" s="18">
        <v>143</v>
      </c>
      <c r="B147" s="50"/>
      <c r="C147" s="50"/>
      <c r="D147" s="85"/>
      <c r="E147" s="85"/>
      <c r="F147" s="85"/>
      <c r="G147" s="85"/>
      <c r="H147" s="46"/>
      <c r="I147" s="44"/>
      <c r="J147" s="29"/>
    </row>
    <row r="148" spans="1:10" x14ac:dyDescent="0.25">
      <c r="A148" s="18">
        <v>144</v>
      </c>
      <c r="B148" s="50"/>
      <c r="C148" s="50"/>
      <c r="D148" s="85"/>
      <c r="E148" s="85"/>
      <c r="F148" s="85"/>
      <c r="G148" s="85"/>
      <c r="H148" s="45"/>
      <c r="I148" s="44"/>
      <c r="J148" s="29"/>
    </row>
    <row r="149" spans="1:10" x14ac:dyDescent="0.25">
      <c r="A149" s="18">
        <v>145</v>
      </c>
      <c r="B149" s="50"/>
      <c r="C149" s="50"/>
      <c r="D149" s="85"/>
      <c r="E149" s="85"/>
      <c r="F149" s="85"/>
      <c r="G149" s="85"/>
      <c r="H149" s="47"/>
      <c r="I149" s="44"/>
      <c r="J149" s="29"/>
    </row>
    <row r="150" spans="1:10" x14ac:dyDescent="0.25">
      <c r="A150" s="18">
        <v>146</v>
      </c>
      <c r="B150" s="50"/>
      <c r="C150" s="50"/>
      <c r="D150" s="85"/>
      <c r="E150" s="85"/>
      <c r="F150" s="85"/>
      <c r="G150" s="85"/>
      <c r="H150" s="45"/>
      <c r="I150" s="44"/>
      <c r="J150" s="29"/>
    </row>
    <row r="151" spans="1:10" x14ac:dyDescent="0.25">
      <c r="A151" s="18">
        <v>147</v>
      </c>
      <c r="B151" s="50"/>
      <c r="C151" s="50"/>
      <c r="D151" s="85"/>
      <c r="E151" s="85"/>
      <c r="F151" s="85"/>
      <c r="G151" s="85"/>
      <c r="H151" s="45"/>
      <c r="I151" s="44"/>
      <c r="J151" s="29"/>
    </row>
    <row r="152" spans="1:10" x14ac:dyDescent="0.25">
      <c r="A152" s="18">
        <v>148</v>
      </c>
      <c r="B152" s="50"/>
      <c r="C152" s="50"/>
      <c r="D152" s="89"/>
      <c r="E152" s="89"/>
      <c r="F152" s="89"/>
      <c r="G152" s="89"/>
      <c r="H152" s="45"/>
      <c r="I152" s="44"/>
      <c r="J152" s="29"/>
    </row>
    <row r="153" spans="1:10" x14ac:dyDescent="0.25">
      <c r="A153" s="18">
        <v>149</v>
      </c>
      <c r="B153" s="50"/>
      <c r="C153" s="50"/>
      <c r="D153" s="85"/>
      <c r="E153" s="85"/>
      <c r="F153" s="85"/>
      <c r="G153" s="85"/>
      <c r="H153" s="45"/>
      <c r="I153" s="44"/>
      <c r="J153" s="29"/>
    </row>
    <row r="154" spans="1:10" x14ac:dyDescent="0.25">
      <c r="A154" s="18">
        <v>150</v>
      </c>
      <c r="B154" s="50"/>
      <c r="C154" s="50"/>
      <c r="D154" s="85"/>
      <c r="E154" s="85"/>
      <c r="F154" s="85"/>
      <c r="G154" s="85"/>
      <c r="H154" s="45"/>
      <c r="I154" s="44"/>
      <c r="J154" s="29"/>
    </row>
    <row r="155" spans="1:10" x14ac:dyDescent="0.25">
      <c r="A155" s="18">
        <v>151</v>
      </c>
      <c r="B155" s="50"/>
      <c r="C155" s="50"/>
      <c r="D155" s="88"/>
      <c r="E155" s="88"/>
      <c r="F155" s="88"/>
      <c r="G155" s="88"/>
      <c r="H155" s="45"/>
      <c r="I155" s="44"/>
      <c r="J155" s="29"/>
    </row>
    <row r="156" spans="1:10" x14ac:dyDescent="0.25">
      <c r="A156" s="18">
        <v>152</v>
      </c>
      <c r="B156" s="50"/>
      <c r="C156" s="50"/>
      <c r="D156" s="85"/>
      <c r="E156" s="85"/>
      <c r="F156" s="85"/>
      <c r="G156" s="85"/>
      <c r="H156" s="45"/>
      <c r="I156" s="44"/>
      <c r="J156" s="29"/>
    </row>
    <row r="157" spans="1:10" x14ac:dyDescent="0.25">
      <c r="A157" s="18">
        <v>153</v>
      </c>
      <c r="B157" s="50"/>
      <c r="C157" s="50"/>
      <c r="D157" s="85"/>
      <c r="E157" s="85"/>
      <c r="F157" s="85"/>
      <c r="G157" s="85"/>
      <c r="H157" s="45"/>
      <c r="I157" s="44"/>
      <c r="J157" s="29"/>
    </row>
    <row r="158" spans="1:10" x14ac:dyDescent="0.25">
      <c r="A158" s="18">
        <v>154</v>
      </c>
      <c r="B158" s="50"/>
      <c r="C158" s="50"/>
      <c r="D158" s="85"/>
      <c r="E158" s="85"/>
      <c r="F158" s="85"/>
      <c r="G158" s="85"/>
      <c r="H158" s="45"/>
      <c r="I158" s="44"/>
      <c r="J158" s="29"/>
    </row>
    <row r="159" spans="1:10" x14ac:dyDescent="0.25">
      <c r="A159" s="18">
        <v>155</v>
      </c>
      <c r="B159" s="50"/>
      <c r="C159" s="50"/>
      <c r="D159" s="85"/>
      <c r="E159" s="85"/>
      <c r="F159" s="85"/>
      <c r="G159" s="85"/>
      <c r="H159" s="45"/>
      <c r="I159" s="44"/>
      <c r="J159" s="29"/>
    </row>
    <row r="160" spans="1:10" x14ac:dyDescent="0.25">
      <c r="A160" s="18">
        <v>156</v>
      </c>
      <c r="B160" s="50"/>
      <c r="C160" s="50"/>
      <c r="D160" s="88"/>
      <c r="E160" s="88"/>
      <c r="F160" s="88"/>
      <c r="G160" s="88"/>
      <c r="H160" s="47"/>
      <c r="I160" s="44"/>
      <c r="J160" s="29"/>
    </row>
    <row r="161" spans="1:10" x14ac:dyDescent="0.25">
      <c r="A161" s="18">
        <v>157</v>
      </c>
      <c r="B161" s="50"/>
      <c r="C161" s="50"/>
      <c r="D161" s="85"/>
      <c r="E161" s="85"/>
      <c r="F161" s="85"/>
      <c r="G161" s="85"/>
      <c r="H161" s="45"/>
      <c r="I161" s="44"/>
      <c r="J161" s="29"/>
    </row>
    <row r="162" spans="1:10" x14ac:dyDescent="0.25">
      <c r="A162" s="18">
        <v>158</v>
      </c>
      <c r="B162" s="50"/>
      <c r="C162" s="50"/>
      <c r="D162" s="85"/>
      <c r="E162" s="85"/>
      <c r="F162" s="85"/>
      <c r="G162" s="85"/>
      <c r="H162" s="45"/>
      <c r="I162" s="44"/>
      <c r="J162" s="29"/>
    </row>
    <row r="163" spans="1:10" x14ac:dyDescent="0.25">
      <c r="A163" s="18">
        <v>159</v>
      </c>
      <c r="B163" s="50"/>
      <c r="C163" s="50"/>
      <c r="D163" s="85"/>
      <c r="E163" s="85"/>
      <c r="F163" s="85"/>
      <c r="G163" s="85"/>
      <c r="H163" s="45"/>
      <c r="I163" s="44"/>
      <c r="J163" s="29"/>
    </row>
    <row r="164" spans="1:10" x14ac:dyDescent="0.25">
      <c r="A164" s="18">
        <v>160</v>
      </c>
      <c r="B164" s="50"/>
      <c r="C164" s="50"/>
      <c r="D164" s="85"/>
      <c r="E164" s="85"/>
      <c r="F164" s="85"/>
      <c r="G164" s="85"/>
      <c r="H164" s="45"/>
      <c r="I164" s="44"/>
      <c r="J164" s="29"/>
    </row>
    <row r="165" spans="1:10" x14ac:dyDescent="0.25">
      <c r="A165" s="18">
        <v>161</v>
      </c>
      <c r="B165" s="50"/>
      <c r="C165" s="50"/>
      <c r="D165" s="85"/>
      <c r="E165" s="85"/>
      <c r="F165" s="85"/>
      <c r="G165" s="85"/>
      <c r="H165" s="45"/>
      <c r="I165" s="44"/>
      <c r="J165" s="29"/>
    </row>
    <row r="166" spans="1:10" x14ac:dyDescent="0.25">
      <c r="A166" s="18">
        <v>162</v>
      </c>
      <c r="B166" s="50"/>
      <c r="C166" s="50"/>
      <c r="D166" s="85"/>
      <c r="E166" s="85"/>
      <c r="F166" s="85"/>
      <c r="G166" s="85"/>
      <c r="H166" s="45"/>
      <c r="I166" s="44"/>
      <c r="J166" s="29"/>
    </row>
    <row r="167" spans="1:10" x14ac:dyDescent="0.25">
      <c r="A167" s="18">
        <v>163</v>
      </c>
      <c r="B167" s="50"/>
      <c r="C167" s="50"/>
      <c r="D167" s="85"/>
      <c r="E167" s="85"/>
      <c r="F167" s="85"/>
      <c r="G167" s="85"/>
      <c r="H167" s="45"/>
      <c r="I167" s="44"/>
      <c r="J167" s="29"/>
    </row>
    <row r="168" spans="1:10" x14ac:dyDescent="0.25">
      <c r="A168" s="18">
        <v>164</v>
      </c>
      <c r="B168" s="50"/>
      <c r="C168" s="50"/>
      <c r="D168" s="85"/>
      <c r="E168" s="85"/>
      <c r="F168" s="85"/>
      <c r="G168" s="85"/>
      <c r="H168" s="45"/>
      <c r="I168" s="44"/>
      <c r="J168" s="29"/>
    </row>
    <row r="169" spans="1:10" x14ac:dyDescent="0.25">
      <c r="A169" s="18">
        <v>165</v>
      </c>
      <c r="B169" s="50"/>
      <c r="C169" s="50"/>
      <c r="D169" s="85"/>
      <c r="E169" s="85"/>
      <c r="F169" s="85"/>
      <c r="G169" s="85"/>
      <c r="H169" s="45"/>
      <c r="I169" s="44"/>
      <c r="J169" s="29"/>
    </row>
    <row r="170" spans="1:10" x14ac:dyDescent="0.25">
      <c r="A170" s="18">
        <v>166</v>
      </c>
      <c r="B170" s="50"/>
      <c r="C170" s="50"/>
      <c r="D170" s="85"/>
      <c r="E170" s="85"/>
      <c r="F170" s="85"/>
      <c r="G170" s="85"/>
      <c r="H170" s="45"/>
      <c r="I170" s="44"/>
      <c r="J170" s="29"/>
    </row>
    <row r="171" spans="1:10" x14ac:dyDescent="0.25">
      <c r="A171" s="18">
        <v>167</v>
      </c>
      <c r="B171" s="50"/>
      <c r="C171" s="50"/>
      <c r="D171" s="85"/>
      <c r="E171" s="85"/>
      <c r="F171" s="85"/>
      <c r="G171" s="85"/>
      <c r="H171" s="45"/>
      <c r="I171" s="44"/>
      <c r="J171" s="29"/>
    </row>
    <row r="172" spans="1:10" x14ac:dyDescent="0.25">
      <c r="A172" s="18">
        <v>168</v>
      </c>
      <c r="B172" s="50"/>
      <c r="C172" s="50"/>
      <c r="D172" s="85"/>
      <c r="E172" s="85"/>
      <c r="F172" s="85"/>
      <c r="G172" s="85"/>
      <c r="H172" s="47"/>
      <c r="I172" s="44"/>
      <c r="J172" s="29"/>
    </row>
    <row r="173" spans="1:10" x14ac:dyDescent="0.25">
      <c r="A173" s="18">
        <v>169</v>
      </c>
      <c r="B173" s="50"/>
      <c r="C173" s="50"/>
      <c r="D173" s="85"/>
      <c r="E173" s="85"/>
      <c r="F173" s="85"/>
      <c r="G173" s="85"/>
      <c r="H173" s="45"/>
      <c r="I173" s="44"/>
      <c r="J173" s="29"/>
    </row>
    <row r="174" spans="1:10" x14ac:dyDescent="0.25">
      <c r="A174" s="18">
        <v>170</v>
      </c>
      <c r="B174" s="50"/>
      <c r="C174" s="50"/>
      <c r="D174" s="85"/>
      <c r="E174" s="85"/>
      <c r="F174" s="85"/>
      <c r="G174" s="85"/>
      <c r="H174" s="45"/>
      <c r="I174" s="44"/>
      <c r="J174" s="29"/>
    </row>
    <row r="175" spans="1:10" x14ac:dyDescent="0.25">
      <c r="A175" s="18">
        <v>171</v>
      </c>
      <c r="B175" s="50"/>
      <c r="C175" s="50"/>
      <c r="D175" s="85"/>
      <c r="E175" s="85"/>
      <c r="F175" s="85"/>
      <c r="G175" s="85"/>
      <c r="H175" s="45"/>
      <c r="I175" s="44"/>
      <c r="J175" s="29"/>
    </row>
    <row r="176" spans="1:10" x14ac:dyDescent="0.25">
      <c r="A176" s="18">
        <v>172</v>
      </c>
      <c r="B176" s="50"/>
      <c r="C176" s="50"/>
      <c r="D176" s="85"/>
      <c r="E176" s="85"/>
      <c r="F176" s="85"/>
      <c r="G176" s="85"/>
      <c r="H176" s="45"/>
      <c r="I176" s="44"/>
      <c r="J176" s="29"/>
    </row>
    <row r="177" spans="1:10" x14ac:dyDescent="0.25">
      <c r="A177" s="18">
        <v>173</v>
      </c>
      <c r="B177" s="50"/>
      <c r="C177" s="50"/>
      <c r="D177" s="85"/>
      <c r="E177" s="85"/>
      <c r="F177" s="85"/>
      <c r="G177" s="85"/>
      <c r="H177" s="45"/>
      <c r="I177" s="44"/>
      <c r="J177" s="29"/>
    </row>
    <row r="178" spans="1:10" x14ac:dyDescent="0.25">
      <c r="A178" s="18">
        <v>174</v>
      </c>
      <c r="B178" s="50"/>
      <c r="C178" s="50"/>
      <c r="D178" s="85"/>
      <c r="E178" s="85"/>
      <c r="F178" s="85"/>
      <c r="G178" s="85"/>
      <c r="H178" s="45"/>
      <c r="I178" s="44"/>
      <c r="J178" s="29"/>
    </row>
    <row r="179" spans="1:10" x14ac:dyDescent="0.25">
      <c r="A179" s="18">
        <v>175</v>
      </c>
      <c r="B179" s="50"/>
      <c r="C179" s="50"/>
      <c r="D179" s="85"/>
      <c r="E179" s="85"/>
      <c r="F179" s="85"/>
      <c r="G179" s="85"/>
      <c r="H179" s="45"/>
      <c r="I179" s="44"/>
      <c r="J179" s="29"/>
    </row>
    <row r="180" spans="1:10" x14ac:dyDescent="0.25">
      <c r="A180" s="18">
        <v>176</v>
      </c>
      <c r="B180" s="50"/>
      <c r="C180" s="50"/>
      <c r="D180" s="85"/>
      <c r="E180" s="85"/>
      <c r="F180" s="85"/>
      <c r="G180" s="85"/>
      <c r="H180" s="45"/>
      <c r="I180" s="44"/>
      <c r="J180" s="29"/>
    </row>
    <row r="181" spans="1:10" x14ac:dyDescent="0.25">
      <c r="A181" s="18">
        <v>177</v>
      </c>
      <c r="B181" s="50"/>
      <c r="C181" s="50"/>
      <c r="D181" s="85"/>
      <c r="E181" s="85"/>
      <c r="F181" s="85"/>
      <c r="G181" s="85"/>
      <c r="H181" s="45"/>
      <c r="I181" s="44"/>
      <c r="J181" s="29"/>
    </row>
    <row r="182" spans="1:10" x14ac:dyDescent="0.25">
      <c r="A182" s="18">
        <v>178</v>
      </c>
      <c r="B182" s="50"/>
      <c r="C182" s="50"/>
      <c r="D182" s="85"/>
      <c r="E182" s="85"/>
      <c r="F182" s="85"/>
      <c r="G182" s="85"/>
      <c r="H182" s="45"/>
      <c r="I182" s="44"/>
      <c r="J182" s="29"/>
    </row>
    <row r="183" spans="1:10" x14ac:dyDescent="0.25">
      <c r="A183" s="18">
        <v>179</v>
      </c>
      <c r="B183" s="50"/>
      <c r="C183" s="50"/>
      <c r="D183" s="89"/>
      <c r="E183" s="89"/>
      <c r="F183" s="89"/>
      <c r="G183" s="89"/>
      <c r="H183" s="45"/>
      <c r="I183" s="44"/>
      <c r="J183" s="29"/>
    </row>
    <row r="184" spans="1:10" x14ac:dyDescent="0.25">
      <c r="A184" s="18">
        <v>180</v>
      </c>
      <c r="B184" s="50"/>
      <c r="C184" s="50"/>
      <c r="D184" s="85"/>
      <c r="E184" s="85"/>
      <c r="F184" s="85"/>
      <c r="G184" s="85"/>
      <c r="H184" s="45"/>
      <c r="I184" s="44"/>
      <c r="J184" s="29"/>
    </row>
    <row r="185" spans="1:10" x14ac:dyDescent="0.25">
      <c r="A185" s="18">
        <v>181</v>
      </c>
      <c r="B185" s="50"/>
      <c r="C185" s="50"/>
      <c r="D185" s="88"/>
      <c r="E185" s="88"/>
      <c r="F185" s="88"/>
      <c r="G185" s="88"/>
      <c r="H185" s="45"/>
      <c r="I185" s="44"/>
      <c r="J185" s="29"/>
    </row>
    <row r="186" spans="1:10" x14ac:dyDescent="0.25">
      <c r="A186" s="18">
        <v>182</v>
      </c>
      <c r="B186" s="50"/>
      <c r="C186" s="50"/>
      <c r="D186" s="85"/>
      <c r="E186" s="85"/>
      <c r="F186" s="85"/>
      <c r="G186" s="85"/>
      <c r="H186" s="45"/>
      <c r="I186" s="44"/>
      <c r="J186" s="29"/>
    </row>
    <row r="187" spans="1:10" x14ac:dyDescent="0.25">
      <c r="A187" s="18">
        <v>183</v>
      </c>
      <c r="B187" s="50"/>
      <c r="C187" s="50"/>
      <c r="D187" s="85"/>
      <c r="E187" s="85"/>
      <c r="F187" s="85"/>
      <c r="G187" s="85"/>
      <c r="H187" s="45"/>
      <c r="I187" s="44"/>
      <c r="J187" s="29"/>
    </row>
    <row r="188" spans="1:10" x14ac:dyDescent="0.25">
      <c r="A188" s="18">
        <v>184</v>
      </c>
      <c r="B188" s="50"/>
      <c r="C188" s="50"/>
      <c r="D188" s="85"/>
      <c r="E188" s="85"/>
      <c r="F188" s="85"/>
      <c r="G188" s="85"/>
      <c r="H188" s="45"/>
      <c r="I188" s="44"/>
      <c r="J188" s="29"/>
    </row>
    <row r="189" spans="1:10" x14ac:dyDescent="0.25">
      <c r="A189" s="18">
        <v>185</v>
      </c>
      <c r="B189" s="50"/>
      <c r="C189" s="50"/>
      <c r="D189" s="85"/>
      <c r="E189" s="85"/>
      <c r="F189" s="85"/>
      <c r="G189" s="85"/>
      <c r="H189" s="45"/>
      <c r="I189" s="44"/>
      <c r="J189" s="29"/>
    </row>
    <row r="190" spans="1:10" x14ac:dyDescent="0.25">
      <c r="A190" s="18">
        <v>186</v>
      </c>
      <c r="B190" s="50"/>
      <c r="C190" s="50"/>
      <c r="D190" s="85"/>
      <c r="E190" s="85"/>
      <c r="F190" s="85"/>
      <c r="G190" s="85"/>
      <c r="H190" s="45"/>
      <c r="I190" s="44"/>
      <c r="J190" s="29"/>
    </row>
    <row r="191" spans="1:10" x14ac:dyDescent="0.25">
      <c r="A191" s="18">
        <v>187</v>
      </c>
      <c r="B191" s="50"/>
      <c r="C191" s="50"/>
      <c r="D191" s="85"/>
      <c r="E191" s="85"/>
      <c r="F191" s="85"/>
      <c r="G191" s="85"/>
      <c r="H191" s="47"/>
      <c r="I191" s="44"/>
      <c r="J191" s="29"/>
    </row>
    <row r="192" spans="1:10" x14ac:dyDescent="0.25">
      <c r="A192" s="18">
        <v>188</v>
      </c>
      <c r="B192" s="50"/>
      <c r="C192" s="50"/>
      <c r="D192" s="85"/>
      <c r="E192" s="85"/>
      <c r="F192" s="85"/>
      <c r="G192" s="85"/>
      <c r="H192" s="45"/>
      <c r="I192" s="44"/>
      <c r="J192" s="29"/>
    </row>
    <row r="193" spans="1:10" x14ac:dyDescent="0.25">
      <c r="A193" s="18">
        <v>189</v>
      </c>
      <c r="B193" s="50"/>
      <c r="C193" s="50"/>
      <c r="D193" s="85"/>
      <c r="E193" s="85"/>
      <c r="F193" s="85"/>
      <c r="G193" s="85"/>
      <c r="H193" s="45"/>
      <c r="I193" s="44"/>
      <c r="J193" s="29"/>
    </row>
    <row r="194" spans="1:10" x14ac:dyDescent="0.25">
      <c r="A194" s="18">
        <v>190</v>
      </c>
      <c r="B194" s="50"/>
      <c r="C194" s="50"/>
      <c r="D194" s="85"/>
      <c r="E194" s="85"/>
      <c r="F194" s="85"/>
      <c r="G194" s="85"/>
      <c r="H194" s="45"/>
      <c r="I194" s="44"/>
      <c r="J194" s="29"/>
    </row>
    <row r="195" spans="1:10" x14ac:dyDescent="0.25">
      <c r="A195" s="18">
        <v>191</v>
      </c>
      <c r="B195" s="50"/>
      <c r="C195" s="50"/>
      <c r="D195" s="85"/>
      <c r="E195" s="85"/>
      <c r="F195" s="85"/>
      <c r="G195" s="85"/>
      <c r="H195" s="45"/>
      <c r="I195" s="44"/>
      <c r="J195" s="29"/>
    </row>
    <row r="196" spans="1:10" x14ac:dyDescent="0.25">
      <c r="A196" s="18">
        <v>192</v>
      </c>
      <c r="B196" s="50"/>
      <c r="C196" s="50"/>
      <c r="D196" s="88"/>
      <c r="E196" s="88"/>
      <c r="F196" s="88"/>
      <c r="G196" s="88"/>
      <c r="H196" s="45"/>
      <c r="I196" s="44"/>
      <c r="J196" s="29"/>
    </row>
    <row r="197" spans="1:10" x14ac:dyDescent="0.25">
      <c r="A197" s="18">
        <v>193</v>
      </c>
      <c r="B197" s="50"/>
      <c r="C197" s="50"/>
      <c r="D197" s="85"/>
      <c r="E197" s="85"/>
      <c r="F197" s="85"/>
      <c r="G197" s="85"/>
      <c r="H197" s="45"/>
      <c r="I197" s="44"/>
      <c r="J197" s="29"/>
    </row>
    <row r="198" spans="1:10" x14ac:dyDescent="0.25">
      <c r="A198" s="18">
        <v>194</v>
      </c>
      <c r="B198" s="50"/>
      <c r="C198" s="50"/>
      <c r="D198" s="85"/>
      <c r="E198" s="85"/>
      <c r="F198" s="85"/>
      <c r="G198" s="85"/>
      <c r="H198" s="45"/>
      <c r="I198" s="44"/>
      <c r="J198" s="29"/>
    </row>
    <row r="199" spans="1:10" x14ac:dyDescent="0.25">
      <c r="A199" s="18">
        <v>195</v>
      </c>
      <c r="B199" s="50"/>
      <c r="C199" s="50"/>
      <c r="D199" s="85"/>
      <c r="E199" s="85"/>
      <c r="F199" s="85"/>
      <c r="G199" s="85"/>
      <c r="H199" s="45"/>
      <c r="I199" s="44"/>
      <c r="J199" s="29"/>
    </row>
    <row r="200" spans="1:10" x14ac:dyDescent="0.25">
      <c r="A200" s="18">
        <v>196</v>
      </c>
      <c r="B200" s="50"/>
      <c r="C200" s="50"/>
      <c r="D200" s="85"/>
      <c r="E200" s="85"/>
      <c r="F200" s="85"/>
      <c r="G200" s="85"/>
      <c r="H200" s="43"/>
      <c r="I200" s="44"/>
      <c r="J200" s="29"/>
    </row>
    <row r="201" spans="1:10" x14ac:dyDescent="0.25">
      <c r="A201" s="18">
        <v>197</v>
      </c>
      <c r="B201" s="50"/>
      <c r="C201" s="50"/>
      <c r="D201" s="85"/>
      <c r="E201" s="85"/>
      <c r="F201" s="85"/>
      <c r="G201" s="85"/>
      <c r="H201" s="47"/>
      <c r="I201" s="44"/>
      <c r="J201" s="29"/>
    </row>
    <row r="202" spans="1:10" x14ac:dyDescent="0.25">
      <c r="A202" s="18">
        <v>198</v>
      </c>
      <c r="B202" s="50"/>
      <c r="C202" s="50"/>
      <c r="D202" s="85"/>
      <c r="E202" s="85"/>
      <c r="F202" s="85"/>
      <c r="G202" s="85"/>
      <c r="H202" s="45"/>
      <c r="I202" s="44"/>
      <c r="J202" s="29"/>
    </row>
    <row r="203" spans="1:10" x14ac:dyDescent="0.25">
      <c r="A203" s="18">
        <v>199</v>
      </c>
      <c r="B203" s="50"/>
      <c r="C203" s="50"/>
      <c r="D203" s="85"/>
      <c r="E203" s="85"/>
      <c r="F203" s="85"/>
      <c r="G203" s="85"/>
      <c r="H203" s="45"/>
      <c r="I203" s="44"/>
      <c r="J203" s="29"/>
    </row>
    <row r="204" spans="1:10" x14ac:dyDescent="0.25">
      <c r="A204" s="18">
        <v>200</v>
      </c>
      <c r="B204" s="50"/>
      <c r="C204" s="50"/>
      <c r="D204" s="85"/>
      <c r="E204" s="85"/>
      <c r="F204" s="85"/>
      <c r="G204" s="85"/>
      <c r="H204" s="47"/>
      <c r="I204" s="44"/>
      <c r="J204" s="29"/>
    </row>
    <row r="205" spans="1:10" x14ac:dyDescent="0.25">
      <c r="A205" s="18">
        <v>201</v>
      </c>
      <c r="B205" s="50"/>
      <c r="C205" s="50"/>
      <c r="D205" s="85"/>
      <c r="E205" s="85"/>
      <c r="F205" s="85"/>
      <c r="G205" s="85"/>
      <c r="H205" s="45"/>
      <c r="I205" s="44"/>
      <c r="J205" s="29"/>
    </row>
    <row r="206" spans="1:10" x14ac:dyDescent="0.25">
      <c r="A206" s="18">
        <v>202</v>
      </c>
      <c r="B206" s="50"/>
      <c r="C206" s="50"/>
      <c r="D206" s="85"/>
      <c r="E206" s="85"/>
      <c r="F206" s="85"/>
      <c r="G206" s="85"/>
      <c r="H206" s="45"/>
      <c r="I206" s="44"/>
      <c r="J206" s="29"/>
    </row>
    <row r="207" spans="1:10" x14ac:dyDescent="0.25">
      <c r="A207" s="18">
        <v>203</v>
      </c>
      <c r="B207" s="50"/>
      <c r="C207" s="50"/>
      <c r="D207" s="85"/>
      <c r="E207" s="85"/>
      <c r="F207" s="85"/>
      <c r="G207" s="85"/>
      <c r="H207" s="45"/>
      <c r="I207" s="44"/>
      <c r="J207" s="29"/>
    </row>
    <row r="208" spans="1:10" x14ac:dyDescent="0.25">
      <c r="A208" s="18">
        <v>204</v>
      </c>
      <c r="B208" s="50"/>
      <c r="C208" s="50"/>
      <c r="D208" s="88"/>
      <c r="E208" s="88"/>
      <c r="F208" s="88"/>
      <c r="G208" s="88"/>
      <c r="H208" s="45"/>
      <c r="I208" s="44"/>
      <c r="J208" s="29"/>
    </row>
    <row r="209" spans="1:10" x14ac:dyDescent="0.25">
      <c r="A209" s="18">
        <v>205</v>
      </c>
      <c r="B209" s="50"/>
      <c r="C209" s="50"/>
      <c r="D209" s="85"/>
      <c r="E209" s="85"/>
      <c r="F209" s="85"/>
      <c r="G209" s="85"/>
      <c r="H209" s="45"/>
      <c r="I209" s="44"/>
      <c r="J209" s="29"/>
    </row>
    <row r="210" spans="1:10" x14ac:dyDescent="0.25">
      <c r="A210" s="18">
        <v>206</v>
      </c>
      <c r="B210" s="50"/>
      <c r="C210" s="50"/>
      <c r="D210" s="85"/>
      <c r="E210" s="85"/>
      <c r="F210" s="85"/>
      <c r="G210" s="85"/>
      <c r="H210" s="45"/>
      <c r="I210" s="44"/>
      <c r="J210" s="29"/>
    </row>
    <row r="211" spans="1:10" x14ac:dyDescent="0.25">
      <c r="A211" s="18">
        <v>207</v>
      </c>
      <c r="B211" s="50"/>
      <c r="C211" s="50"/>
      <c r="D211" s="85"/>
      <c r="E211" s="85"/>
      <c r="F211" s="85"/>
      <c r="G211" s="85"/>
      <c r="H211" s="45"/>
      <c r="I211" s="44"/>
      <c r="J211" s="29"/>
    </row>
    <row r="212" spans="1:10" x14ac:dyDescent="0.25">
      <c r="A212" s="18">
        <v>208</v>
      </c>
      <c r="B212" s="50"/>
      <c r="C212" s="50"/>
      <c r="D212" s="85"/>
      <c r="E212" s="85"/>
      <c r="F212" s="85"/>
      <c r="G212" s="85"/>
      <c r="H212" s="45"/>
      <c r="I212" s="44"/>
      <c r="J212" s="29"/>
    </row>
    <row r="213" spans="1:10" x14ac:dyDescent="0.25">
      <c r="A213" s="18">
        <v>209</v>
      </c>
      <c r="B213" s="50"/>
      <c r="C213" s="50"/>
      <c r="D213" s="85"/>
      <c r="E213" s="85"/>
      <c r="F213" s="85"/>
      <c r="G213" s="85"/>
      <c r="H213" s="45"/>
      <c r="I213" s="44"/>
      <c r="J213" s="29"/>
    </row>
    <row r="214" spans="1:10" x14ac:dyDescent="0.25">
      <c r="A214" s="18">
        <v>210</v>
      </c>
      <c r="B214" s="50"/>
      <c r="C214" s="50"/>
      <c r="D214" s="85"/>
      <c r="E214" s="85"/>
      <c r="F214" s="85"/>
      <c r="G214" s="85"/>
      <c r="H214" s="45"/>
      <c r="I214" s="44"/>
      <c r="J214" s="29"/>
    </row>
    <row r="215" spans="1:10" x14ac:dyDescent="0.25">
      <c r="A215" s="18">
        <v>211</v>
      </c>
      <c r="B215" s="50"/>
      <c r="C215" s="50"/>
      <c r="D215" s="85"/>
      <c r="E215" s="85"/>
      <c r="F215" s="85"/>
      <c r="G215" s="85"/>
      <c r="H215" s="45"/>
      <c r="I215" s="44"/>
      <c r="J215" s="29"/>
    </row>
    <row r="216" spans="1:10" x14ac:dyDescent="0.25">
      <c r="A216" s="18">
        <v>212</v>
      </c>
      <c r="B216" s="50"/>
      <c r="C216" s="50"/>
      <c r="D216" s="85"/>
      <c r="E216" s="85"/>
      <c r="F216" s="85"/>
      <c r="G216" s="85"/>
      <c r="H216" s="45"/>
      <c r="I216" s="44"/>
      <c r="J216" s="29"/>
    </row>
    <row r="217" spans="1:10" x14ac:dyDescent="0.25">
      <c r="A217" s="18">
        <v>213</v>
      </c>
      <c r="B217" s="50"/>
      <c r="C217" s="50"/>
      <c r="D217" s="85"/>
      <c r="E217" s="85"/>
      <c r="F217" s="85"/>
      <c r="G217" s="85"/>
      <c r="H217" s="45"/>
      <c r="I217" s="44"/>
      <c r="J217" s="29"/>
    </row>
    <row r="218" spans="1:10" x14ac:dyDescent="0.25">
      <c r="A218" s="18">
        <v>214</v>
      </c>
      <c r="B218" s="50"/>
      <c r="C218" s="50"/>
      <c r="D218" s="85"/>
      <c r="E218" s="85"/>
      <c r="F218" s="85"/>
      <c r="G218" s="85"/>
      <c r="H218" s="45"/>
      <c r="I218" s="44"/>
      <c r="J218" s="29"/>
    </row>
    <row r="219" spans="1:10" x14ac:dyDescent="0.25">
      <c r="A219" s="18">
        <v>215</v>
      </c>
      <c r="B219" s="50"/>
      <c r="C219" s="50"/>
      <c r="D219" s="85"/>
      <c r="E219" s="85"/>
      <c r="F219" s="85"/>
      <c r="G219" s="85"/>
      <c r="H219" s="45"/>
      <c r="I219" s="44"/>
      <c r="J219" s="29"/>
    </row>
    <row r="220" spans="1:10" x14ac:dyDescent="0.25">
      <c r="A220" s="18">
        <v>216</v>
      </c>
      <c r="B220" s="50"/>
      <c r="C220" s="50"/>
      <c r="D220" s="85"/>
      <c r="E220" s="85"/>
      <c r="F220" s="85"/>
      <c r="G220" s="85"/>
      <c r="H220" s="45"/>
      <c r="I220" s="44"/>
      <c r="J220" s="29"/>
    </row>
    <row r="221" spans="1:10" x14ac:dyDescent="0.25">
      <c r="A221" s="18">
        <v>217</v>
      </c>
      <c r="B221" s="50"/>
      <c r="C221" s="50"/>
      <c r="D221" s="85"/>
      <c r="E221" s="85"/>
      <c r="F221" s="85"/>
      <c r="G221" s="85"/>
      <c r="H221" s="45"/>
      <c r="I221" s="44"/>
      <c r="J221" s="29"/>
    </row>
    <row r="222" spans="1:10" x14ac:dyDescent="0.25">
      <c r="A222" s="18">
        <v>218</v>
      </c>
      <c r="B222" s="50"/>
      <c r="C222" s="50"/>
      <c r="D222" s="85"/>
      <c r="E222" s="85"/>
      <c r="F222" s="85"/>
      <c r="G222" s="85"/>
      <c r="H222" s="45"/>
      <c r="I222" s="44"/>
      <c r="J222" s="29"/>
    </row>
    <row r="223" spans="1:10" x14ac:dyDescent="0.25">
      <c r="A223" s="18">
        <v>219</v>
      </c>
      <c r="B223" s="50"/>
      <c r="C223" s="50"/>
      <c r="D223" s="85"/>
      <c r="E223" s="85"/>
      <c r="F223" s="85"/>
      <c r="G223" s="85"/>
      <c r="H223" s="45"/>
      <c r="I223" s="44"/>
      <c r="J223" s="29"/>
    </row>
    <row r="224" spans="1:10" x14ac:dyDescent="0.25">
      <c r="A224" s="18">
        <v>220</v>
      </c>
      <c r="B224" s="50"/>
      <c r="C224" s="50"/>
      <c r="D224" s="85"/>
      <c r="E224" s="85"/>
      <c r="F224" s="85"/>
      <c r="G224" s="85"/>
      <c r="H224" s="45"/>
      <c r="I224" s="44"/>
      <c r="J224" s="29"/>
    </row>
    <row r="225" spans="1:10" x14ac:dyDescent="0.25">
      <c r="A225" s="18">
        <v>221</v>
      </c>
      <c r="B225" s="50"/>
      <c r="C225" s="50"/>
      <c r="D225" s="85"/>
      <c r="E225" s="85"/>
      <c r="F225" s="85"/>
      <c r="G225" s="85"/>
      <c r="H225" s="45"/>
      <c r="I225" s="44"/>
      <c r="J225" s="29"/>
    </row>
    <row r="226" spans="1:10" x14ac:dyDescent="0.25">
      <c r="A226" s="18">
        <v>222</v>
      </c>
      <c r="B226" s="50"/>
      <c r="C226" s="50"/>
      <c r="D226" s="85"/>
      <c r="E226" s="85"/>
      <c r="F226" s="85"/>
      <c r="G226" s="85"/>
      <c r="H226" s="45"/>
      <c r="I226" s="44"/>
      <c r="J226" s="29"/>
    </row>
    <row r="227" spans="1:10" x14ac:dyDescent="0.25">
      <c r="A227" s="18">
        <v>223</v>
      </c>
      <c r="B227" s="50"/>
      <c r="C227" s="50"/>
      <c r="D227" s="88"/>
      <c r="E227" s="88"/>
      <c r="F227" s="88"/>
      <c r="G227" s="88"/>
      <c r="H227" s="45"/>
      <c r="I227" s="44"/>
      <c r="J227" s="29"/>
    </row>
    <row r="228" spans="1:10" x14ac:dyDescent="0.25">
      <c r="A228" s="18">
        <v>224</v>
      </c>
      <c r="B228" s="50"/>
      <c r="C228" s="50"/>
      <c r="D228" s="85"/>
      <c r="E228" s="85"/>
      <c r="F228" s="85"/>
      <c r="G228" s="85"/>
      <c r="H228" s="45"/>
      <c r="I228" s="44"/>
      <c r="J228" s="29"/>
    </row>
    <row r="229" spans="1:10" x14ac:dyDescent="0.25">
      <c r="A229" s="18">
        <v>225</v>
      </c>
      <c r="B229" s="50"/>
      <c r="C229" s="50"/>
      <c r="D229" s="85"/>
      <c r="E229" s="85"/>
      <c r="F229" s="85"/>
      <c r="G229" s="85"/>
      <c r="H229" s="45"/>
      <c r="I229" s="44"/>
      <c r="J229" s="29"/>
    </row>
    <row r="230" spans="1:10" x14ac:dyDescent="0.25">
      <c r="A230" s="18">
        <v>226</v>
      </c>
      <c r="B230" s="50"/>
      <c r="C230" s="50"/>
      <c r="D230" s="85"/>
      <c r="E230" s="85"/>
      <c r="F230" s="85"/>
      <c r="G230" s="85"/>
      <c r="H230" s="45"/>
      <c r="I230" s="44"/>
      <c r="J230" s="29"/>
    </row>
    <row r="231" spans="1:10" x14ac:dyDescent="0.25">
      <c r="A231" s="18">
        <v>227</v>
      </c>
      <c r="B231" s="50"/>
      <c r="C231" s="50"/>
      <c r="D231" s="85"/>
      <c r="E231" s="85"/>
      <c r="F231" s="85"/>
      <c r="G231" s="85"/>
      <c r="H231" s="45"/>
      <c r="I231" s="44"/>
      <c r="J231" s="29"/>
    </row>
    <row r="232" spans="1:10" x14ac:dyDescent="0.25">
      <c r="A232" s="18">
        <v>228</v>
      </c>
      <c r="B232" s="50"/>
      <c r="C232" s="50"/>
      <c r="D232" s="85"/>
      <c r="E232" s="85"/>
      <c r="F232" s="85"/>
      <c r="G232" s="85"/>
      <c r="H232" s="45"/>
      <c r="I232" s="44"/>
      <c r="J232" s="29"/>
    </row>
    <row r="233" spans="1:10" x14ac:dyDescent="0.25">
      <c r="A233" s="18">
        <v>229</v>
      </c>
      <c r="B233" s="50"/>
      <c r="C233" s="50"/>
      <c r="D233" s="85"/>
      <c r="E233" s="85"/>
      <c r="F233" s="85"/>
      <c r="G233" s="85"/>
      <c r="H233" s="45"/>
      <c r="I233" s="44"/>
      <c r="J233" s="29"/>
    </row>
    <row r="234" spans="1:10" x14ac:dyDescent="0.25">
      <c r="A234" s="18">
        <v>230</v>
      </c>
      <c r="B234" s="50"/>
      <c r="C234" s="50"/>
      <c r="D234" s="85"/>
      <c r="E234" s="85"/>
      <c r="F234" s="85"/>
      <c r="G234" s="85"/>
      <c r="H234" s="45"/>
      <c r="I234" s="44"/>
      <c r="J234" s="29"/>
    </row>
    <row r="235" spans="1:10" x14ac:dyDescent="0.25">
      <c r="A235" s="18">
        <v>231</v>
      </c>
      <c r="B235" s="50"/>
      <c r="C235" s="50"/>
      <c r="D235" s="85"/>
      <c r="E235" s="85"/>
      <c r="F235" s="85"/>
      <c r="G235" s="85"/>
      <c r="H235" s="45"/>
      <c r="I235" s="44"/>
      <c r="J235" s="29"/>
    </row>
    <row r="236" spans="1:10" x14ac:dyDescent="0.25">
      <c r="A236" s="18">
        <v>232</v>
      </c>
      <c r="B236" s="50"/>
      <c r="C236" s="50"/>
      <c r="D236" s="86"/>
      <c r="E236" s="86"/>
      <c r="F236" s="86"/>
      <c r="G236" s="86"/>
      <c r="H236" s="45"/>
      <c r="I236" s="44"/>
      <c r="J236" s="29"/>
    </row>
    <row r="237" spans="1:10" x14ac:dyDescent="0.25">
      <c r="A237" s="18">
        <v>233</v>
      </c>
      <c r="B237" s="48"/>
      <c r="C237" s="48"/>
      <c r="D237" s="87"/>
      <c r="E237" s="87"/>
      <c r="F237" s="87"/>
      <c r="G237" s="87"/>
      <c r="H237" s="45"/>
      <c r="I237" s="44"/>
      <c r="J237" s="29"/>
    </row>
    <row r="238" spans="1:10" x14ac:dyDescent="0.25">
      <c r="A238" s="18">
        <v>234</v>
      </c>
      <c r="B238" s="50"/>
      <c r="C238" s="50"/>
      <c r="D238" s="85"/>
      <c r="E238" s="85"/>
      <c r="F238" s="85"/>
      <c r="G238" s="85"/>
      <c r="H238" s="47"/>
      <c r="I238" s="44"/>
      <c r="J238" s="29"/>
    </row>
    <row r="239" spans="1:10" x14ac:dyDescent="0.25">
      <c r="A239" s="18">
        <v>235</v>
      </c>
      <c r="B239" s="50"/>
      <c r="C239" s="50"/>
      <c r="D239" s="85"/>
      <c r="E239" s="85"/>
      <c r="F239" s="85"/>
      <c r="G239" s="85"/>
      <c r="H239" s="45"/>
      <c r="I239" s="44"/>
      <c r="J239" s="29"/>
    </row>
    <row r="240" spans="1:10" x14ac:dyDescent="0.25">
      <c r="A240" s="18">
        <v>236</v>
      </c>
      <c r="B240" s="50"/>
      <c r="C240" s="50"/>
      <c r="D240" s="88"/>
      <c r="E240" s="88"/>
      <c r="F240" s="88"/>
      <c r="G240" s="88"/>
      <c r="H240" s="45"/>
      <c r="I240" s="44"/>
      <c r="J240" s="29"/>
    </row>
    <row r="241" spans="1:10" x14ac:dyDescent="0.25">
      <c r="A241" s="18">
        <v>237</v>
      </c>
      <c r="B241" s="50"/>
      <c r="C241" s="50"/>
      <c r="D241" s="85"/>
      <c r="E241" s="85"/>
      <c r="F241" s="85"/>
      <c r="G241" s="85"/>
      <c r="H241" s="45"/>
      <c r="I241" s="44"/>
      <c r="J241" s="29"/>
    </row>
    <row r="242" spans="1:10" x14ac:dyDescent="0.25">
      <c r="A242" s="18">
        <v>238</v>
      </c>
      <c r="B242" s="50"/>
      <c r="C242" s="50"/>
      <c r="D242" s="85"/>
      <c r="E242" s="85"/>
      <c r="F242" s="85"/>
      <c r="G242" s="85"/>
      <c r="H242" s="45"/>
      <c r="I242" s="44"/>
      <c r="J242" s="29"/>
    </row>
    <row r="243" spans="1:10" x14ac:dyDescent="0.25">
      <c r="A243" s="18">
        <v>239</v>
      </c>
      <c r="B243" s="50"/>
      <c r="C243" s="50"/>
      <c r="D243" s="85"/>
      <c r="E243" s="85"/>
      <c r="F243" s="85"/>
      <c r="G243" s="85"/>
      <c r="H243" s="45"/>
      <c r="I243" s="44"/>
      <c r="J243" s="29"/>
    </row>
    <row r="244" spans="1:10" x14ac:dyDescent="0.25">
      <c r="A244" s="18">
        <v>240</v>
      </c>
      <c r="B244" s="50"/>
      <c r="C244" s="50"/>
      <c r="D244" s="85"/>
      <c r="E244" s="85"/>
      <c r="F244" s="85"/>
      <c r="G244" s="85"/>
      <c r="H244" s="45"/>
      <c r="I244" s="44"/>
      <c r="J244" s="29"/>
    </row>
    <row r="245" spans="1:10" x14ac:dyDescent="0.25">
      <c r="A245" s="18">
        <v>241</v>
      </c>
      <c r="B245" s="50"/>
      <c r="C245" s="50"/>
      <c r="D245" s="85"/>
      <c r="E245" s="85"/>
      <c r="F245" s="85"/>
      <c r="G245" s="85"/>
      <c r="H245" s="45"/>
      <c r="I245" s="44"/>
      <c r="J245" s="29"/>
    </row>
    <row r="246" spans="1:10" x14ac:dyDescent="0.25">
      <c r="A246" s="18">
        <v>242</v>
      </c>
      <c r="B246" s="50"/>
      <c r="C246" s="50"/>
      <c r="D246" s="85"/>
      <c r="E246" s="85"/>
      <c r="F246" s="85"/>
      <c r="G246" s="85"/>
      <c r="H246" s="45"/>
      <c r="I246" s="44"/>
      <c r="J246" s="29"/>
    </row>
    <row r="247" spans="1:10" x14ac:dyDescent="0.25">
      <c r="A247" s="18">
        <v>243</v>
      </c>
      <c r="B247" s="50"/>
      <c r="C247" s="50"/>
      <c r="D247" s="85"/>
      <c r="E247" s="85"/>
      <c r="F247" s="85"/>
      <c r="G247" s="85"/>
      <c r="H247" s="45"/>
      <c r="I247" s="44"/>
      <c r="J247" s="29"/>
    </row>
    <row r="248" spans="1:10" x14ac:dyDescent="0.25">
      <c r="A248" s="18">
        <v>244</v>
      </c>
      <c r="B248" s="50"/>
      <c r="C248" s="50"/>
      <c r="D248" s="85"/>
      <c r="E248" s="85"/>
      <c r="F248" s="85"/>
      <c r="G248" s="85"/>
      <c r="H248" s="45"/>
      <c r="I248" s="44"/>
      <c r="J248" s="29"/>
    </row>
    <row r="249" spans="1:10" x14ac:dyDescent="0.25">
      <c r="A249" s="18">
        <v>245</v>
      </c>
      <c r="B249" s="50"/>
      <c r="C249" s="50"/>
      <c r="D249" s="85"/>
      <c r="E249" s="85"/>
      <c r="F249" s="85"/>
      <c r="G249" s="85"/>
      <c r="H249" s="45"/>
      <c r="I249" s="44"/>
      <c r="J249" s="29"/>
    </row>
    <row r="250" spans="1:10" x14ac:dyDescent="0.25">
      <c r="A250" s="18">
        <v>246</v>
      </c>
      <c r="B250" s="50"/>
      <c r="C250" s="50"/>
      <c r="D250" s="85"/>
      <c r="E250" s="85"/>
      <c r="F250" s="85"/>
      <c r="G250" s="85"/>
      <c r="H250" s="45"/>
      <c r="I250" s="44"/>
      <c r="J250" s="29"/>
    </row>
    <row r="251" spans="1:10" x14ac:dyDescent="0.25">
      <c r="A251" s="18">
        <v>247</v>
      </c>
      <c r="B251" s="50"/>
      <c r="C251" s="50"/>
      <c r="D251" s="85"/>
      <c r="E251" s="85"/>
      <c r="F251" s="85"/>
      <c r="G251" s="85"/>
      <c r="H251" s="45"/>
      <c r="I251" s="44"/>
      <c r="J251" s="29"/>
    </row>
    <row r="252" spans="1:10" x14ac:dyDescent="0.25">
      <c r="A252" s="18">
        <v>248</v>
      </c>
      <c r="B252" s="50"/>
      <c r="C252" s="50"/>
      <c r="D252" s="85"/>
      <c r="E252" s="85"/>
      <c r="F252" s="85"/>
      <c r="G252" s="85"/>
      <c r="H252" s="45"/>
      <c r="I252" s="44"/>
      <c r="J252" s="29"/>
    </row>
    <row r="253" spans="1:10" x14ac:dyDescent="0.25">
      <c r="A253" s="18">
        <v>249</v>
      </c>
      <c r="B253" s="50"/>
      <c r="C253" s="50"/>
      <c r="D253" s="85"/>
      <c r="E253" s="85"/>
      <c r="F253" s="85"/>
      <c r="G253" s="85"/>
      <c r="H253" s="45"/>
      <c r="I253" s="44"/>
      <c r="J253" s="29"/>
    </row>
    <row r="254" spans="1:10" x14ac:dyDescent="0.25">
      <c r="A254" s="18">
        <v>250</v>
      </c>
      <c r="B254" s="50"/>
      <c r="C254" s="50"/>
      <c r="D254" s="85"/>
      <c r="E254" s="85"/>
      <c r="F254" s="85"/>
      <c r="G254" s="85"/>
      <c r="H254" s="45"/>
      <c r="I254" s="44"/>
      <c r="J254" s="29"/>
    </row>
    <row r="255" spans="1:10" x14ac:dyDescent="0.25">
      <c r="A255" s="18">
        <v>251</v>
      </c>
      <c r="B255" s="50"/>
      <c r="C255" s="50"/>
      <c r="D255" s="85"/>
      <c r="E255" s="85"/>
      <c r="F255" s="85"/>
      <c r="G255" s="85"/>
      <c r="H255" s="45"/>
      <c r="I255" s="44"/>
      <c r="J255" s="29"/>
    </row>
    <row r="256" spans="1:10" x14ac:dyDescent="0.25">
      <c r="A256" s="18">
        <v>252</v>
      </c>
      <c r="B256" s="50"/>
      <c r="C256" s="50"/>
      <c r="D256" s="85"/>
      <c r="E256" s="85"/>
      <c r="F256" s="85"/>
      <c r="G256" s="85"/>
      <c r="H256" s="45"/>
      <c r="I256" s="44"/>
      <c r="J256" s="29"/>
    </row>
    <row r="257" spans="1:10" x14ac:dyDescent="0.25">
      <c r="A257" s="18">
        <v>253</v>
      </c>
      <c r="B257" s="50"/>
      <c r="C257" s="50"/>
      <c r="D257" s="85"/>
      <c r="E257" s="85"/>
      <c r="F257" s="85"/>
      <c r="G257" s="85"/>
      <c r="H257" s="45"/>
      <c r="I257" s="44"/>
      <c r="J257" s="29"/>
    </row>
    <row r="258" spans="1:10" x14ac:dyDescent="0.25">
      <c r="A258" s="18">
        <v>254</v>
      </c>
      <c r="B258" s="50"/>
      <c r="C258" s="50"/>
      <c r="D258" s="85"/>
      <c r="E258" s="85"/>
      <c r="F258" s="85"/>
      <c r="G258" s="85"/>
      <c r="H258" s="45"/>
      <c r="I258" s="44"/>
      <c r="J258" s="29"/>
    </row>
    <row r="259" spans="1:10" x14ac:dyDescent="0.25">
      <c r="A259" s="18">
        <v>255</v>
      </c>
      <c r="B259" s="50"/>
      <c r="C259" s="50"/>
      <c r="D259" s="85"/>
      <c r="E259" s="85"/>
      <c r="F259" s="85"/>
      <c r="G259" s="85"/>
      <c r="H259" s="45"/>
      <c r="I259" s="44"/>
      <c r="J259" s="29"/>
    </row>
    <row r="260" spans="1:10" x14ac:dyDescent="0.25">
      <c r="A260" s="18">
        <v>256</v>
      </c>
      <c r="B260" s="50"/>
      <c r="C260" s="50"/>
      <c r="D260" s="85"/>
      <c r="E260" s="85"/>
      <c r="F260" s="85"/>
      <c r="G260" s="85"/>
      <c r="H260" s="45"/>
      <c r="I260" s="44"/>
      <c r="J260" s="29"/>
    </row>
    <row r="261" spans="1:10" x14ac:dyDescent="0.25">
      <c r="A261" s="18">
        <v>257</v>
      </c>
      <c r="B261" s="50"/>
      <c r="C261" s="50"/>
      <c r="D261" s="85"/>
      <c r="E261" s="85"/>
      <c r="F261" s="85"/>
      <c r="G261" s="85"/>
      <c r="H261" s="45"/>
      <c r="I261" s="44"/>
      <c r="J261" s="29"/>
    </row>
    <row r="262" spans="1:10" x14ac:dyDescent="0.25">
      <c r="A262" s="18">
        <v>258</v>
      </c>
      <c r="B262" s="50"/>
      <c r="C262" s="50"/>
      <c r="D262" s="85"/>
      <c r="E262" s="85"/>
      <c r="F262" s="85"/>
      <c r="G262" s="85"/>
      <c r="H262" s="45"/>
      <c r="I262" s="44"/>
      <c r="J262" s="29"/>
    </row>
    <row r="263" spans="1:10" x14ac:dyDescent="0.25">
      <c r="A263" s="18">
        <v>259</v>
      </c>
      <c r="B263" s="50"/>
      <c r="C263" s="50"/>
      <c r="D263" s="85"/>
      <c r="E263" s="85"/>
      <c r="F263" s="85"/>
      <c r="G263" s="85"/>
      <c r="H263" s="45"/>
      <c r="I263" s="44"/>
      <c r="J263" s="29"/>
    </row>
    <row r="264" spans="1:10" x14ac:dyDescent="0.25">
      <c r="A264" s="18">
        <v>260</v>
      </c>
      <c r="B264" s="50"/>
      <c r="C264" s="50"/>
      <c r="D264" s="85"/>
      <c r="E264" s="85"/>
      <c r="F264" s="85"/>
      <c r="G264" s="85"/>
      <c r="H264" s="45"/>
      <c r="I264" s="44"/>
      <c r="J264" s="29"/>
    </row>
    <row r="265" spans="1:10" x14ac:dyDescent="0.25">
      <c r="A265" s="18">
        <v>261</v>
      </c>
      <c r="B265" s="50"/>
      <c r="C265" s="50"/>
      <c r="D265" s="85"/>
      <c r="E265" s="85"/>
      <c r="F265" s="85"/>
      <c r="G265" s="85"/>
      <c r="H265" s="45"/>
      <c r="I265" s="44"/>
      <c r="J265" s="29"/>
    </row>
    <row r="266" spans="1:10" x14ac:dyDescent="0.25">
      <c r="A266" s="18">
        <v>262</v>
      </c>
      <c r="B266" s="50"/>
      <c r="C266" s="50"/>
      <c r="D266" s="85"/>
      <c r="E266" s="85"/>
      <c r="F266" s="85"/>
      <c r="G266" s="85"/>
      <c r="H266" s="45"/>
      <c r="I266" s="44"/>
      <c r="J266" s="29"/>
    </row>
    <row r="267" spans="1:10" x14ac:dyDescent="0.25">
      <c r="A267" s="18">
        <v>263</v>
      </c>
      <c r="B267" s="50"/>
      <c r="C267" s="50"/>
      <c r="D267" s="85"/>
      <c r="E267" s="85"/>
      <c r="F267" s="85"/>
      <c r="G267" s="85"/>
      <c r="H267" s="45"/>
      <c r="I267" s="44"/>
      <c r="J267" s="29"/>
    </row>
    <row r="268" spans="1:10" x14ac:dyDescent="0.25">
      <c r="A268" s="18">
        <v>264</v>
      </c>
      <c r="B268" s="50"/>
      <c r="C268" s="50"/>
      <c r="D268" s="85"/>
      <c r="E268" s="85"/>
      <c r="F268" s="85"/>
      <c r="G268" s="85"/>
      <c r="H268" s="45"/>
      <c r="I268" s="44"/>
      <c r="J268" s="29"/>
    </row>
    <row r="269" spans="1:10" x14ac:dyDescent="0.25">
      <c r="A269" s="18">
        <v>265</v>
      </c>
      <c r="B269" s="50"/>
      <c r="C269" s="50"/>
      <c r="D269" s="85"/>
      <c r="E269" s="85"/>
      <c r="F269" s="85"/>
      <c r="G269" s="85"/>
      <c r="H269" s="45"/>
      <c r="I269" s="44"/>
      <c r="J269" s="29"/>
    </row>
    <row r="270" spans="1:10" x14ac:dyDescent="0.25">
      <c r="A270" s="18">
        <v>266</v>
      </c>
      <c r="B270" s="50"/>
      <c r="C270" s="50"/>
      <c r="D270" s="85"/>
      <c r="E270" s="85"/>
      <c r="F270" s="85"/>
      <c r="G270" s="85"/>
      <c r="H270" s="45"/>
      <c r="I270" s="44"/>
      <c r="J270" s="29"/>
    </row>
    <row r="271" spans="1:10" x14ac:dyDescent="0.25">
      <c r="A271" s="18">
        <v>267</v>
      </c>
      <c r="B271" s="50"/>
      <c r="C271" s="50"/>
      <c r="D271" s="85"/>
      <c r="E271" s="85"/>
      <c r="F271" s="85"/>
      <c r="G271" s="85"/>
      <c r="H271" s="45"/>
      <c r="I271" s="44"/>
      <c r="J271" s="29"/>
    </row>
    <row r="272" spans="1:10" x14ac:dyDescent="0.25">
      <c r="A272" s="18">
        <v>268</v>
      </c>
      <c r="B272" s="50"/>
      <c r="C272" s="50"/>
      <c r="D272" s="85"/>
      <c r="E272" s="85"/>
      <c r="F272" s="85"/>
      <c r="G272" s="85"/>
      <c r="H272" s="45"/>
      <c r="I272" s="44"/>
      <c r="J272" s="29"/>
    </row>
    <row r="273" spans="1:10" x14ac:dyDescent="0.25">
      <c r="A273" s="18">
        <v>269</v>
      </c>
      <c r="B273" s="50"/>
      <c r="C273" s="50"/>
      <c r="D273" s="85"/>
      <c r="E273" s="85"/>
      <c r="F273" s="85"/>
      <c r="G273" s="85"/>
      <c r="H273" s="45"/>
      <c r="I273" s="44"/>
      <c r="J273" s="29"/>
    </row>
    <row r="274" spans="1:10" x14ac:dyDescent="0.25">
      <c r="A274" s="18">
        <v>270</v>
      </c>
      <c r="B274" s="50"/>
      <c r="C274" s="50"/>
      <c r="D274" s="88"/>
      <c r="E274" s="88"/>
      <c r="F274" s="88"/>
      <c r="G274" s="88"/>
      <c r="H274" s="45"/>
      <c r="I274" s="44"/>
      <c r="J274" s="29"/>
    </row>
    <row r="275" spans="1:10" x14ac:dyDescent="0.25">
      <c r="A275" s="18">
        <v>271</v>
      </c>
      <c r="B275" s="50"/>
      <c r="C275" s="50"/>
      <c r="D275" s="85"/>
      <c r="E275" s="85"/>
      <c r="F275" s="85"/>
      <c r="G275" s="85"/>
      <c r="H275" s="45"/>
      <c r="I275" s="44"/>
      <c r="J275" s="29"/>
    </row>
    <row r="276" spans="1:10" x14ac:dyDescent="0.25">
      <c r="A276" s="18">
        <v>272</v>
      </c>
      <c r="B276" s="50"/>
      <c r="C276" s="50"/>
      <c r="D276" s="85"/>
      <c r="E276" s="85"/>
      <c r="F276" s="85"/>
      <c r="G276" s="85"/>
      <c r="H276" s="47"/>
      <c r="I276" s="44"/>
      <c r="J276" s="29"/>
    </row>
    <row r="277" spans="1:10" x14ac:dyDescent="0.25">
      <c r="A277" s="18">
        <v>273</v>
      </c>
      <c r="B277" s="50"/>
      <c r="C277" s="50"/>
      <c r="D277" s="85"/>
      <c r="E277" s="85"/>
      <c r="F277" s="85"/>
      <c r="G277" s="85"/>
      <c r="H277" s="45"/>
      <c r="I277" s="44"/>
      <c r="J277" s="29"/>
    </row>
    <row r="278" spans="1:10" x14ac:dyDescent="0.25">
      <c r="A278" s="18">
        <v>274</v>
      </c>
      <c r="B278" s="50"/>
      <c r="C278" s="50"/>
      <c r="D278" s="85"/>
      <c r="E278" s="85"/>
      <c r="F278" s="85"/>
      <c r="G278" s="85"/>
      <c r="H278" s="45"/>
      <c r="I278" s="44"/>
      <c r="J278" s="29"/>
    </row>
    <row r="279" spans="1:10" x14ac:dyDescent="0.25">
      <c r="A279" s="18">
        <v>275</v>
      </c>
      <c r="B279" s="50"/>
      <c r="C279" s="50"/>
      <c r="D279" s="85"/>
      <c r="E279" s="85"/>
      <c r="F279" s="85"/>
      <c r="G279" s="85"/>
      <c r="H279" s="45"/>
      <c r="I279" s="44"/>
      <c r="J279" s="29"/>
    </row>
    <row r="280" spans="1:10" x14ac:dyDescent="0.25">
      <c r="A280" s="18">
        <v>276</v>
      </c>
      <c r="B280" s="50"/>
      <c r="C280" s="50"/>
      <c r="D280" s="85"/>
      <c r="E280" s="85"/>
      <c r="F280" s="85"/>
      <c r="G280" s="85"/>
      <c r="H280" s="45"/>
      <c r="I280" s="44"/>
      <c r="J280" s="29"/>
    </row>
    <row r="281" spans="1:10" x14ac:dyDescent="0.25">
      <c r="A281" s="18">
        <v>277</v>
      </c>
      <c r="B281" s="50"/>
      <c r="C281" s="50"/>
      <c r="D281" s="85"/>
      <c r="E281" s="85"/>
      <c r="F281" s="85"/>
      <c r="G281" s="85"/>
      <c r="H281" s="45"/>
      <c r="I281" s="44"/>
      <c r="J281" s="29"/>
    </row>
    <row r="282" spans="1:10" x14ac:dyDescent="0.25">
      <c r="A282" s="18">
        <v>278</v>
      </c>
      <c r="B282" s="50"/>
      <c r="C282" s="50"/>
      <c r="D282" s="85"/>
      <c r="E282" s="85"/>
      <c r="F282" s="85"/>
      <c r="G282" s="85"/>
      <c r="H282" s="45"/>
      <c r="I282" s="44"/>
      <c r="J282" s="29"/>
    </row>
    <row r="283" spans="1:10" x14ac:dyDescent="0.25">
      <c r="A283" s="18">
        <v>279</v>
      </c>
      <c r="B283" s="50"/>
      <c r="C283" s="50"/>
      <c r="D283" s="85"/>
      <c r="E283" s="85"/>
      <c r="F283" s="85"/>
      <c r="G283" s="85"/>
      <c r="H283" s="45"/>
      <c r="I283" s="44"/>
      <c r="J283" s="29"/>
    </row>
    <row r="284" spans="1:10" x14ac:dyDescent="0.25">
      <c r="A284" s="18">
        <v>280</v>
      </c>
      <c r="B284" s="50"/>
      <c r="C284" s="50"/>
      <c r="D284" s="85"/>
      <c r="E284" s="85"/>
      <c r="F284" s="85"/>
      <c r="G284" s="85"/>
      <c r="H284" s="45"/>
      <c r="I284" s="44"/>
      <c r="J284" s="29"/>
    </row>
    <row r="285" spans="1:10" x14ac:dyDescent="0.25">
      <c r="A285" s="18">
        <v>281</v>
      </c>
      <c r="B285" s="50"/>
      <c r="C285" s="50"/>
      <c r="D285" s="85"/>
      <c r="E285" s="85"/>
      <c r="F285" s="85"/>
      <c r="G285" s="85"/>
      <c r="H285" s="45"/>
      <c r="I285" s="44"/>
      <c r="J285" s="29"/>
    </row>
    <row r="286" spans="1:10" x14ac:dyDescent="0.25">
      <c r="A286" s="18">
        <v>282</v>
      </c>
      <c r="B286" s="50"/>
      <c r="C286" s="50"/>
      <c r="D286" s="85"/>
      <c r="E286" s="85"/>
      <c r="F286" s="85"/>
      <c r="G286" s="85"/>
      <c r="H286" s="45"/>
      <c r="I286" s="44"/>
      <c r="J286" s="29"/>
    </row>
    <row r="287" spans="1:10" x14ac:dyDescent="0.25">
      <c r="A287" s="18">
        <v>283</v>
      </c>
      <c r="B287" s="50"/>
      <c r="C287" s="50"/>
      <c r="D287" s="85"/>
      <c r="E287" s="85"/>
      <c r="F287" s="85"/>
      <c r="G287" s="85"/>
      <c r="H287" s="45"/>
      <c r="I287" s="44"/>
      <c r="J287" s="29"/>
    </row>
    <row r="288" spans="1:10" x14ac:dyDescent="0.25">
      <c r="A288" s="18">
        <v>284</v>
      </c>
      <c r="B288" s="50"/>
      <c r="C288" s="50"/>
      <c r="D288" s="85"/>
      <c r="E288" s="85"/>
      <c r="F288" s="85"/>
      <c r="G288" s="85"/>
      <c r="H288" s="45"/>
      <c r="I288" s="44"/>
      <c r="J288" s="29"/>
    </row>
    <row r="289" spans="1:10" x14ac:dyDescent="0.25">
      <c r="A289" s="18">
        <v>285</v>
      </c>
      <c r="B289" s="50"/>
      <c r="C289" s="50"/>
      <c r="D289" s="85"/>
      <c r="E289" s="85"/>
      <c r="F289" s="85"/>
      <c r="G289" s="85"/>
      <c r="H289" s="45"/>
      <c r="I289" s="44"/>
      <c r="J289" s="29"/>
    </row>
    <row r="290" spans="1:10" x14ac:dyDescent="0.25">
      <c r="A290" s="18">
        <v>286</v>
      </c>
      <c r="B290" s="50"/>
      <c r="C290" s="50"/>
      <c r="D290" s="85"/>
      <c r="E290" s="85"/>
      <c r="F290" s="85"/>
      <c r="G290" s="85"/>
      <c r="H290" s="45"/>
      <c r="I290" s="44"/>
      <c r="J290" s="29"/>
    </row>
    <row r="291" spans="1:10" x14ac:dyDescent="0.25">
      <c r="A291" s="18">
        <v>287</v>
      </c>
      <c r="B291" s="50"/>
      <c r="C291" s="50"/>
      <c r="D291" s="85"/>
      <c r="E291" s="85"/>
      <c r="F291" s="85"/>
      <c r="G291" s="85"/>
      <c r="H291" s="45"/>
      <c r="I291" s="44"/>
      <c r="J291" s="29"/>
    </row>
    <row r="292" spans="1:10" x14ac:dyDescent="0.25">
      <c r="A292" s="18">
        <v>288</v>
      </c>
      <c r="B292" s="50"/>
      <c r="C292" s="50"/>
      <c r="D292" s="85"/>
      <c r="E292" s="85"/>
      <c r="F292" s="85"/>
      <c r="G292" s="85"/>
      <c r="H292" s="45"/>
      <c r="I292" s="44"/>
      <c r="J292" s="29"/>
    </row>
    <row r="293" spans="1:10" x14ac:dyDescent="0.25">
      <c r="A293" s="18">
        <v>289</v>
      </c>
      <c r="B293" s="50"/>
      <c r="C293" s="50"/>
      <c r="D293" s="85"/>
      <c r="E293" s="85"/>
      <c r="F293" s="85"/>
      <c r="G293" s="85"/>
      <c r="H293" s="45"/>
      <c r="I293" s="44"/>
      <c r="J293" s="29"/>
    </row>
    <row r="294" spans="1:10" x14ac:dyDescent="0.25">
      <c r="A294" s="18">
        <v>290</v>
      </c>
      <c r="B294" s="50"/>
      <c r="C294" s="50"/>
      <c r="D294" s="85"/>
      <c r="E294" s="85"/>
      <c r="F294" s="85"/>
      <c r="G294" s="85"/>
      <c r="H294" s="45"/>
      <c r="I294" s="44"/>
      <c r="J294" s="29"/>
    </row>
    <row r="295" spans="1:10" x14ac:dyDescent="0.25">
      <c r="A295" s="18">
        <v>291</v>
      </c>
      <c r="B295" s="50"/>
      <c r="C295" s="50"/>
      <c r="D295" s="85"/>
      <c r="E295" s="85"/>
      <c r="F295" s="85"/>
      <c r="G295" s="85"/>
      <c r="H295" s="45"/>
      <c r="I295" s="44"/>
      <c r="J295" s="29"/>
    </row>
    <row r="296" spans="1:10" x14ac:dyDescent="0.25">
      <c r="A296" s="18">
        <v>292</v>
      </c>
      <c r="B296" s="50"/>
      <c r="C296" s="50"/>
      <c r="D296" s="85"/>
      <c r="E296" s="85"/>
      <c r="F296" s="85"/>
      <c r="G296" s="85"/>
      <c r="H296" s="45"/>
      <c r="I296" s="44"/>
      <c r="J296" s="29"/>
    </row>
    <row r="297" spans="1:10" x14ac:dyDescent="0.25">
      <c r="A297" s="18">
        <v>293</v>
      </c>
      <c r="B297" s="50"/>
      <c r="C297" s="50"/>
      <c r="D297" s="85"/>
      <c r="E297" s="85"/>
      <c r="F297" s="85"/>
      <c r="G297" s="85"/>
      <c r="H297" s="45"/>
      <c r="I297" s="44"/>
      <c r="J297" s="29"/>
    </row>
    <row r="298" spans="1:10" x14ac:dyDescent="0.25">
      <c r="A298" s="18">
        <v>294</v>
      </c>
      <c r="B298" s="50"/>
      <c r="C298" s="50"/>
      <c r="D298" s="85"/>
      <c r="E298" s="85"/>
      <c r="F298" s="85"/>
      <c r="G298" s="85"/>
      <c r="H298" s="45"/>
      <c r="I298" s="44"/>
      <c r="J298" s="29"/>
    </row>
    <row r="299" spans="1:10" x14ac:dyDescent="0.25">
      <c r="A299" s="18">
        <v>295</v>
      </c>
      <c r="B299" s="50"/>
      <c r="C299" s="50"/>
      <c r="D299" s="85"/>
      <c r="E299" s="85"/>
      <c r="F299" s="85"/>
      <c r="G299" s="85"/>
      <c r="H299" s="45"/>
      <c r="I299" s="44"/>
      <c r="J299" s="29"/>
    </row>
    <row r="300" spans="1:10" x14ac:dyDescent="0.25">
      <c r="A300" s="18">
        <v>296</v>
      </c>
      <c r="B300" s="50"/>
      <c r="C300" s="50"/>
      <c r="D300" s="85"/>
      <c r="E300" s="85"/>
      <c r="F300" s="85"/>
      <c r="G300" s="85"/>
      <c r="H300" s="45"/>
      <c r="I300" s="44"/>
      <c r="J300" s="29"/>
    </row>
    <row r="301" spans="1:10" x14ac:dyDescent="0.25">
      <c r="A301" s="18">
        <v>297</v>
      </c>
      <c r="B301" s="50"/>
      <c r="C301" s="50"/>
      <c r="D301" s="85"/>
      <c r="E301" s="85"/>
      <c r="F301" s="85"/>
      <c r="G301" s="85"/>
      <c r="H301" s="45"/>
      <c r="I301" s="44"/>
      <c r="J301" s="29"/>
    </row>
    <row r="302" spans="1:10" x14ac:dyDescent="0.25">
      <c r="A302" s="18">
        <v>298</v>
      </c>
      <c r="B302" s="50"/>
      <c r="C302" s="50"/>
      <c r="D302" s="85"/>
      <c r="E302" s="85"/>
      <c r="F302" s="85"/>
      <c r="G302" s="85"/>
      <c r="H302" s="45"/>
      <c r="I302" s="44"/>
      <c r="J302" s="29"/>
    </row>
    <row r="303" spans="1:10" x14ac:dyDescent="0.25">
      <c r="A303" s="18">
        <v>299</v>
      </c>
      <c r="B303" s="50"/>
      <c r="C303" s="50"/>
      <c r="D303" s="85"/>
      <c r="E303" s="85"/>
      <c r="F303" s="85"/>
      <c r="G303" s="85"/>
      <c r="H303" s="45"/>
      <c r="I303" s="44"/>
      <c r="J303" s="29"/>
    </row>
    <row r="304" spans="1:10" x14ac:dyDescent="0.25">
      <c r="A304" s="18">
        <v>300</v>
      </c>
      <c r="B304" s="50"/>
      <c r="C304" s="50"/>
      <c r="D304" s="85"/>
      <c r="E304" s="85"/>
      <c r="F304" s="85"/>
      <c r="G304" s="85"/>
      <c r="H304" s="45"/>
      <c r="I304" s="44"/>
      <c r="J304" s="29"/>
    </row>
    <row r="305" spans="1:10" x14ac:dyDescent="0.25">
      <c r="A305" s="18">
        <v>301</v>
      </c>
      <c r="B305" s="50"/>
      <c r="C305" s="50"/>
      <c r="D305" s="85"/>
      <c r="E305" s="85"/>
      <c r="F305" s="85"/>
      <c r="G305" s="85"/>
      <c r="H305" s="45"/>
      <c r="I305" s="44"/>
      <c r="J305" s="29"/>
    </row>
    <row r="306" spans="1:10" x14ac:dyDescent="0.25">
      <c r="A306" s="18">
        <v>302</v>
      </c>
      <c r="B306" s="50"/>
      <c r="C306" s="50"/>
      <c r="D306" s="85"/>
      <c r="E306" s="85"/>
      <c r="F306" s="85"/>
      <c r="G306" s="85"/>
      <c r="H306" s="45"/>
      <c r="I306" s="44"/>
      <c r="J306" s="29"/>
    </row>
    <row r="307" spans="1:10" x14ac:dyDescent="0.25">
      <c r="A307" s="18">
        <v>303</v>
      </c>
      <c r="B307" s="50"/>
      <c r="C307" s="50"/>
      <c r="D307" s="85"/>
      <c r="E307" s="85"/>
      <c r="F307" s="85"/>
      <c r="G307" s="85"/>
      <c r="H307" s="45"/>
      <c r="I307" s="44"/>
      <c r="J307" s="29"/>
    </row>
    <row r="308" spans="1:10" x14ac:dyDescent="0.25">
      <c r="A308" s="18">
        <v>304</v>
      </c>
      <c r="B308" s="50"/>
      <c r="C308" s="50"/>
      <c r="D308" s="85"/>
      <c r="E308" s="85"/>
      <c r="F308" s="85"/>
      <c r="G308" s="85"/>
      <c r="H308" s="45"/>
      <c r="I308" s="44"/>
      <c r="J308" s="29"/>
    </row>
    <row r="309" spans="1:10" x14ac:dyDescent="0.25">
      <c r="A309" s="18">
        <v>305</v>
      </c>
      <c r="B309" s="50"/>
      <c r="C309" s="50"/>
      <c r="D309" s="85"/>
      <c r="E309" s="85"/>
      <c r="F309" s="85"/>
      <c r="G309" s="85"/>
      <c r="H309" s="45"/>
      <c r="I309" s="44"/>
      <c r="J309" s="29"/>
    </row>
    <row r="310" spans="1:10" x14ac:dyDescent="0.25">
      <c r="A310" s="18">
        <v>306</v>
      </c>
      <c r="B310" s="50"/>
      <c r="C310" s="50"/>
      <c r="D310" s="85"/>
      <c r="E310" s="85"/>
      <c r="F310" s="85"/>
      <c r="G310" s="85"/>
      <c r="H310" s="45"/>
      <c r="I310" s="44"/>
      <c r="J310" s="29"/>
    </row>
    <row r="311" spans="1:10" x14ac:dyDescent="0.25">
      <c r="A311" s="18">
        <v>307</v>
      </c>
      <c r="B311" s="50"/>
      <c r="C311" s="50"/>
      <c r="D311" s="85"/>
      <c r="E311" s="85"/>
      <c r="F311" s="85"/>
      <c r="G311" s="85"/>
      <c r="H311" s="45"/>
      <c r="I311" s="44"/>
      <c r="J311" s="29"/>
    </row>
    <row r="312" spans="1:10" x14ac:dyDescent="0.25">
      <c r="A312" s="18">
        <v>308</v>
      </c>
      <c r="B312" s="50"/>
      <c r="C312" s="50"/>
      <c r="D312" s="88"/>
      <c r="E312" s="88"/>
      <c r="F312" s="88"/>
      <c r="G312" s="88"/>
      <c r="H312" s="45"/>
      <c r="I312" s="44"/>
      <c r="J312" s="29"/>
    </row>
    <row r="313" spans="1:10" x14ac:dyDescent="0.25">
      <c r="A313" s="18">
        <v>309</v>
      </c>
      <c r="B313" s="50"/>
      <c r="C313" s="50"/>
      <c r="D313" s="85"/>
      <c r="E313" s="85"/>
      <c r="F313" s="85"/>
      <c r="G313" s="85"/>
      <c r="H313" s="45"/>
      <c r="I313" s="44"/>
      <c r="J313" s="29"/>
    </row>
    <row r="314" spans="1:10" x14ac:dyDescent="0.25">
      <c r="A314" s="18">
        <v>310</v>
      </c>
      <c r="B314" s="50"/>
      <c r="C314" s="50"/>
      <c r="D314" s="85"/>
      <c r="E314" s="85"/>
      <c r="F314" s="85"/>
      <c r="G314" s="85"/>
      <c r="H314" s="45"/>
      <c r="I314" s="44"/>
      <c r="J314" s="29"/>
    </row>
    <row r="315" spans="1:10" x14ac:dyDescent="0.25">
      <c r="A315" s="18">
        <v>311</v>
      </c>
      <c r="B315" s="50"/>
      <c r="C315" s="50"/>
      <c r="D315" s="85"/>
      <c r="E315" s="85"/>
      <c r="F315" s="85"/>
      <c r="G315" s="85"/>
      <c r="H315" s="45"/>
      <c r="I315" s="44"/>
      <c r="J315" s="29"/>
    </row>
    <row r="316" spans="1:10" x14ac:dyDescent="0.25">
      <c r="A316" s="18">
        <v>312</v>
      </c>
      <c r="B316" s="50"/>
      <c r="C316" s="50"/>
      <c r="D316" s="85"/>
      <c r="E316" s="85"/>
      <c r="F316" s="85"/>
      <c r="G316" s="85"/>
      <c r="H316" s="45"/>
      <c r="I316" s="44"/>
      <c r="J316" s="29"/>
    </row>
    <row r="317" spans="1:10" x14ac:dyDescent="0.25">
      <c r="A317" s="18">
        <v>313</v>
      </c>
      <c r="B317" s="50"/>
      <c r="C317" s="50"/>
      <c r="D317" s="85"/>
      <c r="E317" s="85"/>
      <c r="F317" s="85"/>
      <c r="G317" s="85"/>
      <c r="H317" s="45"/>
      <c r="I317" s="44"/>
      <c r="J317" s="29"/>
    </row>
    <row r="318" spans="1:10" x14ac:dyDescent="0.25">
      <c r="A318" s="18">
        <v>314</v>
      </c>
      <c r="B318" s="50"/>
      <c r="C318" s="50"/>
      <c r="D318" s="85"/>
      <c r="E318" s="85"/>
      <c r="F318" s="85"/>
      <c r="G318" s="85"/>
      <c r="H318" s="45"/>
      <c r="I318" s="44"/>
      <c r="J318" s="29"/>
    </row>
    <row r="319" spans="1:10" x14ac:dyDescent="0.25">
      <c r="A319" s="18">
        <v>315</v>
      </c>
      <c r="B319" s="50"/>
      <c r="C319" s="50"/>
      <c r="D319" s="85"/>
      <c r="E319" s="85"/>
      <c r="F319" s="85"/>
      <c r="G319" s="85"/>
      <c r="H319" s="45"/>
      <c r="I319" s="44"/>
      <c r="J319" s="29"/>
    </row>
    <row r="320" spans="1:10" x14ac:dyDescent="0.25">
      <c r="A320" s="18">
        <v>316</v>
      </c>
      <c r="B320" s="50"/>
      <c r="C320" s="50"/>
      <c r="D320" s="85"/>
      <c r="E320" s="85"/>
      <c r="F320" s="85"/>
      <c r="G320" s="85"/>
      <c r="H320" s="45"/>
      <c r="I320" s="44"/>
      <c r="J320" s="29"/>
    </row>
    <row r="321" spans="1:10" x14ac:dyDescent="0.25">
      <c r="A321" s="18">
        <v>317</v>
      </c>
      <c r="B321" s="50"/>
      <c r="C321" s="50"/>
      <c r="D321" s="85"/>
      <c r="E321" s="85"/>
      <c r="F321" s="85"/>
      <c r="G321" s="85"/>
      <c r="H321" s="45"/>
      <c r="I321" s="44"/>
      <c r="J321" s="29"/>
    </row>
    <row r="322" spans="1:10" x14ac:dyDescent="0.25">
      <c r="A322" s="18">
        <v>318</v>
      </c>
      <c r="B322" s="50"/>
      <c r="C322" s="50"/>
      <c r="D322" s="85"/>
      <c r="E322" s="85"/>
      <c r="F322" s="85"/>
      <c r="G322" s="85"/>
      <c r="H322" s="45"/>
      <c r="I322" s="44"/>
      <c r="J322" s="29"/>
    </row>
    <row r="323" spans="1:10" x14ac:dyDescent="0.25">
      <c r="A323" s="18">
        <v>319</v>
      </c>
      <c r="B323" s="50"/>
      <c r="C323" s="50"/>
      <c r="D323" s="85"/>
      <c r="E323" s="85"/>
      <c r="F323" s="85"/>
      <c r="G323" s="85"/>
      <c r="H323" s="45"/>
      <c r="I323" s="44"/>
      <c r="J323" s="29"/>
    </row>
    <row r="324" spans="1:10" x14ac:dyDescent="0.25">
      <c r="A324" s="18">
        <v>320</v>
      </c>
      <c r="B324" s="50"/>
      <c r="C324" s="50"/>
      <c r="D324" s="85"/>
      <c r="E324" s="85"/>
      <c r="F324" s="85"/>
      <c r="G324" s="85"/>
      <c r="H324" s="45"/>
      <c r="I324" s="44"/>
      <c r="J324" s="29"/>
    </row>
    <row r="325" spans="1:10" x14ac:dyDescent="0.25">
      <c r="A325" s="18">
        <v>321</v>
      </c>
      <c r="B325" s="50"/>
      <c r="C325" s="50"/>
      <c r="D325" s="85"/>
      <c r="E325" s="85"/>
      <c r="F325" s="85"/>
      <c r="G325" s="85"/>
      <c r="H325" s="45"/>
      <c r="I325" s="44"/>
      <c r="J325" s="29"/>
    </row>
    <row r="326" spans="1:10" x14ac:dyDescent="0.25">
      <c r="A326" s="18">
        <v>322</v>
      </c>
      <c r="B326" s="50"/>
      <c r="C326" s="50"/>
      <c r="D326" s="85"/>
      <c r="E326" s="85"/>
      <c r="F326" s="85"/>
      <c r="G326" s="85"/>
      <c r="H326" s="45"/>
      <c r="I326" s="44"/>
      <c r="J326" s="29"/>
    </row>
    <row r="327" spans="1:10" x14ac:dyDescent="0.25">
      <c r="A327" s="18">
        <v>323</v>
      </c>
      <c r="B327" s="50"/>
      <c r="C327" s="50"/>
      <c r="D327" s="85"/>
      <c r="E327" s="85"/>
      <c r="F327" s="85"/>
      <c r="G327" s="85"/>
      <c r="H327" s="45"/>
      <c r="I327" s="44"/>
      <c r="J327" s="29"/>
    </row>
    <row r="328" spans="1:10" x14ac:dyDescent="0.25">
      <c r="A328" s="18">
        <v>324</v>
      </c>
      <c r="B328" s="50"/>
      <c r="C328" s="50"/>
      <c r="D328" s="85"/>
      <c r="E328" s="85"/>
      <c r="F328" s="85"/>
      <c r="G328" s="85"/>
      <c r="H328" s="45"/>
      <c r="I328" s="44"/>
      <c r="J328" s="29"/>
    </row>
    <row r="329" spans="1:10" x14ac:dyDescent="0.25">
      <c r="A329" s="18">
        <v>325</v>
      </c>
      <c r="B329" s="50"/>
      <c r="C329" s="50"/>
      <c r="D329" s="85"/>
      <c r="E329" s="85"/>
      <c r="F329" s="85"/>
      <c r="G329" s="85"/>
      <c r="H329" s="45"/>
      <c r="I329" s="44"/>
      <c r="J329" s="29"/>
    </row>
    <row r="330" spans="1:10" x14ac:dyDescent="0.25">
      <c r="A330" s="18">
        <v>326</v>
      </c>
      <c r="B330" s="50"/>
      <c r="C330" s="50"/>
      <c r="D330" s="84"/>
      <c r="E330" s="84"/>
      <c r="F330" s="84"/>
      <c r="G330" s="84"/>
      <c r="H330" s="45"/>
      <c r="I330" s="44"/>
      <c r="J330" s="29"/>
    </row>
    <row r="331" spans="1:10" x14ac:dyDescent="0.25">
      <c r="A331" s="18">
        <v>327</v>
      </c>
      <c r="B331" s="50"/>
      <c r="C331" s="50"/>
      <c r="D331" s="84"/>
      <c r="E331" s="84"/>
      <c r="F331" s="84"/>
      <c r="G331" s="84"/>
      <c r="H331" s="45"/>
      <c r="I331" s="44"/>
      <c r="J331" s="29"/>
    </row>
    <row r="332" spans="1:10" x14ac:dyDescent="0.25">
      <c r="A332" s="18">
        <v>328</v>
      </c>
      <c r="B332" s="50"/>
      <c r="C332" s="50"/>
      <c r="D332" s="84"/>
      <c r="E332" s="84"/>
      <c r="F332" s="84"/>
      <c r="G332" s="84"/>
      <c r="H332" s="45"/>
      <c r="I332" s="44"/>
      <c r="J332" s="29"/>
    </row>
    <row r="333" spans="1:10" x14ac:dyDescent="0.25">
      <c r="A333" s="18">
        <v>329</v>
      </c>
      <c r="B333" s="50"/>
      <c r="C333" s="50"/>
      <c r="D333" s="84"/>
      <c r="E333" s="84"/>
      <c r="F333" s="84"/>
      <c r="G333" s="84"/>
      <c r="H333" s="45"/>
      <c r="I333" s="44"/>
      <c r="J333" s="29"/>
    </row>
    <row r="334" spans="1:10" x14ac:dyDescent="0.25">
      <c r="A334" s="18">
        <v>330</v>
      </c>
      <c r="B334" s="50"/>
      <c r="C334" s="50"/>
      <c r="D334" s="84"/>
      <c r="E334" s="84"/>
      <c r="F334" s="84"/>
      <c r="G334" s="84"/>
      <c r="H334" s="45"/>
      <c r="I334" s="44"/>
      <c r="J334" s="29"/>
    </row>
    <row r="335" spans="1:10" x14ac:dyDescent="0.25">
      <c r="A335" s="18">
        <v>331</v>
      </c>
      <c r="B335" s="50"/>
      <c r="C335" s="50"/>
      <c r="D335" s="84"/>
      <c r="E335" s="84"/>
      <c r="F335" s="84"/>
      <c r="G335" s="84"/>
      <c r="H335" s="45"/>
      <c r="I335" s="44"/>
      <c r="J335" s="29"/>
    </row>
    <row r="336" spans="1:10" x14ac:dyDescent="0.25">
      <c r="A336" s="18">
        <v>332</v>
      </c>
      <c r="B336" s="50"/>
      <c r="C336" s="50"/>
      <c r="D336" s="84"/>
      <c r="E336" s="84"/>
      <c r="F336" s="84"/>
      <c r="G336" s="84"/>
      <c r="H336" s="45"/>
      <c r="I336" s="44"/>
      <c r="J336" s="29"/>
    </row>
    <row r="337" spans="1:10" x14ac:dyDescent="0.25">
      <c r="A337" s="18">
        <v>333</v>
      </c>
      <c r="B337" s="50"/>
      <c r="C337" s="50"/>
      <c r="D337" s="84"/>
      <c r="E337" s="84"/>
      <c r="F337" s="84"/>
      <c r="G337" s="84"/>
      <c r="H337" s="45"/>
      <c r="I337" s="44"/>
      <c r="J337" s="29"/>
    </row>
    <row r="338" spans="1:10" x14ac:dyDescent="0.25">
      <c r="A338" s="18">
        <v>334</v>
      </c>
      <c r="B338" s="50"/>
      <c r="C338" s="50"/>
      <c r="D338" s="84"/>
      <c r="E338" s="84"/>
      <c r="F338" s="84"/>
      <c r="G338" s="84"/>
      <c r="H338" s="45"/>
      <c r="I338" s="44"/>
      <c r="J338" s="29"/>
    </row>
    <row r="339" spans="1:10" x14ac:dyDescent="0.25">
      <c r="A339" s="18">
        <v>335</v>
      </c>
      <c r="B339" s="50"/>
      <c r="C339" s="50"/>
      <c r="D339" s="84"/>
      <c r="E339" s="84"/>
      <c r="F339" s="84"/>
      <c r="G339" s="84"/>
      <c r="H339" s="45"/>
      <c r="I339" s="44"/>
      <c r="J339" s="29"/>
    </row>
    <row r="340" spans="1:10" x14ac:dyDescent="0.25">
      <c r="A340" s="18">
        <v>336</v>
      </c>
      <c r="B340" s="50"/>
      <c r="C340" s="50"/>
      <c r="D340" s="84"/>
      <c r="E340" s="84"/>
      <c r="F340" s="84"/>
      <c r="G340" s="84"/>
      <c r="H340" s="45"/>
      <c r="I340" s="44"/>
      <c r="J340" s="29"/>
    </row>
    <row r="341" spans="1:10" x14ac:dyDescent="0.25">
      <c r="A341" s="18">
        <v>337</v>
      </c>
      <c r="B341" s="50"/>
      <c r="C341" s="50"/>
      <c r="D341" s="84"/>
      <c r="E341" s="84"/>
      <c r="F341" s="84"/>
      <c r="G341" s="84"/>
      <c r="H341" s="45"/>
      <c r="I341" s="44"/>
      <c r="J341" s="29"/>
    </row>
    <row r="342" spans="1:10" x14ac:dyDescent="0.25">
      <c r="A342" s="18">
        <v>338</v>
      </c>
      <c r="B342" s="50"/>
      <c r="C342" s="50"/>
      <c r="D342" s="84"/>
      <c r="E342" s="84"/>
      <c r="F342" s="84"/>
      <c r="G342" s="84"/>
      <c r="H342" s="45"/>
      <c r="I342" s="44"/>
      <c r="J342" s="29"/>
    </row>
    <row r="343" spans="1:10" x14ac:dyDescent="0.25">
      <c r="A343" s="18">
        <v>339</v>
      </c>
      <c r="B343" s="50"/>
      <c r="C343" s="50"/>
      <c r="D343" s="84"/>
      <c r="E343" s="84"/>
      <c r="F343" s="84"/>
      <c r="G343" s="84"/>
      <c r="H343" s="45"/>
      <c r="I343" s="44"/>
      <c r="J343" s="29"/>
    </row>
    <row r="344" spans="1:10" x14ac:dyDescent="0.25">
      <c r="A344" s="18">
        <v>340</v>
      </c>
      <c r="B344" s="50"/>
      <c r="C344" s="50"/>
      <c r="D344" s="84"/>
      <c r="E344" s="84"/>
      <c r="F344" s="84"/>
      <c r="G344" s="84"/>
      <c r="H344" s="45"/>
      <c r="I344" s="44"/>
      <c r="J344" s="29"/>
    </row>
    <row r="345" spans="1:10" x14ac:dyDescent="0.25">
      <c r="A345" s="18">
        <v>341</v>
      </c>
      <c r="B345" s="50"/>
      <c r="C345" s="50"/>
      <c r="D345" s="84"/>
      <c r="E345" s="84"/>
      <c r="F345" s="84"/>
      <c r="G345" s="84"/>
      <c r="H345" s="45"/>
      <c r="I345" s="44"/>
      <c r="J345" s="29"/>
    </row>
    <row r="346" spans="1:10" x14ac:dyDescent="0.25">
      <c r="A346" s="18">
        <v>342</v>
      </c>
      <c r="B346" s="50"/>
      <c r="C346" s="50"/>
      <c r="D346" s="84"/>
      <c r="E346" s="84"/>
      <c r="F346" s="84"/>
      <c r="G346" s="84"/>
      <c r="H346" s="45"/>
      <c r="I346" s="44"/>
      <c r="J346" s="29"/>
    </row>
    <row r="347" spans="1:10" x14ac:dyDescent="0.25">
      <c r="A347" s="18">
        <v>343</v>
      </c>
      <c r="B347" s="50"/>
      <c r="C347" s="50"/>
      <c r="D347" s="84"/>
      <c r="E347" s="84"/>
      <c r="F347" s="84"/>
      <c r="G347" s="84"/>
      <c r="H347" s="45"/>
      <c r="I347" s="44"/>
      <c r="J347" s="29"/>
    </row>
    <row r="348" spans="1:10" x14ac:dyDescent="0.25">
      <c r="A348" s="18">
        <v>344</v>
      </c>
      <c r="B348" s="50"/>
      <c r="C348" s="50"/>
      <c r="D348" s="84"/>
      <c r="E348" s="84"/>
      <c r="F348" s="84"/>
      <c r="G348" s="84"/>
      <c r="H348" s="45"/>
      <c r="I348" s="44"/>
      <c r="J348" s="29"/>
    </row>
    <row r="349" spans="1:10" x14ac:dyDescent="0.25">
      <c r="A349" s="18">
        <v>345</v>
      </c>
      <c r="B349" s="50"/>
      <c r="C349" s="50"/>
      <c r="D349" s="84"/>
      <c r="E349" s="84"/>
      <c r="F349" s="84"/>
      <c r="G349" s="84"/>
      <c r="H349" s="45"/>
      <c r="I349" s="44"/>
      <c r="J349" s="29"/>
    </row>
    <row r="350" spans="1:10" x14ac:dyDescent="0.25">
      <c r="A350" s="18">
        <v>346</v>
      </c>
      <c r="B350" s="50"/>
      <c r="C350" s="50"/>
      <c r="D350" s="84"/>
      <c r="E350" s="84"/>
      <c r="F350" s="84"/>
      <c r="G350" s="84"/>
      <c r="H350" s="45"/>
      <c r="I350" s="44"/>
      <c r="J350" s="29"/>
    </row>
    <row r="351" spans="1:10" x14ac:dyDescent="0.25">
      <c r="A351" s="18">
        <v>347</v>
      </c>
      <c r="B351" s="50"/>
      <c r="C351" s="50"/>
      <c r="D351" s="84"/>
      <c r="E351" s="84"/>
      <c r="F351" s="84"/>
      <c r="G351" s="84"/>
      <c r="H351" s="45"/>
      <c r="I351" s="44"/>
      <c r="J351" s="29"/>
    </row>
    <row r="352" spans="1:10" x14ac:dyDescent="0.25">
      <c r="A352" s="18">
        <v>348</v>
      </c>
      <c r="B352" s="50"/>
      <c r="C352" s="50"/>
      <c r="D352" s="84"/>
      <c r="E352" s="84"/>
      <c r="F352" s="84"/>
      <c r="G352" s="84"/>
      <c r="H352" s="45"/>
      <c r="I352" s="44"/>
      <c r="J352" s="29"/>
    </row>
    <row r="353" spans="1:10" x14ac:dyDescent="0.25">
      <c r="A353" s="18">
        <v>349</v>
      </c>
      <c r="B353" s="50"/>
      <c r="C353" s="50"/>
      <c r="D353" s="84"/>
      <c r="E353" s="84"/>
      <c r="F353" s="84"/>
      <c r="G353" s="84"/>
      <c r="H353" s="45"/>
      <c r="I353" s="44"/>
      <c r="J353" s="29"/>
    </row>
    <row r="354" spans="1:10" x14ac:dyDescent="0.25">
      <c r="A354" s="18">
        <v>350</v>
      </c>
      <c r="B354" s="50"/>
      <c r="C354" s="50"/>
      <c r="D354" s="84"/>
      <c r="E354" s="84"/>
      <c r="F354" s="84"/>
      <c r="G354" s="84"/>
      <c r="H354" s="45"/>
      <c r="I354" s="44"/>
      <c r="J354" s="29"/>
    </row>
    <row r="355" spans="1:10" x14ac:dyDescent="0.25">
      <c r="A355" s="18">
        <v>351</v>
      </c>
      <c r="B355" s="50"/>
      <c r="C355" s="50"/>
      <c r="D355" s="84"/>
      <c r="E355" s="84"/>
      <c r="F355" s="84"/>
      <c r="G355" s="84"/>
      <c r="H355" s="45"/>
      <c r="I355" s="44"/>
      <c r="J355" s="29"/>
    </row>
    <row r="356" spans="1:10" x14ac:dyDescent="0.25">
      <c r="A356" s="18">
        <v>352</v>
      </c>
      <c r="B356" s="50"/>
      <c r="C356" s="50"/>
      <c r="D356" s="84"/>
      <c r="E356" s="84"/>
      <c r="F356" s="84"/>
      <c r="G356" s="84"/>
      <c r="H356" s="45"/>
      <c r="I356" s="44"/>
      <c r="J356" s="29"/>
    </row>
    <row r="357" spans="1:10" x14ac:dyDescent="0.25">
      <c r="A357" s="18">
        <v>353</v>
      </c>
      <c r="B357" s="50"/>
      <c r="C357" s="50"/>
      <c r="D357" s="84"/>
      <c r="E357" s="84"/>
      <c r="F357" s="84"/>
      <c r="G357" s="84"/>
      <c r="H357" s="45"/>
      <c r="I357" s="44"/>
      <c r="J357" s="29"/>
    </row>
    <row r="358" spans="1:10" x14ac:dyDescent="0.25">
      <c r="A358" s="18">
        <v>354</v>
      </c>
      <c r="B358" s="50"/>
      <c r="C358" s="50"/>
      <c r="D358" s="84"/>
      <c r="E358" s="84"/>
      <c r="F358" s="84"/>
      <c r="G358" s="84"/>
      <c r="H358" s="45"/>
      <c r="I358" s="44"/>
      <c r="J358" s="29"/>
    </row>
    <row r="359" spans="1:10" x14ac:dyDescent="0.25">
      <c r="A359" s="18">
        <v>355</v>
      </c>
      <c r="B359" s="50"/>
      <c r="C359" s="50"/>
      <c r="D359" s="84"/>
      <c r="E359" s="84"/>
      <c r="F359" s="84"/>
      <c r="G359" s="84"/>
      <c r="H359" s="45"/>
      <c r="I359" s="44"/>
      <c r="J359" s="29"/>
    </row>
    <row r="360" spans="1:10" x14ac:dyDescent="0.25">
      <c r="A360" s="18">
        <v>356</v>
      </c>
      <c r="B360" s="50"/>
      <c r="C360" s="50"/>
      <c r="D360" s="84"/>
      <c r="E360" s="84"/>
      <c r="F360" s="84"/>
      <c r="G360" s="84"/>
      <c r="H360" s="45"/>
      <c r="I360" s="44"/>
      <c r="J360" s="29"/>
    </row>
    <row r="361" spans="1:10" x14ac:dyDescent="0.25">
      <c r="A361" s="18">
        <v>357</v>
      </c>
      <c r="B361" s="50"/>
      <c r="C361" s="50"/>
      <c r="D361" s="84"/>
      <c r="E361" s="84"/>
      <c r="F361" s="84"/>
      <c r="G361" s="84"/>
      <c r="H361" s="45"/>
      <c r="I361" s="44"/>
      <c r="J361" s="29"/>
    </row>
    <row r="362" spans="1:10" x14ac:dyDescent="0.25">
      <c r="A362" s="18">
        <v>358</v>
      </c>
      <c r="B362" s="50"/>
      <c r="C362" s="50"/>
      <c r="D362" s="84"/>
      <c r="E362" s="84"/>
      <c r="F362" s="84"/>
      <c r="G362" s="84"/>
      <c r="H362" s="45"/>
      <c r="I362" s="44"/>
      <c r="J362" s="29"/>
    </row>
    <row r="363" spans="1:10" x14ac:dyDescent="0.25">
      <c r="A363" s="18">
        <v>359</v>
      </c>
      <c r="B363" s="50"/>
      <c r="C363" s="50"/>
      <c r="D363" s="84"/>
      <c r="E363" s="84"/>
      <c r="F363" s="84"/>
      <c r="G363" s="84"/>
      <c r="H363" s="45"/>
      <c r="I363" s="44"/>
      <c r="J363" s="29"/>
    </row>
    <row r="364" spans="1:10" x14ac:dyDescent="0.25">
      <c r="A364" s="18">
        <v>360</v>
      </c>
      <c r="B364" s="50"/>
      <c r="C364" s="50"/>
      <c r="D364" s="84"/>
      <c r="E364" s="84"/>
      <c r="F364" s="84"/>
      <c r="G364" s="84"/>
      <c r="H364" s="45"/>
      <c r="I364" s="44"/>
      <c r="J364" s="29"/>
    </row>
    <row r="365" spans="1:10" x14ac:dyDescent="0.25">
      <c r="A365" s="18">
        <v>361</v>
      </c>
      <c r="B365" s="50"/>
      <c r="C365" s="50"/>
      <c r="D365" s="84"/>
      <c r="E365" s="84"/>
      <c r="F365" s="84"/>
      <c r="G365" s="84"/>
      <c r="H365" s="45"/>
      <c r="I365" s="44"/>
      <c r="J365" s="29"/>
    </row>
    <row r="366" spans="1:10" x14ac:dyDescent="0.25">
      <c r="A366" s="18">
        <v>362</v>
      </c>
      <c r="B366" s="50"/>
      <c r="C366" s="50"/>
      <c r="D366" s="84"/>
      <c r="E366" s="84"/>
      <c r="F366" s="84"/>
      <c r="G366" s="84"/>
      <c r="H366" s="45"/>
      <c r="I366" s="44"/>
      <c r="J366" s="29"/>
    </row>
    <row r="367" spans="1:10" x14ac:dyDescent="0.25">
      <c r="A367" s="18">
        <v>363</v>
      </c>
      <c r="B367" s="50"/>
      <c r="C367" s="50"/>
      <c r="D367" s="84"/>
      <c r="E367" s="84"/>
      <c r="F367" s="84"/>
      <c r="G367" s="84"/>
      <c r="H367" s="45"/>
      <c r="I367" s="44"/>
      <c r="J367" s="29"/>
    </row>
    <row r="368" spans="1:10" x14ac:dyDescent="0.25">
      <c r="A368" s="18">
        <v>364</v>
      </c>
      <c r="B368" s="50"/>
      <c r="C368" s="50"/>
      <c r="D368" s="84"/>
      <c r="E368" s="84"/>
      <c r="F368" s="84"/>
      <c r="G368" s="84"/>
      <c r="H368" s="45"/>
      <c r="I368" s="44"/>
      <c r="J368" s="29"/>
    </row>
    <row r="369" spans="1:10" x14ac:dyDescent="0.25">
      <c r="A369" s="18">
        <v>365</v>
      </c>
      <c r="B369" s="50"/>
      <c r="C369" s="50"/>
      <c r="D369" s="84"/>
      <c r="E369" s="84"/>
      <c r="F369" s="84"/>
      <c r="G369" s="84"/>
      <c r="H369" s="45"/>
      <c r="I369" s="44"/>
      <c r="J369" s="29"/>
    </row>
    <row r="370" spans="1:10" x14ac:dyDescent="0.25">
      <c r="A370" s="18">
        <v>366</v>
      </c>
      <c r="B370" s="50"/>
      <c r="C370" s="50"/>
      <c r="D370" s="84"/>
      <c r="E370" s="84"/>
      <c r="F370" s="84"/>
      <c r="G370" s="84"/>
      <c r="H370" s="45"/>
      <c r="I370" s="44"/>
      <c r="J370" s="29"/>
    </row>
    <row r="371" spans="1:10" x14ac:dyDescent="0.25">
      <c r="A371" s="18">
        <v>367</v>
      </c>
      <c r="B371" s="50"/>
      <c r="C371" s="50"/>
      <c r="D371" s="84"/>
      <c r="E371" s="84"/>
      <c r="F371" s="84"/>
      <c r="G371" s="84"/>
      <c r="H371" s="45"/>
      <c r="I371" s="44"/>
      <c r="J371" s="29"/>
    </row>
    <row r="372" spans="1:10" x14ac:dyDescent="0.25">
      <c r="A372" s="18">
        <v>368</v>
      </c>
      <c r="B372" s="50"/>
      <c r="C372" s="50"/>
      <c r="D372" s="84"/>
      <c r="E372" s="84"/>
      <c r="F372" s="84"/>
      <c r="G372" s="84"/>
      <c r="H372" s="45"/>
      <c r="I372" s="44"/>
      <c r="J372" s="29"/>
    </row>
    <row r="373" spans="1:10" x14ac:dyDescent="0.25">
      <c r="A373" s="18">
        <v>369</v>
      </c>
      <c r="B373" s="50"/>
      <c r="C373" s="50"/>
      <c r="D373" s="84"/>
      <c r="E373" s="84"/>
      <c r="F373" s="84"/>
      <c r="G373" s="84"/>
      <c r="H373" s="45"/>
      <c r="I373" s="44"/>
      <c r="J373" s="29"/>
    </row>
    <row r="374" spans="1:10" x14ac:dyDescent="0.25">
      <c r="A374" s="18">
        <v>370</v>
      </c>
      <c r="B374" s="50"/>
      <c r="C374" s="50"/>
      <c r="D374" s="84"/>
      <c r="E374" s="84"/>
      <c r="F374" s="84"/>
      <c r="G374" s="84"/>
      <c r="H374" s="45"/>
      <c r="I374" s="44"/>
      <c r="J374" s="29"/>
    </row>
    <row r="375" spans="1:10" x14ac:dyDescent="0.25">
      <c r="A375" s="18">
        <v>371</v>
      </c>
      <c r="B375" s="4"/>
      <c r="C375" s="4"/>
      <c r="D375" s="83"/>
      <c r="E375" s="83"/>
      <c r="F375" s="83"/>
      <c r="G375" s="83"/>
      <c r="H375" s="45"/>
      <c r="I375" s="44"/>
      <c r="J375" s="29"/>
    </row>
    <row r="376" spans="1:10" x14ac:dyDescent="0.25">
      <c r="A376" s="18">
        <v>372</v>
      </c>
      <c r="B376" s="4"/>
      <c r="C376" s="4"/>
      <c r="D376" s="83"/>
      <c r="E376" s="83"/>
      <c r="F376" s="83"/>
      <c r="G376" s="83"/>
      <c r="H376" s="45"/>
      <c r="I376" s="44"/>
      <c r="J376" s="29"/>
    </row>
    <row r="377" spans="1:10" x14ac:dyDescent="0.25">
      <c r="A377" s="18">
        <v>373</v>
      </c>
      <c r="B377" s="4"/>
      <c r="C377" s="4"/>
      <c r="D377" s="83"/>
      <c r="E377" s="83"/>
      <c r="F377" s="83"/>
      <c r="G377" s="83"/>
      <c r="H377" s="45"/>
      <c r="I377" s="44"/>
      <c r="J377" s="29"/>
    </row>
    <row r="378" spans="1:10" x14ac:dyDescent="0.25">
      <c r="A378" s="18">
        <v>374</v>
      </c>
      <c r="B378" s="4"/>
      <c r="C378" s="4"/>
      <c r="D378" s="83"/>
      <c r="E378" s="83"/>
      <c r="F378" s="83"/>
      <c r="G378" s="83"/>
      <c r="H378" s="45"/>
      <c r="I378" s="44"/>
      <c r="J378" s="29"/>
    </row>
    <row r="379" spans="1:10" x14ac:dyDescent="0.25">
      <c r="A379" s="18">
        <v>375</v>
      </c>
      <c r="B379" s="4"/>
      <c r="C379" s="4"/>
      <c r="D379" s="83"/>
      <c r="E379" s="83"/>
      <c r="F379" s="83"/>
      <c r="G379" s="83"/>
      <c r="H379" s="45"/>
      <c r="I379" s="44"/>
      <c r="J379" s="29"/>
    </row>
    <row r="380" spans="1:10" x14ac:dyDescent="0.25">
      <c r="A380" s="18">
        <v>376</v>
      </c>
      <c r="B380" s="4"/>
      <c r="C380" s="4"/>
      <c r="D380" s="83"/>
      <c r="E380" s="83"/>
      <c r="F380" s="83"/>
      <c r="G380" s="83"/>
      <c r="H380" s="45"/>
      <c r="I380" s="44"/>
      <c r="J380" s="29"/>
    </row>
    <row r="381" spans="1:10" x14ac:dyDescent="0.25">
      <c r="A381" s="18">
        <v>377</v>
      </c>
      <c r="B381" s="4"/>
      <c r="C381" s="4"/>
      <c r="D381" s="83"/>
      <c r="E381" s="83"/>
      <c r="F381" s="83"/>
      <c r="G381" s="83"/>
      <c r="H381" s="45"/>
      <c r="I381" s="44"/>
      <c r="J381" s="29"/>
    </row>
    <row r="382" spans="1:10" x14ac:dyDescent="0.25">
      <c r="A382" s="18">
        <v>378</v>
      </c>
      <c r="B382" s="4"/>
      <c r="C382" s="4"/>
      <c r="D382" s="83"/>
      <c r="E382" s="83"/>
      <c r="F382" s="83"/>
      <c r="G382" s="83"/>
      <c r="H382" s="45"/>
      <c r="I382" s="44"/>
      <c r="J382" s="29"/>
    </row>
    <row r="383" spans="1:10" x14ac:dyDescent="0.25">
      <c r="A383" s="18">
        <v>379</v>
      </c>
      <c r="B383" s="4"/>
      <c r="C383" s="4"/>
      <c r="D383" s="83"/>
      <c r="E383" s="83"/>
      <c r="F383" s="83"/>
      <c r="G383" s="83"/>
      <c r="H383" s="45"/>
      <c r="I383" s="44"/>
      <c r="J383" s="29"/>
    </row>
    <row r="384" spans="1:10" x14ac:dyDescent="0.25">
      <c r="A384" s="18">
        <v>380</v>
      </c>
      <c r="B384" s="4"/>
      <c r="C384" s="4"/>
      <c r="D384" s="83"/>
      <c r="E384" s="83"/>
      <c r="F384" s="83"/>
      <c r="G384" s="83"/>
      <c r="H384" s="45"/>
      <c r="I384" s="44"/>
      <c r="J384" s="29"/>
    </row>
    <row r="385" spans="1:10" x14ac:dyDescent="0.25">
      <c r="A385" s="18">
        <v>381</v>
      </c>
      <c r="B385" s="4"/>
      <c r="C385" s="4"/>
      <c r="D385" s="83"/>
      <c r="E385" s="83"/>
      <c r="F385" s="83"/>
      <c r="G385" s="83"/>
      <c r="H385" s="45"/>
      <c r="I385" s="44"/>
      <c r="J385" s="29"/>
    </row>
    <row r="386" spans="1:10" x14ac:dyDescent="0.25">
      <c r="A386" s="18">
        <v>382</v>
      </c>
      <c r="B386" s="4"/>
      <c r="C386" s="4"/>
      <c r="D386" s="83"/>
      <c r="E386" s="83"/>
      <c r="F386" s="83"/>
      <c r="G386" s="83"/>
      <c r="H386" s="45"/>
      <c r="I386" s="44"/>
      <c r="J386" s="29"/>
    </row>
    <row r="387" spans="1:10" x14ac:dyDescent="0.25">
      <c r="A387" s="18">
        <v>383</v>
      </c>
      <c r="B387" s="4"/>
      <c r="C387" s="4"/>
      <c r="D387" s="83"/>
      <c r="E387" s="83"/>
      <c r="F387" s="83"/>
      <c r="G387" s="83"/>
      <c r="H387" s="45"/>
      <c r="I387" s="44"/>
      <c r="J387" s="29"/>
    </row>
    <row r="388" spans="1:10" x14ac:dyDescent="0.25">
      <c r="A388" s="18">
        <v>384</v>
      </c>
      <c r="B388" s="4"/>
      <c r="C388" s="4"/>
      <c r="D388" s="83"/>
      <c r="E388" s="83"/>
      <c r="F388" s="83"/>
      <c r="G388" s="83"/>
      <c r="H388" s="45"/>
      <c r="I388" s="44"/>
      <c r="J388" s="29"/>
    </row>
    <row r="389" spans="1:10" x14ac:dyDescent="0.25">
      <c r="A389" s="18">
        <v>385</v>
      </c>
      <c r="B389" s="4"/>
      <c r="C389" s="4"/>
      <c r="D389" s="83"/>
      <c r="E389" s="83"/>
      <c r="F389" s="83"/>
      <c r="G389" s="83"/>
      <c r="H389" s="45"/>
      <c r="I389" s="44"/>
      <c r="J389" s="29"/>
    </row>
    <row r="390" spans="1:10" x14ac:dyDescent="0.25">
      <c r="A390" s="18">
        <v>386</v>
      </c>
      <c r="B390" s="4"/>
      <c r="C390" s="4"/>
      <c r="D390" s="83"/>
      <c r="E390" s="83"/>
      <c r="F390" s="83"/>
      <c r="G390" s="83"/>
      <c r="H390" s="45"/>
      <c r="I390" s="44"/>
      <c r="J390" s="29"/>
    </row>
    <row r="391" spans="1:10" x14ac:dyDescent="0.25">
      <c r="A391" s="18">
        <v>387</v>
      </c>
      <c r="B391" s="4"/>
      <c r="C391" s="4"/>
      <c r="D391" s="83"/>
      <c r="E391" s="83"/>
      <c r="F391" s="83"/>
      <c r="G391" s="83"/>
      <c r="H391" s="45"/>
      <c r="I391" s="44"/>
      <c r="J391" s="29"/>
    </row>
    <row r="392" spans="1:10" x14ac:dyDescent="0.25">
      <c r="A392" s="18">
        <v>388</v>
      </c>
      <c r="B392" s="4"/>
      <c r="C392" s="4"/>
      <c r="D392" s="83"/>
      <c r="E392" s="83"/>
      <c r="F392" s="83"/>
      <c r="G392" s="83"/>
      <c r="H392" s="45"/>
      <c r="I392" s="44"/>
      <c r="J392" s="29"/>
    </row>
    <row r="393" spans="1:10" x14ac:dyDescent="0.25">
      <c r="A393" s="18">
        <v>389</v>
      </c>
      <c r="B393" s="4"/>
      <c r="C393" s="4"/>
      <c r="D393" s="83"/>
      <c r="E393" s="83"/>
      <c r="F393" s="83"/>
      <c r="G393" s="83"/>
      <c r="H393" s="45"/>
      <c r="I393" s="44"/>
      <c r="J393" s="29"/>
    </row>
    <row r="394" spans="1:10" x14ac:dyDescent="0.25">
      <c r="A394" s="18">
        <v>390</v>
      </c>
      <c r="B394" s="4"/>
      <c r="C394" s="4"/>
      <c r="D394" s="83"/>
      <c r="E394" s="83"/>
      <c r="F394" s="83"/>
      <c r="G394" s="83"/>
      <c r="H394" s="45"/>
      <c r="I394" s="44"/>
      <c r="J394" s="29"/>
    </row>
    <row r="395" spans="1:10" x14ac:dyDescent="0.25">
      <c r="A395" s="18">
        <v>391</v>
      </c>
      <c r="B395" s="4"/>
      <c r="C395" s="4"/>
      <c r="D395" s="83"/>
      <c r="E395" s="83"/>
      <c r="F395" s="83"/>
      <c r="G395" s="83"/>
      <c r="H395" s="45"/>
      <c r="I395" s="44"/>
      <c r="J395" s="29"/>
    </row>
    <row r="396" spans="1:10" x14ac:dyDescent="0.25">
      <c r="A396" s="18">
        <v>392</v>
      </c>
      <c r="B396" s="4"/>
      <c r="C396" s="4"/>
      <c r="D396" s="83"/>
      <c r="E396" s="83"/>
      <c r="F396" s="83"/>
      <c r="G396" s="83"/>
      <c r="H396" s="45"/>
      <c r="I396" s="44"/>
      <c r="J396" s="29"/>
    </row>
    <row r="397" spans="1:10" x14ac:dyDescent="0.25">
      <c r="A397" s="18">
        <v>393</v>
      </c>
      <c r="B397" s="4"/>
      <c r="C397" s="4"/>
      <c r="D397" s="83"/>
      <c r="E397" s="83"/>
      <c r="F397" s="83"/>
      <c r="G397" s="83"/>
      <c r="H397" s="45"/>
      <c r="I397" s="44"/>
      <c r="J397" s="29"/>
    </row>
    <row r="398" spans="1:10" x14ac:dyDescent="0.25">
      <c r="A398" s="18">
        <v>394</v>
      </c>
      <c r="B398" s="4"/>
      <c r="C398" s="4"/>
      <c r="D398" s="83"/>
      <c r="E398" s="83"/>
      <c r="F398" s="83"/>
      <c r="G398" s="83"/>
      <c r="H398" s="45"/>
      <c r="I398" s="44"/>
      <c r="J398" s="29"/>
    </row>
    <row r="399" spans="1:10" x14ac:dyDescent="0.25">
      <c r="A399" s="18">
        <v>395</v>
      </c>
      <c r="B399" s="4"/>
      <c r="C399" s="4"/>
      <c r="D399" s="83"/>
      <c r="E399" s="83"/>
      <c r="F399" s="83"/>
      <c r="G399" s="83"/>
      <c r="H399" s="45"/>
      <c r="I399" s="44"/>
      <c r="J399" s="29"/>
    </row>
    <row r="400" spans="1:10" x14ac:dyDescent="0.25">
      <c r="A400" s="18">
        <v>396</v>
      </c>
      <c r="B400" s="4"/>
      <c r="C400" s="4"/>
      <c r="D400" s="83"/>
      <c r="E400" s="83"/>
      <c r="F400" s="83"/>
      <c r="G400" s="83"/>
      <c r="H400" s="45"/>
      <c r="I400" s="44"/>
      <c r="J400" s="29"/>
    </row>
    <row r="401" spans="1:10" x14ac:dyDescent="0.25">
      <c r="A401" s="18">
        <v>397</v>
      </c>
      <c r="B401" s="4"/>
      <c r="C401" s="4"/>
      <c r="D401" s="83"/>
      <c r="E401" s="83"/>
      <c r="F401" s="83"/>
      <c r="G401" s="83"/>
      <c r="H401" s="45"/>
      <c r="I401" s="44"/>
      <c r="J401" s="29"/>
    </row>
    <row r="402" spans="1:10" x14ac:dyDescent="0.25">
      <c r="A402" s="18">
        <v>398</v>
      </c>
      <c r="B402" s="4"/>
      <c r="C402" s="4"/>
      <c r="D402" s="83"/>
      <c r="E402" s="83"/>
      <c r="F402" s="83"/>
      <c r="G402" s="83"/>
      <c r="H402" s="45"/>
      <c r="I402" s="44"/>
      <c r="J402" s="29"/>
    </row>
    <row r="403" spans="1:10" x14ac:dyDescent="0.25">
      <c r="A403" s="18">
        <v>399</v>
      </c>
      <c r="B403" s="4"/>
      <c r="C403" s="4"/>
      <c r="D403" s="83"/>
      <c r="E403" s="83"/>
      <c r="F403" s="83"/>
      <c r="G403" s="83"/>
      <c r="H403" s="45"/>
      <c r="I403" s="44"/>
      <c r="J403" s="29"/>
    </row>
    <row r="404" spans="1:10" x14ac:dyDescent="0.25">
      <c r="A404" s="18">
        <v>400</v>
      </c>
      <c r="B404" s="4"/>
      <c r="C404" s="4"/>
      <c r="D404" s="83"/>
      <c r="E404" s="83"/>
      <c r="F404" s="83"/>
      <c r="G404" s="83"/>
      <c r="H404" s="45"/>
      <c r="I404" s="44"/>
      <c r="J404" s="29"/>
    </row>
    <row r="405" spans="1:10" x14ac:dyDescent="0.25">
      <c r="A405" s="18">
        <v>401</v>
      </c>
      <c r="B405" s="4"/>
      <c r="C405" s="4"/>
      <c r="D405" s="83"/>
      <c r="E405" s="83"/>
      <c r="F405" s="83"/>
      <c r="G405" s="83"/>
      <c r="H405" s="45"/>
      <c r="I405" s="44"/>
      <c r="J405" s="29"/>
    </row>
    <row r="406" spans="1:10" x14ac:dyDescent="0.25">
      <c r="A406" s="18">
        <v>402</v>
      </c>
      <c r="B406" s="4"/>
      <c r="C406" s="4"/>
      <c r="D406" s="83"/>
      <c r="E406" s="83"/>
      <c r="F406" s="83"/>
      <c r="G406" s="83"/>
      <c r="H406" s="45"/>
      <c r="I406" s="44"/>
      <c r="J406" s="29"/>
    </row>
    <row r="407" spans="1:10" x14ac:dyDescent="0.25">
      <c r="A407" s="18">
        <v>403</v>
      </c>
      <c r="B407" s="4"/>
      <c r="C407" s="4"/>
      <c r="D407" s="83"/>
      <c r="E407" s="83"/>
      <c r="F407" s="83"/>
      <c r="G407" s="83"/>
      <c r="H407" s="45"/>
      <c r="I407" s="44"/>
      <c r="J407" s="29"/>
    </row>
    <row r="408" spans="1:10" x14ac:dyDescent="0.25">
      <c r="A408" s="18">
        <v>404</v>
      </c>
      <c r="B408" s="4"/>
      <c r="C408" s="4"/>
      <c r="D408" s="83"/>
      <c r="E408" s="83"/>
      <c r="F408" s="83"/>
      <c r="G408" s="83"/>
      <c r="H408" s="45"/>
      <c r="I408" s="44"/>
      <c r="J408" s="29"/>
    </row>
    <row r="409" spans="1:10" x14ac:dyDescent="0.25">
      <c r="A409" s="18">
        <v>405</v>
      </c>
      <c r="B409" s="4"/>
      <c r="C409" s="4"/>
      <c r="D409" s="83"/>
      <c r="E409" s="83"/>
      <c r="F409" s="83"/>
      <c r="G409" s="83"/>
      <c r="H409" s="45"/>
      <c r="I409" s="44"/>
      <c r="J409" s="29"/>
    </row>
    <row r="410" spans="1:10" x14ac:dyDescent="0.25">
      <c r="A410" s="18">
        <v>406</v>
      </c>
      <c r="B410" s="4"/>
      <c r="C410" s="4"/>
      <c r="D410" s="83"/>
      <c r="E410" s="83"/>
      <c r="F410" s="83"/>
      <c r="G410" s="83"/>
      <c r="H410" s="45"/>
      <c r="I410" s="44"/>
      <c r="J410" s="29"/>
    </row>
    <row r="411" spans="1:10" x14ac:dyDescent="0.25">
      <c r="A411" s="18">
        <v>407</v>
      </c>
      <c r="B411" s="4"/>
      <c r="C411" s="4"/>
      <c r="D411" s="83"/>
      <c r="E411" s="83"/>
      <c r="F411" s="83"/>
      <c r="G411" s="83"/>
      <c r="H411" s="45"/>
      <c r="I411" s="44"/>
      <c r="J411" s="29"/>
    </row>
    <row r="412" spans="1:10" x14ac:dyDescent="0.25">
      <c r="A412" s="18">
        <v>408</v>
      </c>
      <c r="B412" s="4"/>
      <c r="C412" s="4"/>
      <c r="D412" s="83"/>
      <c r="E412" s="83"/>
      <c r="F412" s="83"/>
      <c r="G412" s="83"/>
      <c r="H412" s="45"/>
      <c r="I412" s="44"/>
      <c r="J412" s="29"/>
    </row>
    <row r="413" spans="1:10" x14ac:dyDescent="0.25">
      <c r="A413" s="18">
        <v>409</v>
      </c>
      <c r="B413" s="4"/>
      <c r="C413" s="4"/>
      <c r="D413" s="83"/>
      <c r="E413" s="83"/>
      <c r="F413" s="83"/>
      <c r="G413" s="83"/>
      <c r="H413" s="45"/>
      <c r="I413" s="44"/>
      <c r="J413" s="29"/>
    </row>
    <row r="414" spans="1:10" x14ac:dyDescent="0.25">
      <c r="A414" s="18">
        <v>410</v>
      </c>
      <c r="B414" s="4"/>
      <c r="C414" s="4"/>
      <c r="D414" s="83"/>
      <c r="E414" s="83"/>
      <c r="F414" s="83"/>
      <c r="G414" s="83"/>
      <c r="H414" s="45"/>
      <c r="I414" s="44"/>
      <c r="J414" s="29"/>
    </row>
    <row r="415" spans="1:10" x14ac:dyDescent="0.25">
      <c r="A415" s="18">
        <v>411</v>
      </c>
      <c r="B415" s="4"/>
      <c r="C415" s="4"/>
      <c r="D415" s="83"/>
      <c r="E415" s="83"/>
      <c r="F415" s="83"/>
      <c r="G415" s="83"/>
      <c r="H415" s="45"/>
      <c r="I415" s="44"/>
      <c r="J415" s="29"/>
    </row>
    <row r="416" spans="1:10" x14ac:dyDescent="0.25">
      <c r="A416" s="18">
        <v>412</v>
      </c>
      <c r="B416" s="4"/>
      <c r="C416" s="4"/>
      <c r="D416" s="83"/>
      <c r="E416" s="83"/>
      <c r="F416" s="83"/>
      <c r="G416" s="83"/>
      <c r="H416" s="45"/>
      <c r="I416" s="44"/>
      <c r="J416" s="29"/>
    </row>
    <row r="417" spans="1:10" x14ac:dyDescent="0.25">
      <c r="A417" s="18">
        <v>413</v>
      </c>
      <c r="B417" s="4"/>
      <c r="C417" s="4"/>
      <c r="D417" s="83"/>
      <c r="E417" s="83"/>
      <c r="F417" s="83"/>
      <c r="G417" s="83"/>
      <c r="H417" s="45"/>
      <c r="I417" s="44"/>
      <c r="J417" s="29"/>
    </row>
    <row r="418" spans="1:10" x14ac:dyDescent="0.25">
      <c r="A418" s="18">
        <v>414</v>
      </c>
      <c r="B418" s="4"/>
      <c r="C418" s="4"/>
      <c r="D418" s="83"/>
      <c r="E418" s="83"/>
      <c r="F418" s="83"/>
      <c r="G418" s="83"/>
      <c r="H418" s="45"/>
      <c r="I418" s="44"/>
      <c r="J418" s="29"/>
    </row>
    <row r="419" spans="1:10" x14ac:dyDescent="0.25">
      <c r="A419" s="18">
        <v>415</v>
      </c>
      <c r="B419" s="4"/>
      <c r="C419" s="4"/>
      <c r="D419" s="83"/>
      <c r="E419" s="83"/>
      <c r="F419" s="83"/>
      <c r="G419" s="83"/>
      <c r="H419" s="45"/>
      <c r="I419" s="44"/>
      <c r="J419" s="29"/>
    </row>
    <row r="420" spans="1:10" x14ac:dyDescent="0.25">
      <c r="A420" s="18">
        <v>416</v>
      </c>
      <c r="B420" s="4"/>
      <c r="C420" s="4"/>
      <c r="D420" s="83"/>
      <c r="E420" s="83"/>
      <c r="F420" s="83"/>
      <c r="G420" s="83"/>
      <c r="H420" s="45"/>
      <c r="I420" s="44"/>
      <c r="J420" s="29"/>
    </row>
    <row r="421" spans="1:10" x14ac:dyDescent="0.25">
      <c r="A421" s="18">
        <v>417</v>
      </c>
      <c r="B421" s="4"/>
      <c r="C421" s="4"/>
      <c r="D421" s="83"/>
      <c r="E421" s="83"/>
      <c r="F421" s="83"/>
      <c r="G421" s="83"/>
      <c r="H421" s="45"/>
      <c r="I421" s="44"/>
      <c r="J421" s="29"/>
    </row>
    <row r="422" spans="1:10" x14ac:dyDescent="0.25">
      <c r="A422" s="18">
        <v>418</v>
      </c>
      <c r="B422" s="4"/>
      <c r="C422" s="4"/>
      <c r="D422" s="83"/>
      <c r="E422" s="83"/>
      <c r="F422" s="83"/>
      <c r="G422" s="83"/>
      <c r="H422" s="45"/>
      <c r="I422" s="44"/>
      <c r="J422" s="29"/>
    </row>
    <row r="423" spans="1:10" x14ac:dyDescent="0.25">
      <c r="A423" s="18">
        <v>419</v>
      </c>
      <c r="B423" s="4"/>
      <c r="C423" s="4"/>
      <c r="D423" s="83"/>
      <c r="E423" s="83"/>
      <c r="F423" s="83"/>
      <c r="G423" s="83"/>
      <c r="H423" s="45"/>
      <c r="I423" s="44"/>
      <c r="J423" s="29"/>
    </row>
    <row r="424" spans="1:10" x14ac:dyDescent="0.25">
      <c r="A424" s="18">
        <v>420</v>
      </c>
      <c r="B424" s="4"/>
      <c r="C424" s="4"/>
      <c r="D424" s="83"/>
      <c r="E424" s="83"/>
      <c r="F424" s="83"/>
      <c r="G424" s="83"/>
      <c r="H424" s="45"/>
      <c r="I424" s="44"/>
      <c r="J424" s="29"/>
    </row>
    <row r="425" spans="1:10" x14ac:dyDescent="0.25">
      <c r="A425" s="18">
        <v>421</v>
      </c>
      <c r="B425" s="4"/>
      <c r="C425" s="4"/>
      <c r="D425" s="83"/>
      <c r="E425" s="83"/>
      <c r="F425" s="83"/>
      <c r="G425" s="83"/>
      <c r="H425" s="45"/>
      <c r="I425" s="44"/>
      <c r="J425" s="29"/>
    </row>
    <row r="426" spans="1:10" x14ac:dyDescent="0.25">
      <c r="A426" s="18">
        <v>422</v>
      </c>
      <c r="B426" s="4"/>
      <c r="C426" s="4"/>
      <c r="D426" s="83"/>
      <c r="E426" s="83"/>
      <c r="F426" s="83"/>
      <c r="G426" s="83"/>
      <c r="H426" s="45"/>
      <c r="I426" s="44"/>
      <c r="J426" s="29"/>
    </row>
    <row r="427" spans="1:10" x14ac:dyDescent="0.25">
      <c r="A427" s="18">
        <v>423</v>
      </c>
      <c r="B427" s="4"/>
      <c r="C427" s="4"/>
      <c r="D427" s="83"/>
      <c r="E427" s="83"/>
      <c r="F427" s="83"/>
      <c r="G427" s="83"/>
      <c r="H427" s="45"/>
      <c r="I427" s="44"/>
      <c r="J427" s="29"/>
    </row>
    <row r="428" spans="1:10" x14ac:dyDescent="0.25">
      <c r="A428" s="18">
        <v>424</v>
      </c>
      <c r="B428" s="4"/>
      <c r="C428" s="4"/>
      <c r="D428" s="83"/>
      <c r="E428" s="83"/>
      <c r="F428" s="83"/>
      <c r="G428" s="83"/>
      <c r="H428" s="45"/>
      <c r="I428" s="44"/>
      <c r="J428" s="29"/>
    </row>
    <row r="429" spans="1:10" x14ac:dyDescent="0.25">
      <c r="A429" s="18">
        <v>425</v>
      </c>
      <c r="B429" s="4"/>
      <c r="C429" s="4"/>
      <c r="D429" s="83"/>
      <c r="E429" s="83"/>
      <c r="F429" s="83"/>
      <c r="G429" s="83"/>
      <c r="H429" s="45"/>
      <c r="I429" s="44"/>
      <c r="J429" s="29"/>
    </row>
    <row r="430" spans="1:10" x14ac:dyDescent="0.25">
      <c r="A430" s="18">
        <v>426</v>
      </c>
      <c r="B430" s="4"/>
      <c r="C430" s="4"/>
      <c r="D430" s="83"/>
      <c r="E430" s="83"/>
      <c r="F430" s="83"/>
      <c r="G430" s="83"/>
      <c r="H430" s="45"/>
      <c r="I430" s="44"/>
      <c r="J430" s="29"/>
    </row>
    <row r="431" spans="1:10" x14ac:dyDescent="0.25">
      <c r="A431" s="18">
        <v>427</v>
      </c>
      <c r="B431" s="4"/>
      <c r="C431" s="4"/>
      <c r="D431" s="83"/>
      <c r="E431" s="83"/>
      <c r="F431" s="83"/>
      <c r="G431" s="83"/>
      <c r="H431" s="45"/>
      <c r="I431" s="44"/>
      <c r="J431" s="29"/>
    </row>
    <row r="432" spans="1:10" x14ac:dyDescent="0.25">
      <c r="A432" s="18">
        <v>428</v>
      </c>
      <c r="B432" s="4"/>
      <c r="C432" s="4"/>
      <c r="D432" s="83"/>
      <c r="E432" s="83"/>
      <c r="F432" s="83"/>
      <c r="G432" s="83"/>
      <c r="H432" s="45"/>
      <c r="I432" s="44"/>
      <c r="J432" s="29"/>
    </row>
    <row r="433" spans="1:10" x14ac:dyDescent="0.25">
      <c r="A433" s="18">
        <v>429</v>
      </c>
      <c r="B433" s="4"/>
      <c r="C433" s="4"/>
      <c r="D433" s="83"/>
      <c r="E433" s="83"/>
      <c r="F433" s="83"/>
      <c r="G433" s="83"/>
      <c r="H433" s="45"/>
      <c r="I433" s="44"/>
      <c r="J433" s="29"/>
    </row>
    <row r="434" spans="1:10" x14ac:dyDescent="0.25">
      <c r="A434" s="18">
        <v>430</v>
      </c>
      <c r="B434" s="4"/>
      <c r="C434" s="4"/>
      <c r="D434" s="83"/>
      <c r="E434" s="83"/>
      <c r="F434" s="83"/>
      <c r="G434" s="83"/>
      <c r="H434" s="45"/>
      <c r="I434" s="44"/>
      <c r="J434" s="29"/>
    </row>
    <row r="435" spans="1:10" x14ac:dyDescent="0.25">
      <c r="A435" s="18">
        <v>431</v>
      </c>
      <c r="B435" s="4"/>
      <c r="C435" s="4"/>
      <c r="D435" s="83"/>
      <c r="E435" s="83"/>
      <c r="F435" s="83"/>
      <c r="G435" s="83"/>
      <c r="H435" s="45"/>
      <c r="I435" s="44"/>
      <c r="J435" s="29"/>
    </row>
    <row r="436" spans="1:10" x14ac:dyDescent="0.25">
      <c r="A436" s="18">
        <v>432</v>
      </c>
      <c r="B436" s="4"/>
      <c r="C436" s="4"/>
      <c r="D436" s="83"/>
      <c r="E436" s="83"/>
      <c r="F436" s="83"/>
      <c r="G436" s="83"/>
      <c r="H436" s="45"/>
      <c r="I436" s="44"/>
      <c r="J436" s="29"/>
    </row>
    <row r="437" spans="1:10" x14ac:dyDescent="0.25">
      <c r="A437" s="18">
        <v>433</v>
      </c>
      <c r="B437" s="4"/>
      <c r="C437" s="4"/>
      <c r="D437" s="83"/>
      <c r="E437" s="83"/>
      <c r="F437" s="83"/>
      <c r="G437" s="83"/>
      <c r="H437" s="45"/>
      <c r="I437" s="44"/>
      <c r="J437" s="29"/>
    </row>
    <row r="438" spans="1:10" x14ac:dyDescent="0.25">
      <c r="A438" s="18">
        <v>434</v>
      </c>
      <c r="B438" s="4"/>
      <c r="C438" s="4"/>
      <c r="D438" s="83"/>
      <c r="E438" s="83"/>
      <c r="F438" s="83"/>
      <c r="G438" s="83"/>
      <c r="H438" s="45"/>
      <c r="I438" s="44"/>
      <c r="J438" s="29"/>
    </row>
    <row r="439" spans="1:10" x14ac:dyDescent="0.25">
      <c r="A439" s="18">
        <v>435</v>
      </c>
      <c r="B439" s="4"/>
      <c r="C439" s="4"/>
      <c r="D439" s="83"/>
      <c r="E439" s="83"/>
      <c r="F439" s="83"/>
      <c r="G439" s="83"/>
      <c r="H439" s="45"/>
      <c r="I439" s="44"/>
      <c r="J439" s="29"/>
    </row>
    <row r="440" spans="1:10" x14ac:dyDescent="0.25">
      <c r="A440" s="18">
        <v>436</v>
      </c>
      <c r="B440" s="4"/>
      <c r="C440" s="4"/>
      <c r="D440" s="83"/>
      <c r="E440" s="83"/>
      <c r="F440" s="83"/>
      <c r="G440" s="83"/>
      <c r="H440" s="45"/>
      <c r="I440" s="44"/>
      <c r="J440" s="29"/>
    </row>
    <row r="441" spans="1:10" x14ac:dyDescent="0.25">
      <c r="A441" s="18">
        <v>437</v>
      </c>
      <c r="B441" s="4"/>
      <c r="C441" s="4"/>
      <c r="D441" s="83"/>
      <c r="E441" s="83"/>
      <c r="F441" s="83"/>
      <c r="G441" s="83"/>
      <c r="H441" s="45"/>
      <c r="I441" s="44"/>
      <c r="J441" s="29"/>
    </row>
    <row r="442" spans="1:10" x14ac:dyDescent="0.25">
      <c r="A442" s="18">
        <v>438</v>
      </c>
      <c r="B442" s="4"/>
      <c r="C442" s="4"/>
      <c r="D442" s="83"/>
      <c r="E442" s="83"/>
      <c r="F442" s="83"/>
      <c r="G442" s="83"/>
      <c r="H442" s="45"/>
      <c r="I442" s="44"/>
      <c r="J442" s="29"/>
    </row>
    <row r="443" spans="1:10" x14ac:dyDescent="0.25">
      <c r="A443" s="18">
        <v>439</v>
      </c>
      <c r="B443" s="4"/>
      <c r="C443" s="4"/>
      <c r="D443" s="83"/>
      <c r="E443" s="83"/>
      <c r="F443" s="83"/>
      <c r="G443" s="83"/>
      <c r="H443" s="45"/>
      <c r="I443" s="44"/>
      <c r="J443" s="29"/>
    </row>
    <row r="444" spans="1:10" x14ac:dyDescent="0.25">
      <c r="A444" s="18">
        <v>440</v>
      </c>
      <c r="B444" s="4"/>
      <c r="C444" s="4"/>
      <c r="D444" s="83"/>
      <c r="E444" s="83"/>
      <c r="F444" s="83"/>
      <c r="G444" s="83"/>
      <c r="H444" s="45"/>
      <c r="I444" s="44"/>
      <c r="J444" s="29"/>
    </row>
    <row r="445" spans="1:10" x14ac:dyDescent="0.25">
      <c r="A445" s="18">
        <v>441</v>
      </c>
      <c r="B445" s="4"/>
      <c r="C445" s="4"/>
      <c r="D445" s="83"/>
      <c r="E445" s="83"/>
      <c r="F445" s="83"/>
      <c r="G445" s="83"/>
      <c r="H445" s="45"/>
      <c r="I445" s="44"/>
      <c r="J445" s="29"/>
    </row>
    <row r="446" spans="1:10" x14ac:dyDescent="0.25">
      <c r="A446" s="18">
        <v>442</v>
      </c>
      <c r="B446" s="4"/>
      <c r="C446" s="4"/>
      <c r="D446" s="83"/>
      <c r="E446" s="83"/>
      <c r="F446" s="83"/>
      <c r="G446" s="83"/>
      <c r="H446" s="45"/>
      <c r="I446" s="44"/>
      <c r="J446" s="29"/>
    </row>
    <row r="447" spans="1:10" x14ac:dyDescent="0.25">
      <c r="A447" s="18">
        <v>443</v>
      </c>
      <c r="B447" s="4"/>
      <c r="C447" s="4"/>
      <c r="D447" s="83"/>
      <c r="E447" s="83"/>
      <c r="F447" s="83"/>
      <c r="G447" s="83"/>
      <c r="H447" s="45"/>
      <c r="I447" s="44"/>
      <c r="J447" s="29"/>
    </row>
    <row r="448" spans="1:10" x14ac:dyDescent="0.25">
      <c r="A448" s="18">
        <v>444</v>
      </c>
      <c r="B448" s="4"/>
      <c r="C448" s="4"/>
      <c r="D448" s="83"/>
      <c r="E448" s="83"/>
      <c r="F448" s="83"/>
      <c r="G448" s="83"/>
      <c r="H448" s="45"/>
      <c r="I448" s="44"/>
      <c r="J448" s="29"/>
    </row>
    <row r="449" spans="1:10" x14ac:dyDescent="0.25">
      <c r="A449" s="18">
        <v>445</v>
      </c>
      <c r="B449" s="4"/>
      <c r="C449" s="4"/>
      <c r="D449" s="83"/>
      <c r="E449" s="83"/>
      <c r="F449" s="83"/>
      <c r="G449" s="83"/>
      <c r="H449" s="45"/>
      <c r="I449" s="44"/>
      <c r="J449" s="29"/>
    </row>
    <row r="450" spans="1:10" x14ac:dyDescent="0.25">
      <c r="A450" s="18">
        <v>446</v>
      </c>
      <c r="B450" s="4"/>
      <c r="C450" s="4"/>
      <c r="D450" s="83"/>
      <c r="E450" s="83"/>
      <c r="F450" s="83"/>
      <c r="G450" s="83"/>
      <c r="H450" s="45"/>
      <c r="I450" s="44"/>
      <c r="J450" s="29"/>
    </row>
    <row r="451" spans="1:10" x14ac:dyDescent="0.25">
      <c r="A451" s="18">
        <v>447</v>
      </c>
      <c r="B451" s="4"/>
      <c r="C451" s="4"/>
      <c r="D451" s="83"/>
      <c r="E451" s="83"/>
      <c r="F451" s="83"/>
      <c r="G451" s="83"/>
      <c r="H451" s="45"/>
      <c r="I451" s="44"/>
      <c r="J451" s="29"/>
    </row>
    <row r="452" spans="1:10" x14ac:dyDescent="0.25">
      <c r="A452" s="18">
        <v>448</v>
      </c>
      <c r="B452" s="4"/>
      <c r="C452" s="4"/>
      <c r="D452" s="83"/>
      <c r="E452" s="83"/>
      <c r="F452" s="83"/>
      <c r="G452" s="83"/>
      <c r="H452" s="45"/>
      <c r="I452" s="44"/>
      <c r="J452" s="29"/>
    </row>
    <row r="453" spans="1:10" x14ac:dyDescent="0.25">
      <c r="A453" s="18">
        <v>449</v>
      </c>
      <c r="B453" s="4"/>
      <c r="C453" s="4"/>
      <c r="D453" s="83"/>
      <c r="E453" s="83"/>
      <c r="F453" s="83"/>
      <c r="G453" s="83"/>
      <c r="H453" s="45"/>
      <c r="I453" s="44"/>
      <c r="J453" s="29"/>
    </row>
    <row r="454" spans="1:10" x14ac:dyDescent="0.25">
      <c r="A454" s="18">
        <v>450</v>
      </c>
      <c r="B454" s="4"/>
      <c r="C454" s="4"/>
      <c r="D454" s="83"/>
      <c r="E454" s="83"/>
      <c r="F454" s="83"/>
      <c r="G454" s="83"/>
      <c r="H454" s="45"/>
      <c r="I454" s="44"/>
      <c r="J454" s="29"/>
    </row>
    <row r="455" spans="1:10" x14ac:dyDescent="0.25">
      <c r="A455" s="18">
        <v>451</v>
      </c>
      <c r="B455" s="4"/>
      <c r="C455" s="4"/>
      <c r="D455" s="83"/>
      <c r="E455" s="83"/>
      <c r="F455" s="83"/>
      <c r="G455" s="83"/>
      <c r="H455" s="45"/>
      <c r="I455" s="44"/>
      <c r="J455" s="29"/>
    </row>
    <row r="456" spans="1:10" x14ac:dyDescent="0.25">
      <c r="A456" s="18">
        <v>452</v>
      </c>
      <c r="B456" s="4"/>
      <c r="C456" s="4"/>
      <c r="D456" s="83"/>
      <c r="E456" s="83"/>
      <c r="F456" s="83"/>
      <c r="G456" s="83"/>
      <c r="H456" s="45"/>
      <c r="I456" s="44"/>
      <c r="J456" s="29"/>
    </row>
    <row r="457" spans="1:10" x14ac:dyDescent="0.25">
      <c r="A457" s="18">
        <v>453</v>
      </c>
      <c r="B457" s="4"/>
      <c r="C457" s="4"/>
      <c r="D457" s="83"/>
      <c r="E457" s="83"/>
      <c r="F457" s="83"/>
      <c r="G457" s="83"/>
      <c r="H457" s="45"/>
      <c r="I457" s="44"/>
      <c r="J457" s="29"/>
    </row>
    <row r="458" spans="1:10" x14ac:dyDescent="0.25">
      <c r="A458" s="18">
        <v>454</v>
      </c>
      <c r="B458" s="4"/>
      <c r="C458" s="4"/>
      <c r="D458" s="83"/>
      <c r="E458" s="83"/>
      <c r="F458" s="83"/>
      <c r="G458" s="83"/>
      <c r="H458" s="45"/>
      <c r="I458" s="44"/>
      <c r="J458" s="29"/>
    </row>
    <row r="459" spans="1:10" x14ac:dyDescent="0.25">
      <c r="A459" s="18">
        <v>455</v>
      </c>
      <c r="B459" s="4"/>
      <c r="C459" s="4"/>
      <c r="D459" s="83"/>
      <c r="E459" s="83"/>
      <c r="F459" s="83"/>
      <c r="G459" s="83"/>
      <c r="H459" s="45"/>
      <c r="I459" s="44"/>
      <c r="J459" s="29"/>
    </row>
    <row r="460" spans="1:10" x14ac:dyDescent="0.25">
      <c r="A460" s="18">
        <v>456</v>
      </c>
      <c r="B460" s="4"/>
      <c r="C460" s="4"/>
      <c r="D460" s="83"/>
      <c r="E460" s="83"/>
      <c r="F460" s="83"/>
      <c r="G460" s="83"/>
      <c r="H460" s="45"/>
      <c r="I460" s="44"/>
      <c r="J460" s="29"/>
    </row>
    <row r="461" spans="1:10" x14ac:dyDescent="0.25">
      <c r="A461" s="18">
        <v>457</v>
      </c>
      <c r="B461" s="4"/>
      <c r="C461" s="4"/>
      <c r="D461" s="83"/>
      <c r="E461" s="83"/>
      <c r="F461" s="83"/>
      <c r="G461" s="83"/>
      <c r="H461" s="45"/>
      <c r="I461" s="44"/>
      <c r="J461" s="29"/>
    </row>
    <row r="462" spans="1:10" x14ac:dyDescent="0.25">
      <c r="A462" s="18">
        <v>458</v>
      </c>
      <c r="B462" s="4"/>
      <c r="C462" s="4"/>
      <c r="D462" s="83"/>
      <c r="E462" s="83"/>
      <c r="F462" s="83"/>
      <c r="G462" s="83"/>
      <c r="H462" s="45"/>
      <c r="I462" s="44"/>
      <c r="J462" s="29"/>
    </row>
    <row r="463" spans="1:10" x14ac:dyDescent="0.25">
      <c r="A463" s="18">
        <v>459</v>
      </c>
      <c r="B463" s="4"/>
      <c r="C463" s="4"/>
      <c r="D463" s="83"/>
      <c r="E463" s="83"/>
      <c r="F463" s="83"/>
      <c r="G463" s="83"/>
      <c r="H463" s="45"/>
      <c r="I463" s="44"/>
      <c r="J463" s="29"/>
    </row>
    <row r="464" spans="1:10" x14ac:dyDescent="0.25">
      <c r="A464" s="18">
        <v>460</v>
      </c>
      <c r="B464" s="4"/>
      <c r="C464" s="4"/>
      <c r="D464" s="83"/>
      <c r="E464" s="83"/>
      <c r="F464" s="83"/>
      <c r="G464" s="83"/>
      <c r="H464" s="45"/>
      <c r="I464" s="44"/>
      <c r="J464" s="29"/>
    </row>
    <row r="465" spans="1:10" x14ac:dyDescent="0.25">
      <c r="A465" s="18">
        <v>461</v>
      </c>
      <c r="B465" s="4"/>
      <c r="C465" s="4"/>
      <c r="D465" s="83"/>
      <c r="E465" s="83"/>
      <c r="F465" s="83"/>
      <c r="G465" s="83"/>
      <c r="H465" s="45"/>
      <c r="I465" s="44"/>
      <c r="J465" s="29"/>
    </row>
    <row r="466" spans="1:10" x14ac:dyDescent="0.25">
      <c r="A466" s="18">
        <v>462</v>
      </c>
      <c r="B466" s="4"/>
      <c r="C466" s="4"/>
      <c r="D466" s="83"/>
      <c r="E466" s="83"/>
      <c r="F466" s="83"/>
      <c r="G466" s="83"/>
      <c r="H466" s="45"/>
      <c r="I466" s="44"/>
      <c r="J466" s="29"/>
    </row>
    <row r="467" spans="1:10" x14ac:dyDescent="0.25">
      <c r="A467" s="18">
        <v>463</v>
      </c>
      <c r="B467" s="4"/>
      <c r="C467" s="4"/>
      <c r="D467" s="83"/>
      <c r="E467" s="83"/>
      <c r="F467" s="83"/>
      <c r="G467" s="83"/>
      <c r="H467" s="45"/>
      <c r="I467" s="44"/>
      <c r="J467" s="29"/>
    </row>
    <row r="468" spans="1:10" x14ac:dyDescent="0.25">
      <c r="A468" s="18">
        <v>464</v>
      </c>
      <c r="B468" s="4"/>
      <c r="C468" s="4"/>
      <c r="D468" s="83"/>
      <c r="E468" s="83"/>
      <c r="F468" s="83"/>
      <c r="G468" s="83"/>
      <c r="H468" s="45"/>
      <c r="I468" s="44"/>
      <c r="J468" s="29"/>
    </row>
    <row r="469" spans="1:10" x14ac:dyDescent="0.25">
      <c r="A469" s="18">
        <v>465</v>
      </c>
      <c r="B469" s="4"/>
      <c r="C469" s="4"/>
      <c r="D469" s="83"/>
      <c r="E469" s="83"/>
      <c r="F469" s="83"/>
      <c r="G469" s="83"/>
      <c r="H469" s="45"/>
      <c r="I469" s="44"/>
      <c r="J469" s="29"/>
    </row>
    <row r="470" spans="1:10" x14ac:dyDescent="0.25">
      <c r="A470" s="18">
        <v>466</v>
      </c>
      <c r="B470" s="4"/>
      <c r="C470" s="4"/>
      <c r="D470" s="83"/>
      <c r="E470" s="83"/>
      <c r="F470" s="83"/>
      <c r="G470" s="83"/>
      <c r="H470" s="45"/>
      <c r="I470" s="44"/>
      <c r="J470" s="29"/>
    </row>
    <row r="471" spans="1:10" x14ac:dyDescent="0.25">
      <c r="A471" s="18">
        <v>467</v>
      </c>
      <c r="B471" s="4"/>
      <c r="C471" s="4"/>
      <c r="D471" s="83"/>
      <c r="E471" s="83"/>
      <c r="F471" s="83"/>
      <c r="G471" s="83"/>
      <c r="H471" s="45"/>
      <c r="I471" s="44"/>
      <c r="J471" s="29"/>
    </row>
    <row r="472" spans="1:10" x14ac:dyDescent="0.25">
      <c r="A472" s="18">
        <v>468</v>
      </c>
      <c r="B472" s="4"/>
      <c r="C472" s="4"/>
      <c r="D472" s="83"/>
      <c r="E472" s="83"/>
      <c r="F472" s="83"/>
      <c r="G472" s="83"/>
      <c r="H472" s="45"/>
      <c r="I472" s="44"/>
      <c r="J472" s="29"/>
    </row>
    <row r="473" spans="1:10" x14ac:dyDescent="0.25">
      <c r="A473" s="18">
        <v>469</v>
      </c>
      <c r="B473" s="4"/>
      <c r="C473" s="4"/>
      <c r="D473" s="83"/>
      <c r="E473" s="83"/>
      <c r="F473" s="83"/>
      <c r="G473" s="83"/>
      <c r="H473" s="45"/>
      <c r="I473" s="44"/>
      <c r="J473" s="29"/>
    </row>
    <row r="474" spans="1:10" x14ac:dyDescent="0.25">
      <c r="A474" s="18">
        <v>470</v>
      </c>
      <c r="B474" s="4"/>
      <c r="C474" s="4"/>
      <c r="D474" s="83"/>
      <c r="E474" s="83"/>
      <c r="F474" s="83"/>
      <c r="G474" s="83"/>
      <c r="H474" s="45"/>
      <c r="I474" s="44"/>
      <c r="J474" s="29"/>
    </row>
    <row r="475" spans="1:10" x14ac:dyDescent="0.25">
      <c r="A475" s="18">
        <v>471</v>
      </c>
      <c r="B475" s="4"/>
      <c r="C475" s="4"/>
      <c r="D475" s="83"/>
      <c r="E475" s="83"/>
      <c r="F475" s="83"/>
      <c r="G475" s="83"/>
      <c r="H475" s="45"/>
      <c r="I475" s="44"/>
      <c r="J475" s="29"/>
    </row>
    <row r="476" spans="1:10" x14ac:dyDescent="0.25">
      <c r="A476" s="18">
        <v>472</v>
      </c>
      <c r="B476" s="4"/>
      <c r="C476" s="4"/>
      <c r="D476" s="83"/>
      <c r="E476" s="83"/>
      <c r="F476" s="83"/>
      <c r="G476" s="83"/>
      <c r="H476" s="45"/>
      <c r="I476" s="44"/>
      <c r="J476" s="29"/>
    </row>
    <row r="477" spans="1:10" x14ac:dyDescent="0.25">
      <c r="A477" s="18">
        <v>473</v>
      </c>
      <c r="B477" s="4"/>
      <c r="C477" s="4"/>
      <c r="D477" s="83"/>
      <c r="E477" s="83"/>
      <c r="F477" s="83"/>
      <c r="G477" s="83"/>
      <c r="H477" s="45"/>
      <c r="I477" s="44"/>
      <c r="J477" s="29"/>
    </row>
    <row r="478" spans="1:10" x14ac:dyDescent="0.25">
      <c r="A478" s="18">
        <v>474</v>
      </c>
      <c r="B478" s="4"/>
      <c r="C478" s="4"/>
      <c r="D478" s="83"/>
      <c r="E478" s="83"/>
      <c r="F478" s="83"/>
      <c r="G478" s="83"/>
      <c r="H478" s="45"/>
      <c r="I478" s="44"/>
      <c r="J478" s="29"/>
    </row>
    <row r="479" spans="1:10" x14ac:dyDescent="0.25">
      <c r="A479" s="18">
        <v>475</v>
      </c>
      <c r="B479" s="4"/>
      <c r="C479" s="4"/>
      <c r="D479" s="83"/>
      <c r="E479" s="83"/>
      <c r="F479" s="83"/>
      <c r="G479" s="83"/>
      <c r="H479" s="45"/>
      <c r="I479" s="44"/>
      <c r="J479" s="29"/>
    </row>
    <row r="480" spans="1:10" x14ac:dyDescent="0.25">
      <c r="A480" s="18">
        <v>476</v>
      </c>
      <c r="B480" s="4"/>
      <c r="C480" s="4"/>
      <c r="D480" s="83"/>
      <c r="E480" s="83"/>
      <c r="F480" s="83"/>
      <c r="G480" s="83"/>
      <c r="H480" s="45"/>
      <c r="I480" s="44"/>
      <c r="J480" s="29"/>
    </row>
    <row r="481" spans="1:10" x14ac:dyDescent="0.25">
      <c r="A481" s="18">
        <v>477</v>
      </c>
      <c r="B481" s="4"/>
      <c r="C481" s="4"/>
      <c r="D481" s="83"/>
      <c r="E481" s="83"/>
      <c r="F481" s="83"/>
      <c r="G481" s="83"/>
      <c r="H481" s="45"/>
      <c r="I481" s="44"/>
      <c r="J481" s="29"/>
    </row>
    <row r="482" spans="1:10" x14ac:dyDescent="0.25">
      <c r="A482" s="18">
        <v>478</v>
      </c>
      <c r="B482" s="4"/>
      <c r="C482" s="4"/>
      <c r="D482" s="83"/>
      <c r="E482" s="83"/>
      <c r="F482" s="83"/>
      <c r="G482" s="83"/>
      <c r="H482" s="45"/>
      <c r="I482" s="44"/>
      <c r="J482" s="29"/>
    </row>
    <row r="483" spans="1:10" x14ac:dyDescent="0.25">
      <c r="A483" s="18">
        <v>479</v>
      </c>
      <c r="B483" s="4"/>
      <c r="C483" s="4"/>
      <c r="D483" s="83"/>
      <c r="E483" s="83"/>
      <c r="F483" s="83"/>
      <c r="G483" s="83"/>
      <c r="H483" s="45"/>
      <c r="I483" s="44"/>
      <c r="J483" s="29"/>
    </row>
    <row r="484" spans="1:10" x14ac:dyDescent="0.25">
      <c r="A484" s="18">
        <v>480</v>
      </c>
      <c r="B484" s="4"/>
      <c r="C484" s="4"/>
      <c r="D484" s="83"/>
      <c r="E484" s="83"/>
      <c r="F484" s="83"/>
      <c r="G484" s="83"/>
      <c r="H484" s="45"/>
      <c r="I484" s="44"/>
      <c r="J484" s="29"/>
    </row>
    <row r="485" spans="1:10" x14ac:dyDescent="0.25">
      <c r="A485" s="18">
        <v>481</v>
      </c>
      <c r="B485" s="4"/>
      <c r="C485" s="4"/>
      <c r="D485" s="83"/>
      <c r="E485" s="83"/>
      <c r="F485" s="83"/>
      <c r="G485" s="83"/>
      <c r="H485" s="45"/>
      <c r="I485" s="44"/>
      <c r="J485" s="29"/>
    </row>
    <row r="486" spans="1:10" x14ac:dyDescent="0.25">
      <c r="A486" s="18">
        <v>482</v>
      </c>
      <c r="B486" s="4"/>
      <c r="C486" s="4"/>
      <c r="D486" s="83"/>
      <c r="E486" s="83"/>
      <c r="F486" s="83"/>
      <c r="G486" s="83"/>
      <c r="H486" s="45"/>
      <c r="I486" s="44"/>
      <c r="J486" s="29"/>
    </row>
    <row r="487" spans="1:10" x14ac:dyDescent="0.25">
      <c r="A487" s="18">
        <v>483</v>
      </c>
      <c r="B487" s="4"/>
      <c r="C487" s="4"/>
      <c r="D487" s="83"/>
      <c r="E487" s="83"/>
      <c r="F487" s="83"/>
      <c r="G487" s="83"/>
      <c r="H487" s="45"/>
      <c r="I487" s="44"/>
      <c r="J487" s="29"/>
    </row>
    <row r="488" spans="1:10" x14ac:dyDescent="0.25">
      <c r="A488" s="18">
        <v>484</v>
      </c>
      <c r="B488" s="4"/>
      <c r="C488" s="4"/>
      <c r="D488" s="83"/>
      <c r="E488" s="83"/>
      <c r="F488" s="83"/>
      <c r="G488" s="83"/>
      <c r="H488" s="45"/>
      <c r="I488" s="44"/>
      <c r="J488" s="29"/>
    </row>
    <row r="489" spans="1:10" x14ac:dyDescent="0.25">
      <c r="A489" s="18">
        <v>485</v>
      </c>
      <c r="B489" s="4"/>
      <c r="C489" s="4"/>
      <c r="D489" s="83"/>
      <c r="E489" s="83"/>
      <c r="F489" s="83"/>
      <c r="G489" s="83"/>
      <c r="H489" s="45"/>
      <c r="I489" s="44"/>
      <c r="J489" s="29"/>
    </row>
    <row r="490" spans="1:10" x14ac:dyDescent="0.25">
      <c r="A490" s="18">
        <v>486</v>
      </c>
      <c r="B490" s="4"/>
      <c r="C490" s="4"/>
      <c r="D490" s="83"/>
      <c r="E490" s="83"/>
      <c r="F490" s="83"/>
      <c r="G490" s="83"/>
      <c r="H490" s="45"/>
      <c r="I490" s="44"/>
      <c r="J490" s="29"/>
    </row>
    <row r="491" spans="1:10" x14ac:dyDescent="0.25">
      <c r="A491" s="18">
        <v>487</v>
      </c>
      <c r="B491" s="4"/>
      <c r="C491" s="4"/>
      <c r="D491" s="83"/>
      <c r="E491" s="83"/>
      <c r="F491" s="83"/>
      <c r="G491" s="83"/>
      <c r="H491" s="45"/>
      <c r="I491" s="44"/>
      <c r="J491" s="29"/>
    </row>
    <row r="492" spans="1:10" x14ac:dyDescent="0.25">
      <c r="A492" s="18">
        <v>488</v>
      </c>
      <c r="B492" s="4"/>
      <c r="C492" s="4"/>
      <c r="D492" s="83"/>
      <c r="E492" s="83"/>
      <c r="F492" s="83"/>
      <c r="G492" s="83"/>
      <c r="H492" s="45"/>
      <c r="I492" s="44"/>
      <c r="J492" s="29"/>
    </row>
    <row r="493" spans="1:10" x14ac:dyDescent="0.25">
      <c r="A493" s="18">
        <v>489</v>
      </c>
      <c r="B493" s="4"/>
      <c r="C493" s="4"/>
      <c r="D493" s="83"/>
      <c r="E493" s="83"/>
      <c r="F493" s="83"/>
      <c r="G493" s="83"/>
      <c r="H493" s="45"/>
      <c r="I493" s="44"/>
      <c r="J493" s="29"/>
    </row>
    <row r="494" spans="1:10" x14ac:dyDescent="0.25">
      <c r="A494" s="18">
        <v>490</v>
      </c>
      <c r="B494" s="4"/>
      <c r="C494" s="4"/>
      <c r="D494" s="83"/>
      <c r="E494" s="83"/>
      <c r="F494" s="83"/>
      <c r="G494" s="83"/>
      <c r="H494" s="45"/>
      <c r="I494" s="44"/>
      <c r="J494" s="29"/>
    </row>
    <row r="495" spans="1:10" x14ac:dyDescent="0.25">
      <c r="A495" s="18">
        <v>491</v>
      </c>
      <c r="B495" s="4"/>
      <c r="C495" s="4"/>
      <c r="D495" s="83"/>
      <c r="E495" s="83"/>
      <c r="F495" s="83"/>
      <c r="G495" s="83"/>
      <c r="H495" s="45"/>
      <c r="I495" s="44"/>
      <c r="J495" s="29"/>
    </row>
    <row r="496" spans="1:10" x14ac:dyDescent="0.25">
      <c r="A496" s="18">
        <v>492</v>
      </c>
      <c r="B496" s="4"/>
      <c r="C496" s="4"/>
      <c r="D496" s="83"/>
      <c r="E496" s="83"/>
      <c r="F496" s="83"/>
      <c r="G496" s="83"/>
      <c r="H496" s="45"/>
      <c r="I496" s="44"/>
      <c r="J496" s="29"/>
    </row>
    <row r="497" spans="1:10" x14ac:dyDescent="0.25">
      <c r="A497" s="18">
        <v>493</v>
      </c>
      <c r="B497" s="4"/>
      <c r="C497" s="4"/>
      <c r="D497" s="83"/>
      <c r="E497" s="83"/>
      <c r="F497" s="83"/>
      <c r="G497" s="83"/>
      <c r="H497" s="45"/>
      <c r="I497" s="44"/>
      <c r="J497" s="29"/>
    </row>
    <row r="498" spans="1:10" x14ac:dyDescent="0.25">
      <c r="A498" s="18">
        <v>494</v>
      </c>
      <c r="B498" s="4"/>
      <c r="C498" s="4"/>
      <c r="D498" s="83"/>
      <c r="E498" s="83"/>
      <c r="F498" s="83"/>
      <c r="G498" s="83"/>
      <c r="H498" s="45"/>
      <c r="I498" s="44"/>
      <c r="J498" s="29"/>
    </row>
    <row r="499" spans="1:10" x14ac:dyDescent="0.25">
      <c r="A499" s="18">
        <v>495</v>
      </c>
      <c r="B499" s="4"/>
      <c r="C499" s="4"/>
      <c r="D499" s="83"/>
      <c r="E499" s="83"/>
      <c r="F499" s="83"/>
      <c r="G499" s="83"/>
      <c r="H499" s="45"/>
      <c r="I499" s="44"/>
      <c r="J499" s="29"/>
    </row>
    <row r="500" spans="1:10" x14ac:dyDescent="0.25">
      <c r="A500" s="18">
        <v>496</v>
      </c>
      <c r="B500" s="4"/>
      <c r="C500" s="4"/>
      <c r="D500" s="83"/>
      <c r="E500" s="83"/>
      <c r="F500" s="83"/>
      <c r="G500" s="83"/>
      <c r="H500" s="45"/>
      <c r="I500" s="44"/>
      <c r="J500" s="29"/>
    </row>
    <row r="501" spans="1:10" x14ac:dyDescent="0.25">
      <c r="A501" s="18">
        <v>497</v>
      </c>
      <c r="B501" s="4"/>
      <c r="C501" s="4"/>
      <c r="D501" s="83"/>
      <c r="E501" s="83"/>
      <c r="F501" s="83"/>
      <c r="G501" s="83"/>
      <c r="H501" s="45"/>
      <c r="I501" s="44"/>
      <c r="J501" s="29"/>
    </row>
    <row r="502" spans="1:10" x14ac:dyDescent="0.25">
      <c r="A502" s="18">
        <v>498</v>
      </c>
      <c r="B502" s="4"/>
      <c r="C502" s="4"/>
      <c r="D502" s="83"/>
      <c r="E502" s="83"/>
      <c r="F502" s="83"/>
      <c r="G502" s="83"/>
      <c r="H502" s="45"/>
      <c r="I502" s="44"/>
      <c r="J502" s="29"/>
    </row>
    <row r="503" spans="1:10" x14ac:dyDescent="0.25">
      <c r="A503" s="18">
        <v>499</v>
      </c>
      <c r="B503" s="4"/>
      <c r="C503" s="4"/>
      <c r="D503" s="83"/>
      <c r="E503" s="83"/>
      <c r="F503" s="83"/>
      <c r="G503" s="83"/>
      <c r="H503" s="45"/>
      <c r="I503" s="44"/>
      <c r="J503" s="29"/>
    </row>
    <row r="504" spans="1:10" x14ac:dyDescent="0.25">
      <c r="A504" s="18">
        <v>500</v>
      </c>
      <c r="B504" s="4"/>
      <c r="C504" s="4"/>
      <c r="D504" s="83"/>
      <c r="E504" s="83"/>
      <c r="F504" s="83"/>
      <c r="G504" s="83"/>
      <c r="H504" s="45"/>
      <c r="I504" s="44"/>
      <c r="J504" s="29"/>
    </row>
    <row r="505" spans="1:10" x14ac:dyDescent="0.25">
      <c r="A505" s="18">
        <v>501</v>
      </c>
      <c r="B505" s="4"/>
      <c r="C505" s="4"/>
      <c r="D505" s="83"/>
      <c r="E505" s="83"/>
      <c r="F505" s="83"/>
      <c r="G505" s="83"/>
      <c r="H505" s="45"/>
      <c r="I505" s="44"/>
      <c r="J505" s="29"/>
    </row>
    <row r="506" spans="1:10" x14ac:dyDescent="0.25">
      <c r="A506" s="18">
        <v>502</v>
      </c>
      <c r="B506" s="4"/>
      <c r="C506" s="4"/>
      <c r="D506" s="83"/>
      <c r="E506" s="83"/>
      <c r="F506" s="83"/>
      <c r="G506" s="83"/>
      <c r="H506" s="45"/>
      <c r="I506" s="44"/>
      <c r="J506" s="29"/>
    </row>
    <row r="507" spans="1:10" x14ac:dyDescent="0.25">
      <c r="A507" s="18">
        <v>503</v>
      </c>
      <c r="B507" s="4"/>
      <c r="C507" s="4"/>
      <c r="D507" s="83"/>
      <c r="E507" s="83"/>
      <c r="F507" s="83"/>
      <c r="G507" s="83"/>
      <c r="H507" s="45"/>
      <c r="I507" s="44"/>
      <c r="J507" s="29"/>
    </row>
    <row r="508" spans="1:10" x14ac:dyDescent="0.25">
      <c r="A508" s="18">
        <v>504</v>
      </c>
      <c r="B508" s="4"/>
      <c r="C508" s="4"/>
      <c r="D508" s="83"/>
      <c r="E508" s="83"/>
      <c r="F508" s="83"/>
      <c r="G508" s="83"/>
      <c r="H508" s="45"/>
      <c r="I508" s="44"/>
      <c r="J508" s="29"/>
    </row>
    <row r="509" spans="1:10" x14ac:dyDescent="0.25">
      <c r="A509" s="18">
        <v>505</v>
      </c>
      <c r="B509" s="4"/>
      <c r="C509" s="4"/>
      <c r="D509" s="83"/>
      <c r="E509" s="83"/>
      <c r="F509" s="83"/>
      <c r="G509" s="83"/>
      <c r="H509" s="45"/>
      <c r="I509" s="44"/>
      <c r="J509" s="29"/>
    </row>
    <row r="510" spans="1:10" x14ac:dyDescent="0.25">
      <c r="A510" s="18">
        <v>506</v>
      </c>
      <c r="B510" s="4"/>
      <c r="C510" s="4"/>
      <c r="D510" s="83"/>
      <c r="E510" s="83"/>
      <c r="F510" s="83"/>
      <c r="G510" s="83"/>
      <c r="H510" s="45"/>
      <c r="I510" s="44"/>
      <c r="J510" s="29"/>
    </row>
    <row r="511" spans="1:10" x14ac:dyDescent="0.25">
      <c r="A511" s="18">
        <v>507</v>
      </c>
      <c r="B511" s="4"/>
      <c r="C511" s="4"/>
      <c r="D511" s="83"/>
      <c r="E511" s="83"/>
      <c r="F511" s="83"/>
      <c r="G511" s="83"/>
      <c r="H511" s="45"/>
      <c r="I511" s="44"/>
      <c r="J511" s="29"/>
    </row>
    <row r="512" spans="1:10" x14ac:dyDescent="0.25">
      <c r="A512" s="18">
        <v>508</v>
      </c>
      <c r="B512" s="4"/>
      <c r="C512" s="4"/>
      <c r="D512" s="83"/>
      <c r="E512" s="83"/>
      <c r="F512" s="83"/>
      <c r="G512" s="83"/>
      <c r="H512" s="45"/>
      <c r="I512" s="44"/>
      <c r="J512" s="29"/>
    </row>
    <row r="513" spans="1:10" x14ac:dyDescent="0.25">
      <c r="A513" s="18">
        <v>509</v>
      </c>
      <c r="B513" s="4"/>
      <c r="C513" s="4"/>
      <c r="D513" s="83"/>
      <c r="E513" s="83"/>
      <c r="F513" s="83"/>
      <c r="G513" s="83"/>
      <c r="H513" s="45"/>
      <c r="I513" s="44"/>
      <c r="J513" s="29"/>
    </row>
    <row r="514" spans="1:10" x14ac:dyDescent="0.25">
      <c r="A514" s="18">
        <v>510</v>
      </c>
      <c r="B514" s="4"/>
      <c r="C514" s="4"/>
      <c r="D514" s="83"/>
      <c r="E514" s="83"/>
      <c r="F514" s="83"/>
      <c r="G514" s="83"/>
      <c r="H514" s="45"/>
      <c r="I514" s="44"/>
      <c r="J514" s="29"/>
    </row>
    <row r="515" spans="1:10" x14ac:dyDescent="0.25">
      <c r="A515" s="18">
        <v>511</v>
      </c>
      <c r="B515" s="4"/>
      <c r="C515" s="4"/>
      <c r="D515" s="83"/>
      <c r="E515" s="83"/>
      <c r="F515" s="83"/>
      <c r="G515" s="83"/>
      <c r="H515" s="45"/>
      <c r="I515" s="44"/>
      <c r="J515" s="29"/>
    </row>
    <row r="516" spans="1:10" x14ac:dyDescent="0.25">
      <c r="A516" s="18">
        <v>512</v>
      </c>
      <c r="B516" s="4"/>
      <c r="C516" s="4"/>
      <c r="D516" s="83"/>
      <c r="E516" s="83"/>
      <c r="F516" s="83"/>
      <c r="G516" s="83"/>
      <c r="H516" s="45"/>
      <c r="I516" s="44"/>
      <c r="J516" s="29"/>
    </row>
    <row r="517" spans="1:10" x14ac:dyDescent="0.25">
      <c r="A517" s="18">
        <v>513</v>
      </c>
      <c r="B517" s="4"/>
      <c r="C517" s="4"/>
      <c r="D517" s="83"/>
      <c r="E517" s="83"/>
      <c r="F517" s="83"/>
      <c r="G517" s="83"/>
      <c r="H517" s="45"/>
      <c r="I517" s="44"/>
      <c r="J517" s="29"/>
    </row>
    <row r="518" spans="1:10" x14ac:dyDescent="0.25">
      <c r="A518" s="18">
        <v>514</v>
      </c>
      <c r="B518" s="4"/>
      <c r="C518" s="4"/>
      <c r="D518" s="83"/>
      <c r="E518" s="83"/>
      <c r="F518" s="83"/>
      <c r="G518" s="83"/>
      <c r="H518" s="45"/>
      <c r="I518" s="44"/>
      <c r="J518" s="29"/>
    </row>
    <row r="519" spans="1:10" x14ac:dyDescent="0.25">
      <c r="A519" s="18">
        <v>515</v>
      </c>
      <c r="B519" s="4"/>
      <c r="C519" s="4"/>
      <c r="D519" s="83"/>
      <c r="E519" s="83"/>
      <c r="F519" s="83"/>
      <c r="G519" s="83"/>
      <c r="H519" s="45"/>
      <c r="I519" s="44"/>
      <c r="J519" s="29"/>
    </row>
    <row r="520" spans="1:10" x14ac:dyDescent="0.25">
      <c r="A520" s="18">
        <v>516</v>
      </c>
      <c r="B520" s="4"/>
      <c r="C520" s="4"/>
      <c r="D520" s="83"/>
      <c r="E520" s="83"/>
      <c r="F520" s="83"/>
      <c r="G520" s="83"/>
      <c r="H520" s="45"/>
      <c r="I520" s="44"/>
      <c r="J520" s="29"/>
    </row>
    <row r="521" spans="1:10" x14ac:dyDescent="0.25">
      <c r="A521" s="18">
        <v>517</v>
      </c>
      <c r="B521" s="4"/>
      <c r="C521" s="4"/>
      <c r="D521" s="83"/>
      <c r="E521" s="83"/>
      <c r="F521" s="83"/>
      <c r="G521" s="83"/>
      <c r="H521" s="45"/>
      <c r="I521" s="44"/>
      <c r="J521" s="29"/>
    </row>
    <row r="522" spans="1:10" x14ac:dyDescent="0.25">
      <c r="A522" s="18">
        <v>518</v>
      </c>
      <c r="B522" s="4"/>
      <c r="C522" s="4"/>
      <c r="D522" s="83"/>
      <c r="E522" s="83"/>
      <c r="F522" s="83"/>
      <c r="G522" s="83"/>
      <c r="H522" s="45"/>
      <c r="I522" s="44"/>
      <c r="J522" s="29"/>
    </row>
    <row r="523" spans="1:10" x14ac:dyDescent="0.25">
      <c r="A523" s="18">
        <v>519</v>
      </c>
      <c r="B523" s="4"/>
      <c r="C523" s="4"/>
      <c r="D523" s="83"/>
      <c r="E523" s="83"/>
      <c r="F523" s="83"/>
      <c r="G523" s="83"/>
      <c r="H523" s="45"/>
      <c r="I523" s="44"/>
      <c r="J523" s="29"/>
    </row>
    <row r="524" spans="1:10" x14ac:dyDescent="0.25">
      <c r="A524" s="18">
        <v>520</v>
      </c>
      <c r="B524" s="4"/>
      <c r="C524" s="4"/>
      <c r="D524" s="83"/>
      <c r="E524" s="83"/>
      <c r="F524" s="83"/>
      <c r="G524" s="83"/>
      <c r="H524" s="45"/>
      <c r="I524" s="44"/>
      <c r="J524" s="29"/>
    </row>
    <row r="525" spans="1:10" x14ac:dyDescent="0.25">
      <c r="A525" s="18">
        <v>521</v>
      </c>
      <c r="B525" s="4"/>
      <c r="C525" s="4"/>
      <c r="D525" s="83"/>
      <c r="E525" s="83"/>
      <c r="F525" s="83"/>
      <c r="G525" s="83"/>
      <c r="H525" s="45"/>
      <c r="I525" s="44"/>
      <c r="J525" s="29"/>
    </row>
    <row r="526" spans="1:10" x14ac:dyDescent="0.25">
      <c r="A526" s="18">
        <v>522</v>
      </c>
      <c r="B526" s="4"/>
      <c r="C526" s="4"/>
      <c r="D526" s="83"/>
      <c r="E526" s="83"/>
      <c r="F526" s="83"/>
      <c r="G526" s="83"/>
      <c r="H526" s="45"/>
      <c r="I526" s="44"/>
      <c r="J526" s="29"/>
    </row>
    <row r="527" spans="1:10" x14ac:dyDescent="0.25">
      <c r="A527" s="18">
        <v>523</v>
      </c>
      <c r="B527" s="4"/>
      <c r="C527" s="4"/>
      <c r="D527" s="83"/>
      <c r="E527" s="83"/>
      <c r="F527" s="83"/>
      <c r="G527" s="83"/>
      <c r="H527" s="45"/>
      <c r="I527" s="44"/>
      <c r="J527" s="29"/>
    </row>
    <row r="528" spans="1:10" x14ac:dyDescent="0.25">
      <c r="A528" s="18">
        <v>524</v>
      </c>
      <c r="B528" s="4"/>
      <c r="C528" s="4"/>
      <c r="D528" s="83"/>
      <c r="E528" s="83"/>
      <c r="F528" s="83"/>
      <c r="G528" s="83"/>
      <c r="H528" s="45"/>
      <c r="I528" s="44"/>
      <c r="J528" s="29"/>
    </row>
    <row r="529" spans="1:10" x14ac:dyDescent="0.25">
      <c r="A529" s="18">
        <v>525</v>
      </c>
      <c r="B529" s="4"/>
      <c r="C529" s="4"/>
      <c r="D529" s="83"/>
      <c r="E529" s="83"/>
      <c r="F529" s="83"/>
      <c r="G529" s="83"/>
      <c r="H529" s="45"/>
      <c r="I529" s="44"/>
      <c r="J529" s="29"/>
    </row>
    <row r="530" spans="1:10" x14ac:dyDescent="0.25">
      <c r="A530" s="18">
        <v>526</v>
      </c>
      <c r="B530" s="4"/>
      <c r="C530" s="4"/>
      <c r="D530" s="83"/>
      <c r="E530" s="83"/>
      <c r="F530" s="83"/>
      <c r="G530" s="83"/>
      <c r="H530" s="45"/>
      <c r="I530" s="44"/>
      <c r="J530" s="29"/>
    </row>
    <row r="531" spans="1:10" x14ac:dyDescent="0.25">
      <c r="A531" s="18">
        <v>527</v>
      </c>
      <c r="B531" s="4"/>
      <c r="C531" s="4"/>
      <c r="D531" s="83"/>
      <c r="E531" s="83"/>
      <c r="F531" s="83"/>
      <c r="G531" s="83"/>
      <c r="H531" s="45"/>
      <c r="I531" s="44"/>
      <c r="J531" s="29"/>
    </row>
    <row r="532" spans="1:10" x14ac:dyDescent="0.25">
      <c r="A532" s="18">
        <v>528</v>
      </c>
      <c r="B532" s="4"/>
      <c r="C532" s="4"/>
      <c r="D532" s="83"/>
      <c r="E532" s="83"/>
      <c r="F532" s="83"/>
      <c r="G532" s="83"/>
      <c r="H532" s="45"/>
      <c r="I532" s="44"/>
      <c r="J532" s="29"/>
    </row>
    <row r="533" spans="1:10" x14ac:dyDescent="0.25">
      <c r="A533" s="18">
        <v>529</v>
      </c>
      <c r="B533" s="4"/>
      <c r="C533" s="4"/>
      <c r="D533" s="83"/>
      <c r="E533" s="83"/>
      <c r="F533" s="83"/>
      <c r="G533" s="83"/>
      <c r="H533" s="45"/>
      <c r="I533" s="44"/>
      <c r="J533" s="29"/>
    </row>
    <row r="534" spans="1:10" x14ac:dyDescent="0.25">
      <c r="A534" s="18">
        <v>530</v>
      </c>
      <c r="B534" s="4"/>
      <c r="C534" s="4"/>
      <c r="D534" s="83"/>
      <c r="E534" s="83"/>
      <c r="F534" s="83"/>
      <c r="G534" s="83"/>
      <c r="H534" s="45"/>
      <c r="I534" s="44"/>
      <c r="J534" s="29"/>
    </row>
    <row r="535" spans="1:10" x14ac:dyDescent="0.25">
      <c r="A535" s="18">
        <v>531</v>
      </c>
      <c r="B535" s="4"/>
      <c r="C535" s="4"/>
      <c r="D535" s="83"/>
      <c r="E535" s="83"/>
      <c r="F535" s="83"/>
      <c r="G535" s="83"/>
      <c r="H535" s="45"/>
      <c r="I535" s="44"/>
      <c r="J535" s="29"/>
    </row>
    <row r="536" spans="1:10" x14ac:dyDescent="0.25">
      <c r="A536" s="18">
        <v>532</v>
      </c>
      <c r="B536" s="4"/>
      <c r="C536" s="4"/>
      <c r="D536" s="83"/>
      <c r="E536" s="83"/>
      <c r="F536" s="83"/>
      <c r="G536" s="83"/>
      <c r="H536" s="45"/>
      <c r="I536" s="44"/>
      <c r="J536" s="29"/>
    </row>
    <row r="537" spans="1:10" x14ac:dyDescent="0.25">
      <c r="A537" s="18">
        <v>533</v>
      </c>
      <c r="B537" s="4"/>
      <c r="C537" s="4"/>
      <c r="D537" s="83"/>
      <c r="E537" s="83"/>
      <c r="F537" s="83"/>
      <c r="G537" s="83"/>
      <c r="H537" s="45"/>
      <c r="I537" s="44"/>
      <c r="J537" s="29"/>
    </row>
    <row r="538" spans="1:10" x14ac:dyDescent="0.25">
      <c r="A538" s="18">
        <v>534</v>
      </c>
      <c r="B538" s="4"/>
      <c r="C538" s="4"/>
      <c r="D538" s="83"/>
      <c r="E538" s="83"/>
      <c r="F538" s="83"/>
      <c r="G538" s="83"/>
      <c r="H538" s="45"/>
      <c r="I538" s="44"/>
      <c r="J538" s="29"/>
    </row>
    <row r="539" spans="1:10" x14ac:dyDescent="0.25">
      <c r="A539" s="18">
        <v>535</v>
      </c>
      <c r="B539" s="4"/>
      <c r="C539" s="4"/>
      <c r="D539" s="83"/>
      <c r="E539" s="83"/>
      <c r="F539" s="83"/>
      <c r="G539" s="83"/>
      <c r="H539" s="45"/>
      <c r="I539" s="44"/>
      <c r="J539" s="29"/>
    </row>
    <row r="540" spans="1:10" x14ac:dyDescent="0.25">
      <c r="A540" s="18">
        <v>536</v>
      </c>
      <c r="B540" s="4"/>
      <c r="C540" s="4"/>
      <c r="D540" s="83"/>
      <c r="E540" s="83"/>
      <c r="F540" s="83"/>
      <c r="G540" s="83"/>
      <c r="H540" s="45"/>
      <c r="I540" s="44"/>
      <c r="J540" s="29"/>
    </row>
    <row r="541" spans="1:10" x14ac:dyDescent="0.25">
      <c r="A541" s="18">
        <v>537</v>
      </c>
      <c r="B541" s="4"/>
      <c r="C541" s="4"/>
      <c r="D541" s="83"/>
      <c r="E541" s="83"/>
      <c r="F541" s="83"/>
      <c r="G541" s="83"/>
      <c r="H541" s="45"/>
      <c r="I541" s="44"/>
      <c r="J541" s="29"/>
    </row>
    <row r="542" spans="1:10" x14ac:dyDescent="0.25">
      <c r="A542" s="18">
        <v>538</v>
      </c>
      <c r="B542" s="4"/>
      <c r="C542" s="4"/>
      <c r="D542" s="83"/>
      <c r="E542" s="83"/>
      <c r="F542" s="83"/>
      <c r="G542" s="83"/>
      <c r="H542" s="45"/>
      <c r="I542" s="44"/>
      <c r="J542" s="29"/>
    </row>
    <row r="543" spans="1:10" x14ac:dyDescent="0.25">
      <c r="A543" s="18">
        <v>539</v>
      </c>
      <c r="B543" s="4"/>
      <c r="C543" s="4"/>
      <c r="D543" s="83"/>
      <c r="E543" s="83"/>
      <c r="F543" s="83"/>
      <c r="G543" s="83"/>
      <c r="H543" s="45"/>
      <c r="I543" s="44"/>
      <c r="J543" s="29"/>
    </row>
    <row r="544" spans="1:10" x14ac:dyDescent="0.25">
      <c r="A544" s="18">
        <v>540</v>
      </c>
      <c r="B544" s="4"/>
      <c r="C544" s="4"/>
      <c r="D544" s="83"/>
      <c r="E544" s="83"/>
      <c r="F544" s="83"/>
      <c r="G544" s="83"/>
      <c r="H544" s="45"/>
      <c r="I544" s="44"/>
      <c r="J544" s="29"/>
    </row>
    <row r="545" spans="1:10" x14ac:dyDescent="0.25">
      <c r="A545" s="18">
        <v>541</v>
      </c>
      <c r="B545" s="4"/>
      <c r="C545" s="4"/>
      <c r="D545" s="83"/>
      <c r="E545" s="83"/>
      <c r="F545" s="83"/>
      <c r="G545" s="83"/>
      <c r="H545" s="45"/>
      <c r="I545" s="44"/>
      <c r="J545" s="29"/>
    </row>
    <row r="546" spans="1:10" x14ac:dyDescent="0.25">
      <c r="A546" s="18">
        <v>542</v>
      </c>
      <c r="B546" s="4"/>
      <c r="C546" s="4"/>
      <c r="D546" s="83"/>
      <c r="E546" s="83"/>
      <c r="F546" s="83"/>
      <c r="G546" s="83"/>
      <c r="H546" s="45"/>
      <c r="I546" s="44"/>
      <c r="J546" s="29"/>
    </row>
    <row r="547" spans="1:10" x14ac:dyDescent="0.25">
      <c r="A547" s="18">
        <v>543</v>
      </c>
      <c r="B547" s="4"/>
      <c r="C547" s="4"/>
      <c r="D547" s="83"/>
      <c r="E547" s="83"/>
      <c r="F547" s="83"/>
      <c r="G547" s="83"/>
      <c r="H547" s="45"/>
      <c r="I547" s="44"/>
      <c r="J547" s="29"/>
    </row>
    <row r="548" spans="1:10" x14ac:dyDescent="0.25">
      <c r="A548" s="18">
        <v>544</v>
      </c>
      <c r="B548" s="4"/>
      <c r="C548" s="4"/>
      <c r="D548" s="83"/>
      <c r="E548" s="83"/>
      <c r="F548" s="83"/>
      <c r="G548" s="83"/>
      <c r="H548" s="45"/>
      <c r="I548" s="44"/>
      <c r="J548" s="29"/>
    </row>
    <row r="549" spans="1:10" x14ac:dyDescent="0.25">
      <c r="A549" s="18">
        <v>545</v>
      </c>
      <c r="B549" s="4"/>
      <c r="C549" s="4"/>
      <c r="D549" s="83"/>
      <c r="E549" s="83"/>
      <c r="F549" s="83"/>
      <c r="G549" s="83"/>
      <c r="H549" s="45"/>
      <c r="I549" s="44"/>
      <c r="J549" s="29"/>
    </row>
    <row r="550" spans="1:10" x14ac:dyDescent="0.25">
      <c r="A550" s="18">
        <v>546</v>
      </c>
      <c r="B550" s="4"/>
      <c r="C550" s="4"/>
      <c r="D550" s="83"/>
      <c r="E550" s="83"/>
      <c r="F550" s="83"/>
      <c r="G550" s="83"/>
      <c r="H550" s="45"/>
      <c r="I550" s="44"/>
      <c r="J550" s="29"/>
    </row>
    <row r="551" spans="1:10" x14ac:dyDescent="0.25">
      <c r="A551" s="18">
        <v>547</v>
      </c>
      <c r="B551" s="4"/>
      <c r="C551" s="4"/>
      <c r="D551" s="83"/>
      <c r="E551" s="83"/>
      <c r="F551" s="83"/>
      <c r="G551" s="83"/>
      <c r="H551" s="45"/>
      <c r="I551" s="44"/>
      <c r="J551" s="29"/>
    </row>
    <row r="552" spans="1:10" x14ac:dyDescent="0.25">
      <c r="A552" s="18">
        <v>548</v>
      </c>
      <c r="B552" s="4"/>
      <c r="C552" s="4"/>
      <c r="D552" s="83"/>
      <c r="E552" s="83"/>
      <c r="F552" s="83"/>
      <c r="G552" s="83"/>
      <c r="H552" s="45"/>
      <c r="I552" s="44"/>
      <c r="J552" s="29"/>
    </row>
    <row r="553" spans="1:10" x14ac:dyDescent="0.25">
      <c r="A553" s="18">
        <v>549</v>
      </c>
      <c r="B553" s="4"/>
      <c r="C553" s="4"/>
      <c r="D553" s="83"/>
      <c r="E553" s="83"/>
      <c r="F553" s="83"/>
      <c r="G553" s="83"/>
      <c r="H553" s="45"/>
      <c r="I553" s="44"/>
      <c r="J553" s="29"/>
    </row>
    <row r="554" spans="1:10" x14ac:dyDescent="0.25">
      <c r="A554" s="18">
        <v>550</v>
      </c>
      <c r="B554" s="4"/>
      <c r="C554" s="4"/>
      <c r="D554" s="83"/>
      <c r="E554" s="83"/>
      <c r="F554" s="83"/>
      <c r="G554" s="83"/>
      <c r="H554" s="45"/>
      <c r="I554" s="44"/>
      <c r="J554" s="29"/>
    </row>
    <row r="555" spans="1:10" x14ac:dyDescent="0.25">
      <c r="A555" s="18">
        <v>551</v>
      </c>
      <c r="B555" s="4"/>
      <c r="C555" s="4"/>
      <c r="D555" s="83"/>
      <c r="E555" s="83"/>
      <c r="F555" s="83"/>
      <c r="G555" s="83"/>
      <c r="H555" s="45"/>
      <c r="I555" s="44"/>
      <c r="J555" s="29"/>
    </row>
    <row r="556" spans="1:10" x14ac:dyDescent="0.25">
      <c r="A556" s="18">
        <v>552</v>
      </c>
      <c r="B556" s="4"/>
      <c r="C556" s="4"/>
      <c r="D556" s="83"/>
      <c r="E556" s="83"/>
      <c r="F556" s="83"/>
      <c r="G556" s="83"/>
      <c r="H556" s="45"/>
      <c r="I556" s="44"/>
      <c r="J556" s="29"/>
    </row>
    <row r="557" spans="1:10" x14ac:dyDescent="0.25">
      <c r="A557" s="18">
        <v>553</v>
      </c>
      <c r="B557" s="4"/>
      <c r="C557" s="4"/>
      <c r="D557" s="83"/>
      <c r="E557" s="83"/>
      <c r="F557" s="83"/>
      <c r="G557" s="83"/>
      <c r="H557" s="45"/>
      <c r="I557" s="44"/>
      <c r="J557" s="29"/>
    </row>
    <row r="558" spans="1:10" x14ac:dyDescent="0.25">
      <c r="A558" s="18">
        <v>554</v>
      </c>
      <c r="B558" s="4"/>
      <c r="C558" s="4"/>
      <c r="D558" s="83"/>
      <c r="E558" s="83"/>
      <c r="F558" s="83"/>
      <c r="G558" s="83"/>
      <c r="H558" s="45"/>
      <c r="I558" s="44"/>
      <c r="J558" s="29"/>
    </row>
    <row r="559" spans="1:10" x14ac:dyDescent="0.25">
      <c r="A559" s="18">
        <v>555</v>
      </c>
      <c r="B559" s="4"/>
      <c r="C559" s="4"/>
      <c r="D559" s="83"/>
      <c r="E559" s="83"/>
      <c r="F559" s="83"/>
      <c r="G559" s="83"/>
      <c r="H559" s="45"/>
      <c r="I559" s="44"/>
      <c r="J559" s="29"/>
    </row>
    <row r="560" spans="1:10" x14ac:dyDescent="0.25">
      <c r="A560" s="18">
        <v>556</v>
      </c>
      <c r="B560" s="4"/>
      <c r="C560" s="4"/>
      <c r="D560" s="83"/>
      <c r="E560" s="83"/>
      <c r="F560" s="83"/>
      <c r="G560" s="83"/>
      <c r="H560" s="45"/>
      <c r="I560" s="44"/>
      <c r="J560" s="29"/>
    </row>
    <row r="561" spans="1:10" x14ac:dyDescent="0.25">
      <c r="A561" s="18">
        <v>557</v>
      </c>
      <c r="B561" s="4"/>
      <c r="C561" s="4"/>
      <c r="D561" s="83"/>
      <c r="E561" s="83"/>
      <c r="F561" s="83"/>
      <c r="G561" s="83"/>
      <c r="H561" s="45"/>
      <c r="I561" s="44"/>
      <c r="J561" s="29"/>
    </row>
    <row r="562" spans="1:10" x14ac:dyDescent="0.25">
      <c r="A562" s="18">
        <v>558</v>
      </c>
      <c r="B562" s="4"/>
      <c r="C562" s="4"/>
      <c r="D562" s="83"/>
      <c r="E562" s="83"/>
      <c r="F562" s="83"/>
      <c r="G562" s="83"/>
      <c r="H562" s="45"/>
      <c r="I562" s="44"/>
      <c r="J562" s="29"/>
    </row>
    <row r="563" spans="1:10" x14ac:dyDescent="0.25">
      <c r="A563" s="18">
        <v>559</v>
      </c>
      <c r="B563" s="4"/>
      <c r="C563" s="4"/>
      <c r="D563" s="83"/>
      <c r="E563" s="83"/>
      <c r="F563" s="83"/>
      <c r="G563" s="83"/>
      <c r="H563" s="45"/>
      <c r="I563" s="44"/>
      <c r="J563" s="29"/>
    </row>
    <row r="564" spans="1:10" x14ac:dyDescent="0.25">
      <c r="A564" s="18">
        <v>560</v>
      </c>
      <c r="B564" s="4"/>
      <c r="C564" s="4"/>
      <c r="D564" s="83"/>
      <c r="E564" s="83"/>
      <c r="F564" s="83"/>
      <c r="G564" s="83"/>
      <c r="H564" s="45"/>
      <c r="I564" s="44"/>
      <c r="J564" s="29"/>
    </row>
    <row r="565" spans="1:10" x14ac:dyDescent="0.25">
      <c r="A565" s="18">
        <v>561</v>
      </c>
      <c r="B565" s="4"/>
      <c r="C565" s="4"/>
      <c r="D565" s="83"/>
      <c r="E565" s="83"/>
      <c r="F565" s="83"/>
      <c r="G565" s="83"/>
      <c r="H565" s="45"/>
      <c r="I565" s="44"/>
      <c r="J565" s="29"/>
    </row>
    <row r="566" spans="1:10" x14ac:dyDescent="0.25">
      <c r="A566" s="18">
        <v>562</v>
      </c>
      <c r="B566" s="4"/>
      <c r="C566" s="4"/>
      <c r="D566" s="83"/>
      <c r="E566" s="83"/>
      <c r="F566" s="83"/>
      <c r="G566" s="83"/>
      <c r="H566" s="45"/>
      <c r="I566" s="44"/>
      <c r="J566" s="29"/>
    </row>
    <row r="567" spans="1:10" x14ac:dyDescent="0.25">
      <c r="A567" s="18">
        <v>563</v>
      </c>
      <c r="B567" s="4"/>
      <c r="C567" s="4"/>
      <c r="D567" s="83"/>
      <c r="E567" s="83"/>
      <c r="F567" s="83"/>
      <c r="G567" s="83"/>
      <c r="H567" s="45"/>
      <c r="I567" s="44"/>
      <c r="J567" s="29"/>
    </row>
    <row r="568" spans="1:10" x14ac:dyDescent="0.25">
      <c r="A568" s="18">
        <v>564</v>
      </c>
      <c r="B568" s="4"/>
      <c r="C568" s="4"/>
      <c r="D568" s="83"/>
      <c r="E568" s="83"/>
      <c r="F568" s="83"/>
      <c r="G568" s="83"/>
      <c r="H568" s="45"/>
      <c r="I568" s="44"/>
      <c r="J568" s="29"/>
    </row>
    <row r="569" spans="1:10" x14ac:dyDescent="0.25">
      <c r="A569" s="18">
        <v>565</v>
      </c>
      <c r="B569" s="4"/>
      <c r="C569" s="4"/>
      <c r="D569" s="83"/>
      <c r="E569" s="83"/>
      <c r="F569" s="83"/>
      <c r="G569" s="83"/>
      <c r="H569" s="45"/>
      <c r="I569" s="44"/>
      <c r="J569" s="29"/>
    </row>
    <row r="570" spans="1:10" x14ac:dyDescent="0.25">
      <c r="A570" s="18">
        <v>566</v>
      </c>
      <c r="B570" s="4"/>
      <c r="C570" s="4"/>
      <c r="D570" s="83"/>
      <c r="E570" s="83"/>
      <c r="F570" s="83"/>
      <c r="G570" s="83"/>
      <c r="H570" s="45"/>
      <c r="I570" s="44"/>
      <c r="J570" s="29"/>
    </row>
    <row r="571" spans="1:10" x14ac:dyDescent="0.25">
      <c r="A571" s="18">
        <v>567</v>
      </c>
      <c r="B571" s="4"/>
      <c r="C571" s="4"/>
      <c r="D571" s="83"/>
      <c r="E571" s="83"/>
      <c r="F571" s="83"/>
      <c r="G571" s="83"/>
      <c r="H571" s="45"/>
      <c r="I571" s="44"/>
      <c r="J571" s="29"/>
    </row>
    <row r="572" spans="1:10" x14ac:dyDescent="0.25">
      <c r="A572" s="18">
        <v>568</v>
      </c>
      <c r="B572" s="4"/>
      <c r="C572" s="4"/>
      <c r="D572" s="83"/>
      <c r="E572" s="83"/>
      <c r="F572" s="83"/>
      <c r="G572" s="83"/>
      <c r="H572" s="45"/>
      <c r="I572" s="44"/>
      <c r="J572" s="29"/>
    </row>
    <row r="573" spans="1:10" x14ac:dyDescent="0.25">
      <c r="A573" s="18">
        <v>569</v>
      </c>
      <c r="B573" s="4"/>
      <c r="C573" s="4"/>
      <c r="D573" s="83"/>
      <c r="E573" s="83"/>
      <c r="F573" s="83"/>
      <c r="G573" s="83"/>
      <c r="H573" s="45"/>
      <c r="I573" s="44"/>
      <c r="J573" s="29"/>
    </row>
    <row r="574" spans="1:10" x14ac:dyDescent="0.25">
      <c r="A574" s="18">
        <v>570</v>
      </c>
      <c r="B574" s="4"/>
      <c r="C574" s="4"/>
      <c r="D574" s="83"/>
      <c r="E574" s="83"/>
      <c r="F574" s="83"/>
      <c r="G574" s="83"/>
      <c r="H574" s="45"/>
      <c r="I574" s="44"/>
      <c r="J574" s="29"/>
    </row>
    <row r="575" spans="1:10" x14ac:dyDescent="0.25">
      <c r="A575" s="18">
        <v>571</v>
      </c>
      <c r="B575" s="4"/>
      <c r="C575" s="4"/>
      <c r="D575" s="83"/>
      <c r="E575" s="83"/>
      <c r="F575" s="83"/>
      <c r="G575" s="83"/>
      <c r="H575" s="45"/>
      <c r="I575" s="44"/>
      <c r="J575" s="29"/>
    </row>
    <row r="576" spans="1:10" x14ac:dyDescent="0.25">
      <c r="A576" s="18">
        <v>572</v>
      </c>
      <c r="B576" s="4"/>
      <c r="C576" s="4"/>
      <c r="D576" s="83"/>
      <c r="E576" s="83"/>
      <c r="F576" s="83"/>
      <c r="G576" s="83"/>
      <c r="H576" s="45"/>
      <c r="I576" s="44"/>
      <c r="J576" s="29"/>
    </row>
    <row r="577" spans="1:10" x14ac:dyDescent="0.25">
      <c r="A577" s="18">
        <v>573</v>
      </c>
      <c r="B577" s="4"/>
      <c r="C577" s="4"/>
      <c r="D577" s="83"/>
      <c r="E577" s="83"/>
      <c r="F577" s="83"/>
      <c r="G577" s="83"/>
      <c r="H577" s="45"/>
      <c r="I577" s="44"/>
      <c r="J577" s="29"/>
    </row>
    <row r="578" spans="1:10" x14ac:dyDescent="0.25">
      <c r="A578" s="18">
        <v>574</v>
      </c>
      <c r="B578" s="4"/>
      <c r="C578" s="4"/>
      <c r="D578" s="83"/>
      <c r="E578" s="83"/>
      <c r="F578" s="83"/>
      <c r="G578" s="83"/>
      <c r="H578" s="45"/>
      <c r="I578" s="44"/>
      <c r="J578" s="29"/>
    </row>
    <row r="579" spans="1:10" x14ac:dyDescent="0.25">
      <c r="A579" s="18">
        <v>575</v>
      </c>
      <c r="B579" s="4"/>
      <c r="C579" s="4"/>
      <c r="D579" s="83"/>
      <c r="E579" s="83"/>
      <c r="F579" s="83"/>
      <c r="G579" s="83"/>
      <c r="H579" s="45"/>
      <c r="I579" s="44"/>
      <c r="J579" s="29"/>
    </row>
    <row r="580" spans="1:10" x14ac:dyDescent="0.25">
      <c r="A580" s="18">
        <v>576</v>
      </c>
      <c r="B580" s="4"/>
      <c r="C580" s="4"/>
      <c r="D580" s="83"/>
      <c r="E580" s="83"/>
      <c r="F580" s="83"/>
      <c r="G580" s="83"/>
      <c r="H580" s="45"/>
      <c r="I580" s="44"/>
      <c r="J580" s="29"/>
    </row>
    <row r="581" spans="1:10" x14ac:dyDescent="0.25">
      <c r="A581" s="18">
        <v>577</v>
      </c>
      <c r="B581" s="4"/>
      <c r="C581" s="4"/>
      <c r="D581" s="83"/>
      <c r="E581" s="83"/>
      <c r="F581" s="83"/>
      <c r="G581" s="83"/>
      <c r="H581" s="45"/>
      <c r="I581" s="44"/>
      <c r="J581" s="29"/>
    </row>
    <row r="582" spans="1:10" x14ac:dyDescent="0.25">
      <c r="A582" s="18">
        <v>578</v>
      </c>
      <c r="B582" s="4"/>
      <c r="C582" s="4"/>
      <c r="D582" s="83"/>
      <c r="E582" s="83"/>
      <c r="F582" s="83"/>
      <c r="G582" s="83"/>
      <c r="H582" s="45"/>
      <c r="I582" s="44"/>
      <c r="J582" s="29"/>
    </row>
    <row r="583" spans="1:10" x14ac:dyDescent="0.25">
      <c r="A583" s="18">
        <v>579</v>
      </c>
      <c r="B583" s="4"/>
      <c r="C583" s="4"/>
      <c r="D583" s="83"/>
      <c r="E583" s="83"/>
      <c r="F583" s="83"/>
      <c r="G583" s="83"/>
      <c r="H583" s="45"/>
      <c r="I583" s="44"/>
      <c r="J583" s="29"/>
    </row>
    <row r="584" spans="1:10" x14ac:dyDescent="0.25">
      <c r="A584" s="18">
        <v>580</v>
      </c>
      <c r="B584" s="4"/>
      <c r="C584" s="4"/>
      <c r="D584" s="83"/>
      <c r="E584" s="83"/>
      <c r="F584" s="83"/>
      <c r="G584" s="83"/>
      <c r="H584" s="45"/>
      <c r="I584" s="44"/>
      <c r="J584" s="29"/>
    </row>
    <row r="585" spans="1:10" x14ac:dyDescent="0.25">
      <c r="A585" s="18">
        <v>581</v>
      </c>
      <c r="B585" s="4"/>
      <c r="C585" s="4"/>
      <c r="D585" s="83"/>
      <c r="E585" s="83"/>
      <c r="F585" s="83"/>
      <c r="G585" s="83"/>
      <c r="H585" s="45"/>
      <c r="I585" s="44"/>
      <c r="J585" s="29"/>
    </row>
    <row r="586" spans="1:10" x14ac:dyDescent="0.25">
      <c r="A586" s="18">
        <v>582</v>
      </c>
      <c r="B586" s="4"/>
      <c r="C586" s="4"/>
      <c r="D586" s="83"/>
      <c r="E586" s="83"/>
      <c r="F586" s="83"/>
      <c r="G586" s="83"/>
      <c r="H586" s="45"/>
      <c r="I586" s="44"/>
      <c r="J586" s="29"/>
    </row>
    <row r="587" spans="1:10" x14ac:dyDescent="0.25">
      <c r="A587" s="18">
        <v>583</v>
      </c>
      <c r="B587" s="4"/>
      <c r="C587" s="4"/>
      <c r="D587" s="83"/>
      <c r="E587" s="83"/>
      <c r="F587" s="83"/>
      <c r="G587" s="83"/>
      <c r="H587" s="45"/>
      <c r="I587" s="44"/>
      <c r="J587" s="29"/>
    </row>
    <row r="588" spans="1:10" x14ac:dyDescent="0.25">
      <c r="A588" s="18">
        <v>584</v>
      </c>
      <c r="B588" s="4"/>
      <c r="C588" s="4"/>
      <c r="D588" s="83"/>
      <c r="E588" s="83"/>
      <c r="F588" s="83"/>
      <c r="G588" s="83"/>
      <c r="H588" s="45"/>
      <c r="I588" s="44"/>
      <c r="J588" s="29"/>
    </row>
    <row r="589" spans="1:10" x14ac:dyDescent="0.25">
      <c r="A589" s="18">
        <v>585</v>
      </c>
      <c r="B589" s="4"/>
      <c r="C589" s="4"/>
      <c r="D589" s="83"/>
      <c r="E589" s="83"/>
      <c r="F589" s="83"/>
      <c r="G589" s="83"/>
      <c r="H589" s="45"/>
      <c r="I589" s="44"/>
      <c r="J589" s="29"/>
    </row>
    <row r="590" spans="1:10" x14ac:dyDescent="0.25">
      <c r="A590" s="18">
        <v>586</v>
      </c>
      <c r="B590" s="4"/>
      <c r="C590" s="4"/>
      <c r="D590" s="83"/>
      <c r="E590" s="83"/>
      <c r="F590" s="83"/>
      <c r="G590" s="83"/>
      <c r="H590" s="45"/>
      <c r="I590" s="44"/>
      <c r="J590" s="29"/>
    </row>
    <row r="591" spans="1:10" x14ac:dyDescent="0.25">
      <c r="A591" s="18">
        <v>587</v>
      </c>
      <c r="B591" s="4"/>
      <c r="C591" s="4"/>
      <c r="D591" s="83"/>
      <c r="E591" s="83"/>
      <c r="F591" s="83"/>
      <c r="G591" s="83"/>
      <c r="H591" s="45"/>
      <c r="I591" s="44"/>
      <c r="J591" s="29"/>
    </row>
    <row r="592" spans="1:10" x14ac:dyDescent="0.25">
      <c r="A592" s="18">
        <v>588</v>
      </c>
      <c r="B592" s="4"/>
      <c r="C592" s="4"/>
      <c r="D592" s="83"/>
      <c r="E592" s="83"/>
      <c r="F592" s="83"/>
      <c r="G592" s="83"/>
      <c r="H592" s="45"/>
      <c r="I592" s="44"/>
      <c r="J592" s="29"/>
    </row>
    <row r="593" spans="1:10" x14ac:dyDescent="0.25">
      <c r="A593" s="18">
        <v>589</v>
      </c>
      <c r="B593" s="4"/>
      <c r="C593" s="4"/>
      <c r="D593" s="83"/>
      <c r="E593" s="83"/>
      <c r="F593" s="83"/>
      <c r="G593" s="83"/>
      <c r="H593" s="45"/>
      <c r="I593" s="44"/>
      <c r="J593" s="29"/>
    </row>
    <row r="594" spans="1:10" x14ac:dyDescent="0.25">
      <c r="A594" s="18">
        <v>590</v>
      </c>
      <c r="B594" s="4"/>
      <c r="C594" s="4"/>
      <c r="D594" s="83"/>
      <c r="E594" s="83"/>
      <c r="F594" s="83"/>
      <c r="G594" s="83"/>
      <c r="H594" s="45"/>
      <c r="I594" s="44"/>
      <c r="J594" s="29"/>
    </row>
    <row r="595" spans="1:10" x14ac:dyDescent="0.25">
      <c r="A595" s="18">
        <v>591</v>
      </c>
      <c r="B595" s="4"/>
      <c r="C595" s="4"/>
      <c r="D595" s="83"/>
      <c r="E595" s="83"/>
      <c r="F595" s="83"/>
      <c r="G595" s="83"/>
      <c r="H595" s="45"/>
      <c r="I595" s="44"/>
      <c r="J595" s="29"/>
    </row>
    <row r="596" spans="1:10" x14ac:dyDescent="0.25">
      <c r="A596" s="18">
        <v>592</v>
      </c>
      <c r="B596" s="4"/>
      <c r="C596" s="4"/>
      <c r="D596" s="83"/>
      <c r="E596" s="83"/>
      <c r="F596" s="83"/>
      <c r="G596" s="83"/>
      <c r="H596" s="45"/>
      <c r="I596" s="44"/>
      <c r="J596" s="29"/>
    </row>
    <row r="597" spans="1:10" x14ac:dyDescent="0.25">
      <c r="A597" s="18">
        <v>593</v>
      </c>
      <c r="B597" s="4"/>
      <c r="C597" s="4"/>
      <c r="D597" s="83"/>
      <c r="E597" s="83"/>
      <c r="F597" s="83"/>
      <c r="G597" s="83"/>
      <c r="H597" s="45"/>
      <c r="I597" s="44"/>
      <c r="J597" s="29"/>
    </row>
    <row r="598" spans="1:10" x14ac:dyDescent="0.25">
      <c r="A598" s="18">
        <v>594</v>
      </c>
      <c r="B598" s="4"/>
      <c r="C598" s="4"/>
      <c r="D598" s="83"/>
      <c r="E598" s="83"/>
      <c r="F598" s="83"/>
      <c r="G598" s="83"/>
      <c r="H598" s="45"/>
      <c r="I598" s="44"/>
      <c r="J598" s="29"/>
    </row>
    <row r="599" spans="1:10" x14ac:dyDescent="0.25">
      <c r="A599" s="18">
        <v>595</v>
      </c>
      <c r="B599" s="4"/>
      <c r="C599" s="4"/>
      <c r="D599" s="83"/>
      <c r="E599" s="83"/>
      <c r="F599" s="83"/>
      <c r="G599" s="83"/>
      <c r="H599" s="45"/>
      <c r="I599" s="44"/>
      <c r="J599" s="29"/>
    </row>
    <row r="600" spans="1:10" x14ac:dyDescent="0.25">
      <c r="A600" s="18">
        <v>596</v>
      </c>
      <c r="B600" s="4"/>
      <c r="C600" s="4"/>
      <c r="D600" s="83"/>
      <c r="E600" s="83"/>
      <c r="F600" s="83"/>
      <c r="G600" s="83"/>
      <c r="H600" s="45"/>
      <c r="I600" s="44"/>
      <c r="J600" s="29"/>
    </row>
    <row r="601" spans="1:10" x14ac:dyDescent="0.25">
      <c r="A601" s="18">
        <v>597</v>
      </c>
      <c r="B601" s="4"/>
      <c r="C601" s="4"/>
      <c r="D601" s="83"/>
      <c r="E601" s="83"/>
      <c r="F601" s="83"/>
      <c r="G601" s="83"/>
      <c r="H601" s="45"/>
      <c r="I601" s="44"/>
      <c r="J601" s="29"/>
    </row>
    <row r="602" spans="1:10" x14ac:dyDescent="0.25">
      <c r="A602" s="18">
        <v>598</v>
      </c>
      <c r="B602" s="4"/>
      <c r="C602" s="4"/>
      <c r="D602" s="83"/>
      <c r="E602" s="83"/>
      <c r="F602" s="83"/>
      <c r="G602" s="83"/>
      <c r="H602" s="45"/>
      <c r="I602" s="44"/>
      <c r="J602" s="29"/>
    </row>
    <row r="603" spans="1:10" x14ac:dyDescent="0.25">
      <c r="A603" s="18">
        <v>599</v>
      </c>
      <c r="B603" s="4"/>
      <c r="C603" s="4"/>
      <c r="D603" s="83"/>
      <c r="E603" s="83"/>
      <c r="F603" s="83"/>
      <c r="G603" s="83"/>
      <c r="H603" s="45"/>
      <c r="I603" s="44"/>
      <c r="J603" s="29"/>
    </row>
    <row r="604" spans="1:10" x14ac:dyDescent="0.25">
      <c r="A604" s="18">
        <v>600</v>
      </c>
      <c r="B604" s="4"/>
      <c r="C604" s="4"/>
      <c r="D604" s="83"/>
      <c r="E604" s="83"/>
      <c r="F604" s="83"/>
      <c r="G604" s="83"/>
      <c r="H604" s="45"/>
      <c r="I604" s="44"/>
      <c r="J604" s="29"/>
    </row>
    <row r="605" spans="1:10" x14ac:dyDescent="0.25">
      <c r="A605" s="18">
        <v>601</v>
      </c>
      <c r="B605" s="4"/>
      <c r="C605" s="4"/>
      <c r="D605" s="83"/>
      <c r="E605" s="83"/>
      <c r="F605" s="83"/>
      <c r="G605" s="83"/>
      <c r="H605" s="45"/>
      <c r="I605" s="44"/>
      <c r="J605" s="29"/>
    </row>
    <row r="606" spans="1:10" x14ac:dyDescent="0.25">
      <c r="A606" s="18">
        <v>602</v>
      </c>
      <c r="B606" s="4"/>
      <c r="C606" s="4"/>
      <c r="D606" s="83"/>
      <c r="E606" s="83"/>
      <c r="F606" s="83"/>
      <c r="G606" s="83"/>
      <c r="H606" s="45"/>
      <c r="I606" s="44"/>
      <c r="J606" s="29"/>
    </row>
    <row r="607" spans="1:10" x14ac:dyDescent="0.25">
      <c r="A607" s="18">
        <v>603</v>
      </c>
      <c r="B607" s="4"/>
      <c r="C607" s="4"/>
      <c r="D607" s="83"/>
      <c r="E607" s="83"/>
      <c r="F607" s="83"/>
      <c r="G607" s="83"/>
      <c r="H607" s="45"/>
      <c r="I607" s="44"/>
      <c r="J607" s="29"/>
    </row>
    <row r="608" spans="1:10" x14ac:dyDescent="0.25">
      <c r="A608" s="18">
        <v>604</v>
      </c>
      <c r="B608" s="4"/>
      <c r="C608" s="4"/>
      <c r="D608" s="83"/>
      <c r="E608" s="83"/>
      <c r="F608" s="83"/>
      <c r="G608" s="83"/>
      <c r="H608" s="45"/>
      <c r="I608" s="44"/>
      <c r="J608" s="29"/>
    </row>
    <row r="609" spans="1:10" x14ac:dyDescent="0.25">
      <c r="A609" s="18">
        <v>605</v>
      </c>
      <c r="B609" s="4"/>
      <c r="C609" s="4"/>
      <c r="D609" s="83"/>
      <c r="E609" s="83"/>
      <c r="F609" s="83"/>
      <c r="G609" s="83"/>
      <c r="H609" s="45"/>
      <c r="I609" s="44"/>
      <c r="J609" s="29"/>
    </row>
    <row r="610" spans="1:10" x14ac:dyDescent="0.25">
      <c r="A610" s="18">
        <v>606</v>
      </c>
      <c r="B610" s="4"/>
      <c r="C610" s="4"/>
      <c r="D610" s="83"/>
      <c r="E610" s="83"/>
      <c r="F610" s="83"/>
      <c r="G610" s="83"/>
      <c r="H610" s="45"/>
      <c r="I610" s="44"/>
      <c r="J610" s="29"/>
    </row>
    <row r="611" spans="1:10" x14ac:dyDescent="0.25">
      <c r="A611" s="18">
        <v>607</v>
      </c>
      <c r="B611" s="4"/>
      <c r="C611" s="4"/>
      <c r="D611" s="83"/>
      <c r="E611" s="83"/>
      <c r="F611" s="83"/>
      <c r="G611" s="83"/>
      <c r="H611" s="45"/>
      <c r="I611" s="44"/>
      <c r="J611" s="29"/>
    </row>
    <row r="612" spans="1:10" x14ac:dyDescent="0.25">
      <c r="A612" s="18">
        <v>608</v>
      </c>
      <c r="B612" s="4"/>
      <c r="C612" s="4"/>
      <c r="D612" s="83"/>
      <c r="E612" s="83"/>
      <c r="F612" s="83"/>
      <c r="G612" s="83"/>
      <c r="H612" s="45"/>
      <c r="I612" s="44"/>
      <c r="J612" s="29"/>
    </row>
    <row r="613" spans="1:10" x14ac:dyDescent="0.25">
      <c r="A613" s="18">
        <v>609</v>
      </c>
      <c r="B613" s="4"/>
      <c r="C613" s="4"/>
      <c r="D613" s="83"/>
      <c r="E613" s="83"/>
      <c r="F613" s="83"/>
      <c r="G613" s="83"/>
      <c r="H613" s="45"/>
      <c r="I613" s="44"/>
      <c r="J613" s="29"/>
    </row>
    <row r="614" spans="1:10" x14ac:dyDescent="0.25">
      <c r="A614" s="18">
        <v>610</v>
      </c>
      <c r="B614" s="4"/>
      <c r="C614" s="4"/>
      <c r="D614" s="83"/>
      <c r="E614" s="83"/>
      <c r="F614" s="83"/>
      <c r="G614" s="83"/>
      <c r="H614" s="45"/>
      <c r="I614" s="44"/>
      <c r="J614" s="29"/>
    </row>
    <row r="615" spans="1:10" x14ac:dyDescent="0.25">
      <c r="A615" s="18">
        <v>611</v>
      </c>
      <c r="B615" s="4"/>
      <c r="C615" s="4"/>
      <c r="D615" s="83"/>
      <c r="E615" s="83"/>
      <c r="F615" s="83"/>
      <c r="G615" s="83"/>
      <c r="H615" s="45"/>
      <c r="I615" s="44"/>
      <c r="J615" s="29"/>
    </row>
    <row r="616" spans="1:10" x14ac:dyDescent="0.25">
      <c r="A616" s="18">
        <v>612</v>
      </c>
      <c r="B616" s="4"/>
      <c r="C616" s="4"/>
      <c r="D616" s="83"/>
      <c r="E616" s="83"/>
      <c r="F616" s="83"/>
      <c r="G616" s="83"/>
      <c r="H616" s="45"/>
      <c r="I616" s="44"/>
      <c r="J616" s="29"/>
    </row>
    <row r="617" spans="1:10" x14ac:dyDescent="0.25">
      <c r="A617" s="18">
        <v>613</v>
      </c>
      <c r="B617" s="4"/>
      <c r="C617" s="4"/>
      <c r="D617" s="83"/>
      <c r="E617" s="83"/>
      <c r="F617" s="83"/>
      <c r="G617" s="83"/>
      <c r="H617" s="45"/>
      <c r="I617" s="44"/>
      <c r="J617" s="29"/>
    </row>
    <row r="618" spans="1:10" x14ac:dyDescent="0.25">
      <c r="A618" s="18">
        <v>614</v>
      </c>
      <c r="B618" s="4"/>
      <c r="C618" s="4"/>
      <c r="D618" s="83"/>
      <c r="E618" s="83"/>
      <c r="F618" s="83"/>
      <c r="G618" s="83"/>
      <c r="H618" s="45"/>
      <c r="I618" s="44"/>
      <c r="J618" s="29"/>
    </row>
    <row r="619" spans="1:10" x14ac:dyDescent="0.25">
      <c r="A619" s="18">
        <v>615</v>
      </c>
      <c r="B619" s="4"/>
      <c r="C619" s="4"/>
      <c r="D619" s="83"/>
      <c r="E619" s="83"/>
      <c r="F619" s="83"/>
      <c r="G619" s="83"/>
      <c r="H619" s="45"/>
      <c r="I619" s="44"/>
      <c r="J619" s="29"/>
    </row>
    <row r="620" spans="1:10" x14ac:dyDescent="0.25">
      <c r="A620" s="18">
        <v>616</v>
      </c>
      <c r="B620" s="4"/>
      <c r="C620" s="4"/>
      <c r="D620" s="83"/>
      <c r="E620" s="83"/>
      <c r="F620" s="83"/>
      <c r="G620" s="83"/>
      <c r="H620" s="45"/>
      <c r="I620" s="44"/>
      <c r="J620" s="29"/>
    </row>
    <row r="621" spans="1:10" x14ac:dyDescent="0.25">
      <c r="A621" s="18">
        <v>617</v>
      </c>
      <c r="B621" s="4"/>
      <c r="C621" s="4"/>
      <c r="D621" s="83"/>
      <c r="E621" s="83"/>
      <c r="F621" s="83"/>
      <c r="G621" s="83"/>
      <c r="H621" s="45"/>
      <c r="I621" s="44"/>
      <c r="J621" s="29"/>
    </row>
    <row r="622" spans="1:10" x14ac:dyDescent="0.25">
      <c r="A622" s="18">
        <v>618</v>
      </c>
      <c r="B622" s="4"/>
      <c r="C622" s="4"/>
      <c r="D622" s="83"/>
      <c r="E622" s="83"/>
      <c r="F622" s="83"/>
      <c r="G622" s="83"/>
      <c r="H622" s="45"/>
      <c r="I622" s="44"/>
      <c r="J622" s="29"/>
    </row>
    <row r="623" spans="1:10" x14ac:dyDescent="0.25">
      <c r="A623" s="18">
        <v>619</v>
      </c>
      <c r="B623" s="4"/>
      <c r="C623" s="4"/>
      <c r="D623" s="83"/>
      <c r="E623" s="83"/>
      <c r="F623" s="83"/>
      <c r="G623" s="83"/>
      <c r="H623" s="45"/>
      <c r="I623" s="44"/>
      <c r="J623" s="29"/>
    </row>
    <row r="624" spans="1:10" x14ac:dyDescent="0.25">
      <c r="A624" s="18">
        <v>620</v>
      </c>
      <c r="B624" s="4"/>
      <c r="C624" s="4"/>
      <c r="D624" s="83"/>
      <c r="E624" s="83"/>
      <c r="F624" s="83"/>
      <c r="G624" s="83"/>
      <c r="H624" s="45"/>
      <c r="I624" s="44"/>
      <c r="J624" s="29"/>
    </row>
    <row r="625" spans="1:10" x14ac:dyDescent="0.25">
      <c r="A625" s="18">
        <v>621</v>
      </c>
      <c r="B625" s="4"/>
      <c r="C625" s="4"/>
      <c r="D625" s="83"/>
      <c r="E625" s="83"/>
      <c r="F625" s="83"/>
      <c r="G625" s="83"/>
      <c r="H625" s="45"/>
      <c r="I625" s="44"/>
      <c r="J625" s="29"/>
    </row>
    <row r="626" spans="1:10" x14ac:dyDescent="0.25">
      <c r="A626" s="18">
        <v>622</v>
      </c>
      <c r="B626" s="4"/>
      <c r="C626" s="4"/>
      <c r="D626" s="83"/>
      <c r="E626" s="83"/>
      <c r="F626" s="83"/>
      <c r="G626" s="83"/>
      <c r="H626" s="45"/>
      <c r="I626" s="44"/>
      <c r="J626" s="29"/>
    </row>
    <row r="627" spans="1:10" x14ac:dyDescent="0.25">
      <c r="A627" s="18">
        <v>623</v>
      </c>
      <c r="B627" s="4"/>
      <c r="C627" s="4"/>
      <c r="D627" s="83"/>
      <c r="E627" s="83"/>
      <c r="F627" s="83"/>
      <c r="G627" s="83"/>
      <c r="H627" s="45"/>
      <c r="I627" s="44"/>
      <c r="J627" s="29"/>
    </row>
    <row r="628" spans="1:10" x14ac:dyDescent="0.25">
      <c r="A628" s="18">
        <v>624</v>
      </c>
      <c r="B628" s="4"/>
      <c r="C628" s="4"/>
      <c r="D628" s="83"/>
      <c r="E628" s="83"/>
      <c r="F628" s="83"/>
      <c r="G628" s="83"/>
      <c r="H628" s="45"/>
      <c r="I628" s="44"/>
      <c r="J628" s="29"/>
    </row>
    <row r="629" spans="1:10" x14ac:dyDescent="0.25">
      <c r="A629" s="18">
        <v>625</v>
      </c>
      <c r="B629" s="4"/>
      <c r="C629" s="4"/>
      <c r="D629" s="83"/>
      <c r="E629" s="83"/>
      <c r="F629" s="83"/>
      <c r="G629" s="83"/>
      <c r="H629" s="45"/>
      <c r="I629" s="44"/>
      <c r="J629" s="29"/>
    </row>
    <row r="630" spans="1:10" x14ac:dyDescent="0.25">
      <c r="A630" s="18">
        <v>626</v>
      </c>
      <c r="B630" s="4"/>
      <c r="C630" s="4"/>
      <c r="D630" s="83"/>
      <c r="E630" s="83"/>
      <c r="F630" s="83"/>
      <c r="G630" s="83"/>
      <c r="H630" s="45"/>
      <c r="I630" s="44"/>
      <c r="J630" s="29"/>
    </row>
    <row r="631" spans="1:10" x14ac:dyDescent="0.25">
      <c r="A631" s="18">
        <v>627</v>
      </c>
      <c r="B631" s="4"/>
      <c r="C631" s="4"/>
      <c r="D631" s="83"/>
      <c r="E631" s="83"/>
      <c r="F631" s="83"/>
      <c r="G631" s="83"/>
      <c r="H631" s="45"/>
      <c r="I631" s="44"/>
      <c r="J631" s="29"/>
    </row>
    <row r="632" spans="1:10" x14ac:dyDescent="0.25">
      <c r="A632" s="18">
        <v>628</v>
      </c>
      <c r="B632" s="4"/>
      <c r="C632" s="4"/>
      <c r="D632" s="83"/>
      <c r="E632" s="83"/>
      <c r="F632" s="83"/>
      <c r="G632" s="83"/>
      <c r="H632" s="45"/>
      <c r="I632" s="44"/>
      <c r="J632" s="29"/>
    </row>
    <row r="633" spans="1:10" x14ac:dyDescent="0.25">
      <c r="A633" s="18">
        <v>629</v>
      </c>
      <c r="B633" s="4"/>
      <c r="C633" s="4"/>
      <c r="D633" s="83"/>
      <c r="E633" s="83"/>
      <c r="F633" s="83"/>
      <c r="G633" s="83"/>
      <c r="H633" s="45"/>
      <c r="I633" s="44"/>
      <c r="J633" s="29"/>
    </row>
    <row r="634" spans="1:10" x14ac:dyDescent="0.25">
      <c r="A634" s="18">
        <v>630</v>
      </c>
      <c r="B634" s="4"/>
      <c r="C634" s="4"/>
      <c r="D634" s="83"/>
      <c r="E634" s="83"/>
      <c r="F634" s="83"/>
      <c r="G634" s="83"/>
      <c r="H634" s="45"/>
      <c r="I634" s="44"/>
      <c r="J634" s="29"/>
    </row>
    <row r="635" spans="1:10" x14ac:dyDescent="0.25">
      <c r="A635" s="18">
        <v>631</v>
      </c>
      <c r="B635" s="4"/>
      <c r="C635" s="4"/>
      <c r="D635" s="83"/>
      <c r="E635" s="83"/>
      <c r="F635" s="83"/>
      <c r="G635" s="83"/>
      <c r="H635" s="45"/>
      <c r="I635" s="44"/>
      <c r="J635" s="29"/>
    </row>
    <row r="636" spans="1:10" x14ac:dyDescent="0.25">
      <c r="A636" s="18">
        <v>632</v>
      </c>
      <c r="B636" s="4"/>
      <c r="C636" s="4"/>
      <c r="D636" s="83"/>
      <c r="E636" s="83"/>
      <c r="F636" s="83"/>
      <c r="G636" s="83"/>
      <c r="H636" s="45"/>
      <c r="I636" s="44"/>
      <c r="J636" s="29"/>
    </row>
    <row r="637" spans="1:10" x14ac:dyDescent="0.25">
      <c r="A637" s="18">
        <v>633</v>
      </c>
      <c r="B637" s="4"/>
      <c r="C637" s="4"/>
      <c r="D637" s="83"/>
      <c r="E637" s="83"/>
      <c r="F637" s="83"/>
      <c r="G637" s="83"/>
      <c r="H637" s="45"/>
      <c r="I637" s="44"/>
      <c r="J637" s="29"/>
    </row>
    <row r="638" spans="1:10" x14ac:dyDescent="0.25">
      <c r="A638" s="18">
        <v>634</v>
      </c>
      <c r="B638" s="4"/>
      <c r="C638" s="4"/>
      <c r="D638" s="83"/>
      <c r="E638" s="83"/>
      <c r="F638" s="83"/>
      <c r="G638" s="83"/>
      <c r="H638" s="45"/>
      <c r="I638" s="44"/>
      <c r="J638" s="29"/>
    </row>
    <row r="639" spans="1:10" x14ac:dyDescent="0.25">
      <c r="A639" s="18">
        <v>635</v>
      </c>
      <c r="B639" s="4"/>
      <c r="C639" s="4"/>
      <c r="D639" s="83"/>
      <c r="E639" s="83"/>
      <c r="F639" s="83"/>
      <c r="G639" s="83"/>
      <c r="H639" s="45"/>
      <c r="I639" s="44"/>
      <c r="J639" s="29"/>
    </row>
    <row r="640" spans="1:10" x14ac:dyDescent="0.25">
      <c r="A640" s="18">
        <v>636</v>
      </c>
      <c r="B640" s="4"/>
      <c r="C640" s="4"/>
      <c r="D640" s="83"/>
      <c r="E640" s="83"/>
      <c r="F640" s="83"/>
      <c r="G640" s="83"/>
      <c r="H640" s="45"/>
      <c r="I640" s="44"/>
      <c r="J640" s="29"/>
    </row>
    <row r="641" spans="1:10" x14ac:dyDescent="0.25">
      <c r="A641" s="18">
        <v>637</v>
      </c>
      <c r="B641" s="4"/>
      <c r="C641" s="4"/>
      <c r="D641" s="83"/>
      <c r="E641" s="83"/>
      <c r="F641" s="83"/>
      <c r="G641" s="83"/>
      <c r="H641" s="45"/>
      <c r="I641" s="44"/>
      <c r="J641" s="29"/>
    </row>
    <row r="642" spans="1:10" x14ac:dyDescent="0.25">
      <c r="A642" s="18">
        <v>638</v>
      </c>
      <c r="B642" s="4"/>
      <c r="C642" s="4"/>
      <c r="D642" s="83"/>
      <c r="E642" s="83"/>
      <c r="F642" s="83"/>
      <c r="G642" s="83"/>
      <c r="H642" s="45"/>
      <c r="I642" s="44"/>
      <c r="J642" s="29"/>
    </row>
    <row r="643" spans="1:10" x14ac:dyDescent="0.25">
      <c r="A643" s="18">
        <v>639</v>
      </c>
      <c r="B643" s="4"/>
      <c r="C643" s="4"/>
      <c r="D643" s="83"/>
      <c r="E643" s="83"/>
      <c r="F643" s="83"/>
      <c r="G643" s="83"/>
      <c r="H643" s="45"/>
      <c r="I643" s="44"/>
      <c r="J643" s="29"/>
    </row>
    <row r="644" spans="1:10" x14ac:dyDescent="0.25">
      <c r="A644" s="18">
        <v>640</v>
      </c>
      <c r="B644" s="4"/>
      <c r="C644" s="4"/>
      <c r="D644" s="83"/>
      <c r="E644" s="83"/>
      <c r="F644" s="83"/>
      <c r="G644" s="83"/>
      <c r="H644" s="45"/>
      <c r="I644" s="44"/>
      <c r="J644" s="29"/>
    </row>
    <row r="645" spans="1:10" x14ac:dyDescent="0.25">
      <c r="A645" s="18">
        <v>641</v>
      </c>
      <c r="B645" s="4"/>
      <c r="C645" s="4"/>
      <c r="D645" s="83"/>
      <c r="E645" s="83"/>
      <c r="F645" s="83"/>
      <c r="G645" s="83"/>
      <c r="H645" s="45"/>
      <c r="I645" s="44"/>
      <c r="J645" s="29"/>
    </row>
    <row r="646" spans="1:10" x14ac:dyDescent="0.25">
      <c r="A646" s="18">
        <v>642</v>
      </c>
      <c r="B646" s="4"/>
      <c r="C646" s="4"/>
      <c r="D646" s="83"/>
      <c r="E646" s="83"/>
      <c r="F646" s="83"/>
      <c r="G646" s="83"/>
      <c r="H646" s="45"/>
      <c r="I646" s="44"/>
      <c r="J646" s="29"/>
    </row>
    <row r="647" spans="1:10" x14ac:dyDescent="0.25">
      <c r="A647" s="18">
        <v>643</v>
      </c>
      <c r="B647" s="4"/>
      <c r="C647" s="4"/>
      <c r="D647" s="83"/>
      <c r="E647" s="83"/>
      <c r="F647" s="83"/>
      <c r="G647" s="83"/>
      <c r="H647" s="45"/>
      <c r="I647" s="44"/>
      <c r="J647" s="29"/>
    </row>
    <row r="648" spans="1:10" x14ac:dyDescent="0.25">
      <c r="A648" s="18">
        <v>644</v>
      </c>
      <c r="B648" s="4"/>
      <c r="C648" s="4"/>
      <c r="D648" s="83"/>
      <c r="E648" s="83"/>
      <c r="F648" s="83"/>
      <c r="G648" s="83"/>
      <c r="H648" s="45"/>
      <c r="I648" s="44"/>
      <c r="J648" s="29"/>
    </row>
    <row r="649" spans="1:10" x14ac:dyDescent="0.25">
      <c r="A649" s="18">
        <v>645</v>
      </c>
      <c r="B649" s="4"/>
      <c r="C649" s="4"/>
      <c r="D649" s="83"/>
      <c r="E649" s="83"/>
      <c r="F649" s="83"/>
      <c r="G649" s="83"/>
      <c r="H649" s="45"/>
      <c r="I649" s="44"/>
      <c r="J649" s="29"/>
    </row>
    <row r="650" spans="1:10" x14ac:dyDescent="0.25">
      <c r="A650" s="18">
        <v>646</v>
      </c>
      <c r="B650" s="4"/>
      <c r="C650" s="4"/>
      <c r="D650" s="83"/>
      <c r="E650" s="83"/>
      <c r="F650" s="83"/>
      <c r="G650" s="83"/>
      <c r="H650" s="45"/>
      <c r="I650" s="44"/>
      <c r="J650" s="29"/>
    </row>
    <row r="651" spans="1:10" x14ac:dyDescent="0.25">
      <c r="A651" s="18">
        <v>647</v>
      </c>
      <c r="B651" s="4"/>
      <c r="C651" s="4"/>
      <c r="D651" s="83"/>
      <c r="E651" s="83"/>
      <c r="F651" s="83"/>
      <c r="G651" s="83"/>
      <c r="H651" s="45"/>
      <c r="I651" s="44"/>
      <c r="J651" s="29"/>
    </row>
    <row r="652" spans="1:10" x14ac:dyDescent="0.25">
      <c r="A652" s="18">
        <v>648</v>
      </c>
      <c r="B652" s="4"/>
      <c r="C652" s="4"/>
      <c r="D652" s="83"/>
      <c r="E652" s="83"/>
      <c r="F652" s="83"/>
      <c r="G652" s="83"/>
      <c r="H652" s="45"/>
      <c r="I652" s="44"/>
      <c r="J652" s="29"/>
    </row>
    <row r="653" spans="1:10" x14ac:dyDescent="0.25">
      <c r="A653" s="18">
        <v>649</v>
      </c>
      <c r="B653" s="4"/>
      <c r="C653" s="4"/>
      <c r="D653" s="83"/>
      <c r="E653" s="83"/>
      <c r="F653" s="83"/>
      <c r="G653" s="83"/>
      <c r="H653" s="45"/>
      <c r="I653" s="44"/>
      <c r="J653" s="29"/>
    </row>
    <row r="654" spans="1:10" x14ac:dyDescent="0.25">
      <c r="A654" s="18">
        <v>650</v>
      </c>
      <c r="B654" s="4"/>
      <c r="C654" s="4"/>
      <c r="D654" s="83"/>
      <c r="E654" s="83"/>
      <c r="F654" s="83"/>
      <c r="G654" s="83"/>
      <c r="H654" s="45"/>
      <c r="I654" s="44"/>
      <c r="J654" s="29"/>
    </row>
    <row r="655" spans="1:10" x14ac:dyDescent="0.25">
      <c r="A655" s="18">
        <v>651</v>
      </c>
      <c r="B655" s="4"/>
      <c r="C655" s="4"/>
      <c r="D655" s="83"/>
      <c r="E655" s="83"/>
      <c r="F655" s="83"/>
      <c r="G655" s="83"/>
      <c r="H655" s="45"/>
      <c r="I655" s="44"/>
      <c r="J655" s="29"/>
    </row>
    <row r="656" spans="1:10" x14ac:dyDescent="0.25">
      <c r="A656" s="18">
        <v>652</v>
      </c>
      <c r="B656" s="4"/>
      <c r="C656" s="4"/>
      <c r="D656" s="83"/>
      <c r="E656" s="83"/>
      <c r="F656" s="83"/>
      <c r="G656" s="83"/>
      <c r="H656" s="45"/>
      <c r="I656" s="44"/>
      <c r="J656" s="29"/>
    </row>
    <row r="657" spans="1:10" x14ac:dyDescent="0.25">
      <c r="A657" s="18">
        <v>653</v>
      </c>
      <c r="B657" s="4"/>
      <c r="C657" s="4"/>
      <c r="D657" s="83"/>
      <c r="E657" s="83"/>
      <c r="F657" s="83"/>
      <c r="G657" s="83"/>
      <c r="H657" s="45"/>
      <c r="I657" s="44"/>
      <c r="J657" s="29"/>
    </row>
    <row r="658" spans="1:10" x14ac:dyDescent="0.25">
      <c r="A658" s="18">
        <v>654</v>
      </c>
      <c r="B658" s="4"/>
      <c r="C658" s="4"/>
      <c r="D658" s="83"/>
      <c r="E658" s="83"/>
      <c r="F658" s="83"/>
      <c r="G658" s="83"/>
      <c r="H658" s="45"/>
      <c r="I658" s="44"/>
      <c r="J658" s="29"/>
    </row>
    <row r="659" spans="1:10" x14ac:dyDescent="0.25">
      <c r="A659" s="18">
        <v>655</v>
      </c>
      <c r="B659" s="4"/>
      <c r="C659" s="4"/>
      <c r="D659" s="83"/>
      <c r="E659" s="83"/>
      <c r="F659" s="83"/>
      <c r="G659" s="83"/>
      <c r="H659" s="45"/>
      <c r="I659" s="44"/>
      <c r="J659" s="29"/>
    </row>
    <row r="660" spans="1:10" x14ac:dyDescent="0.25">
      <c r="A660" s="18">
        <v>656</v>
      </c>
      <c r="B660" s="4"/>
      <c r="C660" s="4"/>
      <c r="D660" s="83"/>
      <c r="E660" s="83"/>
      <c r="F660" s="83"/>
      <c r="G660" s="83"/>
      <c r="H660" s="45"/>
      <c r="I660" s="44"/>
      <c r="J660" s="29"/>
    </row>
    <row r="661" spans="1:10" x14ac:dyDescent="0.25">
      <c r="A661" s="18">
        <v>657</v>
      </c>
      <c r="B661" s="4"/>
      <c r="C661" s="4"/>
      <c r="D661" s="83"/>
      <c r="E661" s="83"/>
      <c r="F661" s="83"/>
      <c r="G661" s="83"/>
      <c r="H661" s="45"/>
      <c r="I661" s="44"/>
      <c r="J661" s="29"/>
    </row>
    <row r="662" spans="1:10" x14ac:dyDescent="0.25">
      <c r="A662" s="18">
        <v>658</v>
      </c>
      <c r="B662" s="4"/>
      <c r="C662" s="4"/>
      <c r="D662" s="83"/>
      <c r="E662" s="83"/>
      <c r="F662" s="83"/>
      <c r="G662" s="83"/>
      <c r="H662" s="45"/>
      <c r="I662" s="44"/>
      <c r="J662" s="29"/>
    </row>
    <row r="663" spans="1:10" x14ac:dyDescent="0.25">
      <c r="A663" s="18">
        <v>659</v>
      </c>
      <c r="B663" s="4"/>
      <c r="C663" s="4"/>
      <c r="D663" s="83"/>
      <c r="E663" s="83"/>
      <c r="F663" s="83"/>
      <c r="G663" s="83"/>
      <c r="H663" s="45"/>
      <c r="I663" s="44"/>
      <c r="J663" s="29"/>
    </row>
    <row r="664" spans="1:10" x14ac:dyDescent="0.25">
      <c r="A664" s="18">
        <v>660</v>
      </c>
      <c r="B664" s="4"/>
      <c r="C664" s="4"/>
      <c r="D664" s="83"/>
      <c r="E664" s="83"/>
      <c r="F664" s="83"/>
      <c r="G664" s="83"/>
      <c r="H664" s="45"/>
      <c r="I664" s="44"/>
      <c r="J664" s="29"/>
    </row>
    <row r="665" spans="1:10" x14ac:dyDescent="0.25">
      <c r="A665" s="18">
        <v>661</v>
      </c>
      <c r="B665" s="4"/>
      <c r="C665" s="4"/>
      <c r="D665" s="83"/>
      <c r="E665" s="83"/>
      <c r="F665" s="83"/>
      <c r="G665" s="83"/>
      <c r="H665" s="45"/>
      <c r="I665" s="44"/>
      <c r="J665" s="29"/>
    </row>
    <row r="666" spans="1:10" x14ac:dyDescent="0.25">
      <c r="A666" s="18">
        <v>662</v>
      </c>
      <c r="B666" s="4"/>
      <c r="C666" s="4"/>
      <c r="D666" s="83"/>
      <c r="E666" s="83"/>
      <c r="F666" s="83"/>
      <c r="G666" s="83"/>
      <c r="H666" s="45"/>
      <c r="I666" s="44"/>
      <c r="J666" s="29"/>
    </row>
    <row r="667" spans="1:10" x14ac:dyDescent="0.25">
      <c r="A667" s="18">
        <v>663</v>
      </c>
      <c r="B667" s="4"/>
      <c r="C667" s="4"/>
      <c r="D667" s="83"/>
      <c r="E667" s="83"/>
      <c r="F667" s="83"/>
      <c r="G667" s="83"/>
      <c r="H667" s="45"/>
      <c r="I667" s="44"/>
      <c r="J667" s="29"/>
    </row>
    <row r="668" spans="1:10" x14ac:dyDescent="0.25">
      <c r="A668" s="18">
        <v>664</v>
      </c>
      <c r="B668" s="4"/>
      <c r="C668" s="4"/>
      <c r="D668" s="83"/>
      <c r="E668" s="83"/>
      <c r="F668" s="83"/>
      <c r="G668" s="83"/>
      <c r="H668" s="45"/>
      <c r="I668" s="44"/>
      <c r="J668" s="29"/>
    </row>
    <row r="669" spans="1:10" x14ac:dyDescent="0.25">
      <c r="A669" s="18">
        <v>665</v>
      </c>
      <c r="B669" s="4"/>
      <c r="C669" s="4"/>
      <c r="D669" s="83"/>
      <c r="E669" s="83"/>
      <c r="F669" s="83"/>
      <c r="G669" s="83"/>
      <c r="H669" s="45"/>
      <c r="I669" s="44"/>
      <c r="J669" s="29"/>
    </row>
    <row r="670" spans="1:10" x14ac:dyDescent="0.25">
      <c r="A670" s="18">
        <v>666</v>
      </c>
      <c r="B670" s="4"/>
      <c r="C670" s="4"/>
      <c r="D670" s="83"/>
      <c r="E670" s="83"/>
      <c r="F670" s="83"/>
      <c r="G670" s="83"/>
      <c r="H670" s="45"/>
      <c r="I670" s="44"/>
      <c r="J670" s="29"/>
    </row>
    <row r="671" spans="1:10" x14ac:dyDescent="0.25">
      <c r="A671" s="18">
        <v>667</v>
      </c>
      <c r="B671" s="4"/>
      <c r="C671" s="4"/>
      <c r="D671" s="83"/>
      <c r="E671" s="83"/>
      <c r="F671" s="83"/>
      <c r="G671" s="83"/>
      <c r="H671" s="45"/>
      <c r="I671" s="44"/>
      <c r="J671" s="29"/>
    </row>
    <row r="672" spans="1:10" x14ac:dyDescent="0.25">
      <c r="A672" s="18">
        <v>668</v>
      </c>
      <c r="B672" s="4"/>
      <c r="C672" s="4"/>
      <c r="D672" s="83"/>
      <c r="E672" s="83"/>
      <c r="F672" s="83"/>
      <c r="G672" s="83"/>
      <c r="H672" s="45"/>
      <c r="I672" s="44"/>
      <c r="J672" s="29"/>
    </row>
    <row r="673" spans="1:10" x14ac:dyDescent="0.25">
      <c r="A673" s="18">
        <v>669</v>
      </c>
      <c r="B673" s="4"/>
      <c r="C673" s="4"/>
      <c r="D673" s="83"/>
      <c r="E673" s="83"/>
      <c r="F673" s="83"/>
      <c r="G673" s="83"/>
      <c r="H673" s="45"/>
      <c r="I673" s="44"/>
      <c r="J673" s="29"/>
    </row>
    <row r="674" spans="1:10" x14ac:dyDescent="0.25">
      <c r="A674" s="18">
        <v>670</v>
      </c>
      <c r="B674" s="4"/>
      <c r="C674" s="4"/>
      <c r="D674" s="83"/>
      <c r="E674" s="83"/>
      <c r="F674" s="83"/>
      <c r="G674" s="83"/>
      <c r="H674" s="45"/>
      <c r="I674" s="44"/>
      <c r="J674" s="29"/>
    </row>
    <row r="675" spans="1:10" x14ac:dyDescent="0.25">
      <c r="A675" s="18">
        <v>671</v>
      </c>
      <c r="B675" s="4"/>
      <c r="C675" s="4"/>
      <c r="D675" s="83"/>
      <c r="E675" s="83"/>
      <c r="F675" s="83"/>
      <c r="G675" s="83"/>
      <c r="H675" s="45"/>
      <c r="I675" s="44"/>
      <c r="J675" s="29"/>
    </row>
    <row r="676" spans="1:10" x14ac:dyDescent="0.25">
      <c r="A676" s="18">
        <v>672</v>
      </c>
      <c r="B676" s="4"/>
      <c r="C676" s="4"/>
      <c r="D676" s="83"/>
      <c r="E676" s="83"/>
      <c r="F676" s="83"/>
      <c r="G676" s="83"/>
      <c r="H676" s="45"/>
      <c r="I676" s="44"/>
      <c r="J676" s="29"/>
    </row>
    <row r="677" spans="1:10" x14ac:dyDescent="0.25">
      <c r="A677" s="18">
        <v>673</v>
      </c>
      <c r="B677" s="4"/>
      <c r="C677" s="4"/>
      <c r="D677" s="83"/>
      <c r="E677" s="83"/>
      <c r="F677" s="83"/>
      <c r="G677" s="83"/>
      <c r="H677" s="45"/>
      <c r="I677" s="44"/>
      <c r="J677" s="29"/>
    </row>
    <row r="678" spans="1:10" x14ac:dyDescent="0.25">
      <c r="A678" s="18">
        <v>674</v>
      </c>
      <c r="B678" s="4"/>
      <c r="C678" s="4"/>
      <c r="D678" s="83"/>
      <c r="E678" s="83"/>
      <c r="F678" s="83"/>
      <c r="G678" s="83"/>
      <c r="H678" s="45"/>
      <c r="I678" s="44"/>
      <c r="J678" s="29"/>
    </row>
    <row r="679" spans="1:10" x14ac:dyDescent="0.25">
      <c r="A679" s="18">
        <v>675</v>
      </c>
      <c r="B679" s="4"/>
      <c r="C679" s="4"/>
      <c r="D679" s="83"/>
      <c r="E679" s="83"/>
      <c r="F679" s="83"/>
      <c r="G679" s="83"/>
      <c r="H679" s="45"/>
      <c r="I679" s="44"/>
      <c r="J679" s="29"/>
    </row>
    <row r="680" spans="1:10" x14ac:dyDescent="0.25">
      <c r="A680" s="18">
        <v>676</v>
      </c>
      <c r="B680" s="4"/>
      <c r="C680" s="4"/>
      <c r="D680" s="83"/>
      <c r="E680" s="83"/>
      <c r="F680" s="83"/>
      <c r="G680" s="83"/>
      <c r="H680" s="45"/>
      <c r="I680" s="44"/>
      <c r="J680" s="29"/>
    </row>
    <row r="681" spans="1:10" x14ac:dyDescent="0.25">
      <c r="A681" s="18">
        <v>677</v>
      </c>
      <c r="B681" s="4"/>
      <c r="C681" s="4"/>
      <c r="D681" s="83"/>
      <c r="E681" s="83"/>
      <c r="F681" s="83"/>
      <c r="G681" s="83"/>
      <c r="H681" s="45"/>
      <c r="I681" s="44"/>
      <c r="J681" s="29"/>
    </row>
    <row r="682" spans="1:10" x14ac:dyDescent="0.25">
      <c r="A682" s="18">
        <v>678</v>
      </c>
      <c r="B682" s="4"/>
      <c r="C682" s="4"/>
      <c r="D682" s="83"/>
      <c r="E682" s="83"/>
      <c r="F682" s="83"/>
      <c r="G682" s="83"/>
      <c r="H682" s="45"/>
      <c r="I682" s="44"/>
      <c r="J682" s="29"/>
    </row>
    <row r="683" spans="1:10" x14ac:dyDescent="0.25">
      <c r="A683" s="18">
        <v>679</v>
      </c>
      <c r="B683" s="4"/>
      <c r="C683" s="4"/>
      <c r="D683" s="83"/>
      <c r="E683" s="83"/>
      <c r="F683" s="83"/>
      <c r="G683" s="83"/>
      <c r="H683" s="45"/>
      <c r="I683" s="44"/>
      <c r="J683" s="29"/>
    </row>
    <row r="684" spans="1:10" x14ac:dyDescent="0.25">
      <c r="A684" s="18">
        <v>680</v>
      </c>
      <c r="B684" s="4"/>
      <c r="C684" s="4"/>
      <c r="D684" s="83"/>
      <c r="E684" s="83"/>
      <c r="F684" s="83"/>
      <c r="G684" s="83"/>
      <c r="H684" s="45"/>
      <c r="I684" s="44"/>
      <c r="J684" s="29"/>
    </row>
    <row r="685" spans="1:10" x14ac:dyDescent="0.25">
      <c r="A685" s="18">
        <v>681</v>
      </c>
      <c r="B685" s="4"/>
      <c r="C685" s="4"/>
      <c r="D685" s="83"/>
      <c r="E685" s="83"/>
      <c r="F685" s="83"/>
      <c r="G685" s="83"/>
      <c r="H685" s="45"/>
      <c r="I685" s="44"/>
      <c r="J685" s="29"/>
    </row>
    <row r="686" spans="1:10" x14ac:dyDescent="0.25">
      <c r="A686" s="18">
        <v>682</v>
      </c>
      <c r="B686" s="4"/>
      <c r="C686" s="4"/>
      <c r="D686" s="83"/>
      <c r="E686" s="83"/>
      <c r="F686" s="83"/>
      <c r="G686" s="83"/>
      <c r="H686" s="45"/>
      <c r="I686" s="44"/>
      <c r="J686" s="29"/>
    </row>
    <row r="687" spans="1:10" x14ac:dyDescent="0.25">
      <c r="A687" s="18">
        <v>683</v>
      </c>
      <c r="B687" s="4"/>
      <c r="C687" s="4"/>
      <c r="D687" s="83"/>
      <c r="E687" s="83"/>
      <c r="F687" s="83"/>
      <c r="G687" s="83"/>
      <c r="H687" s="45"/>
      <c r="I687" s="44"/>
      <c r="J687" s="29"/>
    </row>
    <row r="688" spans="1:10" x14ac:dyDescent="0.25">
      <c r="A688" s="18">
        <v>684</v>
      </c>
      <c r="B688" s="4"/>
      <c r="C688" s="4"/>
      <c r="D688" s="83"/>
      <c r="E688" s="83"/>
      <c r="F688" s="83"/>
      <c r="G688" s="83"/>
      <c r="H688" s="45"/>
      <c r="I688" s="44"/>
      <c r="J688" s="29"/>
    </row>
    <row r="689" spans="1:10" x14ac:dyDescent="0.25">
      <c r="A689" s="18">
        <v>685</v>
      </c>
      <c r="B689" s="4"/>
      <c r="C689" s="4"/>
      <c r="D689" s="83"/>
      <c r="E689" s="83"/>
      <c r="F689" s="83"/>
      <c r="G689" s="83"/>
      <c r="H689" s="45"/>
      <c r="I689" s="44"/>
      <c r="J689" s="29"/>
    </row>
    <row r="690" spans="1:10" x14ac:dyDescent="0.25">
      <c r="A690" s="18">
        <v>686</v>
      </c>
      <c r="B690" s="4"/>
      <c r="C690" s="4"/>
      <c r="D690" s="83"/>
      <c r="E690" s="83"/>
      <c r="F690" s="83"/>
      <c r="G690" s="83"/>
      <c r="H690" s="45"/>
      <c r="I690" s="44"/>
      <c r="J690" s="29"/>
    </row>
    <row r="691" spans="1:10" x14ac:dyDescent="0.25">
      <c r="A691" s="18">
        <v>687</v>
      </c>
      <c r="B691" s="4"/>
      <c r="C691" s="4"/>
      <c r="D691" s="83"/>
      <c r="E691" s="83"/>
      <c r="F691" s="83"/>
      <c r="G691" s="83"/>
      <c r="H691" s="45"/>
      <c r="I691" s="44"/>
      <c r="J691" s="29"/>
    </row>
    <row r="692" spans="1:10" x14ac:dyDescent="0.25">
      <c r="A692" s="18">
        <v>688</v>
      </c>
      <c r="B692" s="4"/>
      <c r="C692" s="4"/>
      <c r="D692" s="83"/>
      <c r="E692" s="83"/>
      <c r="F692" s="83"/>
      <c r="G692" s="83"/>
      <c r="H692" s="45"/>
      <c r="I692" s="44"/>
      <c r="J692" s="29"/>
    </row>
    <row r="693" spans="1:10" x14ac:dyDescent="0.25">
      <c r="A693" s="18">
        <v>689</v>
      </c>
      <c r="B693" s="4"/>
      <c r="C693" s="4"/>
      <c r="D693" s="83"/>
      <c r="E693" s="83"/>
      <c r="F693" s="83"/>
      <c r="G693" s="83"/>
      <c r="H693" s="45"/>
      <c r="I693" s="44"/>
      <c r="J693" s="29"/>
    </row>
    <row r="694" spans="1:10" x14ac:dyDescent="0.25">
      <c r="A694" s="18">
        <v>690</v>
      </c>
      <c r="B694" s="4"/>
      <c r="C694" s="4"/>
      <c r="D694" s="83"/>
      <c r="E694" s="83"/>
      <c r="F694" s="83"/>
      <c r="G694" s="83"/>
      <c r="H694" s="45"/>
      <c r="I694" s="44"/>
      <c r="J694" s="29"/>
    </row>
    <row r="695" spans="1:10" x14ac:dyDescent="0.25">
      <c r="A695" s="18">
        <v>691</v>
      </c>
      <c r="B695" s="4"/>
      <c r="C695" s="4"/>
      <c r="D695" s="83"/>
      <c r="E695" s="83"/>
      <c r="F695" s="83"/>
      <c r="G695" s="83"/>
      <c r="H695" s="45"/>
      <c r="I695" s="44"/>
      <c r="J695" s="29"/>
    </row>
    <row r="696" spans="1:10" x14ac:dyDescent="0.25">
      <c r="A696" s="18">
        <v>692</v>
      </c>
      <c r="B696" s="4"/>
      <c r="C696" s="4"/>
      <c r="D696" s="83"/>
      <c r="E696" s="83"/>
      <c r="F696" s="83"/>
      <c r="G696" s="83"/>
      <c r="H696" s="45"/>
      <c r="I696" s="44"/>
      <c r="J696" s="29"/>
    </row>
    <row r="697" spans="1:10" x14ac:dyDescent="0.25">
      <c r="A697" s="18">
        <v>693</v>
      </c>
      <c r="B697" s="4"/>
      <c r="C697" s="4"/>
      <c r="D697" s="83"/>
      <c r="E697" s="83"/>
      <c r="F697" s="83"/>
      <c r="G697" s="83"/>
      <c r="H697" s="45"/>
      <c r="I697" s="44"/>
      <c r="J697" s="29"/>
    </row>
    <row r="698" spans="1:10" x14ac:dyDescent="0.25">
      <c r="A698" s="18">
        <v>694</v>
      </c>
      <c r="B698" s="4"/>
      <c r="C698" s="4"/>
      <c r="D698" s="83"/>
      <c r="E698" s="83"/>
      <c r="F698" s="83"/>
      <c r="G698" s="83"/>
      <c r="H698" s="45"/>
      <c r="I698" s="44"/>
      <c r="J698" s="29"/>
    </row>
    <row r="699" spans="1:10" x14ac:dyDescent="0.25">
      <c r="A699" s="18">
        <v>695</v>
      </c>
      <c r="B699" s="4"/>
      <c r="C699" s="4"/>
      <c r="D699" s="83"/>
      <c r="E699" s="83"/>
      <c r="F699" s="83"/>
      <c r="G699" s="83"/>
      <c r="H699" s="45"/>
      <c r="I699" s="44"/>
      <c r="J699" s="29"/>
    </row>
    <row r="700" spans="1:10" x14ac:dyDescent="0.25">
      <c r="A700" s="18">
        <v>696</v>
      </c>
      <c r="B700" s="4"/>
      <c r="C700" s="4"/>
      <c r="D700" s="83"/>
      <c r="E700" s="83"/>
      <c r="F700" s="83"/>
      <c r="G700" s="83"/>
      <c r="H700" s="45"/>
      <c r="I700" s="44"/>
      <c r="J700" s="29"/>
    </row>
    <row r="701" spans="1:10" x14ac:dyDescent="0.25">
      <c r="A701" s="18">
        <v>697</v>
      </c>
      <c r="B701" s="4"/>
      <c r="C701" s="4"/>
      <c r="D701" s="83"/>
      <c r="E701" s="83"/>
      <c r="F701" s="83"/>
      <c r="G701" s="83"/>
      <c r="H701" s="45"/>
      <c r="I701" s="44"/>
      <c r="J701" s="29"/>
    </row>
    <row r="702" spans="1:10" x14ac:dyDescent="0.25">
      <c r="A702" s="18">
        <v>698</v>
      </c>
      <c r="B702" s="4"/>
      <c r="C702" s="4"/>
      <c r="D702" s="83"/>
      <c r="E702" s="83"/>
      <c r="F702" s="83"/>
      <c r="G702" s="83"/>
      <c r="H702" s="45"/>
      <c r="I702" s="44"/>
      <c r="J702" s="29"/>
    </row>
    <row r="703" spans="1:10" x14ac:dyDescent="0.25">
      <c r="A703" s="18">
        <v>699</v>
      </c>
      <c r="B703" s="4"/>
      <c r="C703" s="4"/>
      <c r="D703" s="83"/>
      <c r="E703" s="83"/>
      <c r="F703" s="83"/>
      <c r="G703" s="83"/>
      <c r="H703" s="45"/>
      <c r="I703" s="44"/>
      <c r="J703" s="29"/>
    </row>
    <row r="704" spans="1:10" x14ac:dyDescent="0.25">
      <c r="A704" s="18">
        <v>700</v>
      </c>
      <c r="B704" s="4"/>
      <c r="C704" s="4"/>
      <c r="D704" s="83"/>
      <c r="E704" s="83"/>
      <c r="F704" s="83"/>
      <c r="G704" s="83"/>
      <c r="H704" s="45"/>
      <c r="I704" s="44"/>
      <c r="J704" s="29"/>
    </row>
    <row r="705" spans="1:10" x14ac:dyDescent="0.25">
      <c r="A705" s="18">
        <v>701</v>
      </c>
      <c r="B705" s="4"/>
      <c r="C705" s="4"/>
      <c r="D705" s="83"/>
      <c r="E705" s="83"/>
      <c r="F705" s="83"/>
      <c r="G705" s="83"/>
      <c r="H705" s="45"/>
      <c r="I705" s="44"/>
      <c r="J705" s="29"/>
    </row>
    <row r="706" spans="1:10" x14ac:dyDescent="0.25">
      <c r="A706" s="18">
        <v>702</v>
      </c>
      <c r="B706" s="4"/>
      <c r="C706" s="4"/>
      <c r="D706" s="83"/>
      <c r="E706" s="83"/>
      <c r="F706" s="83"/>
      <c r="G706" s="83"/>
      <c r="H706" s="45"/>
      <c r="I706" s="44"/>
      <c r="J706" s="29"/>
    </row>
    <row r="707" spans="1:10" x14ac:dyDescent="0.25">
      <c r="A707" s="18">
        <v>703</v>
      </c>
      <c r="B707" s="4"/>
      <c r="C707" s="4"/>
      <c r="D707" s="83"/>
      <c r="E707" s="83"/>
      <c r="F707" s="83"/>
      <c r="G707" s="83"/>
      <c r="H707" s="45"/>
      <c r="I707" s="44"/>
      <c r="J707" s="29"/>
    </row>
    <row r="708" spans="1:10" x14ac:dyDescent="0.25">
      <c r="A708" s="18">
        <v>704</v>
      </c>
      <c r="B708" s="4"/>
      <c r="C708" s="4"/>
      <c r="D708" s="83"/>
      <c r="E708" s="83"/>
      <c r="F708" s="83"/>
      <c r="G708" s="83"/>
      <c r="H708" s="45"/>
      <c r="I708" s="44"/>
      <c r="J708" s="29"/>
    </row>
    <row r="709" spans="1:10" x14ac:dyDescent="0.25">
      <c r="A709" s="18">
        <v>705</v>
      </c>
      <c r="B709" s="4"/>
      <c r="C709" s="4"/>
      <c r="D709" s="83"/>
      <c r="E709" s="83"/>
      <c r="F709" s="83"/>
      <c r="G709" s="83"/>
      <c r="H709" s="45"/>
      <c r="I709" s="44"/>
      <c r="J709" s="29"/>
    </row>
    <row r="710" spans="1:10" x14ac:dyDescent="0.25">
      <c r="A710" s="18">
        <v>706</v>
      </c>
      <c r="B710" s="4"/>
      <c r="C710" s="4"/>
      <c r="D710" s="83"/>
      <c r="E710" s="83"/>
      <c r="F710" s="83"/>
      <c r="G710" s="83"/>
      <c r="H710" s="45"/>
      <c r="I710" s="44"/>
      <c r="J710" s="29"/>
    </row>
    <row r="711" spans="1:10" x14ac:dyDescent="0.25">
      <c r="A711" s="18">
        <v>707</v>
      </c>
      <c r="B711" s="4"/>
      <c r="C711" s="4"/>
      <c r="D711" s="83"/>
      <c r="E711" s="83"/>
      <c r="F711" s="83"/>
      <c r="G711" s="83"/>
      <c r="H711" s="45"/>
      <c r="I711" s="44"/>
      <c r="J711" s="29"/>
    </row>
    <row r="712" spans="1:10" x14ac:dyDescent="0.25">
      <c r="A712" s="18">
        <v>708</v>
      </c>
      <c r="B712" s="4"/>
      <c r="C712" s="4"/>
      <c r="D712" s="83"/>
      <c r="E712" s="83"/>
      <c r="F712" s="83"/>
      <c r="G712" s="83"/>
      <c r="H712" s="45"/>
      <c r="I712" s="44"/>
      <c r="J712" s="29"/>
    </row>
    <row r="713" spans="1:10" x14ac:dyDescent="0.25">
      <c r="A713" s="18">
        <v>709</v>
      </c>
      <c r="B713" s="4"/>
      <c r="C713" s="4"/>
      <c r="D713" s="83"/>
      <c r="E713" s="83"/>
      <c r="F713" s="83"/>
      <c r="G713" s="83"/>
      <c r="H713" s="45"/>
      <c r="I713" s="44"/>
      <c r="J713" s="29"/>
    </row>
    <row r="714" spans="1:10" x14ac:dyDescent="0.25">
      <c r="A714" s="18">
        <v>710</v>
      </c>
      <c r="B714" s="4"/>
      <c r="C714" s="4"/>
      <c r="D714" s="83"/>
      <c r="E714" s="83"/>
      <c r="F714" s="83"/>
      <c r="G714" s="83"/>
      <c r="H714" s="45"/>
      <c r="I714" s="44"/>
      <c r="J714" s="29"/>
    </row>
    <row r="715" spans="1:10" x14ac:dyDescent="0.25">
      <c r="A715" s="18">
        <v>711</v>
      </c>
      <c r="B715" s="4"/>
      <c r="C715" s="4"/>
      <c r="D715" s="83"/>
      <c r="E715" s="83"/>
      <c r="F715" s="83"/>
      <c r="G715" s="83"/>
      <c r="H715" s="45"/>
      <c r="I715" s="44"/>
      <c r="J715" s="29"/>
    </row>
    <row r="716" spans="1:10" x14ac:dyDescent="0.25">
      <c r="A716" s="18">
        <v>712</v>
      </c>
      <c r="B716" s="4"/>
      <c r="C716" s="4"/>
      <c r="D716" s="83"/>
      <c r="E716" s="83"/>
      <c r="F716" s="83"/>
      <c r="G716" s="83"/>
      <c r="H716" s="45"/>
      <c r="I716" s="44"/>
      <c r="J716" s="29"/>
    </row>
    <row r="717" spans="1:10" x14ac:dyDescent="0.25">
      <c r="A717" s="18">
        <v>713</v>
      </c>
      <c r="B717" s="4"/>
      <c r="C717" s="4"/>
      <c r="D717" s="83"/>
      <c r="E717" s="83"/>
      <c r="F717" s="83"/>
      <c r="G717" s="83"/>
      <c r="H717" s="45"/>
      <c r="I717" s="44"/>
      <c r="J717" s="29"/>
    </row>
    <row r="718" spans="1:10" x14ac:dyDescent="0.25">
      <c r="A718" s="18">
        <v>714</v>
      </c>
      <c r="B718" s="4"/>
      <c r="C718" s="4"/>
      <c r="D718" s="83"/>
      <c r="E718" s="83"/>
      <c r="F718" s="83"/>
      <c r="G718" s="83"/>
      <c r="H718" s="45"/>
      <c r="I718" s="44"/>
      <c r="J718" s="29"/>
    </row>
    <row r="719" spans="1:10" x14ac:dyDescent="0.25">
      <c r="A719" s="18">
        <v>715</v>
      </c>
      <c r="B719" s="4"/>
      <c r="C719" s="4"/>
      <c r="D719" s="83"/>
      <c r="E719" s="83"/>
      <c r="F719" s="83"/>
      <c r="G719" s="83"/>
      <c r="H719" s="45"/>
      <c r="I719" s="44"/>
      <c r="J719" s="29"/>
    </row>
    <row r="720" spans="1:10" x14ac:dyDescent="0.25">
      <c r="A720" s="18">
        <v>716</v>
      </c>
      <c r="B720" s="4"/>
      <c r="C720" s="4"/>
      <c r="D720" s="83"/>
      <c r="E720" s="83"/>
      <c r="F720" s="83"/>
      <c r="G720" s="83"/>
      <c r="H720" s="45"/>
      <c r="I720" s="44"/>
      <c r="J720" s="29"/>
    </row>
    <row r="721" spans="1:10" x14ac:dyDescent="0.25">
      <c r="A721" s="18">
        <v>717</v>
      </c>
      <c r="B721" s="4"/>
      <c r="C721" s="4"/>
      <c r="D721" s="83"/>
      <c r="E721" s="83"/>
      <c r="F721" s="83"/>
      <c r="G721" s="83"/>
      <c r="H721" s="45"/>
      <c r="I721" s="44"/>
      <c r="J721" s="29"/>
    </row>
    <row r="722" spans="1:10" x14ac:dyDescent="0.25">
      <c r="A722" s="18">
        <v>718</v>
      </c>
      <c r="B722" s="4"/>
      <c r="C722" s="4"/>
      <c r="D722" s="83"/>
      <c r="E722" s="83"/>
      <c r="F722" s="83"/>
      <c r="G722" s="83"/>
      <c r="H722" s="45"/>
      <c r="I722" s="44"/>
      <c r="J722" s="29"/>
    </row>
    <row r="723" spans="1:10" x14ac:dyDescent="0.25">
      <c r="A723" s="18">
        <v>719</v>
      </c>
      <c r="B723" s="4"/>
      <c r="C723" s="4"/>
      <c r="D723" s="83"/>
      <c r="E723" s="83"/>
      <c r="F723" s="83"/>
      <c r="G723" s="83"/>
      <c r="H723" s="45"/>
      <c r="I723" s="44"/>
      <c r="J723" s="29"/>
    </row>
    <row r="724" spans="1:10" x14ac:dyDescent="0.25">
      <c r="A724" s="18">
        <v>720</v>
      </c>
      <c r="B724" s="4"/>
      <c r="C724" s="4"/>
      <c r="D724" s="83"/>
      <c r="E724" s="83"/>
      <c r="F724" s="83"/>
      <c r="G724" s="83"/>
      <c r="H724" s="45"/>
      <c r="I724" s="44"/>
      <c r="J724" s="29"/>
    </row>
    <row r="725" spans="1:10" x14ac:dyDescent="0.25">
      <c r="A725" s="18">
        <v>721</v>
      </c>
      <c r="B725" s="4"/>
      <c r="C725" s="4"/>
      <c r="D725" s="83"/>
      <c r="E725" s="83"/>
      <c r="F725" s="83"/>
      <c r="G725" s="83"/>
      <c r="H725" s="45"/>
      <c r="I725" s="44"/>
      <c r="J725" s="29"/>
    </row>
    <row r="726" spans="1:10" x14ac:dyDescent="0.25">
      <c r="A726" s="18">
        <v>722</v>
      </c>
      <c r="B726" s="4"/>
      <c r="C726" s="4"/>
      <c r="D726" s="83"/>
      <c r="E726" s="83"/>
      <c r="F726" s="83"/>
      <c r="G726" s="83"/>
      <c r="H726" s="45"/>
      <c r="I726" s="44"/>
      <c r="J726" s="29"/>
    </row>
    <row r="727" spans="1:10" x14ac:dyDescent="0.25">
      <c r="A727" s="18">
        <v>723</v>
      </c>
      <c r="B727" s="4"/>
      <c r="C727" s="4"/>
      <c r="D727" s="83"/>
      <c r="E727" s="83"/>
      <c r="F727" s="83"/>
      <c r="G727" s="83"/>
      <c r="H727" s="45"/>
      <c r="I727" s="44"/>
      <c r="J727" s="29"/>
    </row>
    <row r="728" spans="1:10" x14ac:dyDescent="0.25">
      <c r="A728" s="18">
        <v>724</v>
      </c>
      <c r="B728" s="4"/>
      <c r="C728" s="4"/>
      <c r="D728" s="83"/>
      <c r="E728" s="83"/>
      <c r="F728" s="83"/>
      <c r="G728" s="83"/>
      <c r="H728" s="45"/>
      <c r="I728" s="44"/>
      <c r="J728" s="29"/>
    </row>
    <row r="729" spans="1:10" x14ac:dyDescent="0.25">
      <c r="A729" s="18">
        <v>725</v>
      </c>
      <c r="B729" s="4"/>
      <c r="C729" s="4"/>
      <c r="D729" s="83"/>
      <c r="E729" s="83"/>
      <c r="F729" s="83"/>
      <c r="G729" s="83"/>
      <c r="H729" s="45"/>
      <c r="I729" s="44"/>
      <c r="J729" s="29"/>
    </row>
    <row r="730" spans="1:10" x14ac:dyDescent="0.25">
      <c r="A730" s="18">
        <v>726</v>
      </c>
      <c r="B730" s="4"/>
      <c r="C730" s="4"/>
      <c r="D730" s="83"/>
      <c r="E730" s="83"/>
      <c r="F730" s="83"/>
      <c r="G730" s="83"/>
      <c r="H730" s="45"/>
      <c r="I730" s="44"/>
      <c r="J730" s="29"/>
    </row>
    <row r="731" spans="1:10" x14ac:dyDescent="0.25">
      <c r="A731" s="18">
        <v>727</v>
      </c>
      <c r="B731" s="4"/>
      <c r="C731" s="4"/>
      <c r="D731" s="83"/>
      <c r="E731" s="83"/>
      <c r="F731" s="83"/>
      <c r="G731" s="83"/>
      <c r="H731" s="45"/>
      <c r="I731" s="44"/>
      <c r="J731" s="29"/>
    </row>
    <row r="732" spans="1:10" x14ac:dyDescent="0.25">
      <c r="A732" s="18">
        <v>728</v>
      </c>
      <c r="B732" s="4"/>
      <c r="C732" s="4"/>
      <c r="D732" s="83"/>
      <c r="E732" s="83"/>
      <c r="F732" s="83"/>
      <c r="G732" s="83"/>
      <c r="H732" s="45"/>
      <c r="I732" s="44"/>
      <c r="J732" s="29"/>
    </row>
    <row r="733" spans="1:10" x14ac:dyDescent="0.25">
      <c r="A733" s="18">
        <v>729</v>
      </c>
      <c r="B733" s="4"/>
      <c r="C733" s="4"/>
      <c r="D733" s="83"/>
      <c r="E733" s="83"/>
      <c r="F733" s="83"/>
      <c r="G733" s="83"/>
      <c r="H733" s="45"/>
      <c r="I733" s="44"/>
      <c r="J733" s="29"/>
    </row>
    <row r="734" spans="1:10" x14ac:dyDescent="0.25">
      <c r="A734" s="18">
        <v>730</v>
      </c>
      <c r="B734" s="4"/>
      <c r="C734" s="4"/>
      <c r="D734" s="83"/>
      <c r="E734" s="83"/>
      <c r="F734" s="83"/>
      <c r="G734" s="83"/>
      <c r="H734" s="45"/>
      <c r="I734" s="44"/>
      <c r="J734" s="29"/>
    </row>
    <row r="735" spans="1:10" x14ac:dyDescent="0.25">
      <c r="A735" s="18">
        <v>731</v>
      </c>
      <c r="B735" s="4"/>
      <c r="C735" s="4"/>
      <c r="D735" s="83"/>
      <c r="E735" s="83"/>
      <c r="F735" s="83"/>
      <c r="G735" s="83"/>
      <c r="H735" s="45"/>
      <c r="I735" s="44"/>
      <c r="J735" s="29"/>
    </row>
    <row r="736" spans="1:10" x14ac:dyDescent="0.25">
      <c r="A736" s="18">
        <v>732</v>
      </c>
      <c r="B736" s="4"/>
      <c r="C736" s="4"/>
      <c r="D736" s="83"/>
      <c r="E736" s="83"/>
      <c r="F736" s="83"/>
      <c r="G736" s="83"/>
      <c r="H736" s="45"/>
      <c r="I736" s="44"/>
      <c r="J736" s="29"/>
    </row>
    <row r="737" spans="1:10" x14ac:dyDescent="0.25">
      <c r="A737" s="18">
        <v>733</v>
      </c>
      <c r="B737" s="4"/>
      <c r="C737" s="4"/>
      <c r="D737" s="83"/>
      <c r="E737" s="83"/>
      <c r="F737" s="83"/>
      <c r="G737" s="83"/>
      <c r="H737" s="45"/>
      <c r="I737" s="44"/>
      <c r="J737" s="29"/>
    </row>
    <row r="738" spans="1:10" x14ac:dyDescent="0.25">
      <c r="A738" s="18">
        <v>734</v>
      </c>
      <c r="B738" s="4"/>
      <c r="C738" s="4"/>
      <c r="D738" s="83"/>
      <c r="E738" s="83"/>
      <c r="F738" s="83"/>
      <c r="G738" s="83"/>
      <c r="H738" s="45"/>
      <c r="I738" s="44"/>
      <c r="J738" s="29"/>
    </row>
    <row r="739" spans="1:10" x14ac:dyDescent="0.25">
      <c r="A739" s="18">
        <v>735</v>
      </c>
      <c r="B739" s="4"/>
      <c r="C739" s="4"/>
      <c r="D739" s="83"/>
      <c r="E739" s="83"/>
      <c r="F739" s="83"/>
      <c r="G739" s="83"/>
      <c r="H739" s="45"/>
      <c r="I739" s="44"/>
      <c r="J739" s="29"/>
    </row>
    <row r="740" spans="1:10" x14ac:dyDescent="0.25">
      <c r="A740" s="18">
        <v>736</v>
      </c>
      <c r="B740" s="4"/>
      <c r="C740" s="4"/>
      <c r="D740" s="83"/>
      <c r="E740" s="83"/>
      <c r="F740" s="83"/>
      <c r="G740" s="83"/>
      <c r="H740" s="45"/>
      <c r="I740" s="44"/>
      <c r="J740" s="29"/>
    </row>
    <row r="741" spans="1:10" x14ac:dyDescent="0.25">
      <c r="A741" s="18">
        <v>737</v>
      </c>
      <c r="B741" s="4"/>
      <c r="C741" s="4"/>
      <c r="D741" s="83"/>
      <c r="E741" s="83"/>
      <c r="F741" s="83"/>
      <c r="G741" s="83"/>
      <c r="H741" s="45"/>
      <c r="I741" s="44"/>
      <c r="J741" s="29"/>
    </row>
    <row r="742" spans="1:10" x14ac:dyDescent="0.25">
      <c r="A742" s="18">
        <v>738</v>
      </c>
      <c r="B742" s="4"/>
      <c r="C742" s="4"/>
      <c r="D742" s="83"/>
      <c r="E742" s="83"/>
      <c r="F742" s="83"/>
      <c r="G742" s="83"/>
      <c r="H742" s="45"/>
      <c r="I742" s="44"/>
      <c r="J742" s="29"/>
    </row>
    <row r="743" spans="1:10" x14ac:dyDescent="0.25">
      <c r="A743" s="18">
        <v>739</v>
      </c>
      <c r="B743" s="4"/>
      <c r="C743" s="4"/>
      <c r="D743" s="83"/>
      <c r="E743" s="83"/>
      <c r="F743" s="83"/>
      <c r="G743" s="83"/>
      <c r="H743" s="45"/>
      <c r="I743" s="44"/>
      <c r="J743" s="29"/>
    </row>
    <row r="744" spans="1:10" x14ac:dyDescent="0.25">
      <c r="A744" s="18">
        <v>740</v>
      </c>
      <c r="B744" s="4"/>
      <c r="C744" s="4"/>
      <c r="D744" s="83"/>
      <c r="E744" s="83"/>
      <c r="F744" s="83"/>
      <c r="G744" s="83"/>
      <c r="H744" s="45"/>
      <c r="I744" s="44"/>
      <c r="J744" s="29"/>
    </row>
    <row r="745" spans="1:10" x14ac:dyDescent="0.25">
      <c r="A745" s="18">
        <v>741</v>
      </c>
      <c r="B745" s="4"/>
      <c r="C745" s="4"/>
      <c r="D745" s="83"/>
      <c r="E745" s="83"/>
      <c r="F745" s="83"/>
      <c r="G745" s="83"/>
      <c r="H745" s="45"/>
      <c r="I745" s="44"/>
      <c r="J745" s="29"/>
    </row>
    <row r="746" spans="1:10" x14ac:dyDescent="0.25">
      <c r="A746" s="18">
        <v>742</v>
      </c>
      <c r="B746" s="4"/>
      <c r="C746" s="4"/>
      <c r="D746" s="83"/>
      <c r="E746" s="83"/>
      <c r="F746" s="83"/>
      <c r="G746" s="83"/>
      <c r="H746" s="45"/>
      <c r="I746" s="44"/>
      <c r="J746" s="29"/>
    </row>
    <row r="747" spans="1:10" x14ac:dyDescent="0.25">
      <c r="A747" s="18">
        <v>743</v>
      </c>
      <c r="B747" s="4"/>
      <c r="C747" s="4"/>
      <c r="D747" s="83"/>
      <c r="E747" s="83"/>
      <c r="F747" s="83"/>
      <c r="G747" s="83"/>
      <c r="H747" s="45"/>
      <c r="I747" s="44"/>
      <c r="J747" s="29"/>
    </row>
    <row r="748" spans="1:10" x14ac:dyDescent="0.25">
      <c r="A748" s="18">
        <v>744</v>
      </c>
      <c r="B748" s="4"/>
      <c r="C748" s="4"/>
      <c r="D748" s="83"/>
      <c r="E748" s="83"/>
      <c r="F748" s="83"/>
      <c r="G748" s="83"/>
      <c r="H748" s="45"/>
      <c r="I748" s="44"/>
      <c r="J748" s="29"/>
    </row>
    <row r="749" spans="1:10" x14ac:dyDescent="0.25">
      <c r="A749" s="18">
        <v>745</v>
      </c>
      <c r="B749" s="4"/>
      <c r="C749" s="4"/>
      <c r="D749" s="83"/>
      <c r="E749" s="83"/>
      <c r="F749" s="83"/>
      <c r="G749" s="83"/>
      <c r="H749" s="45"/>
      <c r="I749" s="44"/>
      <c r="J749" s="29"/>
    </row>
    <row r="750" spans="1:10" x14ac:dyDescent="0.25">
      <c r="A750" s="18">
        <v>746</v>
      </c>
      <c r="B750" s="4"/>
      <c r="C750" s="4"/>
      <c r="D750" s="83"/>
      <c r="E750" s="83"/>
      <c r="F750" s="83"/>
      <c r="G750" s="83"/>
      <c r="H750" s="45"/>
      <c r="I750" s="44"/>
      <c r="J750" s="29"/>
    </row>
    <row r="751" spans="1:10" x14ac:dyDescent="0.25">
      <c r="A751" s="18">
        <v>747</v>
      </c>
      <c r="B751" s="4"/>
      <c r="C751" s="4"/>
      <c r="D751" s="83"/>
      <c r="E751" s="83"/>
      <c r="F751" s="83"/>
      <c r="G751" s="83"/>
      <c r="H751" s="45"/>
      <c r="I751" s="44"/>
      <c r="J751" s="29"/>
    </row>
    <row r="752" spans="1:10" x14ac:dyDescent="0.25">
      <c r="A752" s="18">
        <v>748</v>
      </c>
      <c r="B752" s="4"/>
      <c r="C752" s="4"/>
      <c r="D752" s="83"/>
      <c r="E752" s="83"/>
      <c r="F752" s="83"/>
      <c r="G752" s="83"/>
      <c r="H752" s="45"/>
      <c r="I752" s="44"/>
      <c r="J752" s="29"/>
    </row>
    <row r="753" spans="1:10" x14ac:dyDescent="0.25">
      <c r="A753" s="18">
        <v>749</v>
      </c>
      <c r="B753" s="4"/>
      <c r="C753" s="4"/>
      <c r="D753" s="83"/>
      <c r="E753" s="83"/>
      <c r="F753" s="83"/>
      <c r="G753" s="83"/>
      <c r="H753" s="45"/>
      <c r="I753" s="44"/>
      <c r="J753" s="29"/>
    </row>
    <row r="754" spans="1:10" x14ac:dyDescent="0.25">
      <c r="A754" s="18">
        <v>750</v>
      </c>
      <c r="B754" s="4"/>
      <c r="C754" s="4"/>
      <c r="D754" s="83"/>
      <c r="E754" s="83"/>
      <c r="F754" s="83"/>
      <c r="G754" s="83"/>
      <c r="H754" s="45"/>
      <c r="I754" s="44"/>
      <c r="J754" s="29"/>
    </row>
    <row r="755" spans="1:10" x14ac:dyDescent="0.25">
      <c r="A755" s="18">
        <v>751</v>
      </c>
      <c r="B755" s="4"/>
      <c r="C755" s="4"/>
      <c r="D755" s="83"/>
      <c r="E755" s="83"/>
      <c r="F755" s="83"/>
      <c r="G755" s="83"/>
      <c r="H755" s="45"/>
      <c r="I755" s="44"/>
      <c r="J755" s="29"/>
    </row>
    <row r="756" spans="1:10" x14ac:dyDescent="0.25">
      <c r="A756" s="18">
        <v>752</v>
      </c>
      <c r="B756" s="4"/>
      <c r="C756" s="4"/>
      <c r="D756" s="83"/>
      <c r="E756" s="83"/>
      <c r="F756" s="83"/>
      <c r="G756" s="83"/>
      <c r="H756" s="45"/>
      <c r="I756" s="44"/>
      <c r="J756" s="29"/>
    </row>
    <row r="757" spans="1:10" x14ac:dyDescent="0.25">
      <c r="A757" s="18">
        <v>753</v>
      </c>
      <c r="B757" s="4"/>
      <c r="C757" s="4"/>
      <c r="D757" s="83"/>
      <c r="E757" s="83"/>
      <c r="F757" s="83"/>
      <c r="G757" s="83"/>
      <c r="H757" s="45"/>
      <c r="I757" s="44"/>
      <c r="J757" s="29"/>
    </row>
    <row r="758" spans="1:10" x14ac:dyDescent="0.25">
      <c r="A758" s="18">
        <v>754</v>
      </c>
      <c r="B758" s="4"/>
      <c r="C758" s="4"/>
      <c r="D758" s="83"/>
      <c r="E758" s="83"/>
      <c r="F758" s="83"/>
      <c r="G758" s="83"/>
      <c r="H758" s="45"/>
      <c r="I758" s="44"/>
      <c r="J758" s="29"/>
    </row>
    <row r="759" spans="1:10" x14ac:dyDescent="0.25">
      <c r="A759" s="18">
        <v>755</v>
      </c>
      <c r="B759" s="4"/>
      <c r="C759" s="4"/>
      <c r="D759" s="83"/>
      <c r="E759" s="83"/>
      <c r="F759" s="83"/>
      <c r="G759" s="83"/>
      <c r="H759" s="45"/>
      <c r="I759" s="44"/>
      <c r="J759" s="29"/>
    </row>
    <row r="760" spans="1:10" x14ac:dyDescent="0.25">
      <c r="A760" s="18">
        <v>756</v>
      </c>
      <c r="B760" s="4"/>
      <c r="C760" s="4"/>
      <c r="D760" s="83"/>
      <c r="E760" s="83"/>
      <c r="F760" s="83"/>
      <c r="G760" s="83"/>
      <c r="H760" s="45"/>
      <c r="I760" s="44"/>
      <c r="J760" s="29"/>
    </row>
    <row r="761" spans="1:10" x14ac:dyDescent="0.25">
      <c r="A761" s="18">
        <v>757</v>
      </c>
      <c r="B761" s="4"/>
      <c r="C761" s="4"/>
      <c r="D761" s="83"/>
      <c r="E761" s="83"/>
      <c r="F761" s="83"/>
      <c r="G761" s="83"/>
      <c r="H761" s="45"/>
      <c r="I761" s="44"/>
      <c r="J761" s="29"/>
    </row>
    <row r="762" spans="1:10" x14ac:dyDescent="0.25">
      <c r="A762" s="18">
        <v>758</v>
      </c>
      <c r="B762" s="4"/>
      <c r="C762" s="4"/>
      <c r="D762" s="83"/>
      <c r="E762" s="83"/>
      <c r="F762" s="83"/>
      <c r="G762" s="83"/>
      <c r="H762" s="45"/>
      <c r="I762" s="44"/>
      <c r="J762" s="29"/>
    </row>
    <row r="763" spans="1:10" x14ac:dyDescent="0.25">
      <c r="A763" s="18">
        <v>759</v>
      </c>
      <c r="B763" s="4"/>
      <c r="C763" s="4"/>
      <c r="D763" s="83"/>
      <c r="E763" s="83"/>
      <c r="F763" s="83"/>
      <c r="G763" s="83"/>
      <c r="H763" s="45"/>
      <c r="I763" s="44"/>
      <c r="J763" s="29"/>
    </row>
    <row r="764" spans="1:10" x14ac:dyDescent="0.25">
      <c r="A764" s="18">
        <v>760</v>
      </c>
      <c r="B764" s="4"/>
      <c r="C764" s="4"/>
      <c r="D764" s="83"/>
      <c r="E764" s="83"/>
      <c r="F764" s="83"/>
      <c r="G764" s="83"/>
      <c r="H764" s="45"/>
      <c r="I764" s="44"/>
      <c r="J764" s="29"/>
    </row>
    <row r="765" spans="1:10" x14ac:dyDescent="0.25">
      <c r="A765" s="18">
        <v>761</v>
      </c>
      <c r="B765" s="4"/>
      <c r="C765" s="4"/>
      <c r="D765" s="83"/>
      <c r="E765" s="83"/>
      <c r="F765" s="83"/>
      <c r="G765" s="83"/>
      <c r="H765" s="45"/>
      <c r="I765" s="44"/>
      <c r="J765" s="29"/>
    </row>
    <row r="766" spans="1:10" x14ac:dyDescent="0.25">
      <c r="A766" s="18">
        <v>762</v>
      </c>
      <c r="B766" s="4"/>
      <c r="C766" s="4"/>
      <c r="D766" s="83"/>
      <c r="E766" s="83"/>
      <c r="F766" s="83"/>
      <c r="G766" s="83"/>
      <c r="H766" s="45"/>
      <c r="I766" s="44"/>
      <c r="J766" s="29"/>
    </row>
    <row r="767" spans="1:10" x14ac:dyDescent="0.25">
      <c r="A767" s="18">
        <v>763</v>
      </c>
      <c r="B767" s="4"/>
      <c r="C767" s="4"/>
      <c r="D767" s="83"/>
      <c r="E767" s="83"/>
      <c r="F767" s="83"/>
      <c r="G767" s="83"/>
      <c r="H767" s="45"/>
      <c r="I767" s="44"/>
      <c r="J767" s="29"/>
    </row>
    <row r="768" spans="1:10" x14ac:dyDescent="0.25">
      <c r="A768" s="18">
        <v>764</v>
      </c>
      <c r="B768" s="4"/>
      <c r="C768" s="4"/>
      <c r="D768" s="83"/>
      <c r="E768" s="83"/>
      <c r="F768" s="83"/>
      <c r="G768" s="83"/>
      <c r="H768" s="45"/>
      <c r="I768" s="44"/>
      <c r="J768" s="29"/>
    </row>
    <row r="769" spans="1:10" x14ac:dyDescent="0.25">
      <c r="A769" s="18">
        <v>765</v>
      </c>
      <c r="B769" s="4"/>
      <c r="C769" s="4"/>
      <c r="D769" s="83"/>
      <c r="E769" s="83"/>
      <c r="F769" s="83"/>
      <c r="G769" s="83"/>
      <c r="H769" s="45"/>
      <c r="I769" s="44"/>
      <c r="J769" s="29"/>
    </row>
    <row r="770" spans="1:10" x14ac:dyDescent="0.25">
      <c r="A770" s="18">
        <v>766</v>
      </c>
      <c r="B770" s="4"/>
      <c r="C770" s="4"/>
      <c r="D770" s="83"/>
      <c r="E770" s="83"/>
      <c r="F770" s="83"/>
      <c r="G770" s="83"/>
      <c r="H770" s="45"/>
      <c r="I770" s="44"/>
      <c r="J770" s="29"/>
    </row>
    <row r="771" spans="1:10" x14ac:dyDescent="0.25">
      <c r="A771" s="18">
        <v>767</v>
      </c>
      <c r="B771" s="4"/>
      <c r="C771" s="4"/>
      <c r="D771" s="83"/>
      <c r="E771" s="83"/>
      <c r="F771" s="83"/>
      <c r="G771" s="83"/>
      <c r="H771" s="45"/>
      <c r="I771" s="44"/>
      <c r="J771" s="29"/>
    </row>
    <row r="772" spans="1:10" x14ac:dyDescent="0.25">
      <c r="A772" s="18">
        <v>768</v>
      </c>
      <c r="B772" s="4"/>
      <c r="C772" s="4"/>
      <c r="D772" s="83"/>
      <c r="E772" s="83"/>
      <c r="F772" s="83"/>
      <c r="G772" s="83"/>
      <c r="H772" s="45"/>
      <c r="I772" s="44"/>
      <c r="J772" s="29"/>
    </row>
    <row r="773" spans="1:10" x14ac:dyDescent="0.25">
      <c r="A773" s="18">
        <v>769</v>
      </c>
      <c r="B773" s="4"/>
      <c r="C773" s="4"/>
      <c r="D773" s="83"/>
      <c r="E773" s="83"/>
      <c r="F773" s="83"/>
      <c r="G773" s="83"/>
      <c r="H773" s="45"/>
      <c r="I773" s="44"/>
      <c r="J773" s="29"/>
    </row>
    <row r="774" spans="1:10" x14ac:dyDescent="0.25">
      <c r="A774" s="18">
        <v>770</v>
      </c>
      <c r="B774" s="4"/>
      <c r="C774" s="4"/>
      <c r="D774" s="83"/>
      <c r="E774" s="83"/>
      <c r="F774" s="83"/>
      <c r="G774" s="83"/>
      <c r="H774" s="45"/>
      <c r="I774" s="44"/>
      <c r="J774" s="29"/>
    </row>
    <row r="775" spans="1:10" x14ac:dyDescent="0.25">
      <c r="A775" s="18">
        <v>771</v>
      </c>
      <c r="B775" s="4"/>
      <c r="C775" s="4"/>
      <c r="D775" s="83"/>
      <c r="E775" s="83"/>
      <c r="F775" s="83"/>
      <c r="G775" s="83"/>
      <c r="H775" s="45"/>
      <c r="I775" s="44"/>
      <c r="J775" s="29"/>
    </row>
    <row r="776" spans="1:10" x14ac:dyDescent="0.25">
      <c r="A776" s="18">
        <v>772</v>
      </c>
      <c r="B776" s="4"/>
      <c r="C776" s="4"/>
      <c r="D776" s="83"/>
      <c r="E776" s="83"/>
      <c r="F776" s="83"/>
      <c r="G776" s="83"/>
      <c r="H776" s="45"/>
      <c r="I776" s="44"/>
      <c r="J776" s="29"/>
    </row>
    <row r="777" spans="1:10" x14ac:dyDescent="0.25">
      <c r="A777" s="18">
        <v>773</v>
      </c>
      <c r="B777" s="4"/>
      <c r="C777" s="4"/>
      <c r="D777" s="83"/>
      <c r="E777" s="83"/>
      <c r="F777" s="83"/>
      <c r="G777" s="83"/>
      <c r="H777" s="45"/>
      <c r="I777" s="44"/>
      <c r="J777" s="29"/>
    </row>
    <row r="778" spans="1:10" x14ac:dyDescent="0.25">
      <c r="A778" s="18">
        <v>774</v>
      </c>
      <c r="B778" s="4"/>
      <c r="C778" s="4"/>
      <c r="D778" s="83"/>
      <c r="E778" s="83"/>
      <c r="F778" s="83"/>
      <c r="G778" s="83"/>
      <c r="H778" s="45"/>
      <c r="I778" s="44"/>
      <c r="J778" s="29"/>
    </row>
    <row r="779" spans="1:10" x14ac:dyDescent="0.25">
      <c r="A779" s="18">
        <v>775</v>
      </c>
      <c r="B779" s="4"/>
      <c r="C779" s="4"/>
      <c r="D779" s="83"/>
      <c r="E779" s="83"/>
      <c r="F779" s="83"/>
      <c r="G779" s="83"/>
      <c r="H779" s="45"/>
      <c r="I779" s="44"/>
      <c r="J779" s="29"/>
    </row>
    <row r="780" spans="1:10" x14ac:dyDescent="0.25">
      <c r="A780" s="18">
        <v>776</v>
      </c>
      <c r="B780" s="4"/>
      <c r="C780" s="4"/>
      <c r="D780" s="83"/>
      <c r="E780" s="83"/>
      <c r="F780" s="83"/>
      <c r="G780" s="83"/>
      <c r="H780" s="45"/>
      <c r="I780" s="44"/>
      <c r="J780" s="29"/>
    </row>
    <row r="781" spans="1:10" x14ac:dyDescent="0.25">
      <c r="A781" s="18">
        <v>777</v>
      </c>
      <c r="B781" s="4"/>
      <c r="C781" s="4"/>
      <c r="D781" s="83"/>
      <c r="E781" s="83"/>
      <c r="F781" s="83"/>
      <c r="G781" s="83"/>
      <c r="H781" s="45"/>
      <c r="I781" s="44"/>
      <c r="J781" s="29"/>
    </row>
    <row r="782" spans="1:10" x14ac:dyDescent="0.25">
      <c r="A782" s="18">
        <v>778</v>
      </c>
      <c r="B782" s="4"/>
      <c r="C782" s="4"/>
      <c r="D782" s="83"/>
      <c r="E782" s="83"/>
      <c r="F782" s="83"/>
      <c r="G782" s="83"/>
      <c r="H782" s="45"/>
      <c r="I782" s="44"/>
      <c r="J782" s="29"/>
    </row>
    <row r="783" spans="1:10" x14ac:dyDescent="0.25">
      <c r="A783" s="18">
        <v>779</v>
      </c>
      <c r="B783" s="4"/>
      <c r="C783" s="4"/>
      <c r="D783" s="83"/>
      <c r="E783" s="83"/>
      <c r="F783" s="83"/>
      <c r="G783" s="83"/>
      <c r="H783" s="45"/>
      <c r="I783" s="44"/>
      <c r="J783" s="29"/>
    </row>
    <row r="784" spans="1:10" x14ac:dyDescent="0.25">
      <c r="A784" s="18">
        <v>780</v>
      </c>
      <c r="B784" s="4"/>
      <c r="C784" s="4"/>
      <c r="D784" s="83"/>
      <c r="E784" s="83"/>
      <c r="F784" s="83"/>
      <c r="G784" s="83"/>
      <c r="H784" s="45"/>
      <c r="I784" s="44"/>
      <c r="J784" s="29"/>
    </row>
    <row r="785" spans="1:10" x14ac:dyDescent="0.25">
      <c r="A785" s="18">
        <v>781</v>
      </c>
      <c r="B785" s="4"/>
      <c r="C785" s="4"/>
      <c r="D785" s="83"/>
      <c r="E785" s="83"/>
      <c r="F785" s="83"/>
      <c r="G785" s="83"/>
      <c r="H785" s="45"/>
      <c r="I785" s="44"/>
      <c r="J785" s="29"/>
    </row>
    <row r="786" spans="1:10" x14ac:dyDescent="0.25">
      <c r="A786" s="18">
        <v>782</v>
      </c>
      <c r="B786" s="4"/>
      <c r="C786" s="4"/>
      <c r="D786" s="83"/>
      <c r="E786" s="83"/>
      <c r="F786" s="83"/>
      <c r="G786" s="83"/>
      <c r="H786" s="45"/>
      <c r="I786" s="44"/>
      <c r="J786" s="29"/>
    </row>
    <row r="787" spans="1:10" x14ac:dyDescent="0.25">
      <c r="A787" s="18">
        <v>783</v>
      </c>
      <c r="B787" s="4"/>
      <c r="C787" s="4"/>
      <c r="D787" s="83"/>
      <c r="E787" s="83"/>
      <c r="F787" s="83"/>
      <c r="G787" s="83"/>
      <c r="H787" s="45"/>
      <c r="I787" s="44"/>
      <c r="J787" s="29"/>
    </row>
    <row r="788" spans="1:10" x14ac:dyDescent="0.25">
      <c r="A788" s="18">
        <v>784</v>
      </c>
      <c r="B788" s="4"/>
      <c r="C788" s="4"/>
      <c r="D788" s="83"/>
      <c r="E788" s="83"/>
      <c r="F788" s="83"/>
      <c r="G788" s="83"/>
      <c r="H788" s="45"/>
      <c r="I788" s="44"/>
      <c r="J788" s="29"/>
    </row>
    <row r="789" spans="1:10" x14ac:dyDescent="0.25">
      <c r="A789" s="18">
        <v>785</v>
      </c>
      <c r="B789" s="4"/>
      <c r="C789" s="4"/>
      <c r="D789" s="83"/>
      <c r="E789" s="83"/>
      <c r="F789" s="83"/>
      <c r="G789" s="83"/>
      <c r="H789" s="45"/>
      <c r="I789" s="44"/>
      <c r="J789" s="29"/>
    </row>
    <row r="790" spans="1:10" x14ac:dyDescent="0.25">
      <c r="A790" s="18">
        <v>786</v>
      </c>
      <c r="B790" s="4"/>
      <c r="C790" s="4"/>
      <c r="D790" s="83"/>
      <c r="E790" s="83"/>
      <c r="F790" s="83"/>
      <c r="G790" s="83"/>
      <c r="H790" s="45"/>
      <c r="I790" s="44"/>
      <c r="J790" s="29"/>
    </row>
    <row r="791" spans="1:10" x14ac:dyDescent="0.25">
      <c r="A791" s="18">
        <v>787</v>
      </c>
      <c r="B791" s="4"/>
      <c r="C791" s="4"/>
      <c r="D791" s="83"/>
      <c r="E791" s="83"/>
      <c r="F791" s="83"/>
      <c r="G791" s="83"/>
      <c r="H791" s="45"/>
      <c r="I791" s="44"/>
      <c r="J791" s="29"/>
    </row>
    <row r="792" spans="1:10" x14ac:dyDescent="0.25">
      <c r="A792" s="18">
        <v>788</v>
      </c>
      <c r="B792" s="4"/>
      <c r="C792" s="4"/>
      <c r="D792" s="83"/>
      <c r="E792" s="83"/>
      <c r="F792" s="83"/>
      <c r="G792" s="83"/>
      <c r="H792" s="45"/>
      <c r="I792" s="44"/>
      <c r="J792" s="29"/>
    </row>
    <row r="793" spans="1:10" x14ac:dyDescent="0.25">
      <c r="A793" s="18">
        <v>789</v>
      </c>
      <c r="B793" s="4"/>
      <c r="C793" s="4"/>
      <c r="D793" s="83"/>
      <c r="E793" s="83"/>
      <c r="F793" s="83"/>
      <c r="G793" s="83"/>
      <c r="H793" s="45"/>
      <c r="I793" s="44"/>
      <c r="J793" s="29"/>
    </row>
    <row r="794" spans="1:10" x14ac:dyDescent="0.25">
      <c r="A794" s="18">
        <v>790</v>
      </c>
      <c r="B794" s="4"/>
      <c r="C794" s="4"/>
      <c r="D794" s="83"/>
      <c r="E794" s="83"/>
      <c r="F794" s="83"/>
      <c r="G794" s="83"/>
      <c r="H794" s="45"/>
      <c r="I794" s="44"/>
      <c r="J794" s="29"/>
    </row>
    <row r="795" spans="1:10" x14ac:dyDescent="0.25">
      <c r="A795" s="18">
        <v>791</v>
      </c>
      <c r="B795" s="4"/>
      <c r="C795" s="4"/>
      <c r="D795" s="83"/>
      <c r="E795" s="83"/>
      <c r="F795" s="83"/>
      <c r="G795" s="83"/>
      <c r="H795" s="45"/>
      <c r="I795" s="44"/>
      <c r="J795" s="29"/>
    </row>
    <row r="796" spans="1:10" x14ac:dyDescent="0.25">
      <c r="A796" s="18">
        <v>792</v>
      </c>
      <c r="B796" s="4"/>
      <c r="C796" s="4"/>
      <c r="D796" s="83"/>
      <c r="E796" s="83"/>
      <c r="F796" s="83"/>
      <c r="G796" s="83"/>
      <c r="H796" s="45"/>
      <c r="I796" s="44"/>
      <c r="J796" s="29"/>
    </row>
    <row r="797" spans="1:10" x14ac:dyDescent="0.25">
      <c r="A797" s="18">
        <v>793</v>
      </c>
      <c r="B797" s="4"/>
      <c r="C797" s="4"/>
      <c r="D797" s="83"/>
      <c r="E797" s="83"/>
      <c r="F797" s="83"/>
      <c r="G797" s="83"/>
      <c r="H797" s="45"/>
      <c r="I797" s="44"/>
      <c r="J797" s="29"/>
    </row>
    <row r="798" spans="1:10" x14ac:dyDescent="0.25">
      <c r="A798" s="18">
        <v>794</v>
      </c>
      <c r="B798" s="4"/>
      <c r="C798" s="4"/>
      <c r="D798" s="83"/>
      <c r="E798" s="83"/>
      <c r="F798" s="83"/>
      <c r="G798" s="83"/>
      <c r="H798" s="45"/>
      <c r="I798" s="44"/>
      <c r="J798" s="29"/>
    </row>
    <row r="799" spans="1:10" x14ac:dyDescent="0.25">
      <c r="A799" s="18">
        <v>795</v>
      </c>
      <c r="B799" s="4"/>
      <c r="C799" s="4"/>
      <c r="D799" s="83"/>
      <c r="E799" s="83"/>
      <c r="F799" s="83"/>
      <c r="G799" s="83"/>
      <c r="H799" s="45"/>
      <c r="I799" s="44"/>
      <c r="J799" s="29"/>
    </row>
    <row r="800" spans="1:10" x14ac:dyDescent="0.25">
      <c r="A800" s="18">
        <v>796</v>
      </c>
      <c r="B800" s="4"/>
      <c r="C800" s="4"/>
      <c r="D800" s="83"/>
      <c r="E800" s="83"/>
      <c r="F800" s="83"/>
      <c r="G800" s="83"/>
      <c r="H800" s="45"/>
      <c r="I800" s="44"/>
      <c r="J800" s="29"/>
    </row>
    <row r="801" spans="1:10" x14ac:dyDescent="0.25">
      <c r="A801" s="18">
        <v>797</v>
      </c>
      <c r="B801" s="4"/>
      <c r="C801" s="4"/>
      <c r="D801" s="83"/>
      <c r="E801" s="83"/>
      <c r="F801" s="83"/>
      <c r="G801" s="83"/>
      <c r="H801" s="45"/>
      <c r="I801" s="44"/>
      <c r="J801" s="29"/>
    </row>
    <row r="802" spans="1:10" x14ac:dyDescent="0.25">
      <c r="A802" s="18">
        <v>798</v>
      </c>
      <c r="B802" s="4"/>
      <c r="C802" s="4"/>
      <c r="D802" s="83"/>
      <c r="E802" s="83"/>
      <c r="F802" s="83"/>
      <c r="G802" s="83"/>
      <c r="H802" s="45"/>
      <c r="I802" s="44"/>
      <c r="J802" s="29"/>
    </row>
    <row r="803" spans="1:10" x14ac:dyDescent="0.25">
      <c r="A803" s="18">
        <v>799</v>
      </c>
      <c r="B803" s="4"/>
      <c r="C803" s="4"/>
      <c r="D803" s="83"/>
      <c r="E803" s="83"/>
      <c r="F803" s="83"/>
      <c r="G803" s="83"/>
      <c r="H803" s="45"/>
      <c r="I803" s="44"/>
      <c r="J803" s="29"/>
    </row>
    <row r="804" spans="1:10" x14ac:dyDescent="0.25">
      <c r="A804" s="18">
        <v>800</v>
      </c>
      <c r="B804" s="4"/>
      <c r="C804" s="4"/>
      <c r="D804" s="83"/>
      <c r="E804" s="83"/>
      <c r="F804" s="83"/>
      <c r="G804" s="83"/>
      <c r="H804" s="45"/>
      <c r="I804" s="44"/>
      <c r="J804" s="29"/>
    </row>
    <row r="805" spans="1:10" x14ac:dyDescent="0.25">
      <c r="A805" s="18">
        <v>801</v>
      </c>
      <c r="B805" s="4"/>
      <c r="C805" s="4"/>
      <c r="D805" s="83"/>
      <c r="E805" s="83"/>
      <c r="F805" s="83"/>
      <c r="G805" s="83"/>
      <c r="H805" s="45"/>
      <c r="I805" s="44"/>
      <c r="J805" s="29"/>
    </row>
    <row r="806" spans="1:10" x14ac:dyDescent="0.25">
      <c r="A806" s="18">
        <v>802</v>
      </c>
      <c r="B806" s="4"/>
      <c r="C806" s="4"/>
      <c r="D806" s="83"/>
      <c r="E806" s="83"/>
      <c r="F806" s="83"/>
      <c r="G806" s="83"/>
      <c r="H806" s="45"/>
      <c r="I806" s="44"/>
      <c r="J806" s="29"/>
    </row>
    <row r="807" spans="1:10" x14ac:dyDescent="0.25">
      <c r="A807" s="18">
        <v>803</v>
      </c>
      <c r="B807" s="4"/>
      <c r="C807" s="4"/>
      <c r="D807" s="83"/>
      <c r="E807" s="83"/>
      <c r="F807" s="83"/>
      <c r="G807" s="83"/>
      <c r="H807" s="45"/>
      <c r="I807" s="44"/>
      <c r="J807" s="29"/>
    </row>
    <row r="808" spans="1:10" x14ac:dyDescent="0.25">
      <c r="A808" s="18">
        <v>804</v>
      </c>
      <c r="B808" s="4"/>
      <c r="C808" s="4"/>
      <c r="D808" s="83"/>
      <c r="E808" s="83"/>
      <c r="F808" s="83"/>
      <c r="G808" s="83"/>
      <c r="H808" s="45"/>
      <c r="I808" s="44"/>
      <c r="J808" s="29"/>
    </row>
    <row r="809" spans="1:10" x14ac:dyDescent="0.25">
      <c r="A809" s="18">
        <v>805</v>
      </c>
      <c r="B809" s="4"/>
      <c r="C809" s="4"/>
      <c r="D809" s="83"/>
      <c r="E809" s="83"/>
      <c r="F809" s="83"/>
      <c r="G809" s="83"/>
      <c r="H809" s="45"/>
      <c r="I809" s="44"/>
      <c r="J809" s="29"/>
    </row>
    <row r="810" spans="1:10" x14ac:dyDescent="0.25">
      <c r="A810" s="18">
        <v>806</v>
      </c>
      <c r="B810" s="4"/>
      <c r="C810" s="4"/>
      <c r="D810" s="83"/>
      <c r="E810" s="83"/>
      <c r="F810" s="83"/>
      <c r="G810" s="83"/>
      <c r="H810" s="45"/>
      <c r="I810" s="44"/>
      <c r="J810" s="29"/>
    </row>
    <row r="811" spans="1:10" x14ac:dyDescent="0.25">
      <c r="A811" s="18">
        <v>807</v>
      </c>
      <c r="B811" s="4"/>
      <c r="C811" s="4"/>
      <c r="D811" s="83"/>
      <c r="E811" s="83"/>
      <c r="F811" s="83"/>
      <c r="G811" s="83"/>
      <c r="H811" s="45"/>
      <c r="I811" s="44"/>
      <c r="J811" s="29"/>
    </row>
    <row r="812" spans="1:10" x14ac:dyDescent="0.25">
      <c r="A812" s="18">
        <v>808</v>
      </c>
      <c r="B812" s="4"/>
      <c r="C812" s="4"/>
      <c r="D812" s="83"/>
      <c r="E812" s="83"/>
      <c r="F812" s="83"/>
      <c r="G812" s="83"/>
      <c r="H812" s="45"/>
      <c r="I812" s="44"/>
      <c r="J812" s="29"/>
    </row>
    <row r="813" spans="1:10" x14ac:dyDescent="0.25">
      <c r="A813" s="18">
        <v>809</v>
      </c>
      <c r="B813" s="4"/>
      <c r="C813" s="4"/>
      <c r="D813" s="83"/>
      <c r="E813" s="83"/>
      <c r="F813" s="83"/>
      <c r="G813" s="83"/>
      <c r="H813" s="45"/>
      <c r="I813" s="44"/>
      <c r="J813" s="29"/>
    </row>
    <row r="814" spans="1:10" x14ac:dyDescent="0.25">
      <c r="A814" s="18">
        <v>810</v>
      </c>
      <c r="B814" s="4"/>
      <c r="C814" s="4"/>
      <c r="D814" s="83"/>
      <c r="E814" s="83"/>
      <c r="F814" s="83"/>
      <c r="G814" s="83"/>
      <c r="H814" s="45"/>
      <c r="I814" s="44"/>
      <c r="J814" s="29"/>
    </row>
    <row r="815" spans="1:10" x14ac:dyDescent="0.25">
      <c r="A815" s="18">
        <v>811</v>
      </c>
      <c r="B815" s="4"/>
      <c r="C815" s="4"/>
      <c r="D815" s="83"/>
      <c r="E815" s="83"/>
      <c r="F815" s="83"/>
      <c r="G815" s="83"/>
      <c r="H815" s="45"/>
      <c r="I815" s="44"/>
      <c r="J815" s="29"/>
    </row>
    <row r="816" spans="1:10" x14ac:dyDescent="0.25">
      <c r="A816" s="18">
        <v>812</v>
      </c>
      <c r="B816" s="4"/>
      <c r="C816" s="4"/>
      <c r="D816" s="83"/>
      <c r="E816" s="83"/>
      <c r="F816" s="83"/>
      <c r="G816" s="83"/>
      <c r="H816" s="45"/>
      <c r="I816" s="44"/>
      <c r="J816" s="29"/>
    </row>
    <row r="817" spans="1:10" x14ac:dyDescent="0.25">
      <c r="A817" s="18">
        <v>813</v>
      </c>
      <c r="B817" s="4"/>
      <c r="C817" s="4"/>
      <c r="D817" s="83"/>
      <c r="E817" s="83"/>
      <c r="F817" s="83"/>
      <c r="G817" s="83"/>
      <c r="H817" s="45"/>
      <c r="I817" s="44"/>
      <c r="J817" s="29"/>
    </row>
    <row r="818" spans="1:10" x14ac:dyDescent="0.25">
      <c r="A818" s="18">
        <v>814</v>
      </c>
      <c r="B818" s="4"/>
      <c r="C818" s="4"/>
      <c r="D818" s="83"/>
      <c r="E818" s="83"/>
      <c r="F818" s="83"/>
      <c r="G818" s="83"/>
      <c r="H818" s="45"/>
      <c r="I818" s="44"/>
      <c r="J818" s="29"/>
    </row>
    <row r="819" spans="1:10" x14ac:dyDescent="0.25">
      <c r="A819" s="18">
        <v>815</v>
      </c>
      <c r="B819" s="4"/>
      <c r="C819" s="4"/>
      <c r="D819" s="83"/>
      <c r="E819" s="83"/>
      <c r="F819" s="83"/>
      <c r="G819" s="83"/>
      <c r="H819" s="45"/>
      <c r="I819" s="44"/>
      <c r="J819" s="29"/>
    </row>
    <row r="820" spans="1:10" x14ac:dyDescent="0.25">
      <c r="A820" s="18">
        <v>816</v>
      </c>
      <c r="B820" s="4"/>
      <c r="C820" s="4"/>
      <c r="D820" s="83"/>
      <c r="E820" s="83"/>
      <c r="F820" s="83"/>
      <c r="G820" s="83"/>
      <c r="H820" s="45"/>
      <c r="I820" s="44"/>
      <c r="J820" s="29"/>
    </row>
    <row r="821" spans="1:10" x14ac:dyDescent="0.25">
      <c r="A821" s="18">
        <v>817</v>
      </c>
      <c r="B821" s="4"/>
      <c r="C821" s="4"/>
      <c r="D821" s="83"/>
      <c r="E821" s="83"/>
      <c r="F821" s="83"/>
      <c r="G821" s="83"/>
      <c r="H821" s="45"/>
      <c r="I821" s="44"/>
      <c r="J821" s="29"/>
    </row>
    <row r="822" spans="1:10" x14ac:dyDescent="0.25">
      <c r="A822" s="18">
        <v>818</v>
      </c>
      <c r="B822" s="4"/>
      <c r="C822" s="4"/>
      <c r="D822" s="83"/>
      <c r="E822" s="83"/>
      <c r="F822" s="83"/>
      <c r="G822" s="83"/>
      <c r="H822" s="45"/>
      <c r="I822" s="44"/>
      <c r="J822" s="29"/>
    </row>
    <row r="823" spans="1:10" x14ac:dyDescent="0.25">
      <c r="A823" s="18">
        <v>819</v>
      </c>
      <c r="B823" s="4"/>
      <c r="C823" s="4"/>
      <c r="D823" s="83"/>
      <c r="E823" s="83"/>
      <c r="F823" s="83"/>
      <c r="G823" s="83"/>
      <c r="H823" s="45"/>
      <c r="I823" s="44"/>
      <c r="J823" s="29"/>
    </row>
    <row r="824" spans="1:10" x14ac:dyDescent="0.25">
      <c r="A824" s="18">
        <v>820</v>
      </c>
      <c r="B824" s="4"/>
      <c r="C824" s="4"/>
      <c r="D824" s="83"/>
      <c r="E824" s="83"/>
      <c r="F824" s="83"/>
      <c r="G824" s="83"/>
      <c r="H824" s="45"/>
      <c r="I824" s="44"/>
      <c r="J824" s="29"/>
    </row>
    <row r="825" spans="1:10" x14ac:dyDescent="0.25">
      <c r="A825" s="18">
        <v>821</v>
      </c>
      <c r="B825" s="4"/>
      <c r="C825" s="4"/>
      <c r="D825" s="83"/>
      <c r="E825" s="83"/>
      <c r="F825" s="83"/>
      <c r="G825" s="83"/>
      <c r="H825" s="45"/>
      <c r="I825" s="44"/>
      <c r="J825" s="29"/>
    </row>
    <row r="826" spans="1:10" x14ac:dyDescent="0.25">
      <c r="A826" s="18">
        <v>822</v>
      </c>
      <c r="B826" s="4"/>
      <c r="C826" s="4"/>
      <c r="D826" s="83"/>
      <c r="E826" s="83"/>
      <c r="F826" s="83"/>
      <c r="G826" s="83"/>
      <c r="H826" s="45"/>
      <c r="I826" s="44"/>
      <c r="J826" s="29"/>
    </row>
    <row r="827" spans="1:10" x14ac:dyDescent="0.25">
      <c r="A827" s="18">
        <v>823</v>
      </c>
      <c r="B827" s="4"/>
      <c r="C827" s="4"/>
      <c r="D827" s="83"/>
      <c r="E827" s="83"/>
      <c r="F827" s="83"/>
      <c r="G827" s="83"/>
      <c r="H827" s="45"/>
      <c r="I827" s="44"/>
      <c r="J827" s="29"/>
    </row>
    <row r="828" spans="1:10" x14ac:dyDescent="0.25">
      <c r="A828" s="18">
        <v>824</v>
      </c>
      <c r="B828" s="4"/>
      <c r="C828" s="4"/>
      <c r="D828" s="83"/>
      <c r="E828" s="83"/>
      <c r="F828" s="83"/>
      <c r="G828" s="83"/>
      <c r="H828" s="45"/>
      <c r="I828" s="44"/>
      <c r="J828" s="29"/>
    </row>
    <row r="829" spans="1:10" x14ac:dyDescent="0.25">
      <c r="A829" s="18">
        <v>825</v>
      </c>
      <c r="B829" s="4"/>
      <c r="C829" s="4"/>
      <c r="D829" s="83"/>
      <c r="E829" s="83"/>
      <c r="F829" s="83"/>
      <c r="G829" s="83"/>
      <c r="H829" s="45"/>
      <c r="I829" s="44"/>
      <c r="J829" s="29"/>
    </row>
    <row r="830" spans="1:10" x14ac:dyDescent="0.25">
      <c r="A830" s="18">
        <v>826</v>
      </c>
      <c r="B830" s="4"/>
      <c r="C830" s="4"/>
      <c r="D830" s="83"/>
      <c r="E830" s="83"/>
      <c r="F830" s="83"/>
      <c r="G830" s="83"/>
      <c r="H830" s="45"/>
      <c r="I830" s="44"/>
      <c r="J830" s="29"/>
    </row>
    <row r="831" spans="1:10" x14ac:dyDescent="0.25">
      <c r="A831" s="18">
        <v>827</v>
      </c>
      <c r="B831" s="4"/>
      <c r="C831" s="4"/>
      <c r="D831" s="83"/>
      <c r="E831" s="83"/>
      <c r="F831" s="83"/>
      <c r="G831" s="83"/>
      <c r="H831" s="45"/>
      <c r="I831" s="44"/>
      <c r="J831" s="29"/>
    </row>
    <row r="832" spans="1:10" x14ac:dyDescent="0.25">
      <c r="A832" s="18">
        <v>828</v>
      </c>
      <c r="B832" s="4"/>
      <c r="C832" s="4"/>
      <c r="D832" s="83"/>
      <c r="E832" s="83"/>
      <c r="F832" s="83"/>
      <c r="G832" s="83"/>
      <c r="H832" s="45"/>
      <c r="I832" s="44"/>
      <c r="J832" s="29"/>
    </row>
    <row r="833" spans="1:10" x14ac:dyDescent="0.25">
      <c r="A833" s="18">
        <v>829</v>
      </c>
      <c r="B833" s="4"/>
      <c r="C833" s="4"/>
      <c r="D833" s="83"/>
      <c r="E833" s="83"/>
      <c r="F833" s="83"/>
      <c r="G833" s="83"/>
      <c r="H833" s="45"/>
      <c r="I833" s="44"/>
      <c r="J833" s="29"/>
    </row>
    <row r="834" spans="1:10" x14ac:dyDescent="0.25">
      <c r="A834" s="18">
        <v>830</v>
      </c>
      <c r="B834" s="4"/>
      <c r="C834" s="4"/>
      <c r="D834" s="83"/>
      <c r="E834" s="83"/>
      <c r="F834" s="83"/>
      <c r="G834" s="83"/>
      <c r="H834" s="45"/>
      <c r="I834" s="44"/>
      <c r="J834" s="29"/>
    </row>
    <row r="835" spans="1:10" x14ac:dyDescent="0.25">
      <c r="A835" s="18">
        <v>831</v>
      </c>
      <c r="B835" s="4"/>
      <c r="C835" s="4"/>
      <c r="D835" s="83"/>
      <c r="E835" s="83"/>
      <c r="F835" s="83"/>
      <c r="G835" s="83"/>
      <c r="H835" s="45"/>
      <c r="I835" s="44"/>
      <c r="J835" s="29"/>
    </row>
    <row r="836" spans="1:10" x14ac:dyDescent="0.25">
      <c r="A836" s="18">
        <v>832</v>
      </c>
      <c r="B836" s="4"/>
      <c r="C836" s="4"/>
      <c r="D836" s="83"/>
      <c r="E836" s="83"/>
      <c r="F836" s="83"/>
      <c r="G836" s="83"/>
      <c r="H836" s="45"/>
      <c r="I836" s="44"/>
      <c r="J836" s="29"/>
    </row>
    <row r="837" spans="1:10" x14ac:dyDescent="0.25">
      <c r="A837" s="18">
        <v>833</v>
      </c>
      <c r="B837" s="4"/>
      <c r="C837" s="4"/>
      <c r="D837" s="83"/>
      <c r="E837" s="83"/>
      <c r="F837" s="83"/>
      <c r="G837" s="83"/>
      <c r="H837" s="45"/>
      <c r="I837" s="44"/>
      <c r="J837" s="29"/>
    </row>
    <row r="838" spans="1:10" x14ac:dyDescent="0.25">
      <c r="A838" s="18">
        <v>834</v>
      </c>
      <c r="B838" s="4"/>
      <c r="C838" s="4"/>
      <c r="D838" s="83"/>
      <c r="E838" s="83"/>
      <c r="F838" s="83"/>
      <c r="G838" s="83"/>
      <c r="H838" s="45"/>
      <c r="I838" s="44"/>
      <c r="J838" s="29"/>
    </row>
    <row r="839" spans="1:10" x14ac:dyDescent="0.25">
      <c r="A839" s="18">
        <v>835</v>
      </c>
      <c r="B839" s="4"/>
      <c r="C839" s="4"/>
      <c r="D839" s="83"/>
      <c r="E839" s="83"/>
      <c r="F839" s="83"/>
      <c r="G839" s="83"/>
      <c r="H839" s="45"/>
      <c r="I839" s="44"/>
      <c r="J839" s="29"/>
    </row>
    <row r="840" spans="1:10" x14ac:dyDescent="0.25">
      <c r="A840" s="18">
        <v>836</v>
      </c>
      <c r="B840" s="4"/>
      <c r="C840" s="4"/>
      <c r="D840" s="83"/>
      <c r="E840" s="83"/>
      <c r="F840" s="83"/>
      <c r="G840" s="83"/>
      <c r="H840" s="45"/>
      <c r="I840" s="44"/>
      <c r="J840" s="29"/>
    </row>
    <row r="841" spans="1:10" x14ac:dyDescent="0.25">
      <c r="A841" s="18">
        <v>837</v>
      </c>
      <c r="B841" s="4"/>
      <c r="C841" s="4"/>
      <c r="D841" s="83"/>
      <c r="E841" s="83"/>
      <c r="F841" s="83"/>
      <c r="G841" s="83"/>
      <c r="H841" s="45"/>
      <c r="I841" s="44"/>
      <c r="J841" s="29"/>
    </row>
    <row r="842" spans="1:10" x14ac:dyDescent="0.25">
      <c r="A842" s="18">
        <v>838</v>
      </c>
      <c r="B842" s="4"/>
      <c r="C842" s="4"/>
      <c r="D842" s="83"/>
      <c r="E842" s="83"/>
      <c r="F842" s="83"/>
      <c r="G842" s="83"/>
      <c r="H842" s="45"/>
      <c r="I842" s="44"/>
      <c r="J842" s="29"/>
    </row>
    <row r="843" spans="1:10" x14ac:dyDescent="0.25">
      <c r="A843" s="18">
        <v>839</v>
      </c>
      <c r="B843" s="4"/>
      <c r="C843" s="4"/>
      <c r="D843" s="83"/>
      <c r="E843" s="83"/>
      <c r="F843" s="83"/>
      <c r="G843" s="83"/>
      <c r="H843" s="45"/>
      <c r="I843" s="44"/>
      <c r="J843" s="29"/>
    </row>
    <row r="844" spans="1:10" x14ac:dyDescent="0.25">
      <c r="A844" s="18">
        <v>840</v>
      </c>
      <c r="B844" s="4"/>
      <c r="C844" s="4"/>
      <c r="D844" s="83"/>
      <c r="E844" s="83"/>
      <c r="F844" s="83"/>
      <c r="G844" s="83"/>
      <c r="H844" s="45"/>
      <c r="I844" s="44"/>
      <c r="J844" s="29"/>
    </row>
    <row r="845" spans="1:10" x14ac:dyDescent="0.25">
      <c r="A845" s="18">
        <v>841</v>
      </c>
      <c r="B845" s="4"/>
      <c r="C845" s="4"/>
      <c r="D845" s="83"/>
      <c r="E845" s="83"/>
      <c r="F845" s="83"/>
      <c r="G845" s="83"/>
      <c r="H845" s="45"/>
      <c r="I845" s="44"/>
      <c r="J845" s="29"/>
    </row>
    <row r="846" spans="1:10" x14ac:dyDescent="0.25">
      <c r="A846" s="18">
        <v>842</v>
      </c>
      <c r="B846" s="4"/>
      <c r="C846" s="4"/>
      <c r="D846" s="83"/>
      <c r="E846" s="83"/>
      <c r="F846" s="83"/>
      <c r="G846" s="83"/>
      <c r="H846" s="45"/>
      <c r="I846" s="44"/>
      <c r="J846" s="29"/>
    </row>
    <row r="847" spans="1:10" x14ac:dyDescent="0.25">
      <c r="A847" s="18">
        <v>843</v>
      </c>
      <c r="B847" s="4"/>
      <c r="C847" s="4"/>
      <c r="D847" s="83"/>
      <c r="E847" s="83"/>
      <c r="F847" s="83"/>
      <c r="G847" s="83"/>
      <c r="H847" s="45"/>
      <c r="I847" s="44"/>
      <c r="J847" s="29"/>
    </row>
    <row r="848" spans="1:10" x14ac:dyDescent="0.25">
      <c r="A848" s="18">
        <v>844</v>
      </c>
      <c r="B848" s="4"/>
      <c r="C848" s="4"/>
      <c r="D848" s="83"/>
      <c r="E848" s="83"/>
      <c r="F848" s="83"/>
      <c r="G848" s="83"/>
      <c r="H848" s="45"/>
      <c r="I848" s="44"/>
      <c r="J848" s="29"/>
    </row>
    <row r="849" spans="1:10" x14ac:dyDescent="0.25">
      <c r="A849" s="18">
        <v>845</v>
      </c>
      <c r="B849" s="4"/>
      <c r="C849" s="4"/>
      <c r="D849" s="83"/>
      <c r="E849" s="83"/>
      <c r="F849" s="83"/>
      <c r="G849" s="83"/>
      <c r="H849" s="45"/>
      <c r="I849" s="44"/>
      <c r="J849" s="29"/>
    </row>
    <row r="850" spans="1:10" x14ac:dyDescent="0.25">
      <c r="A850" s="18">
        <v>846</v>
      </c>
      <c r="B850" s="4"/>
      <c r="C850" s="4"/>
      <c r="D850" s="83"/>
      <c r="E850" s="83"/>
      <c r="F850" s="83"/>
      <c r="G850" s="83"/>
      <c r="H850" s="45"/>
      <c r="I850" s="44"/>
      <c r="J850" s="29"/>
    </row>
    <row r="851" spans="1:10" x14ac:dyDescent="0.25">
      <c r="A851" s="18">
        <v>847</v>
      </c>
      <c r="B851" s="4"/>
      <c r="C851" s="4"/>
      <c r="D851" s="83"/>
      <c r="E851" s="83"/>
      <c r="F851" s="83"/>
      <c r="G851" s="83"/>
      <c r="H851" s="45"/>
      <c r="I851" s="44"/>
      <c r="J851" s="29"/>
    </row>
    <row r="852" spans="1:10" x14ac:dyDescent="0.25">
      <c r="A852" s="18">
        <v>848</v>
      </c>
      <c r="B852" s="4"/>
      <c r="C852" s="4"/>
      <c r="D852" s="83"/>
      <c r="E852" s="83"/>
      <c r="F852" s="83"/>
      <c r="G852" s="83"/>
      <c r="H852" s="45"/>
      <c r="I852" s="44"/>
      <c r="J852" s="29"/>
    </row>
    <row r="853" spans="1:10" x14ac:dyDescent="0.25">
      <c r="A853" s="18">
        <v>849</v>
      </c>
      <c r="B853" s="4"/>
      <c r="C853" s="4"/>
      <c r="D853" s="83"/>
      <c r="E853" s="83"/>
      <c r="F853" s="83"/>
      <c r="G853" s="83"/>
      <c r="H853" s="45"/>
      <c r="I853" s="44"/>
      <c r="J853" s="29"/>
    </row>
    <row r="854" spans="1:10" x14ac:dyDescent="0.25">
      <c r="A854" s="18">
        <v>850</v>
      </c>
      <c r="B854" s="4"/>
      <c r="C854" s="4"/>
      <c r="D854" s="83"/>
      <c r="E854" s="83"/>
      <c r="F854" s="83"/>
      <c r="G854" s="83"/>
      <c r="H854" s="45"/>
      <c r="I854" s="44"/>
      <c r="J854" s="29"/>
    </row>
    <row r="855" spans="1:10" x14ac:dyDescent="0.25">
      <c r="A855" s="18">
        <v>851</v>
      </c>
      <c r="B855" s="4"/>
      <c r="C855" s="4"/>
      <c r="D855" s="83"/>
      <c r="E855" s="83"/>
      <c r="F855" s="83"/>
      <c r="G855" s="83"/>
      <c r="H855" s="45"/>
      <c r="I855" s="44"/>
      <c r="J855" s="29"/>
    </row>
    <row r="856" spans="1:10" x14ac:dyDescent="0.25">
      <c r="A856" s="18">
        <v>852</v>
      </c>
      <c r="B856" s="4"/>
      <c r="C856" s="4"/>
      <c r="D856" s="83"/>
      <c r="E856" s="83"/>
      <c r="F856" s="83"/>
      <c r="G856" s="83"/>
      <c r="H856" s="45"/>
      <c r="I856" s="44"/>
      <c r="J856" s="29"/>
    </row>
    <row r="857" spans="1:10" x14ac:dyDescent="0.25">
      <c r="A857" s="18">
        <v>853</v>
      </c>
      <c r="B857" s="4"/>
      <c r="C857" s="4"/>
      <c r="D857" s="83"/>
      <c r="E857" s="83"/>
      <c r="F857" s="83"/>
      <c r="G857" s="83"/>
      <c r="H857" s="45"/>
      <c r="I857" s="44"/>
      <c r="J857" s="29"/>
    </row>
    <row r="858" spans="1:10" x14ac:dyDescent="0.25">
      <c r="A858" s="18">
        <v>854</v>
      </c>
      <c r="B858" s="4"/>
      <c r="C858" s="4"/>
      <c r="D858" s="83"/>
      <c r="E858" s="83"/>
      <c r="F858" s="83"/>
      <c r="G858" s="83"/>
      <c r="H858" s="45"/>
      <c r="I858" s="44"/>
      <c r="J858" s="29"/>
    </row>
    <row r="859" spans="1:10" x14ac:dyDescent="0.25">
      <c r="A859" s="18">
        <v>855</v>
      </c>
      <c r="B859" s="4"/>
      <c r="C859" s="4"/>
      <c r="D859" s="83"/>
      <c r="E859" s="83"/>
      <c r="F859" s="83"/>
      <c r="G859" s="83"/>
      <c r="H859" s="45"/>
      <c r="I859" s="44"/>
      <c r="J859" s="29"/>
    </row>
    <row r="860" spans="1:10" x14ac:dyDescent="0.25">
      <c r="A860" s="18">
        <v>856</v>
      </c>
      <c r="B860" s="4"/>
      <c r="C860" s="4"/>
      <c r="D860" s="83"/>
      <c r="E860" s="83"/>
      <c r="F860" s="83"/>
      <c r="G860" s="83"/>
      <c r="H860" s="45"/>
      <c r="I860" s="44"/>
      <c r="J860" s="29"/>
    </row>
    <row r="861" spans="1:10" x14ac:dyDescent="0.25">
      <c r="A861" s="18">
        <v>857</v>
      </c>
      <c r="B861" s="4"/>
      <c r="C861" s="4"/>
      <c r="D861" s="83"/>
      <c r="E861" s="83"/>
      <c r="F861" s="83"/>
      <c r="G861" s="83"/>
      <c r="H861" s="45"/>
      <c r="I861" s="44"/>
      <c r="J861" s="29"/>
    </row>
    <row r="862" spans="1:10" x14ac:dyDescent="0.25">
      <c r="A862" s="18">
        <v>858</v>
      </c>
      <c r="B862" s="4"/>
      <c r="C862" s="4"/>
      <c r="D862" s="83"/>
      <c r="E862" s="83"/>
      <c r="F862" s="83"/>
      <c r="G862" s="83"/>
      <c r="H862" s="45"/>
      <c r="I862" s="44"/>
      <c r="J862" s="29"/>
    </row>
    <row r="863" spans="1:10" x14ac:dyDescent="0.25">
      <c r="A863" s="18">
        <v>859</v>
      </c>
      <c r="B863" s="4"/>
      <c r="C863" s="4"/>
      <c r="D863" s="83"/>
      <c r="E863" s="83"/>
      <c r="F863" s="83"/>
      <c r="G863" s="83"/>
      <c r="H863" s="45"/>
      <c r="I863" s="44"/>
      <c r="J863" s="29"/>
    </row>
    <row r="864" spans="1:10" x14ac:dyDescent="0.25">
      <c r="A864" s="18">
        <v>860</v>
      </c>
      <c r="B864" s="4"/>
      <c r="C864" s="4"/>
      <c r="D864" s="83"/>
      <c r="E864" s="83"/>
      <c r="F864" s="83"/>
      <c r="G864" s="83"/>
      <c r="H864" s="45"/>
      <c r="I864" s="44"/>
      <c r="J864" s="29"/>
    </row>
    <row r="865" spans="1:10" x14ac:dyDescent="0.25">
      <c r="A865" s="18">
        <v>861</v>
      </c>
      <c r="B865" s="4"/>
      <c r="C865" s="4"/>
      <c r="D865" s="83"/>
      <c r="E865" s="83"/>
      <c r="F865" s="83"/>
      <c r="G865" s="83"/>
      <c r="H865" s="45"/>
      <c r="I865" s="44"/>
      <c r="J865" s="29"/>
    </row>
    <row r="866" spans="1:10" x14ac:dyDescent="0.25">
      <c r="A866" s="18">
        <v>862</v>
      </c>
      <c r="B866" s="4"/>
      <c r="C866" s="4"/>
      <c r="D866" s="83"/>
      <c r="E866" s="83"/>
      <c r="F866" s="83"/>
      <c r="G866" s="83"/>
      <c r="H866" s="45"/>
      <c r="I866" s="44"/>
      <c r="J866" s="29"/>
    </row>
    <row r="867" spans="1:10" x14ac:dyDescent="0.25">
      <c r="A867" s="18">
        <v>863</v>
      </c>
      <c r="B867" s="4"/>
      <c r="C867" s="4"/>
      <c r="D867" s="83"/>
      <c r="E867" s="83"/>
      <c r="F867" s="83"/>
      <c r="G867" s="83"/>
      <c r="H867" s="45"/>
      <c r="I867" s="44"/>
      <c r="J867" s="29"/>
    </row>
    <row r="868" spans="1:10" x14ac:dyDescent="0.25">
      <c r="A868" s="18">
        <v>864</v>
      </c>
      <c r="B868" s="4"/>
      <c r="C868" s="4"/>
      <c r="D868" s="83"/>
      <c r="E868" s="83"/>
      <c r="F868" s="83"/>
      <c r="G868" s="83"/>
      <c r="H868" s="45"/>
      <c r="I868" s="44"/>
      <c r="J868" s="29"/>
    </row>
    <row r="869" spans="1:10" x14ac:dyDescent="0.25">
      <c r="A869" s="18">
        <v>865</v>
      </c>
      <c r="B869" s="4"/>
      <c r="C869" s="4"/>
      <c r="D869" s="83"/>
      <c r="E869" s="83"/>
      <c r="F869" s="83"/>
      <c r="G869" s="83"/>
      <c r="H869" s="45"/>
      <c r="I869" s="44"/>
      <c r="J869" s="29"/>
    </row>
    <row r="870" spans="1:10" x14ac:dyDescent="0.25">
      <c r="A870" s="18">
        <v>866</v>
      </c>
      <c r="B870" s="4"/>
      <c r="C870" s="4"/>
      <c r="D870" s="83"/>
      <c r="E870" s="83"/>
      <c r="F870" s="83"/>
      <c r="G870" s="83"/>
      <c r="H870" s="45"/>
      <c r="I870" s="44"/>
      <c r="J870" s="29"/>
    </row>
    <row r="871" spans="1:10" x14ac:dyDescent="0.25">
      <c r="A871" s="18">
        <v>867</v>
      </c>
      <c r="B871" s="4"/>
      <c r="C871" s="4"/>
      <c r="D871" s="83"/>
      <c r="E871" s="83"/>
      <c r="F871" s="83"/>
      <c r="G871" s="83"/>
      <c r="H871" s="45"/>
      <c r="I871" s="44"/>
      <c r="J871" s="29"/>
    </row>
    <row r="872" spans="1:10" x14ac:dyDescent="0.25">
      <c r="A872" s="18">
        <v>868</v>
      </c>
      <c r="B872" s="4"/>
      <c r="C872" s="4"/>
      <c r="D872" s="83"/>
      <c r="E872" s="83"/>
      <c r="F872" s="83"/>
      <c r="G872" s="83"/>
      <c r="H872" s="45"/>
      <c r="I872" s="44"/>
      <c r="J872" s="29"/>
    </row>
    <row r="873" spans="1:10" x14ac:dyDescent="0.25">
      <c r="A873" s="18">
        <v>869</v>
      </c>
      <c r="B873" s="4"/>
      <c r="C873" s="4"/>
      <c r="D873" s="83"/>
      <c r="E873" s="83"/>
      <c r="F873" s="83"/>
      <c r="G873" s="83"/>
      <c r="H873" s="45"/>
      <c r="I873" s="44"/>
      <c r="J873" s="29"/>
    </row>
    <row r="874" spans="1:10" x14ac:dyDescent="0.25">
      <c r="A874" s="18">
        <v>870</v>
      </c>
      <c r="B874" s="4"/>
      <c r="C874" s="4"/>
      <c r="D874" s="83"/>
      <c r="E874" s="83"/>
      <c r="F874" s="83"/>
      <c r="G874" s="83"/>
      <c r="H874" s="45"/>
      <c r="I874" s="44"/>
      <c r="J874" s="29"/>
    </row>
    <row r="875" spans="1:10" x14ac:dyDescent="0.25">
      <c r="A875" s="18">
        <v>871</v>
      </c>
      <c r="B875" s="4"/>
      <c r="C875" s="4"/>
      <c r="D875" s="83"/>
      <c r="E875" s="83"/>
      <c r="F875" s="83"/>
      <c r="G875" s="83"/>
      <c r="H875" s="45"/>
      <c r="I875" s="44"/>
      <c r="J875" s="29"/>
    </row>
    <row r="876" spans="1:10" x14ac:dyDescent="0.25">
      <c r="A876" s="18">
        <v>872</v>
      </c>
      <c r="B876" s="4"/>
      <c r="C876" s="4"/>
      <c r="D876" s="83"/>
      <c r="E876" s="83"/>
      <c r="F876" s="83"/>
      <c r="G876" s="83"/>
      <c r="H876" s="45"/>
      <c r="I876" s="44"/>
      <c r="J876" s="29"/>
    </row>
    <row r="877" spans="1:10" x14ac:dyDescent="0.25">
      <c r="A877" s="18">
        <v>873</v>
      </c>
      <c r="B877" s="4"/>
      <c r="C877" s="4"/>
      <c r="D877" s="83"/>
      <c r="E877" s="83"/>
      <c r="F877" s="83"/>
      <c r="G877" s="83"/>
      <c r="H877" s="45"/>
      <c r="I877" s="44"/>
      <c r="J877" s="29"/>
    </row>
    <row r="878" spans="1:10" x14ac:dyDescent="0.25">
      <c r="A878" s="18">
        <v>874</v>
      </c>
      <c r="B878" s="4"/>
      <c r="C878" s="4"/>
      <c r="D878" s="83"/>
      <c r="E878" s="83"/>
      <c r="F878" s="83"/>
      <c r="G878" s="83"/>
      <c r="H878" s="45"/>
      <c r="I878" s="44"/>
      <c r="J878" s="29"/>
    </row>
    <row r="879" spans="1:10" x14ac:dyDescent="0.25">
      <c r="A879" s="18">
        <v>875</v>
      </c>
      <c r="B879" s="4"/>
      <c r="C879" s="4"/>
      <c r="D879" s="83"/>
      <c r="E879" s="83"/>
      <c r="F879" s="83"/>
      <c r="G879" s="83"/>
      <c r="H879" s="45"/>
      <c r="I879" s="44"/>
      <c r="J879" s="29"/>
    </row>
    <row r="880" spans="1:10" x14ac:dyDescent="0.25">
      <c r="A880" s="18">
        <v>876</v>
      </c>
      <c r="B880" s="4"/>
      <c r="C880" s="4"/>
      <c r="D880" s="83"/>
      <c r="E880" s="83"/>
      <c r="F880" s="83"/>
      <c r="G880" s="83"/>
      <c r="H880" s="45"/>
      <c r="I880" s="44"/>
      <c r="J880" s="29"/>
    </row>
    <row r="881" spans="1:10" x14ac:dyDescent="0.25">
      <c r="A881" s="18">
        <v>877</v>
      </c>
      <c r="B881" s="4"/>
      <c r="C881" s="4"/>
      <c r="D881" s="83"/>
      <c r="E881" s="83"/>
      <c r="F881" s="83"/>
      <c r="G881" s="83"/>
      <c r="H881" s="45"/>
      <c r="I881" s="44"/>
      <c r="J881" s="29"/>
    </row>
    <row r="882" spans="1:10" x14ac:dyDescent="0.25">
      <c r="A882" s="18">
        <v>878</v>
      </c>
      <c r="B882" s="4"/>
      <c r="C882" s="4"/>
      <c r="D882" s="83"/>
      <c r="E882" s="83"/>
      <c r="F882" s="83"/>
      <c r="G882" s="83"/>
      <c r="H882" s="45"/>
      <c r="I882" s="44"/>
      <c r="J882" s="29"/>
    </row>
    <row r="883" spans="1:10" x14ac:dyDescent="0.25">
      <c r="A883" s="18">
        <v>879</v>
      </c>
      <c r="B883" s="4"/>
      <c r="C883" s="4"/>
      <c r="D883" s="83"/>
      <c r="E883" s="83"/>
      <c r="F883" s="83"/>
      <c r="G883" s="83"/>
      <c r="H883" s="45"/>
      <c r="I883" s="44"/>
      <c r="J883" s="29"/>
    </row>
    <row r="884" spans="1:10" x14ac:dyDescent="0.25">
      <c r="A884" s="18">
        <v>880</v>
      </c>
      <c r="B884" s="4"/>
      <c r="C884" s="4"/>
      <c r="D884" s="83"/>
      <c r="E884" s="83"/>
      <c r="F884" s="83"/>
      <c r="G884" s="83"/>
      <c r="H884" s="45"/>
      <c r="I884" s="44"/>
      <c r="J884" s="29"/>
    </row>
    <row r="885" spans="1:10" x14ac:dyDescent="0.25">
      <c r="A885" s="18">
        <v>881</v>
      </c>
      <c r="B885" s="4"/>
      <c r="C885" s="4"/>
      <c r="D885" s="83"/>
      <c r="E885" s="83"/>
      <c r="F885" s="83"/>
      <c r="G885" s="83"/>
      <c r="H885" s="45"/>
      <c r="I885" s="44"/>
      <c r="J885" s="29"/>
    </row>
    <row r="886" spans="1:10" x14ac:dyDescent="0.25">
      <c r="A886" s="18">
        <v>882</v>
      </c>
      <c r="B886" s="4"/>
      <c r="C886" s="4"/>
      <c r="D886" s="83"/>
      <c r="E886" s="83"/>
      <c r="F886" s="83"/>
      <c r="G886" s="83"/>
      <c r="H886" s="45"/>
      <c r="I886" s="44"/>
      <c r="J886" s="29"/>
    </row>
    <row r="887" spans="1:10" x14ac:dyDescent="0.25">
      <c r="A887" s="18">
        <v>883</v>
      </c>
      <c r="B887" s="4"/>
      <c r="C887" s="4"/>
      <c r="D887" s="83"/>
      <c r="E887" s="83"/>
      <c r="F887" s="83"/>
      <c r="G887" s="83"/>
      <c r="H887" s="45"/>
      <c r="I887" s="44"/>
      <c r="J887" s="29"/>
    </row>
    <row r="888" spans="1:10" x14ac:dyDescent="0.25">
      <c r="A888" s="18">
        <v>884</v>
      </c>
      <c r="B888" s="4"/>
      <c r="C888" s="4"/>
      <c r="D888" s="83"/>
      <c r="E888" s="83"/>
      <c r="F888" s="83"/>
      <c r="G888" s="83"/>
      <c r="H888" s="45"/>
      <c r="I888" s="44"/>
      <c r="J888" s="29"/>
    </row>
    <row r="889" spans="1:10" x14ac:dyDescent="0.25">
      <c r="A889" s="18">
        <v>885</v>
      </c>
      <c r="B889" s="4"/>
      <c r="C889" s="4"/>
      <c r="D889" s="83"/>
      <c r="E889" s="83"/>
      <c r="F889" s="83"/>
      <c r="G889" s="83"/>
      <c r="H889" s="45"/>
      <c r="I889" s="44"/>
      <c r="J889" s="29"/>
    </row>
    <row r="890" spans="1:10" x14ac:dyDescent="0.25">
      <c r="A890" s="18">
        <v>886</v>
      </c>
      <c r="B890" s="4"/>
      <c r="C890" s="4"/>
      <c r="D890" s="83"/>
      <c r="E890" s="83"/>
      <c r="F890" s="83"/>
      <c r="G890" s="83"/>
      <c r="H890" s="45"/>
      <c r="I890" s="44"/>
      <c r="J890" s="29"/>
    </row>
    <row r="891" spans="1:10" x14ac:dyDescent="0.25">
      <c r="A891" s="18">
        <v>887</v>
      </c>
      <c r="B891" s="4"/>
      <c r="C891" s="4"/>
      <c r="D891" s="83"/>
      <c r="E891" s="83"/>
      <c r="F891" s="83"/>
      <c r="G891" s="83"/>
      <c r="H891" s="45"/>
      <c r="I891" s="44"/>
      <c r="J891" s="29"/>
    </row>
    <row r="892" spans="1:10" x14ac:dyDescent="0.25">
      <c r="A892" s="18">
        <v>888</v>
      </c>
      <c r="B892" s="4"/>
      <c r="C892" s="4"/>
      <c r="D892" s="83"/>
      <c r="E892" s="83"/>
      <c r="F892" s="83"/>
      <c r="G892" s="83"/>
      <c r="H892" s="45"/>
      <c r="I892" s="44"/>
      <c r="J892" s="29"/>
    </row>
    <row r="893" spans="1:10" x14ac:dyDescent="0.25">
      <c r="A893" s="18">
        <v>889</v>
      </c>
      <c r="B893" s="4"/>
      <c r="C893" s="4"/>
      <c r="D893" s="83"/>
      <c r="E893" s="83"/>
      <c r="F893" s="83"/>
      <c r="G893" s="83"/>
      <c r="H893" s="45"/>
      <c r="I893" s="44"/>
      <c r="J893" s="29"/>
    </row>
    <row r="894" spans="1:10" x14ac:dyDescent="0.25">
      <c r="A894" s="18">
        <v>890</v>
      </c>
      <c r="B894" s="4"/>
      <c r="C894" s="4"/>
      <c r="D894" s="83"/>
      <c r="E894" s="83"/>
      <c r="F894" s="83"/>
      <c r="G894" s="83"/>
      <c r="H894" s="45"/>
      <c r="I894" s="44"/>
      <c r="J894" s="29"/>
    </row>
    <row r="895" spans="1:10" x14ac:dyDescent="0.25">
      <c r="A895" s="18">
        <v>891</v>
      </c>
      <c r="B895" s="4"/>
      <c r="C895" s="4"/>
      <c r="D895" s="83"/>
      <c r="E895" s="83"/>
      <c r="F895" s="83"/>
      <c r="G895" s="83"/>
      <c r="H895" s="45"/>
      <c r="I895" s="44"/>
      <c r="J895" s="29"/>
    </row>
    <row r="896" spans="1:10" x14ac:dyDescent="0.25">
      <c r="A896" s="18">
        <v>892</v>
      </c>
      <c r="B896" s="4"/>
      <c r="C896" s="4"/>
      <c r="D896" s="83"/>
      <c r="E896" s="83"/>
      <c r="F896" s="83"/>
      <c r="G896" s="83"/>
      <c r="H896" s="45"/>
      <c r="I896" s="44"/>
      <c r="J896" s="29"/>
    </row>
    <row r="897" spans="1:10" x14ac:dyDescent="0.25">
      <c r="A897" s="18">
        <v>893</v>
      </c>
      <c r="B897" s="4"/>
      <c r="C897" s="4"/>
      <c r="D897" s="83"/>
      <c r="E897" s="83"/>
      <c r="F897" s="83"/>
      <c r="G897" s="83"/>
      <c r="H897" s="45"/>
      <c r="I897" s="44"/>
      <c r="J897" s="29"/>
    </row>
    <row r="898" spans="1:10" x14ac:dyDescent="0.25">
      <c r="A898" s="18">
        <v>894</v>
      </c>
      <c r="B898" s="4"/>
      <c r="C898" s="4"/>
      <c r="D898" s="83"/>
      <c r="E898" s="83"/>
      <c r="F898" s="83"/>
      <c r="G898" s="83"/>
      <c r="H898" s="45"/>
      <c r="I898" s="44"/>
      <c r="J898" s="29"/>
    </row>
    <row r="899" spans="1:10" x14ac:dyDescent="0.25">
      <c r="A899" s="18">
        <v>895</v>
      </c>
      <c r="B899" s="4"/>
      <c r="C899" s="4"/>
      <c r="D899" s="83"/>
      <c r="E899" s="83"/>
      <c r="F899" s="83"/>
      <c r="G899" s="83"/>
      <c r="H899" s="45"/>
      <c r="I899" s="44"/>
      <c r="J899" s="29"/>
    </row>
    <row r="900" spans="1:10" x14ac:dyDescent="0.25">
      <c r="A900" s="18">
        <v>896</v>
      </c>
      <c r="B900" s="4"/>
      <c r="C900" s="4"/>
      <c r="D900" s="83"/>
      <c r="E900" s="83"/>
      <c r="F900" s="83"/>
      <c r="G900" s="83"/>
      <c r="H900" s="45"/>
      <c r="I900" s="44"/>
      <c r="J900" s="29"/>
    </row>
    <row r="901" spans="1:10" x14ac:dyDescent="0.25">
      <c r="A901" s="18">
        <v>897</v>
      </c>
      <c r="B901" s="4"/>
      <c r="C901" s="4"/>
      <c r="D901" s="83"/>
      <c r="E901" s="83"/>
      <c r="F901" s="83"/>
      <c r="G901" s="83"/>
      <c r="H901" s="45"/>
      <c r="I901" s="44"/>
      <c r="J901" s="29"/>
    </row>
    <row r="902" spans="1:10" x14ac:dyDescent="0.25">
      <c r="A902" s="18">
        <v>898</v>
      </c>
      <c r="B902" s="4"/>
      <c r="C902" s="4"/>
      <c r="D902" s="83"/>
      <c r="E902" s="83"/>
      <c r="F902" s="83"/>
      <c r="G902" s="83"/>
      <c r="H902" s="45"/>
      <c r="I902" s="44"/>
      <c r="J902" s="29"/>
    </row>
    <row r="903" spans="1:10" x14ac:dyDescent="0.25">
      <c r="A903" s="18">
        <v>899</v>
      </c>
      <c r="B903" s="4"/>
      <c r="C903" s="4"/>
      <c r="D903" s="83"/>
      <c r="E903" s="83"/>
      <c r="F903" s="83"/>
      <c r="G903" s="83"/>
      <c r="H903" s="45"/>
      <c r="I903" s="44"/>
      <c r="J903" s="29"/>
    </row>
    <row r="904" spans="1:10" x14ac:dyDescent="0.25">
      <c r="A904" s="18">
        <v>900</v>
      </c>
      <c r="B904" s="4"/>
      <c r="C904" s="4"/>
      <c r="D904" s="83"/>
      <c r="E904" s="83"/>
      <c r="F904" s="83"/>
      <c r="G904" s="83"/>
      <c r="H904" s="45"/>
      <c r="I904" s="44"/>
      <c r="J904" s="29"/>
    </row>
    <row r="905" spans="1:10" x14ac:dyDescent="0.25">
      <c r="A905" s="18">
        <v>901</v>
      </c>
      <c r="B905" s="4"/>
      <c r="C905" s="4"/>
      <c r="D905" s="83"/>
      <c r="E905" s="83"/>
      <c r="F905" s="83"/>
      <c r="G905" s="83"/>
      <c r="H905" s="45"/>
      <c r="I905" s="44"/>
      <c r="J905" s="29"/>
    </row>
    <row r="906" spans="1:10" x14ac:dyDescent="0.25">
      <c r="A906" s="18">
        <v>902</v>
      </c>
      <c r="B906" s="4"/>
      <c r="C906" s="4"/>
      <c r="D906" s="83"/>
      <c r="E906" s="83"/>
      <c r="F906" s="83"/>
      <c r="G906" s="83"/>
      <c r="H906" s="45"/>
      <c r="I906" s="44"/>
      <c r="J906" s="29"/>
    </row>
    <row r="907" spans="1:10" x14ac:dyDescent="0.25">
      <c r="A907" s="18">
        <v>903</v>
      </c>
      <c r="B907" s="4"/>
      <c r="C907" s="4"/>
      <c r="D907" s="83"/>
      <c r="E907" s="83"/>
      <c r="F907" s="83"/>
      <c r="G907" s="83"/>
      <c r="H907" s="45"/>
      <c r="I907" s="44"/>
      <c r="J907" s="29"/>
    </row>
    <row r="908" spans="1:10" x14ac:dyDescent="0.25">
      <c r="A908" s="18">
        <v>904</v>
      </c>
      <c r="B908" s="4"/>
      <c r="C908" s="4"/>
      <c r="D908" s="83"/>
      <c r="E908" s="83"/>
      <c r="F908" s="83"/>
      <c r="G908" s="83"/>
      <c r="H908" s="45"/>
      <c r="I908" s="44"/>
      <c r="J908" s="29"/>
    </row>
    <row r="909" spans="1:10" x14ac:dyDescent="0.25">
      <c r="A909" s="18">
        <v>905</v>
      </c>
      <c r="B909" s="4"/>
      <c r="C909" s="4"/>
      <c r="D909" s="83"/>
      <c r="E909" s="83"/>
      <c r="F909" s="83"/>
      <c r="G909" s="83"/>
      <c r="H909" s="45"/>
      <c r="I909" s="44"/>
      <c r="J909" s="29"/>
    </row>
    <row r="910" spans="1:10" x14ac:dyDescent="0.25">
      <c r="A910" s="18">
        <v>906</v>
      </c>
      <c r="B910" s="4"/>
      <c r="C910" s="4"/>
      <c r="D910" s="83"/>
      <c r="E910" s="83"/>
      <c r="F910" s="83"/>
      <c r="G910" s="83"/>
      <c r="H910" s="45"/>
      <c r="I910" s="44"/>
      <c r="J910" s="29"/>
    </row>
    <row r="911" spans="1:10" x14ac:dyDescent="0.25">
      <c r="A911" s="18">
        <v>907</v>
      </c>
      <c r="B911" s="4"/>
      <c r="C911" s="4"/>
      <c r="D911" s="83"/>
      <c r="E911" s="83"/>
      <c r="F911" s="83"/>
      <c r="G911" s="83"/>
      <c r="H911" s="45"/>
      <c r="I911" s="44"/>
      <c r="J911" s="29"/>
    </row>
    <row r="912" spans="1:10" x14ac:dyDescent="0.25">
      <c r="A912" s="18">
        <v>908</v>
      </c>
      <c r="B912" s="4"/>
      <c r="C912" s="4"/>
      <c r="D912" s="83"/>
      <c r="E912" s="83"/>
      <c r="F912" s="83"/>
      <c r="G912" s="83"/>
      <c r="H912" s="45"/>
      <c r="I912" s="44"/>
      <c r="J912" s="29"/>
    </row>
    <row r="913" spans="1:10" x14ac:dyDescent="0.25">
      <c r="A913" s="18">
        <v>909</v>
      </c>
      <c r="B913" s="4"/>
      <c r="C913" s="4"/>
      <c r="D913" s="83"/>
      <c r="E913" s="83"/>
      <c r="F913" s="83"/>
      <c r="G913" s="83"/>
      <c r="H913" s="45"/>
      <c r="I913" s="44"/>
      <c r="J913" s="29"/>
    </row>
    <row r="914" spans="1:10" x14ac:dyDescent="0.25">
      <c r="A914" s="18">
        <v>910</v>
      </c>
      <c r="B914" s="4"/>
      <c r="C914" s="4"/>
      <c r="D914" s="83"/>
      <c r="E914" s="83"/>
      <c r="F914" s="83"/>
      <c r="G914" s="83"/>
      <c r="H914" s="45"/>
      <c r="I914" s="44"/>
      <c r="J914" s="29"/>
    </row>
    <row r="915" spans="1:10" x14ac:dyDescent="0.25">
      <c r="A915" s="18">
        <v>911</v>
      </c>
      <c r="B915" s="4"/>
      <c r="C915" s="4"/>
      <c r="D915" s="83"/>
      <c r="E915" s="83"/>
      <c r="F915" s="83"/>
      <c r="G915" s="83"/>
      <c r="H915" s="45"/>
      <c r="I915" s="44"/>
      <c r="J915" s="29"/>
    </row>
    <row r="916" spans="1:10" x14ac:dyDescent="0.25">
      <c r="A916" s="18">
        <v>912</v>
      </c>
      <c r="B916" s="4"/>
      <c r="C916" s="4"/>
      <c r="D916" s="83"/>
      <c r="E916" s="83"/>
      <c r="F916" s="83"/>
      <c r="G916" s="83"/>
      <c r="H916" s="45"/>
      <c r="I916" s="44"/>
      <c r="J916" s="29"/>
    </row>
    <row r="917" spans="1:10" x14ac:dyDescent="0.25">
      <c r="A917" s="18">
        <v>913</v>
      </c>
      <c r="B917" s="4"/>
      <c r="C917" s="4"/>
      <c r="D917" s="83"/>
      <c r="E917" s="83"/>
      <c r="F917" s="83"/>
      <c r="G917" s="83"/>
      <c r="H917" s="45"/>
      <c r="I917" s="44"/>
      <c r="J917" s="29"/>
    </row>
    <row r="918" spans="1:10" x14ac:dyDescent="0.25">
      <c r="A918" s="18">
        <v>914</v>
      </c>
      <c r="B918" s="4"/>
      <c r="C918" s="4"/>
      <c r="D918" s="83"/>
      <c r="E918" s="83"/>
      <c r="F918" s="83"/>
      <c r="G918" s="83"/>
      <c r="H918" s="45"/>
      <c r="I918" s="44"/>
      <c r="J918" s="29"/>
    </row>
    <row r="919" spans="1:10" x14ac:dyDescent="0.25">
      <c r="A919" s="18">
        <v>915</v>
      </c>
      <c r="B919" s="4"/>
      <c r="C919" s="4"/>
      <c r="D919" s="83"/>
      <c r="E919" s="83"/>
      <c r="F919" s="83"/>
      <c r="G919" s="83"/>
      <c r="H919" s="45"/>
      <c r="I919" s="44"/>
      <c r="J919" s="29"/>
    </row>
    <row r="920" spans="1:10" x14ac:dyDescent="0.25">
      <c r="A920" s="18">
        <v>916</v>
      </c>
      <c r="B920" s="4"/>
      <c r="C920" s="4"/>
      <c r="D920" s="83"/>
      <c r="E920" s="83"/>
      <c r="F920" s="83"/>
      <c r="G920" s="83"/>
      <c r="H920" s="45"/>
      <c r="I920" s="44"/>
      <c r="J920" s="29"/>
    </row>
    <row r="921" spans="1:10" x14ac:dyDescent="0.25">
      <c r="A921" s="18">
        <v>917</v>
      </c>
      <c r="B921" s="4"/>
      <c r="C921" s="4"/>
      <c r="D921" s="83"/>
      <c r="E921" s="83"/>
      <c r="F921" s="83"/>
      <c r="G921" s="83"/>
      <c r="H921" s="45"/>
      <c r="I921" s="44"/>
      <c r="J921" s="29"/>
    </row>
    <row r="922" spans="1:10" x14ac:dyDescent="0.25">
      <c r="A922" s="18">
        <v>918</v>
      </c>
      <c r="B922" s="4"/>
      <c r="C922" s="4"/>
      <c r="D922" s="83"/>
      <c r="E922" s="83"/>
      <c r="F922" s="83"/>
      <c r="G922" s="83"/>
      <c r="H922" s="45"/>
      <c r="I922" s="44"/>
      <c r="J922" s="29"/>
    </row>
    <row r="923" spans="1:10" x14ac:dyDescent="0.25">
      <c r="A923" s="18">
        <v>919</v>
      </c>
      <c r="B923" s="4"/>
      <c r="C923" s="4"/>
      <c r="D923" s="83"/>
      <c r="E923" s="83"/>
      <c r="F923" s="83"/>
      <c r="G923" s="83"/>
      <c r="H923" s="45"/>
      <c r="I923" s="44"/>
      <c r="J923" s="29"/>
    </row>
    <row r="924" spans="1:10" x14ac:dyDescent="0.25">
      <c r="A924" s="18">
        <v>920</v>
      </c>
      <c r="B924" s="4"/>
      <c r="C924" s="4"/>
      <c r="D924" s="83"/>
      <c r="E924" s="83"/>
      <c r="F924" s="83"/>
      <c r="G924" s="83"/>
      <c r="H924" s="45"/>
      <c r="I924" s="44"/>
      <c r="J924" s="29"/>
    </row>
    <row r="925" spans="1:10" x14ac:dyDescent="0.25">
      <c r="A925" s="18">
        <v>921</v>
      </c>
      <c r="B925" s="4"/>
      <c r="C925" s="4"/>
      <c r="D925" s="83"/>
      <c r="E925" s="83"/>
      <c r="F925" s="83"/>
      <c r="G925" s="83"/>
      <c r="H925" s="45"/>
      <c r="I925" s="44"/>
      <c r="J925" s="29"/>
    </row>
    <row r="926" spans="1:10" x14ac:dyDescent="0.25">
      <c r="A926" s="18">
        <v>922</v>
      </c>
      <c r="B926" s="4"/>
      <c r="C926" s="4"/>
      <c r="D926" s="83"/>
      <c r="E926" s="83"/>
      <c r="F926" s="83"/>
      <c r="G926" s="83"/>
      <c r="H926" s="45"/>
      <c r="I926" s="44"/>
      <c r="J926" s="29"/>
    </row>
    <row r="927" spans="1:10" x14ac:dyDescent="0.25">
      <c r="A927" s="18">
        <v>923</v>
      </c>
      <c r="B927" s="4"/>
      <c r="C927" s="4"/>
      <c r="D927" s="83"/>
      <c r="E927" s="83"/>
      <c r="F927" s="83"/>
      <c r="G927" s="83"/>
      <c r="H927" s="45"/>
      <c r="I927" s="44"/>
      <c r="J927" s="29"/>
    </row>
    <row r="928" spans="1:10" x14ac:dyDescent="0.25">
      <c r="A928" s="18">
        <v>924</v>
      </c>
      <c r="B928" s="4"/>
      <c r="C928" s="4"/>
      <c r="D928" s="83"/>
      <c r="E928" s="83"/>
      <c r="F928" s="83"/>
      <c r="G928" s="83"/>
      <c r="H928" s="45"/>
      <c r="I928" s="44"/>
      <c r="J928" s="29"/>
    </row>
    <row r="929" spans="1:10" x14ac:dyDescent="0.25">
      <c r="A929" s="18">
        <v>925</v>
      </c>
      <c r="B929" s="4"/>
      <c r="C929" s="4"/>
      <c r="D929" s="83"/>
      <c r="E929" s="83"/>
      <c r="F929" s="83"/>
      <c r="G929" s="83"/>
      <c r="H929" s="45"/>
      <c r="I929" s="44"/>
      <c r="J929" s="29"/>
    </row>
    <row r="930" spans="1:10" x14ac:dyDescent="0.25">
      <c r="A930" s="18">
        <v>926</v>
      </c>
      <c r="B930" s="4"/>
      <c r="C930" s="4"/>
      <c r="D930" s="83"/>
      <c r="E930" s="83"/>
      <c r="F930" s="83"/>
      <c r="G930" s="83"/>
      <c r="H930" s="45"/>
      <c r="I930" s="44"/>
      <c r="J930" s="29"/>
    </row>
    <row r="931" spans="1:10" x14ac:dyDescent="0.25">
      <c r="A931" s="18">
        <v>927</v>
      </c>
      <c r="B931" s="4"/>
      <c r="C931" s="4"/>
      <c r="D931" s="83"/>
      <c r="E931" s="83"/>
      <c r="F931" s="83"/>
      <c r="G931" s="83"/>
      <c r="H931" s="45"/>
      <c r="I931" s="44"/>
      <c r="J931" s="29"/>
    </row>
    <row r="932" spans="1:10" x14ac:dyDescent="0.25">
      <c r="A932" s="18">
        <v>928</v>
      </c>
      <c r="B932" s="4"/>
      <c r="C932" s="4"/>
      <c r="D932" s="83"/>
      <c r="E932" s="83"/>
      <c r="F932" s="83"/>
      <c r="G932" s="83"/>
      <c r="H932" s="45"/>
      <c r="I932" s="44"/>
      <c r="J932" s="29"/>
    </row>
    <row r="933" spans="1:10" x14ac:dyDescent="0.25">
      <c r="A933" s="18">
        <v>929</v>
      </c>
      <c r="B933" s="4"/>
      <c r="C933" s="4"/>
      <c r="D933" s="83"/>
      <c r="E933" s="83"/>
      <c r="F933" s="83"/>
      <c r="G933" s="83"/>
      <c r="H933" s="45"/>
      <c r="I933" s="44"/>
      <c r="J933" s="29"/>
    </row>
    <row r="934" spans="1:10" x14ac:dyDescent="0.25">
      <c r="A934" s="18">
        <v>930</v>
      </c>
      <c r="B934" s="4"/>
      <c r="C934" s="4"/>
      <c r="D934" s="83"/>
      <c r="E934" s="83"/>
      <c r="F934" s="83"/>
      <c r="G934" s="83"/>
      <c r="H934" s="45"/>
      <c r="I934" s="44"/>
      <c r="J934" s="29"/>
    </row>
    <row r="935" spans="1:10" x14ac:dyDescent="0.25">
      <c r="A935" s="18">
        <v>931</v>
      </c>
      <c r="B935" s="4"/>
      <c r="C935" s="4"/>
      <c r="D935" s="83"/>
      <c r="E935" s="83"/>
      <c r="F935" s="83"/>
      <c r="G935" s="83"/>
      <c r="H935" s="45"/>
      <c r="I935" s="44"/>
      <c r="J935" s="29"/>
    </row>
    <row r="936" spans="1:10" x14ac:dyDescent="0.25">
      <c r="A936" s="18">
        <v>932</v>
      </c>
      <c r="B936" s="4"/>
      <c r="C936" s="4"/>
      <c r="D936" s="83"/>
      <c r="E936" s="83"/>
      <c r="F936" s="83"/>
      <c r="G936" s="83"/>
      <c r="H936" s="45"/>
      <c r="I936" s="44"/>
      <c r="J936" s="29"/>
    </row>
    <row r="937" spans="1:10" x14ac:dyDescent="0.25">
      <c r="A937" s="18">
        <v>933</v>
      </c>
      <c r="B937" s="4"/>
      <c r="C937" s="4"/>
      <c r="D937" s="83"/>
      <c r="E937" s="83"/>
      <c r="F937" s="83"/>
      <c r="G937" s="83"/>
      <c r="H937" s="45"/>
      <c r="I937" s="44"/>
      <c r="J937" s="29"/>
    </row>
    <row r="938" spans="1:10" x14ac:dyDescent="0.25">
      <c r="A938" s="18">
        <v>934</v>
      </c>
      <c r="B938" s="4"/>
      <c r="C938" s="4"/>
      <c r="D938" s="83"/>
      <c r="E938" s="83"/>
      <c r="F938" s="83"/>
      <c r="G938" s="83"/>
      <c r="H938" s="45"/>
      <c r="I938" s="44"/>
      <c r="J938" s="29"/>
    </row>
    <row r="939" spans="1:10" x14ac:dyDescent="0.25">
      <c r="A939" s="18">
        <v>935</v>
      </c>
      <c r="B939" s="4"/>
      <c r="C939" s="4"/>
      <c r="D939" s="83"/>
      <c r="E939" s="83"/>
      <c r="F939" s="83"/>
      <c r="G939" s="83"/>
      <c r="H939" s="45"/>
      <c r="I939" s="44"/>
      <c r="J939" s="29"/>
    </row>
    <row r="940" spans="1:10" x14ac:dyDescent="0.25">
      <c r="A940" s="18">
        <v>936</v>
      </c>
      <c r="B940" s="4"/>
      <c r="C940" s="4"/>
      <c r="D940" s="83"/>
      <c r="E940" s="83"/>
      <c r="F940" s="83"/>
      <c r="G940" s="83"/>
      <c r="H940" s="45"/>
      <c r="I940" s="44"/>
      <c r="J940" s="29"/>
    </row>
    <row r="941" spans="1:10" x14ac:dyDescent="0.25">
      <c r="A941" s="18">
        <v>937</v>
      </c>
      <c r="B941" s="4"/>
      <c r="C941" s="4"/>
      <c r="D941" s="83"/>
      <c r="E941" s="83"/>
      <c r="F941" s="83"/>
      <c r="G941" s="83"/>
      <c r="H941" s="45"/>
      <c r="I941" s="44"/>
      <c r="J941" s="29"/>
    </row>
    <row r="942" spans="1:10" x14ac:dyDescent="0.25">
      <c r="A942" s="18">
        <v>938</v>
      </c>
      <c r="B942" s="4"/>
      <c r="C942" s="4"/>
      <c r="D942" s="83"/>
      <c r="E942" s="83"/>
      <c r="F942" s="83"/>
      <c r="G942" s="83"/>
      <c r="H942" s="45"/>
      <c r="I942" s="44"/>
      <c r="J942" s="29"/>
    </row>
    <row r="943" spans="1:10" x14ac:dyDescent="0.25">
      <c r="A943" s="18">
        <v>939</v>
      </c>
      <c r="B943" s="4"/>
      <c r="C943" s="4"/>
      <c r="D943" s="83"/>
      <c r="E943" s="83"/>
      <c r="F943" s="83"/>
      <c r="G943" s="83"/>
      <c r="H943" s="45"/>
      <c r="I943" s="44"/>
      <c r="J943" s="29"/>
    </row>
    <row r="944" spans="1:10" x14ac:dyDescent="0.25">
      <c r="A944" s="18">
        <v>940</v>
      </c>
      <c r="B944" s="4"/>
      <c r="C944" s="4"/>
      <c r="D944" s="83"/>
      <c r="E944" s="83"/>
      <c r="F944" s="83"/>
      <c r="G944" s="83"/>
      <c r="H944" s="45"/>
      <c r="I944" s="44"/>
      <c r="J944" s="29"/>
    </row>
    <row r="945" spans="1:10" x14ac:dyDescent="0.25">
      <c r="A945" s="18">
        <v>941</v>
      </c>
      <c r="B945" s="4"/>
      <c r="C945" s="4"/>
      <c r="D945" s="83"/>
      <c r="E945" s="83"/>
      <c r="F945" s="83"/>
      <c r="G945" s="83"/>
      <c r="H945" s="45"/>
      <c r="I945" s="44"/>
      <c r="J945" s="29"/>
    </row>
    <row r="946" spans="1:10" x14ac:dyDescent="0.25">
      <c r="A946" s="18">
        <v>942</v>
      </c>
      <c r="B946" s="4"/>
      <c r="C946" s="4"/>
      <c r="D946" s="83"/>
      <c r="E946" s="83"/>
      <c r="F946" s="83"/>
      <c r="G946" s="83"/>
      <c r="H946" s="45"/>
      <c r="I946" s="44"/>
      <c r="J946" s="29"/>
    </row>
    <row r="947" spans="1:10" x14ac:dyDescent="0.25">
      <c r="A947" s="18">
        <v>943</v>
      </c>
      <c r="B947" s="4"/>
      <c r="C947" s="4"/>
      <c r="D947" s="83"/>
      <c r="E947" s="83"/>
      <c r="F947" s="83"/>
      <c r="G947" s="83"/>
      <c r="H947" s="45"/>
      <c r="I947" s="44"/>
      <c r="J947" s="29"/>
    </row>
    <row r="948" spans="1:10" x14ac:dyDescent="0.25">
      <c r="A948" s="18">
        <v>944</v>
      </c>
      <c r="B948" s="4"/>
      <c r="C948" s="4"/>
      <c r="D948" s="83"/>
      <c r="E948" s="83"/>
      <c r="F948" s="83"/>
      <c r="G948" s="83"/>
      <c r="H948" s="45"/>
      <c r="I948" s="44"/>
      <c r="J948" s="29"/>
    </row>
    <row r="949" spans="1:10" x14ac:dyDescent="0.25">
      <c r="A949" s="18">
        <v>945</v>
      </c>
      <c r="B949" s="4"/>
      <c r="C949" s="4"/>
      <c r="D949" s="83"/>
      <c r="E949" s="83"/>
      <c r="F949" s="83"/>
      <c r="G949" s="83"/>
      <c r="H949" s="45"/>
      <c r="I949" s="44"/>
      <c r="J949" s="29"/>
    </row>
    <row r="950" spans="1:10" x14ac:dyDescent="0.25">
      <c r="A950" s="18">
        <v>946</v>
      </c>
      <c r="B950" s="4"/>
      <c r="C950" s="4"/>
      <c r="D950" s="83"/>
      <c r="E950" s="83"/>
      <c r="F950" s="83"/>
      <c r="G950" s="83"/>
      <c r="H950" s="45"/>
      <c r="I950" s="44"/>
      <c r="J950" s="29"/>
    </row>
    <row r="951" spans="1:10" x14ac:dyDescent="0.25">
      <c r="A951" s="18">
        <v>947</v>
      </c>
      <c r="B951" s="4"/>
      <c r="C951" s="4"/>
      <c r="D951" s="83"/>
      <c r="E951" s="83"/>
      <c r="F951" s="83"/>
      <c r="G951" s="83"/>
      <c r="H951" s="45"/>
      <c r="I951" s="44"/>
      <c r="J951" s="29"/>
    </row>
    <row r="952" spans="1:10" x14ac:dyDescent="0.25">
      <c r="A952" s="18">
        <v>948</v>
      </c>
      <c r="B952" s="4"/>
      <c r="C952" s="4"/>
      <c r="D952" s="83"/>
      <c r="E952" s="83"/>
      <c r="F952" s="83"/>
      <c r="G952" s="83"/>
      <c r="H952" s="45"/>
      <c r="I952" s="44"/>
      <c r="J952" s="29"/>
    </row>
    <row r="953" spans="1:10" x14ac:dyDescent="0.25">
      <c r="A953" s="18">
        <v>949</v>
      </c>
      <c r="B953" s="4"/>
      <c r="C953" s="4"/>
      <c r="D953" s="83"/>
      <c r="E953" s="83"/>
      <c r="F953" s="83"/>
      <c r="G953" s="83"/>
      <c r="H953" s="45"/>
      <c r="I953" s="44"/>
      <c r="J953" s="29"/>
    </row>
    <row r="954" spans="1:10" x14ac:dyDescent="0.25">
      <c r="A954" s="18">
        <v>950</v>
      </c>
      <c r="B954" s="4"/>
      <c r="C954" s="4"/>
      <c r="D954" s="83"/>
      <c r="E954" s="83"/>
      <c r="F954" s="83"/>
      <c r="G954" s="83"/>
      <c r="H954" s="45"/>
      <c r="I954" s="44"/>
      <c r="J954" s="29"/>
    </row>
    <row r="955" spans="1:10" x14ac:dyDescent="0.25">
      <c r="A955" s="18">
        <v>951</v>
      </c>
      <c r="B955" s="4"/>
      <c r="C955" s="4"/>
      <c r="D955" s="83"/>
      <c r="E955" s="83"/>
      <c r="F955" s="83"/>
      <c r="G955" s="83"/>
      <c r="H955" s="45"/>
      <c r="I955" s="44"/>
      <c r="J955" s="29"/>
    </row>
    <row r="956" spans="1:10" x14ac:dyDescent="0.25">
      <c r="A956" s="18">
        <v>952</v>
      </c>
      <c r="B956" s="4"/>
      <c r="C956" s="4"/>
      <c r="D956" s="83"/>
      <c r="E956" s="83"/>
      <c r="F956" s="83"/>
      <c r="G956" s="83"/>
      <c r="H956" s="45"/>
      <c r="I956" s="44"/>
      <c r="J956" s="29"/>
    </row>
    <row r="957" spans="1:10" x14ac:dyDescent="0.25">
      <c r="A957" s="18">
        <v>953</v>
      </c>
      <c r="B957" s="4"/>
      <c r="C957" s="4"/>
      <c r="D957" s="83"/>
      <c r="E957" s="83"/>
      <c r="F957" s="83"/>
      <c r="G957" s="83"/>
      <c r="H957" s="45"/>
      <c r="I957" s="44"/>
      <c r="J957" s="29"/>
    </row>
    <row r="958" spans="1:10" x14ac:dyDescent="0.25">
      <c r="A958" s="18">
        <v>954</v>
      </c>
      <c r="B958" s="4"/>
      <c r="C958" s="4"/>
      <c r="D958" s="83"/>
      <c r="E958" s="83"/>
      <c r="F958" s="83"/>
      <c r="G958" s="83"/>
      <c r="H958" s="45"/>
      <c r="I958" s="44"/>
      <c r="J958" s="29"/>
    </row>
    <row r="959" spans="1:10" x14ac:dyDescent="0.25">
      <c r="A959" s="18">
        <v>955</v>
      </c>
      <c r="B959" s="4"/>
      <c r="C959" s="4"/>
      <c r="D959" s="83"/>
      <c r="E959" s="83"/>
      <c r="F959" s="83"/>
      <c r="G959" s="83"/>
      <c r="H959" s="45"/>
      <c r="I959" s="44"/>
      <c r="J959" s="29"/>
    </row>
    <row r="960" spans="1:10" x14ac:dyDescent="0.25">
      <c r="A960" s="18">
        <v>956</v>
      </c>
      <c r="B960" s="4"/>
      <c r="C960" s="4"/>
      <c r="D960" s="83"/>
      <c r="E960" s="83"/>
      <c r="F960" s="83"/>
      <c r="G960" s="83"/>
      <c r="H960" s="45"/>
      <c r="I960" s="44"/>
      <c r="J960" s="29"/>
    </row>
    <row r="961" spans="1:10" x14ac:dyDescent="0.25">
      <c r="A961" s="18">
        <v>957</v>
      </c>
      <c r="B961" s="4"/>
      <c r="C961" s="4"/>
      <c r="D961" s="83"/>
      <c r="E961" s="83"/>
      <c r="F961" s="83"/>
      <c r="G961" s="83"/>
      <c r="H961" s="45"/>
      <c r="I961" s="44"/>
      <c r="J961" s="29"/>
    </row>
    <row r="962" spans="1:10" x14ac:dyDescent="0.25">
      <c r="A962" s="18">
        <v>958</v>
      </c>
      <c r="B962" s="4"/>
      <c r="C962" s="4"/>
      <c r="D962" s="83"/>
      <c r="E962" s="83"/>
      <c r="F962" s="83"/>
      <c r="G962" s="83"/>
      <c r="H962" s="45"/>
      <c r="I962" s="44"/>
      <c r="J962" s="29"/>
    </row>
    <row r="963" spans="1:10" x14ac:dyDescent="0.25">
      <c r="A963" s="18">
        <v>959</v>
      </c>
      <c r="B963" s="4"/>
      <c r="C963" s="4"/>
      <c r="D963" s="83"/>
      <c r="E963" s="83"/>
      <c r="F963" s="83"/>
      <c r="G963" s="83"/>
      <c r="H963" s="45"/>
      <c r="I963" s="44"/>
      <c r="J963" s="29"/>
    </row>
    <row r="964" spans="1:10" x14ac:dyDescent="0.25">
      <c r="A964" s="18">
        <v>960</v>
      </c>
      <c r="B964" s="4"/>
      <c r="C964" s="4"/>
      <c r="D964" s="83"/>
      <c r="E964" s="83"/>
      <c r="F964" s="83"/>
      <c r="G964" s="83"/>
      <c r="H964" s="45"/>
      <c r="I964" s="44"/>
      <c r="J964" s="29"/>
    </row>
    <row r="965" spans="1:10" x14ac:dyDescent="0.25">
      <c r="A965" s="18">
        <v>961</v>
      </c>
      <c r="B965" s="4"/>
      <c r="C965" s="4"/>
      <c r="D965" s="83"/>
      <c r="E965" s="83"/>
      <c r="F965" s="83"/>
      <c r="G965" s="83"/>
      <c r="H965" s="45"/>
      <c r="I965" s="44"/>
      <c r="J965" s="29"/>
    </row>
    <row r="966" spans="1:10" x14ac:dyDescent="0.25">
      <c r="A966" s="18">
        <v>962</v>
      </c>
      <c r="B966" s="4"/>
      <c r="C966" s="4"/>
      <c r="D966" s="83"/>
      <c r="E966" s="83"/>
      <c r="F966" s="83"/>
      <c r="G966" s="83"/>
      <c r="H966" s="45"/>
      <c r="I966" s="44"/>
      <c r="J966" s="29"/>
    </row>
    <row r="967" spans="1:10" x14ac:dyDescent="0.25">
      <c r="A967" s="18">
        <v>963</v>
      </c>
      <c r="B967" s="4"/>
      <c r="C967" s="4"/>
      <c r="D967" s="83"/>
      <c r="E967" s="83"/>
      <c r="F967" s="83"/>
      <c r="G967" s="83"/>
      <c r="H967" s="45"/>
      <c r="I967" s="44"/>
      <c r="J967" s="29"/>
    </row>
    <row r="968" spans="1:10" x14ac:dyDescent="0.25">
      <c r="A968" s="18">
        <v>964</v>
      </c>
      <c r="B968" s="4"/>
      <c r="C968" s="4"/>
      <c r="D968" s="83"/>
      <c r="E968" s="83"/>
      <c r="F968" s="83"/>
      <c r="G968" s="83"/>
      <c r="H968" s="45"/>
      <c r="I968" s="44"/>
      <c r="J968" s="29"/>
    </row>
    <row r="969" spans="1:10" x14ac:dyDescent="0.25">
      <c r="A969" s="18">
        <v>965</v>
      </c>
      <c r="B969" s="4"/>
      <c r="C969" s="4"/>
      <c r="D969" s="83"/>
      <c r="E969" s="83"/>
      <c r="F969" s="83"/>
      <c r="G969" s="83"/>
      <c r="H969" s="45"/>
      <c r="I969" s="44"/>
      <c r="J969" s="29"/>
    </row>
    <row r="970" spans="1:10" x14ac:dyDescent="0.25">
      <c r="A970" s="18">
        <v>966</v>
      </c>
      <c r="B970" s="4"/>
      <c r="C970" s="4"/>
      <c r="D970" s="83"/>
      <c r="E970" s="83"/>
      <c r="F970" s="83"/>
      <c r="G970" s="83"/>
      <c r="H970" s="45"/>
      <c r="I970" s="44"/>
      <c r="J970" s="29"/>
    </row>
    <row r="971" spans="1:10" x14ac:dyDescent="0.25">
      <c r="A971" s="18">
        <v>967</v>
      </c>
      <c r="B971" s="4"/>
      <c r="C971" s="4"/>
      <c r="D971" s="83"/>
      <c r="E971" s="83"/>
      <c r="F971" s="83"/>
      <c r="G971" s="83"/>
      <c r="H971" s="45"/>
      <c r="I971" s="44"/>
      <c r="J971" s="29"/>
    </row>
    <row r="972" spans="1:10" x14ac:dyDescent="0.25">
      <c r="A972" s="18">
        <v>968</v>
      </c>
      <c r="B972" s="4"/>
      <c r="C972" s="4"/>
      <c r="D972" s="83"/>
      <c r="E972" s="83"/>
      <c r="F972" s="83"/>
      <c r="G972" s="83"/>
      <c r="H972" s="45"/>
      <c r="I972" s="44"/>
      <c r="J972" s="29"/>
    </row>
    <row r="973" spans="1:10" x14ac:dyDescent="0.25">
      <c r="A973" s="18">
        <v>969</v>
      </c>
      <c r="B973" s="4"/>
      <c r="C973" s="4"/>
      <c r="D973" s="83"/>
      <c r="E973" s="83"/>
      <c r="F973" s="83"/>
      <c r="G973" s="83"/>
      <c r="H973" s="45"/>
      <c r="I973" s="44"/>
      <c r="J973" s="29"/>
    </row>
    <row r="974" spans="1:10" x14ac:dyDescent="0.25">
      <c r="A974" s="18">
        <v>970</v>
      </c>
      <c r="B974" s="4"/>
      <c r="C974" s="4"/>
      <c r="D974" s="83"/>
      <c r="E974" s="83"/>
      <c r="F974" s="83"/>
      <c r="G974" s="83"/>
      <c r="H974" s="45"/>
      <c r="I974" s="44"/>
      <c r="J974" s="29"/>
    </row>
    <row r="975" spans="1:10" x14ac:dyDescent="0.25">
      <c r="A975" s="18">
        <v>971</v>
      </c>
      <c r="B975" s="4"/>
      <c r="C975" s="4"/>
      <c r="D975" s="83"/>
      <c r="E975" s="83"/>
      <c r="F975" s="83"/>
      <c r="G975" s="83"/>
      <c r="H975" s="45"/>
      <c r="I975" s="44"/>
      <c r="J975" s="29"/>
    </row>
    <row r="976" spans="1:10" x14ac:dyDescent="0.25">
      <c r="A976" s="18">
        <v>972</v>
      </c>
      <c r="B976" s="4"/>
      <c r="C976" s="4"/>
      <c r="D976" s="83"/>
      <c r="E976" s="83"/>
      <c r="F976" s="83"/>
      <c r="G976" s="83"/>
      <c r="H976" s="45"/>
      <c r="I976" s="44"/>
      <c r="J976" s="29"/>
    </row>
    <row r="977" spans="1:10" x14ac:dyDescent="0.25">
      <c r="A977" s="18">
        <v>973</v>
      </c>
      <c r="B977" s="4"/>
      <c r="C977" s="4"/>
      <c r="D977" s="83"/>
      <c r="E977" s="83"/>
      <c r="F977" s="83"/>
      <c r="G977" s="83"/>
      <c r="H977" s="45"/>
      <c r="I977" s="44"/>
      <c r="J977" s="29"/>
    </row>
    <row r="978" spans="1:10" x14ac:dyDescent="0.25">
      <c r="A978" s="18">
        <v>974</v>
      </c>
      <c r="B978" s="4"/>
      <c r="C978" s="4"/>
      <c r="D978" s="83"/>
      <c r="E978" s="83"/>
      <c r="F978" s="83"/>
      <c r="G978" s="83"/>
      <c r="H978" s="45"/>
      <c r="I978" s="44"/>
      <c r="J978" s="29"/>
    </row>
    <row r="979" spans="1:10" x14ac:dyDescent="0.25">
      <c r="A979" s="18">
        <v>975</v>
      </c>
      <c r="B979" s="4"/>
      <c r="C979" s="4"/>
      <c r="D979" s="83"/>
      <c r="E979" s="83"/>
      <c r="F979" s="83"/>
      <c r="G979" s="83"/>
      <c r="H979" s="45"/>
      <c r="I979" s="44"/>
      <c r="J979" s="29"/>
    </row>
    <row r="980" spans="1:10" x14ac:dyDescent="0.25">
      <c r="A980" s="18">
        <v>976</v>
      </c>
      <c r="B980" s="4"/>
      <c r="C980" s="4"/>
      <c r="D980" s="83"/>
      <c r="E980" s="83"/>
      <c r="F980" s="83"/>
      <c r="G980" s="83"/>
      <c r="H980" s="45"/>
      <c r="I980" s="44"/>
      <c r="J980" s="29"/>
    </row>
    <row r="981" spans="1:10" x14ac:dyDescent="0.25">
      <c r="A981" s="18">
        <v>977</v>
      </c>
      <c r="B981" s="4"/>
      <c r="C981" s="4"/>
      <c r="D981" s="83"/>
      <c r="E981" s="83"/>
      <c r="F981" s="83"/>
      <c r="G981" s="83"/>
      <c r="H981" s="45"/>
      <c r="I981" s="44"/>
      <c r="J981" s="29"/>
    </row>
    <row r="982" spans="1:10" x14ac:dyDescent="0.25">
      <c r="A982" s="18">
        <v>978</v>
      </c>
      <c r="B982" s="4"/>
      <c r="C982" s="4"/>
      <c r="D982" s="83"/>
      <c r="E982" s="83"/>
      <c r="F982" s="83"/>
      <c r="G982" s="83"/>
      <c r="H982" s="45"/>
      <c r="I982" s="44"/>
      <c r="J982" s="29"/>
    </row>
    <row r="983" spans="1:10" x14ac:dyDescent="0.25">
      <c r="A983" s="18">
        <v>979</v>
      </c>
      <c r="B983" s="4"/>
      <c r="C983" s="4"/>
      <c r="D983" s="83"/>
      <c r="E983" s="83"/>
      <c r="F983" s="83"/>
      <c r="G983" s="83"/>
      <c r="H983" s="45"/>
      <c r="I983" s="44"/>
      <c r="J983" s="29"/>
    </row>
    <row r="984" spans="1:10" x14ac:dyDescent="0.25">
      <c r="A984" s="18">
        <v>980</v>
      </c>
      <c r="B984" s="4"/>
      <c r="C984" s="4"/>
      <c r="D984" s="83"/>
      <c r="E984" s="83"/>
      <c r="F984" s="83"/>
      <c r="G984" s="83"/>
      <c r="H984" s="45"/>
      <c r="I984" s="44"/>
      <c r="J984" s="29"/>
    </row>
    <row r="985" spans="1:10" x14ac:dyDescent="0.25">
      <c r="A985" s="18">
        <v>981</v>
      </c>
      <c r="B985" s="4"/>
      <c r="C985" s="4"/>
      <c r="D985" s="83"/>
      <c r="E985" s="83"/>
      <c r="F985" s="83"/>
      <c r="G985" s="83"/>
      <c r="H985" s="45"/>
      <c r="I985" s="44"/>
      <c r="J985" s="29"/>
    </row>
    <row r="986" spans="1:10" x14ac:dyDescent="0.25">
      <c r="A986" s="18">
        <v>982</v>
      </c>
      <c r="B986" s="4"/>
      <c r="C986" s="4"/>
      <c r="D986" s="83"/>
      <c r="E986" s="83"/>
      <c r="F986" s="83"/>
      <c r="G986" s="83"/>
      <c r="H986" s="45"/>
      <c r="I986" s="44"/>
      <c r="J986" s="29"/>
    </row>
    <row r="987" spans="1:10" x14ac:dyDescent="0.25">
      <c r="A987" s="18">
        <v>983</v>
      </c>
      <c r="B987" s="4"/>
      <c r="C987" s="4"/>
      <c r="D987" s="83"/>
      <c r="E987" s="83"/>
      <c r="F987" s="83"/>
      <c r="G987" s="83"/>
      <c r="H987" s="45"/>
      <c r="I987" s="44"/>
      <c r="J987" s="29"/>
    </row>
    <row r="988" spans="1:10" x14ac:dyDescent="0.25">
      <c r="A988" s="18">
        <v>984</v>
      </c>
      <c r="B988" s="4"/>
      <c r="C988" s="4"/>
      <c r="D988" s="83"/>
      <c r="E988" s="83"/>
      <c r="F988" s="83"/>
      <c r="G988" s="83"/>
      <c r="H988" s="45"/>
      <c r="I988" s="44"/>
      <c r="J988" s="29"/>
    </row>
    <row r="989" spans="1:10" x14ac:dyDescent="0.25">
      <c r="A989" s="18">
        <v>985</v>
      </c>
      <c r="B989" s="4"/>
      <c r="C989" s="4"/>
      <c r="D989" s="83"/>
      <c r="E989" s="83"/>
      <c r="F989" s="83"/>
      <c r="G989" s="83"/>
      <c r="H989" s="45"/>
      <c r="I989" s="44"/>
      <c r="J989" s="29"/>
    </row>
    <row r="990" spans="1:10" x14ac:dyDescent="0.25">
      <c r="A990" s="18">
        <v>986</v>
      </c>
      <c r="B990" s="4"/>
      <c r="C990" s="4"/>
      <c r="D990" s="83"/>
      <c r="E990" s="83"/>
      <c r="F990" s="83"/>
      <c r="G990" s="83"/>
      <c r="H990" s="45"/>
      <c r="I990" s="44"/>
      <c r="J990" s="29"/>
    </row>
    <row r="991" spans="1:10" x14ac:dyDescent="0.25">
      <c r="A991" s="18">
        <v>987</v>
      </c>
      <c r="B991" s="4"/>
      <c r="C991" s="4"/>
      <c r="D991" s="83"/>
      <c r="E991" s="83"/>
      <c r="F991" s="83"/>
      <c r="G991" s="83"/>
      <c r="H991" s="45"/>
      <c r="I991" s="44"/>
      <c r="J991" s="29"/>
    </row>
    <row r="992" spans="1:10" x14ac:dyDescent="0.25">
      <c r="A992" s="18">
        <v>988</v>
      </c>
      <c r="B992" s="4"/>
      <c r="C992" s="4"/>
      <c r="D992" s="83"/>
      <c r="E992" s="83"/>
      <c r="F992" s="83"/>
      <c r="G992" s="83"/>
      <c r="H992" s="45"/>
      <c r="I992" s="44"/>
      <c r="J992" s="29"/>
    </row>
    <row r="993" spans="1:10" x14ac:dyDescent="0.25">
      <c r="A993" s="18">
        <v>989</v>
      </c>
      <c r="B993" s="4"/>
      <c r="C993" s="4"/>
      <c r="D993" s="83"/>
      <c r="E993" s="83"/>
      <c r="F993" s="83"/>
      <c r="G993" s="83"/>
      <c r="H993" s="45"/>
      <c r="I993" s="44"/>
      <c r="J993" s="29"/>
    </row>
    <row r="994" spans="1:10" x14ac:dyDescent="0.25">
      <c r="A994" s="18">
        <v>990</v>
      </c>
      <c r="B994" s="4"/>
      <c r="C994" s="4"/>
      <c r="D994" s="83"/>
      <c r="E994" s="83"/>
      <c r="F994" s="83"/>
      <c r="G994" s="83"/>
      <c r="H994" s="45"/>
      <c r="I994" s="44"/>
      <c r="J994" s="29"/>
    </row>
    <row r="995" spans="1:10" x14ac:dyDescent="0.25">
      <c r="A995" s="18">
        <v>991</v>
      </c>
      <c r="B995" s="4"/>
      <c r="C995" s="4"/>
      <c r="D995" s="83"/>
      <c r="E995" s="83"/>
      <c r="F995" s="83"/>
      <c r="G995" s="83"/>
      <c r="H995" s="45"/>
      <c r="I995" s="44"/>
      <c r="J995" s="29"/>
    </row>
    <row r="996" spans="1:10" x14ac:dyDescent="0.25">
      <c r="A996" s="18">
        <v>992</v>
      </c>
      <c r="B996" s="4"/>
      <c r="C996" s="4"/>
      <c r="D996" s="83"/>
      <c r="E996" s="83"/>
      <c r="F996" s="83"/>
      <c r="G996" s="83"/>
      <c r="H996" s="45"/>
      <c r="I996" s="44"/>
      <c r="J996" s="29"/>
    </row>
    <row r="997" spans="1:10" x14ac:dyDescent="0.25">
      <c r="A997" s="18">
        <v>993</v>
      </c>
      <c r="B997" s="4"/>
      <c r="C997" s="4"/>
      <c r="D997" s="83"/>
      <c r="E997" s="83"/>
      <c r="F997" s="83"/>
      <c r="G997" s="83"/>
      <c r="H997" s="45"/>
      <c r="I997" s="44"/>
      <c r="J997" s="29"/>
    </row>
    <row r="998" spans="1:10" x14ac:dyDescent="0.25">
      <c r="A998" s="18">
        <v>994</v>
      </c>
      <c r="B998" s="4"/>
      <c r="C998" s="4"/>
      <c r="D998" s="83"/>
      <c r="E998" s="83"/>
      <c r="F998" s="83"/>
      <c r="G998" s="83"/>
      <c r="H998" s="45"/>
      <c r="I998" s="44"/>
      <c r="J998" s="29"/>
    </row>
    <row r="999" spans="1:10" x14ac:dyDescent="0.25">
      <c r="A999" s="18">
        <v>995</v>
      </c>
      <c r="B999" s="4"/>
      <c r="C999" s="4"/>
      <c r="D999" s="83"/>
      <c r="E999" s="83"/>
      <c r="F999" s="83"/>
      <c r="G999" s="83"/>
      <c r="H999" s="45"/>
      <c r="I999" s="44"/>
      <c r="J999" s="29"/>
    </row>
    <row r="1000" spans="1:10" x14ac:dyDescent="0.25">
      <c r="A1000" s="18">
        <v>996</v>
      </c>
      <c r="B1000" s="4"/>
      <c r="C1000" s="4"/>
      <c r="D1000" s="83"/>
      <c r="E1000" s="83"/>
      <c r="F1000" s="83"/>
      <c r="G1000" s="83"/>
      <c r="H1000" s="45"/>
      <c r="I1000" s="44"/>
      <c r="J1000" s="29"/>
    </row>
    <row r="1001" spans="1:10" x14ac:dyDescent="0.25">
      <c r="A1001" s="18">
        <v>997</v>
      </c>
      <c r="B1001" s="4"/>
      <c r="C1001" s="4"/>
      <c r="D1001" s="83"/>
      <c r="E1001" s="83"/>
      <c r="F1001" s="83"/>
      <c r="G1001" s="83"/>
      <c r="H1001" s="45"/>
      <c r="I1001" s="44"/>
      <c r="J1001" s="29"/>
    </row>
    <row r="1002" spans="1:10" x14ac:dyDescent="0.25">
      <c r="A1002" s="18">
        <v>998</v>
      </c>
      <c r="B1002" s="4"/>
      <c r="C1002" s="4"/>
      <c r="D1002" s="83"/>
      <c r="E1002" s="83"/>
      <c r="F1002" s="83"/>
      <c r="G1002" s="83"/>
      <c r="H1002" s="45"/>
      <c r="I1002" s="44"/>
      <c r="J1002" s="29"/>
    </row>
    <row r="1003" spans="1:10" x14ac:dyDescent="0.25">
      <c r="A1003" s="18">
        <v>999</v>
      </c>
      <c r="B1003" s="4"/>
      <c r="C1003" s="4"/>
      <c r="D1003" s="83"/>
      <c r="E1003" s="83"/>
      <c r="F1003" s="83"/>
      <c r="G1003" s="83"/>
      <c r="H1003" s="45"/>
      <c r="I1003" s="44"/>
      <c r="J1003" s="29"/>
    </row>
    <row r="1004" spans="1:10" x14ac:dyDescent="0.25">
      <c r="A1004" s="18">
        <v>1000</v>
      </c>
      <c r="B1004" s="4"/>
      <c r="C1004" s="4"/>
      <c r="D1004" s="83"/>
      <c r="E1004" s="83"/>
      <c r="F1004" s="83"/>
      <c r="G1004" s="83"/>
      <c r="H1004" s="45"/>
      <c r="I1004" s="44"/>
      <c r="J1004" s="29"/>
    </row>
    <row r="1005" spans="1:10" x14ac:dyDescent="0.25">
      <c r="A1005" s="18">
        <v>1001</v>
      </c>
      <c r="B1005" s="4"/>
      <c r="C1005" s="4"/>
      <c r="D1005" s="83"/>
      <c r="E1005" s="83"/>
      <c r="F1005" s="83"/>
      <c r="G1005" s="83"/>
      <c r="H1005" s="45"/>
      <c r="I1005" s="44"/>
      <c r="J1005" s="29"/>
    </row>
    <row r="1006" spans="1:10" x14ac:dyDescent="0.25">
      <c r="A1006" s="18">
        <v>1002</v>
      </c>
      <c r="B1006" s="4"/>
      <c r="C1006" s="4"/>
      <c r="D1006" s="83"/>
      <c r="E1006" s="83"/>
      <c r="F1006" s="83"/>
      <c r="G1006" s="83"/>
      <c r="H1006" s="45"/>
      <c r="I1006" s="44"/>
      <c r="J1006" s="29"/>
    </row>
    <row r="1007" spans="1:10" x14ac:dyDescent="0.25">
      <c r="A1007" s="18">
        <v>1003</v>
      </c>
      <c r="B1007" s="4"/>
      <c r="C1007" s="4"/>
      <c r="D1007" s="83"/>
      <c r="E1007" s="83"/>
      <c r="F1007" s="83"/>
      <c r="G1007" s="83"/>
      <c r="H1007" s="45"/>
      <c r="I1007" s="44"/>
      <c r="J1007" s="29"/>
    </row>
    <row r="1008" spans="1:10" x14ac:dyDescent="0.25">
      <c r="A1008" s="18">
        <v>1004</v>
      </c>
      <c r="B1008" s="4"/>
      <c r="C1008" s="4"/>
      <c r="D1008" s="83"/>
      <c r="E1008" s="83"/>
      <c r="F1008" s="83"/>
      <c r="G1008" s="83"/>
      <c r="H1008" s="45"/>
      <c r="I1008" s="44"/>
      <c r="J1008" s="29"/>
    </row>
    <row r="1009" spans="1:10" x14ac:dyDescent="0.25">
      <c r="A1009" s="18">
        <v>1005</v>
      </c>
      <c r="B1009" s="4"/>
      <c r="C1009" s="4"/>
      <c r="D1009" s="83"/>
      <c r="E1009" s="83"/>
      <c r="F1009" s="83"/>
      <c r="G1009" s="83"/>
      <c r="H1009" s="45"/>
      <c r="I1009" s="44"/>
      <c r="J1009" s="29"/>
    </row>
    <row r="1010" spans="1:10" x14ac:dyDescent="0.25">
      <c r="A1010" s="18">
        <v>1006</v>
      </c>
      <c r="B1010" s="4"/>
      <c r="C1010" s="4"/>
      <c r="D1010" s="83"/>
      <c r="E1010" s="83"/>
      <c r="F1010" s="83"/>
      <c r="G1010" s="83"/>
      <c r="H1010" s="45"/>
      <c r="I1010" s="44"/>
      <c r="J1010" s="29"/>
    </row>
    <row r="1011" spans="1:10" x14ac:dyDescent="0.25">
      <c r="A1011" s="18">
        <v>1007</v>
      </c>
      <c r="B1011" s="4"/>
      <c r="C1011" s="4"/>
      <c r="D1011" s="83"/>
      <c r="E1011" s="83"/>
      <c r="F1011" s="83"/>
      <c r="G1011" s="83"/>
      <c r="H1011" s="45"/>
      <c r="I1011" s="44"/>
      <c r="J1011" s="29"/>
    </row>
    <row r="1012" spans="1:10" x14ac:dyDescent="0.25">
      <c r="A1012" s="18">
        <v>1008</v>
      </c>
      <c r="B1012" s="4"/>
      <c r="C1012" s="4"/>
      <c r="D1012" s="83"/>
      <c r="E1012" s="83"/>
      <c r="F1012" s="83"/>
      <c r="G1012" s="83"/>
      <c r="H1012" s="45"/>
      <c r="I1012" s="44"/>
      <c r="J1012" s="29"/>
    </row>
    <row r="1013" spans="1:10" x14ac:dyDescent="0.25">
      <c r="A1013" s="18">
        <v>1009</v>
      </c>
      <c r="B1013" s="4"/>
      <c r="C1013" s="4"/>
      <c r="D1013" s="83"/>
      <c r="E1013" s="83"/>
      <c r="F1013" s="83"/>
      <c r="G1013" s="83"/>
      <c r="H1013" s="45"/>
      <c r="I1013" s="44"/>
      <c r="J1013" s="29"/>
    </row>
    <row r="1014" spans="1:10" x14ac:dyDescent="0.25">
      <c r="A1014" s="18">
        <v>1010</v>
      </c>
      <c r="B1014" s="4"/>
      <c r="C1014" s="4"/>
      <c r="D1014" s="83"/>
      <c r="E1014" s="83"/>
      <c r="F1014" s="83"/>
      <c r="G1014" s="83"/>
      <c r="H1014" s="45"/>
      <c r="I1014" s="44"/>
      <c r="J1014" s="29"/>
    </row>
    <row r="1015" spans="1:10" x14ac:dyDescent="0.25">
      <c r="A1015" s="18">
        <v>1011</v>
      </c>
      <c r="B1015" s="4"/>
      <c r="C1015" s="4"/>
      <c r="D1015" s="83"/>
      <c r="E1015" s="83"/>
      <c r="F1015" s="83"/>
      <c r="G1015" s="83"/>
      <c r="H1015" s="45"/>
      <c r="I1015" s="44"/>
      <c r="J1015" s="29"/>
    </row>
    <row r="1016" spans="1:10" x14ac:dyDescent="0.25">
      <c r="A1016" s="18">
        <v>1012</v>
      </c>
      <c r="B1016" s="4"/>
      <c r="C1016" s="4"/>
      <c r="D1016" s="83"/>
      <c r="E1016" s="83"/>
      <c r="F1016" s="83"/>
      <c r="G1016" s="83"/>
      <c r="H1016" s="45"/>
      <c r="I1016" s="44"/>
      <c r="J1016" s="29"/>
    </row>
    <row r="1017" spans="1:10" x14ac:dyDescent="0.25">
      <c r="A1017" s="18">
        <v>1013</v>
      </c>
      <c r="B1017" s="4"/>
      <c r="C1017" s="4"/>
      <c r="D1017" s="83"/>
      <c r="E1017" s="83"/>
      <c r="F1017" s="83"/>
      <c r="G1017" s="83"/>
      <c r="H1017" s="45"/>
      <c r="I1017" s="44"/>
      <c r="J1017" s="29"/>
    </row>
    <row r="1018" spans="1:10" x14ac:dyDescent="0.25">
      <c r="A1018" s="18">
        <v>1014</v>
      </c>
      <c r="B1018" s="4"/>
      <c r="C1018" s="4"/>
      <c r="D1018" s="83"/>
      <c r="E1018" s="83"/>
      <c r="F1018" s="83"/>
      <c r="G1018" s="83"/>
      <c r="H1018" s="45"/>
      <c r="I1018" s="44"/>
      <c r="J1018" s="29"/>
    </row>
    <row r="1019" spans="1:10" x14ac:dyDescent="0.25">
      <c r="A1019" s="18">
        <v>1015</v>
      </c>
      <c r="B1019" s="4"/>
      <c r="C1019" s="4"/>
      <c r="D1019" s="83"/>
      <c r="E1019" s="83"/>
      <c r="F1019" s="83"/>
      <c r="G1019" s="83"/>
      <c r="H1019" s="45"/>
      <c r="I1019" s="44"/>
      <c r="J1019" s="29"/>
    </row>
    <row r="1020" spans="1:10" x14ac:dyDescent="0.25">
      <c r="A1020" s="18">
        <v>1016</v>
      </c>
      <c r="B1020" s="4"/>
      <c r="C1020" s="4"/>
      <c r="D1020" s="83"/>
      <c r="E1020" s="83"/>
      <c r="F1020" s="83"/>
      <c r="G1020" s="83"/>
      <c r="H1020" s="45"/>
      <c r="I1020" s="44"/>
      <c r="J1020" s="29"/>
    </row>
    <row r="1021" spans="1:10" x14ac:dyDescent="0.25">
      <c r="A1021" s="18">
        <v>1017</v>
      </c>
      <c r="B1021" s="4"/>
      <c r="C1021" s="4"/>
      <c r="D1021" s="83"/>
      <c r="E1021" s="83"/>
      <c r="F1021" s="83"/>
      <c r="G1021" s="83"/>
      <c r="H1021" s="45"/>
      <c r="I1021" s="44"/>
      <c r="J1021" s="29"/>
    </row>
    <row r="1022" spans="1:10" x14ac:dyDescent="0.25">
      <c r="A1022" s="18">
        <v>1018</v>
      </c>
      <c r="B1022" s="4"/>
      <c r="C1022" s="4"/>
      <c r="D1022" s="83"/>
      <c r="E1022" s="83"/>
      <c r="F1022" s="83"/>
      <c r="G1022" s="83"/>
      <c r="H1022" s="45"/>
      <c r="I1022" s="44"/>
      <c r="J1022" s="29"/>
    </row>
    <row r="1023" spans="1:10" x14ac:dyDescent="0.25">
      <c r="A1023" s="18">
        <v>1019</v>
      </c>
      <c r="B1023" s="4"/>
      <c r="C1023" s="4"/>
      <c r="D1023" s="83"/>
      <c r="E1023" s="83"/>
      <c r="F1023" s="83"/>
      <c r="G1023" s="83"/>
      <c r="H1023" s="45"/>
      <c r="I1023" s="44"/>
      <c r="J1023" s="29"/>
    </row>
    <row r="1024" spans="1:10" x14ac:dyDescent="0.25">
      <c r="A1024" s="18">
        <v>1020</v>
      </c>
      <c r="B1024" s="4"/>
      <c r="C1024" s="4"/>
      <c r="D1024" s="83"/>
      <c r="E1024" s="83"/>
      <c r="F1024" s="83"/>
      <c r="G1024" s="83"/>
      <c r="H1024" s="45"/>
      <c r="I1024" s="44"/>
      <c r="J1024" s="29"/>
    </row>
    <row r="1025" spans="1:10" x14ac:dyDescent="0.25">
      <c r="A1025" s="18">
        <v>1021</v>
      </c>
      <c r="B1025" s="4"/>
      <c r="C1025" s="4"/>
      <c r="D1025" s="83"/>
      <c r="E1025" s="83"/>
      <c r="F1025" s="83"/>
      <c r="G1025" s="83"/>
      <c r="H1025" s="45"/>
      <c r="I1025" s="44"/>
      <c r="J1025" s="29"/>
    </row>
    <row r="1026" spans="1:10" x14ac:dyDescent="0.25">
      <c r="A1026" s="18">
        <v>1022</v>
      </c>
      <c r="B1026" s="4"/>
      <c r="C1026" s="4"/>
      <c r="D1026" s="83"/>
      <c r="E1026" s="83"/>
      <c r="F1026" s="83"/>
      <c r="G1026" s="83"/>
      <c r="H1026" s="45"/>
      <c r="I1026" s="44"/>
      <c r="J1026" s="29"/>
    </row>
    <row r="1027" spans="1:10" x14ac:dyDescent="0.25">
      <c r="A1027" s="18">
        <v>1023</v>
      </c>
      <c r="B1027" s="4"/>
      <c r="C1027" s="4"/>
      <c r="D1027" s="83"/>
      <c r="E1027" s="83"/>
      <c r="F1027" s="83"/>
      <c r="G1027" s="83"/>
      <c r="H1027" s="45"/>
      <c r="I1027" s="44"/>
      <c r="J1027" s="29"/>
    </row>
    <row r="1028" spans="1:10" x14ac:dyDescent="0.25">
      <c r="A1028" s="18">
        <v>1024</v>
      </c>
      <c r="B1028" s="4"/>
      <c r="C1028" s="4"/>
      <c r="D1028" s="83"/>
      <c r="E1028" s="83"/>
      <c r="F1028" s="83"/>
      <c r="G1028" s="83"/>
      <c r="H1028" s="45"/>
      <c r="I1028" s="44"/>
      <c r="J1028" s="29"/>
    </row>
    <row r="1029" spans="1:10" x14ac:dyDescent="0.25">
      <c r="A1029" s="18">
        <v>1025</v>
      </c>
      <c r="B1029" s="4"/>
      <c r="C1029" s="4"/>
      <c r="D1029" s="83"/>
      <c r="E1029" s="83"/>
      <c r="F1029" s="83"/>
      <c r="G1029" s="83"/>
      <c r="H1029" s="45"/>
      <c r="I1029" s="44"/>
      <c r="J1029" s="29"/>
    </row>
    <row r="1030" spans="1:10" x14ac:dyDescent="0.25">
      <c r="A1030" s="18">
        <v>1026</v>
      </c>
      <c r="B1030" s="4"/>
      <c r="C1030" s="4"/>
      <c r="D1030" s="83"/>
      <c r="E1030" s="83"/>
      <c r="F1030" s="83"/>
      <c r="G1030" s="83"/>
      <c r="H1030" s="45"/>
      <c r="I1030" s="44"/>
      <c r="J1030" s="29"/>
    </row>
    <row r="1031" spans="1:10" x14ac:dyDescent="0.25">
      <c r="A1031" s="18">
        <v>1027</v>
      </c>
      <c r="B1031" s="4"/>
      <c r="C1031" s="4"/>
      <c r="D1031" s="83"/>
      <c r="E1031" s="83"/>
      <c r="F1031" s="83"/>
      <c r="G1031" s="83"/>
      <c r="H1031" s="45"/>
      <c r="I1031" s="44"/>
      <c r="J1031" s="29"/>
    </row>
    <row r="1032" spans="1:10" x14ac:dyDescent="0.25">
      <c r="A1032" s="18">
        <v>1028</v>
      </c>
      <c r="B1032" s="4"/>
      <c r="C1032" s="4"/>
      <c r="D1032" s="83"/>
      <c r="E1032" s="83"/>
      <c r="F1032" s="83"/>
      <c r="G1032" s="83"/>
      <c r="H1032" s="45"/>
      <c r="I1032" s="44"/>
      <c r="J1032" s="29"/>
    </row>
    <row r="1033" spans="1:10" x14ac:dyDescent="0.25">
      <c r="A1033" s="18">
        <v>1029</v>
      </c>
      <c r="B1033" s="4"/>
      <c r="C1033" s="4"/>
      <c r="D1033" s="83"/>
      <c r="E1033" s="83"/>
      <c r="F1033" s="83"/>
      <c r="G1033" s="83"/>
      <c r="H1033" s="45"/>
      <c r="I1033" s="44"/>
      <c r="J1033" s="29"/>
    </row>
    <row r="1034" spans="1:10" x14ac:dyDescent="0.25">
      <c r="A1034" s="18">
        <v>1030</v>
      </c>
      <c r="B1034" s="4"/>
      <c r="C1034" s="4"/>
      <c r="D1034" s="83"/>
      <c r="E1034" s="83"/>
      <c r="F1034" s="83"/>
      <c r="G1034" s="83"/>
      <c r="H1034" s="45"/>
      <c r="I1034" s="44"/>
      <c r="J1034" s="29"/>
    </row>
    <row r="1035" spans="1:10" x14ac:dyDescent="0.25">
      <c r="A1035" s="18">
        <v>1031</v>
      </c>
      <c r="B1035" s="4"/>
      <c r="C1035" s="4"/>
      <c r="D1035" s="83"/>
      <c r="E1035" s="83"/>
      <c r="F1035" s="83"/>
      <c r="G1035" s="83"/>
      <c r="H1035" s="45"/>
      <c r="I1035" s="44"/>
      <c r="J1035" s="29"/>
    </row>
    <row r="1036" spans="1:10" x14ac:dyDescent="0.25">
      <c r="A1036" s="18">
        <v>1032</v>
      </c>
      <c r="B1036" s="4"/>
      <c r="C1036" s="4"/>
      <c r="D1036" s="83"/>
      <c r="E1036" s="83"/>
      <c r="F1036" s="83"/>
      <c r="G1036" s="83"/>
      <c r="H1036" s="45"/>
      <c r="I1036" s="44"/>
      <c r="J1036" s="29"/>
    </row>
    <row r="1037" spans="1:10" x14ac:dyDescent="0.25">
      <c r="A1037" s="18">
        <v>1033</v>
      </c>
      <c r="B1037" s="4"/>
      <c r="C1037" s="4"/>
      <c r="D1037" s="83"/>
      <c r="E1037" s="83"/>
      <c r="F1037" s="83"/>
      <c r="G1037" s="83"/>
      <c r="H1037" s="45"/>
      <c r="I1037" s="44"/>
      <c r="J1037" s="29"/>
    </row>
    <row r="1038" spans="1:10" x14ac:dyDescent="0.25">
      <c r="A1038" s="18">
        <v>1034</v>
      </c>
      <c r="B1038" s="4"/>
      <c r="C1038" s="4"/>
      <c r="D1038" s="83"/>
      <c r="E1038" s="83"/>
      <c r="F1038" s="83"/>
      <c r="G1038" s="83"/>
      <c r="H1038" s="45"/>
      <c r="I1038" s="44"/>
      <c r="J1038" s="29"/>
    </row>
    <row r="1039" spans="1:10" x14ac:dyDescent="0.25">
      <c r="A1039" s="18">
        <v>1035</v>
      </c>
      <c r="B1039" s="4"/>
      <c r="C1039" s="4"/>
      <c r="D1039" s="83"/>
      <c r="E1039" s="83"/>
      <c r="F1039" s="83"/>
      <c r="G1039" s="83"/>
      <c r="H1039" s="45"/>
      <c r="I1039" s="44"/>
      <c r="J1039" s="29"/>
    </row>
    <row r="1040" spans="1:10" x14ac:dyDescent="0.25">
      <c r="A1040" s="18">
        <v>1036</v>
      </c>
      <c r="B1040" s="4"/>
      <c r="C1040" s="4"/>
      <c r="D1040" s="83"/>
      <c r="E1040" s="83"/>
      <c r="F1040" s="83"/>
      <c r="G1040" s="83"/>
      <c r="H1040" s="45"/>
      <c r="I1040" s="44"/>
      <c r="J1040" s="29"/>
    </row>
    <row r="1041" spans="1:10" x14ac:dyDescent="0.25">
      <c r="A1041" s="18">
        <v>1037</v>
      </c>
      <c r="B1041" s="4"/>
      <c r="C1041" s="4"/>
      <c r="D1041" s="83"/>
      <c r="E1041" s="83"/>
      <c r="F1041" s="83"/>
      <c r="G1041" s="83"/>
      <c r="H1041" s="45"/>
      <c r="I1041" s="44"/>
      <c r="J1041" s="29"/>
    </row>
    <row r="1042" spans="1:10" x14ac:dyDescent="0.25">
      <c r="A1042" s="18">
        <v>1038</v>
      </c>
      <c r="B1042" s="4"/>
      <c r="C1042" s="4"/>
      <c r="D1042" s="83"/>
      <c r="E1042" s="83"/>
      <c r="F1042" s="83"/>
      <c r="G1042" s="83"/>
      <c r="H1042" s="45"/>
      <c r="I1042" s="44"/>
      <c r="J1042" s="29"/>
    </row>
    <row r="1043" spans="1:10" x14ac:dyDescent="0.25">
      <c r="A1043" s="18">
        <v>1039</v>
      </c>
      <c r="B1043" s="4"/>
      <c r="C1043" s="4"/>
      <c r="D1043" s="83"/>
      <c r="E1043" s="83"/>
      <c r="F1043" s="83"/>
      <c r="G1043" s="83"/>
      <c r="H1043" s="45"/>
      <c r="I1043" s="44"/>
      <c r="J1043" s="29"/>
    </row>
    <row r="1044" spans="1:10" x14ac:dyDescent="0.25">
      <c r="A1044" s="18">
        <v>1040</v>
      </c>
      <c r="B1044" s="4"/>
      <c r="C1044" s="4"/>
      <c r="D1044" s="83"/>
      <c r="E1044" s="83"/>
      <c r="F1044" s="83"/>
      <c r="G1044" s="83"/>
      <c r="H1044" s="45"/>
      <c r="I1044" s="44"/>
      <c r="J1044" s="29"/>
    </row>
    <row r="1045" spans="1:10" x14ac:dyDescent="0.25">
      <c r="A1045" s="18">
        <v>1041</v>
      </c>
      <c r="B1045" s="4"/>
      <c r="C1045" s="4"/>
      <c r="D1045" s="83"/>
      <c r="E1045" s="83"/>
      <c r="F1045" s="83"/>
      <c r="G1045" s="83"/>
      <c r="H1045" s="45"/>
      <c r="I1045" s="44"/>
      <c r="J1045" s="29"/>
    </row>
    <row r="1046" spans="1:10" x14ac:dyDescent="0.25">
      <c r="A1046" s="18">
        <v>1042</v>
      </c>
      <c r="B1046" s="4"/>
      <c r="C1046" s="4"/>
      <c r="D1046" s="83"/>
      <c r="E1046" s="83"/>
      <c r="F1046" s="83"/>
      <c r="G1046" s="83"/>
      <c r="H1046" s="45"/>
      <c r="I1046" s="44"/>
      <c r="J1046" s="29"/>
    </row>
    <row r="1047" spans="1:10" x14ac:dyDescent="0.25">
      <c r="A1047" s="18">
        <v>1043</v>
      </c>
      <c r="B1047" s="4"/>
      <c r="C1047" s="4"/>
      <c r="D1047" s="83"/>
      <c r="E1047" s="83"/>
      <c r="F1047" s="83"/>
      <c r="G1047" s="83"/>
      <c r="H1047" s="45"/>
      <c r="I1047" s="44"/>
      <c r="J1047" s="29"/>
    </row>
    <row r="1048" spans="1:10" x14ac:dyDescent="0.25">
      <c r="A1048" s="18">
        <v>1044</v>
      </c>
      <c r="B1048" s="4"/>
      <c r="C1048" s="4"/>
      <c r="D1048" s="83"/>
      <c r="E1048" s="83"/>
      <c r="F1048" s="83"/>
      <c r="G1048" s="83"/>
      <c r="H1048" s="45"/>
      <c r="I1048" s="44"/>
      <c r="J1048" s="29"/>
    </row>
    <row r="1049" spans="1:10" x14ac:dyDescent="0.25">
      <c r="A1049" s="18">
        <v>1045</v>
      </c>
      <c r="B1049" s="4"/>
      <c r="C1049" s="4"/>
      <c r="D1049" s="83"/>
      <c r="E1049" s="83"/>
      <c r="F1049" s="83"/>
      <c r="G1049" s="83"/>
      <c r="H1049" s="45"/>
      <c r="I1049" s="44"/>
      <c r="J1049" s="29"/>
    </row>
    <row r="1050" spans="1:10" x14ac:dyDescent="0.25">
      <c r="A1050" s="18">
        <v>1046</v>
      </c>
      <c r="B1050" s="4"/>
      <c r="C1050" s="4"/>
      <c r="D1050" s="83"/>
      <c r="E1050" s="83"/>
      <c r="F1050" s="83"/>
      <c r="G1050" s="83"/>
      <c r="H1050" s="45"/>
      <c r="I1050" s="44"/>
      <c r="J1050" s="29"/>
    </row>
    <row r="1051" spans="1:10" x14ac:dyDescent="0.25">
      <c r="A1051" s="18">
        <v>1047</v>
      </c>
      <c r="B1051" s="4"/>
      <c r="C1051" s="4"/>
      <c r="D1051" s="83"/>
      <c r="E1051" s="83"/>
      <c r="F1051" s="83"/>
      <c r="G1051" s="83"/>
      <c r="H1051" s="45"/>
      <c r="I1051" s="44"/>
      <c r="J1051" s="29"/>
    </row>
    <row r="1052" spans="1:10" x14ac:dyDescent="0.25">
      <c r="A1052" s="18">
        <v>1048</v>
      </c>
      <c r="B1052" s="4"/>
      <c r="C1052" s="4"/>
      <c r="D1052" s="83"/>
      <c r="E1052" s="83"/>
      <c r="F1052" s="83"/>
      <c r="G1052" s="83"/>
      <c r="H1052" s="45"/>
      <c r="I1052" s="44"/>
      <c r="J1052" s="29"/>
    </row>
    <row r="1053" spans="1:10" x14ac:dyDescent="0.25">
      <c r="A1053" s="18">
        <v>1049</v>
      </c>
      <c r="B1053" s="4"/>
      <c r="C1053" s="4"/>
      <c r="D1053" s="83"/>
      <c r="E1053" s="83"/>
      <c r="F1053" s="83"/>
      <c r="G1053" s="83"/>
      <c r="H1053" s="45"/>
      <c r="I1053" s="44"/>
      <c r="J1053" s="29"/>
    </row>
    <row r="1054" spans="1:10" x14ac:dyDescent="0.25">
      <c r="A1054" s="18">
        <v>1050</v>
      </c>
      <c r="B1054" s="4"/>
      <c r="C1054" s="4"/>
      <c r="D1054" s="83"/>
      <c r="E1054" s="83"/>
      <c r="F1054" s="83"/>
      <c r="G1054" s="83"/>
      <c r="H1054" s="45"/>
      <c r="I1054" s="44"/>
      <c r="J1054" s="29"/>
    </row>
    <row r="1055" spans="1:10" x14ac:dyDescent="0.25">
      <c r="A1055" s="18">
        <v>1051</v>
      </c>
      <c r="B1055" s="4"/>
      <c r="C1055" s="4"/>
      <c r="D1055" s="83"/>
      <c r="E1055" s="83"/>
      <c r="F1055" s="83"/>
      <c r="G1055" s="83"/>
      <c r="H1055" s="45"/>
      <c r="I1055" s="44"/>
      <c r="J1055" s="29"/>
    </row>
    <row r="1056" spans="1:10" x14ac:dyDescent="0.25">
      <c r="A1056" s="18">
        <v>1052</v>
      </c>
      <c r="B1056" s="4"/>
      <c r="C1056" s="4"/>
      <c r="D1056" s="83"/>
      <c r="E1056" s="83"/>
      <c r="F1056" s="83"/>
      <c r="G1056" s="83"/>
      <c r="H1056" s="45"/>
      <c r="I1056" s="44"/>
      <c r="J1056" s="29"/>
    </row>
    <row r="1057" spans="1:10" x14ac:dyDescent="0.25">
      <c r="A1057" s="18">
        <v>1053</v>
      </c>
      <c r="B1057" s="4"/>
      <c r="C1057" s="4"/>
      <c r="D1057" s="83"/>
      <c r="E1057" s="83"/>
      <c r="F1057" s="83"/>
      <c r="G1057" s="83"/>
      <c r="H1057" s="45"/>
      <c r="I1057" s="44"/>
      <c r="J1057" s="29"/>
    </row>
    <row r="1058" spans="1:10" x14ac:dyDescent="0.25">
      <c r="A1058" s="18">
        <v>1054</v>
      </c>
      <c r="B1058" s="4"/>
      <c r="C1058" s="4"/>
      <c r="D1058" s="83"/>
      <c r="E1058" s="83"/>
      <c r="F1058" s="83"/>
      <c r="G1058" s="83"/>
      <c r="H1058" s="45"/>
      <c r="I1058" s="44"/>
      <c r="J1058" s="29"/>
    </row>
    <row r="1059" spans="1:10" x14ac:dyDescent="0.25">
      <c r="A1059" s="18">
        <v>1055</v>
      </c>
      <c r="B1059" s="4"/>
      <c r="C1059" s="4"/>
      <c r="D1059" s="83"/>
      <c r="E1059" s="83"/>
      <c r="F1059" s="83"/>
      <c r="G1059" s="83"/>
      <c r="H1059" s="45"/>
      <c r="I1059" s="44"/>
      <c r="J1059" s="29"/>
    </row>
    <row r="1060" spans="1:10" x14ac:dyDescent="0.25">
      <c r="A1060" s="18">
        <v>1056</v>
      </c>
      <c r="B1060" s="4"/>
      <c r="C1060" s="4"/>
      <c r="D1060" s="83"/>
      <c r="E1060" s="83"/>
      <c r="F1060" s="83"/>
      <c r="G1060" s="83"/>
      <c r="H1060" s="45"/>
      <c r="I1060" s="44"/>
      <c r="J1060" s="29"/>
    </row>
    <row r="1061" spans="1:10" x14ac:dyDescent="0.25">
      <c r="A1061" s="18">
        <v>1057</v>
      </c>
      <c r="B1061" s="4"/>
      <c r="C1061" s="4"/>
      <c r="D1061" s="83"/>
      <c r="E1061" s="83"/>
      <c r="F1061" s="83"/>
      <c r="G1061" s="83"/>
      <c r="H1061" s="45"/>
      <c r="I1061" s="44"/>
      <c r="J1061" s="29"/>
    </row>
    <row r="1062" spans="1:10" x14ac:dyDescent="0.25">
      <c r="A1062" s="18">
        <v>1058</v>
      </c>
      <c r="B1062" s="4"/>
      <c r="C1062" s="4"/>
      <c r="D1062" s="83"/>
      <c r="E1062" s="83"/>
      <c r="F1062" s="83"/>
      <c r="G1062" s="83"/>
      <c r="H1062" s="45"/>
      <c r="I1062" s="44"/>
      <c r="J1062" s="29"/>
    </row>
    <row r="1063" spans="1:10" x14ac:dyDescent="0.25">
      <c r="A1063" s="18">
        <v>1059</v>
      </c>
      <c r="B1063" s="4"/>
      <c r="C1063" s="4"/>
      <c r="D1063" s="83"/>
      <c r="E1063" s="83"/>
      <c r="F1063" s="83"/>
      <c r="G1063" s="83"/>
      <c r="H1063" s="45"/>
      <c r="I1063" s="44"/>
      <c r="J1063" s="29"/>
    </row>
    <row r="1064" spans="1:10" x14ac:dyDescent="0.25">
      <c r="A1064" s="18">
        <v>1060</v>
      </c>
      <c r="B1064" s="4"/>
      <c r="C1064" s="4"/>
      <c r="D1064" s="83"/>
      <c r="E1064" s="83"/>
      <c r="F1064" s="83"/>
      <c r="G1064" s="83"/>
      <c r="H1064" s="45"/>
      <c r="I1064" s="44"/>
      <c r="J1064" s="29"/>
    </row>
    <row r="1065" spans="1:10" x14ac:dyDescent="0.25">
      <c r="A1065" s="18">
        <v>1061</v>
      </c>
      <c r="B1065" s="4"/>
      <c r="C1065" s="4"/>
      <c r="D1065" s="83"/>
      <c r="E1065" s="83"/>
      <c r="F1065" s="83"/>
      <c r="G1065" s="83"/>
      <c r="H1065" s="45"/>
      <c r="I1065" s="44"/>
      <c r="J1065" s="29"/>
    </row>
    <row r="1066" spans="1:10" x14ac:dyDescent="0.25">
      <c r="A1066" s="18">
        <v>1062</v>
      </c>
      <c r="B1066" s="4"/>
      <c r="C1066" s="4"/>
      <c r="D1066" s="83"/>
      <c r="E1066" s="83"/>
      <c r="F1066" s="83"/>
      <c r="G1066" s="83"/>
      <c r="H1066" s="45"/>
      <c r="I1066" s="44"/>
      <c r="J1066" s="29"/>
    </row>
    <row r="1067" spans="1:10" x14ac:dyDescent="0.25">
      <c r="A1067" s="18">
        <v>1063</v>
      </c>
      <c r="B1067" s="4"/>
      <c r="C1067" s="4"/>
      <c r="D1067" s="83"/>
      <c r="E1067" s="83"/>
      <c r="F1067" s="83"/>
      <c r="G1067" s="83"/>
      <c r="H1067" s="45"/>
      <c r="I1067" s="44"/>
      <c r="J1067" s="29"/>
    </row>
    <row r="1068" spans="1:10" x14ac:dyDescent="0.25">
      <c r="A1068" s="18">
        <v>1064</v>
      </c>
      <c r="B1068" s="4"/>
      <c r="C1068" s="4"/>
      <c r="D1068" s="83"/>
      <c r="E1068" s="83"/>
      <c r="F1068" s="83"/>
      <c r="G1068" s="83"/>
      <c r="H1068" s="45"/>
      <c r="I1068" s="44"/>
      <c r="J1068" s="29"/>
    </row>
    <row r="1069" spans="1:10" x14ac:dyDescent="0.25">
      <c r="A1069" s="18">
        <v>1065</v>
      </c>
      <c r="B1069" s="4"/>
      <c r="C1069" s="4"/>
      <c r="D1069" s="83"/>
      <c r="E1069" s="83"/>
      <c r="F1069" s="83"/>
      <c r="G1069" s="83"/>
      <c r="H1069" s="45"/>
      <c r="I1069" s="44"/>
      <c r="J1069" s="29"/>
    </row>
    <row r="1070" spans="1:10" x14ac:dyDescent="0.25">
      <c r="A1070" s="18">
        <v>1066</v>
      </c>
      <c r="B1070" s="4"/>
      <c r="C1070" s="4"/>
      <c r="D1070" s="83"/>
      <c r="E1070" s="83"/>
      <c r="F1070" s="83"/>
      <c r="G1070" s="83"/>
      <c r="H1070" s="45"/>
      <c r="I1070" s="44"/>
      <c r="J1070" s="29"/>
    </row>
    <row r="1071" spans="1:10" x14ac:dyDescent="0.25">
      <c r="A1071" s="18">
        <v>1067</v>
      </c>
      <c r="B1071" s="4"/>
      <c r="C1071" s="4"/>
      <c r="D1071" s="83"/>
      <c r="E1071" s="83"/>
      <c r="F1071" s="83"/>
      <c r="G1071" s="83"/>
      <c r="H1071" s="45"/>
      <c r="I1071" s="44"/>
      <c r="J1071" s="29"/>
    </row>
    <row r="1072" spans="1:10" x14ac:dyDescent="0.25">
      <c r="A1072" s="18">
        <v>1068</v>
      </c>
      <c r="B1072" s="4"/>
      <c r="C1072" s="4"/>
      <c r="D1072" s="83"/>
      <c r="E1072" s="83"/>
      <c r="F1072" s="83"/>
      <c r="G1072" s="83"/>
      <c r="H1072" s="45"/>
      <c r="I1072" s="44"/>
      <c r="J1072" s="29"/>
    </row>
    <row r="1073" spans="1:10" x14ac:dyDescent="0.25">
      <c r="A1073" s="18">
        <v>1069</v>
      </c>
      <c r="B1073" s="4"/>
      <c r="C1073" s="4"/>
      <c r="D1073" s="83"/>
      <c r="E1073" s="83"/>
      <c r="F1073" s="83"/>
      <c r="G1073" s="83"/>
      <c r="H1073" s="45"/>
      <c r="I1073" s="44"/>
      <c r="J1073" s="29"/>
    </row>
    <row r="1074" spans="1:10" x14ac:dyDescent="0.25">
      <c r="A1074" s="18">
        <v>1070</v>
      </c>
      <c r="B1074" s="4"/>
      <c r="C1074" s="4"/>
      <c r="D1074" s="83"/>
      <c r="E1074" s="83"/>
      <c r="F1074" s="83"/>
      <c r="G1074" s="83"/>
      <c r="H1074" s="45"/>
      <c r="I1074" s="44"/>
      <c r="J1074" s="29"/>
    </row>
    <row r="1075" spans="1:10" x14ac:dyDescent="0.25">
      <c r="A1075" s="18">
        <v>1071</v>
      </c>
      <c r="B1075" s="4"/>
      <c r="C1075" s="4"/>
      <c r="D1075" s="83"/>
      <c r="E1075" s="83"/>
      <c r="F1075" s="83"/>
      <c r="G1075" s="83"/>
      <c r="H1075" s="45"/>
      <c r="I1075" s="44"/>
      <c r="J1075" s="29"/>
    </row>
    <row r="1076" spans="1:10" x14ac:dyDescent="0.25">
      <c r="A1076" s="18">
        <v>1072</v>
      </c>
      <c r="B1076" s="4"/>
      <c r="C1076" s="4"/>
      <c r="D1076" s="83"/>
      <c r="E1076" s="83"/>
      <c r="F1076" s="83"/>
      <c r="G1076" s="83"/>
      <c r="H1076" s="45"/>
      <c r="I1076" s="44"/>
      <c r="J1076" s="29"/>
    </row>
    <row r="1077" spans="1:10" x14ac:dyDescent="0.25">
      <c r="A1077" s="18">
        <v>1073</v>
      </c>
      <c r="B1077" s="4"/>
      <c r="C1077" s="4"/>
      <c r="D1077" s="83"/>
      <c r="E1077" s="83"/>
      <c r="F1077" s="83"/>
      <c r="G1077" s="83"/>
      <c r="H1077" s="45"/>
      <c r="I1077" s="44"/>
      <c r="J1077" s="29"/>
    </row>
    <row r="1078" spans="1:10" x14ac:dyDescent="0.25">
      <c r="A1078" s="18">
        <v>1074</v>
      </c>
      <c r="B1078" s="4"/>
      <c r="C1078" s="4"/>
      <c r="D1078" s="83"/>
      <c r="E1078" s="83"/>
      <c r="F1078" s="83"/>
      <c r="G1078" s="83"/>
      <c r="H1078" s="45"/>
      <c r="I1078" s="44"/>
      <c r="J1078" s="29"/>
    </row>
    <row r="1079" spans="1:10" x14ac:dyDescent="0.25">
      <c r="A1079" s="18">
        <v>1075</v>
      </c>
      <c r="B1079" s="4"/>
      <c r="C1079" s="4"/>
      <c r="D1079" s="83"/>
      <c r="E1079" s="83"/>
      <c r="F1079" s="83"/>
      <c r="G1079" s="83"/>
      <c r="H1079" s="45"/>
      <c r="I1079" s="44"/>
      <c r="J1079" s="29"/>
    </row>
    <row r="1080" spans="1:10" x14ac:dyDescent="0.25">
      <c r="A1080" s="18">
        <v>1076</v>
      </c>
      <c r="B1080" s="4"/>
      <c r="C1080" s="4"/>
      <c r="D1080" s="83"/>
      <c r="E1080" s="83"/>
      <c r="F1080" s="83"/>
      <c r="G1080" s="83"/>
      <c r="H1080" s="45"/>
      <c r="I1080" s="44"/>
      <c r="J1080" s="29"/>
    </row>
    <row r="1081" spans="1:10" x14ac:dyDescent="0.25">
      <c r="A1081" s="18">
        <v>1077</v>
      </c>
      <c r="B1081" s="4"/>
      <c r="C1081" s="4"/>
      <c r="D1081" s="83"/>
      <c r="E1081" s="83"/>
      <c r="F1081" s="83"/>
      <c r="G1081" s="83"/>
      <c r="H1081" s="45"/>
      <c r="I1081" s="44"/>
      <c r="J1081" s="29"/>
    </row>
    <row r="1082" spans="1:10" x14ac:dyDescent="0.25">
      <c r="A1082" s="18">
        <v>1078</v>
      </c>
      <c r="B1082" s="4"/>
      <c r="C1082" s="4"/>
      <c r="D1082" s="83"/>
      <c r="E1082" s="83"/>
      <c r="F1082" s="83"/>
      <c r="G1082" s="83"/>
      <c r="H1082" s="45"/>
      <c r="I1082" s="44"/>
      <c r="J1082" s="29"/>
    </row>
    <row r="1083" spans="1:10" x14ac:dyDescent="0.25">
      <c r="A1083" s="18">
        <v>1079</v>
      </c>
      <c r="B1083" s="4"/>
      <c r="C1083" s="4"/>
      <c r="D1083" s="83"/>
      <c r="E1083" s="83"/>
      <c r="F1083" s="83"/>
      <c r="G1083" s="83"/>
      <c r="H1083" s="45"/>
      <c r="I1083" s="44"/>
      <c r="J1083" s="29"/>
    </row>
    <row r="1084" spans="1:10" x14ac:dyDescent="0.25">
      <c r="A1084" s="18">
        <v>1080</v>
      </c>
      <c r="B1084" s="4"/>
      <c r="C1084" s="4"/>
      <c r="D1084" s="83"/>
      <c r="E1084" s="83"/>
      <c r="F1084" s="83"/>
      <c r="G1084" s="83"/>
      <c r="H1084" s="45"/>
      <c r="I1084" s="44"/>
      <c r="J1084" s="29"/>
    </row>
    <row r="1085" spans="1:10" x14ac:dyDescent="0.25">
      <c r="A1085" s="18">
        <v>1081</v>
      </c>
      <c r="B1085" s="4"/>
      <c r="C1085" s="4"/>
      <c r="D1085" s="83"/>
      <c r="E1085" s="83"/>
      <c r="F1085" s="83"/>
      <c r="G1085" s="83"/>
      <c r="H1085" s="45"/>
      <c r="I1085" s="44"/>
      <c r="J1085" s="29"/>
    </row>
    <row r="1086" spans="1:10" x14ac:dyDescent="0.25">
      <c r="A1086" s="18">
        <v>1082</v>
      </c>
      <c r="B1086" s="4"/>
      <c r="C1086" s="4"/>
      <c r="D1086" s="83"/>
      <c r="E1086" s="83"/>
      <c r="F1086" s="83"/>
      <c r="G1086" s="83"/>
      <c r="H1086" s="45"/>
      <c r="I1086" s="44"/>
      <c r="J1086" s="29"/>
    </row>
    <row r="1087" spans="1:10" x14ac:dyDescent="0.25">
      <c r="A1087" s="18">
        <v>1083</v>
      </c>
      <c r="B1087" s="4"/>
      <c r="C1087" s="4"/>
      <c r="D1087" s="83"/>
      <c r="E1087" s="83"/>
      <c r="F1087" s="83"/>
      <c r="G1087" s="83"/>
      <c r="H1087" s="45"/>
      <c r="I1087" s="44"/>
      <c r="J1087" s="29"/>
    </row>
    <row r="1088" spans="1:10" x14ac:dyDescent="0.25">
      <c r="A1088" s="18">
        <v>1084</v>
      </c>
      <c r="B1088" s="4"/>
      <c r="C1088" s="4"/>
      <c r="D1088" s="83"/>
      <c r="E1088" s="83"/>
      <c r="F1088" s="83"/>
      <c r="G1088" s="83"/>
      <c r="H1088" s="45"/>
      <c r="I1088" s="44"/>
      <c r="J1088" s="29"/>
    </row>
    <row r="1089" spans="1:10" x14ac:dyDescent="0.25">
      <c r="A1089" s="18">
        <v>1085</v>
      </c>
      <c r="B1089" s="4"/>
      <c r="C1089" s="4"/>
      <c r="D1089" s="83"/>
      <c r="E1089" s="83"/>
      <c r="F1089" s="83"/>
      <c r="G1089" s="83"/>
      <c r="H1089" s="45"/>
      <c r="I1089" s="44"/>
      <c r="J1089" s="29"/>
    </row>
    <row r="1090" spans="1:10" x14ac:dyDescent="0.25">
      <c r="A1090" s="18">
        <v>1086</v>
      </c>
      <c r="B1090" s="4"/>
      <c r="C1090" s="4"/>
      <c r="D1090" s="83"/>
      <c r="E1090" s="83"/>
      <c r="F1090" s="83"/>
      <c r="G1090" s="83"/>
      <c r="H1090" s="45"/>
      <c r="I1090" s="44"/>
      <c r="J1090" s="29"/>
    </row>
    <row r="1091" spans="1:10" x14ac:dyDescent="0.25">
      <c r="A1091" s="18">
        <v>1087</v>
      </c>
      <c r="B1091" s="4"/>
      <c r="C1091" s="4"/>
      <c r="D1091" s="83"/>
      <c r="E1091" s="83"/>
      <c r="F1091" s="83"/>
      <c r="G1091" s="83"/>
      <c r="H1091" s="45"/>
      <c r="I1091" s="44"/>
      <c r="J1091" s="29"/>
    </row>
    <row r="1092" spans="1:10" x14ac:dyDescent="0.25">
      <c r="A1092" s="18">
        <v>1088</v>
      </c>
      <c r="B1092" s="4"/>
      <c r="C1092" s="4"/>
      <c r="D1092" s="83"/>
      <c r="E1092" s="83"/>
      <c r="F1092" s="83"/>
      <c r="G1092" s="83"/>
      <c r="H1092" s="45"/>
      <c r="I1092" s="44"/>
      <c r="J1092" s="29"/>
    </row>
    <row r="1093" spans="1:10" x14ac:dyDescent="0.25">
      <c r="A1093" s="18">
        <v>1089</v>
      </c>
      <c r="B1093" s="4"/>
      <c r="C1093" s="4"/>
      <c r="D1093" s="83"/>
      <c r="E1093" s="83"/>
      <c r="F1093" s="83"/>
      <c r="G1093" s="83"/>
      <c r="H1093" s="45"/>
      <c r="I1093" s="44"/>
      <c r="J1093" s="29"/>
    </row>
    <row r="1094" spans="1:10" x14ac:dyDescent="0.25">
      <c r="A1094" s="18">
        <v>1090</v>
      </c>
      <c r="B1094" s="4"/>
      <c r="C1094" s="4"/>
      <c r="D1094" s="83"/>
      <c r="E1094" s="83"/>
      <c r="F1094" s="83"/>
      <c r="G1094" s="83"/>
      <c r="H1094" s="45"/>
      <c r="I1094" s="44"/>
      <c r="J1094" s="29"/>
    </row>
    <row r="1095" spans="1:10" x14ac:dyDescent="0.25">
      <c r="A1095" s="18">
        <v>1091</v>
      </c>
      <c r="B1095" s="4"/>
      <c r="C1095" s="4"/>
      <c r="D1095" s="83"/>
      <c r="E1095" s="83"/>
      <c r="F1095" s="83"/>
      <c r="G1095" s="83"/>
      <c r="H1095" s="45"/>
      <c r="I1095" s="44"/>
      <c r="J1095" s="29"/>
    </row>
    <row r="1096" spans="1:10" x14ac:dyDescent="0.25">
      <c r="A1096" s="18">
        <v>1092</v>
      </c>
      <c r="B1096" s="4"/>
      <c r="C1096" s="4"/>
      <c r="D1096" s="83"/>
      <c r="E1096" s="83"/>
      <c r="F1096" s="83"/>
      <c r="G1096" s="83"/>
      <c r="H1096" s="45"/>
      <c r="I1096" s="44"/>
      <c r="J1096" s="29"/>
    </row>
    <row r="1097" spans="1:10" x14ac:dyDescent="0.25">
      <c r="A1097" s="18">
        <v>1093</v>
      </c>
      <c r="B1097" s="4"/>
      <c r="C1097" s="4"/>
      <c r="D1097" s="83"/>
      <c r="E1097" s="83"/>
      <c r="F1097" s="83"/>
      <c r="G1097" s="83"/>
      <c r="H1097" s="45"/>
      <c r="I1097" s="44"/>
      <c r="J1097" s="29"/>
    </row>
    <row r="1098" spans="1:10" x14ac:dyDescent="0.25">
      <c r="A1098" s="18">
        <v>1094</v>
      </c>
      <c r="B1098" s="4"/>
      <c r="C1098" s="4"/>
      <c r="D1098" s="83"/>
      <c r="E1098" s="83"/>
      <c r="F1098" s="83"/>
      <c r="G1098" s="83"/>
      <c r="H1098" s="45"/>
      <c r="I1098" s="44"/>
      <c r="J1098" s="29"/>
    </row>
    <row r="1099" spans="1:10" x14ac:dyDescent="0.25">
      <c r="A1099" s="18">
        <v>1095</v>
      </c>
      <c r="B1099" s="4"/>
      <c r="C1099" s="4"/>
      <c r="D1099" s="83"/>
      <c r="E1099" s="83"/>
      <c r="F1099" s="83"/>
      <c r="G1099" s="83"/>
      <c r="H1099" s="45"/>
      <c r="I1099" s="44"/>
      <c r="J1099" s="29"/>
    </row>
    <row r="1100" spans="1:10" x14ac:dyDescent="0.25">
      <c r="A1100" s="18">
        <v>1096</v>
      </c>
      <c r="B1100" s="4"/>
      <c r="C1100" s="4"/>
      <c r="D1100" s="83"/>
      <c r="E1100" s="83"/>
      <c r="F1100" s="83"/>
      <c r="G1100" s="83"/>
      <c r="H1100" s="45"/>
      <c r="I1100" s="44"/>
      <c r="J1100" s="29"/>
    </row>
    <row r="1101" spans="1:10" x14ac:dyDescent="0.25">
      <c r="A1101" s="18">
        <v>1097</v>
      </c>
      <c r="B1101" s="4"/>
      <c r="C1101" s="4"/>
      <c r="D1101" s="83"/>
      <c r="E1101" s="83"/>
      <c r="F1101" s="83"/>
      <c r="G1101" s="83"/>
      <c r="H1101" s="45"/>
      <c r="I1101" s="44"/>
      <c r="J1101" s="29"/>
    </row>
    <row r="1102" spans="1:10" x14ac:dyDescent="0.25">
      <c r="A1102" s="18">
        <v>1098</v>
      </c>
      <c r="B1102" s="4"/>
      <c r="C1102" s="4"/>
      <c r="D1102" s="83"/>
      <c r="E1102" s="83"/>
      <c r="F1102" s="83"/>
      <c r="G1102" s="83"/>
      <c r="H1102" s="45"/>
      <c r="I1102" s="44"/>
      <c r="J1102" s="29"/>
    </row>
    <row r="1103" spans="1:10" x14ac:dyDescent="0.25">
      <c r="A1103" s="18">
        <v>1099</v>
      </c>
      <c r="B1103" s="4"/>
      <c r="C1103" s="4"/>
      <c r="D1103" s="83"/>
      <c r="E1103" s="83"/>
      <c r="F1103" s="83"/>
      <c r="G1103" s="83"/>
      <c r="H1103" s="45"/>
      <c r="I1103" s="44"/>
      <c r="J1103" s="29"/>
    </row>
    <row r="1104" spans="1:10" x14ac:dyDescent="0.25">
      <c r="A1104" s="18">
        <v>1100</v>
      </c>
      <c r="B1104" s="4"/>
      <c r="C1104" s="4"/>
      <c r="D1104" s="83"/>
      <c r="E1104" s="83"/>
      <c r="F1104" s="83"/>
      <c r="G1104" s="83"/>
      <c r="H1104" s="45"/>
      <c r="I1104" s="44"/>
      <c r="J1104" s="29"/>
    </row>
    <row r="1105" spans="1:10" x14ac:dyDescent="0.25">
      <c r="A1105" s="18">
        <v>1101</v>
      </c>
      <c r="B1105" s="4"/>
      <c r="C1105" s="4"/>
      <c r="D1105" s="83"/>
      <c r="E1105" s="83"/>
      <c r="F1105" s="83"/>
      <c r="G1105" s="83"/>
      <c r="H1105" s="45"/>
      <c r="I1105" s="44"/>
      <c r="J1105" s="29"/>
    </row>
    <row r="1106" spans="1:10" x14ac:dyDescent="0.25">
      <c r="A1106" s="18">
        <v>1102</v>
      </c>
      <c r="B1106" s="4"/>
      <c r="C1106" s="4"/>
      <c r="D1106" s="83"/>
      <c r="E1106" s="83"/>
      <c r="F1106" s="83"/>
      <c r="G1106" s="83"/>
      <c r="H1106" s="45"/>
      <c r="I1106" s="44"/>
      <c r="J1106" s="29"/>
    </row>
    <row r="1107" spans="1:10" x14ac:dyDescent="0.25">
      <c r="A1107" s="18">
        <v>1103</v>
      </c>
      <c r="B1107" s="4"/>
      <c r="C1107" s="4"/>
      <c r="D1107" s="83"/>
      <c r="E1107" s="83"/>
      <c r="F1107" s="83"/>
      <c r="G1107" s="83"/>
      <c r="H1107" s="45"/>
      <c r="I1107" s="44"/>
      <c r="J1107" s="29"/>
    </row>
    <row r="1108" spans="1:10" x14ac:dyDescent="0.25">
      <c r="A1108" s="18">
        <v>1104</v>
      </c>
      <c r="B1108" s="4"/>
      <c r="C1108" s="4"/>
      <c r="D1108" s="83"/>
      <c r="E1108" s="83"/>
      <c r="F1108" s="83"/>
      <c r="G1108" s="83"/>
      <c r="H1108" s="45"/>
      <c r="I1108" s="44"/>
      <c r="J1108" s="29"/>
    </row>
    <row r="1109" spans="1:10" x14ac:dyDescent="0.25">
      <c r="A1109" s="18">
        <v>1105</v>
      </c>
      <c r="B1109" s="4"/>
      <c r="C1109" s="4"/>
      <c r="D1109" s="83"/>
      <c r="E1109" s="83"/>
      <c r="F1109" s="83"/>
      <c r="G1109" s="83"/>
      <c r="H1109" s="45"/>
      <c r="I1109" s="44"/>
      <c r="J1109" s="29"/>
    </row>
    <row r="1110" spans="1:10" x14ac:dyDescent="0.25">
      <c r="A1110" s="18">
        <v>1106</v>
      </c>
      <c r="B1110" s="4"/>
      <c r="C1110" s="4"/>
      <c r="D1110" s="83"/>
      <c r="E1110" s="83"/>
      <c r="F1110" s="83"/>
      <c r="G1110" s="83"/>
      <c r="H1110" s="45"/>
      <c r="I1110" s="44"/>
      <c r="J1110" s="29"/>
    </row>
    <row r="1111" spans="1:10" x14ac:dyDescent="0.25">
      <c r="A1111" s="18">
        <v>1107</v>
      </c>
      <c r="B1111" s="4"/>
      <c r="C1111" s="4"/>
      <c r="D1111" s="83"/>
      <c r="E1111" s="83"/>
      <c r="F1111" s="83"/>
      <c r="G1111" s="83"/>
      <c r="H1111" s="45"/>
      <c r="I1111" s="44"/>
      <c r="J1111" s="29"/>
    </row>
    <row r="1112" spans="1:10" x14ac:dyDescent="0.25">
      <c r="A1112" s="18">
        <v>1108</v>
      </c>
      <c r="B1112" s="4"/>
      <c r="C1112" s="4"/>
      <c r="D1112" s="83"/>
      <c r="E1112" s="83"/>
      <c r="F1112" s="83"/>
      <c r="G1112" s="83"/>
      <c r="H1112" s="45"/>
      <c r="I1112" s="44"/>
      <c r="J1112" s="29"/>
    </row>
    <row r="1113" spans="1:10" x14ac:dyDescent="0.25">
      <c r="A1113" s="18">
        <v>1109</v>
      </c>
      <c r="B1113" s="4"/>
      <c r="C1113" s="4"/>
      <c r="D1113" s="83"/>
      <c r="E1113" s="83"/>
      <c r="F1113" s="83"/>
      <c r="G1113" s="83"/>
      <c r="H1113" s="45"/>
      <c r="I1113" s="44"/>
      <c r="J1113" s="29"/>
    </row>
    <row r="1114" spans="1:10" x14ac:dyDescent="0.25">
      <c r="A1114" s="18">
        <v>1110</v>
      </c>
      <c r="B1114" s="4"/>
      <c r="C1114" s="4"/>
      <c r="D1114" s="83"/>
      <c r="E1114" s="83"/>
      <c r="F1114" s="83"/>
      <c r="G1114" s="83"/>
      <c r="H1114" s="45"/>
      <c r="I1114" s="44"/>
      <c r="J1114" s="29"/>
    </row>
    <row r="1115" spans="1:10" x14ac:dyDescent="0.25">
      <c r="A1115" s="18">
        <v>1111</v>
      </c>
      <c r="B1115" s="4"/>
      <c r="C1115" s="4"/>
      <c r="D1115" s="83"/>
      <c r="E1115" s="83"/>
      <c r="F1115" s="83"/>
      <c r="G1115" s="83"/>
      <c r="H1115" s="45"/>
      <c r="I1115" s="44"/>
      <c r="J1115" s="29"/>
    </row>
    <row r="1116" spans="1:10" x14ac:dyDescent="0.25">
      <c r="A1116" s="18">
        <v>1112</v>
      </c>
      <c r="B1116" s="4"/>
      <c r="C1116" s="4"/>
      <c r="D1116" s="83"/>
      <c r="E1116" s="83"/>
      <c r="F1116" s="83"/>
      <c r="G1116" s="83"/>
      <c r="H1116" s="45"/>
      <c r="I1116" s="44"/>
      <c r="J1116" s="29"/>
    </row>
    <row r="1117" spans="1:10" x14ac:dyDescent="0.25">
      <c r="A1117" s="18">
        <v>1113</v>
      </c>
      <c r="B1117" s="4"/>
      <c r="C1117" s="4"/>
      <c r="D1117" s="83"/>
      <c r="E1117" s="83"/>
      <c r="F1117" s="83"/>
      <c r="G1117" s="83"/>
      <c r="H1117" s="45"/>
      <c r="I1117" s="44"/>
      <c r="J1117" s="29"/>
    </row>
    <row r="1118" spans="1:10" x14ac:dyDescent="0.25">
      <c r="A1118" s="18">
        <v>1114</v>
      </c>
      <c r="B1118" s="4"/>
      <c r="C1118" s="4"/>
      <c r="D1118" s="83"/>
      <c r="E1118" s="83"/>
      <c r="F1118" s="83"/>
      <c r="G1118" s="83"/>
      <c r="H1118" s="45"/>
      <c r="I1118" s="44"/>
      <c r="J1118" s="29"/>
    </row>
    <row r="1119" spans="1:10" x14ac:dyDescent="0.25">
      <c r="A1119" s="18">
        <v>1115</v>
      </c>
      <c r="B1119" s="4"/>
      <c r="C1119" s="4"/>
      <c r="D1119" s="83"/>
      <c r="E1119" s="83"/>
      <c r="F1119" s="83"/>
      <c r="G1119" s="83"/>
      <c r="H1119" s="45"/>
      <c r="I1119" s="44"/>
      <c r="J1119" s="29"/>
    </row>
    <row r="1120" spans="1:10" x14ac:dyDescent="0.25">
      <c r="A1120" s="18">
        <v>1116</v>
      </c>
      <c r="B1120" s="4"/>
      <c r="C1120" s="4"/>
      <c r="D1120" s="83"/>
      <c r="E1120" s="83"/>
      <c r="F1120" s="83"/>
      <c r="G1120" s="83"/>
      <c r="H1120" s="45"/>
      <c r="I1120" s="44"/>
      <c r="J1120" s="29"/>
    </row>
    <row r="1121" spans="1:10" x14ac:dyDescent="0.25">
      <c r="A1121" s="18">
        <v>1117</v>
      </c>
      <c r="B1121" s="4"/>
      <c r="C1121" s="4"/>
      <c r="D1121" s="83"/>
      <c r="E1121" s="83"/>
      <c r="F1121" s="83"/>
      <c r="G1121" s="83"/>
      <c r="H1121" s="45"/>
      <c r="I1121" s="44"/>
      <c r="J1121" s="29"/>
    </row>
    <row r="1122" spans="1:10" x14ac:dyDescent="0.25">
      <c r="A1122" s="18">
        <v>1118</v>
      </c>
      <c r="B1122" s="4"/>
      <c r="C1122" s="4"/>
      <c r="D1122" s="83"/>
      <c r="E1122" s="83"/>
      <c r="F1122" s="83"/>
      <c r="G1122" s="83"/>
      <c r="H1122" s="45"/>
      <c r="I1122" s="44"/>
      <c r="J1122" s="29"/>
    </row>
    <row r="1123" spans="1:10" x14ac:dyDescent="0.25">
      <c r="A1123" s="18">
        <v>1119</v>
      </c>
      <c r="B1123" s="4"/>
      <c r="C1123" s="4"/>
      <c r="D1123" s="83"/>
      <c r="E1123" s="83"/>
      <c r="F1123" s="83"/>
      <c r="G1123" s="83"/>
      <c r="H1123" s="45"/>
      <c r="I1123" s="44"/>
      <c r="J1123" s="29"/>
    </row>
    <row r="1124" spans="1:10" x14ac:dyDescent="0.25">
      <c r="A1124" s="18">
        <v>1120</v>
      </c>
      <c r="B1124" s="4"/>
      <c r="C1124" s="4"/>
      <c r="D1124" s="83"/>
      <c r="E1124" s="83"/>
      <c r="F1124" s="83"/>
      <c r="G1124" s="83"/>
      <c r="H1124" s="45"/>
      <c r="I1124" s="44"/>
      <c r="J1124" s="29"/>
    </row>
    <row r="1125" spans="1:10" x14ac:dyDescent="0.25">
      <c r="A1125" s="18">
        <v>1121</v>
      </c>
      <c r="B1125" s="4"/>
      <c r="C1125" s="4"/>
      <c r="D1125" s="83"/>
      <c r="E1125" s="83"/>
      <c r="F1125" s="83"/>
      <c r="G1125" s="83"/>
      <c r="H1125" s="45"/>
      <c r="I1125" s="44"/>
      <c r="J1125" s="29"/>
    </row>
    <row r="1126" spans="1:10" x14ac:dyDescent="0.25">
      <c r="A1126" s="18">
        <v>1122</v>
      </c>
      <c r="B1126" s="4"/>
      <c r="C1126" s="4"/>
      <c r="D1126" s="83"/>
      <c r="E1126" s="83"/>
      <c r="F1126" s="83"/>
      <c r="G1126" s="83"/>
      <c r="H1126" s="45"/>
      <c r="I1126" s="44"/>
      <c r="J1126" s="29"/>
    </row>
    <row r="1127" spans="1:10" x14ac:dyDescent="0.25">
      <c r="A1127" s="18">
        <v>1123</v>
      </c>
      <c r="B1127" s="4"/>
      <c r="C1127" s="4"/>
      <c r="D1127" s="83"/>
      <c r="E1127" s="83"/>
      <c r="F1127" s="83"/>
      <c r="G1127" s="83"/>
      <c r="H1127" s="45"/>
      <c r="I1127" s="44"/>
      <c r="J1127" s="29"/>
    </row>
    <row r="1128" spans="1:10" x14ac:dyDescent="0.25">
      <c r="A1128" s="18">
        <v>1124</v>
      </c>
      <c r="B1128" s="4"/>
      <c r="C1128" s="4"/>
      <c r="D1128" s="83"/>
      <c r="E1128" s="83"/>
      <c r="F1128" s="83"/>
      <c r="G1128" s="83"/>
      <c r="H1128" s="45"/>
      <c r="I1128" s="44"/>
      <c r="J1128" s="29"/>
    </row>
    <row r="1129" spans="1:10" x14ac:dyDescent="0.25">
      <c r="A1129" s="18">
        <v>1125</v>
      </c>
      <c r="B1129" s="4"/>
      <c r="C1129" s="4"/>
      <c r="D1129" s="83"/>
      <c r="E1129" s="83"/>
      <c r="F1129" s="83"/>
      <c r="G1129" s="83"/>
      <c r="H1129" s="45"/>
      <c r="I1129" s="44"/>
      <c r="J1129" s="29"/>
    </row>
    <row r="1130" spans="1:10" x14ac:dyDescent="0.25">
      <c r="A1130" s="18">
        <v>1126</v>
      </c>
      <c r="B1130" s="4"/>
      <c r="C1130" s="4"/>
      <c r="D1130" s="83"/>
      <c r="E1130" s="83"/>
      <c r="F1130" s="83"/>
      <c r="G1130" s="83"/>
      <c r="H1130" s="45"/>
      <c r="I1130" s="44"/>
      <c r="J1130" s="29"/>
    </row>
    <row r="1131" spans="1:10" x14ac:dyDescent="0.25">
      <c r="A1131" s="18">
        <v>1127</v>
      </c>
      <c r="B1131" s="4"/>
      <c r="C1131" s="4"/>
      <c r="D1131" s="83"/>
      <c r="E1131" s="83"/>
      <c r="F1131" s="83"/>
      <c r="G1131" s="83"/>
      <c r="H1131" s="45"/>
      <c r="I1131" s="44"/>
      <c r="J1131" s="29"/>
    </row>
    <row r="1132" spans="1:10" x14ac:dyDescent="0.25">
      <c r="A1132" s="18">
        <v>1128</v>
      </c>
      <c r="B1132" s="4"/>
      <c r="C1132" s="4"/>
      <c r="D1132" s="83"/>
      <c r="E1132" s="83"/>
      <c r="F1132" s="83"/>
      <c r="G1132" s="83"/>
      <c r="H1132" s="45"/>
      <c r="I1132" s="44"/>
      <c r="J1132" s="29"/>
    </row>
    <row r="1133" spans="1:10" x14ac:dyDescent="0.25">
      <c r="A1133" s="18">
        <v>1129</v>
      </c>
      <c r="B1133" s="4"/>
      <c r="C1133" s="4"/>
      <c r="D1133" s="83"/>
      <c r="E1133" s="83"/>
      <c r="F1133" s="83"/>
      <c r="G1133" s="83"/>
      <c r="H1133" s="45"/>
      <c r="I1133" s="44"/>
      <c r="J1133" s="29"/>
    </row>
    <row r="1134" spans="1:10" x14ac:dyDescent="0.25">
      <c r="A1134" s="18">
        <v>1130</v>
      </c>
      <c r="B1134" s="4"/>
      <c r="C1134" s="4"/>
      <c r="D1134" s="83"/>
      <c r="E1134" s="83"/>
      <c r="F1134" s="83"/>
      <c r="G1134" s="83"/>
      <c r="H1134" s="45"/>
      <c r="I1134" s="44"/>
      <c r="J1134" s="29"/>
    </row>
    <row r="1135" spans="1:10" x14ac:dyDescent="0.25">
      <c r="A1135" s="18">
        <v>1131</v>
      </c>
      <c r="B1135" s="4"/>
      <c r="C1135" s="4"/>
      <c r="D1135" s="83"/>
      <c r="E1135" s="83"/>
      <c r="F1135" s="83"/>
      <c r="G1135" s="83"/>
      <c r="H1135" s="45"/>
      <c r="I1135" s="44"/>
      <c r="J1135" s="29"/>
    </row>
    <row r="1136" spans="1:10" x14ac:dyDescent="0.25">
      <c r="A1136" s="18">
        <v>1132</v>
      </c>
      <c r="B1136" s="4"/>
      <c r="C1136" s="4"/>
      <c r="D1136" s="83"/>
      <c r="E1136" s="83"/>
      <c r="F1136" s="83"/>
      <c r="G1136" s="83"/>
      <c r="H1136" s="45"/>
      <c r="I1136" s="44"/>
      <c r="J1136" s="29"/>
    </row>
    <row r="1137" spans="1:10" x14ac:dyDescent="0.25">
      <c r="A1137" s="18">
        <v>1133</v>
      </c>
      <c r="B1137" s="4"/>
      <c r="C1137" s="4"/>
      <c r="D1137" s="83"/>
      <c r="E1137" s="83"/>
      <c r="F1137" s="83"/>
      <c r="G1137" s="83"/>
      <c r="H1137" s="45"/>
      <c r="I1137" s="44"/>
      <c r="J1137" s="29"/>
    </row>
    <row r="1138" spans="1:10" x14ac:dyDescent="0.25">
      <c r="A1138" s="18">
        <v>1134</v>
      </c>
      <c r="B1138" s="4"/>
      <c r="C1138" s="4"/>
      <c r="D1138" s="83"/>
      <c r="E1138" s="83"/>
      <c r="F1138" s="83"/>
      <c r="G1138" s="83"/>
      <c r="H1138" s="45"/>
      <c r="I1138" s="44"/>
      <c r="J1138" s="29"/>
    </row>
    <row r="1139" spans="1:10" x14ac:dyDescent="0.25">
      <c r="A1139" s="18">
        <v>1135</v>
      </c>
      <c r="B1139" s="4"/>
      <c r="C1139" s="4"/>
      <c r="D1139" s="83"/>
      <c r="E1139" s="83"/>
      <c r="F1139" s="83"/>
      <c r="G1139" s="83"/>
      <c r="H1139" s="45"/>
      <c r="I1139" s="44"/>
      <c r="J1139" s="29"/>
    </row>
    <row r="1140" spans="1:10" x14ac:dyDescent="0.25">
      <c r="A1140" s="18">
        <v>1136</v>
      </c>
      <c r="B1140" s="4"/>
      <c r="C1140" s="4"/>
      <c r="D1140" s="83"/>
      <c r="E1140" s="83"/>
      <c r="F1140" s="83"/>
      <c r="G1140" s="83"/>
      <c r="H1140" s="45"/>
      <c r="I1140" s="44"/>
      <c r="J1140" s="29"/>
    </row>
    <row r="1141" spans="1:10" x14ac:dyDescent="0.25">
      <c r="A1141" s="18">
        <v>1137</v>
      </c>
      <c r="B1141" s="4"/>
      <c r="C1141" s="4"/>
      <c r="D1141" s="83"/>
      <c r="E1141" s="83"/>
      <c r="F1141" s="83"/>
      <c r="G1141" s="83"/>
      <c r="H1141" s="45"/>
      <c r="I1141" s="44"/>
      <c r="J1141" s="29"/>
    </row>
    <row r="1142" spans="1:10" x14ac:dyDescent="0.25">
      <c r="A1142" s="18">
        <v>1138</v>
      </c>
      <c r="B1142" s="4"/>
      <c r="C1142" s="4"/>
      <c r="D1142" s="83"/>
      <c r="E1142" s="83"/>
      <c r="F1142" s="83"/>
      <c r="G1142" s="83"/>
      <c r="H1142" s="45"/>
      <c r="I1142" s="44"/>
      <c r="J1142" s="29"/>
    </row>
    <row r="1143" spans="1:10" x14ac:dyDescent="0.25">
      <c r="A1143" s="18">
        <v>1139</v>
      </c>
      <c r="B1143" s="4"/>
      <c r="C1143" s="4"/>
      <c r="D1143" s="83"/>
      <c r="E1143" s="83"/>
      <c r="F1143" s="83"/>
      <c r="G1143" s="83"/>
      <c r="H1143" s="45"/>
      <c r="I1143" s="44"/>
      <c r="J1143" s="29"/>
    </row>
    <row r="1144" spans="1:10" x14ac:dyDescent="0.25">
      <c r="A1144" s="18">
        <v>1140</v>
      </c>
      <c r="B1144" s="4"/>
      <c r="C1144" s="4"/>
      <c r="D1144" s="83"/>
      <c r="E1144" s="83"/>
      <c r="F1144" s="83"/>
      <c r="G1144" s="83"/>
      <c r="H1144" s="45"/>
      <c r="I1144" s="44"/>
      <c r="J1144" s="29"/>
    </row>
    <row r="1145" spans="1:10" x14ac:dyDescent="0.25">
      <c r="A1145" s="18">
        <v>1141</v>
      </c>
      <c r="B1145" s="4"/>
      <c r="C1145" s="4"/>
      <c r="D1145" s="83"/>
      <c r="E1145" s="83"/>
      <c r="F1145" s="83"/>
      <c r="G1145" s="83"/>
      <c r="H1145" s="45"/>
      <c r="I1145" s="44"/>
      <c r="J1145" s="29"/>
    </row>
    <row r="1146" spans="1:10" x14ac:dyDescent="0.25">
      <c r="A1146" s="18">
        <v>1142</v>
      </c>
      <c r="B1146" s="4"/>
      <c r="C1146" s="4"/>
      <c r="D1146" s="83"/>
      <c r="E1146" s="83"/>
      <c r="F1146" s="83"/>
      <c r="G1146" s="83"/>
      <c r="H1146" s="45"/>
      <c r="I1146" s="44"/>
      <c r="J1146" s="29"/>
    </row>
    <row r="1147" spans="1:10" x14ac:dyDescent="0.25">
      <c r="A1147" s="18">
        <v>1143</v>
      </c>
      <c r="B1147" s="4"/>
      <c r="C1147" s="4"/>
      <c r="D1147" s="83"/>
      <c r="E1147" s="83"/>
      <c r="F1147" s="83"/>
      <c r="G1147" s="83"/>
      <c r="H1147" s="45"/>
      <c r="I1147" s="44"/>
      <c r="J1147" s="29"/>
    </row>
    <row r="1148" spans="1:10" x14ac:dyDescent="0.25">
      <c r="A1148" s="18">
        <v>1144</v>
      </c>
      <c r="B1148" s="4"/>
      <c r="C1148" s="4"/>
      <c r="D1148" s="83"/>
      <c r="E1148" s="83"/>
      <c r="F1148" s="83"/>
      <c r="G1148" s="83"/>
      <c r="H1148" s="45"/>
      <c r="I1148" s="44"/>
      <c r="J1148" s="29"/>
    </row>
    <row r="1149" spans="1:10" x14ac:dyDescent="0.25">
      <c r="A1149" s="18">
        <v>1145</v>
      </c>
      <c r="B1149" s="4"/>
      <c r="C1149" s="4"/>
      <c r="D1149" s="83"/>
      <c r="E1149" s="83"/>
      <c r="F1149" s="83"/>
      <c r="G1149" s="83"/>
      <c r="H1149" s="45"/>
      <c r="I1149" s="44"/>
      <c r="J1149" s="29"/>
    </row>
    <row r="1150" spans="1:10" x14ac:dyDescent="0.25">
      <c r="A1150" s="18">
        <v>1146</v>
      </c>
      <c r="B1150" s="4"/>
      <c r="C1150" s="4"/>
      <c r="D1150" s="83"/>
      <c r="E1150" s="83"/>
      <c r="F1150" s="83"/>
      <c r="G1150" s="83"/>
      <c r="H1150" s="45"/>
      <c r="I1150" s="44"/>
      <c r="J1150" s="29"/>
    </row>
    <row r="1151" spans="1:10" x14ac:dyDescent="0.25">
      <c r="A1151" s="18">
        <v>1147</v>
      </c>
      <c r="B1151" s="4"/>
      <c r="C1151" s="4"/>
      <c r="D1151" s="83"/>
      <c r="E1151" s="83"/>
      <c r="F1151" s="83"/>
      <c r="G1151" s="83"/>
      <c r="H1151" s="45"/>
      <c r="I1151" s="44"/>
      <c r="J1151" s="29"/>
    </row>
    <row r="1152" spans="1:10" x14ac:dyDescent="0.25">
      <c r="A1152" s="18">
        <v>1148</v>
      </c>
      <c r="B1152" s="4"/>
      <c r="C1152" s="4"/>
      <c r="D1152" s="83"/>
      <c r="E1152" s="83"/>
      <c r="F1152" s="83"/>
      <c r="G1152" s="83"/>
      <c r="H1152" s="45"/>
      <c r="I1152" s="44"/>
      <c r="J1152" s="29"/>
    </row>
    <row r="1153" spans="1:10" x14ac:dyDescent="0.25">
      <c r="A1153" s="18">
        <v>1149</v>
      </c>
      <c r="B1153" s="4"/>
      <c r="C1153" s="4"/>
      <c r="D1153" s="83"/>
      <c r="E1153" s="83"/>
      <c r="F1153" s="83"/>
      <c r="G1153" s="83"/>
      <c r="H1153" s="45"/>
      <c r="I1153" s="44"/>
      <c r="J1153" s="29"/>
    </row>
    <row r="1154" spans="1:10" x14ac:dyDescent="0.25">
      <c r="A1154" s="18">
        <v>1150</v>
      </c>
      <c r="B1154" s="4"/>
      <c r="C1154" s="4"/>
      <c r="D1154" s="83"/>
      <c r="E1154" s="83"/>
      <c r="F1154" s="83"/>
      <c r="G1154" s="83"/>
      <c r="H1154" s="45"/>
      <c r="I1154" s="44"/>
      <c r="J1154" s="29"/>
    </row>
    <row r="1155" spans="1:10" x14ac:dyDescent="0.25">
      <c r="A1155" s="18">
        <v>1151</v>
      </c>
      <c r="B1155" s="4"/>
      <c r="C1155" s="4"/>
      <c r="D1155" s="83"/>
      <c r="E1155" s="83"/>
      <c r="F1155" s="83"/>
      <c r="G1155" s="83"/>
      <c r="H1155" s="45"/>
      <c r="I1155" s="44"/>
      <c r="J1155" s="29"/>
    </row>
    <row r="1156" spans="1:10" x14ac:dyDescent="0.25">
      <c r="A1156" s="18">
        <v>1152</v>
      </c>
      <c r="B1156" s="4"/>
      <c r="C1156" s="4"/>
      <c r="D1156" s="83"/>
      <c r="E1156" s="83"/>
      <c r="F1156" s="83"/>
      <c r="G1156" s="83"/>
      <c r="H1156" s="45"/>
      <c r="I1156" s="44"/>
      <c r="J1156" s="29"/>
    </row>
    <row r="1157" spans="1:10" x14ac:dyDescent="0.25">
      <c r="A1157" s="18">
        <v>1153</v>
      </c>
      <c r="B1157" s="4"/>
      <c r="C1157" s="4"/>
      <c r="D1157" s="83"/>
      <c r="E1157" s="83"/>
      <c r="F1157" s="83"/>
      <c r="G1157" s="83"/>
      <c r="H1157" s="45"/>
      <c r="I1157" s="44"/>
      <c r="J1157" s="29"/>
    </row>
    <row r="1158" spans="1:10" x14ac:dyDescent="0.25">
      <c r="A1158" s="18">
        <v>1154</v>
      </c>
      <c r="B1158" s="4"/>
      <c r="C1158" s="4"/>
      <c r="D1158" s="83"/>
      <c r="E1158" s="83"/>
      <c r="F1158" s="83"/>
      <c r="G1158" s="83"/>
      <c r="H1158" s="45"/>
      <c r="I1158" s="44"/>
      <c r="J1158" s="29"/>
    </row>
    <row r="1159" spans="1:10" x14ac:dyDescent="0.25">
      <c r="A1159" s="18">
        <v>1155</v>
      </c>
      <c r="B1159" s="4"/>
      <c r="C1159" s="4"/>
      <c r="D1159" s="83"/>
      <c r="E1159" s="83"/>
      <c r="F1159" s="83"/>
      <c r="G1159" s="83"/>
      <c r="H1159" s="45"/>
      <c r="I1159" s="44"/>
      <c r="J1159" s="29"/>
    </row>
    <row r="1160" spans="1:10" x14ac:dyDescent="0.25">
      <c r="A1160" s="18">
        <v>1156</v>
      </c>
      <c r="B1160" s="4"/>
      <c r="C1160" s="4"/>
      <c r="D1160" s="83"/>
      <c r="E1160" s="83"/>
      <c r="F1160" s="83"/>
      <c r="G1160" s="83"/>
      <c r="H1160" s="45"/>
      <c r="I1160" s="44"/>
      <c r="J1160" s="29"/>
    </row>
    <row r="1161" spans="1:10" x14ac:dyDescent="0.25">
      <c r="A1161" s="18">
        <v>1157</v>
      </c>
      <c r="B1161" s="4"/>
      <c r="C1161" s="4"/>
      <c r="D1161" s="83"/>
      <c r="E1161" s="83"/>
      <c r="F1161" s="83"/>
      <c r="G1161" s="83"/>
      <c r="H1161" s="45"/>
      <c r="I1161" s="44"/>
      <c r="J1161" s="29"/>
    </row>
    <row r="1162" spans="1:10" x14ac:dyDescent="0.25">
      <c r="A1162" s="18">
        <v>1158</v>
      </c>
      <c r="B1162" s="4"/>
      <c r="C1162" s="4"/>
      <c r="D1162" s="83"/>
      <c r="E1162" s="83"/>
      <c r="F1162" s="83"/>
      <c r="G1162" s="83"/>
      <c r="H1162" s="45"/>
      <c r="I1162" s="44"/>
      <c r="J1162" s="29"/>
    </row>
    <row r="1163" spans="1:10" x14ac:dyDescent="0.25">
      <c r="A1163" s="18">
        <v>1159</v>
      </c>
      <c r="B1163" s="4"/>
      <c r="C1163" s="4"/>
      <c r="D1163" s="83"/>
      <c r="E1163" s="83"/>
      <c r="F1163" s="83"/>
      <c r="G1163" s="83"/>
      <c r="H1163" s="45"/>
      <c r="I1163" s="44"/>
      <c r="J1163" s="29"/>
    </row>
    <row r="1164" spans="1:10" x14ac:dyDescent="0.25">
      <c r="A1164" s="18">
        <v>1160</v>
      </c>
      <c r="B1164" s="4"/>
      <c r="C1164" s="4"/>
      <c r="D1164" s="83"/>
      <c r="E1164" s="83"/>
      <c r="F1164" s="83"/>
      <c r="G1164" s="83"/>
      <c r="H1164" s="45"/>
      <c r="I1164" s="44"/>
      <c r="J1164" s="29"/>
    </row>
    <row r="1165" spans="1:10" x14ac:dyDescent="0.25">
      <c r="A1165" s="18">
        <v>1161</v>
      </c>
      <c r="B1165" s="4"/>
      <c r="C1165" s="4"/>
      <c r="D1165" s="83"/>
      <c r="E1165" s="83"/>
      <c r="F1165" s="83"/>
      <c r="G1165" s="83"/>
      <c r="H1165" s="45"/>
      <c r="I1165" s="44"/>
      <c r="J1165" s="29"/>
    </row>
    <row r="1166" spans="1:10" x14ac:dyDescent="0.25">
      <c r="A1166" s="18">
        <v>1162</v>
      </c>
      <c r="B1166" s="4"/>
      <c r="C1166" s="4"/>
      <c r="D1166" s="83"/>
      <c r="E1166" s="83"/>
      <c r="F1166" s="83"/>
      <c r="G1166" s="83"/>
      <c r="H1166" s="45"/>
      <c r="I1166" s="44"/>
      <c r="J1166" s="29"/>
    </row>
    <row r="1167" spans="1:10" x14ac:dyDescent="0.25">
      <c r="A1167" s="18">
        <v>1163</v>
      </c>
      <c r="B1167" s="4"/>
      <c r="C1167" s="4"/>
      <c r="D1167" s="83"/>
      <c r="E1167" s="83"/>
      <c r="F1167" s="83"/>
      <c r="G1167" s="83"/>
      <c r="H1167" s="45"/>
      <c r="I1167" s="44"/>
      <c r="J1167" s="29"/>
    </row>
    <row r="1168" spans="1:10" x14ac:dyDescent="0.25">
      <c r="A1168" s="18">
        <v>1164</v>
      </c>
      <c r="B1168" s="4"/>
      <c r="C1168" s="4"/>
      <c r="D1168" s="83"/>
      <c r="E1168" s="83"/>
      <c r="F1168" s="83"/>
      <c r="G1168" s="83"/>
      <c r="H1168" s="45"/>
      <c r="I1168" s="44"/>
      <c r="J1168" s="29"/>
    </row>
    <row r="1169" spans="1:10" x14ac:dyDescent="0.25">
      <c r="A1169" s="18">
        <v>1165</v>
      </c>
      <c r="B1169" s="4"/>
      <c r="C1169" s="4"/>
      <c r="D1169" s="83"/>
      <c r="E1169" s="83"/>
      <c r="F1169" s="83"/>
      <c r="G1169" s="83"/>
      <c r="H1169" s="45"/>
      <c r="I1169" s="44"/>
      <c r="J1169" s="29"/>
    </row>
    <row r="1170" spans="1:10" x14ac:dyDescent="0.25">
      <c r="A1170" s="18">
        <v>1166</v>
      </c>
      <c r="B1170" s="4"/>
      <c r="C1170" s="4"/>
      <c r="D1170" s="83"/>
      <c r="E1170" s="83"/>
      <c r="F1170" s="83"/>
      <c r="G1170" s="83"/>
      <c r="H1170" s="45"/>
      <c r="I1170" s="44"/>
      <c r="J1170" s="29"/>
    </row>
    <row r="1171" spans="1:10" x14ac:dyDescent="0.25">
      <c r="A1171" s="18">
        <v>1167</v>
      </c>
      <c r="B1171" s="4"/>
      <c r="C1171" s="4"/>
      <c r="D1171" s="83"/>
      <c r="E1171" s="83"/>
      <c r="F1171" s="83"/>
      <c r="G1171" s="83"/>
      <c r="H1171" s="45"/>
      <c r="I1171" s="44"/>
      <c r="J1171" s="29"/>
    </row>
    <row r="1172" spans="1:10" x14ac:dyDescent="0.25">
      <c r="A1172" s="18">
        <v>1168</v>
      </c>
      <c r="B1172" s="4"/>
      <c r="C1172" s="4"/>
      <c r="D1172" s="83"/>
      <c r="E1172" s="83"/>
      <c r="F1172" s="83"/>
      <c r="G1172" s="83"/>
      <c r="H1172" s="45"/>
      <c r="I1172" s="44"/>
      <c r="J1172" s="29"/>
    </row>
    <row r="1173" spans="1:10" x14ac:dyDescent="0.25">
      <c r="A1173" s="18">
        <v>1169</v>
      </c>
      <c r="B1173" s="4"/>
      <c r="C1173" s="4"/>
      <c r="D1173" s="83"/>
      <c r="E1173" s="83"/>
      <c r="F1173" s="83"/>
      <c r="G1173" s="83"/>
      <c r="H1173" s="45"/>
      <c r="I1173" s="44"/>
      <c r="J1173" s="29"/>
    </row>
    <row r="1174" spans="1:10" x14ac:dyDescent="0.25">
      <c r="A1174" s="18">
        <v>1170</v>
      </c>
      <c r="B1174" s="4"/>
      <c r="C1174" s="4"/>
      <c r="D1174" s="83"/>
      <c r="E1174" s="83"/>
      <c r="F1174" s="83"/>
      <c r="G1174" s="83"/>
      <c r="H1174" s="45"/>
      <c r="I1174" s="44"/>
      <c r="J1174" s="29"/>
    </row>
    <row r="1175" spans="1:10" x14ac:dyDescent="0.25">
      <c r="A1175" s="18">
        <v>1171</v>
      </c>
      <c r="B1175" s="4"/>
      <c r="C1175" s="4"/>
      <c r="D1175" s="83"/>
      <c r="E1175" s="83"/>
      <c r="F1175" s="83"/>
      <c r="G1175" s="83"/>
      <c r="H1175" s="45"/>
      <c r="I1175" s="44"/>
      <c r="J1175" s="29"/>
    </row>
    <row r="1176" spans="1:10" x14ac:dyDescent="0.25">
      <c r="A1176" s="18">
        <v>1172</v>
      </c>
      <c r="B1176" s="4"/>
      <c r="C1176" s="4"/>
      <c r="D1176" s="83"/>
      <c r="E1176" s="83"/>
      <c r="F1176" s="83"/>
      <c r="G1176" s="83"/>
      <c r="H1176" s="45"/>
      <c r="I1176" s="44"/>
      <c r="J1176" s="29"/>
    </row>
    <row r="1177" spans="1:10" x14ac:dyDescent="0.25">
      <c r="A1177" s="18">
        <v>1173</v>
      </c>
      <c r="B1177" s="4"/>
      <c r="C1177" s="4"/>
      <c r="D1177" s="83"/>
      <c r="E1177" s="83"/>
      <c r="F1177" s="83"/>
      <c r="G1177" s="83"/>
      <c r="H1177" s="45"/>
      <c r="I1177" s="44"/>
      <c r="J1177" s="29"/>
    </row>
    <row r="1178" spans="1:10" x14ac:dyDescent="0.25">
      <c r="A1178" s="18">
        <v>1174</v>
      </c>
      <c r="B1178" s="4"/>
      <c r="C1178" s="4"/>
      <c r="D1178" s="83"/>
      <c r="E1178" s="83"/>
      <c r="F1178" s="83"/>
      <c r="G1178" s="83"/>
      <c r="H1178" s="45"/>
      <c r="I1178" s="44"/>
      <c r="J1178" s="29"/>
    </row>
    <row r="1179" spans="1:10" x14ac:dyDescent="0.25">
      <c r="A1179" s="18">
        <v>1175</v>
      </c>
      <c r="B1179" s="4"/>
      <c r="C1179" s="4"/>
      <c r="D1179" s="83"/>
      <c r="E1179" s="83"/>
      <c r="F1179" s="83"/>
      <c r="G1179" s="83"/>
      <c r="H1179" s="45"/>
      <c r="I1179" s="44"/>
      <c r="J1179" s="29"/>
    </row>
    <row r="1180" spans="1:10" x14ac:dyDescent="0.25">
      <c r="A1180" s="18">
        <v>1176</v>
      </c>
      <c r="B1180" s="4"/>
      <c r="C1180" s="4"/>
      <c r="D1180" s="83"/>
      <c r="E1180" s="83"/>
      <c r="F1180" s="83"/>
      <c r="G1180" s="83"/>
      <c r="H1180" s="45"/>
      <c r="I1180" s="44"/>
      <c r="J1180" s="29"/>
    </row>
    <row r="1181" spans="1:10" x14ac:dyDescent="0.25">
      <c r="A1181" s="18">
        <v>1177</v>
      </c>
      <c r="B1181" s="4"/>
      <c r="C1181" s="4"/>
      <c r="D1181" s="83"/>
      <c r="E1181" s="83"/>
      <c r="F1181" s="83"/>
      <c r="G1181" s="83"/>
      <c r="H1181" s="45"/>
      <c r="I1181" s="44"/>
      <c r="J1181" s="29"/>
    </row>
    <row r="1182" spans="1:10" x14ac:dyDescent="0.25">
      <c r="A1182" s="18">
        <v>1178</v>
      </c>
      <c r="B1182" s="4"/>
      <c r="C1182" s="4"/>
      <c r="D1182" s="83"/>
      <c r="E1182" s="83"/>
      <c r="F1182" s="83"/>
      <c r="G1182" s="83"/>
      <c r="H1182" s="45"/>
      <c r="I1182" s="44"/>
      <c r="J1182" s="29"/>
    </row>
    <row r="1183" spans="1:10" x14ac:dyDescent="0.25">
      <c r="A1183" s="18">
        <v>1179</v>
      </c>
      <c r="B1183" s="4"/>
      <c r="C1183" s="4"/>
      <c r="D1183" s="83"/>
      <c r="E1183" s="83"/>
      <c r="F1183" s="83"/>
      <c r="G1183" s="83"/>
      <c r="H1183" s="45"/>
      <c r="I1183" s="44"/>
      <c r="J1183" s="29"/>
    </row>
    <row r="1184" spans="1:10" x14ac:dyDescent="0.25">
      <c r="A1184" s="18">
        <v>1180</v>
      </c>
      <c r="B1184" s="4"/>
      <c r="C1184" s="4"/>
      <c r="D1184" s="83"/>
      <c r="E1184" s="83"/>
      <c r="F1184" s="83"/>
      <c r="G1184" s="83"/>
      <c r="H1184" s="45"/>
      <c r="I1184" s="44"/>
      <c r="J1184" s="29"/>
    </row>
    <row r="1185" spans="1:10" x14ac:dyDescent="0.25">
      <c r="A1185" s="18">
        <v>1181</v>
      </c>
      <c r="B1185" s="4"/>
      <c r="C1185" s="4"/>
      <c r="D1185" s="83"/>
      <c r="E1185" s="83"/>
      <c r="F1185" s="83"/>
      <c r="G1185" s="83"/>
      <c r="H1185" s="45"/>
      <c r="I1185" s="44"/>
      <c r="J1185" s="29"/>
    </row>
    <row r="1186" spans="1:10" x14ac:dyDescent="0.25">
      <c r="A1186" s="18">
        <v>1182</v>
      </c>
      <c r="B1186" s="4"/>
      <c r="C1186" s="4"/>
      <c r="D1186" s="83"/>
      <c r="E1186" s="83"/>
      <c r="F1186" s="83"/>
      <c r="G1186" s="83"/>
      <c r="H1186" s="45"/>
      <c r="I1186" s="44"/>
      <c r="J1186" s="29"/>
    </row>
    <row r="1187" spans="1:10" x14ac:dyDescent="0.25">
      <c r="A1187" s="18">
        <v>1183</v>
      </c>
      <c r="B1187" s="4"/>
      <c r="C1187" s="4"/>
      <c r="D1187" s="83"/>
      <c r="E1187" s="83"/>
      <c r="F1187" s="83"/>
      <c r="G1187" s="83"/>
      <c r="H1187" s="45"/>
      <c r="I1187" s="44"/>
      <c r="J1187" s="29"/>
    </row>
    <row r="1188" spans="1:10" x14ac:dyDescent="0.25">
      <c r="A1188" s="18">
        <v>1184</v>
      </c>
      <c r="B1188" s="4"/>
      <c r="C1188" s="4"/>
      <c r="D1188" s="83"/>
      <c r="E1188" s="83"/>
      <c r="F1188" s="83"/>
      <c r="G1188" s="83"/>
      <c r="H1188" s="45"/>
      <c r="I1188" s="44"/>
      <c r="J1188" s="29"/>
    </row>
    <row r="1189" spans="1:10" x14ac:dyDescent="0.25">
      <c r="A1189" s="18">
        <v>1185</v>
      </c>
      <c r="B1189" s="4"/>
      <c r="C1189" s="4"/>
      <c r="D1189" s="83"/>
      <c r="E1189" s="83"/>
      <c r="F1189" s="83"/>
      <c r="G1189" s="83"/>
      <c r="H1189" s="45"/>
      <c r="I1189" s="44"/>
      <c r="J1189" s="29"/>
    </row>
    <row r="1190" spans="1:10" x14ac:dyDescent="0.25">
      <c r="A1190" s="18">
        <v>1186</v>
      </c>
      <c r="B1190" s="4"/>
      <c r="C1190" s="4"/>
      <c r="D1190" s="83"/>
      <c r="E1190" s="83"/>
      <c r="F1190" s="83"/>
      <c r="G1190" s="83"/>
      <c r="H1190" s="45"/>
      <c r="I1190" s="44"/>
      <c r="J1190" s="29"/>
    </row>
    <row r="1191" spans="1:10" x14ac:dyDescent="0.25">
      <c r="A1191" s="18">
        <v>1187</v>
      </c>
      <c r="B1191" s="4"/>
      <c r="C1191" s="4"/>
      <c r="D1191" s="83"/>
      <c r="E1191" s="83"/>
      <c r="F1191" s="83"/>
      <c r="G1191" s="83"/>
      <c r="H1191" s="45"/>
      <c r="I1191" s="44"/>
      <c r="J1191" s="29"/>
    </row>
    <row r="1192" spans="1:10" x14ac:dyDescent="0.25">
      <c r="A1192" s="18">
        <v>1188</v>
      </c>
      <c r="B1192" s="4"/>
      <c r="C1192" s="4"/>
      <c r="D1192" s="83"/>
      <c r="E1192" s="83"/>
      <c r="F1192" s="83"/>
      <c r="G1192" s="83"/>
      <c r="H1192" s="45"/>
      <c r="I1192" s="44"/>
      <c r="J1192" s="29"/>
    </row>
    <row r="1193" spans="1:10" x14ac:dyDescent="0.25">
      <c r="A1193" s="18">
        <v>1189</v>
      </c>
      <c r="B1193" s="4"/>
      <c r="C1193" s="4"/>
      <c r="D1193" s="83"/>
      <c r="E1193" s="83"/>
      <c r="F1193" s="83"/>
      <c r="G1193" s="83"/>
      <c r="H1193" s="45"/>
      <c r="I1193" s="44"/>
      <c r="J1193" s="29"/>
    </row>
    <row r="1194" spans="1:10" x14ac:dyDescent="0.25">
      <c r="A1194" s="18">
        <v>1190</v>
      </c>
      <c r="B1194" s="4"/>
      <c r="C1194" s="4"/>
      <c r="D1194" s="83"/>
      <c r="E1194" s="83"/>
      <c r="F1194" s="83"/>
      <c r="G1194" s="83"/>
      <c r="H1194" s="45"/>
      <c r="I1194" s="44"/>
      <c r="J1194" s="29"/>
    </row>
    <row r="1195" spans="1:10" x14ac:dyDescent="0.25">
      <c r="A1195" s="18">
        <v>1191</v>
      </c>
      <c r="B1195" s="4"/>
      <c r="C1195" s="4"/>
      <c r="D1195" s="83"/>
      <c r="E1195" s="83"/>
      <c r="F1195" s="83"/>
      <c r="G1195" s="83"/>
      <c r="H1195" s="45"/>
      <c r="I1195" s="44"/>
      <c r="J1195" s="29"/>
    </row>
    <row r="1196" spans="1:10" x14ac:dyDescent="0.25">
      <c r="A1196" s="18">
        <v>1192</v>
      </c>
      <c r="B1196" s="4"/>
      <c r="C1196" s="4"/>
      <c r="D1196" s="83"/>
      <c r="E1196" s="83"/>
      <c r="F1196" s="83"/>
      <c r="G1196" s="83"/>
      <c r="H1196" s="45"/>
      <c r="I1196" s="44"/>
      <c r="J1196" s="29"/>
    </row>
    <row r="1197" spans="1:10" x14ac:dyDescent="0.25">
      <c r="A1197" s="18">
        <v>1193</v>
      </c>
      <c r="B1197" s="4"/>
      <c r="C1197" s="4"/>
      <c r="D1197" s="83"/>
      <c r="E1197" s="83"/>
      <c r="F1197" s="83"/>
      <c r="G1197" s="83"/>
      <c r="H1197" s="45"/>
      <c r="I1197" s="44"/>
      <c r="J1197" s="29"/>
    </row>
    <row r="1198" spans="1:10" x14ac:dyDescent="0.25">
      <c r="A1198" s="18">
        <v>1194</v>
      </c>
      <c r="B1198" s="4"/>
      <c r="C1198" s="4"/>
      <c r="D1198" s="83"/>
      <c r="E1198" s="83"/>
      <c r="F1198" s="83"/>
      <c r="G1198" s="83"/>
      <c r="H1198" s="45"/>
      <c r="I1198" s="44"/>
      <c r="J1198" s="29"/>
    </row>
    <row r="1199" spans="1:10" x14ac:dyDescent="0.25">
      <c r="A1199" s="18">
        <v>1195</v>
      </c>
      <c r="B1199" s="4"/>
      <c r="C1199" s="4"/>
      <c r="D1199" s="83"/>
      <c r="E1199" s="83"/>
      <c r="F1199" s="83"/>
      <c r="G1199" s="83"/>
      <c r="H1199" s="45"/>
      <c r="I1199" s="44"/>
      <c r="J1199" s="29"/>
    </row>
    <row r="1200" spans="1:10" x14ac:dyDescent="0.25">
      <c r="A1200" s="18">
        <v>1196</v>
      </c>
      <c r="B1200" s="4"/>
      <c r="C1200" s="4"/>
      <c r="D1200" s="83"/>
      <c r="E1200" s="83"/>
      <c r="F1200" s="83"/>
      <c r="G1200" s="83"/>
      <c r="H1200" s="45"/>
      <c r="I1200" s="44"/>
      <c r="J1200" s="29"/>
    </row>
    <row r="1201" spans="1:10" x14ac:dyDescent="0.25">
      <c r="A1201" s="18">
        <v>1197</v>
      </c>
      <c r="B1201" s="4"/>
      <c r="C1201" s="4"/>
      <c r="D1201" s="83"/>
      <c r="E1201" s="83"/>
      <c r="F1201" s="83"/>
      <c r="G1201" s="83"/>
      <c r="H1201" s="45"/>
      <c r="I1201" s="44"/>
      <c r="J1201" s="29"/>
    </row>
    <row r="1202" spans="1:10" x14ac:dyDescent="0.25">
      <c r="A1202" s="18">
        <v>1198</v>
      </c>
      <c r="B1202" s="4"/>
      <c r="C1202" s="4"/>
      <c r="D1202" s="83"/>
      <c r="E1202" s="83"/>
      <c r="F1202" s="83"/>
      <c r="G1202" s="83"/>
      <c r="H1202" s="45"/>
      <c r="I1202" s="44"/>
      <c r="J1202" s="29"/>
    </row>
    <row r="1203" spans="1:10" x14ac:dyDescent="0.25">
      <c r="A1203" s="18">
        <v>1199</v>
      </c>
      <c r="B1203" s="4"/>
      <c r="C1203" s="4"/>
      <c r="D1203" s="83"/>
      <c r="E1203" s="83"/>
      <c r="F1203" s="83"/>
      <c r="G1203" s="83"/>
      <c r="H1203" s="45"/>
      <c r="I1203" s="44"/>
      <c r="J1203" s="29"/>
    </row>
    <row r="1204" spans="1:10" x14ac:dyDescent="0.25">
      <c r="A1204" s="18">
        <v>1200</v>
      </c>
      <c r="B1204" s="4"/>
      <c r="C1204" s="4"/>
      <c r="D1204" s="83"/>
      <c r="E1204" s="83"/>
      <c r="F1204" s="83"/>
      <c r="G1204" s="83"/>
      <c r="H1204" s="45"/>
      <c r="I1204" s="44"/>
      <c r="J1204" s="29"/>
    </row>
    <row r="1205" spans="1:10" x14ac:dyDescent="0.25">
      <c r="A1205" s="18">
        <v>1201</v>
      </c>
      <c r="B1205" s="4"/>
      <c r="C1205" s="4"/>
      <c r="D1205" s="83"/>
      <c r="E1205" s="83"/>
      <c r="F1205" s="83"/>
      <c r="G1205" s="83"/>
      <c r="H1205" s="45"/>
      <c r="I1205" s="44"/>
      <c r="J1205" s="29"/>
    </row>
    <row r="1206" spans="1:10" x14ac:dyDescent="0.25">
      <c r="A1206" s="18">
        <v>1202</v>
      </c>
      <c r="B1206" s="4"/>
      <c r="C1206" s="4"/>
      <c r="D1206" s="83"/>
      <c r="E1206" s="83"/>
      <c r="F1206" s="83"/>
      <c r="G1206" s="83"/>
      <c r="H1206" s="45"/>
      <c r="I1206" s="44"/>
      <c r="J1206" s="29"/>
    </row>
    <row r="1207" spans="1:10" x14ac:dyDescent="0.25">
      <c r="A1207" s="18">
        <v>1203</v>
      </c>
      <c r="B1207" s="4"/>
      <c r="C1207" s="4"/>
      <c r="D1207" s="83"/>
      <c r="E1207" s="83"/>
      <c r="F1207" s="83"/>
      <c r="G1207" s="83"/>
      <c r="H1207" s="45"/>
      <c r="I1207" s="44"/>
      <c r="J1207" s="29"/>
    </row>
    <row r="1208" spans="1:10" x14ac:dyDescent="0.25">
      <c r="A1208" s="18">
        <v>1204</v>
      </c>
      <c r="B1208" s="4"/>
      <c r="C1208" s="4"/>
      <c r="D1208" s="83"/>
      <c r="E1208" s="83"/>
      <c r="F1208" s="83"/>
      <c r="G1208" s="83"/>
      <c r="H1208" s="45"/>
      <c r="I1208" s="44"/>
      <c r="J1208" s="29"/>
    </row>
    <row r="1209" spans="1:10" x14ac:dyDescent="0.25">
      <c r="A1209" s="18">
        <v>1205</v>
      </c>
      <c r="B1209" s="4"/>
      <c r="C1209" s="4"/>
      <c r="D1209" s="83"/>
      <c r="E1209" s="83"/>
      <c r="F1209" s="83"/>
      <c r="G1209" s="83"/>
      <c r="H1209" s="45"/>
      <c r="I1209" s="44"/>
      <c r="J1209" s="29"/>
    </row>
    <row r="1210" spans="1:10" x14ac:dyDescent="0.25">
      <c r="A1210" s="18">
        <v>1206</v>
      </c>
      <c r="B1210" s="4"/>
      <c r="C1210" s="4"/>
      <c r="D1210" s="83"/>
      <c r="E1210" s="83"/>
      <c r="F1210" s="83"/>
      <c r="G1210" s="83"/>
      <c r="H1210" s="45"/>
      <c r="I1210" s="44"/>
      <c r="J1210" s="29"/>
    </row>
    <row r="1211" spans="1:10" x14ac:dyDescent="0.25">
      <c r="A1211" s="18">
        <v>1207</v>
      </c>
      <c r="B1211" s="4"/>
      <c r="C1211" s="4"/>
      <c r="D1211" s="83"/>
      <c r="E1211" s="83"/>
      <c r="F1211" s="83"/>
      <c r="G1211" s="83"/>
      <c r="H1211" s="45"/>
      <c r="I1211" s="44"/>
      <c r="J1211" s="29"/>
    </row>
    <row r="1212" spans="1:10" x14ac:dyDescent="0.25">
      <c r="A1212" s="18">
        <v>1208</v>
      </c>
      <c r="B1212" s="4"/>
      <c r="C1212" s="4"/>
      <c r="D1212" s="83"/>
      <c r="E1212" s="83"/>
      <c r="F1212" s="83"/>
      <c r="G1212" s="83"/>
      <c r="H1212" s="45"/>
      <c r="I1212" s="44"/>
      <c r="J1212" s="29"/>
    </row>
    <row r="1213" spans="1:10" x14ac:dyDescent="0.25">
      <c r="A1213" s="18">
        <v>1209</v>
      </c>
      <c r="B1213" s="4"/>
      <c r="C1213" s="4"/>
      <c r="D1213" s="83"/>
      <c r="E1213" s="83"/>
      <c r="F1213" s="83"/>
      <c r="G1213" s="83"/>
      <c r="H1213" s="45"/>
      <c r="I1213" s="44"/>
      <c r="J1213" s="29"/>
    </row>
    <row r="1214" spans="1:10" x14ac:dyDescent="0.25">
      <c r="A1214" s="18">
        <v>1210</v>
      </c>
      <c r="B1214" s="4"/>
      <c r="C1214" s="4"/>
      <c r="D1214" s="83"/>
      <c r="E1214" s="83"/>
      <c r="F1214" s="83"/>
      <c r="G1214" s="83"/>
      <c r="H1214" s="45"/>
      <c r="I1214" s="44"/>
      <c r="J1214" s="29"/>
    </row>
    <row r="1215" spans="1:10" x14ac:dyDescent="0.25">
      <c r="A1215" s="18">
        <v>1211</v>
      </c>
      <c r="B1215" s="4"/>
      <c r="C1215" s="4"/>
      <c r="D1215" s="83"/>
      <c r="E1215" s="83"/>
      <c r="F1215" s="83"/>
      <c r="G1215" s="83"/>
      <c r="H1215" s="45"/>
      <c r="I1215" s="44"/>
      <c r="J1215" s="29"/>
    </row>
    <row r="1216" spans="1:10" x14ac:dyDescent="0.25">
      <c r="A1216" s="18">
        <v>1212</v>
      </c>
      <c r="B1216" s="4"/>
      <c r="C1216" s="4"/>
      <c r="D1216" s="83"/>
      <c r="E1216" s="83"/>
      <c r="F1216" s="83"/>
      <c r="G1216" s="83"/>
      <c r="H1216" s="45"/>
      <c r="I1216" s="44"/>
      <c r="J1216" s="29"/>
    </row>
    <row r="1217" spans="1:10" x14ac:dyDescent="0.25">
      <c r="A1217" s="18">
        <v>1213</v>
      </c>
      <c r="B1217" s="4"/>
      <c r="C1217" s="4"/>
      <c r="D1217" s="83"/>
      <c r="E1217" s="83"/>
      <c r="F1217" s="83"/>
      <c r="G1217" s="83"/>
      <c r="H1217" s="45"/>
      <c r="I1217" s="44"/>
      <c r="J1217" s="29"/>
    </row>
    <row r="1218" spans="1:10" x14ac:dyDescent="0.25">
      <c r="A1218" s="18">
        <v>1214</v>
      </c>
      <c r="B1218" s="4"/>
      <c r="C1218" s="4"/>
      <c r="D1218" s="83"/>
      <c r="E1218" s="83"/>
      <c r="F1218" s="83"/>
      <c r="G1218" s="83"/>
      <c r="H1218" s="45"/>
      <c r="I1218" s="44"/>
      <c r="J1218" s="29"/>
    </row>
    <row r="1219" spans="1:10" x14ac:dyDescent="0.25">
      <c r="A1219" s="18">
        <v>1215</v>
      </c>
      <c r="B1219" s="4"/>
      <c r="C1219" s="4"/>
      <c r="D1219" s="83"/>
      <c r="E1219" s="83"/>
      <c r="F1219" s="83"/>
      <c r="G1219" s="83"/>
      <c r="H1219" s="45"/>
      <c r="I1219" s="44"/>
      <c r="J1219" s="29"/>
    </row>
    <row r="1220" spans="1:10" x14ac:dyDescent="0.25">
      <c r="A1220" s="18">
        <v>1216</v>
      </c>
      <c r="B1220" s="4"/>
      <c r="C1220" s="4"/>
      <c r="D1220" s="83"/>
      <c r="E1220" s="83"/>
      <c r="F1220" s="83"/>
      <c r="G1220" s="83"/>
      <c r="H1220" s="45"/>
      <c r="I1220" s="44"/>
      <c r="J1220" s="29"/>
    </row>
    <row r="1221" spans="1:10" x14ac:dyDescent="0.25">
      <c r="A1221" s="18">
        <v>1217</v>
      </c>
      <c r="B1221" s="4"/>
      <c r="C1221" s="4"/>
      <c r="D1221" s="83"/>
      <c r="E1221" s="83"/>
      <c r="F1221" s="83"/>
      <c r="G1221" s="83"/>
      <c r="H1221" s="45"/>
      <c r="I1221" s="44"/>
      <c r="J1221" s="29"/>
    </row>
    <row r="1222" spans="1:10" x14ac:dyDescent="0.25">
      <c r="A1222" s="18">
        <v>1218</v>
      </c>
      <c r="B1222" s="4"/>
      <c r="C1222" s="4"/>
      <c r="D1222" s="83"/>
      <c r="E1222" s="83"/>
      <c r="F1222" s="83"/>
      <c r="G1222" s="83"/>
      <c r="H1222" s="45"/>
      <c r="I1222" s="44"/>
      <c r="J1222" s="29"/>
    </row>
    <row r="1223" spans="1:10" x14ac:dyDescent="0.25">
      <c r="A1223" s="18">
        <v>1219</v>
      </c>
      <c r="B1223" s="4"/>
      <c r="C1223" s="4"/>
      <c r="D1223" s="83"/>
      <c r="E1223" s="83"/>
      <c r="F1223" s="83"/>
      <c r="G1223" s="83"/>
      <c r="H1223" s="45"/>
      <c r="I1223" s="44"/>
      <c r="J1223" s="29"/>
    </row>
    <row r="1224" spans="1:10" x14ac:dyDescent="0.25">
      <c r="A1224" s="18">
        <v>1220</v>
      </c>
      <c r="B1224" s="4"/>
      <c r="C1224" s="4"/>
      <c r="D1224" s="83"/>
      <c r="E1224" s="83"/>
      <c r="F1224" s="83"/>
      <c r="G1224" s="83"/>
      <c r="H1224" s="45"/>
      <c r="I1224" s="44"/>
      <c r="J1224" s="29"/>
    </row>
    <row r="1225" spans="1:10" x14ac:dyDescent="0.25">
      <c r="A1225" s="18">
        <v>1221</v>
      </c>
      <c r="B1225" s="4"/>
      <c r="C1225" s="4"/>
      <c r="D1225" s="83"/>
      <c r="E1225" s="83"/>
      <c r="F1225" s="83"/>
      <c r="G1225" s="83"/>
      <c r="H1225" s="45"/>
      <c r="I1225" s="44"/>
      <c r="J1225" s="29"/>
    </row>
    <row r="1226" spans="1:10" x14ac:dyDescent="0.25">
      <c r="A1226" s="18">
        <v>1222</v>
      </c>
      <c r="B1226" s="4"/>
      <c r="C1226" s="4"/>
      <c r="D1226" s="83"/>
      <c r="E1226" s="83"/>
      <c r="F1226" s="83"/>
      <c r="G1226" s="83"/>
      <c r="H1226" s="45"/>
      <c r="I1226" s="44"/>
      <c r="J1226" s="29"/>
    </row>
    <row r="1227" spans="1:10" x14ac:dyDescent="0.25">
      <c r="A1227" s="18">
        <v>1223</v>
      </c>
      <c r="B1227" s="4"/>
      <c r="C1227" s="4"/>
      <c r="D1227" s="83"/>
      <c r="E1227" s="83"/>
      <c r="F1227" s="83"/>
      <c r="G1227" s="83"/>
      <c r="H1227" s="45"/>
      <c r="I1227" s="44"/>
      <c r="J1227" s="29"/>
    </row>
    <row r="1228" spans="1:10" x14ac:dyDescent="0.25">
      <c r="A1228" s="18">
        <v>1224</v>
      </c>
      <c r="B1228" s="4"/>
      <c r="C1228" s="4"/>
      <c r="D1228" s="83"/>
      <c r="E1228" s="83"/>
      <c r="F1228" s="83"/>
      <c r="G1228" s="83"/>
      <c r="H1228" s="45"/>
      <c r="I1228" s="44"/>
      <c r="J1228" s="29"/>
    </row>
    <row r="1229" spans="1:10" x14ac:dyDescent="0.25">
      <c r="A1229" s="18">
        <v>1225</v>
      </c>
      <c r="B1229" s="4"/>
      <c r="C1229" s="4"/>
      <c r="D1229" s="83"/>
      <c r="E1229" s="83"/>
      <c r="F1229" s="83"/>
      <c r="G1229" s="83"/>
      <c r="H1229" s="45"/>
      <c r="I1229" s="44"/>
      <c r="J1229" s="29"/>
    </row>
    <row r="1230" spans="1:10" x14ac:dyDescent="0.25">
      <c r="A1230" s="18">
        <v>1226</v>
      </c>
      <c r="B1230" s="4"/>
      <c r="C1230" s="4"/>
      <c r="D1230" s="83"/>
      <c r="E1230" s="83"/>
      <c r="F1230" s="83"/>
      <c r="G1230" s="83"/>
      <c r="H1230" s="45"/>
      <c r="I1230" s="44"/>
      <c r="J1230" s="29"/>
    </row>
    <row r="1231" spans="1:10" x14ac:dyDescent="0.25">
      <c r="A1231" s="18">
        <v>1227</v>
      </c>
      <c r="B1231" s="4"/>
      <c r="C1231" s="4"/>
      <c r="D1231" s="83"/>
      <c r="E1231" s="83"/>
      <c r="F1231" s="83"/>
      <c r="G1231" s="83"/>
      <c r="H1231" s="45"/>
      <c r="I1231" s="44"/>
      <c r="J1231" s="29"/>
    </row>
    <row r="1232" spans="1:10" x14ac:dyDescent="0.25">
      <c r="A1232" s="18">
        <v>1228</v>
      </c>
      <c r="B1232" s="4"/>
      <c r="C1232" s="4"/>
      <c r="D1232" s="83"/>
      <c r="E1232" s="83"/>
      <c r="F1232" s="83"/>
      <c r="G1232" s="83"/>
      <c r="H1232" s="45"/>
      <c r="I1232" s="44"/>
      <c r="J1232" s="29"/>
    </row>
    <row r="1233" spans="1:10" x14ac:dyDescent="0.25">
      <c r="A1233" s="18">
        <v>1229</v>
      </c>
      <c r="B1233" s="4"/>
      <c r="C1233" s="4"/>
      <c r="D1233" s="83"/>
      <c r="E1233" s="83"/>
      <c r="F1233" s="83"/>
      <c r="G1233" s="83"/>
      <c r="H1233" s="45"/>
      <c r="I1233" s="44"/>
      <c r="J1233" s="29"/>
    </row>
    <row r="1234" spans="1:10" x14ac:dyDescent="0.25">
      <c r="A1234" s="18">
        <v>1230</v>
      </c>
      <c r="B1234" s="4"/>
      <c r="C1234" s="4"/>
      <c r="D1234" s="83"/>
      <c r="E1234" s="83"/>
      <c r="F1234" s="83"/>
      <c r="G1234" s="83"/>
      <c r="H1234" s="45"/>
      <c r="I1234" s="44"/>
      <c r="J1234" s="29"/>
    </row>
    <row r="1235" spans="1:10" x14ac:dyDescent="0.25">
      <c r="A1235" s="18">
        <v>1231</v>
      </c>
      <c r="B1235" s="4"/>
      <c r="C1235" s="4"/>
      <c r="D1235" s="83"/>
      <c r="E1235" s="83"/>
      <c r="F1235" s="83"/>
      <c r="G1235" s="83"/>
      <c r="H1235" s="45"/>
      <c r="I1235" s="44"/>
      <c r="J1235" s="29"/>
    </row>
    <row r="1236" spans="1:10" x14ac:dyDescent="0.25">
      <c r="A1236" s="18">
        <v>1232</v>
      </c>
      <c r="B1236" s="4"/>
      <c r="C1236" s="4"/>
      <c r="D1236" s="83"/>
      <c r="E1236" s="83"/>
      <c r="F1236" s="83"/>
      <c r="G1236" s="83"/>
      <c r="H1236" s="45"/>
      <c r="I1236" s="44"/>
      <c r="J1236" s="29"/>
    </row>
    <row r="1237" spans="1:10" x14ac:dyDescent="0.25">
      <c r="A1237" s="18">
        <v>1233</v>
      </c>
      <c r="B1237" s="4"/>
      <c r="C1237" s="4"/>
      <c r="D1237" s="83"/>
      <c r="E1237" s="83"/>
      <c r="F1237" s="83"/>
      <c r="G1237" s="83"/>
      <c r="H1237" s="45"/>
      <c r="I1237" s="44"/>
      <c r="J1237" s="29"/>
    </row>
    <row r="1238" spans="1:10" x14ac:dyDescent="0.25">
      <c r="A1238" s="18">
        <v>1234</v>
      </c>
      <c r="B1238" s="4"/>
      <c r="C1238" s="4"/>
      <c r="D1238" s="83"/>
      <c r="E1238" s="83"/>
      <c r="F1238" s="83"/>
      <c r="G1238" s="83"/>
      <c r="H1238" s="45"/>
      <c r="I1238" s="44"/>
      <c r="J1238" s="29"/>
    </row>
    <row r="1239" spans="1:10" x14ac:dyDescent="0.25">
      <c r="A1239" s="18">
        <v>1235</v>
      </c>
      <c r="B1239" s="4"/>
      <c r="C1239" s="4"/>
      <c r="D1239" s="83"/>
      <c r="E1239" s="83"/>
      <c r="F1239" s="83"/>
      <c r="G1239" s="83"/>
      <c r="H1239" s="45"/>
      <c r="I1239" s="44"/>
      <c r="J1239" s="29"/>
    </row>
    <row r="1240" spans="1:10" x14ac:dyDescent="0.25">
      <c r="A1240" s="18">
        <v>1236</v>
      </c>
      <c r="B1240" s="4"/>
      <c r="C1240" s="4"/>
      <c r="D1240" s="83"/>
      <c r="E1240" s="83"/>
      <c r="F1240" s="83"/>
      <c r="G1240" s="83"/>
      <c r="H1240" s="45"/>
      <c r="I1240" s="44"/>
      <c r="J1240" s="29"/>
    </row>
    <row r="1241" spans="1:10" x14ac:dyDescent="0.25">
      <c r="A1241" s="18">
        <v>1237</v>
      </c>
      <c r="B1241" s="4"/>
      <c r="C1241" s="4"/>
      <c r="D1241" s="83"/>
      <c r="E1241" s="83"/>
      <c r="F1241" s="83"/>
      <c r="G1241" s="83"/>
      <c r="H1241" s="45"/>
      <c r="I1241" s="44"/>
      <c r="J1241" s="29"/>
    </row>
    <row r="1242" spans="1:10" x14ac:dyDescent="0.25">
      <c r="A1242" s="18">
        <v>1238</v>
      </c>
      <c r="B1242" s="4"/>
      <c r="C1242" s="4"/>
      <c r="D1242" s="83"/>
      <c r="E1242" s="83"/>
      <c r="F1242" s="83"/>
      <c r="G1242" s="83"/>
      <c r="H1242" s="45"/>
      <c r="I1242" s="44"/>
      <c r="J1242" s="29"/>
    </row>
    <row r="1243" spans="1:10" x14ac:dyDescent="0.25">
      <c r="A1243" s="18">
        <v>1239</v>
      </c>
      <c r="B1243" s="4"/>
      <c r="C1243" s="4"/>
      <c r="D1243" s="83"/>
      <c r="E1243" s="83"/>
      <c r="F1243" s="83"/>
      <c r="G1243" s="83"/>
      <c r="H1243" s="45"/>
      <c r="I1243" s="44"/>
      <c r="J1243" s="29"/>
    </row>
    <row r="1244" spans="1:10" x14ac:dyDescent="0.25">
      <c r="A1244" s="18">
        <v>1240</v>
      </c>
      <c r="B1244" s="4"/>
      <c r="C1244" s="4"/>
      <c r="D1244" s="83"/>
      <c r="E1244" s="83"/>
      <c r="F1244" s="83"/>
      <c r="G1244" s="83"/>
      <c r="H1244" s="45"/>
      <c r="I1244" s="44"/>
      <c r="J1244" s="29"/>
    </row>
    <row r="1245" spans="1:10" x14ac:dyDescent="0.25">
      <c r="A1245" s="18">
        <v>1241</v>
      </c>
      <c r="B1245" s="4"/>
      <c r="C1245" s="4"/>
      <c r="D1245" s="83"/>
      <c r="E1245" s="83"/>
      <c r="F1245" s="83"/>
      <c r="G1245" s="83"/>
      <c r="H1245" s="45"/>
      <c r="I1245" s="44"/>
      <c r="J1245" s="29"/>
    </row>
    <row r="1246" spans="1:10" x14ac:dyDescent="0.25">
      <c r="A1246" s="18">
        <v>1242</v>
      </c>
      <c r="B1246" s="4"/>
      <c r="C1246" s="4"/>
      <c r="D1246" s="83"/>
      <c r="E1246" s="83"/>
      <c r="F1246" s="83"/>
      <c r="G1246" s="83"/>
      <c r="H1246" s="45"/>
      <c r="I1246" s="44"/>
      <c r="J1246" s="29"/>
    </row>
    <row r="1247" spans="1:10" x14ac:dyDescent="0.25">
      <c r="A1247" s="18">
        <v>1243</v>
      </c>
      <c r="B1247" s="4"/>
      <c r="C1247" s="4"/>
      <c r="D1247" s="83"/>
      <c r="E1247" s="83"/>
      <c r="F1247" s="83"/>
      <c r="G1247" s="83"/>
      <c r="H1247" s="45"/>
      <c r="I1247" s="44"/>
      <c r="J1247" s="29"/>
    </row>
    <row r="1248" spans="1:10" x14ac:dyDescent="0.25">
      <c r="A1248" s="18">
        <v>1244</v>
      </c>
      <c r="B1248" s="4"/>
      <c r="C1248" s="4"/>
      <c r="D1248" s="83"/>
      <c r="E1248" s="83"/>
      <c r="F1248" s="83"/>
      <c r="G1248" s="83"/>
      <c r="H1248" s="45"/>
      <c r="I1248" s="44"/>
      <c r="J1248" s="29"/>
    </row>
    <row r="1249" spans="1:10" x14ac:dyDescent="0.25">
      <c r="A1249" s="18">
        <v>1245</v>
      </c>
      <c r="B1249" s="4"/>
      <c r="C1249" s="4"/>
      <c r="D1249" s="83"/>
      <c r="E1249" s="83"/>
      <c r="F1249" s="83"/>
      <c r="G1249" s="83"/>
      <c r="H1249" s="45"/>
      <c r="I1249" s="44"/>
      <c r="J1249" s="29"/>
    </row>
    <row r="1250" spans="1:10" x14ac:dyDescent="0.25">
      <c r="A1250" s="18">
        <v>1246</v>
      </c>
      <c r="B1250" s="4"/>
      <c r="C1250" s="4"/>
      <c r="D1250" s="83"/>
      <c r="E1250" s="83"/>
      <c r="F1250" s="83"/>
      <c r="G1250" s="83"/>
      <c r="H1250" s="45"/>
      <c r="I1250" s="44"/>
      <c r="J1250" s="29"/>
    </row>
    <row r="1251" spans="1:10" x14ac:dyDescent="0.25">
      <c r="A1251" s="18">
        <v>1247</v>
      </c>
      <c r="B1251" s="4"/>
      <c r="C1251" s="4"/>
      <c r="D1251" s="83"/>
      <c r="E1251" s="83"/>
      <c r="F1251" s="83"/>
      <c r="G1251" s="83"/>
      <c r="H1251" s="45"/>
      <c r="I1251" s="44"/>
      <c r="J1251" s="29"/>
    </row>
    <row r="1252" spans="1:10" x14ac:dyDescent="0.25">
      <c r="A1252" s="18">
        <v>1248</v>
      </c>
      <c r="B1252" s="4"/>
      <c r="C1252" s="4"/>
      <c r="D1252" s="83"/>
      <c r="E1252" s="83"/>
      <c r="F1252" s="83"/>
      <c r="G1252" s="83"/>
      <c r="H1252" s="45"/>
      <c r="I1252" s="44"/>
      <c r="J1252" s="29"/>
    </row>
    <row r="1253" spans="1:10" x14ac:dyDescent="0.25">
      <c r="A1253" s="18">
        <v>1249</v>
      </c>
      <c r="B1253" s="4"/>
      <c r="C1253" s="4"/>
      <c r="D1253" s="83"/>
      <c r="E1253" s="83"/>
      <c r="F1253" s="83"/>
      <c r="G1253" s="83"/>
      <c r="H1253" s="45"/>
      <c r="I1253" s="44"/>
      <c r="J1253" s="29"/>
    </row>
    <row r="1254" spans="1:10" x14ac:dyDescent="0.25">
      <c r="A1254" s="18">
        <v>1250</v>
      </c>
      <c r="B1254" s="4"/>
      <c r="C1254" s="4"/>
      <c r="D1254" s="83"/>
      <c r="E1254" s="83"/>
      <c r="F1254" s="83"/>
      <c r="G1254" s="83"/>
      <c r="H1254" s="45"/>
      <c r="I1254" s="44"/>
      <c r="J1254" s="29"/>
    </row>
    <row r="1255" spans="1:10" x14ac:dyDescent="0.25">
      <c r="A1255" s="18">
        <v>1251</v>
      </c>
      <c r="B1255" s="4"/>
      <c r="C1255" s="4"/>
      <c r="D1255" s="83"/>
      <c r="E1255" s="83"/>
      <c r="F1255" s="83"/>
      <c r="G1255" s="83"/>
      <c r="H1255" s="45"/>
      <c r="I1255" s="44"/>
      <c r="J1255" s="29"/>
    </row>
    <row r="1256" spans="1:10" x14ac:dyDescent="0.25">
      <c r="A1256" s="18">
        <v>1252</v>
      </c>
      <c r="B1256" s="4"/>
      <c r="C1256" s="4"/>
      <c r="D1256" s="83"/>
      <c r="E1256" s="83"/>
      <c r="F1256" s="83"/>
      <c r="G1256" s="83"/>
      <c r="H1256" s="45"/>
      <c r="I1256" s="44"/>
      <c r="J1256" s="29"/>
    </row>
    <row r="1257" spans="1:10" x14ac:dyDescent="0.25">
      <c r="A1257" s="18">
        <v>1253</v>
      </c>
      <c r="B1257" s="4"/>
      <c r="C1257" s="4"/>
      <c r="D1257" s="83"/>
      <c r="E1257" s="83"/>
      <c r="F1257" s="83"/>
      <c r="G1257" s="83"/>
      <c r="H1257" s="45"/>
      <c r="I1257" s="44"/>
      <c r="J1257" s="29"/>
    </row>
    <row r="1258" spans="1:10" x14ac:dyDescent="0.25">
      <c r="A1258" s="18">
        <v>1254</v>
      </c>
      <c r="B1258" s="4"/>
      <c r="C1258" s="4"/>
      <c r="D1258" s="83"/>
      <c r="E1258" s="83"/>
      <c r="F1258" s="83"/>
      <c r="G1258" s="83"/>
      <c r="H1258" s="45"/>
      <c r="I1258" s="44"/>
      <c r="J1258" s="29"/>
    </row>
    <row r="1259" spans="1:10" x14ac:dyDescent="0.25">
      <c r="A1259" s="18">
        <v>1255</v>
      </c>
      <c r="B1259" s="4"/>
      <c r="C1259" s="4"/>
      <c r="D1259" s="83"/>
      <c r="E1259" s="83"/>
      <c r="F1259" s="83"/>
      <c r="G1259" s="83"/>
      <c r="H1259" s="45"/>
      <c r="I1259" s="44"/>
      <c r="J1259" s="29"/>
    </row>
    <row r="1260" spans="1:10" x14ac:dyDescent="0.25">
      <c r="A1260" s="18">
        <v>1256</v>
      </c>
      <c r="B1260" s="4"/>
      <c r="C1260" s="4"/>
      <c r="D1260" s="83"/>
      <c r="E1260" s="83"/>
      <c r="F1260" s="83"/>
      <c r="G1260" s="83"/>
      <c r="H1260" s="45"/>
      <c r="I1260" s="44"/>
      <c r="J1260" s="29"/>
    </row>
    <row r="1261" spans="1:10" x14ac:dyDescent="0.25">
      <c r="A1261" s="18">
        <v>1257</v>
      </c>
      <c r="B1261" s="4"/>
      <c r="C1261" s="4"/>
      <c r="D1261" s="83"/>
      <c r="E1261" s="83"/>
      <c r="F1261" s="83"/>
      <c r="G1261" s="83"/>
      <c r="H1261" s="45"/>
      <c r="I1261" s="44"/>
      <c r="J1261" s="29"/>
    </row>
    <row r="1262" spans="1:10" x14ac:dyDescent="0.25">
      <c r="A1262" s="18">
        <v>1258</v>
      </c>
      <c r="B1262" s="4"/>
      <c r="C1262" s="4"/>
      <c r="D1262" s="83"/>
      <c r="E1262" s="83"/>
      <c r="F1262" s="83"/>
      <c r="G1262" s="83"/>
      <c r="H1262" s="45"/>
      <c r="I1262" s="44"/>
      <c r="J1262" s="29"/>
    </row>
    <row r="1263" spans="1:10" x14ac:dyDescent="0.25">
      <c r="A1263" s="18">
        <v>1259</v>
      </c>
      <c r="B1263" s="4"/>
      <c r="C1263" s="4"/>
      <c r="D1263" s="83"/>
      <c r="E1263" s="83"/>
      <c r="F1263" s="83"/>
      <c r="G1263" s="83"/>
      <c r="H1263" s="45"/>
      <c r="I1263" s="44"/>
      <c r="J1263" s="29"/>
    </row>
    <row r="1264" spans="1:10" x14ac:dyDescent="0.25">
      <c r="A1264" s="18">
        <v>1260</v>
      </c>
      <c r="B1264" s="4"/>
      <c r="C1264" s="4"/>
      <c r="D1264" s="83"/>
      <c r="E1264" s="83"/>
      <c r="F1264" s="83"/>
      <c r="G1264" s="83"/>
      <c r="H1264" s="45"/>
      <c r="I1264" s="44"/>
      <c r="J1264" s="29"/>
    </row>
    <row r="1265" spans="1:10" x14ac:dyDescent="0.25">
      <c r="A1265" s="18">
        <v>1261</v>
      </c>
      <c r="B1265" s="4"/>
      <c r="C1265" s="4"/>
      <c r="D1265" s="83"/>
      <c r="E1265" s="83"/>
      <c r="F1265" s="83"/>
      <c r="G1265" s="83"/>
      <c r="H1265" s="45"/>
      <c r="I1265" s="44"/>
      <c r="J1265" s="29"/>
    </row>
    <row r="1266" spans="1:10" x14ac:dyDescent="0.25">
      <c r="A1266" s="18">
        <v>1262</v>
      </c>
      <c r="B1266" s="4"/>
      <c r="C1266" s="4"/>
      <c r="D1266" s="83"/>
      <c r="E1266" s="83"/>
      <c r="F1266" s="83"/>
      <c r="G1266" s="83"/>
      <c r="H1266" s="45"/>
      <c r="I1266" s="44"/>
      <c r="J1266" s="29"/>
    </row>
    <row r="1267" spans="1:10" x14ac:dyDescent="0.25">
      <c r="A1267" s="18">
        <v>1263</v>
      </c>
      <c r="B1267" s="4"/>
      <c r="C1267" s="4"/>
      <c r="D1267" s="83"/>
      <c r="E1267" s="83"/>
      <c r="F1267" s="83"/>
      <c r="G1267" s="83"/>
      <c r="H1267" s="45"/>
      <c r="I1267" s="44"/>
      <c r="J1267" s="29"/>
    </row>
    <row r="1268" spans="1:10" x14ac:dyDescent="0.25">
      <c r="A1268" s="18">
        <v>1264</v>
      </c>
      <c r="B1268" s="4"/>
      <c r="C1268" s="4"/>
      <c r="D1268" s="83"/>
      <c r="E1268" s="83"/>
      <c r="F1268" s="83"/>
      <c r="G1268" s="83"/>
      <c r="H1268" s="45"/>
      <c r="I1268" s="44"/>
      <c r="J1268" s="29"/>
    </row>
    <row r="1269" spans="1:10" x14ac:dyDescent="0.25">
      <c r="A1269" s="18">
        <v>1265</v>
      </c>
      <c r="B1269" s="4"/>
      <c r="C1269" s="4"/>
      <c r="D1269" s="83"/>
      <c r="E1269" s="83"/>
      <c r="F1269" s="83"/>
      <c r="G1269" s="83"/>
      <c r="H1269" s="45"/>
      <c r="I1269" s="44"/>
      <c r="J1269" s="29"/>
    </row>
    <row r="1270" spans="1:10" x14ac:dyDescent="0.25">
      <c r="A1270" s="18">
        <v>1266</v>
      </c>
      <c r="B1270" s="4"/>
      <c r="C1270" s="4"/>
      <c r="D1270" s="83"/>
      <c r="E1270" s="83"/>
      <c r="F1270" s="83"/>
      <c r="G1270" s="83"/>
      <c r="H1270" s="45"/>
      <c r="I1270" s="44"/>
      <c r="J1270" s="29"/>
    </row>
    <row r="1271" spans="1:10" x14ac:dyDescent="0.25">
      <c r="A1271" s="18">
        <v>1267</v>
      </c>
      <c r="B1271" s="4"/>
      <c r="C1271" s="4"/>
      <c r="D1271" s="83"/>
      <c r="E1271" s="83"/>
      <c r="F1271" s="83"/>
      <c r="G1271" s="83"/>
      <c r="H1271" s="45"/>
      <c r="I1271" s="44"/>
      <c r="J1271" s="29"/>
    </row>
    <row r="1272" spans="1:10" x14ac:dyDescent="0.25">
      <c r="A1272" s="18">
        <v>1268</v>
      </c>
      <c r="B1272" s="4"/>
      <c r="C1272" s="4"/>
      <c r="D1272" s="83"/>
      <c r="E1272" s="83"/>
      <c r="F1272" s="83"/>
      <c r="G1272" s="83"/>
      <c r="H1272" s="45"/>
      <c r="I1272" s="44"/>
      <c r="J1272" s="29"/>
    </row>
    <row r="1273" spans="1:10" x14ac:dyDescent="0.25">
      <c r="A1273" s="18">
        <v>1269</v>
      </c>
      <c r="B1273" s="4"/>
      <c r="C1273" s="4"/>
      <c r="D1273" s="83"/>
      <c r="E1273" s="83"/>
      <c r="F1273" s="83"/>
      <c r="G1273" s="83"/>
      <c r="H1273" s="45"/>
      <c r="I1273" s="44"/>
      <c r="J1273" s="29"/>
    </row>
    <row r="1274" spans="1:10" x14ac:dyDescent="0.25">
      <c r="A1274" s="18">
        <v>1270</v>
      </c>
      <c r="B1274" s="4"/>
      <c r="C1274" s="4"/>
      <c r="D1274" s="83"/>
      <c r="E1274" s="83"/>
      <c r="F1274" s="83"/>
      <c r="G1274" s="83"/>
      <c r="H1274" s="45"/>
      <c r="I1274" s="44"/>
      <c r="J1274" s="29"/>
    </row>
    <row r="1275" spans="1:10" x14ac:dyDescent="0.25">
      <c r="A1275" s="18">
        <v>1271</v>
      </c>
      <c r="B1275" s="4"/>
      <c r="C1275" s="4"/>
      <c r="D1275" s="83"/>
      <c r="E1275" s="83"/>
      <c r="F1275" s="83"/>
      <c r="G1275" s="83"/>
      <c r="H1275" s="45"/>
      <c r="I1275" s="44"/>
      <c r="J1275" s="29"/>
    </row>
    <row r="1276" spans="1:10" x14ac:dyDescent="0.25">
      <c r="A1276" s="18">
        <v>1272</v>
      </c>
      <c r="B1276" s="4"/>
      <c r="C1276" s="4"/>
      <c r="D1276" s="83"/>
      <c r="E1276" s="83"/>
      <c r="F1276" s="83"/>
      <c r="G1276" s="83"/>
      <c r="H1276" s="45"/>
      <c r="I1276" s="44"/>
      <c r="J1276" s="29"/>
    </row>
    <row r="1277" spans="1:10" x14ac:dyDescent="0.25">
      <c r="A1277" s="18">
        <v>1273</v>
      </c>
      <c r="B1277" s="4"/>
      <c r="C1277" s="4"/>
      <c r="D1277" s="83"/>
      <c r="E1277" s="83"/>
      <c r="F1277" s="83"/>
      <c r="G1277" s="83"/>
      <c r="H1277" s="45"/>
      <c r="I1277" s="44"/>
      <c r="J1277" s="29"/>
    </row>
    <row r="1278" spans="1:10" x14ac:dyDescent="0.25">
      <c r="A1278" s="18">
        <v>1274</v>
      </c>
      <c r="B1278" s="4"/>
      <c r="C1278" s="4"/>
      <c r="D1278" s="83"/>
      <c r="E1278" s="83"/>
      <c r="F1278" s="83"/>
      <c r="G1278" s="83"/>
      <c r="H1278" s="45"/>
      <c r="I1278" s="44"/>
      <c r="J1278" s="29"/>
    </row>
    <row r="1279" spans="1:10" x14ac:dyDescent="0.25">
      <c r="A1279" s="18">
        <v>1275</v>
      </c>
      <c r="B1279" s="4"/>
      <c r="C1279" s="4"/>
      <c r="D1279" s="83"/>
      <c r="E1279" s="83"/>
      <c r="F1279" s="83"/>
      <c r="G1279" s="83"/>
      <c r="H1279" s="45"/>
      <c r="I1279" s="44"/>
      <c r="J1279" s="29"/>
    </row>
    <row r="1280" spans="1:10" x14ac:dyDescent="0.25">
      <c r="A1280" s="18">
        <v>1276</v>
      </c>
      <c r="B1280" s="4"/>
      <c r="C1280" s="4"/>
      <c r="D1280" s="83"/>
      <c r="E1280" s="83"/>
      <c r="F1280" s="83"/>
      <c r="G1280" s="83"/>
      <c r="H1280" s="45"/>
      <c r="I1280" s="44"/>
      <c r="J1280" s="29"/>
    </row>
    <row r="1281" spans="1:10" x14ac:dyDescent="0.25">
      <c r="A1281" s="18">
        <v>1277</v>
      </c>
      <c r="B1281" s="4"/>
      <c r="C1281" s="4"/>
      <c r="D1281" s="83"/>
      <c r="E1281" s="83"/>
      <c r="F1281" s="83"/>
      <c r="G1281" s="83"/>
      <c r="H1281" s="45"/>
      <c r="I1281" s="44"/>
      <c r="J1281" s="29"/>
    </row>
    <row r="1282" spans="1:10" x14ac:dyDescent="0.25">
      <c r="A1282" s="18">
        <v>1278</v>
      </c>
      <c r="B1282" s="4"/>
      <c r="C1282" s="4"/>
      <c r="D1282" s="83"/>
      <c r="E1282" s="83"/>
      <c r="F1282" s="83"/>
      <c r="G1282" s="83"/>
      <c r="H1282" s="45"/>
      <c r="I1282" s="44"/>
      <c r="J1282" s="29"/>
    </row>
    <row r="1283" spans="1:10" x14ac:dyDescent="0.25">
      <c r="A1283" s="18">
        <v>1279</v>
      </c>
      <c r="B1283" s="4"/>
      <c r="C1283" s="4"/>
      <c r="D1283" s="83"/>
      <c r="E1283" s="83"/>
      <c r="F1283" s="83"/>
      <c r="G1283" s="83"/>
      <c r="H1283" s="45"/>
      <c r="I1283" s="44"/>
      <c r="J1283" s="29"/>
    </row>
    <row r="1284" spans="1:10" x14ac:dyDescent="0.25">
      <c r="A1284" s="18">
        <v>1280</v>
      </c>
      <c r="B1284" s="4"/>
      <c r="C1284" s="4"/>
      <c r="D1284" s="83"/>
      <c r="E1284" s="83"/>
      <c r="F1284" s="83"/>
      <c r="G1284" s="83"/>
      <c r="H1284" s="45"/>
      <c r="I1284" s="44"/>
      <c r="J1284" s="29"/>
    </row>
    <row r="1285" spans="1:10" x14ac:dyDescent="0.25">
      <c r="A1285" s="18">
        <v>1281</v>
      </c>
      <c r="B1285" s="4"/>
      <c r="C1285" s="4"/>
      <c r="D1285" s="83"/>
      <c r="E1285" s="83"/>
      <c r="F1285" s="83"/>
      <c r="G1285" s="83"/>
      <c r="H1285" s="45"/>
      <c r="I1285" s="44"/>
      <c r="J1285" s="29"/>
    </row>
    <row r="1286" spans="1:10" x14ac:dyDescent="0.25">
      <c r="A1286" s="18">
        <v>1282</v>
      </c>
      <c r="B1286" s="4"/>
      <c r="C1286" s="4"/>
      <c r="D1286" s="83"/>
      <c r="E1286" s="83"/>
      <c r="F1286" s="83"/>
      <c r="G1286" s="83"/>
      <c r="H1286" s="45"/>
      <c r="I1286" s="44"/>
      <c r="J1286" s="29"/>
    </row>
    <row r="1287" spans="1:10" x14ac:dyDescent="0.25">
      <c r="A1287" s="18">
        <v>1283</v>
      </c>
      <c r="B1287" s="4"/>
      <c r="C1287" s="4"/>
      <c r="D1287" s="83"/>
      <c r="E1287" s="83"/>
      <c r="F1287" s="83"/>
      <c r="G1287" s="83"/>
      <c r="H1287" s="45"/>
      <c r="I1287" s="44"/>
      <c r="J1287" s="29"/>
    </row>
    <row r="1288" spans="1:10" x14ac:dyDescent="0.25">
      <c r="A1288" s="18">
        <v>1284</v>
      </c>
      <c r="B1288" s="4"/>
      <c r="C1288" s="4"/>
      <c r="D1288" s="83"/>
      <c r="E1288" s="83"/>
      <c r="F1288" s="83"/>
      <c r="G1288" s="83"/>
      <c r="H1288" s="45"/>
      <c r="I1288" s="44"/>
      <c r="J1288" s="29"/>
    </row>
    <row r="1289" spans="1:10" x14ac:dyDescent="0.25">
      <c r="A1289" s="18">
        <v>1285</v>
      </c>
      <c r="B1289" s="4"/>
      <c r="C1289" s="4"/>
      <c r="D1289" s="83"/>
      <c r="E1289" s="83"/>
      <c r="F1289" s="83"/>
      <c r="G1289" s="83"/>
      <c r="H1289" s="45"/>
      <c r="I1289" s="44"/>
      <c r="J1289" s="29"/>
    </row>
    <row r="1290" spans="1:10" x14ac:dyDescent="0.25">
      <c r="A1290" s="18">
        <v>1286</v>
      </c>
      <c r="B1290" s="4"/>
      <c r="C1290" s="4"/>
      <c r="D1290" s="83"/>
      <c r="E1290" s="83"/>
      <c r="F1290" s="83"/>
      <c r="G1290" s="83"/>
      <c r="H1290" s="45"/>
      <c r="I1290" s="44"/>
      <c r="J1290" s="29"/>
    </row>
    <row r="1291" spans="1:10" x14ac:dyDescent="0.25">
      <c r="A1291" s="18">
        <v>1287</v>
      </c>
      <c r="B1291" s="4"/>
      <c r="C1291" s="4"/>
      <c r="D1291" s="83"/>
      <c r="E1291" s="83"/>
      <c r="F1291" s="83"/>
      <c r="G1291" s="83"/>
      <c r="H1291" s="45"/>
      <c r="I1291" s="44"/>
      <c r="J1291" s="29"/>
    </row>
    <row r="1292" spans="1:10" x14ac:dyDescent="0.25">
      <c r="A1292" s="18">
        <v>1288</v>
      </c>
      <c r="B1292" s="4"/>
      <c r="C1292" s="4"/>
      <c r="D1292" s="83"/>
      <c r="E1292" s="83"/>
      <c r="F1292" s="83"/>
      <c r="G1292" s="83"/>
      <c r="H1292" s="45"/>
      <c r="I1292" s="44"/>
      <c r="J1292" s="29"/>
    </row>
    <row r="1293" spans="1:10" x14ac:dyDescent="0.25">
      <c r="A1293" s="18">
        <v>1289</v>
      </c>
      <c r="B1293" s="4"/>
      <c r="C1293" s="4"/>
      <c r="D1293" s="83"/>
      <c r="E1293" s="83"/>
      <c r="F1293" s="83"/>
      <c r="G1293" s="83"/>
      <c r="H1293" s="45"/>
      <c r="I1293" s="44"/>
      <c r="J1293" s="29"/>
    </row>
    <row r="1294" spans="1:10" x14ac:dyDescent="0.25">
      <c r="A1294" s="18">
        <v>1290</v>
      </c>
      <c r="B1294" s="4"/>
      <c r="C1294" s="4"/>
      <c r="D1294" s="83"/>
      <c r="E1294" s="83"/>
      <c r="F1294" s="83"/>
      <c r="G1294" s="83"/>
      <c r="H1294" s="45"/>
      <c r="I1294" s="44"/>
      <c r="J1294" s="29"/>
    </row>
    <row r="1295" spans="1:10" x14ac:dyDescent="0.25">
      <c r="A1295" s="18">
        <v>1291</v>
      </c>
      <c r="B1295" s="4"/>
      <c r="C1295" s="4"/>
      <c r="D1295" s="83"/>
      <c r="E1295" s="83"/>
      <c r="F1295" s="83"/>
      <c r="G1295" s="83"/>
      <c r="H1295" s="45"/>
      <c r="I1295" s="44"/>
      <c r="J1295" s="29"/>
    </row>
    <row r="1296" spans="1:10" x14ac:dyDescent="0.25">
      <c r="A1296" s="18">
        <v>1292</v>
      </c>
      <c r="B1296" s="4"/>
      <c r="C1296" s="4"/>
      <c r="D1296" s="83"/>
      <c r="E1296" s="83"/>
      <c r="F1296" s="83"/>
      <c r="G1296" s="83"/>
      <c r="H1296" s="45"/>
      <c r="I1296" s="44"/>
      <c r="J1296" s="29"/>
    </row>
    <row r="1297" spans="1:10" x14ac:dyDescent="0.25">
      <c r="A1297" s="18">
        <v>1293</v>
      </c>
      <c r="B1297" s="4"/>
      <c r="C1297" s="4"/>
      <c r="D1297" s="83"/>
      <c r="E1297" s="83"/>
      <c r="F1297" s="83"/>
      <c r="G1297" s="83"/>
      <c r="H1297" s="45"/>
      <c r="I1297" s="44"/>
      <c r="J1297" s="29"/>
    </row>
    <row r="1298" spans="1:10" x14ac:dyDescent="0.25">
      <c r="A1298" s="18">
        <v>1294</v>
      </c>
      <c r="B1298" s="4"/>
      <c r="C1298" s="4"/>
      <c r="D1298" s="83"/>
      <c r="E1298" s="83"/>
      <c r="F1298" s="83"/>
      <c r="G1298" s="83"/>
      <c r="H1298" s="45"/>
      <c r="I1298" s="44"/>
      <c r="J1298" s="29"/>
    </row>
    <row r="1299" spans="1:10" x14ac:dyDescent="0.25">
      <c r="A1299" s="18">
        <v>1295</v>
      </c>
      <c r="B1299" s="4"/>
      <c r="C1299" s="4"/>
      <c r="D1299" s="83"/>
      <c r="E1299" s="83"/>
      <c r="F1299" s="83"/>
      <c r="G1299" s="83"/>
      <c r="H1299" s="45"/>
      <c r="I1299" s="44"/>
      <c r="J1299" s="29"/>
    </row>
    <row r="1300" spans="1:10" x14ac:dyDescent="0.25">
      <c r="A1300" s="18">
        <v>1296</v>
      </c>
      <c r="B1300" s="4"/>
      <c r="C1300" s="4"/>
      <c r="D1300" s="83"/>
      <c r="E1300" s="83"/>
      <c r="F1300" s="83"/>
      <c r="G1300" s="83"/>
      <c r="H1300" s="45"/>
      <c r="I1300" s="44"/>
      <c r="J1300" s="29"/>
    </row>
    <row r="1301" spans="1:10" x14ac:dyDescent="0.25">
      <c r="A1301" s="18">
        <v>1297</v>
      </c>
      <c r="B1301" s="4"/>
      <c r="C1301" s="4"/>
      <c r="D1301" s="83"/>
      <c r="E1301" s="83"/>
      <c r="F1301" s="83"/>
      <c r="G1301" s="83"/>
      <c r="H1301" s="45"/>
      <c r="I1301" s="44"/>
      <c r="J1301" s="29"/>
    </row>
    <row r="1302" spans="1:10" x14ac:dyDescent="0.25">
      <c r="A1302" s="18">
        <v>1298</v>
      </c>
      <c r="B1302" s="4"/>
      <c r="C1302" s="4"/>
      <c r="D1302" s="83"/>
      <c r="E1302" s="83"/>
      <c r="F1302" s="83"/>
      <c r="G1302" s="83"/>
      <c r="H1302" s="45"/>
      <c r="I1302" s="44"/>
      <c r="J1302" s="29"/>
    </row>
    <row r="1303" spans="1:10" x14ac:dyDescent="0.25">
      <c r="A1303" s="18">
        <v>1299</v>
      </c>
      <c r="B1303" s="4"/>
      <c r="C1303" s="4"/>
      <c r="D1303" s="83"/>
      <c r="E1303" s="83"/>
      <c r="F1303" s="83"/>
      <c r="G1303" s="83"/>
      <c r="H1303" s="45"/>
      <c r="I1303" s="44"/>
      <c r="J1303" s="29"/>
    </row>
    <row r="1304" spans="1:10" x14ac:dyDescent="0.25">
      <c r="A1304" s="18">
        <v>1300</v>
      </c>
      <c r="B1304" s="4"/>
      <c r="C1304" s="4"/>
      <c r="D1304" s="83"/>
      <c r="E1304" s="83"/>
      <c r="F1304" s="83"/>
      <c r="G1304" s="83"/>
      <c r="H1304" s="45"/>
      <c r="I1304" s="44"/>
      <c r="J1304" s="29"/>
    </row>
    <row r="1305" spans="1:10" x14ac:dyDescent="0.25">
      <c r="A1305" s="18">
        <v>1301</v>
      </c>
      <c r="B1305" s="4"/>
      <c r="C1305" s="4"/>
      <c r="D1305" s="83"/>
      <c r="E1305" s="83"/>
      <c r="F1305" s="83"/>
      <c r="G1305" s="83"/>
      <c r="H1305" s="45"/>
      <c r="I1305" s="44"/>
      <c r="J1305" s="29"/>
    </row>
    <row r="1306" spans="1:10" x14ac:dyDescent="0.25">
      <c r="A1306" s="18">
        <v>1302</v>
      </c>
      <c r="B1306" s="4"/>
      <c r="C1306" s="4"/>
      <c r="D1306" s="83"/>
      <c r="E1306" s="83"/>
      <c r="F1306" s="83"/>
      <c r="G1306" s="83"/>
      <c r="H1306" s="45"/>
      <c r="I1306" s="44"/>
      <c r="J1306" s="29"/>
    </row>
    <row r="1307" spans="1:10" x14ac:dyDescent="0.25">
      <c r="A1307" s="18">
        <v>1303</v>
      </c>
      <c r="B1307" s="4"/>
      <c r="C1307" s="4"/>
      <c r="D1307" s="83"/>
      <c r="E1307" s="83"/>
      <c r="F1307" s="83"/>
      <c r="G1307" s="83"/>
      <c r="H1307" s="45"/>
      <c r="I1307" s="44"/>
      <c r="J1307" s="29"/>
    </row>
    <row r="1308" spans="1:10" x14ac:dyDescent="0.25">
      <c r="A1308" s="18">
        <v>1304</v>
      </c>
      <c r="B1308" s="4"/>
      <c r="C1308" s="4"/>
      <c r="D1308" s="83"/>
      <c r="E1308" s="83"/>
      <c r="F1308" s="83"/>
      <c r="G1308" s="83"/>
      <c r="H1308" s="45"/>
      <c r="I1308" s="44"/>
      <c r="J1308" s="29"/>
    </row>
    <row r="1309" spans="1:10" x14ac:dyDescent="0.25">
      <c r="A1309" s="18">
        <v>1305</v>
      </c>
      <c r="B1309" s="4"/>
      <c r="C1309" s="4"/>
      <c r="D1309" s="83"/>
      <c r="E1309" s="83"/>
      <c r="F1309" s="83"/>
      <c r="G1309" s="83"/>
      <c r="H1309" s="45"/>
      <c r="I1309" s="44"/>
      <c r="J1309" s="29"/>
    </row>
    <row r="1310" spans="1:10" x14ac:dyDescent="0.25">
      <c r="A1310" s="18">
        <v>1306</v>
      </c>
      <c r="B1310" s="4"/>
      <c r="C1310" s="4"/>
      <c r="D1310" s="83"/>
      <c r="E1310" s="83"/>
      <c r="F1310" s="83"/>
      <c r="G1310" s="83"/>
      <c r="H1310" s="45"/>
      <c r="I1310" s="44"/>
      <c r="J1310" s="29"/>
    </row>
    <row r="1311" spans="1:10" x14ac:dyDescent="0.25">
      <c r="A1311" s="18">
        <v>1307</v>
      </c>
      <c r="B1311" s="4"/>
      <c r="C1311" s="4"/>
      <c r="D1311" s="83"/>
      <c r="E1311" s="83"/>
      <c r="F1311" s="83"/>
      <c r="G1311" s="83"/>
      <c r="H1311" s="45"/>
      <c r="I1311" s="44"/>
      <c r="J1311" s="29"/>
    </row>
    <row r="1312" spans="1:10" x14ac:dyDescent="0.25">
      <c r="A1312" s="18">
        <v>1308</v>
      </c>
      <c r="B1312" s="4"/>
      <c r="C1312" s="4"/>
      <c r="D1312" s="83"/>
      <c r="E1312" s="83"/>
      <c r="F1312" s="83"/>
      <c r="G1312" s="83"/>
      <c r="H1312" s="45"/>
      <c r="I1312" s="44"/>
      <c r="J1312" s="29"/>
    </row>
    <row r="1313" spans="1:10" x14ac:dyDescent="0.25">
      <c r="A1313" s="18">
        <v>1309</v>
      </c>
      <c r="B1313" s="4"/>
      <c r="C1313" s="4"/>
      <c r="D1313" s="83"/>
      <c r="E1313" s="83"/>
      <c r="F1313" s="83"/>
      <c r="G1313" s="83"/>
      <c r="H1313" s="45"/>
      <c r="I1313" s="44"/>
      <c r="J1313" s="29"/>
    </row>
    <row r="1314" spans="1:10" x14ac:dyDescent="0.25">
      <c r="A1314" s="18">
        <v>1310</v>
      </c>
      <c r="B1314" s="4"/>
      <c r="C1314" s="4"/>
      <c r="D1314" s="83"/>
      <c r="E1314" s="83"/>
      <c r="F1314" s="83"/>
      <c r="G1314" s="83"/>
      <c r="H1314" s="45"/>
      <c r="I1314" s="44"/>
      <c r="J1314" s="29"/>
    </row>
    <row r="1315" spans="1:10" x14ac:dyDescent="0.25">
      <c r="A1315" s="18">
        <v>1311</v>
      </c>
      <c r="B1315" s="4"/>
      <c r="C1315" s="4"/>
      <c r="D1315" s="83"/>
      <c r="E1315" s="83"/>
      <c r="F1315" s="83"/>
      <c r="G1315" s="83"/>
      <c r="H1315" s="45"/>
      <c r="I1315" s="44"/>
      <c r="J1315" s="29"/>
    </row>
    <row r="1316" spans="1:10" x14ac:dyDescent="0.25">
      <c r="A1316" s="18">
        <v>1312</v>
      </c>
      <c r="B1316" s="4"/>
      <c r="C1316" s="4"/>
      <c r="D1316" s="83"/>
      <c r="E1316" s="83"/>
      <c r="F1316" s="83"/>
      <c r="G1316" s="83"/>
      <c r="H1316" s="45"/>
      <c r="I1316" s="44"/>
      <c r="J1316" s="29"/>
    </row>
    <row r="1317" spans="1:10" x14ac:dyDescent="0.25">
      <c r="A1317" s="18">
        <v>1313</v>
      </c>
      <c r="B1317" s="4"/>
      <c r="C1317" s="4"/>
      <c r="D1317" s="83"/>
      <c r="E1317" s="83"/>
      <c r="F1317" s="83"/>
      <c r="G1317" s="83"/>
      <c r="H1317" s="45"/>
      <c r="I1317" s="44"/>
      <c r="J1317" s="29"/>
    </row>
    <row r="1318" spans="1:10" x14ac:dyDescent="0.25">
      <c r="A1318" s="18">
        <v>1314</v>
      </c>
      <c r="B1318" s="4"/>
      <c r="C1318" s="4"/>
      <c r="D1318" s="83"/>
      <c r="E1318" s="83"/>
      <c r="F1318" s="83"/>
      <c r="G1318" s="83"/>
      <c r="H1318" s="45"/>
      <c r="I1318" s="44"/>
      <c r="J1318" s="29"/>
    </row>
    <row r="1319" spans="1:10" x14ac:dyDescent="0.25">
      <c r="A1319" s="18">
        <v>1315</v>
      </c>
      <c r="B1319" s="4"/>
      <c r="C1319" s="4"/>
      <c r="D1319" s="83"/>
      <c r="E1319" s="83"/>
      <c r="F1319" s="83"/>
      <c r="G1319" s="83"/>
      <c r="H1319" s="45"/>
      <c r="I1319" s="44"/>
      <c r="J1319" s="29"/>
    </row>
    <row r="1320" spans="1:10" x14ac:dyDescent="0.25">
      <c r="A1320" s="18">
        <v>1316</v>
      </c>
      <c r="B1320" s="4"/>
      <c r="C1320" s="4"/>
      <c r="D1320" s="83"/>
      <c r="E1320" s="83"/>
      <c r="F1320" s="83"/>
      <c r="G1320" s="83"/>
      <c r="H1320" s="45"/>
      <c r="I1320" s="44"/>
      <c r="J1320" s="29"/>
    </row>
    <row r="1321" spans="1:10" x14ac:dyDescent="0.25">
      <c r="A1321" s="18">
        <v>1317</v>
      </c>
      <c r="B1321" s="4"/>
      <c r="C1321" s="4"/>
      <c r="D1321" s="83"/>
      <c r="E1321" s="83"/>
      <c r="F1321" s="83"/>
      <c r="G1321" s="83"/>
      <c r="H1321" s="45"/>
      <c r="I1321" s="44"/>
      <c r="J1321" s="29"/>
    </row>
    <row r="1322" spans="1:10" x14ac:dyDescent="0.25">
      <c r="A1322" s="18">
        <v>1318</v>
      </c>
      <c r="B1322" s="4"/>
      <c r="C1322" s="4"/>
      <c r="D1322" s="83"/>
      <c r="E1322" s="83"/>
      <c r="F1322" s="83"/>
      <c r="G1322" s="83"/>
      <c r="H1322" s="45"/>
      <c r="I1322" s="44"/>
      <c r="J1322" s="29"/>
    </row>
    <row r="1323" spans="1:10" x14ac:dyDescent="0.25">
      <c r="A1323" s="18">
        <v>1319</v>
      </c>
      <c r="B1323" s="4"/>
      <c r="C1323" s="4"/>
      <c r="D1323" s="83"/>
      <c r="E1323" s="83"/>
      <c r="F1323" s="83"/>
      <c r="G1323" s="83"/>
      <c r="H1323" s="45"/>
      <c r="I1323" s="44"/>
      <c r="J1323" s="29"/>
    </row>
    <row r="1324" spans="1:10" x14ac:dyDescent="0.25">
      <c r="A1324" s="18">
        <v>1320</v>
      </c>
      <c r="B1324" s="4"/>
      <c r="C1324" s="4"/>
      <c r="D1324" s="83"/>
      <c r="E1324" s="83"/>
      <c r="F1324" s="83"/>
      <c r="G1324" s="83"/>
      <c r="H1324" s="45"/>
      <c r="I1324" s="44"/>
      <c r="J1324" s="29"/>
    </row>
    <row r="1325" spans="1:10" x14ac:dyDescent="0.25">
      <c r="A1325" s="18">
        <v>1321</v>
      </c>
      <c r="B1325" s="4"/>
      <c r="C1325" s="4"/>
      <c r="D1325" s="83"/>
      <c r="E1325" s="83"/>
      <c r="F1325" s="83"/>
      <c r="G1325" s="83"/>
      <c r="H1325" s="45"/>
      <c r="I1325" s="44"/>
      <c r="J1325" s="29"/>
    </row>
    <row r="1326" spans="1:10" x14ac:dyDescent="0.25">
      <c r="A1326" s="18">
        <v>1322</v>
      </c>
      <c r="B1326" s="4"/>
      <c r="C1326" s="4"/>
      <c r="D1326" s="83"/>
      <c r="E1326" s="83"/>
      <c r="F1326" s="83"/>
      <c r="G1326" s="83"/>
      <c r="H1326" s="45"/>
      <c r="I1326" s="44"/>
      <c r="J1326" s="29"/>
    </row>
    <row r="1327" spans="1:10" x14ac:dyDescent="0.25">
      <c r="A1327" s="18">
        <v>1323</v>
      </c>
      <c r="B1327" s="4"/>
      <c r="C1327" s="4"/>
      <c r="D1327" s="83"/>
      <c r="E1327" s="83"/>
      <c r="F1327" s="83"/>
      <c r="G1327" s="83"/>
      <c r="H1327" s="45"/>
      <c r="I1327" s="44"/>
      <c r="J1327" s="29"/>
    </row>
    <row r="1328" spans="1:10" x14ac:dyDescent="0.25">
      <c r="A1328" s="18">
        <v>1324</v>
      </c>
      <c r="B1328" s="4"/>
      <c r="C1328" s="4"/>
      <c r="D1328" s="83"/>
      <c r="E1328" s="83"/>
      <c r="F1328" s="83"/>
      <c r="G1328" s="83"/>
      <c r="H1328" s="45"/>
      <c r="I1328" s="44"/>
      <c r="J1328" s="29"/>
    </row>
    <row r="1329" spans="1:10" x14ac:dyDescent="0.25">
      <c r="A1329" s="18">
        <v>1325</v>
      </c>
      <c r="B1329" s="4"/>
      <c r="C1329" s="4"/>
      <c r="D1329" s="83"/>
      <c r="E1329" s="83"/>
      <c r="F1329" s="83"/>
      <c r="G1329" s="83"/>
      <c r="H1329" s="45"/>
      <c r="I1329" s="44"/>
      <c r="J1329" s="29"/>
    </row>
    <row r="1330" spans="1:10" x14ac:dyDescent="0.25">
      <c r="A1330" s="18">
        <v>1326</v>
      </c>
      <c r="B1330" s="4"/>
      <c r="C1330" s="4"/>
      <c r="D1330" s="83"/>
      <c r="E1330" s="83"/>
      <c r="F1330" s="83"/>
      <c r="G1330" s="83"/>
      <c r="H1330" s="45"/>
      <c r="I1330" s="44"/>
      <c r="J1330" s="29"/>
    </row>
    <row r="1331" spans="1:10" x14ac:dyDescent="0.25">
      <c r="A1331" s="18">
        <v>1327</v>
      </c>
      <c r="B1331" s="4"/>
      <c r="C1331" s="4"/>
      <c r="D1331" s="83"/>
      <c r="E1331" s="83"/>
      <c r="F1331" s="83"/>
      <c r="G1331" s="83"/>
      <c r="H1331" s="45"/>
      <c r="I1331" s="44"/>
      <c r="J1331" s="29"/>
    </row>
    <row r="1332" spans="1:10" x14ac:dyDescent="0.25">
      <c r="A1332" s="18">
        <v>1328</v>
      </c>
      <c r="B1332" s="4"/>
      <c r="C1332" s="4"/>
      <c r="D1332" s="83"/>
      <c r="E1332" s="83"/>
      <c r="F1332" s="83"/>
      <c r="G1332" s="83"/>
      <c r="H1332" s="45"/>
      <c r="I1332" s="44"/>
      <c r="J1332" s="29"/>
    </row>
    <row r="1333" spans="1:10" x14ac:dyDescent="0.25">
      <c r="A1333" s="18">
        <v>1329</v>
      </c>
      <c r="B1333" s="4"/>
      <c r="C1333" s="4"/>
      <c r="D1333" s="83"/>
      <c r="E1333" s="83"/>
      <c r="F1333" s="83"/>
      <c r="G1333" s="83"/>
      <c r="H1333" s="45"/>
      <c r="I1333" s="44"/>
      <c r="J1333" s="29"/>
    </row>
    <row r="1334" spans="1:10" x14ac:dyDescent="0.25">
      <c r="A1334" s="18">
        <v>1330</v>
      </c>
      <c r="B1334" s="4"/>
      <c r="C1334" s="4"/>
      <c r="D1334" s="83"/>
      <c r="E1334" s="83"/>
      <c r="F1334" s="83"/>
      <c r="G1334" s="83"/>
      <c r="H1334" s="45"/>
      <c r="I1334" s="44"/>
      <c r="J1334" s="29"/>
    </row>
    <row r="1335" spans="1:10" x14ac:dyDescent="0.25">
      <c r="A1335" s="18">
        <v>1331</v>
      </c>
      <c r="B1335" s="4"/>
      <c r="C1335" s="4"/>
      <c r="D1335" s="83"/>
      <c r="E1335" s="83"/>
      <c r="F1335" s="83"/>
      <c r="G1335" s="83"/>
      <c r="H1335" s="45"/>
      <c r="I1335" s="44"/>
      <c r="J1335" s="29"/>
    </row>
    <row r="1336" spans="1:10" x14ac:dyDescent="0.25">
      <c r="A1336" s="18">
        <v>1332</v>
      </c>
      <c r="B1336" s="4"/>
      <c r="C1336" s="4"/>
      <c r="D1336" s="83"/>
      <c r="E1336" s="83"/>
      <c r="F1336" s="83"/>
      <c r="G1336" s="83"/>
      <c r="H1336" s="45"/>
      <c r="I1336" s="44"/>
      <c r="J1336" s="29"/>
    </row>
    <row r="1337" spans="1:10" x14ac:dyDescent="0.25">
      <c r="A1337" s="18">
        <v>1333</v>
      </c>
      <c r="B1337" s="4"/>
      <c r="C1337" s="4"/>
      <c r="D1337" s="83"/>
      <c r="E1337" s="83"/>
      <c r="F1337" s="83"/>
      <c r="G1337" s="83"/>
      <c r="H1337" s="45"/>
      <c r="I1337" s="44"/>
      <c r="J1337" s="29"/>
    </row>
    <row r="1338" spans="1:10" x14ac:dyDescent="0.25">
      <c r="A1338" s="18">
        <v>1334</v>
      </c>
      <c r="B1338" s="4"/>
      <c r="C1338" s="4"/>
      <c r="D1338" s="83"/>
      <c r="E1338" s="83"/>
      <c r="F1338" s="83"/>
      <c r="G1338" s="83"/>
      <c r="H1338" s="45"/>
      <c r="I1338" s="44"/>
      <c r="J1338" s="29"/>
    </row>
    <row r="1339" spans="1:10" x14ac:dyDescent="0.25">
      <c r="A1339" s="18">
        <v>1335</v>
      </c>
      <c r="B1339" s="4"/>
      <c r="C1339" s="4"/>
      <c r="D1339" s="83"/>
      <c r="E1339" s="83"/>
      <c r="F1339" s="83"/>
      <c r="G1339" s="83"/>
      <c r="H1339" s="45"/>
      <c r="I1339" s="44"/>
      <c r="J1339" s="29"/>
    </row>
    <row r="1340" spans="1:10" x14ac:dyDescent="0.25">
      <c r="A1340" s="18">
        <v>1336</v>
      </c>
      <c r="B1340" s="4"/>
      <c r="C1340" s="4"/>
      <c r="D1340" s="83"/>
      <c r="E1340" s="83"/>
      <c r="F1340" s="83"/>
      <c r="G1340" s="83"/>
      <c r="H1340" s="45"/>
      <c r="I1340" s="44"/>
      <c r="J1340" s="29"/>
    </row>
    <row r="1341" spans="1:10" x14ac:dyDescent="0.25">
      <c r="A1341" s="18">
        <v>1337</v>
      </c>
      <c r="B1341" s="4"/>
      <c r="C1341" s="4"/>
      <c r="D1341" s="83"/>
      <c r="E1341" s="83"/>
      <c r="F1341" s="83"/>
      <c r="G1341" s="83"/>
      <c r="H1341" s="45"/>
      <c r="I1341" s="44"/>
      <c r="J1341" s="29"/>
    </row>
    <row r="1342" spans="1:10" x14ac:dyDescent="0.25">
      <c r="A1342" s="18">
        <v>1338</v>
      </c>
      <c r="B1342" s="4"/>
      <c r="C1342" s="4"/>
      <c r="D1342" s="83"/>
      <c r="E1342" s="83"/>
      <c r="F1342" s="83"/>
      <c r="G1342" s="83"/>
      <c r="H1342" s="45"/>
      <c r="I1342" s="44"/>
      <c r="J1342" s="29"/>
    </row>
    <row r="1343" spans="1:10" x14ac:dyDescent="0.25">
      <c r="A1343" s="18">
        <v>1339</v>
      </c>
      <c r="B1343" s="4"/>
      <c r="C1343" s="4"/>
      <c r="D1343" s="83"/>
      <c r="E1343" s="83"/>
      <c r="F1343" s="83"/>
      <c r="G1343" s="83"/>
      <c r="H1343" s="45"/>
      <c r="I1343" s="44"/>
      <c r="J1343" s="29"/>
    </row>
    <row r="1344" spans="1:10" x14ac:dyDescent="0.25">
      <c r="A1344" s="18">
        <v>1340</v>
      </c>
      <c r="B1344" s="4"/>
      <c r="C1344" s="4"/>
      <c r="D1344" s="83"/>
      <c r="E1344" s="83"/>
      <c r="F1344" s="83"/>
      <c r="G1344" s="83"/>
      <c r="H1344" s="45"/>
      <c r="I1344" s="44"/>
      <c r="J1344" s="29"/>
    </row>
    <row r="1345" spans="1:10" x14ac:dyDescent="0.25">
      <c r="A1345" s="18">
        <v>1341</v>
      </c>
      <c r="B1345" s="4"/>
      <c r="C1345" s="4"/>
      <c r="D1345" s="83"/>
      <c r="E1345" s="83"/>
      <c r="F1345" s="83"/>
      <c r="G1345" s="83"/>
      <c r="H1345" s="45"/>
      <c r="I1345" s="44"/>
      <c r="J1345" s="29"/>
    </row>
    <row r="1346" spans="1:10" x14ac:dyDescent="0.25">
      <c r="A1346" s="18">
        <v>1342</v>
      </c>
      <c r="B1346" s="4"/>
      <c r="C1346" s="4"/>
      <c r="D1346" s="83"/>
      <c r="E1346" s="83"/>
      <c r="F1346" s="83"/>
      <c r="G1346" s="83"/>
      <c r="H1346" s="45"/>
      <c r="I1346" s="44"/>
      <c r="J1346" s="29"/>
    </row>
    <row r="1347" spans="1:10" x14ac:dyDescent="0.25">
      <c r="A1347" s="18">
        <v>1343</v>
      </c>
      <c r="B1347" s="4"/>
      <c r="C1347" s="4"/>
      <c r="D1347" s="83"/>
      <c r="E1347" s="83"/>
      <c r="F1347" s="83"/>
      <c r="G1347" s="83"/>
      <c r="H1347" s="45"/>
      <c r="I1347" s="44"/>
      <c r="J1347" s="29"/>
    </row>
    <row r="1348" spans="1:10" x14ac:dyDescent="0.25">
      <c r="A1348" s="18">
        <v>1344</v>
      </c>
      <c r="B1348" s="4"/>
      <c r="C1348" s="4"/>
      <c r="D1348" s="83"/>
      <c r="E1348" s="83"/>
      <c r="F1348" s="83"/>
      <c r="G1348" s="83"/>
      <c r="H1348" s="45"/>
      <c r="I1348" s="44"/>
      <c r="J1348" s="29"/>
    </row>
    <row r="1349" spans="1:10" x14ac:dyDescent="0.25">
      <c r="A1349" s="18">
        <v>1345</v>
      </c>
      <c r="B1349" s="4"/>
      <c r="C1349" s="4"/>
      <c r="D1349" s="83"/>
      <c r="E1349" s="83"/>
      <c r="F1349" s="83"/>
      <c r="G1349" s="83"/>
      <c r="H1349" s="45"/>
      <c r="I1349" s="44"/>
      <c r="J1349" s="29"/>
    </row>
    <row r="1350" spans="1:10" x14ac:dyDescent="0.25">
      <c r="A1350" s="18">
        <v>1346</v>
      </c>
      <c r="B1350" s="4"/>
      <c r="C1350" s="4"/>
      <c r="D1350" s="83"/>
      <c r="E1350" s="83"/>
      <c r="F1350" s="83"/>
      <c r="G1350" s="83"/>
      <c r="H1350" s="45"/>
      <c r="I1350" s="44"/>
      <c r="J1350" s="29"/>
    </row>
    <row r="1351" spans="1:10" x14ac:dyDescent="0.25">
      <c r="A1351" s="18">
        <v>1347</v>
      </c>
      <c r="B1351" s="4"/>
      <c r="C1351" s="4"/>
      <c r="D1351" s="83"/>
      <c r="E1351" s="83"/>
      <c r="F1351" s="83"/>
      <c r="G1351" s="83"/>
      <c r="H1351" s="45"/>
      <c r="I1351" s="44"/>
      <c r="J1351" s="29"/>
    </row>
    <row r="1352" spans="1:10" x14ac:dyDescent="0.25">
      <c r="A1352" s="18">
        <v>1348</v>
      </c>
      <c r="B1352" s="4"/>
      <c r="C1352" s="4"/>
      <c r="D1352" s="83"/>
      <c r="E1352" s="83"/>
      <c r="F1352" s="83"/>
      <c r="G1352" s="83"/>
      <c r="H1352" s="45"/>
      <c r="I1352" s="44"/>
      <c r="J1352" s="29"/>
    </row>
    <row r="1353" spans="1:10" x14ac:dyDescent="0.25">
      <c r="A1353" s="18">
        <v>1349</v>
      </c>
      <c r="B1353" s="4"/>
      <c r="C1353" s="4"/>
      <c r="D1353" s="83"/>
      <c r="E1353" s="83"/>
      <c r="F1353" s="83"/>
      <c r="G1353" s="83"/>
      <c r="H1353" s="45"/>
      <c r="I1353" s="44"/>
      <c r="J1353" s="29"/>
    </row>
    <row r="1354" spans="1:10" x14ac:dyDescent="0.25">
      <c r="A1354" s="18">
        <v>1350</v>
      </c>
      <c r="B1354" s="4"/>
      <c r="C1354" s="4"/>
      <c r="D1354" s="83"/>
      <c r="E1354" s="83"/>
      <c r="F1354" s="83"/>
      <c r="G1354" s="83"/>
      <c r="H1354" s="45"/>
      <c r="I1354" s="44"/>
      <c r="J1354" s="29"/>
    </row>
    <row r="1355" spans="1:10" x14ac:dyDescent="0.25">
      <c r="A1355" s="18">
        <v>1351</v>
      </c>
      <c r="B1355" s="4"/>
      <c r="C1355" s="4"/>
      <c r="D1355" s="83"/>
      <c r="E1355" s="83"/>
      <c r="F1355" s="83"/>
      <c r="G1355" s="83"/>
      <c r="H1355" s="45"/>
      <c r="I1355" s="44"/>
      <c r="J1355" s="29"/>
    </row>
    <row r="1356" spans="1:10" x14ac:dyDescent="0.25">
      <c r="A1356" s="18">
        <v>1352</v>
      </c>
      <c r="B1356" s="4"/>
      <c r="C1356" s="4"/>
      <c r="D1356" s="83"/>
      <c r="E1356" s="83"/>
      <c r="F1356" s="83"/>
      <c r="G1356" s="83"/>
      <c r="H1356" s="45"/>
      <c r="I1356" s="44"/>
      <c r="J1356" s="29"/>
    </row>
    <row r="1357" spans="1:10" x14ac:dyDescent="0.25">
      <c r="A1357" s="18">
        <v>1353</v>
      </c>
      <c r="B1357" s="4"/>
      <c r="C1357" s="4"/>
      <c r="D1357" s="83"/>
      <c r="E1357" s="83"/>
      <c r="F1357" s="83"/>
      <c r="G1357" s="83"/>
      <c r="H1357" s="45"/>
      <c r="I1357" s="44"/>
      <c r="J1357" s="29"/>
    </row>
    <row r="1358" spans="1:10" x14ac:dyDescent="0.25">
      <c r="A1358" s="18">
        <v>1354</v>
      </c>
      <c r="B1358" s="4"/>
      <c r="C1358" s="4"/>
      <c r="D1358" s="83"/>
      <c r="E1358" s="83"/>
      <c r="F1358" s="83"/>
      <c r="G1358" s="83"/>
      <c r="H1358" s="45"/>
      <c r="I1358" s="44"/>
      <c r="J1358" s="29"/>
    </row>
    <row r="1359" spans="1:10" x14ac:dyDescent="0.25">
      <c r="A1359" s="18">
        <v>1355</v>
      </c>
      <c r="B1359" s="4"/>
      <c r="C1359" s="4"/>
      <c r="D1359" s="83"/>
      <c r="E1359" s="83"/>
      <c r="F1359" s="83"/>
      <c r="G1359" s="83"/>
      <c r="H1359" s="45"/>
      <c r="I1359" s="44"/>
      <c r="J1359" s="29"/>
    </row>
    <row r="1360" spans="1:10" x14ac:dyDescent="0.25">
      <c r="A1360" s="18">
        <v>1356</v>
      </c>
      <c r="B1360" s="4"/>
      <c r="C1360" s="4"/>
      <c r="D1360" s="83"/>
      <c r="E1360" s="83"/>
      <c r="F1360" s="83"/>
      <c r="G1360" s="83"/>
      <c r="H1360" s="45"/>
      <c r="I1360" s="44"/>
      <c r="J1360" s="29"/>
    </row>
    <row r="1361" spans="1:10" x14ac:dyDescent="0.25">
      <c r="A1361" s="18">
        <v>1357</v>
      </c>
      <c r="B1361" s="4"/>
      <c r="C1361" s="4"/>
      <c r="D1361" s="83"/>
      <c r="E1361" s="83"/>
      <c r="F1361" s="83"/>
      <c r="G1361" s="83"/>
      <c r="H1361" s="45"/>
      <c r="I1361" s="44"/>
      <c r="J1361" s="29"/>
    </row>
    <row r="1362" spans="1:10" x14ac:dyDescent="0.25">
      <c r="A1362" s="18">
        <v>1358</v>
      </c>
      <c r="B1362" s="4"/>
      <c r="C1362" s="4"/>
      <c r="D1362" s="83"/>
      <c r="E1362" s="83"/>
      <c r="F1362" s="83"/>
      <c r="G1362" s="83"/>
      <c r="H1362" s="45"/>
      <c r="I1362" s="44"/>
      <c r="J1362" s="29"/>
    </row>
    <row r="1363" spans="1:10" x14ac:dyDescent="0.25">
      <c r="A1363" s="18">
        <v>1359</v>
      </c>
      <c r="B1363" s="4"/>
      <c r="C1363" s="4"/>
      <c r="D1363" s="83"/>
      <c r="E1363" s="83"/>
      <c r="F1363" s="83"/>
      <c r="G1363" s="83"/>
      <c r="H1363" s="45"/>
      <c r="I1363" s="44"/>
      <c r="J1363" s="29"/>
    </row>
    <row r="1364" spans="1:10" x14ac:dyDescent="0.25">
      <c r="A1364" s="18">
        <v>1360</v>
      </c>
      <c r="B1364" s="4"/>
      <c r="C1364" s="4"/>
      <c r="D1364" s="83"/>
      <c r="E1364" s="83"/>
      <c r="F1364" s="83"/>
      <c r="G1364" s="83"/>
      <c r="H1364" s="45"/>
      <c r="I1364" s="44"/>
      <c r="J1364" s="29"/>
    </row>
    <row r="1365" spans="1:10" x14ac:dyDescent="0.25">
      <c r="A1365" s="18">
        <v>1361</v>
      </c>
      <c r="B1365" s="4"/>
      <c r="C1365" s="4"/>
      <c r="D1365" s="83"/>
      <c r="E1365" s="83"/>
      <c r="F1365" s="83"/>
      <c r="G1365" s="83"/>
      <c r="H1365" s="45"/>
      <c r="I1365" s="44"/>
      <c r="J1365" s="29"/>
    </row>
    <row r="1366" spans="1:10" x14ac:dyDescent="0.25">
      <c r="A1366" s="18">
        <v>1362</v>
      </c>
      <c r="B1366" s="4"/>
      <c r="C1366" s="4"/>
      <c r="D1366" s="83"/>
      <c r="E1366" s="83"/>
      <c r="F1366" s="83"/>
      <c r="G1366" s="83"/>
      <c r="H1366" s="45"/>
      <c r="I1366" s="44"/>
      <c r="J1366" s="29"/>
    </row>
    <row r="1367" spans="1:10" x14ac:dyDescent="0.25">
      <c r="A1367" s="18">
        <v>1363</v>
      </c>
      <c r="B1367" s="4"/>
      <c r="C1367" s="4"/>
      <c r="D1367" s="83"/>
      <c r="E1367" s="83"/>
      <c r="F1367" s="83"/>
      <c r="G1367" s="83"/>
      <c r="H1367" s="45"/>
      <c r="I1367" s="44"/>
      <c r="J1367" s="29"/>
    </row>
    <row r="1368" spans="1:10" x14ac:dyDescent="0.25">
      <c r="A1368" s="18">
        <v>1364</v>
      </c>
      <c r="B1368" s="4"/>
      <c r="C1368" s="4"/>
      <c r="D1368" s="83"/>
      <c r="E1368" s="83"/>
      <c r="F1368" s="83"/>
      <c r="G1368" s="83"/>
      <c r="H1368" s="45"/>
      <c r="I1368" s="44"/>
      <c r="J1368" s="29"/>
    </row>
    <row r="1369" spans="1:10" x14ac:dyDescent="0.25">
      <c r="A1369" s="18">
        <v>1365</v>
      </c>
      <c r="B1369" s="4"/>
      <c r="C1369" s="4"/>
      <c r="D1369" s="83"/>
      <c r="E1369" s="83"/>
      <c r="F1369" s="83"/>
      <c r="G1369" s="83"/>
      <c r="H1369" s="45"/>
      <c r="I1369" s="44"/>
      <c r="J1369" s="29"/>
    </row>
    <row r="1370" spans="1:10" x14ac:dyDescent="0.25">
      <c r="A1370" s="18">
        <v>1366</v>
      </c>
      <c r="B1370" s="4"/>
      <c r="C1370" s="4"/>
      <c r="D1370" s="83"/>
      <c r="E1370" s="83"/>
      <c r="F1370" s="83"/>
      <c r="G1370" s="83"/>
      <c r="H1370" s="45"/>
      <c r="I1370" s="44"/>
      <c r="J1370" s="29"/>
    </row>
    <row r="1371" spans="1:10" x14ac:dyDescent="0.25">
      <c r="A1371" s="18">
        <v>1367</v>
      </c>
      <c r="B1371" s="4"/>
      <c r="C1371" s="4"/>
      <c r="D1371" s="83"/>
      <c r="E1371" s="83"/>
      <c r="F1371" s="83"/>
      <c r="G1371" s="83"/>
      <c r="H1371" s="45"/>
      <c r="I1371" s="44"/>
      <c r="J1371" s="29"/>
    </row>
    <row r="1372" spans="1:10" x14ac:dyDescent="0.25">
      <c r="A1372" s="18">
        <v>1368</v>
      </c>
      <c r="B1372" s="4"/>
      <c r="C1372" s="4"/>
      <c r="D1372" s="83"/>
      <c r="E1372" s="83"/>
      <c r="F1372" s="83"/>
      <c r="G1372" s="83"/>
      <c r="H1372" s="45"/>
      <c r="I1372" s="44"/>
      <c r="J1372" s="29"/>
    </row>
    <row r="1373" spans="1:10" x14ac:dyDescent="0.25">
      <c r="A1373" s="18">
        <v>1369</v>
      </c>
      <c r="B1373" s="4"/>
      <c r="C1373" s="4"/>
      <c r="D1373" s="83"/>
      <c r="E1373" s="83"/>
      <c r="F1373" s="83"/>
      <c r="G1373" s="83"/>
      <c r="H1373" s="45"/>
      <c r="I1373" s="44"/>
      <c r="J1373" s="29"/>
    </row>
    <row r="1374" spans="1:10" x14ac:dyDescent="0.25">
      <c r="A1374" s="18">
        <v>1370</v>
      </c>
      <c r="B1374" s="4"/>
      <c r="C1374" s="4"/>
      <c r="D1374" s="83"/>
      <c r="E1374" s="83"/>
      <c r="F1374" s="83"/>
      <c r="G1374" s="83"/>
      <c r="H1374" s="45"/>
      <c r="I1374" s="44"/>
      <c r="J1374" s="29"/>
    </row>
    <row r="1375" spans="1:10" x14ac:dyDescent="0.25">
      <c r="A1375" s="18">
        <v>1371</v>
      </c>
      <c r="B1375" s="4"/>
      <c r="C1375" s="4"/>
      <c r="D1375" s="83"/>
      <c r="E1375" s="83"/>
      <c r="F1375" s="83"/>
      <c r="G1375" s="83"/>
      <c r="H1375" s="45"/>
      <c r="I1375" s="44"/>
      <c r="J1375" s="29"/>
    </row>
    <row r="1376" spans="1:10" x14ac:dyDescent="0.25">
      <c r="A1376" s="18">
        <v>1372</v>
      </c>
      <c r="B1376" s="4"/>
      <c r="C1376" s="4"/>
      <c r="D1376" s="83"/>
      <c r="E1376" s="83"/>
      <c r="F1376" s="83"/>
      <c r="G1376" s="83"/>
      <c r="H1376" s="45"/>
      <c r="I1376" s="44"/>
      <c r="J1376" s="29"/>
    </row>
    <row r="1377" spans="1:10" x14ac:dyDescent="0.25">
      <c r="A1377" s="18">
        <v>1373</v>
      </c>
      <c r="B1377" s="4"/>
      <c r="C1377" s="4"/>
      <c r="D1377" s="83"/>
      <c r="E1377" s="83"/>
      <c r="F1377" s="83"/>
      <c r="G1377" s="83"/>
      <c r="H1377" s="45"/>
      <c r="I1377" s="44"/>
      <c r="J1377" s="29"/>
    </row>
    <row r="1378" spans="1:10" x14ac:dyDescent="0.25">
      <c r="A1378" s="18">
        <v>1374</v>
      </c>
      <c r="B1378" s="4"/>
      <c r="C1378" s="4"/>
      <c r="D1378" s="83"/>
      <c r="E1378" s="83"/>
      <c r="F1378" s="83"/>
      <c r="G1378" s="83"/>
      <c r="H1378" s="45"/>
      <c r="I1378" s="44"/>
      <c r="J1378" s="29"/>
    </row>
    <row r="1379" spans="1:10" x14ac:dyDescent="0.25">
      <c r="A1379" s="18">
        <v>1375</v>
      </c>
      <c r="B1379" s="4"/>
      <c r="C1379" s="4"/>
      <c r="D1379" s="83"/>
      <c r="E1379" s="83"/>
      <c r="F1379" s="83"/>
      <c r="G1379" s="83"/>
      <c r="H1379" s="45"/>
      <c r="I1379" s="44"/>
      <c r="J1379" s="29"/>
    </row>
    <row r="1380" spans="1:10" x14ac:dyDescent="0.25">
      <c r="A1380" s="18">
        <v>1376</v>
      </c>
      <c r="B1380" s="4"/>
      <c r="C1380" s="4"/>
      <c r="D1380" s="83"/>
      <c r="E1380" s="83"/>
      <c r="F1380" s="83"/>
      <c r="G1380" s="83"/>
      <c r="H1380" s="45"/>
      <c r="I1380" s="44"/>
      <c r="J1380" s="29"/>
    </row>
    <row r="1381" spans="1:10" x14ac:dyDescent="0.25">
      <c r="A1381" s="18">
        <v>1377</v>
      </c>
      <c r="B1381" s="4"/>
      <c r="C1381" s="4"/>
      <c r="D1381" s="83"/>
      <c r="E1381" s="83"/>
      <c r="F1381" s="83"/>
      <c r="G1381" s="83"/>
      <c r="H1381" s="45"/>
      <c r="I1381" s="44"/>
      <c r="J1381" s="29"/>
    </row>
    <row r="1382" spans="1:10" x14ac:dyDescent="0.25">
      <c r="A1382" s="18">
        <v>1378</v>
      </c>
      <c r="B1382" s="4"/>
      <c r="C1382" s="4"/>
      <c r="D1382" s="83"/>
      <c r="E1382" s="83"/>
      <c r="F1382" s="83"/>
      <c r="G1382" s="83"/>
      <c r="H1382" s="45"/>
      <c r="I1382" s="44"/>
      <c r="J1382" s="29"/>
    </row>
    <row r="1383" spans="1:10" x14ac:dyDescent="0.25">
      <c r="A1383" s="18">
        <v>1379</v>
      </c>
      <c r="B1383" s="4"/>
      <c r="C1383" s="4"/>
      <c r="D1383" s="83"/>
      <c r="E1383" s="83"/>
      <c r="F1383" s="83"/>
      <c r="G1383" s="83"/>
      <c r="H1383" s="45"/>
      <c r="I1383" s="44"/>
      <c r="J1383" s="29"/>
    </row>
    <row r="1384" spans="1:10" x14ac:dyDescent="0.25">
      <c r="A1384" s="18">
        <v>1380</v>
      </c>
      <c r="B1384" s="4"/>
      <c r="C1384" s="4"/>
      <c r="D1384" s="83"/>
      <c r="E1384" s="83"/>
      <c r="F1384" s="83"/>
      <c r="G1384" s="83"/>
      <c r="H1384" s="45"/>
      <c r="I1384" s="44"/>
      <c r="J1384" s="29"/>
    </row>
    <row r="1385" spans="1:10" x14ac:dyDescent="0.25">
      <c r="A1385" s="18">
        <v>1381</v>
      </c>
      <c r="B1385" s="4"/>
      <c r="C1385" s="4"/>
      <c r="D1385" s="83"/>
      <c r="E1385" s="83"/>
      <c r="F1385" s="83"/>
      <c r="G1385" s="83"/>
      <c r="H1385" s="45"/>
      <c r="I1385" s="44"/>
      <c r="J1385" s="29"/>
    </row>
    <row r="1386" spans="1:10" x14ac:dyDescent="0.25">
      <c r="A1386" s="18">
        <v>1382</v>
      </c>
      <c r="B1386" s="4"/>
      <c r="C1386" s="4"/>
      <c r="D1386" s="83"/>
      <c r="E1386" s="83"/>
      <c r="F1386" s="83"/>
      <c r="G1386" s="83"/>
      <c r="H1386" s="45"/>
      <c r="I1386" s="44"/>
      <c r="J1386" s="29"/>
    </row>
    <row r="1387" spans="1:10" x14ac:dyDescent="0.25">
      <c r="A1387" s="18">
        <v>1383</v>
      </c>
      <c r="B1387" s="4"/>
      <c r="C1387" s="4"/>
      <c r="D1387" s="83"/>
      <c r="E1387" s="83"/>
      <c r="F1387" s="83"/>
      <c r="G1387" s="83"/>
      <c r="H1387" s="45"/>
      <c r="I1387" s="44"/>
      <c r="J1387" s="29"/>
    </row>
    <row r="1388" spans="1:10" x14ac:dyDescent="0.25">
      <c r="A1388" s="18">
        <v>1384</v>
      </c>
      <c r="B1388" s="4"/>
      <c r="C1388" s="4"/>
      <c r="D1388" s="83"/>
      <c r="E1388" s="83"/>
      <c r="F1388" s="83"/>
      <c r="G1388" s="83"/>
      <c r="H1388" s="45"/>
      <c r="I1388" s="44"/>
      <c r="J1388" s="29"/>
    </row>
    <row r="1389" spans="1:10" x14ac:dyDescent="0.25">
      <c r="A1389" s="18">
        <v>1385</v>
      </c>
      <c r="B1389" s="4"/>
      <c r="C1389" s="4"/>
      <c r="D1389" s="83"/>
      <c r="E1389" s="83"/>
      <c r="F1389" s="83"/>
      <c r="G1389" s="83"/>
      <c r="H1389" s="45"/>
      <c r="I1389" s="44"/>
      <c r="J1389" s="29"/>
    </row>
    <row r="1390" spans="1:10" x14ac:dyDescent="0.25">
      <c r="A1390" s="18">
        <v>1386</v>
      </c>
      <c r="B1390" s="4"/>
      <c r="C1390" s="4"/>
      <c r="D1390" s="83"/>
      <c r="E1390" s="83"/>
      <c r="F1390" s="83"/>
      <c r="G1390" s="83"/>
      <c r="H1390" s="45"/>
      <c r="I1390" s="44"/>
      <c r="J1390" s="29"/>
    </row>
    <row r="1391" spans="1:10" x14ac:dyDescent="0.25">
      <c r="A1391" s="18">
        <v>1387</v>
      </c>
      <c r="B1391" s="4"/>
      <c r="C1391" s="4"/>
      <c r="D1391" s="83"/>
      <c r="E1391" s="83"/>
      <c r="F1391" s="83"/>
      <c r="G1391" s="83"/>
      <c r="H1391" s="45"/>
      <c r="I1391" s="44"/>
      <c r="J1391" s="29"/>
    </row>
    <row r="1392" spans="1:10" x14ac:dyDescent="0.25">
      <c r="A1392" s="18">
        <v>1388</v>
      </c>
      <c r="B1392" s="4"/>
      <c r="C1392" s="4"/>
      <c r="D1392" s="83"/>
      <c r="E1392" s="83"/>
      <c r="F1392" s="83"/>
      <c r="G1392" s="83"/>
      <c r="H1392" s="45"/>
      <c r="I1392" s="44"/>
      <c r="J1392" s="29"/>
    </row>
    <row r="1393" spans="1:10" x14ac:dyDescent="0.25">
      <c r="A1393" s="18">
        <v>1389</v>
      </c>
      <c r="B1393" s="4"/>
      <c r="C1393" s="4"/>
      <c r="D1393" s="83"/>
      <c r="E1393" s="83"/>
      <c r="F1393" s="83"/>
      <c r="G1393" s="83"/>
      <c r="H1393" s="45"/>
      <c r="I1393" s="44"/>
      <c r="J1393" s="29"/>
    </row>
    <row r="1394" spans="1:10" x14ac:dyDescent="0.25">
      <c r="A1394" s="18">
        <v>1390</v>
      </c>
      <c r="B1394" s="4"/>
      <c r="C1394" s="4"/>
      <c r="D1394" s="83"/>
      <c r="E1394" s="83"/>
      <c r="F1394" s="83"/>
      <c r="G1394" s="83"/>
      <c r="H1394" s="45"/>
      <c r="I1394" s="44"/>
      <c r="J1394" s="29"/>
    </row>
    <row r="1395" spans="1:10" x14ac:dyDescent="0.25">
      <c r="A1395" s="18">
        <v>1391</v>
      </c>
      <c r="B1395" s="4"/>
      <c r="C1395" s="4"/>
      <c r="D1395" s="83"/>
      <c r="E1395" s="83"/>
      <c r="F1395" s="83"/>
      <c r="G1395" s="83"/>
      <c r="H1395" s="45"/>
      <c r="I1395" s="44"/>
      <c r="J1395" s="29"/>
    </row>
    <row r="1396" spans="1:10" x14ac:dyDescent="0.25">
      <c r="A1396" s="18">
        <v>1392</v>
      </c>
      <c r="B1396" s="4"/>
      <c r="C1396" s="4"/>
      <c r="D1396" s="83"/>
      <c r="E1396" s="83"/>
      <c r="F1396" s="83"/>
      <c r="G1396" s="83"/>
      <c r="H1396" s="45"/>
      <c r="I1396" s="44"/>
      <c r="J1396" s="29"/>
    </row>
    <row r="1397" spans="1:10" x14ac:dyDescent="0.25">
      <c r="A1397" s="18">
        <v>1393</v>
      </c>
      <c r="B1397" s="4"/>
      <c r="C1397" s="4"/>
      <c r="D1397" s="83"/>
      <c r="E1397" s="83"/>
      <c r="F1397" s="83"/>
      <c r="G1397" s="83"/>
      <c r="H1397" s="45"/>
      <c r="I1397" s="44"/>
      <c r="J1397" s="29"/>
    </row>
    <row r="1398" spans="1:10" x14ac:dyDescent="0.25">
      <c r="A1398" s="18">
        <v>1394</v>
      </c>
      <c r="B1398" s="4"/>
      <c r="C1398" s="4"/>
      <c r="D1398" s="83"/>
      <c r="E1398" s="83"/>
      <c r="F1398" s="83"/>
      <c r="G1398" s="83"/>
      <c r="H1398" s="45"/>
      <c r="I1398" s="44"/>
      <c r="J1398" s="29"/>
    </row>
    <row r="1399" spans="1:10" x14ac:dyDescent="0.25">
      <c r="A1399" s="18">
        <v>1395</v>
      </c>
      <c r="B1399" s="4"/>
      <c r="C1399" s="4"/>
      <c r="D1399" s="83"/>
      <c r="E1399" s="83"/>
      <c r="F1399" s="83"/>
      <c r="G1399" s="83"/>
      <c r="H1399" s="45"/>
      <c r="I1399" s="44"/>
      <c r="J1399" s="29"/>
    </row>
    <row r="1400" spans="1:10" x14ac:dyDescent="0.25">
      <c r="A1400" s="18">
        <v>1396</v>
      </c>
      <c r="B1400" s="4"/>
      <c r="C1400" s="4"/>
      <c r="D1400" s="83"/>
      <c r="E1400" s="83"/>
      <c r="F1400" s="83"/>
      <c r="G1400" s="83"/>
      <c r="H1400" s="45"/>
      <c r="I1400" s="44"/>
      <c r="J1400" s="29"/>
    </row>
    <row r="1401" spans="1:10" x14ac:dyDescent="0.25">
      <c r="A1401" s="18">
        <v>1397</v>
      </c>
      <c r="B1401" s="4"/>
      <c r="C1401" s="4"/>
      <c r="D1401" s="83"/>
      <c r="E1401" s="83"/>
      <c r="F1401" s="83"/>
      <c r="G1401" s="83"/>
      <c r="H1401" s="45"/>
      <c r="I1401" s="44"/>
      <c r="J1401" s="29"/>
    </row>
    <row r="1402" spans="1:10" x14ac:dyDescent="0.25">
      <c r="A1402" s="18">
        <v>1398</v>
      </c>
      <c r="B1402" s="4"/>
      <c r="C1402" s="4"/>
      <c r="D1402" s="83"/>
      <c r="E1402" s="83"/>
      <c r="F1402" s="83"/>
      <c r="G1402" s="83"/>
      <c r="H1402" s="45"/>
      <c r="I1402" s="44"/>
      <c r="J1402" s="29"/>
    </row>
    <row r="1403" spans="1:10" x14ac:dyDescent="0.25">
      <c r="A1403" s="18">
        <v>1399</v>
      </c>
      <c r="B1403" s="4"/>
      <c r="C1403" s="4"/>
      <c r="D1403" s="83"/>
      <c r="E1403" s="83"/>
      <c r="F1403" s="83"/>
      <c r="G1403" s="83"/>
      <c r="H1403" s="45"/>
      <c r="I1403" s="44"/>
      <c r="J1403" s="29"/>
    </row>
    <row r="1404" spans="1:10" x14ac:dyDescent="0.25">
      <c r="A1404" s="18">
        <v>1400</v>
      </c>
      <c r="B1404" s="4"/>
      <c r="C1404" s="4"/>
      <c r="D1404" s="83"/>
      <c r="E1404" s="83"/>
      <c r="F1404" s="83"/>
      <c r="G1404" s="83"/>
      <c r="H1404" s="45"/>
      <c r="I1404" s="44"/>
      <c r="J1404" s="29"/>
    </row>
    <row r="1405" spans="1:10" x14ac:dyDescent="0.25">
      <c r="A1405" s="18">
        <v>1401</v>
      </c>
      <c r="B1405" s="4"/>
      <c r="C1405" s="4"/>
      <c r="D1405" s="83"/>
      <c r="E1405" s="83"/>
      <c r="F1405" s="83"/>
      <c r="G1405" s="83"/>
      <c r="H1405" s="45"/>
      <c r="I1405" s="44"/>
      <c r="J1405" s="29"/>
    </row>
    <row r="1406" spans="1:10" x14ac:dyDescent="0.25">
      <c r="A1406" s="18">
        <v>1402</v>
      </c>
      <c r="B1406" s="4"/>
      <c r="C1406" s="4"/>
      <c r="D1406" s="83"/>
      <c r="E1406" s="83"/>
      <c r="F1406" s="83"/>
      <c r="G1406" s="83"/>
      <c r="H1406" s="45"/>
      <c r="I1406" s="44"/>
      <c r="J1406" s="29"/>
    </row>
    <row r="1407" spans="1:10" x14ac:dyDescent="0.25">
      <c r="A1407" s="18">
        <v>1403</v>
      </c>
      <c r="B1407" s="4"/>
      <c r="C1407" s="4"/>
      <c r="D1407" s="83"/>
      <c r="E1407" s="83"/>
      <c r="F1407" s="83"/>
      <c r="G1407" s="83"/>
      <c r="H1407" s="45"/>
      <c r="I1407" s="44"/>
      <c r="J1407" s="29"/>
    </row>
    <row r="1408" spans="1:10" x14ac:dyDescent="0.25">
      <c r="A1408" s="18">
        <v>1404</v>
      </c>
      <c r="B1408" s="4"/>
      <c r="C1408" s="4"/>
      <c r="D1408" s="83"/>
      <c r="E1408" s="83"/>
      <c r="F1408" s="83"/>
      <c r="G1408" s="83"/>
      <c r="H1408" s="45"/>
      <c r="I1408" s="44"/>
      <c r="J1408" s="29"/>
    </row>
    <row r="1409" spans="1:10" x14ac:dyDescent="0.25">
      <c r="A1409" s="18">
        <v>1405</v>
      </c>
      <c r="B1409" s="4"/>
      <c r="C1409" s="4"/>
      <c r="D1409" s="83"/>
      <c r="E1409" s="83"/>
      <c r="F1409" s="83"/>
      <c r="G1409" s="83"/>
      <c r="H1409" s="45"/>
      <c r="I1409" s="44"/>
      <c r="J1409" s="29"/>
    </row>
    <row r="1410" spans="1:10" x14ac:dyDescent="0.25">
      <c r="A1410" s="18">
        <v>1406</v>
      </c>
      <c r="B1410" s="4"/>
      <c r="C1410" s="4"/>
      <c r="D1410" s="83"/>
      <c r="E1410" s="83"/>
      <c r="F1410" s="83"/>
      <c r="G1410" s="83"/>
      <c r="H1410" s="45"/>
      <c r="I1410" s="44"/>
      <c r="J1410" s="29"/>
    </row>
    <row r="1411" spans="1:10" x14ac:dyDescent="0.25">
      <c r="A1411" s="18">
        <v>1407</v>
      </c>
      <c r="B1411" s="4"/>
      <c r="C1411" s="4"/>
      <c r="D1411" s="83"/>
      <c r="E1411" s="83"/>
      <c r="F1411" s="83"/>
      <c r="G1411" s="83"/>
      <c r="H1411" s="45"/>
      <c r="I1411" s="44"/>
      <c r="J1411" s="29"/>
    </row>
    <row r="1412" spans="1:10" x14ac:dyDescent="0.25">
      <c r="A1412" s="18">
        <v>1408</v>
      </c>
      <c r="B1412" s="4"/>
      <c r="C1412" s="4"/>
      <c r="D1412" s="83"/>
      <c r="E1412" s="83"/>
      <c r="F1412" s="83"/>
      <c r="G1412" s="83"/>
      <c r="H1412" s="45"/>
      <c r="I1412" s="44"/>
      <c r="J1412" s="29"/>
    </row>
    <row r="1413" spans="1:10" x14ac:dyDescent="0.25">
      <c r="A1413" s="18">
        <v>1409</v>
      </c>
      <c r="B1413" s="4"/>
      <c r="C1413" s="4"/>
      <c r="D1413" s="83"/>
      <c r="E1413" s="83"/>
      <c r="F1413" s="83"/>
      <c r="G1413" s="83"/>
      <c r="H1413" s="45"/>
      <c r="I1413" s="44"/>
      <c r="J1413" s="29"/>
    </row>
    <row r="1414" spans="1:10" x14ac:dyDescent="0.25">
      <c r="A1414" s="18">
        <v>1410</v>
      </c>
      <c r="B1414" s="4"/>
      <c r="C1414" s="4"/>
      <c r="D1414" s="83"/>
      <c r="E1414" s="83"/>
      <c r="F1414" s="83"/>
      <c r="G1414" s="83"/>
      <c r="H1414" s="45"/>
      <c r="I1414" s="44"/>
      <c r="J1414" s="29"/>
    </row>
    <row r="1415" spans="1:10" x14ac:dyDescent="0.25">
      <c r="A1415" s="18">
        <v>1411</v>
      </c>
      <c r="B1415" s="4"/>
      <c r="C1415" s="4"/>
      <c r="D1415" s="83"/>
      <c r="E1415" s="83"/>
      <c r="F1415" s="83"/>
      <c r="G1415" s="83"/>
      <c r="H1415" s="45"/>
      <c r="I1415" s="44"/>
      <c r="J1415" s="29"/>
    </row>
    <row r="1416" spans="1:10" x14ac:dyDescent="0.25">
      <c r="A1416" s="18">
        <v>1412</v>
      </c>
      <c r="B1416" s="4"/>
      <c r="C1416" s="4"/>
      <c r="D1416" s="83"/>
      <c r="E1416" s="83"/>
      <c r="F1416" s="83"/>
      <c r="G1416" s="83"/>
      <c r="H1416" s="45"/>
      <c r="I1416" s="44"/>
      <c r="J1416" s="29"/>
    </row>
    <row r="1417" spans="1:10" x14ac:dyDescent="0.25">
      <c r="A1417" s="18">
        <v>1413</v>
      </c>
      <c r="B1417" s="4"/>
      <c r="C1417" s="4"/>
      <c r="D1417" s="83"/>
      <c r="E1417" s="83"/>
      <c r="F1417" s="83"/>
      <c r="G1417" s="83"/>
      <c r="H1417" s="45"/>
      <c r="I1417" s="44"/>
      <c r="J1417" s="29"/>
    </row>
    <row r="1418" spans="1:10" x14ac:dyDescent="0.25">
      <c r="A1418" s="18">
        <v>1414</v>
      </c>
      <c r="B1418" s="4"/>
      <c r="C1418" s="4"/>
      <c r="D1418" s="83"/>
      <c r="E1418" s="83"/>
      <c r="F1418" s="83"/>
      <c r="G1418" s="83"/>
      <c r="H1418" s="45"/>
      <c r="I1418" s="44"/>
      <c r="J1418" s="29"/>
    </row>
    <row r="1419" spans="1:10" x14ac:dyDescent="0.25">
      <c r="A1419" s="18">
        <v>1415</v>
      </c>
      <c r="B1419" s="4"/>
      <c r="C1419" s="4"/>
      <c r="D1419" s="83"/>
      <c r="E1419" s="83"/>
      <c r="F1419" s="83"/>
      <c r="G1419" s="83"/>
      <c r="H1419" s="45"/>
      <c r="I1419" s="44"/>
      <c r="J1419" s="29"/>
    </row>
    <row r="1420" spans="1:10" x14ac:dyDescent="0.25">
      <c r="A1420" s="18">
        <v>1416</v>
      </c>
      <c r="B1420" s="4"/>
      <c r="C1420" s="4"/>
      <c r="D1420" s="83"/>
      <c r="E1420" s="83"/>
      <c r="F1420" s="83"/>
      <c r="G1420" s="83"/>
      <c r="H1420" s="45"/>
      <c r="I1420" s="44"/>
      <c r="J1420" s="29"/>
    </row>
    <row r="1421" spans="1:10" x14ac:dyDescent="0.25">
      <c r="A1421" s="18">
        <v>1417</v>
      </c>
      <c r="B1421" s="4"/>
      <c r="C1421" s="4"/>
      <c r="D1421" s="83"/>
      <c r="E1421" s="83"/>
      <c r="F1421" s="83"/>
      <c r="G1421" s="83"/>
      <c r="H1421" s="45"/>
      <c r="I1421" s="44"/>
      <c r="J1421" s="29"/>
    </row>
    <row r="1422" spans="1:10" x14ac:dyDescent="0.25">
      <c r="A1422" s="18">
        <v>1418</v>
      </c>
      <c r="B1422" s="4"/>
      <c r="C1422" s="4"/>
      <c r="D1422" s="83"/>
      <c r="E1422" s="83"/>
      <c r="F1422" s="83"/>
      <c r="G1422" s="83"/>
      <c r="H1422" s="45"/>
      <c r="I1422" s="44"/>
      <c r="J1422" s="29"/>
    </row>
    <row r="1423" spans="1:10" x14ac:dyDescent="0.25">
      <c r="A1423" s="18">
        <v>1419</v>
      </c>
      <c r="B1423" s="4"/>
      <c r="C1423" s="4"/>
      <c r="D1423" s="83"/>
      <c r="E1423" s="83"/>
      <c r="F1423" s="83"/>
      <c r="G1423" s="83"/>
      <c r="H1423" s="45"/>
      <c r="I1423" s="44"/>
      <c r="J1423" s="29"/>
    </row>
    <row r="1424" spans="1:10" x14ac:dyDescent="0.25">
      <c r="A1424" s="18">
        <v>1420</v>
      </c>
      <c r="B1424" s="4"/>
      <c r="C1424" s="4"/>
      <c r="D1424" s="83"/>
      <c r="E1424" s="83"/>
      <c r="F1424" s="83"/>
      <c r="G1424" s="83"/>
      <c r="H1424" s="45"/>
      <c r="I1424" s="44"/>
      <c r="J1424" s="29"/>
    </row>
    <row r="1425" spans="1:10" x14ac:dyDescent="0.25">
      <c r="A1425" s="18">
        <v>1421</v>
      </c>
      <c r="B1425" s="4"/>
      <c r="C1425" s="4"/>
      <c r="D1425" s="83"/>
      <c r="E1425" s="83"/>
      <c r="F1425" s="83"/>
      <c r="G1425" s="83"/>
      <c r="H1425" s="45"/>
      <c r="I1425" s="44"/>
      <c r="J1425" s="29"/>
    </row>
    <row r="1426" spans="1:10" x14ac:dyDescent="0.25">
      <c r="A1426" s="18">
        <v>1422</v>
      </c>
      <c r="B1426" s="4"/>
      <c r="C1426" s="4"/>
      <c r="D1426" s="83"/>
      <c r="E1426" s="83"/>
      <c r="F1426" s="83"/>
      <c r="G1426" s="83"/>
      <c r="H1426" s="45"/>
      <c r="I1426" s="44"/>
      <c r="J1426" s="29"/>
    </row>
    <row r="1427" spans="1:10" x14ac:dyDescent="0.25">
      <c r="A1427" s="18">
        <v>1423</v>
      </c>
      <c r="B1427" s="4"/>
      <c r="C1427" s="4"/>
      <c r="D1427" s="83"/>
      <c r="E1427" s="83"/>
      <c r="F1427" s="83"/>
      <c r="G1427" s="83"/>
      <c r="H1427" s="45"/>
      <c r="I1427" s="44"/>
      <c r="J1427" s="29"/>
    </row>
    <row r="1428" spans="1:10" x14ac:dyDescent="0.25">
      <c r="A1428" s="18">
        <v>1424</v>
      </c>
      <c r="B1428" s="4"/>
      <c r="C1428" s="4"/>
      <c r="D1428" s="83"/>
      <c r="E1428" s="83"/>
      <c r="F1428" s="83"/>
      <c r="G1428" s="83"/>
      <c r="H1428" s="45"/>
      <c r="I1428" s="44"/>
      <c r="J1428" s="29"/>
    </row>
    <row r="1429" spans="1:10" x14ac:dyDescent="0.25">
      <c r="A1429" s="18">
        <v>1425</v>
      </c>
      <c r="B1429" s="4"/>
      <c r="C1429" s="4"/>
      <c r="D1429" s="83"/>
      <c r="E1429" s="83"/>
      <c r="F1429" s="83"/>
      <c r="G1429" s="83"/>
      <c r="H1429" s="45"/>
      <c r="I1429" s="44"/>
      <c r="J1429" s="29"/>
    </row>
    <row r="1430" spans="1:10" x14ac:dyDescent="0.25">
      <c r="A1430" s="18">
        <v>1426</v>
      </c>
      <c r="B1430" s="4"/>
      <c r="C1430" s="4"/>
      <c r="D1430" s="83"/>
      <c r="E1430" s="83"/>
      <c r="F1430" s="83"/>
      <c r="G1430" s="83"/>
      <c r="H1430" s="45"/>
      <c r="I1430" s="44"/>
      <c r="J1430" s="29"/>
    </row>
    <row r="1431" spans="1:10" x14ac:dyDescent="0.25">
      <c r="A1431" s="18">
        <v>1427</v>
      </c>
      <c r="B1431" s="4"/>
      <c r="C1431" s="4"/>
      <c r="D1431" s="83"/>
      <c r="E1431" s="83"/>
      <c r="F1431" s="83"/>
      <c r="G1431" s="83"/>
      <c r="H1431" s="45"/>
      <c r="I1431" s="44"/>
      <c r="J1431" s="29"/>
    </row>
    <row r="1432" spans="1:10" x14ac:dyDescent="0.25">
      <c r="A1432" s="18">
        <v>1428</v>
      </c>
      <c r="B1432" s="4"/>
      <c r="C1432" s="4"/>
      <c r="D1432" s="83"/>
      <c r="E1432" s="83"/>
      <c r="F1432" s="83"/>
      <c r="G1432" s="83"/>
      <c r="H1432" s="45"/>
      <c r="I1432" s="44"/>
      <c r="J1432" s="29"/>
    </row>
    <row r="1433" spans="1:10" x14ac:dyDescent="0.25">
      <c r="A1433" s="18">
        <v>1429</v>
      </c>
      <c r="B1433" s="4"/>
      <c r="C1433" s="4"/>
      <c r="D1433" s="83"/>
      <c r="E1433" s="83"/>
      <c r="F1433" s="83"/>
      <c r="G1433" s="83"/>
      <c r="H1433" s="45"/>
      <c r="I1433" s="44"/>
      <c r="J1433" s="29"/>
    </row>
    <row r="1434" spans="1:10" x14ac:dyDescent="0.25">
      <c r="A1434" s="18">
        <v>1430</v>
      </c>
      <c r="B1434" s="4"/>
      <c r="C1434" s="4"/>
      <c r="D1434" s="83"/>
      <c r="E1434" s="83"/>
      <c r="F1434" s="83"/>
      <c r="G1434" s="83"/>
      <c r="H1434" s="45"/>
      <c r="I1434" s="44"/>
      <c r="J1434" s="29"/>
    </row>
    <row r="1435" spans="1:10" x14ac:dyDescent="0.25">
      <c r="A1435" s="18">
        <v>1431</v>
      </c>
      <c r="B1435" s="4"/>
      <c r="C1435" s="4"/>
      <c r="D1435" s="83"/>
      <c r="E1435" s="83"/>
      <c r="F1435" s="83"/>
      <c r="G1435" s="83"/>
      <c r="H1435" s="45"/>
      <c r="I1435" s="44"/>
      <c r="J1435" s="29"/>
    </row>
    <row r="1436" spans="1:10" x14ac:dyDescent="0.25">
      <c r="A1436" s="18">
        <v>1432</v>
      </c>
      <c r="B1436" s="4"/>
      <c r="C1436" s="4"/>
      <c r="D1436" s="83"/>
      <c r="E1436" s="83"/>
      <c r="F1436" s="83"/>
      <c r="G1436" s="83"/>
      <c r="H1436" s="45"/>
      <c r="I1436" s="44"/>
      <c r="J1436" s="29"/>
    </row>
    <row r="1437" spans="1:10" x14ac:dyDescent="0.25">
      <c r="A1437" s="18">
        <v>1433</v>
      </c>
      <c r="B1437" s="4"/>
      <c r="C1437" s="4"/>
      <c r="D1437" s="83"/>
      <c r="E1437" s="83"/>
      <c r="F1437" s="83"/>
      <c r="G1437" s="83"/>
      <c r="H1437" s="45"/>
      <c r="I1437" s="44"/>
      <c r="J1437" s="29"/>
    </row>
    <row r="1438" spans="1:10" x14ac:dyDescent="0.25">
      <c r="A1438" s="18">
        <v>1434</v>
      </c>
      <c r="B1438" s="4"/>
      <c r="C1438" s="4"/>
      <c r="D1438" s="83"/>
      <c r="E1438" s="83"/>
      <c r="F1438" s="83"/>
      <c r="G1438" s="83"/>
      <c r="H1438" s="45"/>
      <c r="I1438" s="44"/>
      <c r="J1438" s="29"/>
    </row>
    <row r="1439" spans="1:10" x14ac:dyDescent="0.25">
      <c r="A1439" s="18">
        <v>1435</v>
      </c>
      <c r="B1439" s="4"/>
      <c r="C1439" s="4"/>
      <c r="D1439" s="83"/>
      <c r="E1439" s="83"/>
      <c r="F1439" s="83"/>
      <c r="G1439" s="83"/>
      <c r="H1439" s="45"/>
      <c r="I1439" s="44"/>
      <c r="J1439" s="29"/>
    </row>
    <row r="1440" spans="1:10" x14ac:dyDescent="0.25">
      <c r="A1440" s="18">
        <v>1436</v>
      </c>
      <c r="B1440" s="4"/>
      <c r="C1440" s="4"/>
      <c r="D1440" s="83"/>
      <c r="E1440" s="83"/>
      <c r="F1440" s="83"/>
      <c r="G1440" s="83"/>
      <c r="H1440" s="45"/>
      <c r="I1440" s="44"/>
      <c r="J1440" s="29"/>
    </row>
    <row r="1441" spans="1:10" x14ac:dyDescent="0.25">
      <c r="A1441" s="18">
        <v>1437</v>
      </c>
      <c r="B1441" s="4"/>
      <c r="C1441" s="4"/>
      <c r="D1441" s="83"/>
      <c r="E1441" s="83"/>
      <c r="F1441" s="83"/>
      <c r="G1441" s="83"/>
      <c r="H1441" s="45"/>
      <c r="I1441" s="44"/>
      <c r="J1441" s="29"/>
    </row>
    <row r="1442" spans="1:10" x14ac:dyDescent="0.25">
      <c r="A1442" s="18">
        <v>1438</v>
      </c>
      <c r="B1442" s="4"/>
      <c r="C1442" s="4"/>
      <c r="D1442" s="83"/>
      <c r="E1442" s="83"/>
      <c r="F1442" s="83"/>
      <c r="G1442" s="83"/>
      <c r="H1442" s="45"/>
      <c r="I1442" s="44"/>
      <c r="J1442" s="29"/>
    </row>
    <row r="1443" spans="1:10" x14ac:dyDescent="0.25">
      <c r="A1443" s="18">
        <v>1439</v>
      </c>
      <c r="B1443" s="4"/>
      <c r="C1443" s="4"/>
      <c r="D1443" s="83"/>
      <c r="E1443" s="83"/>
      <c r="F1443" s="83"/>
      <c r="G1443" s="83"/>
      <c r="H1443" s="45"/>
      <c r="I1443" s="44"/>
      <c r="J1443" s="29"/>
    </row>
    <row r="1444" spans="1:10" x14ac:dyDescent="0.25">
      <c r="A1444" s="18">
        <v>1440</v>
      </c>
      <c r="B1444" s="4"/>
      <c r="C1444" s="4"/>
      <c r="D1444" s="83"/>
      <c r="E1444" s="83"/>
      <c r="F1444" s="83"/>
      <c r="G1444" s="83"/>
      <c r="H1444" s="45"/>
      <c r="I1444" s="44"/>
      <c r="J1444" s="29"/>
    </row>
    <row r="1445" spans="1:10" x14ac:dyDescent="0.25">
      <c r="A1445" s="18">
        <v>1441</v>
      </c>
      <c r="B1445" s="4"/>
      <c r="C1445" s="4"/>
      <c r="D1445" s="83"/>
      <c r="E1445" s="83"/>
      <c r="F1445" s="83"/>
      <c r="G1445" s="83"/>
      <c r="H1445" s="45"/>
      <c r="I1445" s="44"/>
      <c r="J1445" s="29"/>
    </row>
    <row r="1446" spans="1:10" x14ac:dyDescent="0.25">
      <c r="A1446" s="18">
        <v>1442</v>
      </c>
      <c r="B1446" s="4"/>
      <c r="C1446" s="4"/>
      <c r="D1446" s="83"/>
      <c r="E1446" s="83"/>
      <c r="F1446" s="83"/>
      <c r="G1446" s="83"/>
      <c r="H1446" s="45"/>
      <c r="I1446" s="44"/>
      <c r="J1446" s="29"/>
    </row>
    <row r="1447" spans="1:10" x14ac:dyDescent="0.25">
      <c r="A1447" s="18">
        <v>1443</v>
      </c>
      <c r="B1447" s="4"/>
      <c r="C1447" s="4"/>
      <c r="D1447" s="83"/>
      <c r="E1447" s="83"/>
      <c r="F1447" s="83"/>
      <c r="G1447" s="83"/>
      <c r="H1447" s="45"/>
      <c r="I1447" s="44"/>
      <c r="J1447" s="29"/>
    </row>
    <row r="1448" spans="1:10" x14ac:dyDescent="0.25">
      <c r="A1448" s="18">
        <v>1444</v>
      </c>
      <c r="B1448" s="4"/>
      <c r="C1448" s="4"/>
      <c r="D1448" s="83"/>
      <c r="E1448" s="83"/>
      <c r="F1448" s="83"/>
      <c r="G1448" s="83"/>
      <c r="H1448" s="45"/>
      <c r="I1448" s="44"/>
      <c r="J1448" s="29"/>
    </row>
    <row r="1449" spans="1:10" x14ac:dyDescent="0.25">
      <c r="A1449" s="18">
        <v>1445</v>
      </c>
      <c r="B1449" s="4"/>
      <c r="C1449" s="4"/>
      <c r="D1449" s="83"/>
      <c r="E1449" s="83"/>
      <c r="F1449" s="83"/>
      <c r="G1449" s="83"/>
      <c r="H1449" s="45"/>
      <c r="I1449" s="44"/>
      <c r="J1449" s="29"/>
    </row>
    <row r="1450" spans="1:10" x14ac:dyDescent="0.25">
      <c r="A1450" s="18">
        <v>1446</v>
      </c>
      <c r="B1450" s="4"/>
      <c r="C1450" s="4"/>
      <c r="D1450" s="83"/>
      <c r="E1450" s="83"/>
      <c r="F1450" s="83"/>
      <c r="G1450" s="83"/>
      <c r="H1450" s="45"/>
      <c r="I1450" s="44"/>
      <c r="J1450" s="29"/>
    </row>
    <row r="1451" spans="1:10" x14ac:dyDescent="0.25">
      <c r="A1451" s="18">
        <v>1447</v>
      </c>
      <c r="B1451" s="4"/>
      <c r="C1451" s="4"/>
      <c r="D1451" s="83"/>
      <c r="E1451" s="83"/>
      <c r="F1451" s="83"/>
      <c r="G1451" s="83"/>
      <c r="H1451" s="45"/>
      <c r="I1451" s="44"/>
      <c r="J1451" s="29"/>
    </row>
    <row r="1452" spans="1:10" x14ac:dyDescent="0.25">
      <c r="A1452" s="18">
        <v>1448</v>
      </c>
      <c r="B1452" s="4"/>
      <c r="C1452" s="4"/>
      <c r="D1452" s="83"/>
      <c r="E1452" s="83"/>
      <c r="F1452" s="83"/>
      <c r="G1452" s="83"/>
      <c r="H1452" s="45"/>
      <c r="I1452" s="44"/>
      <c r="J1452" s="29"/>
    </row>
    <row r="1453" spans="1:10" x14ac:dyDescent="0.25">
      <c r="A1453" s="18">
        <v>1449</v>
      </c>
      <c r="B1453" s="4"/>
      <c r="C1453" s="4"/>
      <c r="D1453" s="83"/>
      <c r="E1453" s="83"/>
      <c r="F1453" s="83"/>
      <c r="G1453" s="83"/>
      <c r="H1453" s="45"/>
      <c r="I1453" s="44"/>
      <c r="J1453" s="29"/>
    </row>
    <row r="1454" spans="1:10" x14ac:dyDescent="0.25">
      <c r="A1454" s="18">
        <v>1450</v>
      </c>
      <c r="B1454" s="4"/>
      <c r="C1454" s="4"/>
      <c r="D1454" s="83"/>
      <c r="E1454" s="83"/>
      <c r="F1454" s="83"/>
      <c r="G1454" s="83"/>
      <c r="H1454" s="45"/>
      <c r="I1454" s="44"/>
      <c r="J1454" s="29"/>
    </row>
    <row r="1455" spans="1:10" x14ac:dyDescent="0.25">
      <c r="A1455" s="18">
        <v>1451</v>
      </c>
      <c r="B1455" s="4"/>
      <c r="C1455" s="4"/>
      <c r="D1455" s="83"/>
      <c r="E1455" s="83"/>
      <c r="F1455" s="83"/>
      <c r="G1455" s="83"/>
      <c r="H1455" s="45"/>
      <c r="I1455" s="44"/>
      <c r="J1455" s="29"/>
    </row>
    <row r="1456" spans="1:10" x14ac:dyDescent="0.25">
      <c r="A1456" s="18">
        <v>1452</v>
      </c>
      <c r="B1456" s="4"/>
      <c r="C1456" s="4"/>
      <c r="D1456" s="83"/>
      <c r="E1456" s="83"/>
      <c r="F1456" s="83"/>
      <c r="G1456" s="83"/>
      <c r="H1456" s="45"/>
      <c r="I1456" s="44"/>
      <c r="J1456" s="29"/>
    </row>
    <row r="1457" spans="1:10" x14ac:dyDescent="0.25">
      <c r="A1457" s="18">
        <v>1453</v>
      </c>
      <c r="B1457" s="4"/>
      <c r="C1457" s="4"/>
      <c r="D1457" s="83"/>
      <c r="E1457" s="83"/>
      <c r="F1457" s="83"/>
      <c r="G1457" s="83"/>
      <c r="H1457" s="45"/>
      <c r="I1457" s="44"/>
      <c r="J1457" s="29"/>
    </row>
    <row r="1458" spans="1:10" x14ac:dyDescent="0.25">
      <c r="A1458" s="18">
        <v>1454</v>
      </c>
      <c r="B1458" s="4"/>
      <c r="C1458" s="4"/>
      <c r="D1458" s="83"/>
      <c r="E1458" s="83"/>
      <c r="F1458" s="83"/>
      <c r="G1458" s="83"/>
      <c r="H1458" s="45"/>
      <c r="I1458" s="44"/>
      <c r="J1458" s="29"/>
    </row>
    <row r="1459" spans="1:10" x14ac:dyDescent="0.25">
      <c r="A1459" s="18">
        <v>1455</v>
      </c>
      <c r="B1459" s="4"/>
      <c r="C1459" s="4"/>
      <c r="D1459" s="83"/>
      <c r="E1459" s="83"/>
      <c r="F1459" s="83"/>
      <c r="G1459" s="83"/>
      <c r="H1459" s="45"/>
      <c r="I1459" s="44"/>
      <c r="J1459" s="29"/>
    </row>
    <row r="1460" spans="1:10" x14ac:dyDescent="0.25">
      <c r="A1460" s="18">
        <v>1456</v>
      </c>
      <c r="B1460" s="4"/>
      <c r="C1460" s="4"/>
      <c r="D1460" s="83"/>
      <c r="E1460" s="83"/>
      <c r="F1460" s="83"/>
      <c r="G1460" s="83"/>
      <c r="H1460" s="45"/>
      <c r="I1460" s="44"/>
      <c r="J1460" s="29"/>
    </row>
    <row r="1461" spans="1:10" x14ac:dyDescent="0.25">
      <c r="A1461" s="18">
        <v>1457</v>
      </c>
      <c r="B1461" s="4"/>
      <c r="C1461" s="4"/>
      <c r="D1461" s="83"/>
      <c r="E1461" s="83"/>
      <c r="F1461" s="83"/>
      <c r="G1461" s="83"/>
      <c r="H1461" s="45"/>
      <c r="I1461" s="44"/>
      <c r="J1461" s="29"/>
    </row>
    <row r="1462" spans="1:10" x14ac:dyDescent="0.25">
      <c r="A1462" s="18">
        <v>1458</v>
      </c>
      <c r="B1462" s="4"/>
      <c r="C1462" s="4"/>
      <c r="D1462" s="83"/>
      <c r="E1462" s="83"/>
      <c r="F1462" s="83"/>
      <c r="G1462" s="83"/>
      <c r="H1462" s="45"/>
      <c r="I1462" s="44"/>
      <c r="J1462" s="29"/>
    </row>
    <row r="1463" spans="1:10" x14ac:dyDescent="0.25">
      <c r="A1463" s="18">
        <v>1459</v>
      </c>
      <c r="B1463" s="4"/>
      <c r="C1463" s="4"/>
      <c r="D1463" s="83"/>
      <c r="E1463" s="83"/>
      <c r="F1463" s="83"/>
      <c r="G1463" s="83"/>
      <c r="H1463" s="45"/>
      <c r="I1463" s="44"/>
      <c r="J1463" s="29"/>
    </row>
    <row r="1464" spans="1:10" x14ac:dyDescent="0.25">
      <c r="A1464" s="18">
        <v>1460</v>
      </c>
      <c r="B1464" s="4"/>
      <c r="C1464" s="4"/>
      <c r="D1464" s="83"/>
      <c r="E1464" s="83"/>
      <c r="F1464" s="83"/>
      <c r="G1464" s="83"/>
      <c r="H1464" s="45"/>
      <c r="I1464" s="44"/>
      <c r="J1464" s="29"/>
    </row>
    <row r="1465" spans="1:10" x14ac:dyDescent="0.25">
      <c r="A1465" s="18">
        <v>1461</v>
      </c>
      <c r="B1465" s="4"/>
      <c r="C1465" s="4"/>
      <c r="D1465" s="83"/>
      <c r="E1465" s="83"/>
      <c r="F1465" s="83"/>
      <c r="G1465" s="83"/>
      <c r="H1465" s="45"/>
      <c r="I1465" s="44"/>
      <c r="J1465" s="29"/>
    </row>
    <row r="1466" spans="1:10" x14ac:dyDescent="0.25">
      <c r="A1466" s="18">
        <v>1462</v>
      </c>
      <c r="B1466" s="4"/>
      <c r="C1466" s="4"/>
      <c r="D1466" s="83"/>
      <c r="E1466" s="83"/>
      <c r="F1466" s="83"/>
      <c r="G1466" s="83"/>
      <c r="H1466" s="45"/>
      <c r="I1466" s="44"/>
      <c r="J1466" s="29"/>
    </row>
    <row r="1467" spans="1:10" x14ac:dyDescent="0.25">
      <c r="A1467" s="18">
        <v>1463</v>
      </c>
      <c r="B1467" s="4"/>
      <c r="C1467" s="4"/>
      <c r="D1467" s="83"/>
      <c r="E1467" s="83"/>
      <c r="F1467" s="83"/>
      <c r="G1467" s="83"/>
      <c r="H1467" s="45"/>
      <c r="I1467" s="44"/>
      <c r="J1467" s="29"/>
    </row>
    <row r="1468" spans="1:10" x14ac:dyDescent="0.25">
      <c r="A1468" s="18">
        <v>1464</v>
      </c>
      <c r="B1468" s="4"/>
      <c r="C1468" s="4"/>
      <c r="D1468" s="83"/>
      <c r="E1468" s="83"/>
      <c r="F1468" s="83"/>
      <c r="G1468" s="83"/>
      <c r="H1468" s="45"/>
      <c r="I1468" s="44"/>
      <c r="J1468" s="29"/>
    </row>
    <row r="1469" spans="1:10" x14ac:dyDescent="0.25">
      <c r="A1469" s="18">
        <v>1465</v>
      </c>
      <c r="B1469" s="4"/>
      <c r="C1469" s="4"/>
      <c r="D1469" s="83"/>
      <c r="E1469" s="83"/>
      <c r="F1469" s="83"/>
      <c r="G1469" s="83"/>
      <c r="H1469" s="45"/>
      <c r="I1469" s="44"/>
      <c r="J1469" s="29"/>
    </row>
    <row r="1470" spans="1:10" x14ac:dyDescent="0.25">
      <c r="A1470" s="18">
        <v>1466</v>
      </c>
      <c r="B1470" s="4"/>
      <c r="C1470" s="4"/>
      <c r="D1470" s="83"/>
      <c r="E1470" s="83"/>
      <c r="F1470" s="83"/>
      <c r="G1470" s="83"/>
      <c r="H1470" s="45"/>
      <c r="I1470" s="44"/>
      <c r="J1470" s="29"/>
    </row>
    <row r="1471" spans="1:10" x14ac:dyDescent="0.25">
      <c r="A1471" s="18">
        <v>1467</v>
      </c>
      <c r="B1471" s="4"/>
      <c r="C1471" s="4"/>
      <c r="D1471" s="83"/>
      <c r="E1471" s="83"/>
      <c r="F1471" s="83"/>
      <c r="G1471" s="83"/>
      <c r="H1471" s="45"/>
      <c r="I1471" s="44"/>
      <c r="J1471" s="29"/>
    </row>
    <row r="1472" spans="1:10" x14ac:dyDescent="0.25">
      <c r="A1472" s="18">
        <v>1468</v>
      </c>
      <c r="B1472" s="4"/>
      <c r="C1472" s="4"/>
      <c r="D1472" s="83"/>
      <c r="E1472" s="83"/>
      <c r="F1472" s="83"/>
      <c r="G1472" s="83"/>
      <c r="H1472" s="45"/>
      <c r="I1472" s="44"/>
      <c r="J1472" s="29"/>
    </row>
    <row r="1473" spans="1:10" x14ac:dyDescent="0.25">
      <c r="A1473" s="18">
        <v>1469</v>
      </c>
      <c r="B1473" s="4"/>
      <c r="C1473" s="4"/>
      <c r="D1473" s="83"/>
      <c r="E1473" s="83"/>
      <c r="F1473" s="83"/>
      <c r="G1473" s="83"/>
      <c r="H1473" s="45"/>
      <c r="I1473" s="44"/>
      <c r="J1473" s="29"/>
    </row>
    <row r="1474" spans="1:10" x14ac:dyDescent="0.25">
      <c r="A1474" s="18">
        <v>1470</v>
      </c>
      <c r="B1474" s="4"/>
      <c r="C1474" s="4"/>
      <c r="D1474" s="83"/>
      <c r="E1474" s="83"/>
      <c r="F1474" s="83"/>
      <c r="G1474" s="83"/>
      <c r="H1474" s="45"/>
      <c r="I1474" s="44"/>
      <c r="J1474" s="29"/>
    </row>
    <row r="1475" spans="1:10" x14ac:dyDescent="0.25">
      <c r="A1475" s="18">
        <v>1471</v>
      </c>
      <c r="B1475" s="4"/>
      <c r="C1475" s="4"/>
      <c r="D1475" s="83"/>
      <c r="E1475" s="83"/>
      <c r="F1475" s="83"/>
      <c r="G1475" s="83"/>
      <c r="H1475" s="45"/>
      <c r="I1475" s="44"/>
      <c r="J1475" s="29"/>
    </row>
    <row r="1476" spans="1:10" x14ac:dyDescent="0.25">
      <c r="A1476" s="18">
        <v>1472</v>
      </c>
      <c r="B1476" s="4"/>
      <c r="C1476" s="4"/>
      <c r="D1476" s="83"/>
      <c r="E1476" s="83"/>
      <c r="F1476" s="83"/>
      <c r="G1476" s="83"/>
      <c r="H1476" s="45"/>
      <c r="I1476" s="44"/>
      <c r="J1476" s="29"/>
    </row>
    <row r="1477" spans="1:10" x14ac:dyDescent="0.25">
      <c r="A1477" s="18">
        <v>1473</v>
      </c>
      <c r="B1477" s="4"/>
      <c r="C1477" s="4"/>
      <c r="D1477" s="83"/>
      <c r="E1477" s="83"/>
      <c r="F1477" s="83"/>
      <c r="G1477" s="83"/>
      <c r="H1477" s="45"/>
      <c r="I1477" s="44"/>
      <c r="J1477" s="29"/>
    </row>
    <row r="1478" spans="1:10" x14ac:dyDescent="0.25">
      <c r="A1478" s="18">
        <v>1474</v>
      </c>
      <c r="B1478" s="4"/>
      <c r="C1478" s="4"/>
      <c r="D1478" s="83"/>
      <c r="E1478" s="83"/>
      <c r="F1478" s="83"/>
      <c r="G1478" s="83"/>
      <c r="H1478" s="45"/>
      <c r="I1478" s="44"/>
      <c r="J1478" s="29"/>
    </row>
    <row r="1479" spans="1:10" x14ac:dyDescent="0.25">
      <c r="A1479" s="18">
        <v>1475</v>
      </c>
      <c r="B1479" s="4"/>
      <c r="C1479" s="4"/>
      <c r="D1479" s="83"/>
      <c r="E1479" s="83"/>
      <c r="F1479" s="83"/>
      <c r="G1479" s="83"/>
      <c r="H1479" s="45"/>
      <c r="I1479" s="44"/>
      <c r="J1479" s="29"/>
    </row>
    <row r="1480" spans="1:10" x14ac:dyDescent="0.25">
      <c r="A1480" s="18">
        <v>1476</v>
      </c>
      <c r="B1480" s="4"/>
      <c r="C1480" s="4"/>
      <c r="D1480" s="83"/>
      <c r="E1480" s="83"/>
      <c r="F1480" s="83"/>
      <c r="G1480" s="83"/>
      <c r="H1480" s="45"/>
      <c r="I1480" s="44"/>
      <c r="J1480" s="29"/>
    </row>
    <row r="1481" spans="1:10" x14ac:dyDescent="0.25">
      <c r="A1481" s="18">
        <v>1477</v>
      </c>
      <c r="B1481" s="4"/>
      <c r="C1481" s="4"/>
      <c r="D1481" s="83"/>
      <c r="E1481" s="83"/>
      <c r="F1481" s="83"/>
      <c r="G1481" s="83"/>
      <c r="H1481" s="45"/>
      <c r="I1481" s="44"/>
      <c r="J1481" s="29"/>
    </row>
    <row r="1482" spans="1:10" x14ac:dyDescent="0.25">
      <c r="A1482" s="18">
        <v>1478</v>
      </c>
      <c r="B1482" s="4"/>
      <c r="C1482" s="4"/>
      <c r="D1482" s="83"/>
      <c r="E1482" s="83"/>
      <c r="F1482" s="83"/>
      <c r="G1482" s="83"/>
      <c r="H1482" s="45"/>
      <c r="I1482" s="44"/>
      <c r="J1482" s="29"/>
    </row>
    <row r="1483" spans="1:10" x14ac:dyDescent="0.25">
      <c r="A1483" s="18">
        <v>1479</v>
      </c>
      <c r="B1483" s="4"/>
      <c r="C1483" s="4"/>
      <c r="D1483" s="83"/>
      <c r="E1483" s="83"/>
      <c r="F1483" s="83"/>
      <c r="G1483" s="83"/>
      <c r="H1483" s="45"/>
      <c r="I1483" s="44"/>
      <c r="J1483" s="29"/>
    </row>
    <row r="1484" spans="1:10" x14ac:dyDescent="0.25">
      <c r="A1484" s="18">
        <v>1480</v>
      </c>
      <c r="B1484" s="4"/>
      <c r="C1484" s="4"/>
      <c r="D1484" s="83"/>
      <c r="E1484" s="83"/>
      <c r="F1484" s="83"/>
      <c r="G1484" s="83"/>
      <c r="H1484" s="45"/>
      <c r="I1484" s="44"/>
      <c r="J1484" s="29"/>
    </row>
    <row r="1485" spans="1:10" x14ac:dyDescent="0.25">
      <c r="A1485" s="18">
        <v>1481</v>
      </c>
      <c r="B1485" s="4"/>
      <c r="C1485" s="4"/>
      <c r="D1485" s="83"/>
      <c r="E1485" s="83"/>
      <c r="F1485" s="83"/>
      <c r="G1485" s="83"/>
      <c r="H1485" s="45"/>
      <c r="I1485" s="44"/>
      <c r="J1485" s="29"/>
    </row>
    <row r="1486" spans="1:10" x14ac:dyDescent="0.25">
      <c r="A1486" s="18">
        <v>1482</v>
      </c>
      <c r="B1486" s="4"/>
      <c r="C1486" s="4"/>
      <c r="D1486" s="83"/>
      <c r="E1486" s="83"/>
      <c r="F1486" s="83"/>
      <c r="G1486" s="83"/>
      <c r="H1486" s="45"/>
      <c r="I1486" s="44"/>
      <c r="J1486" s="29"/>
    </row>
    <row r="1487" spans="1:10" x14ac:dyDescent="0.25">
      <c r="A1487" s="18">
        <v>1483</v>
      </c>
      <c r="B1487" s="4"/>
      <c r="C1487" s="4"/>
      <c r="D1487" s="83"/>
      <c r="E1487" s="83"/>
      <c r="F1487" s="83"/>
      <c r="G1487" s="83"/>
      <c r="H1487" s="45"/>
      <c r="I1487" s="44"/>
      <c r="J1487" s="29"/>
    </row>
    <row r="1488" spans="1:10" x14ac:dyDescent="0.25">
      <c r="A1488" s="18">
        <v>1484</v>
      </c>
      <c r="B1488" s="4"/>
      <c r="C1488" s="4"/>
      <c r="D1488" s="83"/>
      <c r="E1488" s="83"/>
      <c r="F1488" s="83"/>
      <c r="G1488" s="83"/>
      <c r="H1488" s="45"/>
      <c r="I1488" s="44"/>
      <c r="J1488" s="29"/>
    </row>
    <row r="1489" spans="1:10" x14ac:dyDescent="0.25">
      <c r="A1489" s="18">
        <v>1485</v>
      </c>
      <c r="B1489" s="4"/>
      <c r="C1489" s="4"/>
      <c r="D1489" s="83"/>
      <c r="E1489" s="83"/>
      <c r="F1489" s="83"/>
      <c r="G1489" s="83"/>
      <c r="H1489" s="45"/>
      <c r="I1489" s="44"/>
      <c r="J1489" s="29"/>
    </row>
    <row r="1490" spans="1:10" x14ac:dyDescent="0.25">
      <c r="A1490" s="18">
        <v>1486</v>
      </c>
      <c r="B1490" s="4"/>
      <c r="C1490" s="4"/>
      <c r="D1490" s="83"/>
      <c r="E1490" s="83"/>
      <c r="F1490" s="83"/>
      <c r="G1490" s="83"/>
      <c r="H1490" s="45"/>
      <c r="I1490" s="44"/>
      <c r="J1490" s="29"/>
    </row>
    <row r="1491" spans="1:10" x14ac:dyDescent="0.25">
      <c r="A1491" s="18">
        <v>1487</v>
      </c>
      <c r="B1491" s="4"/>
      <c r="C1491" s="4"/>
      <c r="D1491" s="83"/>
      <c r="E1491" s="83"/>
      <c r="F1491" s="83"/>
      <c r="G1491" s="83"/>
      <c r="H1491" s="45"/>
      <c r="I1491" s="44"/>
      <c r="J1491" s="29"/>
    </row>
    <row r="1492" spans="1:10" x14ac:dyDescent="0.25">
      <c r="A1492" s="18">
        <v>1488</v>
      </c>
      <c r="B1492" s="4"/>
      <c r="C1492" s="4"/>
      <c r="D1492" s="83"/>
      <c r="E1492" s="83"/>
      <c r="F1492" s="83"/>
      <c r="G1492" s="83"/>
      <c r="H1492" s="45"/>
      <c r="I1492" s="44"/>
      <c r="J1492" s="29"/>
    </row>
    <row r="1493" spans="1:10" x14ac:dyDescent="0.25">
      <c r="A1493" s="18">
        <v>1489</v>
      </c>
      <c r="B1493" s="4"/>
      <c r="C1493" s="4"/>
      <c r="D1493" s="83"/>
      <c r="E1493" s="83"/>
      <c r="F1493" s="83"/>
      <c r="G1493" s="83"/>
      <c r="H1493" s="45"/>
      <c r="I1493" s="44"/>
      <c r="J1493" s="29"/>
    </row>
    <row r="1494" spans="1:10" x14ac:dyDescent="0.25">
      <c r="A1494" s="18">
        <v>1490</v>
      </c>
      <c r="B1494" s="4"/>
      <c r="C1494" s="4"/>
      <c r="D1494" s="83"/>
      <c r="E1494" s="83"/>
      <c r="F1494" s="83"/>
      <c r="G1494" s="83"/>
      <c r="H1494" s="45"/>
      <c r="I1494" s="44"/>
      <c r="J1494" s="29"/>
    </row>
    <row r="1495" spans="1:10" x14ac:dyDescent="0.25">
      <c r="A1495" s="18">
        <v>1491</v>
      </c>
      <c r="B1495" s="4"/>
      <c r="C1495" s="4"/>
      <c r="D1495" s="83"/>
      <c r="E1495" s="83"/>
      <c r="F1495" s="83"/>
      <c r="G1495" s="83"/>
      <c r="H1495" s="45"/>
      <c r="I1495" s="44"/>
      <c r="J1495" s="29"/>
    </row>
    <row r="1496" spans="1:10" x14ac:dyDescent="0.25">
      <c r="A1496" s="18">
        <v>1492</v>
      </c>
      <c r="B1496" s="4"/>
      <c r="C1496" s="4"/>
      <c r="D1496" s="83"/>
      <c r="E1496" s="83"/>
      <c r="F1496" s="83"/>
      <c r="G1496" s="83"/>
      <c r="H1496" s="45"/>
      <c r="I1496" s="44"/>
      <c r="J1496" s="29"/>
    </row>
    <row r="1497" spans="1:10" x14ac:dyDescent="0.25">
      <c r="A1497" s="18">
        <v>1493</v>
      </c>
      <c r="B1497" s="4"/>
      <c r="C1497" s="4"/>
      <c r="D1497" s="83"/>
      <c r="E1497" s="83"/>
      <c r="F1497" s="83"/>
      <c r="G1497" s="83"/>
      <c r="H1497" s="45"/>
      <c r="I1497" s="44"/>
      <c r="J1497" s="29"/>
    </row>
    <row r="1498" spans="1:10" x14ac:dyDescent="0.25">
      <c r="A1498" s="18">
        <v>1494</v>
      </c>
      <c r="B1498" s="4"/>
      <c r="C1498" s="4"/>
      <c r="D1498" s="83"/>
      <c r="E1498" s="83"/>
      <c r="F1498" s="83"/>
      <c r="G1498" s="83"/>
      <c r="H1498" s="45"/>
      <c r="I1498" s="44"/>
      <c r="J1498" s="29"/>
    </row>
    <row r="1499" spans="1:10" x14ac:dyDescent="0.25">
      <c r="A1499" s="18">
        <v>1495</v>
      </c>
      <c r="B1499" s="4"/>
      <c r="C1499" s="4"/>
      <c r="D1499" s="83"/>
      <c r="E1499" s="83"/>
      <c r="F1499" s="83"/>
      <c r="G1499" s="83"/>
      <c r="H1499" s="45"/>
      <c r="I1499" s="44"/>
      <c r="J1499" s="29"/>
    </row>
    <row r="1500" spans="1:10" x14ac:dyDescent="0.25">
      <c r="A1500" s="18">
        <v>1496</v>
      </c>
      <c r="B1500" s="4"/>
      <c r="C1500" s="4"/>
      <c r="D1500" s="83"/>
      <c r="E1500" s="83"/>
      <c r="F1500" s="83"/>
      <c r="G1500" s="83"/>
      <c r="H1500" s="45"/>
      <c r="I1500" s="44"/>
      <c r="J1500" s="29"/>
    </row>
    <row r="1501" spans="1:10" x14ac:dyDescent="0.25">
      <c r="A1501" s="18">
        <v>1497</v>
      </c>
      <c r="B1501" s="4"/>
      <c r="C1501" s="4"/>
      <c r="D1501" s="83"/>
      <c r="E1501" s="83"/>
      <c r="F1501" s="83"/>
      <c r="G1501" s="83"/>
      <c r="H1501" s="45"/>
      <c r="I1501" s="44"/>
      <c r="J1501" s="29"/>
    </row>
    <row r="1502" spans="1:10" x14ac:dyDescent="0.25">
      <c r="A1502" s="18">
        <v>1498</v>
      </c>
      <c r="B1502" s="4"/>
      <c r="C1502" s="4"/>
      <c r="D1502" s="83"/>
      <c r="E1502" s="83"/>
      <c r="F1502" s="83"/>
      <c r="G1502" s="83"/>
      <c r="H1502" s="45"/>
      <c r="I1502" s="44"/>
      <c r="J1502" s="29"/>
    </row>
    <row r="1503" spans="1:10" x14ac:dyDescent="0.25">
      <c r="A1503" s="18">
        <v>1499</v>
      </c>
      <c r="B1503" s="4"/>
      <c r="C1503" s="4"/>
      <c r="D1503" s="83"/>
      <c r="E1503" s="83"/>
      <c r="F1503" s="83"/>
      <c r="G1503" s="83"/>
      <c r="H1503" s="45"/>
      <c r="I1503" s="44"/>
      <c r="J1503" s="29"/>
    </row>
    <row r="1504" spans="1:10" x14ac:dyDescent="0.25">
      <c r="A1504" s="18">
        <v>1500</v>
      </c>
      <c r="B1504" s="4"/>
      <c r="C1504" s="4"/>
      <c r="D1504" s="83"/>
      <c r="E1504" s="83"/>
      <c r="F1504" s="83"/>
      <c r="G1504" s="83"/>
      <c r="H1504" s="45"/>
      <c r="I1504" s="44"/>
      <c r="J1504" s="29"/>
    </row>
    <row r="1505" spans="1:10" x14ac:dyDescent="0.25">
      <c r="A1505" s="18">
        <v>1501</v>
      </c>
      <c r="B1505" s="4"/>
      <c r="C1505" s="4"/>
      <c r="D1505" s="83"/>
      <c r="E1505" s="83"/>
      <c r="F1505" s="83"/>
      <c r="G1505" s="83"/>
      <c r="H1505" s="45"/>
      <c r="I1505" s="44"/>
      <c r="J1505" s="29"/>
    </row>
    <row r="1506" spans="1:10" x14ac:dyDescent="0.25">
      <c r="A1506" s="18">
        <v>1502</v>
      </c>
      <c r="B1506" s="4"/>
      <c r="C1506" s="4"/>
      <c r="D1506" s="83"/>
      <c r="E1506" s="83"/>
      <c r="F1506" s="83"/>
      <c r="G1506" s="83"/>
      <c r="H1506" s="45"/>
      <c r="I1506" s="44"/>
      <c r="J1506" s="29"/>
    </row>
    <row r="1507" spans="1:10" x14ac:dyDescent="0.25">
      <c r="A1507" s="18">
        <v>1503</v>
      </c>
      <c r="B1507" s="4"/>
      <c r="C1507" s="4"/>
      <c r="D1507" s="83"/>
      <c r="E1507" s="83"/>
      <c r="F1507" s="83"/>
      <c r="G1507" s="83"/>
      <c r="H1507" s="45"/>
      <c r="I1507" s="44"/>
      <c r="J1507" s="29"/>
    </row>
    <row r="1508" spans="1:10" x14ac:dyDescent="0.25">
      <c r="A1508" s="18">
        <v>1504</v>
      </c>
      <c r="B1508" s="4"/>
      <c r="C1508" s="4"/>
      <c r="D1508" s="83"/>
      <c r="E1508" s="83"/>
      <c r="F1508" s="83"/>
      <c r="G1508" s="83"/>
      <c r="H1508" s="45"/>
      <c r="I1508" s="44"/>
      <c r="J1508" s="29"/>
    </row>
    <row r="1509" spans="1:10" x14ac:dyDescent="0.25">
      <c r="A1509" s="18">
        <v>1505</v>
      </c>
      <c r="B1509" s="4"/>
      <c r="C1509" s="4"/>
      <c r="D1509" s="83"/>
      <c r="E1509" s="83"/>
      <c r="F1509" s="83"/>
      <c r="G1509" s="83"/>
      <c r="H1509" s="45"/>
      <c r="I1509" s="44"/>
      <c r="J1509" s="29"/>
    </row>
    <row r="1510" spans="1:10" x14ac:dyDescent="0.25">
      <c r="A1510" s="18">
        <v>1506</v>
      </c>
      <c r="B1510" s="4"/>
      <c r="C1510" s="4"/>
      <c r="D1510" s="83"/>
      <c r="E1510" s="83"/>
      <c r="F1510" s="83"/>
      <c r="G1510" s="83"/>
      <c r="H1510" s="45"/>
      <c r="I1510" s="44"/>
      <c r="J1510" s="29"/>
    </row>
    <row r="1511" spans="1:10" x14ac:dyDescent="0.25">
      <c r="A1511" s="18">
        <v>1507</v>
      </c>
      <c r="B1511" s="4"/>
      <c r="C1511" s="4"/>
      <c r="D1511" s="83"/>
      <c r="E1511" s="83"/>
      <c r="F1511" s="83"/>
      <c r="G1511" s="83"/>
      <c r="H1511" s="45"/>
      <c r="I1511" s="44"/>
      <c r="J1511" s="29"/>
    </row>
    <row r="1512" spans="1:10" x14ac:dyDescent="0.25">
      <c r="A1512" s="18">
        <v>1508</v>
      </c>
      <c r="B1512" s="4"/>
      <c r="C1512" s="4"/>
      <c r="D1512" s="83"/>
      <c r="E1512" s="83"/>
      <c r="F1512" s="83"/>
      <c r="G1512" s="83"/>
      <c r="H1512" s="45"/>
      <c r="I1512" s="44"/>
      <c r="J1512" s="29"/>
    </row>
    <row r="1513" spans="1:10" x14ac:dyDescent="0.25">
      <c r="A1513" s="18">
        <v>1509</v>
      </c>
      <c r="B1513" s="4"/>
      <c r="C1513" s="4"/>
      <c r="D1513" s="83"/>
      <c r="E1513" s="83"/>
      <c r="F1513" s="83"/>
      <c r="G1513" s="83"/>
      <c r="H1513" s="45"/>
      <c r="I1513" s="44"/>
      <c r="J1513" s="29"/>
    </row>
    <row r="1514" spans="1:10" x14ac:dyDescent="0.25">
      <c r="A1514" s="18">
        <v>1510</v>
      </c>
      <c r="B1514" s="4"/>
      <c r="C1514" s="4"/>
      <c r="D1514" s="83"/>
      <c r="E1514" s="83"/>
      <c r="F1514" s="83"/>
      <c r="G1514" s="83"/>
      <c r="H1514" s="45"/>
      <c r="I1514" s="44"/>
      <c r="J1514" s="29"/>
    </row>
    <row r="1515" spans="1:10" x14ac:dyDescent="0.25">
      <c r="A1515" s="18">
        <v>1511</v>
      </c>
      <c r="B1515" s="4"/>
      <c r="C1515" s="4"/>
      <c r="D1515" s="83"/>
      <c r="E1515" s="83"/>
      <c r="F1515" s="83"/>
      <c r="G1515" s="83"/>
      <c r="H1515" s="45"/>
      <c r="I1515" s="44"/>
      <c r="J1515" s="29"/>
    </row>
    <row r="1516" spans="1:10" x14ac:dyDescent="0.25">
      <c r="A1516" s="18">
        <v>1512</v>
      </c>
      <c r="B1516" s="4"/>
      <c r="C1516" s="4"/>
      <c r="D1516" s="83"/>
      <c r="E1516" s="83"/>
      <c r="F1516" s="83"/>
      <c r="G1516" s="83"/>
      <c r="H1516" s="45"/>
      <c r="I1516" s="44"/>
      <c r="J1516" s="29"/>
    </row>
    <row r="1517" spans="1:10" x14ac:dyDescent="0.25">
      <c r="A1517" s="18">
        <v>1513</v>
      </c>
      <c r="B1517" s="4"/>
      <c r="C1517" s="4"/>
      <c r="D1517" s="83"/>
      <c r="E1517" s="83"/>
      <c r="F1517" s="83"/>
      <c r="G1517" s="83"/>
      <c r="H1517" s="45"/>
      <c r="I1517" s="44"/>
      <c r="J1517" s="29"/>
    </row>
    <row r="1518" spans="1:10" x14ac:dyDescent="0.25">
      <c r="A1518" s="18">
        <v>1514</v>
      </c>
      <c r="B1518" s="4"/>
      <c r="C1518" s="4"/>
      <c r="D1518" s="83"/>
      <c r="E1518" s="83"/>
      <c r="F1518" s="83"/>
      <c r="G1518" s="83"/>
      <c r="H1518" s="45"/>
      <c r="I1518" s="44"/>
      <c r="J1518" s="29"/>
    </row>
    <row r="1519" spans="1:10" x14ac:dyDescent="0.25">
      <c r="A1519" s="18">
        <v>1515</v>
      </c>
      <c r="B1519" s="4"/>
      <c r="C1519" s="4"/>
      <c r="D1519" s="83"/>
      <c r="E1519" s="83"/>
      <c r="F1519" s="83"/>
      <c r="G1519" s="83"/>
      <c r="H1519" s="45"/>
      <c r="I1519" s="44"/>
      <c r="J1519" s="29"/>
    </row>
    <row r="1520" spans="1:10" x14ac:dyDescent="0.25">
      <c r="A1520" s="18">
        <v>1516</v>
      </c>
      <c r="B1520" s="4"/>
      <c r="C1520" s="4"/>
      <c r="D1520" s="83"/>
      <c r="E1520" s="83"/>
      <c r="F1520" s="83"/>
      <c r="G1520" s="83"/>
      <c r="H1520" s="45"/>
      <c r="I1520" s="44"/>
      <c r="J1520" s="29"/>
    </row>
    <row r="1521" spans="1:10" x14ac:dyDescent="0.25">
      <c r="A1521" s="18">
        <v>1517</v>
      </c>
      <c r="B1521" s="4"/>
      <c r="C1521" s="4"/>
      <c r="D1521" s="83"/>
      <c r="E1521" s="83"/>
      <c r="F1521" s="83"/>
      <c r="G1521" s="83"/>
      <c r="H1521" s="45"/>
      <c r="I1521" s="44"/>
      <c r="J1521" s="29"/>
    </row>
    <row r="1522" spans="1:10" x14ac:dyDescent="0.25">
      <c r="A1522" s="18">
        <v>1518</v>
      </c>
      <c r="B1522" s="4"/>
      <c r="C1522" s="4"/>
      <c r="D1522" s="83"/>
      <c r="E1522" s="83"/>
      <c r="F1522" s="83"/>
      <c r="G1522" s="83"/>
      <c r="H1522" s="45"/>
      <c r="I1522" s="44"/>
      <c r="J1522" s="29"/>
    </row>
    <row r="1523" spans="1:10" x14ac:dyDescent="0.25">
      <c r="A1523" s="18">
        <v>1519</v>
      </c>
      <c r="B1523" s="4"/>
      <c r="C1523" s="4"/>
      <c r="D1523" s="83"/>
      <c r="E1523" s="83"/>
      <c r="F1523" s="83"/>
      <c r="G1523" s="83"/>
      <c r="H1523" s="45"/>
      <c r="I1523" s="44"/>
      <c r="J1523" s="29"/>
    </row>
    <row r="1524" spans="1:10" x14ac:dyDescent="0.25">
      <c r="A1524" s="18">
        <v>1520</v>
      </c>
      <c r="B1524" s="4"/>
      <c r="C1524" s="4"/>
      <c r="D1524" s="83"/>
      <c r="E1524" s="83"/>
      <c r="F1524" s="83"/>
      <c r="G1524" s="83"/>
      <c r="H1524" s="45"/>
      <c r="I1524" s="44"/>
      <c r="J1524" s="29"/>
    </row>
    <row r="1525" spans="1:10" x14ac:dyDescent="0.25">
      <c r="A1525" s="18">
        <v>1521</v>
      </c>
      <c r="B1525" s="4"/>
      <c r="C1525" s="4"/>
      <c r="D1525" s="83"/>
      <c r="E1525" s="83"/>
      <c r="F1525" s="83"/>
      <c r="G1525" s="83"/>
      <c r="H1525" s="45"/>
      <c r="I1525" s="44"/>
      <c r="J1525" s="29"/>
    </row>
    <row r="1526" spans="1:10" x14ac:dyDescent="0.25">
      <c r="A1526" s="18">
        <v>1522</v>
      </c>
      <c r="B1526" s="4"/>
      <c r="C1526" s="4"/>
      <c r="D1526" s="83"/>
      <c r="E1526" s="83"/>
      <c r="F1526" s="83"/>
      <c r="G1526" s="83"/>
      <c r="H1526" s="45"/>
      <c r="I1526" s="44"/>
      <c r="J1526" s="29"/>
    </row>
    <row r="1527" spans="1:10" x14ac:dyDescent="0.25">
      <c r="A1527" s="18">
        <v>1523</v>
      </c>
      <c r="B1527" s="4"/>
      <c r="C1527" s="4"/>
      <c r="D1527" s="83"/>
      <c r="E1527" s="83"/>
      <c r="F1527" s="83"/>
      <c r="G1527" s="83"/>
      <c r="H1527" s="45"/>
      <c r="I1527" s="44"/>
      <c r="J1527" s="29"/>
    </row>
    <row r="1528" spans="1:10" x14ac:dyDescent="0.25">
      <c r="A1528" s="18">
        <v>1524</v>
      </c>
      <c r="B1528" s="4"/>
      <c r="C1528" s="4"/>
      <c r="D1528" s="83"/>
      <c r="E1528" s="83"/>
      <c r="F1528" s="83"/>
      <c r="G1528" s="83"/>
      <c r="H1528" s="45"/>
      <c r="I1528" s="44"/>
      <c r="J1528" s="29"/>
    </row>
    <row r="1529" spans="1:10" x14ac:dyDescent="0.25">
      <c r="A1529" s="18">
        <v>1525</v>
      </c>
      <c r="B1529" s="4"/>
      <c r="C1529" s="4"/>
      <c r="D1529" s="83"/>
      <c r="E1529" s="83"/>
      <c r="F1529" s="83"/>
      <c r="G1529" s="83"/>
      <c r="H1529" s="45"/>
      <c r="I1529" s="44"/>
      <c r="J1529" s="29"/>
    </row>
    <row r="1530" spans="1:10" x14ac:dyDescent="0.25">
      <c r="A1530" s="18">
        <v>1526</v>
      </c>
      <c r="B1530" s="4"/>
      <c r="C1530" s="4"/>
      <c r="D1530" s="83"/>
      <c r="E1530" s="83"/>
      <c r="F1530" s="83"/>
      <c r="G1530" s="83"/>
      <c r="H1530" s="45"/>
      <c r="I1530" s="44"/>
      <c r="J1530" s="29"/>
    </row>
    <row r="1531" spans="1:10" x14ac:dyDescent="0.25">
      <c r="A1531" s="18">
        <v>1527</v>
      </c>
      <c r="B1531" s="4"/>
      <c r="C1531" s="4"/>
      <c r="D1531" s="83"/>
      <c r="E1531" s="83"/>
      <c r="F1531" s="83"/>
      <c r="G1531" s="83"/>
      <c r="H1531" s="45"/>
      <c r="I1531" s="44"/>
      <c r="J1531" s="29"/>
    </row>
    <row r="1532" spans="1:10" x14ac:dyDescent="0.25">
      <c r="A1532" s="18">
        <v>1528</v>
      </c>
      <c r="B1532" s="4"/>
      <c r="C1532" s="4"/>
      <c r="D1532" s="83"/>
      <c r="E1532" s="83"/>
      <c r="F1532" s="83"/>
      <c r="G1532" s="83"/>
      <c r="H1532" s="45"/>
      <c r="I1532" s="44"/>
      <c r="J1532" s="29"/>
    </row>
    <row r="1533" spans="1:10" x14ac:dyDescent="0.25">
      <c r="A1533" s="18">
        <v>1529</v>
      </c>
      <c r="B1533" s="4"/>
      <c r="C1533" s="4"/>
      <c r="D1533" s="83"/>
      <c r="E1533" s="83"/>
      <c r="F1533" s="83"/>
      <c r="G1533" s="83"/>
      <c r="H1533" s="45"/>
      <c r="I1533" s="44"/>
      <c r="J1533" s="29"/>
    </row>
    <row r="1534" spans="1:10" x14ac:dyDescent="0.25">
      <c r="A1534" s="18">
        <v>1530</v>
      </c>
      <c r="B1534" s="4"/>
      <c r="C1534" s="4"/>
      <c r="D1534" s="83"/>
      <c r="E1534" s="83"/>
      <c r="F1534" s="83"/>
      <c r="G1534" s="83"/>
      <c r="H1534" s="45"/>
      <c r="I1534" s="44"/>
      <c r="J1534" s="29"/>
    </row>
    <row r="1535" spans="1:10" x14ac:dyDescent="0.25">
      <c r="A1535" s="18">
        <v>1531</v>
      </c>
      <c r="B1535" s="4"/>
      <c r="C1535" s="4"/>
      <c r="D1535" s="83"/>
      <c r="E1535" s="83"/>
      <c r="F1535" s="83"/>
      <c r="G1535" s="83"/>
      <c r="H1535" s="45"/>
      <c r="I1535" s="44"/>
      <c r="J1535" s="29"/>
    </row>
    <row r="1536" spans="1:10" x14ac:dyDescent="0.25">
      <c r="A1536" s="18">
        <v>1532</v>
      </c>
      <c r="B1536" s="4"/>
      <c r="C1536" s="4"/>
      <c r="D1536" s="83"/>
      <c r="E1536" s="83"/>
      <c r="F1536" s="83"/>
      <c r="G1536" s="83"/>
      <c r="H1536" s="45"/>
      <c r="I1536" s="44"/>
      <c r="J1536" s="29"/>
    </row>
    <row r="1537" spans="1:10" x14ac:dyDescent="0.25">
      <c r="A1537" s="18">
        <v>1533</v>
      </c>
      <c r="B1537" s="4"/>
      <c r="C1537" s="4"/>
      <c r="D1537" s="83"/>
      <c r="E1537" s="83"/>
      <c r="F1537" s="83"/>
      <c r="G1537" s="83"/>
      <c r="H1537" s="45"/>
      <c r="I1537" s="44"/>
      <c r="J1537" s="29"/>
    </row>
    <row r="1538" spans="1:10" x14ac:dyDescent="0.25">
      <c r="A1538" s="18">
        <v>1534</v>
      </c>
      <c r="B1538" s="4"/>
      <c r="C1538" s="4"/>
      <c r="D1538" s="83"/>
      <c r="E1538" s="83"/>
      <c r="F1538" s="83"/>
      <c r="G1538" s="83"/>
      <c r="H1538" s="45"/>
      <c r="I1538" s="44"/>
      <c r="J1538" s="29"/>
    </row>
    <row r="1539" spans="1:10" x14ac:dyDescent="0.25">
      <c r="A1539" s="18">
        <v>1535</v>
      </c>
      <c r="B1539" s="4"/>
      <c r="C1539" s="4"/>
      <c r="D1539" s="83"/>
      <c r="E1539" s="83"/>
      <c r="F1539" s="83"/>
      <c r="G1539" s="83"/>
      <c r="H1539" s="45"/>
      <c r="I1539" s="44"/>
      <c r="J1539" s="29"/>
    </row>
    <row r="1540" spans="1:10" x14ac:dyDescent="0.25">
      <c r="A1540" s="18">
        <v>1536</v>
      </c>
      <c r="B1540" s="4"/>
      <c r="C1540" s="4"/>
      <c r="D1540" s="83"/>
      <c r="E1540" s="83"/>
      <c r="F1540" s="83"/>
      <c r="G1540" s="83"/>
      <c r="H1540" s="45"/>
      <c r="I1540" s="44"/>
      <c r="J1540" s="29"/>
    </row>
    <row r="1541" spans="1:10" x14ac:dyDescent="0.25">
      <c r="A1541" s="18">
        <v>1537</v>
      </c>
      <c r="B1541" s="4"/>
      <c r="C1541" s="4"/>
      <c r="D1541" s="83"/>
      <c r="E1541" s="83"/>
      <c r="F1541" s="83"/>
      <c r="G1541" s="83"/>
      <c r="H1541" s="45"/>
      <c r="I1541" s="44"/>
      <c r="J1541" s="29"/>
    </row>
    <row r="1542" spans="1:10" x14ac:dyDescent="0.25">
      <c r="A1542" s="18">
        <v>1538</v>
      </c>
      <c r="B1542" s="4"/>
      <c r="C1542" s="4"/>
      <c r="D1542" s="83"/>
      <c r="E1542" s="83"/>
      <c r="F1542" s="83"/>
      <c r="G1542" s="83"/>
      <c r="H1542" s="45"/>
      <c r="I1542" s="44"/>
      <c r="J1542" s="29"/>
    </row>
    <row r="1543" spans="1:10" x14ac:dyDescent="0.25">
      <c r="A1543" s="18">
        <v>1539</v>
      </c>
      <c r="B1543" s="4"/>
      <c r="C1543" s="4"/>
      <c r="D1543" s="83"/>
      <c r="E1543" s="83"/>
      <c r="F1543" s="83"/>
      <c r="G1543" s="83"/>
      <c r="H1543" s="45"/>
      <c r="I1543" s="44"/>
      <c r="J1543" s="29"/>
    </row>
    <row r="1544" spans="1:10" x14ac:dyDescent="0.25">
      <c r="A1544" s="18">
        <v>1540</v>
      </c>
      <c r="B1544" s="4"/>
      <c r="C1544" s="4"/>
      <c r="D1544" s="83"/>
      <c r="E1544" s="83"/>
      <c r="F1544" s="83"/>
      <c r="G1544" s="83"/>
      <c r="H1544" s="45"/>
      <c r="I1544" s="44"/>
      <c r="J1544" s="29"/>
    </row>
    <row r="1545" spans="1:10" x14ac:dyDescent="0.25">
      <c r="A1545" s="18">
        <v>1541</v>
      </c>
      <c r="B1545" s="4"/>
      <c r="C1545" s="4"/>
      <c r="D1545" s="83"/>
      <c r="E1545" s="83"/>
      <c r="F1545" s="83"/>
      <c r="G1545" s="83"/>
      <c r="H1545" s="45"/>
      <c r="I1545" s="44"/>
      <c r="J1545" s="29"/>
    </row>
    <row r="1546" spans="1:10" x14ac:dyDescent="0.25">
      <c r="A1546" s="18">
        <v>1542</v>
      </c>
      <c r="B1546" s="4"/>
      <c r="C1546" s="4"/>
      <c r="D1546" s="83"/>
      <c r="E1546" s="83"/>
      <c r="F1546" s="83"/>
      <c r="G1546" s="83"/>
      <c r="H1546" s="45"/>
      <c r="I1546" s="44"/>
      <c r="J1546" s="29"/>
    </row>
    <row r="1547" spans="1:10" x14ac:dyDescent="0.25">
      <c r="A1547" s="18">
        <v>1543</v>
      </c>
      <c r="B1547" s="4"/>
      <c r="C1547" s="4"/>
      <c r="D1547" s="83"/>
      <c r="E1547" s="83"/>
      <c r="F1547" s="83"/>
      <c r="G1547" s="83"/>
      <c r="H1547" s="45"/>
      <c r="I1547" s="44"/>
      <c r="J1547" s="29"/>
    </row>
    <row r="1548" spans="1:10" x14ac:dyDescent="0.25">
      <c r="A1548" s="18">
        <v>1544</v>
      </c>
      <c r="B1548" s="4"/>
      <c r="C1548" s="4"/>
      <c r="D1548" s="83"/>
      <c r="E1548" s="83"/>
      <c r="F1548" s="83"/>
      <c r="G1548" s="83"/>
      <c r="H1548" s="45"/>
      <c r="I1548" s="44"/>
      <c r="J1548" s="29"/>
    </row>
    <row r="1549" spans="1:10" x14ac:dyDescent="0.25">
      <c r="A1549" s="18">
        <v>1545</v>
      </c>
      <c r="B1549" s="4"/>
      <c r="C1549" s="4"/>
      <c r="D1549" s="83"/>
      <c r="E1549" s="83"/>
      <c r="F1549" s="83"/>
      <c r="G1549" s="83"/>
      <c r="H1549" s="45"/>
      <c r="I1549" s="44"/>
      <c r="J1549" s="29"/>
    </row>
    <row r="1550" spans="1:10" x14ac:dyDescent="0.25">
      <c r="A1550" s="18">
        <v>1546</v>
      </c>
      <c r="B1550" s="4"/>
      <c r="C1550" s="4"/>
      <c r="D1550" s="83"/>
      <c r="E1550" s="83"/>
      <c r="F1550" s="83"/>
      <c r="G1550" s="83"/>
      <c r="H1550" s="45"/>
      <c r="I1550" s="44"/>
      <c r="J1550" s="29"/>
    </row>
    <row r="1551" spans="1:10" x14ac:dyDescent="0.25">
      <c r="A1551" s="18">
        <v>1547</v>
      </c>
      <c r="B1551" s="4"/>
      <c r="C1551" s="4"/>
      <c r="D1551" s="83"/>
      <c r="E1551" s="83"/>
      <c r="F1551" s="83"/>
      <c r="G1551" s="83"/>
      <c r="H1551" s="45"/>
      <c r="I1551" s="44"/>
      <c r="J1551" s="29"/>
    </row>
    <row r="1552" spans="1:10" x14ac:dyDescent="0.25">
      <c r="A1552" s="18">
        <v>1548</v>
      </c>
      <c r="B1552" s="4"/>
      <c r="C1552" s="4"/>
      <c r="D1552" s="83"/>
      <c r="E1552" s="83"/>
      <c r="F1552" s="83"/>
      <c r="G1552" s="83"/>
      <c r="H1552" s="45"/>
      <c r="I1552" s="44"/>
      <c r="J1552" s="29"/>
    </row>
    <row r="1553" spans="1:10" x14ac:dyDescent="0.25">
      <c r="A1553" s="18">
        <v>1549</v>
      </c>
      <c r="B1553" s="4"/>
      <c r="C1553" s="4"/>
      <c r="D1553" s="83"/>
      <c r="E1553" s="83"/>
      <c r="F1553" s="83"/>
      <c r="G1553" s="83"/>
      <c r="H1553" s="45"/>
      <c r="I1553" s="44"/>
      <c r="J1553" s="29"/>
    </row>
    <row r="1554" spans="1:10" x14ac:dyDescent="0.25">
      <c r="A1554" s="18">
        <v>1550</v>
      </c>
      <c r="B1554" s="4"/>
      <c r="C1554" s="4"/>
      <c r="D1554" s="83"/>
      <c r="E1554" s="83"/>
      <c r="F1554" s="83"/>
      <c r="G1554" s="83"/>
      <c r="H1554" s="45"/>
      <c r="I1554" s="44"/>
      <c r="J1554" s="29"/>
    </row>
    <row r="1555" spans="1:10" x14ac:dyDescent="0.25">
      <c r="A1555" s="18">
        <v>1551</v>
      </c>
      <c r="B1555" s="4"/>
      <c r="C1555" s="4"/>
      <c r="D1555" s="83"/>
      <c r="E1555" s="83"/>
      <c r="F1555" s="83"/>
      <c r="G1555" s="83"/>
      <c r="H1555" s="45"/>
      <c r="I1555" s="44"/>
      <c r="J1555" s="29"/>
    </row>
    <row r="1556" spans="1:10" x14ac:dyDescent="0.25">
      <c r="A1556" s="18">
        <v>1552</v>
      </c>
      <c r="B1556" s="4"/>
      <c r="C1556" s="4"/>
      <c r="D1556" s="83"/>
      <c r="E1556" s="83"/>
      <c r="F1556" s="83"/>
      <c r="G1556" s="83"/>
      <c r="H1556" s="45"/>
      <c r="I1556" s="44"/>
      <c r="J1556" s="29"/>
    </row>
    <row r="1557" spans="1:10" x14ac:dyDescent="0.25">
      <c r="A1557" s="18">
        <v>1553</v>
      </c>
      <c r="B1557" s="4"/>
      <c r="C1557" s="4"/>
      <c r="D1557" s="83"/>
      <c r="E1557" s="83"/>
      <c r="F1557" s="83"/>
      <c r="G1557" s="83"/>
      <c r="H1557" s="45"/>
      <c r="I1557" s="44"/>
      <c r="J1557" s="29"/>
    </row>
    <row r="1558" spans="1:10" x14ac:dyDescent="0.25">
      <c r="A1558" s="18">
        <v>1554</v>
      </c>
      <c r="B1558" s="4"/>
      <c r="C1558" s="4"/>
      <c r="D1558" s="83"/>
      <c r="E1558" s="83"/>
      <c r="F1558" s="83"/>
      <c r="G1558" s="83"/>
      <c r="H1558" s="45"/>
      <c r="I1558" s="44"/>
      <c r="J1558" s="29"/>
    </row>
    <row r="1559" spans="1:10" x14ac:dyDescent="0.25">
      <c r="A1559" s="18">
        <v>1555</v>
      </c>
      <c r="B1559" s="4"/>
      <c r="C1559" s="4"/>
      <c r="D1559" s="83"/>
      <c r="E1559" s="83"/>
      <c r="F1559" s="83"/>
      <c r="G1559" s="83"/>
      <c r="H1559" s="45"/>
      <c r="I1559" s="44"/>
      <c r="J1559" s="29"/>
    </row>
    <row r="1560" spans="1:10" x14ac:dyDescent="0.25">
      <c r="A1560" s="18">
        <v>1556</v>
      </c>
      <c r="B1560" s="4"/>
      <c r="C1560" s="4"/>
      <c r="D1560" s="83"/>
      <c r="E1560" s="83"/>
      <c r="F1560" s="83"/>
      <c r="G1560" s="83"/>
      <c r="H1560" s="45"/>
      <c r="I1560" s="44"/>
      <c r="J1560" s="29"/>
    </row>
    <row r="1561" spans="1:10" x14ac:dyDescent="0.25">
      <c r="A1561" s="18">
        <v>1557</v>
      </c>
      <c r="B1561" s="4"/>
      <c r="C1561" s="4"/>
      <c r="D1561" s="83"/>
      <c r="E1561" s="83"/>
      <c r="F1561" s="83"/>
      <c r="G1561" s="83"/>
      <c r="H1561" s="45"/>
      <c r="I1561" s="44"/>
      <c r="J1561" s="29"/>
    </row>
    <row r="1562" spans="1:10" x14ac:dyDescent="0.25">
      <c r="A1562" s="18">
        <v>1558</v>
      </c>
      <c r="B1562" s="4"/>
      <c r="C1562" s="4"/>
      <c r="D1562" s="83"/>
      <c r="E1562" s="83"/>
      <c r="F1562" s="83"/>
      <c r="G1562" s="83"/>
      <c r="H1562" s="45"/>
      <c r="I1562" s="44"/>
      <c r="J1562" s="29"/>
    </row>
    <row r="1563" spans="1:10" x14ac:dyDescent="0.25">
      <c r="A1563" s="18">
        <v>1559</v>
      </c>
      <c r="B1563" s="4"/>
      <c r="C1563" s="4"/>
      <c r="D1563" s="83"/>
      <c r="E1563" s="83"/>
      <c r="F1563" s="83"/>
      <c r="G1563" s="83"/>
      <c r="H1563" s="45"/>
      <c r="I1563" s="44"/>
      <c r="J1563" s="29"/>
    </row>
    <row r="1564" spans="1:10" x14ac:dyDescent="0.25">
      <c r="A1564" s="18">
        <v>1560</v>
      </c>
      <c r="B1564" s="4"/>
      <c r="C1564" s="4"/>
      <c r="D1564" s="83"/>
      <c r="E1564" s="83"/>
      <c r="F1564" s="83"/>
      <c r="G1564" s="83"/>
      <c r="H1564" s="45"/>
      <c r="I1564" s="44"/>
      <c r="J1564" s="29"/>
    </row>
    <row r="1565" spans="1:10" x14ac:dyDescent="0.25">
      <c r="A1565" s="18">
        <v>1561</v>
      </c>
      <c r="B1565" s="4"/>
      <c r="C1565" s="4"/>
      <c r="D1565" s="83"/>
      <c r="E1565" s="83"/>
      <c r="F1565" s="83"/>
      <c r="G1565" s="83"/>
      <c r="H1565" s="45"/>
      <c r="I1565" s="44"/>
      <c r="J1565" s="29"/>
    </row>
    <row r="1566" spans="1:10" x14ac:dyDescent="0.25">
      <c r="A1566" s="18">
        <v>1562</v>
      </c>
      <c r="B1566" s="4"/>
      <c r="C1566" s="4"/>
      <c r="D1566" s="83"/>
      <c r="E1566" s="83"/>
      <c r="F1566" s="83"/>
      <c r="G1566" s="83"/>
      <c r="H1566" s="45"/>
      <c r="I1566" s="44"/>
      <c r="J1566" s="29"/>
    </row>
    <row r="1567" spans="1:10" x14ac:dyDescent="0.25">
      <c r="A1567" s="18">
        <v>1563</v>
      </c>
      <c r="B1567" s="4"/>
      <c r="C1567" s="4"/>
      <c r="D1567" s="83"/>
      <c r="E1567" s="83"/>
      <c r="F1567" s="83"/>
      <c r="G1567" s="83"/>
      <c r="H1567" s="45"/>
      <c r="I1567" s="44"/>
      <c r="J1567" s="29"/>
    </row>
    <row r="1568" spans="1:10" x14ac:dyDescent="0.25">
      <c r="A1568" s="18">
        <v>1564</v>
      </c>
      <c r="B1568" s="4"/>
      <c r="C1568" s="4"/>
      <c r="D1568" s="83"/>
      <c r="E1568" s="83"/>
      <c r="F1568" s="83"/>
      <c r="G1568" s="83"/>
      <c r="H1568" s="45"/>
      <c r="I1568" s="44"/>
      <c r="J1568" s="29"/>
    </row>
    <row r="1569" spans="1:10" x14ac:dyDescent="0.25">
      <c r="A1569" s="18">
        <v>1565</v>
      </c>
      <c r="B1569" s="4"/>
      <c r="C1569" s="4"/>
      <c r="D1569" s="83"/>
      <c r="E1569" s="83"/>
      <c r="F1569" s="83"/>
      <c r="G1569" s="83"/>
      <c r="H1569" s="45"/>
      <c r="I1569" s="44"/>
      <c r="J1569" s="29"/>
    </row>
    <row r="1570" spans="1:10" x14ac:dyDescent="0.25">
      <c r="A1570" s="18">
        <v>1566</v>
      </c>
      <c r="B1570" s="4"/>
      <c r="C1570" s="4"/>
      <c r="D1570" s="83"/>
      <c r="E1570" s="83"/>
      <c r="F1570" s="83"/>
      <c r="G1570" s="83"/>
      <c r="H1570" s="45"/>
      <c r="I1570" s="44"/>
      <c r="J1570" s="29"/>
    </row>
    <row r="1571" spans="1:10" x14ac:dyDescent="0.25">
      <c r="A1571" s="18">
        <v>1567</v>
      </c>
      <c r="B1571" s="4"/>
      <c r="C1571" s="4"/>
      <c r="D1571" s="83"/>
      <c r="E1571" s="83"/>
      <c r="F1571" s="83"/>
      <c r="G1571" s="83"/>
      <c r="H1571" s="45"/>
      <c r="I1571" s="44"/>
      <c r="J1571" s="29"/>
    </row>
    <row r="1572" spans="1:10" x14ac:dyDescent="0.25">
      <c r="A1572" s="18">
        <v>1568</v>
      </c>
      <c r="B1572" s="4"/>
      <c r="C1572" s="4"/>
      <c r="D1572" s="83"/>
      <c r="E1572" s="83"/>
      <c r="F1572" s="83"/>
      <c r="G1572" s="83"/>
      <c r="H1572" s="45"/>
      <c r="I1572" s="44"/>
      <c r="J1572" s="29"/>
    </row>
    <row r="1573" spans="1:10" x14ac:dyDescent="0.25">
      <c r="A1573" s="18">
        <v>1569</v>
      </c>
      <c r="B1573" s="4"/>
      <c r="C1573" s="4"/>
      <c r="D1573" s="83"/>
      <c r="E1573" s="83"/>
      <c r="F1573" s="83"/>
      <c r="G1573" s="83"/>
      <c r="H1573" s="45"/>
      <c r="I1573" s="44"/>
      <c r="J1573" s="29"/>
    </row>
    <row r="1574" spans="1:10" x14ac:dyDescent="0.25">
      <c r="A1574" s="18">
        <v>1570</v>
      </c>
      <c r="B1574" s="4"/>
      <c r="C1574" s="4"/>
      <c r="D1574" s="83"/>
      <c r="E1574" s="83"/>
      <c r="F1574" s="83"/>
      <c r="G1574" s="83"/>
      <c r="H1574" s="45"/>
      <c r="I1574" s="44"/>
      <c r="J1574" s="29"/>
    </row>
    <row r="1575" spans="1:10" x14ac:dyDescent="0.25">
      <c r="A1575" s="18">
        <v>1571</v>
      </c>
      <c r="B1575" s="4"/>
      <c r="C1575" s="4"/>
      <c r="D1575" s="83"/>
      <c r="E1575" s="83"/>
      <c r="F1575" s="83"/>
      <c r="G1575" s="83"/>
      <c r="H1575" s="45"/>
      <c r="I1575" s="44"/>
      <c r="J1575" s="29"/>
    </row>
    <row r="1576" spans="1:10" x14ac:dyDescent="0.25">
      <c r="A1576" s="18">
        <v>1572</v>
      </c>
      <c r="B1576" s="4"/>
      <c r="C1576" s="4"/>
      <c r="D1576" s="83"/>
      <c r="E1576" s="83"/>
      <c r="F1576" s="83"/>
      <c r="G1576" s="83"/>
      <c r="H1576" s="45"/>
      <c r="I1576" s="44"/>
      <c r="J1576" s="29"/>
    </row>
    <row r="1577" spans="1:10" x14ac:dyDescent="0.25">
      <c r="A1577" s="18">
        <v>1573</v>
      </c>
      <c r="B1577" s="4"/>
      <c r="C1577" s="4"/>
      <c r="D1577" s="83"/>
      <c r="E1577" s="83"/>
      <c r="F1577" s="83"/>
      <c r="G1577" s="83"/>
      <c r="H1577" s="45"/>
      <c r="I1577" s="44"/>
      <c r="J1577" s="29"/>
    </row>
    <row r="1578" spans="1:10" x14ac:dyDescent="0.25">
      <c r="A1578" s="18">
        <v>1574</v>
      </c>
      <c r="B1578" s="4"/>
      <c r="C1578" s="4"/>
      <c r="D1578" s="83"/>
      <c r="E1578" s="83"/>
      <c r="F1578" s="83"/>
      <c r="G1578" s="83"/>
      <c r="H1578" s="45"/>
      <c r="I1578" s="44"/>
      <c r="J1578" s="29"/>
    </row>
    <row r="1579" spans="1:10" x14ac:dyDescent="0.25">
      <c r="A1579" s="18">
        <v>1575</v>
      </c>
      <c r="B1579" s="4"/>
      <c r="C1579" s="4"/>
      <c r="D1579" s="83"/>
      <c r="E1579" s="83"/>
      <c r="F1579" s="83"/>
      <c r="G1579" s="83"/>
      <c r="H1579" s="45"/>
      <c r="I1579" s="44"/>
      <c r="J1579" s="29"/>
    </row>
    <row r="1580" spans="1:10" x14ac:dyDescent="0.25">
      <c r="A1580" s="18">
        <v>1576</v>
      </c>
      <c r="B1580" s="4"/>
      <c r="C1580" s="4"/>
      <c r="D1580" s="83"/>
      <c r="E1580" s="83"/>
      <c r="F1580" s="83"/>
      <c r="G1580" s="83"/>
      <c r="H1580" s="45"/>
      <c r="I1580" s="44"/>
      <c r="J1580" s="29"/>
    </row>
    <row r="1581" spans="1:10" x14ac:dyDescent="0.25">
      <c r="A1581" s="18">
        <v>1577</v>
      </c>
      <c r="B1581" s="4"/>
      <c r="C1581" s="4"/>
      <c r="D1581" s="83"/>
      <c r="E1581" s="83"/>
      <c r="F1581" s="83"/>
      <c r="G1581" s="83"/>
      <c r="H1581" s="45"/>
      <c r="I1581" s="44"/>
      <c r="J1581" s="29"/>
    </row>
    <row r="1582" spans="1:10" x14ac:dyDescent="0.25">
      <c r="A1582" s="18">
        <v>1578</v>
      </c>
      <c r="B1582" s="4"/>
      <c r="C1582" s="4"/>
      <c r="D1582" s="83"/>
      <c r="E1582" s="83"/>
      <c r="F1582" s="83"/>
      <c r="G1582" s="83"/>
      <c r="H1582" s="45"/>
      <c r="I1582" s="44"/>
      <c r="J1582" s="29"/>
    </row>
    <row r="1583" spans="1:10" x14ac:dyDescent="0.25">
      <c r="A1583" s="18">
        <v>1579</v>
      </c>
      <c r="B1583" s="4"/>
      <c r="C1583" s="4"/>
      <c r="D1583" s="83"/>
      <c r="E1583" s="83"/>
      <c r="F1583" s="83"/>
      <c r="G1583" s="83"/>
      <c r="H1583" s="45"/>
      <c r="I1583" s="44"/>
      <c r="J1583" s="29"/>
    </row>
    <row r="1584" spans="1:10" x14ac:dyDescent="0.25">
      <c r="A1584" s="18">
        <v>1580</v>
      </c>
      <c r="B1584" s="4"/>
      <c r="C1584" s="4"/>
      <c r="D1584" s="83"/>
      <c r="E1584" s="83"/>
      <c r="F1584" s="83"/>
      <c r="G1584" s="83"/>
      <c r="H1584" s="45"/>
      <c r="I1584" s="44"/>
      <c r="J1584" s="29"/>
    </row>
    <row r="1585" spans="1:10" x14ac:dyDescent="0.25">
      <c r="A1585" s="18">
        <v>1581</v>
      </c>
      <c r="B1585" s="4"/>
      <c r="C1585" s="4"/>
      <c r="D1585" s="83"/>
      <c r="E1585" s="83"/>
      <c r="F1585" s="83"/>
      <c r="G1585" s="83"/>
      <c r="H1585" s="45"/>
      <c r="I1585" s="44"/>
      <c r="J1585" s="29"/>
    </row>
    <row r="1586" spans="1:10" x14ac:dyDescent="0.25">
      <c r="A1586" s="18">
        <v>1582</v>
      </c>
      <c r="B1586" s="4"/>
      <c r="C1586" s="4"/>
      <c r="D1586" s="83"/>
      <c r="E1586" s="83"/>
      <c r="F1586" s="83"/>
      <c r="G1586" s="83"/>
      <c r="H1586" s="45"/>
      <c r="I1586" s="44"/>
      <c r="J1586" s="29"/>
    </row>
    <row r="1587" spans="1:10" x14ac:dyDescent="0.25">
      <c r="A1587" s="18">
        <v>1583</v>
      </c>
      <c r="B1587" s="4"/>
      <c r="C1587" s="4"/>
      <c r="D1587" s="83"/>
      <c r="E1587" s="83"/>
      <c r="F1587" s="83"/>
      <c r="G1587" s="83"/>
      <c r="H1587" s="45"/>
      <c r="I1587" s="44"/>
      <c r="J1587" s="29"/>
    </row>
    <row r="1588" spans="1:10" x14ac:dyDescent="0.25">
      <c r="A1588" s="18">
        <v>1584</v>
      </c>
      <c r="B1588" s="4"/>
      <c r="C1588" s="4"/>
      <c r="D1588" s="83"/>
      <c r="E1588" s="83"/>
      <c r="F1588" s="83"/>
      <c r="G1588" s="83"/>
      <c r="H1588" s="45"/>
      <c r="I1588" s="44"/>
      <c r="J1588" s="29"/>
    </row>
    <row r="1589" spans="1:10" x14ac:dyDescent="0.25">
      <c r="A1589" s="18">
        <v>1585</v>
      </c>
      <c r="B1589" s="4"/>
      <c r="C1589" s="4"/>
      <c r="D1589" s="83"/>
      <c r="E1589" s="83"/>
      <c r="F1589" s="83"/>
      <c r="G1589" s="83"/>
      <c r="H1589" s="45"/>
      <c r="I1589" s="44"/>
      <c r="J1589" s="29"/>
    </row>
    <row r="1590" spans="1:10" x14ac:dyDescent="0.25">
      <c r="A1590" s="18">
        <v>1586</v>
      </c>
      <c r="B1590" s="4"/>
      <c r="C1590" s="4"/>
      <c r="D1590" s="83"/>
      <c r="E1590" s="83"/>
      <c r="F1590" s="83"/>
      <c r="G1590" s="83"/>
      <c r="H1590" s="45"/>
      <c r="I1590" s="44"/>
      <c r="J1590" s="29"/>
    </row>
    <row r="1591" spans="1:10" x14ac:dyDescent="0.25">
      <c r="A1591" s="18">
        <v>1587</v>
      </c>
      <c r="B1591" s="4"/>
      <c r="C1591" s="4"/>
      <c r="D1591" s="83"/>
      <c r="E1591" s="83"/>
      <c r="F1591" s="83"/>
      <c r="G1591" s="83"/>
      <c r="H1591" s="45"/>
      <c r="I1591" s="44"/>
      <c r="J1591" s="29"/>
    </row>
    <row r="1592" spans="1:10" x14ac:dyDescent="0.25">
      <c r="A1592" s="18">
        <v>1588</v>
      </c>
      <c r="B1592" s="4"/>
      <c r="C1592" s="4"/>
      <c r="D1592" s="83"/>
      <c r="E1592" s="83"/>
      <c r="F1592" s="83"/>
      <c r="G1592" s="83"/>
      <c r="H1592" s="45"/>
      <c r="I1592" s="44"/>
      <c r="J1592" s="29"/>
    </row>
    <row r="1593" spans="1:10" x14ac:dyDescent="0.25">
      <c r="A1593" s="18">
        <v>1589</v>
      </c>
      <c r="B1593" s="4"/>
      <c r="C1593" s="4"/>
      <c r="D1593" s="83"/>
      <c r="E1593" s="83"/>
      <c r="F1593" s="83"/>
      <c r="G1593" s="83"/>
      <c r="H1593" s="45"/>
      <c r="I1593" s="44"/>
      <c r="J1593" s="29"/>
    </row>
    <row r="1594" spans="1:10" x14ac:dyDescent="0.25">
      <c r="A1594" s="18">
        <v>1590</v>
      </c>
      <c r="B1594" s="4"/>
      <c r="C1594" s="4"/>
      <c r="D1594" s="83"/>
      <c r="E1594" s="83"/>
      <c r="F1594" s="83"/>
      <c r="G1594" s="83"/>
      <c r="H1594" s="45"/>
      <c r="I1594" s="44"/>
      <c r="J1594" s="29"/>
    </row>
    <row r="1595" spans="1:10" x14ac:dyDescent="0.25">
      <c r="A1595" s="18">
        <v>1591</v>
      </c>
      <c r="B1595" s="4"/>
      <c r="C1595" s="4"/>
      <c r="D1595" s="83"/>
      <c r="E1595" s="83"/>
      <c r="F1595" s="83"/>
      <c r="G1595" s="83"/>
      <c r="H1595" s="45"/>
      <c r="I1595" s="44"/>
      <c r="J1595" s="29"/>
    </row>
    <row r="1596" spans="1:10" x14ac:dyDescent="0.25">
      <c r="A1596" s="18">
        <v>1592</v>
      </c>
      <c r="B1596" s="4"/>
      <c r="C1596" s="4"/>
      <c r="D1596" s="83"/>
      <c r="E1596" s="83"/>
      <c r="F1596" s="83"/>
      <c r="G1596" s="83"/>
      <c r="H1596" s="45"/>
      <c r="I1596" s="44"/>
      <c r="J1596" s="29"/>
    </row>
    <row r="1597" spans="1:10" x14ac:dyDescent="0.25">
      <c r="A1597" s="18">
        <v>1593</v>
      </c>
      <c r="B1597" s="4"/>
      <c r="C1597" s="4"/>
      <c r="D1597" s="83"/>
      <c r="E1597" s="83"/>
      <c r="F1597" s="83"/>
      <c r="G1597" s="83"/>
      <c r="H1597" s="45"/>
      <c r="I1597" s="44"/>
      <c r="J1597" s="29"/>
    </row>
    <row r="1598" spans="1:10" x14ac:dyDescent="0.25">
      <c r="A1598" s="18">
        <v>1594</v>
      </c>
      <c r="B1598" s="4"/>
      <c r="C1598" s="4"/>
      <c r="D1598" s="83"/>
      <c r="E1598" s="83"/>
      <c r="F1598" s="83"/>
      <c r="G1598" s="83"/>
      <c r="H1598" s="45"/>
      <c r="I1598" s="44"/>
      <c r="J1598" s="29"/>
    </row>
    <row r="1599" spans="1:10" x14ac:dyDescent="0.25">
      <c r="A1599" s="18">
        <v>1595</v>
      </c>
      <c r="B1599" s="4"/>
      <c r="C1599" s="4"/>
      <c r="D1599" s="83"/>
      <c r="E1599" s="83"/>
      <c r="F1599" s="83"/>
      <c r="G1599" s="83"/>
      <c r="H1599" s="45"/>
      <c r="I1599" s="44"/>
      <c r="J1599" s="29"/>
    </row>
    <row r="1600" spans="1:10" x14ac:dyDescent="0.25">
      <c r="A1600" s="18">
        <v>1596</v>
      </c>
      <c r="B1600" s="4"/>
      <c r="C1600" s="4"/>
      <c r="D1600" s="83"/>
      <c r="E1600" s="83"/>
      <c r="F1600" s="83"/>
      <c r="G1600" s="83"/>
      <c r="H1600" s="45"/>
      <c r="I1600" s="44"/>
      <c r="J1600" s="29"/>
    </row>
    <row r="1601" spans="1:10" x14ac:dyDescent="0.25">
      <c r="A1601" s="18">
        <v>1597</v>
      </c>
      <c r="B1601" s="4"/>
      <c r="C1601" s="4"/>
      <c r="D1601" s="83"/>
      <c r="E1601" s="83"/>
      <c r="F1601" s="83"/>
      <c r="G1601" s="83"/>
      <c r="H1601" s="45"/>
      <c r="I1601" s="44"/>
      <c r="J1601" s="29"/>
    </row>
    <row r="1602" spans="1:10" x14ac:dyDescent="0.25">
      <c r="A1602" s="18">
        <v>1598</v>
      </c>
      <c r="B1602" s="4"/>
      <c r="C1602" s="4"/>
      <c r="D1602" s="83"/>
      <c r="E1602" s="83"/>
      <c r="F1602" s="83"/>
      <c r="G1602" s="83"/>
      <c r="H1602" s="45"/>
      <c r="I1602" s="44"/>
      <c r="J1602" s="29"/>
    </row>
    <row r="1603" spans="1:10" x14ac:dyDescent="0.25">
      <c r="A1603" s="18">
        <v>1599</v>
      </c>
      <c r="B1603" s="4"/>
      <c r="C1603" s="4"/>
      <c r="D1603" s="83"/>
      <c r="E1603" s="83"/>
      <c r="F1603" s="83"/>
      <c r="G1603" s="83"/>
      <c r="H1603" s="45"/>
      <c r="I1603" s="44"/>
      <c r="J1603" s="29"/>
    </row>
    <row r="1604" spans="1:10" x14ac:dyDescent="0.25">
      <c r="A1604" s="18">
        <v>1600</v>
      </c>
      <c r="B1604" s="4"/>
      <c r="C1604" s="4"/>
      <c r="D1604" s="83"/>
      <c r="E1604" s="83"/>
      <c r="F1604" s="83"/>
      <c r="G1604" s="83"/>
      <c r="H1604" s="45"/>
      <c r="I1604" s="44"/>
      <c r="J1604" s="29"/>
    </row>
    <row r="1605" spans="1:10" x14ac:dyDescent="0.25">
      <c r="A1605" s="18">
        <v>1601</v>
      </c>
      <c r="B1605" s="4"/>
      <c r="C1605" s="4"/>
      <c r="D1605" s="83"/>
      <c r="E1605" s="83"/>
      <c r="F1605" s="83"/>
      <c r="G1605" s="83"/>
      <c r="H1605" s="45"/>
      <c r="I1605" s="44"/>
      <c r="J1605" s="29"/>
    </row>
    <row r="1606" spans="1:10" x14ac:dyDescent="0.25">
      <c r="A1606" s="18">
        <v>1602</v>
      </c>
      <c r="B1606" s="4"/>
      <c r="C1606" s="4"/>
      <c r="D1606" s="83"/>
      <c r="E1606" s="83"/>
      <c r="F1606" s="83"/>
      <c r="G1606" s="83"/>
      <c r="H1606" s="45"/>
      <c r="I1606" s="44"/>
      <c r="J1606" s="29"/>
    </row>
    <row r="1607" spans="1:10" x14ac:dyDescent="0.25">
      <c r="A1607" s="18">
        <v>1603</v>
      </c>
      <c r="B1607" s="4"/>
      <c r="C1607" s="4"/>
      <c r="D1607" s="83"/>
      <c r="E1607" s="83"/>
      <c r="F1607" s="83"/>
      <c r="G1607" s="83"/>
      <c r="H1607" s="45"/>
      <c r="I1607" s="44"/>
      <c r="J1607" s="29"/>
    </row>
    <row r="1608" spans="1:10" x14ac:dyDescent="0.25">
      <c r="A1608" s="18">
        <v>1604</v>
      </c>
      <c r="B1608" s="4"/>
      <c r="C1608" s="4"/>
      <c r="D1608" s="83"/>
      <c r="E1608" s="83"/>
      <c r="F1608" s="83"/>
      <c r="G1608" s="83"/>
      <c r="H1608" s="45"/>
      <c r="I1608" s="44"/>
      <c r="J1608" s="29"/>
    </row>
    <row r="1609" spans="1:10" x14ac:dyDescent="0.25">
      <c r="A1609" s="18">
        <v>1605</v>
      </c>
      <c r="B1609" s="4"/>
      <c r="C1609" s="4"/>
      <c r="D1609" s="83"/>
      <c r="E1609" s="83"/>
      <c r="F1609" s="83"/>
      <c r="G1609" s="83"/>
      <c r="H1609" s="45"/>
      <c r="I1609" s="44"/>
      <c r="J1609" s="29"/>
    </row>
    <row r="1610" spans="1:10" x14ac:dyDescent="0.25">
      <c r="A1610" s="18">
        <v>1606</v>
      </c>
      <c r="B1610" s="4"/>
      <c r="C1610" s="4"/>
      <c r="D1610" s="83"/>
      <c r="E1610" s="83"/>
      <c r="F1610" s="83"/>
      <c r="G1610" s="83"/>
      <c r="H1610" s="45"/>
      <c r="I1610" s="44"/>
      <c r="J1610" s="29"/>
    </row>
    <row r="1611" spans="1:10" x14ac:dyDescent="0.25">
      <c r="A1611" s="18">
        <v>1607</v>
      </c>
      <c r="B1611" s="4"/>
      <c r="C1611" s="4"/>
      <c r="D1611" s="83"/>
      <c r="E1611" s="83"/>
      <c r="F1611" s="83"/>
      <c r="G1611" s="83"/>
      <c r="H1611" s="45"/>
      <c r="I1611" s="44"/>
      <c r="J1611" s="29"/>
    </row>
    <row r="1612" spans="1:10" x14ac:dyDescent="0.25">
      <c r="A1612" s="18">
        <v>1608</v>
      </c>
      <c r="B1612" s="4"/>
      <c r="C1612" s="4"/>
      <c r="D1612" s="83"/>
      <c r="E1612" s="83"/>
      <c r="F1612" s="83"/>
      <c r="G1612" s="83"/>
      <c r="H1612" s="45"/>
      <c r="I1612" s="44"/>
      <c r="J1612" s="29"/>
    </row>
    <row r="1613" spans="1:10" x14ac:dyDescent="0.25">
      <c r="A1613" s="18">
        <v>1609</v>
      </c>
      <c r="B1613" s="4"/>
      <c r="C1613" s="4"/>
      <c r="D1613" s="83"/>
      <c r="E1613" s="83"/>
      <c r="F1613" s="83"/>
      <c r="G1613" s="83"/>
      <c r="H1613" s="45"/>
      <c r="I1613" s="44"/>
      <c r="J1613" s="29"/>
    </row>
    <row r="1614" spans="1:10" x14ac:dyDescent="0.25">
      <c r="A1614" s="18">
        <v>1610</v>
      </c>
      <c r="B1614" s="4"/>
      <c r="C1614" s="4"/>
      <c r="D1614" s="83"/>
      <c r="E1614" s="83"/>
      <c r="F1614" s="83"/>
      <c r="G1614" s="83"/>
      <c r="H1614" s="45"/>
      <c r="I1614" s="44"/>
      <c r="J1614" s="29"/>
    </row>
    <row r="1615" spans="1:10" x14ac:dyDescent="0.25">
      <c r="A1615" s="18">
        <v>1611</v>
      </c>
      <c r="B1615" s="4"/>
      <c r="C1615" s="4"/>
      <c r="D1615" s="83"/>
      <c r="E1615" s="83"/>
      <c r="F1615" s="83"/>
      <c r="G1615" s="83"/>
      <c r="H1615" s="45"/>
      <c r="I1615" s="44"/>
      <c r="J1615" s="29"/>
    </row>
    <row r="1616" spans="1:10" x14ac:dyDescent="0.25">
      <c r="A1616" s="18">
        <v>1612</v>
      </c>
      <c r="B1616" s="4"/>
      <c r="C1616" s="4"/>
      <c r="D1616" s="83"/>
      <c r="E1616" s="83"/>
      <c r="F1616" s="83"/>
      <c r="G1616" s="83"/>
      <c r="H1616" s="45"/>
      <c r="I1616" s="44"/>
      <c r="J1616" s="29"/>
    </row>
    <row r="1617" spans="1:10" x14ac:dyDescent="0.25">
      <c r="A1617" s="18">
        <v>1613</v>
      </c>
      <c r="B1617" s="4"/>
      <c r="C1617" s="4"/>
      <c r="D1617" s="83"/>
      <c r="E1617" s="83"/>
      <c r="F1617" s="83"/>
      <c r="G1617" s="83"/>
      <c r="H1617" s="45"/>
      <c r="I1617" s="44"/>
      <c r="J1617" s="29"/>
    </row>
    <row r="1618" spans="1:10" x14ac:dyDescent="0.25">
      <c r="A1618" s="18">
        <v>1614</v>
      </c>
      <c r="B1618" s="4"/>
      <c r="C1618" s="4"/>
      <c r="D1618" s="83"/>
      <c r="E1618" s="83"/>
      <c r="F1618" s="83"/>
      <c r="G1618" s="83"/>
      <c r="H1618" s="45"/>
      <c r="I1618" s="44"/>
      <c r="J1618" s="29"/>
    </row>
    <row r="1619" spans="1:10" x14ac:dyDescent="0.25">
      <c r="A1619" s="18">
        <v>1615</v>
      </c>
      <c r="B1619" s="4"/>
      <c r="C1619" s="4"/>
      <c r="D1619" s="83"/>
      <c r="E1619" s="83"/>
      <c r="F1619" s="83"/>
      <c r="G1619" s="83"/>
      <c r="H1619" s="45"/>
      <c r="I1619" s="44"/>
      <c r="J1619" s="29"/>
    </row>
    <row r="1620" spans="1:10" x14ac:dyDescent="0.25">
      <c r="A1620" s="18">
        <v>1616</v>
      </c>
      <c r="B1620" s="4"/>
      <c r="C1620" s="4"/>
      <c r="D1620" s="83"/>
      <c r="E1620" s="83"/>
      <c r="F1620" s="83"/>
      <c r="G1620" s="83"/>
      <c r="H1620" s="45"/>
      <c r="I1620" s="44"/>
      <c r="J1620" s="29"/>
    </row>
    <row r="1621" spans="1:10" x14ac:dyDescent="0.25">
      <c r="A1621" s="18">
        <v>1617</v>
      </c>
      <c r="B1621" s="4"/>
      <c r="C1621" s="4"/>
      <c r="D1621" s="83"/>
      <c r="E1621" s="83"/>
      <c r="F1621" s="83"/>
      <c r="G1621" s="83"/>
      <c r="H1621" s="45"/>
      <c r="I1621" s="44"/>
      <c r="J1621" s="29"/>
    </row>
    <row r="1622" spans="1:10" x14ac:dyDescent="0.25">
      <c r="A1622" s="18">
        <v>1618</v>
      </c>
      <c r="B1622" s="4"/>
      <c r="C1622" s="4"/>
      <c r="D1622" s="83"/>
      <c r="E1622" s="83"/>
      <c r="F1622" s="83"/>
      <c r="G1622" s="83"/>
      <c r="H1622" s="45"/>
      <c r="I1622" s="44"/>
      <c r="J1622" s="29"/>
    </row>
    <row r="1623" spans="1:10" x14ac:dyDescent="0.25">
      <c r="A1623" s="18">
        <v>1619</v>
      </c>
      <c r="B1623" s="4"/>
      <c r="C1623" s="4"/>
      <c r="D1623" s="83"/>
      <c r="E1623" s="83"/>
      <c r="F1623" s="83"/>
      <c r="G1623" s="83"/>
      <c r="H1623" s="45"/>
      <c r="I1623" s="44"/>
      <c r="J1623" s="29"/>
    </row>
    <row r="1624" spans="1:10" x14ac:dyDescent="0.25">
      <c r="A1624" s="18">
        <v>1620</v>
      </c>
      <c r="B1624" s="4"/>
      <c r="C1624" s="4"/>
      <c r="D1624" s="83"/>
      <c r="E1624" s="83"/>
      <c r="F1624" s="83"/>
      <c r="G1624" s="83"/>
      <c r="H1624" s="45"/>
      <c r="I1624" s="44"/>
      <c r="J1624" s="29"/>
    </row>
    <row r="1625" spans="1:10" x14ac:dyDescent="0.25">
      <c r="A1625" s="18">
        <v>1621</v>
      </c>
      <c r="B1625" s="4"/>
      <c r="C1625" s="4"/>
      <c r="D1625" s="83"/>
      <c r="E1625" s="83"/>
      <c r="F1625" s="83"/>
      <c r="G1625" s="83"/>
      <c r="H1625" s="45"/>
      <c r="I1625" s="44"/>
      <c r="J1625" s="29"/>
    </row>
    <row r="1626" spans="1:10" x14ac:dyDescent="0.25">
      <c r="A1626" s="18">
        <v>1622</v>
      </c>
      <c r="B1626" s="4"/>
      <c r="C1626" s="4"/>
      <c r="D1626" s="83"/>
      <c r="E1626" s="83"/>
      <c r="F1626" s="83"/>
      <c r="G1626" s="83"/>
      <c r="H1626" s="45"/>
      <c r="I1626" s="44"/>
      <c r="J1626" s="29"/>
    </row>
    <row r="1627" spans="1:10" x14ac:dyDescent="0.25">
      <c r="A1627" s="18">
        <v>1623</v>
      </c>
      <c r="B1627" s="4"/>
      <c r="C1627" s="4"/>
      <c r="D1627" s="83"/>
      <c r="E1627" s="83"/>
      <c r="F1627" s="83"/>
      <c r="G1627" s="83"/>
      <c r="H1627" s="45"/>
      <c r="I1627" s="44"/>
      <c r="J1627" s="29"/>
    </row>
    <row r="1628" spans="1:10" x14ac:dyDescent="0.25">
      <c r="A1628" s="18">
        <v>1624</v>
      </c>
      <c r="B1628" s="4"/>
      <c r="C1628" s="4"/>
      <c r="D1628" s="83"/>
      <c r="E1628" s="83"/>
      <c r="F1628" s="83"/>
      <c r="G1628" s="83"/>
      <c r="H1628" s="45"/>
      <c r="I1628" s="44"/>
      <c r="J1628" s="29"/>
    </row>
    <row r="1629" spans="1:10" x14ac:dyDescent="0.25">
      <c r="A1629" s="18">
        <v>1625</v>
      </c>
      <c r="B1629" s="4"/>
      <c r="C1629" s="4"/>
      <c r="D1629" s="83"/>
      <c r="E1629" s="83"/>
      <c r="F1629" s="83"/>
      <c r="G1629" s="83"/>
      <c r="H1629" s="45"/>
      <c r="I1629" s="44"/>
      <c r="J1629" s="29"/>
    </row>
    <row r="1630" spans="1:10" x14ac:dyDescent="0.25">
      <c r="A1630" s="18">
        <v>1626</v>
      </c>
      <c r="B1630" s="4"/>
      <c r="C1630" s="4"/>
      <c r="D1630" s="83"/>
      <c r="E1630" s="83"/>
      <c r="F1630" s="83"/>
      <c r="G1630" s="83"/>
      <c r="H1630" s="45"/>
      <c r="I1630" s="44"/>
      <c r="J1630" s="29"/>
    </row>
    <row r="1631" spans="1:10" x14ac:dyDescent="0.25">
      <c r="A1631" s="18">
        <v>1627</v>
      </c>
      <c r="B1631" s="4"/>
      <c r="C1631" s="4"/>
      <c r="D1631" s="83"/>
      <c r="E1631" s="83"/>
      <c r="F1631" s="83"/>
      <c r="G1631" s="83"/>
      <c r="H1631" s="45"/>
      <c r="I1631" s="44"/>
      <c r="J1631" s="29"/>
    </row>
    <row r="1632" spans="1:10" x14ac:dyDescent="0.25">
      <c r="A1632" s="18">
        <v>1628</v>
      </c>
      <c r="B1632" s="4"/>
      <c r="C1632" s="4"/>
      <c r="D1632" s="83"/>
      <c r="E1632" s="83"/>
      <c r="F1632" s="83"/>
      <c r="G1632" s="83"/>
      <c r="H1632" s="45"/>
      <c r="I1632" s="44"/>
      <c r="J1632" s="29"/>
    </row>
    <row r="1633" spans="1:10" x14ac:dyDescent="0.25">
      <c r="A1633" s="18">
        <v>1629</v>
      </c>
      <c r="B1633" s="4"/>
      <c r="C1633" s="4"/>
      <c r="D1633" s="83"/>
      <c r="E1633" s="83"/>
      <c r="F1633" s="83"/>
      <c r="G1633" s="83"/>
      <c r="H1633" s="45"/>
      <c r="I1633" s="44"/>
      <c r="J1633" s="29"/>
    </row>
    <row r="1634" spans="1:10" x14ac:dyDescent="0.25">
      <c r="A1634" s="18">
        <v>1630</v>
      </c>
      <c r="B1634" s="4"/>
      <c r="C1634" s="4"/>
      <c r="D1634" s="83"/>
      <c r="E1634" s="83"/>
      <c r="F1634" s="83"/>
      <c r="G1634" s="83"/>
      <c r="H1634" s="45"/>
      <c r="I1634" s="44"/>
      <c r="J1634" s="29"/>
    </row>
    <row r="1635" spans="1:10" x14ac:dyDescent="0.25">
      <c r="A1635" s="18">
        <v>1631</v>
      </c>
      <c r="B1635" s="4"/>
      <c r="C1635" s="4"/>
      <c r="D1635" s="83"/>
      <c r="E1635" s="83"/>
      <c r="F1635" s="83"/>
      <c r="G1635" s="83"/>
      <c r="H1635" s="45"/>
      <c r="I1635" s="44"/>
      <c r="J1635" s="29"/>
    </row>
    <row r="1636" spans="1:10" x14ac:dyDescent="0.25">
      <c r="A1636" s="18">
        <v>1632</v>
      </c>
      <c r="B1636" s="4"/>
      <c r="C1636" s="4"/>
      <c r="D1636" s="83"/>
      <c r="E1636" s="83"/>
      <c r="F1636" s="83"/>
      <c r="G1636" s="83"/>
      <c r="H1636" s="45"/>
      <c r="I1636" s="44"/>
      <c r="J1636" s="29"/>
    </row>
    <row r="1637" spans="1:10" x14ac:dyDescent="0.25">
      <c r="A1637" s="18">
        <v>1633</v>
      </c>
      <c r="B1637" s="4"/>
      <c r="C1637" s="4"/>
      <c r="D1637" s="83"/>
      <c r="E1637" s="83"/>
      <c r="F1637" s="83"/>
      <c r="G1637" s="83"/>
      <c r="H1637" s="45"/>
      <c r="I1637" s="44"/>
      <c r="J1637" s="29"/>
    </row>
    <row r="1638" spans="1:10" x14ac:dyDescent="0.25">
      <c r="A1638" s="18">
        <v>1634</v>
      </c>
      <c r="B1638" s="4"/>
      <c r="C1638" s="4"/>
      <c r="D1638" s="83"/>
      <c r="E1638" s="83"/>
      <c r="F1638" s="83"/>
      <c r="G1638" s="83"/>
      <c r="H1638" s="45"/>
      <c r="I1638" s="44"/>
      <c r="J1638" s="29"/>
    </row>
    <row r="1639" spans="1:10" x14ac:dyDescent="0.25">
      <c r="A1639" s="18">
        <v>1635</v>
      </c>
      <c r="B1639" s="4"/>
      <c r="C1639" s="4"/>
      <c r="D1639" s="83"/>
      <c r="E1639" s="83"/>
      <c r="F1639" s="83"/>
      <c r="G1639" s="83"/>
      <c r="H1639" s="45"/>
      <c r="I1639" s="44"/>
      <c r="J1639" s="29"/>
    </row>
    <row r="1640" spans="1:10" x14ac:dyDescent="0.25">
      <c r="A1640" s="18">
        <v>1636</v>
      </c>
      <c r="B1640" s="4"/>
      <c r="C1640" s="4"/>
      <c r="D1640" s="83"/>
      <c r="E1640" s="83"/>
      <c r="F1640" s="83"/>
      <c r="G1640" s="83"/>
      <c r="H1640" s="45"/>
      <c r="I1640" s="44"/>
      <c r="J1640" s="29"/>
    </row>
    <row r="1641" spans="1:10" x14ac:dyDescent="0.25">
      <c r="A1641" s="18">
        <v>1637</v>
      </c>
      <c r="B1641" s="4"/>
      <c r="C1641" s="4"/>
      <c r="D1641" s="83"/>
      <c r="E1641" s="83"/>
      <c r="F1641" s="83"/>
      <c r="G1641" s="83"/>
      <c r="H1641" s="45"/>
      <c r="I1641" s="44"/>
      <c r="J1641" s="29"/>
    </row>
    <row r="1642" spans="1:10" x14ac:dyDescent="0.25">
      <c r="A1642" s="18">
        <v>1638</v>
      </c>
      <c r="B1642" s="4"/>
      <c r="C1642" s="4"/>
      <c r="D1642" s="83"/>
      <c r="E1642" s="83"/>
      <c r="F1642" s="83"/>
      <c r="G1642" s="83"/>
      <c r="H1642" s="45"/>
      <c r="I1642" s="44"/>
      <c r="J1642" s="29"/>
    </row>
    <row r="1643" spans="1:10" x14ac:dyDescent="0.25">
      <c r="A1643" s="18">
        <v>1639</v>
      </c>
      <c r="B1643" s="4"/>
      <c r="C1643" s="4"/>
      <c r="D1643" s="83"/>
      <c r="E1643" s="83"/>
      <c r="F1643" s="83"/>
      <c r="G1643" s="83"/>
      <c r="H1643" s="45"/>
      <c r="I1643" s="44"/>
      <c r="J1643" s="29"/>
    </row>
    <row r="1644" spans="1:10" x14ac:dyDescent="0.25">
      <c r="A1644" s="18">
        <v>1640</v>
      </c>
      <c r="B1644" s="4"/>
      <c r="C1644" s="4"/>
      <c r="D1644" s="83"/>
      <c r="E1644" s="83"/>
      <c r="F1644" s="83"/>
      <c r="G1644" s="83"/>
      <c r="H1644" s="45"/>
      <c r="I1644" s="44"/>
      <c r="J1644" s="29"/>
    </row>
    <row r="1645" spans="1:10" x14ac:dyDescent="0.25">
      <c r="A1645" s="18">
        <v>1641</v>
      </c>
      <c r="B1645" s="4"/>
      <c r="C1645" s="4"/>
      <c r="D1645" s="83"/>
      <c r="E1645" s="83"/>
      <c r="F1645" s="83"/>
      <c r="G1645" s="83"/>
      <c r="H1645" s="45"/>
      <c r="I1645" s="44"/>
      <c r="J1645" s="29"/>
    </row>
    <row r="1646" spans="1:10" x14ac:dyDescent="0.25">
      <c r="A1646" s="18">
        <v>1642</v>
      </c>
      <c r="B1646" s="4"/>
      <c r="C1646" s="4"/>
      <c r="D1646" s="83"/>
      <c r="E1646" s="83"/>
      <c r="F1646" s="83"/>
      <c r="G1646" s="83"/>
      <c r="H1646" s="45"/>
      <c r="I1646" s="44"/>
      <c r="J1646" s="29"/>
    </row>
    <row r="1647" spans="1:10" x14ac:dyDescent="0.25">
      <c r="A1647" s="18">
        <v>1643</v>
      </c>
      <c r="B1647" s="4"/>
      <c r="C1647" s="4"/>
      <c r="D1647" s="83"/>
      <c r="E1647" s="83"/>
      <c r="F1647" s="83"/>
      <c r="G1647" s="83"/>
      <c r="H1647" s="45"/>
      <c r="I1647" s="44"/>
      <c r="J1647" s="29"/>
    </row>
    <row r="1648" spans="1:10" x14ac:dyDescent="0.25">
      <c r="A1648" s="18">
        <v>1644</v>
      </c>
      <c r="B1648" s="4"/>
      <c r="C1648" s="4"/>
      <c r="D1648" s="83"/>
      <c r="E1648" s="83"/>
      <c r="F1648" s="83"/>
      <c r="G1648" s="83"/>
      <c r="H1648" s="45"/>
      <c r="I1648" s="44"/>
      <c r="J1648" s="29"/>
    </row>
    <row r="1649" spans="1:10" x14ac:dyDescent="0.25">
      <c r="A1649" s="18">
        <v>1645</v>
      </c>
      <c r="B1649" s="4"/>
      <c r="C1649" s="4"/>
      <c r="D1649" s="83"/>
      <c r="E1649" s="83"/>
      <c r="F1649" s="83"/>
      <c r="G1649" s="83"/>
      <c r="H1649" s="45"/>
      <c r="I1649" s="44"/>
      <c r="J1649" s="29"/>
    </row>
    <row r="1650" spans="1:10" x14ac:dyDescent="0.25">
      <c r="A1650" s="18">
        <v>1646</v>
      </c>
      <c r="B1650" s="4"/>
      <c r="C1650" s="4"/>
      <c r="D1650" s="83"/>
      <c r="E1650" s="83"/>
      <c r="F1650" s="83"/>
      <c r="G1650" s="83"/>
      <c r="H1650" s="45"/>
      <c r="I1650" s="44"/>
      <c r="J1650" s="29"/>
    </row>
    <row r="1651" spans="1:10" x14ac:dyDescent="0.25">
      <c r="A1651" s="18">
        <v>1647</v>
      </c>
      <c r="B1651" s="4"/>
      <c r="C1651" s="4"/>
      <c r="D1651" s="83"/>
      <c r="E1651" s="83"/>
      <c r="F1651" s="83"/>
      <c r="G1651" s="83"/>
      <c r="H1651" s="45"/>
      <c r="I1651" s="44"/>
      <c r="J1651" s="29"/>
    </row>
    <row r="1652" spans="1:10" x14ac:dyDescent="0.25">
      <c r="A1652" s="18">
        <v>1648</v>
      </c>
      <c r="B1652" s="4"/>
      <c r="C1652" s="4"/>
      <c r="D1652" s="83"/>
      <c r="E1652" s="83"/>
      <c r="F1652" s="83"/>
      <c r="G1652" s="83"/>
      <c r="H1652" s="45"/>
      <c r="I1652" s="44"/>
      <c r="J1652" s="29"/>
    </row>
    <row r="1653" spans="1:10" x14ac:dyDescent="0.25">
      <c r="A1653" s="18">
        <v>1649</v>
      </c>
      <c r="B1653" s="4"/>
      <c r="C1653" s="4"/>
      <c r="D1653" s="83"/>
      <c r="E1653" s="83"/>
      <c r="F1653" s="83"/>
      <c r="G1653" s="83"/>
      <c r="H1653" s="45"/>
      <c r="I1653" s="44"/>
      <c r="J1653" s="29"/>
    </row>
    <row r="1654" spans="1:10" x14ac:dyDescent="0.25">
      <c r="A1654" s="18">
        <v>1650</v>
      </c>
      <c r="B1654" s="4"/>
      <c r="C1654" s="4"/>
      <c r="D1654" s="83"/>
      <c r="E1654" s="83"/>
      <c r="F1654" s="83"/>
      <c r="G1654" s="83"/>
      <c r="H1654" s="45"/>
      <c r="I1654" s="44"/>
      <c r="J1654" s="29"/>
    </row>
    <row r="1655" spans="1:10" x14ac:dyDescent="0.25">
      <c r="A1655" s="18">
        <v>1651</v>
      </c>
      <c r="B1655" s="4"/>
      <c r="C1655" s="4"/>
      <c r="D1655" s="83"/>
      <c r="E1655" s="83"/>
      <c r="F1655" s="83"/>
      <c r="G1655" s="83"/>
      <c r="H1655" s="45"/>
      <c r="I1655" s="44"/>
      <c r="J1655" s="29"/>
    </row>
    <row r="1656" spans="1:10" x14ac:dyDescent="0.25">
      <c r="A1656" s="18">
        <v>1652</v>
      </c>
      <c r="B1656" s="4"/>
      <c r="C1656" s="4"/>
      <c r="D1656" s="83"/>
      <c r="E1656" s="83"/>
      <c r="F1656" s="83"/>
      <c r="G1656" s="83"/>
      <c r="H1656" s="45"/>
      <c r="I1656" s="44"/>
      <c r="J1656" s="29"/>
    </row>
    <row r="1657" spans="1:10" x14ac:dyDescent="0.25">
      <c r="A1657" s="18">
        <v>1653</v>
      </c>
      <c r="B1657" s="4"/>
      <c r="C1657" s="4"/>
      <c r="D1657" s="83"/>
      <c r="E1657" s="83"/>
      <c r="F1657" s="83"/>
      <c r="G1657" s="83"/>
      <c r="H1657" s="45"/>
      <c r="I1657" s="44"/>
      <c r="J1657" s="29"/>
    </row>
    <row r="1658" spans="1:10" x14ac:dyDescent="0.25">
      <c r="A1658" s="18">
        <v>1654</v>
      </c>
      <c r="B1658" s="4"/>
      <c r="C1658" s="4"/>
      <c r="D1658" s="83"/>
      <c r="E1658" s="83"/>
      <c r="F1658" s="83"/>
      <c r="G1658" s="83"/>
      <c r="H1658" s="45"/>
      <c r="I1658" s="44"/>
      <c r="J1658" s="29"/>
    </row>
    <row r="1659" spans="1:10" x14ac:dyDescent="0.25">
      <c r="A1659" s="18">
        <v>1655</v>
      </c>
      <c r="B1659" s="4"/>
      <c r="C1659" s="4"/>
      <c r="D1659" s="83"/>
      <c r="E1659" s="83"/>
      <c r="F1659" s="83"/>
      <c r="G1659" s="83"/>
      <c r="H1659" s="45"/>
      <c r="I1659" s="44"/>
      <c r="J1659" s="29"/>
    </row>
    <row r="1660" spans="1:10" x14ac:dyDescent="0.25">
      <c r="A1660" s="18">
        <v>1656</v>
      </c>
      <c r="B1660" s="4"/>
      <c r="C1660" s="4"/>
      <c r="D1660" s="83"/>
      <c r="E1660" s="83"/>
      <c r="F1660" s="83"/>
      <c r="G1660" s="83"/>
      <c r="H1660" s="45"/>
      <c r="I1660" s="44"/>
      <c r="J1660" s="29"/>
    </row>
    <row r="1661" spans="1:10" x14ac:dyDescent="0.25">
      <c r="A1661" s="18">
        <v>1657</v>
      </c>
      <c r="B1661" s="4"/>
      <c r="C1661" s="4"/>
      <c r="D1661" s="83"/>
      <c r="E1661" s="83"/>
      <c r="F1661" s="83"/>
      <c r="G1661" s="83"/>
      <c r="H1661" s="45"/>
      <c r="I1661" s="44"/>
      <c r="J1661" s="29"/>
    </row>
    <row r="1662" spans="1:10" x14ac:dyDescent="0.25">
      <c r="A1662" s="18">
        <v>1658</v>
      </c>
      <c r="B1662" s="4"/>
      <c r="C1662" s="4"/>
      <c r="D1662" s="83"/>
      <c r="E1662" s="83"/>
      <c r="F1662" s="83"/>
      <c r="G1662" s="83"/>
      <c r="H1662" s="45"/>
      <c r="I1662" s="44"/>
      <c r="J1662" s="29"/>
    </row>
    <row r="1663" spans="1:10" x14ac:dyDescent="0.25">
      <c r="A1663" s="18">
        <v>1659</v>
      </c>
      <c r="B1663" s="4"/>
      <c r="C1663" s="4"/>
      <c r="D1663" s="83"/>
      <c r="E1663" s="83"/>
      <c r="F1663" s="83"/>
      <c r="G1663" s="83"/>
      <c r="H1663" s="45"/>
      <c r="I1663" s="44"/>
      <c r="J1663" s="29"/>
    </row>
    <row r="1664" spans="1:10" x14ac:dyDescent="0.25">
      <c r="A1664" s="18">
        <v>1660</v>
      </c>
      <c r="B1664" s="4"/>
      <c r="C1664" s="4"/>
      <c r="D1664" s="83"/>
      <c r="E1664" s="83"/>
      <c r="F1664" s="83"/>
      <c r="G1664" s="83"/>
      <c r="H1664" s="45"/>
      <c r="I1664" s="44"/>
      <c r="J1664" s="29"/>
    </row>
    <row r="1665" spans="1:10" x14ac:dyDescent="0.25">
      <c r="A1665" s="18">
        <v>1661</v>
      </c>
      <c r="B1665" s="4"/>
      <c r="C1665" s="4"/>
      <c r="D1665" s="83"/>
      <c r="E1665" s="83"/>
      <c r="F1665" s="83"/>
      <c r="G1665" s="83"/>
      <c r="H1665" s="45"/>
      <c r="I1665" s="44"/>
      <c r="J1665" s="29"/>
    </row>
    <row r="1666" spans="1:10" x14ac:dyDescent="0.25">
      <c r="A1666" s="18">
        <v>1662</v>
      </c>
      <c r="B1666" s="4"/>
      <c r="C1666" s="4"/>
      <c r="D1666" s="83"/>
      <c r="E1666" s="83"/>
      <c r="F1666" s="83"/>
      <c r="G1666" s="83"/>
      <c r="H1666" s="45"/>
      <c r="I1666" s="44"/>
      <c r="J1666" s="29"/>
    </row>
    <row r="1667" spans="1:10" x14ac:dyDescent="0.25">
      <c r="A1667" s="18">
        <v>1663</v>
      </c>
      <c r="B1667" s="4"/>
      <c r="C1667" s="4"/>
      <c r="D1667" s="83"/>
      <c r="E1667" s="83"/>
      <c r="F1667" s="83"/>
      <c r="G1667" s="83"/>
      <c r="H1667" s="45"/>
      <c r="I1667" s="44"/>
      <c r="J1667" s="29"/>
    </row>
    <row r="1668" spans="1:10" x14ac:dyDescent="0.25">
      <c r="A1668" s="18">
        <v>1664</v>
      </c>
      <c r="B1668" s="4"/>
      <c r="C1668" s="4"/>
      <c r="D1668" s="83"/>
      <c r="E1668" s="83"/>
      <c r="F1668" s="83"/>
      <c r="G1668" s="83"/>
      <c r="H1668" s="45"/>
      <c r="I1668" s="44"/>
      <c r="J1668" s="29"/>
    </row>
    <row r="1669" spans="1:10" x14ac:dyDescent="0.25">
      <c r="A1669" s="18">
        <v>1665</v>
      </c>
      <c r="B1669" s="4"/>
      <c r="C1669" s="4"/>
      <c r="D1669" s="83"/>
      <c r="E1669" s="83"/>
      <c r="F1669" s="83"/>
      <c r="G1669" s="83"/>
      <c r="H1669" s="45"/>
      <c r="I1669" s="44"/>
      <c r="J1669" s="29"/>
    </row>
    <row r="1670" spans="1:10" x14ac:dyDescent="0.25">
      <c r="A1670" s="18">
        <v>1666</v>
      </c>
      <c r="B1670" s="4"/>
      <c r="C1670" s="4"/>
      <c r="D1670" s="83"/>
      <c r="E1670" s="83"/>
      <c r="F1670" s="83"/>
      <c r="G1670" s="83"/>
      <c r="H1670" s="45"/>
      <c r="I1670" s="44"/>
      <c r="J1670" s="29"/>
    </row>
    <row r="1671" spans="1:10" x14ac:dyDescent="0.25">
      <c r="A1671" s="18">
        <v>1667</v>
      </c>
      <c r="B1671" s="4"/>
      <c r="C1671" s="4"/>
      <c r="D1671" s="83"/>
      <c r="E1671" s="83"/>
      <c r="F1671" s="83"/>
      <c r="G1671" s="83"/>
      <c r="H1671" s="45"/>
      <c r="I1671" s="44"/>
      <c r="J1671" s="29"/>
    </row>
    <row r="1672" spans="1:10" x14ac:dyDescent="0.25">
      <c r="A1672" s="18">
        <v>1668</v>
      </c>
      <c r="B1672" s="4"/>
      <c r="C1672" s="4"/>
      <c r="D1672" s="83"/>
      <c r="E1672" s="83"/>
      <c r="F1672" s="83"/>
      <c r="G1672" s="83"/>
      <c r="H1672" s="45"/>
      <c r="I1672" s="44"/>
      <c r="J1672" s="29"/>
    </row>
    <row r="1673" spans="1:10" x14ac:dyDescent="0.25">
      <c r="A1673" s="18">
        <v>1669</v>
      </c>
      <c r="B1673" s="4"/>
      <c r="C1673" s="4"/>
      <c r="D1673" s="83"/>
      <c r="E1673" s="83"/>
      <c r="F1673" s="83"/>
      <c r="G1673" s="83"/>
      <c r="H1673" s="45"/>
      <c r="I1673" s="44"/>
      <c r="J1673" s="29"/>
    </row>
    <row r="1674" spans="1:10" x14ac:dyDescent="0.25">
      <c r="A1674" s="18">
        <v>1670</v>
      </c>
      <c r="B1674" s="4"/>
      <c r="C1674" s="4"/>
      <c r="D1674" s="83"/>
      <c r="E1674" s="83"/>
      <c r="F1674" s="83"/>
      <c r="G1674" s="83"/>
      <c r="H1674" s="45"/>
      <c r="I1674" s="44"/>
      <c r="J1674" s="29"/>
    </row>
    <row r="1675" spans="1:10" x14ac:dyDescent="0.25">
      <c r="A1675" s="18">
        <v>1671</v>
      </c>
      <c r="B1675" s="4"/>
      <c r="C1675" s="4"/>
      <c r="D1675" s="83"/>
      <c r="E1675" s="83"/>
      <c r="F1675" s="83"/>
      <c r="G1675" s="83"/>
      <c r="H1675" s="45"/>
      <c r="I1675" s="44"/>
      <c r="J1675" s="29"/>
    </row>
    <row r="1676" spans="1:10" x14ac:dyDescent="0.25">
      <c r="A1676" s="18">
        <v>1672</v>
      </c>
      <c r="B1676" s="4"/>
      <c r="C1676" s="4"/>
      <c r="D1676" s="83"/>
      <c r="E1676" s="83"/>
      <c r="F1676" s="83"/>
      <c r="G1676" s="83"/>
      <c r="H1676" s="45"/>
      <c r="I1676" s="44"/>
      <c r="J1676" s="29"/>
    </row>
    <row r="1677" spans="1:10" x14ac:dyDescent="0.25">
      <c r="A1677" s="18">
        <v>1673</v>
      </c>
      <c r="B1677" s="4"/>
      <c r="C1677" s="4"/>
      <c r="D1677" s="83"/>
      <c r="E1677" s="83"/>
      <c r="F1677" s="83"/>
      <c r="G1677" s="83"/>
      <c r="H1677" s="45"/>
      <c r="I1677" s="44"/>
      <c r="J1677" s="29"/>
    </row>
    <row r="1678" spans="1:10" x14ac:dyDescent="0.25">
      <c r="A1678" s="18">
        <v>1674</v>
      </c>
      <c r="B1678" s="4"/>
      <c r="C1678" s="4"/>
      <c r="D1678" s="83"/>
      <c r="E1678" s="83"/>
      <c r="F1678" s="83"/>
      <c r="G1678" s="83"/>
      <c r="H1678" s="45"/>
      <c r="I1678" s="44"/>
      <c r="J1678" s="29"/>
    </row>
    <row r="1679" spans="1:10" x14ac:dyDescent="0.25">
      <c r="A1679" s="18">
        <v>1675</v>
      </c>
      <c r="B1679" s="4"/>
      <c r="C1679" s="4"/>
      <c r="D1679" s="83"/>
      <c r="E1679" s="83"/>
      <c r="F1679" s="83"/>
      <c r="G1679" s="83"/>
      <c r="H1679" s="45"/>
      <c r="I1679" s="44"/>
      <c r="J1679" s="29"/>
    </row>
    <row r="1680" spans="1:10" x14ac:dyDescent="0.25">
      <c r="A1680" s="18">
        <v>1676</v>
      </c>
      <c r="B1680" s="4"/>
      <c r="C1680" s="4"/>
      <c r="D1680" s="83"/>
      <c r="E1680" s="83"/>
      <c r="F1680" s="83"/>
      <c r="G1680" s="83"/>
      <c r="H1680" s="45"/>
      <c r="I1680" s="44"/>
      <c r="J1680" s="29"/>
    </row>
    <row r="1681" spans="1:10" x14ac:dyDescent="0.25">
      <c r="A1681" s="18">
        <v>1677</v>
      </c>
      <c r="B1681" s="4"/>
      <c r="C1681" s="4"/>
      <c r="D1681" s="83"/>
      <c r="E1681" s="83"/>
      <c r="F1681" s="83"/>
      <c r="G1681" s="83"/>
      <c r="H1681" s="45"/>
      <c r="I1681" s="44"/>
      <c r="J1681" s="29"/>
    </row>
    <row r="1682" spans="1:10" x14ac:dyDescent="0.25">
      <c r="A1682" s="18">
        <v>1678</v>
      </c>
      <c r="B1682" s="4"/>
      <c r="C1682" s="4"/>
      <c r="D1682" s="83"/>
      <c r="E1682" s="83"/>
      <c r="F1682" s="83"/>
      <c r="G1682" s="83"/>
      <c r="H1682" s="45"/>
      <c r="I1682" s="44"/>
      <c r="J1682" s="29"/>
    </row>
    <row r="1683" spans="1:10" x14ac:dyDescent="0.25">
      <c r="A1683" s="18">
        <v>1679</v>
      </c>
      <c r="B1683" s="4"/>
      <c r="C1683" s="4"/>
      <c r="D1683" s="83"/>
      <c r="E1683" s="83"/>
      <c r="F1683" s="83"/>
      <c r="G1683" s="83"/>
      <c r="H1683" s="45"/>
      <c r="I1683" s="44"/>
      <c r="J1683" s="29"/>
    </row>
    <row r="1684" spans="1:10" x14ac:dyDescent="0.25">
      <c r="A1684" s="18">
        <v>1680</v>
      </c>
      <c r="B1684" s="4"/>
      <c r="C1684" s="4"/>
      <c r="D1684" s="83"/>
      <c r="E1684" s="83"/>
      <c r="F1684" s="83"/>
      <c r="G1684" s="83"/>
      <c r="H1684" s="45"/>
      <c r="I1684" s="44"/>
      <c r="J1684" s="29"/>
    </row>
    <row r="1685" spans="1:10" x14ac:dyDescent="0.25">
      <c r="A1685" s="18">
        <v>1681</v>
      </c>
      <c r="B1685" s="4"/>
      <c r="C1685" s="4"/>
      <c r="D1685" s="83"/>
      <c r="E1685" s="83"/>
      <c r="F1685" s="83"/>
      <c r="G1685" s="83"/>
      <c r="H1685" s="45"/>
      <c r="I1685" s="44"/>
      <c r="J1685" s="29"/>
    </row>
    <row r="1686" spans="1:10" x14ac:dyDescent="0.25">
      <c r="A1686" s="18">
        <v>1682</v>
      </c>
      <c r="B1686" s="4"/>
      <c r="C1686" s="4"/>
      <c r="D1686" s="83"/>
      <c r="E1686" s="83"/>
      <c r="F1686" s="83"/>
      <c r="G1686" s="83"/>
      <c r="H1686" s="45"/>
      <c r="I1686" s="44"/>
      <c r="J1686" s="29"/>
    </row>
    <row r="1687" spans="1:10" x14ac:dyDescent="0.25">
      <c r="A1687" s="18">
        <v>1683</v>
      </c>
      <c r="B1687" s="4"/>
      <c r="C1687" s="4"/>
      <c r="D1687" s="83"/>
      <c r="E1687" s="83"/>
      <c r="F1687" s="83"/>
      <c r="G1687" s="83"/>
      <c r="H1687" s="45"/>
      <c r="I1687" s="44"/>
      <c r="J1687" s="29"/>
    </row>
    <row r="1688" spans="1:10" x14ac:dyDescent="0.25">
      <c r="A1688" s="18">
        <v>1684</v>
      </c>
      <c r="B1688" s="4"/>
      <c r="C1688" s="4"/>
      <c r="D1688" s="83"/>
      <c r="E1688" s="83"/>
      <c r="F1688" s="83"/>
      <c r="G1688" s="83"/>
      <c r="H1688" s="45"/>
      <c r="I1688" s="44"/>
      <c r="J1688" s="29"/>
    </row>
    <row r="1689" spans="1:10" x14ac:dyDescent="0.25">
      <c r="A1689" s="18">
        <v>1685</v>
      </c>
      <c r="B1689" s="4"/>
      <c r="C1689" s="4"/>
      <c r="D1689" s="83"/>
      <c r="E1689" s="83"/>
      <c r="F1689" s="83"/>
      <c r="G1689" s="83"/>
      <c r="H1689" s="45"/>
      <c r="I1689" s="44"/>
      <c r="J1689" s="29"/>
    </row>
    <row r="1690" spans="1:10" x14ac:dyDescent="0.25">
      <c r="A1690" s="18">
        <v>1686</v>
      </c>
      <c r="B1690" s="4"/>
      <c r="C1690" s="4"/>
      <c r="D1690" s="83"/>
      <c r="E1690" s="83"/>
      <c r="F1690" s="83"/>
      <c r="G1690" s="83"/>
      <c r="H1690" s="45"/>
      <c r="I1690" s="44"/>
      <c r="J1690" s="29"/>
    </row>
    <row r="1691" spans="1:10" x14ac:dyDescent="0.25">
      <c r="A1691" s="18">
        <v>1687</v>
      </c>
      <c r="B1691" s="4"/>
      <c r="C1691" s="4"/>
      <c r="D1691" s="83"/>
      <c r="E1691" s="83"/>
      <c r="F1691" s="83"/>
      <c r="G1691" s="83"/>
      <c r="H1691" s="45"/>
      <c r="I1691" s="44"/>
      <c r="J1691" s="29"/>
    </row>
    <row r="1692" spans="1:10" x14ac:dyDescent="0.25">
      <c r="A1692" s="18">
        <v>1688</v>
      </c>
      <c r="B1692" s="4"/>
      <c r="C1692" s="4"/>
      <c r="D1692" s="83"/>
      <c r="E1692" s="83"/>
      <c r="F1692" s="83"/>
      <c r="G1692" s="83"/>
      <c r="H1692" s="45"/>
      <c r="I1692" s="44"/>
      <c r="J1692" s="29"/>
    </row>
    <row r="1693" spans="1:10" x14ac:dyDescent="0.25">
      <c r="A1693" s="18">
        <v>1689</v>
      </c>
      <c r="B1693" s="4"/>
      <c r="C1693" s="4"/>
      <c r="D1693" s="83"/>
      <c r="E1693" s="83"/>
      <c r="F1693" s="83"/>
      <c r="G1693" s="83"/>
      <c r="H1693" s="45"/>
      <c r="I1693" s="44"/>
      <c r="J1693" s="29"/>
    </row>
    <row r="1694" spans="1:10" x14ac:dyDescent="0.25">
      <c r="A1694" s="18">
        <v>1690</v>
      </c>
      <c r="B1694" s="4"/>
      <c r="C1694" s="4"/>
      <c r="D1694" s="83"/>
      <c r="E1694" s="83"/>
      <c r="F1694" s="83"/>
      <c r="G1694" s="83"/>
      <c r="H1694" s="45"/>
      <c r="I1694" s="44"/>
      <c r="J1694" s="29"/>
    </row>
    <row r="1695" spans="1:10" x14ac:dyDescent="0.25">
      <c r="A1695" s="18">
        <v>1691</v>
      </c>
      <c r="B1695" s="4"/>
      <c r="C1695" s="4"/>
      <c r="D1695" s="83"/>
      <c r="E1695" s="83"/>
      <c r="F1695" s="83"/>
      <c r="G1695" s="83"/>
      <c r="H1695" s="45"/>
      <c r="I1695" s="44"/>
      <c r="J1695" s="29"/>
    </row>
    <row r="1696" spans="1:10" x14ac:dyDescent="0.25">
      <c r="A1696" s="18">
        <v>1692</v>
      </c>
      <c r="B1696" s="4"/>
      <c r="C1696" s="4"/>
      <c r="D1696" s="83"/>
      <c r="E1696" s="83"/>
      <c r="F1696" s="83"/>
      <c r="G1696" s="83"/>
      <c r="H1696" s="45"/>
      <c r="I1696" s="44"/>
      <c r="J1696" s="29"/>
    </row>
    <row r="1697" spans="1:10" x14ac:dyDescent="0.25">
      <c r="A1697" s="18">
        <v>1693</v>
      </c>
      <c r="B1697" s="4"/>
      <c r="C1697" s="4"/>
      <c r="D1697" s="83"/>
      <c r="E1697" s="83"/>
      <c r="F1697" s="83"/>
      <c r="G1697" s="83"/>
      <c r="H1697" s="45"/>
      <c r="I1697" s="44"/>
      <c r="J1697" s="29"/>
    </row>
    <row r="1698" spans="1:10" x14ac:dyDescent="0.25">
      <c r="A1698" s="18">
        <v>1694</v>
      </c>
      <c r="B1698" s="4"/>
      <c r="C1698" s="4"/>
      <c r="D1698" s="83"/>
      <c r="E1698" s="83"/>
      <c r="F1698" s="83"/>
      <c r="G1698" s="83"/>
      <c r="H1698" s="45"/>
      <c r="I1698" s="44"/>
      <c r="J1698" s="29"/>
    </row>
    <row r="1699" spans="1:10" x14ac:dyDescent="0.25">
      <c r="A1699" s="18">
        <v>1695</v>
      </c>
      <c r="B1699" s="4"/>
      <c r="C1699" s="4"/>
      <c r="D1699" s="83"/>
      <c r="E1699" s="83"/>
      <c r="F1699" s="83"/>
      <c r="G1699" s="83"/>
      <c r="H1699" s="45"/>
      <c r="I1699" s="44"/>
      <c r="J1699" s="29"/>
    </row>
    <row r="1700" spans="1:10" x14ac:dyDescent="0.25">
      <c r="A1700" s="18">
        <v>1696</v>
      </c>
      <c r="B1700" s="4"/>
      <c r="C1700" s="4"/>
      <c r="D1700" s="83"/>
      <c r="E1700" s="83"/>
      <c r="F1700" s="83"/>
      <c r="G1700" s="83"/>
      <c r="H1700" s="45"/>
      <c r="I1700" s="44"/>
      <c r="J1700" s="29"/>
    </row>
    <row r="1701" spans="1:10" x14ac:dyDescent="0.25">
      <c r="A1701" s="18">
        <v>1697</v>
      </c>
      <c r="B1701" s="4"/>
      <c r="C1701" s="4"/>
      <c r="D1701" s="83"/>
      <c r="E1701" s="83"/>
      <c r="F1701" s="83"/>
      <c r="G1701" s="83"/>
      <c r="H1701" s="45"/>
      <c r="I1701" s="44"/>
      <c r="J1701" s="29"/>
    </row>
    <row r="1702" spans="1:10" x14ac:dyDescent="0.25">
      <c r="A1702" s="18">
        <v>1698</v>
      </c>
      <c r="B1702" s="4"/>
      <c r="C1702" s="4"/>
      <c r="D1702" s="83"/>
      <c r="E1702" s="83"/>
      <c r="F1702" s="83"/>
      <c r="G1702" s="83"/>
      <c r="H1702" s="45"/>
      <c r="I1702" s="44"/>
      <c r="J1702" s="29"/>
    </row>
    <row r="1703" spans="1:10" x14ac:dyDescent="0.25">
      <c r="A1703" s="18">
        <v>1699</v>
      </c>
      <c r="B1703" s="4"/>
      <c r="C1703" s="4"/>
      <c r="D1703" s="83"/>
      <c r="E1703" s="83"/>
      <c r="F1703" s="83"/>
      <c r="G1703" s="83"/>
      <c r="H1703" s="45"/>
      <c r="I1703" s="44"/>
      <c r="J1703" s="29"/>
    </row>
    <row r="1704" spans="1:10" x14ac:dyDescent="0.25">
      <c r="A1704" s="18">
        <v>1700</v>
      </c>
      <c r="B1704" s="4"/>
      <c r="C1704" s="4"/>
      <c r="D1704" s="83"/>
      <c r="E1704" s="83"/>
      <c r="F1704" s="83"/>
      <c r="G1704" s="83"/>
      <c r="H1704" s="45"/>
      <c r="I1704" s="44"/>
      <c r="J1704" s="29"/>
    </row>
    <row r="1705" spans="1:10" x14ac:dyDescent="0.25">
      <c r="A1705" s="18">
        <v>1701</v>
      </c>
      <c r="B1705" s="4"/>
      <c r="C1705" s="4"/>
      <c r="D1705" s="83"/>
      <c r="E1705" s="83"/>
      <c r="F1705" s="83"/>
      <c r="G1705" s="83"/>
      <c r="H1705" s="45"/>
      <c r="I1705" s="44"/>
      <c r="J1705" s="29"/>
    </row>
    <row r="1706" spans="1:10" x14ac:dyDescent="0.25">
      <c r="A1706" s="18">
        <v>1702</v>
      </c>
      <c r="B1706" s="4"/>
      <c r="C1706" s="4"/>
      <c r="D1706" s="83"/>
      <c r="E1706" s="83"/>
      <c r="F1706" s="83"/>
      <c r="G1706" s="83"/>
      <c r="H1706" s="45"/>
      <c r="I1706" s="44"/>
      <c r="J1706" s="29"/>
    </row>
    <row r="1707" spans="1:10" x14ac:dyDescent="0.25">
      <c r="A1707" s="18">
        <v>1703</v>
      </c>
      <c r="B1707" s="4"/>
      <c r="C1707" s="4"/>
      <c r="D1707" s="83"/>
      <c r="E1707" s="83"/>
      <c r="F1707" s="83"/>
      <c r="G1707" s="83"/>
      <c r="H1707" s="45"/>
      <c r="I1707" s="44"/>
      <c r="J1707" s="29"/>
    </row>
    <row r="1708" spans="1:10" x14ac:dyDescent="0.25">
      <c r="A1708" s="18">
        <v>1704</v>
      </c>
      <c r="B1708" s="4"/>
      <c r="C1708" s="4"/>
      <c r="D1708" s="83"/>
      <c r="E1708" s="83"/>
      <c r="F1708" s="83"/>
      <c r="G1708" s="83"/>
      <c r="H1708" s="45"/>
      <c r="I1708" s="44"/>
      <c r="J1708" s="29"/>
    </row>
    <row r="1709" spans="1:10" x14ac:dyDescent="0.25">
      <c r="A1709" s="18">
        <v>1705</v>
      </c>
      <c r="B1709" s="4"/>
      <c r="C1709" s="4"/>
      <c r="D1709" s="83"/>
      <c r="E1709" s="83"/>
      <c r="F1709" s="83"/>
      <c r="G1709" s="83"/>
      <c r="H1709" s="45"/>
      <c r="I1709" s="44"/>
      <c r="J1709" s="29"/>
    </row>
    <row r="1710" spans="1:10" x14ac:dyDescent="0.25">
      <c r="A1710" s="18">
        <v>1706</v>
      </c>
      <c r="B1710" s="4"/>
      <c r="C1710" s="4"/>
      <c r="D1710" s="83"/>
      <c r="E1710" s="83"/>
      <c r="F1710" s="83"/>
      <c r="G1710" s="83"/>
      <c r="H1710" s="45"/>
      <c r="I1710" s="44"/>
      <c r="J1710" s="29"/>
    </row>
    <row r="1711" spans="1:10" x14ac:dyDescent="0.25">
      <c r="A1711" s="18">
        <v>1707</v>
      </c>
      <c r="B1711" s="4"/>
      <c r="C1711" s="4"/>
      <c r="D1711" s="83"/>
      <c r="E1711" s="83"/>
      <c r="F1711" s="83"/>
      <c r="G1711" s="83"/>
      <c r="H1711" s="45"/>
      <c r="I1711" s="44"/>
      <c r="J1711" s="29"/>
    </row>
    <row r="1712" spans="1:10" x14ac:dyDescent="0.25">
      <c r="A1712" s="18">
        <v>1708</v>
      </c>
      <c r="B1712" s="4"/>
      <c r="C1712" s="4"/>
      <c r="D1712" s="83"/>
      <c r="E1712" s="83"/>
      <c r="F1712" s="83"/>
      <c r="G1712" s="83"/>
      <c r="H1712" s="45"/>
      <c r="I1712" s="44"/>
      <c r="J1712" s="29"/>
    </row>
    <row r="1713" spans="1:10" x14ac:dyDescent="0.25">
      <c r="A1713" s="18">
        <v>1709</v>
      </c>
      <c r="B1713" s="4"/>
      <c r="C1713" s="4"/>
      <c r="D1713" s="83"/>
      <c r="E1713" s="83"/>
      <c r="F1713" s="83"/>
      <c r="G1713" s="83"/>
      <c r="H1713" s="45"/>
      <c r="I1713" s="44"/>
      <c r="J1713" s="29"/>
    </row>
    <row r="1714" spans="1:10" x14ac:dyDescent="0.25">
      <c r="A1714" s="18">
        <v>1710</v>
      </c>
      <c r="B1714" s="4"/>
      <c r="C1714" s="4"/>
      <c r="D1714" s="83"/>
      <c r="E1714" s="83"/>
      <c r="F1714" s="83"/>
      <c r="G1714" s="83"/>
      <c r="H1714" s="45"/>
      <c r="I1714" s="44"/>
      <c r="J1714" s="29"/>
    </row>
    <row r="1715" spans="1:10" x14ac:dyDescent="0.25">
      <c r="A1715" s="18">
        <v>1711</v>
      </c>
      <c r="B1715" s="4"/>
      <c r="C1715" s="4"/>
      <c r="D1715" s="83"/>
      <c r="E1715" s="83"/>
      <c r="F1715" s="83"/>
      <c r="G1715" s="83"/>
      <c r="H1715" s="45"/>
      <c r="I1715" s="44"/>
      <c r="J1715" s="29"/>
    </row>
    <row r="1716" spans="1:10" x14ac:dyDescent="0.25">
      <c r="A1716" s="18">
        <v>1712</v>
      </c>
      <c r="B1716" s="4"/>
      <c r="C1716" s="4"/>
      <c r="D1716" s="83"/>
      <c r="E1716" s="83"/>
      <c r="F1716" s="83"/>
      <c r="G1716" s="83"/>
      <c r="H1716" s="45"/>
      <c r="I1716" s="44"/>
      <c r="J1716" s="29"/>
    </row>
    <row r="1717" spans="1:10" x14ac:dyDescent="0.25">
      <c r="A1717" s="18">
        <v>1713</v>
      </c>
      <c r="B1717" s="4"/>
      <c r="C1717" s="4"/>
      <c r="D1717" s="83"/>
      <c r="E1717" s="83"/>
      <c r="F1717" s="83"/>
      <c r="G1717" s="83"/>
      <c r="H1717" s="45"/>
      <c r="I1717" s="44"/>
      <c r="J1717" s="29"/>
    </row>
    <row r="1718" spans="1:10" x14ac:dyDescent="0.25">
      <c r="A1718" s="18">
        <v>1714</v>
      </c>
      <c r="B1718" s="4"/>
      <c r="C1718" s="4"/>
      <c r="D1718" s="83"/>
      <c r="E1718" s="83"/>
      <c r="F1718" s="83"/>
      <c r="G1718" s="83"/>
      <c r="H1718" s="45"/>
      <c r="I1718" s="44"/>
      <c r="J1718" s="29"/>
    </row>
    <row r="1719" spans="1:10" x14ac:dyDescent="0.25">
      <c r="A1719" s="18">
        <v>1715</v>
      </c>
      <c r="B1719" s="4"/>
      <c r="C1719" s="4"/>
      <c r="D1719" s="83"/>
      <c r="E1719" s="83"/>
      <c r="F1719" s="83"/>
      <c r="G1719" s="83"/>
      <c r="H1719" s="45"/>
      <c r="I1719" s="44"/>
      <c r="J1719" s="29"/>
    </row>
    <row r="1720" spans="1:10" x14ac:dyDescent="0.25">
      <c r="A1720" s="18">
        <v>1716</v>
      </c>
      <c r="B1720" s="4"/>
      <c r="C1720" s="4"/>
      <c r="D1720" s="83"/>
      <c r="E1720" s="83"/>
      <c r="F1720" s="83"/>
      <c r="G1720" s="83"/>
      <c r="H1720" s="45"/>
      <c r="I1720" s="44"/>
      <c r="J1720" s="29"/>
    </row>
    <row r="1721" spans="1:10" x14ac:dyDescent="0.25">
      <c r="A1721" s="18">
        <v>1717</v>
      </c>
      <c r="B1721" s="4"/>
      <c r="C1721" s="4"/>
      <c r="D1721" s="83"/>
      <c r="E1721" s="83"/>
      <c r="F1721" s="83"/>
      <c r="G1721" s="83"/>
      <c r="H1721" s="45"/>
      <c r="I1721" s="44"/>
      <c r="J1721" s="29"/>
    </row>
    <row r="1722" spans="1:10" x14ac:dyDescent="0.25">
      <c r="A1722" s="18">
        <v>1718</v>
      </c>
      <c r="B1722" s="4"/>
      <c r="C1722" s="4"/>
      <c r="D1722" s="83"/>
      <c r="E1722" s="83"/>
      <c r="F1722" s="83"/>
      <c r="G1722" s="83"/>
      <c r="H1722" s="45"/>
      <c r="I1722" s="44"/>
      <c r="J1722" s="29"/>
    </row>
    <row r="1723" spans="1:10" x14ac:dyDescent="0.25">
      <c r="A1723" s="18">
        <v>1719</v>
      </c>
      <c r="B1723" s="4"/>
      <c r="C1723" s="4"/>
      <c r="D1723" s="83"/>
      <c r="E1723" s="83"/>
      <c r="F1723" s="83"/>
      <c r="G1723" s="83"/>
      <c r="H1723" s="45"/>
      <c r="I1723" s="44"/>
      <c r="J1723" s="29"/>
    </row>
    <row r="1724" spans="1:10" x14ac:dyDescent="0.25">
      <c r="A1724" s="18">
        <v>1720</v>
      </c>
      <c r="B1724" s="4"/>
      <c r="C1724" s="4"/>
      <c r="D1724" s="83"/>
      <c r="E1724" s="83"/>
      <c r="F1724" s="83"/>
      <c r="G1724" s="83"/>
      <c r="H1724" s="45"/>
      <c r="I1724" s="44"/>
      <c r="J1724" s="29"/>
    </row>
    <row r="1725" spans="1:10" x14ac:dyDescent="0.25">
      <c r="A1725" s="18">
        <v>1721</v>
      </c>
      <c r="B1725" s="4"/>
      <c r="C1725" s="4"/>
      <c r="D1725" s="83"/>
      <c r="E1725" s="83"/>
      <c r="F1725" s="83"/>
      <c r="G1725" s="83"/>
      <c r="H1725" s="45"/>
      <c r="I1725" s="44"/>
      <c r="J1725" s="29"/>
    </row>
    <row r="1726" spans="1:10" x14ac:dyDescent="0.25">
      <c r="A1726" s="18">
        <v>1722</v>
      </c>
      <c r="B1726" s="4"/>
      <c r="C1726" s="4"/>
      <c r="D1726" s="83"/>
      <c r="E1726" s="83"/>
      <c r="F1726" s="83"/>
      <c r="G1726" s="83"/>
      <c r="H1726" s="45"/>
      <c r="I1726" s="44"/>
      <c r="J1726" s="29"/>
    </row>
    <row r="1727" spans="1:10" x14ac:dyDescent="0.25">
      <c r="A1727" s="18">
        <v>1723</v>
      </c>
      <c r="B1727" s="4"/>
      <c r="C1727" s="4"/>
      <c r="D1727" s="83"/>
      <c r="E1727" s="83"/>
      <c r="F1727" s="83"/>
      <c r="G1727" s="83"/>
      <c r="H1727" s="45"/>
      <c r="I1727" s="44"/>
      <c r="J1727" s="29"/>
    </row>
    <row r="1728" spans="1:10" x14ac:dyDescent="0.25">
      <c r="A1728" s="18">
        <v>1724</v>
      </c>
      <c r="B1728" s="4"/>
      <c r="C1728" s="4"/>
      <c r="D1728" s="83"/>
      <c r="E1728" s="83"/>
      <c r="F1728" s="83"/>
      <c r="G1728" s="83"/>
      <c r="H1728" s="45"/>
      <c r="I1728" s="44"/>
      <c r="J1728" s="29"/>
    </row>
    <row r="1729" spans="1:10" x14ac:dyDescent="0.25">
      <c r="A1729" s="18">
        <v>1725</v>
      </c>
      <c r="B1729" s="4"/>
      <c r="C1729" s="4"/>
      <c r="D1729" s="83"/>
      <c r="E1729" s="83"/>
      <c r="F1729" s="83"/>
      <c r="G1729" s="83"/>
      <c r="H1729" s="45"/>
      <c r="I1729" s="44"/>
      <c r="J1729" s="29"/>
    </row>
    <row r="1730" spans="1:10" x14ac:dyDescent="0.25">
      <c r="A1730" s="18">
        <v>1726</v>
      </c>
      <c r="B1730" s="4"/>
      <c r="C1730" s="4"/>
      <c r="D1730" s="83"/>
      <c r="E1730" s="83"/>
      <c r="F1730" s="83"/>
      <c r="G1730" s="83"/>
      <c r="H1730" s="45"/>
      <c r="I1730" s="44"/>
      <c r="J1730" s="29"/>
    </row>
    <row r="1731" spans="1:10" x14ac:dyDescent="0.25">
      <c r="A1731" s="18">
        <v>1727</v>
      </c>
      <c r="B1731" s="4"/>
      <c r="C1731" s="4"/>
      <c r="D1731" s="83"/>
      <c r="E1731" s="83"/>
      <c r="F1731" s="83"/>
      <c r="G1731" s="83"/>
      <c r="H1731" s="45"/>
      <c r="I1731" s="44"/>
      <c r="J1731" s="29"/>
    </row>
    <row r="1732" spans="1:10" x14ac:dyDescent="0.25">
      <c r="A1732" s="18">
        <v>1728</v>
      </c>
      <c r="B1732" s="4"/>
      <c r="C1732" s="4"/>
      <c r="D1732" s="83"/>
      <c r="E1732" s="83"/>
      <c r="F1732" s="83"/>
      <c r="G1732" s="83"/>
      <c r="H1732" s="45"/>
      <c r="I1732" s="44"/>
      <c r="J1732" s="29"/>
    </row>
    <row r="1733" spans="1:10" x14ac:dyDescent="0.25">
      <c r="A1733" s="18">
        <v>1729</v>
      </c>
      <c r="B1733" s="4"/>
      <c r="C1733" s="4"/>
      <c r="D1733" s="83"/>
      <c r="E1733" s="83"/>
      <c r="F1733" s="83"/>
      <c r="G1733" s="83"/>
      <c r="H1733" s="45"/>
      <c r="I1733" s="44"/>
      <c r="J1733" s="29"/>
    </row>
    <row r="1734" spans="1:10" x14ac:dyDescent="0.25">
      <c r="A1734" s="18">
        <v>1730</v>
      </c>
      <c r="B1734" s="4"/>
      <c r="C1734" s="4"/>
      <c r="D1734" s="83"/>
      <c r="E1734" s="83"/>
      <c r="F1734" s="83"/>
      <c r="G1734" s="83"/>
      <c r="H1734" s="45"/>
      <c r="I1734" s="44"/>
      <c r="J1734" s="29"/>
    </row>
    <row r="1735" spans="1:10" x14ac:dyDescent="0.25">
      <c r="A1735" s="18">
        <v>1731</v>
      </c>
      <c r="B1735" s="4"/>
      <c r="C1735" s="4"/>
      <c r="D1735" s="83"/>
      <c r="E1735" s="83"/>
      <c r="F1735" s="83"/>
      <c r="G1735" s="83"/>
      <c r="H1735" s="45"/>
      <c r="I1735" s="44"/>
      <c r="J1735" s="29"/>
    </row>
    <row r="1736" spans="1:10" x14ac:dyDescent="0.25">
      <c r="A1736" s="18">
        <v>1732</v>
      </c>
      <c r="B1736" s="4"/>
      <c r="C1736" s="4"/>
      <c r="D1736" s="83"/>
      <c r="E1736" s="83"/>
      <c r="F1736" s="83"/>
      <c r="G1736" s="83"/>
      <c r="H1736" s="45"/>
      <c r="I1736" s="44"/>
      <c r="J1736" s="29"/>
    </row>
    <row r="1737" spans="1:10" x14ac:dyDescent="0.25">
      <c r="A1737" s="18">
        <v>1733</v>
      </c>
      <c r="B1737" s="4"/>
      <c r="C1737" s="4"/>
      <c r="D1737" s="83"/>
      <c r="E1737" s="83"/>
      <c r="F1737" s="83"/>
      <c r="G1737" s="83"/>
      <c r="H1737" s="45"/>
      <c r="I1737" s="44"/>
      <c r="J1737" s="29"/>
    </row>
    <row r="1738" spans="1:10" x14ac:dyDescent="0.25">
      <c r="A1738" s="18">
        <v>1734</v>
      </c>
      <c r="B1738" s="4"/>
      <c r="C1738" s="4"/>
      <c r="D1738" s="83"/>
      <c r="E1738" s="83"/>
      <c r="F1738" s="83"/>
      <c r="G1738" s="83"/>
      <c r="H1738" s="45"/>
      <c r="I1738" s="44"/>
      <c r="J1738" s="29"/>
    </row>
    <row r="1739" spans="1:10" x14ac:dyDescent="0.25">
      <c r="A1739" s="18">
        <v>1735</v>
      </c>
      <c r="B1739" s="4"/>
      <c r="C1739" s="4"/>
      <c r="D1739" s="83"/>
      <c r="E1739" s="83"/>
      <c r="F1739" s="83"/>
      <c r="G1739" s="83"/>
      <c r="H1739" s="45"/>
      <c r="I1739" s="44"/>
      <c r="J1739" s="29"/>
    </row>
    <row r="1740" spans="1:10" x14ac:dyDescent="0.25">
      <c r="A1740" s="18">
        <v>1736</v>
      </c>
      <c r="B1740" s="4"/>
      <c r="C1740" s="4"/>
      <c r="D1740" s="83"/>
      <c r="E1740" s="83"/>
      <c r="F1740" s="83"/>
      <c r="G1740" s="83"/>
      <c r="H1740" s="45"/>
      <c r="I1740" s="44"/>
      <c r="J1740" s="29"/>
    </row>
    <row r="1741" spans="1:10" x14ac:dyDescent="0.25">
      <c r="A1741" s="18">
        <v>1737</v>
      </c>
      <c r="B1741" s="4"/>
      <c r="C1741" s="4"/>
      <c r="D1741" s="83"/>
      <c r="E1741" s="83"/>
      <c r="F1741" s="83"/>
      <c r="G1741" s="83"/>
      <c r="H1741" s="45"/>
      <c r="I1741" s="44"/>
      <c r="J1741" s="29"/>
    </row>
    <row r="1742" spans="1:10" x14ac:dyDescent="0.25">
      <c r="A1742" s="18">
        <v>1738</v>
      </c>
      <c r="B1742" s="4"/>
      <c r="C1742" s="4"/>
      <c r="D1742" s="83"/>
      <c r="E1742" s="83"/>
      <c r="F1742" s="83"/>
      <c r="G1742" s="83"/>
      <c r="H1742" s="45"/>
      <c r="I1742" s="44"/>
      <c r="J1742" s="29"/>
    </row>
    <row r="1743" spans="1:10" x14ac:dyDescent="0.25">
      <c r="A1743" s="18">
        <v>1739</v>
      </c>
      <c r="B1743" s="4"/>
      <c r="C1743" s="4"/>
      <c r="D1743" s="83"/>
      <c r="E1743" s="83"/>
      <c r="F1743" s="83"/>
      <c r="G1743" s="83"/>
      <c r="H1743" s="45"/>
      <c r="I1743" s="44"/>
      <c r="J1743" s="29"/>
    </row>
    <row r="1744" spans="1:10" x14ac:dyDescent="0.25">
      <c r="A1744" s="18">
        <v>1740</v>
      </c>
      <c r="B1744" s="4"/>
      <c r="C1744" s="4"/>
      <c r="D1744" s="83"/>
      <c r="E1744" s="83"/>
      <c r="F1744" s="83"/>
      <c r="G1744" s="83"/>
      <c r="H1744" s="45"/>
      <c r="I1744" s="44"/>
      <c r="J1744" s="29"/>
    </row>
    <row r="1745" spans="1:10" x14ac:dyDescent="0.25">
      <c r="A1745" s="18">
        <v>1741</v>
      </c>
      <c r="B1745" s="4"/>
      <c r="C1745" s="4"/>
      <c r="D1745" s="83"/>
      <c r="E1745" s="83"/>
      <c r="F1745" s="83"/>
      <c r="G1745" s="83"/>
      <c r="H1745" s="45"/>
      <c r="I1745" s="44"/>
      <c r="J1745" s="29"/>
    </row>
    <row r="1746" spans="1:10" x14ac:dyDescent="0.25">
      <c r="A1746" s="18">
        <v>1742</v>
      </c>
      <c r="B1746" s="4"/>
      <c r="C1746" s="4"/>
      <c r="D1746" s="83"/>
      <c r="E1746" s="83"/>
      <c r="F1746" s="83"/>
      <c r="G1746" s="83"/>
      <c r="H1746" s="45"/>
      <c r="I1746" s="44"/>
      <c r="J1746" s="29"/>
    </row>
    <row r="1747" spans="1:10" x14ac:dyDescent="0.25">
      <c r="A1747" s="18">
        <v>1743</v>
      </c>
      <c r="B1747" s="4"/>
      <c r="C1747" s="4"/>
      <c r="D1747" s="83"/>
      <c r="E1747" s="83"/>
      <c r="F1747" s="83"/>
      <c r="G1747" s="83"/>
      <c r="H1747" s="45"/>
      <c r="I1747" s="44"/>
      <c r="J1747" s="29"/>
    </row>
    <row r="1748" spans="1:10" x14ac:dyDescent="0.25">
      <c r="A1748" s="18">
        <v>1744</v>
      </c>
      <c r="B1748" s="4"/>
      <c r="C1748" s="4"/>
      <c r="D1748" s="83"/>
      <c r="E1748" s="83"/>
      <c r="F1748" s="83"/>
      <c r="G1748" s="83"/>
      <c r="H1748" s="45"/>
      <c r="I1748" s="44"/>
      <c r="J1748" s="29"/>
    </row>
    <row r="1749" spans="1:10" x14ac:dyDescent="0.25">
      <c r="A1749" s="18">
        <v>1745</v>
      </c>
      <c r="B1749" s="4"/>
      <c r="C1749" s="4"/>
      <c r="D1749" s="83"/>
      <c r="E1749" s="83"/>
      <c r="F1749" s="83"/>
      <c r="G1749" s="83"/>
      <c r="H1749" s="45"/>
      <c r="I1749" s="44"/>
      <c r="J1749" s="29"/>
    </row>
    <row r="1750" spans="1:10" x14ac:dyDescent="0.25">
      <c r="A1750" s="18">
        <v>1746</v>
      </c>
      <c r="B1750" s="4"/>
      <c r="C1750" s="4"/>
      <c r="D1750" s="83"/>
      <c r="E1750" s="83"/>
      <c r="F1750" s="83"/>
      <c r="G1750" s="83"/>
      <c r="H1750" s="45"/>
      <c r="I1750" s="44"/>
      <c r="J1750" s="29"/>
    </row>
    <row r="1751" spans="1:10" x14ac:dyDescent="0.25">
      <c r="A1751" s="18">
        <v>1747</v>
      </c>
      <c r="B1751" s="4"/>
      <c r="C1751" s="4"/>
      <c r="D1751" s="83"/>
      <c r="E1751" s="83"/>
      <c r="F1751" s="83"/>
      <c r="G1751" s="83"/>
      <c r="H1751" s="45"/>
      <c r="I1751" s="44"/>
      <c r="J1751" s="29"/>
    </row>
    <row r="1752" spans="1:10" x14ac:dyDescent="0.25">
      <c r="A1752" s="18">
        <v>1748</v>
      </c>
      <c r="B1752" s="4"/>
      <c r="C1752" s="4"/>
      <c r="D1752" s="83"/>
      <c r="E1752" s="83"/>
      <c r="F1752" s="83"/>
      <c r="G1752" s="83"/>
      <c r="H1752" s="45"/>
      <c r="I1752" s="44"/>
      <c r="J1752" s="29"/>
    </row>
    <row r="1753" spans="1:10" x14ac:dyDescent="0.25">
      <c r="A1753" s="18">
        <v>1749</v>
      </c>
      <c r="B1753" s="4"/>
      <c r="C1753" s="4"/>
      <c r="D1753" s="83"/>
      <c r="E1753" s="83"/>
      <c r="F1753" s="83"/>
      <c r="G1753" s="83"/>
      <c r="H1753" s="45"/>
      <c r="I1753" s="44"/>
      <c r="J1753" s="29"/>
    </row>
    <row r="1754" spans="1:10" x14ac:dyDescent="0.25">
      <c r="A1754" s="18">
        <v>1750</v>
      </c>
      <c r="B1754" s="4"/>
      <c r="C1754" s="4"/>
      <c r="D1754" s="83"/>
      <c r="E1754" s="83"/>
      <c r="F1754" s="83"/>
      <c r="G1754" s="83"/>
      <c r="H1754" s="45"/>
      <c r="I1754" s="44"/>
      <c r="J1754" s="29"/>
    </row>
    <row r="1755" spans="1:10" x14ac:dyDescent="0.25">
      <c r="A1755" s="18">
        <v>1751</v>
      </c>
      <c r="B1755" s="4"/>
      <c r="C1755" s="4"/>
      <c r="D1755" s="83"/>
      <c r="E1755" s="83"/>
      <c r="F1755" s="83"/>
      <c r="G1755" s="83"/>
      <c r="H1755" s="45"/>
      <c r="I1755" s="44"/>
      <c r="J1755" s="29"/>
    </row>
    <row r="1756" spans="1:10" x14ac:dyDescent="0.25">
      <c r="A1756" s="18">
        <v>1752</v>
      </c>
      <c r="B1756" s="4"/>
      <c r="C1756" s="4"/>
      <c r="D1756" s="83"/>
      <c r="E1756" s="83"/>
      <c r="F1756" s="83"/>
      <c r="G1756" s="83"/>
      <c r="H1756" s="45"/>
      <c r="I1756" s="44"/>
      <c r="J1756" s="29"/>
    </row>
    <row r="1757" spans="1:10" x14ac:dyDescent="0.25">
      <c r="A1757" s="18">
        <v>1753</v>
      </c>
      <c r="B1757" s="4"/>
      <c r="C1757" s="4"/>
      <c r="D1757" s="83"/>
      <c r="E1757" s="83"/>
      <c r="F1757" s="83"/>
      <c r="G1757" s="83"/>
      <c r="H1757" s="45"/>
      <c r="I1757" s="44"/>
      <c r="J1757" s="29"/>
    </row>
    <row r="1758" spans="1:10" x14ac:dyDescent="0.25">
      <c r="A1758" s="18">
        <v>1754</v>
      </c>
      <c r="B1758" s="4"/>
      <c r="C1758" s="4"/>
      <c r="D1758" s="83"/>
      <c r="E1758" s="83"/>
      <c r="F1758" s="83"/>
      <c r="G1758" s="83"/>
      <c r="H1758" s="45"/>
      <c r="I1758" s="44"/>
      <c r="J1758" s="29"/>
    </row>
    <row r="1759" spans="1:10" x14ac:dyDescent="0.25">
      <c r="A1759" s="18">
        <v>1755</v>
      </c>
      <c r="B1759" s="4"/>
      <c r="C1759" s="4"/>
      <c r="D1759" s="83"/>
      <c r="E1759" s="83"/>
      <c r="F1759" s="83"/>
      <c r="G1759" s="83"/>
      <c r="H1759" s="45"/>
      <c r="I1759" s="44"/>
      <c r="J1759" s="29"/>
    </row>
    <row r="1760" spans="1:10" x14ac:dyDescent="0.25">
      <c r="A1760" s="18">
        <v>1756</v>
      </c>
      <c r="B1760" s="4"/>
      <c r="C1760" s="4"/>
      <c r="D1760" s="83"/>
      <c r="E1760" s="83"/>
      <c r="F1760" s="83"/>
      <c r="G1760" s="83"/>
      <c r="H1760" s="45"/>
      <c r="I1760" s="44"/>
      <c r="J1760" s="29"/>
    </row>
    <row r="1761" spans="1:10" x14ac:dyDescent="0.25">
      <c r="A1761" s="18">
        <v>1757</v>
      </c>
      <c r="B1761" s="4"/>
      <c r="C1761" s="4"/>
      <c r="D1761" s="83"/>
      <c r="E1761" s="83"/>
      <c r="F1761" s="83"/>
      <c r="G1761" s="83"/>
      <c r="H1761" s="45"/>
      <c r="I1761" s="44"/>
      <c r="J1761" s="29"/>
    </row>
    <row r="1762" spans="1:10" x14ac:dyDescent="0.25">
      <c r="A1762" s="18">
        <v>1758</v>
      </c>
      <c r="B1762" s="4"/>
      <c r="C1762" s="4"/>
      <c r="D1762" s="83"/>
      <c r="E1762" s="83"/>
      <c r="F1762" s="83"/>
      <c r="G1762" s="83"/>
      <c r="H1762" s="45"/>
      <c r="I1762" s="44"/>
      <c r="J1762" s="29"/>
    </row>
    <row r="1763" spans="1:10" x14ac:dyDescent="0.25">
      <c r="A1763" s="18">
        <v>1759</v>
      </c>
      <c r="B1763" s="4"/>
      <c r="C1763" s="4"/>
      <c r="D1763" s="83"/>
      <c r="E1763" s="83"/>
      <c r="F1763" s="83"/>
      <c r="G1763" s="83"/>
      <c r="H1763" s="45"/>
      <c r="I1763" s="44"/>
      <c r="J1763" s="29"/>
    </row>
    <row r="1764" spans="1:10" x14ac:dyDescent="0.25">
      <c r="A1764" s="18">
        <v>1760</v>
      </c>
      <c r="B1764" s="4"/>
      <c r="C1764" s="4"/>
      <c r="D1764" s="83"/>
      <c r="E1764" s="83"/>
      <c r="F1764" s="83"/>
      <c r="G1764" s="83"/>
      <c r="H1764" s="45"/>
      <c r="I1764" s="44"/>
      <c r="J1764" s="29"/>
    </row>
    <row r="1765" spans="1:10" x14ac:dyDescent="0.25">
      <c r="A1765" s="18">
        <v>1761</v>
      </c>
      <c r="B1765" s="4"/>
      <c r="C1765" s="4"/>
      <c r="D1765" s="83"/>
      <c r="E1765" s="83"/>
      <c r="F1765" s="83"/>
      <c r="G1765" s="83"/>
      <c r="H1765" s="45"/>
      <c r="I1765" s="44"/>
      <c r="J1765" s="29"/>
    </row>
    <row r="1766" spans="1:10" x14ac:dyDescent="0.25">
      <c r="A1766" s="18">
        <v>1762</v>
      </c>
      <c r="B1766" s="4"/>
      <c r="C1766" s="4"/>
      <c r="D1766" s="83"/>
      <c r="E1766" s="83"/>
      <c r="F1766" s="83"/>
      <c r="G1766" s="83"/>
      <c r="H1766" s="45"/>
      <c r="I1766" s="44"/>
      <c r="J1766" s="29"/>
    </row>
    <row r="1767" spans="1:10" x14ac:dyDescent="0.25">
      <c r="A1767" s="18">
        <v>1763</v>
      </c>
      <c r="B1767" s="4"/>
      <c r="C1767" s="4"/>
      <c r="D1767" s="83"/>
      <c r="E1767" s="83"/>
      <c r="F1767" s="83"/>
      <c r="G1767" s="83"/>
      <c r="H1767" s="45"/>
      <c r="I1767" s="44"/>
      <c r="J1767" s="29"/>
    </row>
    <row r="1768" spans="1:10" x14ac:dyDescent="0.25">
      <c r="A1768" s="18">
        <v>1764</v>
      </c>
      <c r="B1768" s="4"/>
      <c r="C1768" s="4"/>
      <c r="D1768" s="83"/>
      <c r="E1768" s="83"/>
      <c r="F1768" s="83"/>
      <c r="G1768" s="83"/>
      <c r="H1768" s="45"/>
      <c r="I1768" s="44"/>
      <c r="J1768" s="29"/>
    </row>
    <row r="1769" spans="1:10" x14ac:dyDescent="0.25">
      <c r="A1769" s="18">
        <v>1765</v>
      </c>
      <c r="B1769" s="4"/>
      <c r="C1769" s="4"/>
      <c r="D1769" s="83"/>
      <c r="E1769" s="83"/>
      <c r="F1769" s="83"/>
      <c r="G1769" s="83"/>
      <c r="H1769" s="45"/>
      <c r="I1769" s="44"/>
      <c r="J1769" s="29"/>
    </row>
    <row r="1770" spans="1:10" x14ac:dyDescent="0.25">
      <c r="A1770" s="18">
        <v>1766</v>
      </c>
      <c r="B1770" s="4"/>
      <c r="C1770" s="4"/>
      <c r="D1770" s="83"/>
      <c r="E1770" s="83"/>
      <c r="F1770" s="83"/>
      <c r="G1770" s="83"/>
      <c r="H1770" s="45"/>
      <c r="I1770" s="44"/>
      <c r="J1770" s="29"/>
    </row>
    <row r="1771" spans="1:10" x14ac:dyDescent="0.25">
      <c r="A1771" s="18">
        <v>1767</v>
      </c>
      <c r="B1771" s="4"/>
      <c r="C1771" s="4"/>
      <c r="D1771" s="83"/>
      <c r="E1771" s="83"/>
      <c r="F1771" s="83"/>
      <c r="G1771" s="83"/>
      <c r="H1771" s="45"/>
      <c r="I1771" s="44"/>
      <c r="J1771" s="29"/>
    </row>
    <row r="1772" spans="1:10" x14ac:dyDescent="0.25">
      <c r="A1772" s="18">
        <v>1768</v>
      </c>
      <c r="B1772" s="4"/>
      <c r="C1772" s="4"/>
      <c r="D1772" s="83"/>
      <c r="E1772" s="83"/>
      <c r="F1772" s="83"/>
      <c r="G1772" s="83"/>
      <c r="H1772" s="45"/>
      <c r="I1772" s="44"/>
      <c r="J1772" s="29"/>
    </row>
    <row r="1773" spans="1:10" x14ac:dyDescent="0.25">
      <c r="A1773" s="18">
        <v>1769</v>
      </c>
      <c r="B1773" s="4"/>
      <c r="C1773" s="4"/>
      <c r="D1773" s="83"/>
      <c r="E1773" s="83"/>
      <c r="F1773" s="83"/>
      <c r="G1773" s="83"/>
      <c r="H1773" s="45"/>
      <c r="I1773" s="44"/>
      <c r="J1773" s="29"/>
    </row>
    <row r="1774" spans="1:10" x14ac:dyDescent="0.25">
      <c r="A1774" s="18">
        <v>1770</v>
      </c>
      <c r="B1774" s="4"/>
      <c r="C1774" s="4"/>
      <c r="D1774" s="83"/>
      <c r="E1774" s="83"/>
      <c r="F1774" s="83"/>
      <c r="G1774" s="83"/>
      <c r="H1774" s="45"/>
      <c r="I1774" s="44"/>
      <c r="J1774" s="29"/>
    </row>
    <row r="1775" spans="1:10" x14ac:dyDescent="0.25">
      <c r="A1775" s="18">
        <v>1771</v>
      </c>
      <c r="B1775" s="4"/>
      <c r="C1775" s="4"/>
      <c r="D1775" s="83"/>
      <c r="E1775" s="83"/>
      <c r="F1775" s="83"/>
      <c r="G1775" s="83"/>
      <c r="H1775" s="45"/>
      <c r="I1775" s="44"/>
      <c r="J1775" s="29"/>
    </row>
    <row r="1776" spans="1:10" x14ac:dyDescent="0.25">
      <c r="A1776" s="18">
        <v>1772</v>
      </c>
      <c r="B1776" s="4"/>
      <c r="C1776" s="4"/>
      <c r="D1776" s="83"/>
      <c r="E1776" s="83"/>
      <c r="F1776" s="83"/>
      <c r="G1776" s="83"/>
      <c r="H1776" s="45"/>
      <c r="I1776" s="44"/>
      <c r="J1776" s="29"/>
    </row>
    <row r="1777" spans="1:10" x14ac:dyDescent="0.25">
      <c r="A1777" s="18">
        <v>1773</v>
      </c>
      <c r="B1777" s="4"/>
      <c r="C1777" s="4"/>
      <c r="D1777" s="83"/>
      <c r="E1777" s="83"/>
      <c r="F1777" s="83"/>
      <c r="G1777" s="83"/>
      <c r="H1777" s="45"/>
      <c r="I1777" s="44"/>
      <c r="J1777" s="29"/>
    </row>
    <row r="1778" spans="1:10" x14ac:dyDescent="0.25">
      <c r="A1778" s="18">
        <v>1774</v>
      </c>
      <c r="B1778" s="4"/>
      <c r="C1778" s="4"/>
      <c r="D1778" s="83"/>
      <c r="E1778" s="83"/>
      <c r="F1778" s="83"/>
      <c r="G1778" s="83"/>
      <c r="H1778" s="45"/>
      <c r="I1778" s="44"/>
      <c r="J1778" s="29"/>
    </row>
    <row r="1779" spans="1:10" x14ac:dyDescent="0.25">
      <c r="A1779" s="18">
        <v>1775</v>
      </c>
      <c r="B1779" s="4"/>
      <c r="C1779" s="4"/>
      <c r="D1779" s="83"/>
      <c r="E1779" s="83"/>
      <c r="F1779" s="83"/>
      <c r="G1779" s="83"/>
      <c r="H1779" s="45"/>
      <c r="I1779" s="44"/>
      <c r="J1779" s="29"/>
    </row>
    <row r="1780" spans="1:10" x14ac:dyDescent="0.25">
      <c r="A1780" s="18">
        <v>1776</v>
      </c>
      <c r="B1780" s="4"/>
      <c r="C1780" s="4"/>
      <c r="D1780" s="83"/>
      <c r="E1780" s="83"/>
      <c r="F1780" s="83"/>
      <c r="G1780" s="83"/>
      <c r="H1780" s="45"/>
      <c r="I1780" s="44"/>
      <c r="J1780" s="29"/>
    </row>
    <row r="1781" spans="1:10" x14ac:dyDescent="0.25">
      <c r="A1781" s="18">
        <v>1777</v>
      </c>
      <c r="B1781" s="4"/>
      <c r="C1781" s="4"/>
      <c r="D1781" s="83"/>
      <c r="E1781" s="83"/>
      <c r="F1781" s="83"/>
      <c r="G1781" s="83"/>
      <c r="H1781" s="45"/>
      <c r="I1781" s="44"/>
      <c r="J1781" s="29"/>
    </row>
    <row r="1782" spans="1:10" x14ac:dyDescent="0.25">
      <c r="A1782" s="18">
        <v>1778</v>
      </c>
      <c r="B1782" s="4"/>
      <c r="C1782" s="4"/>
      <c r="D1782" s="83"/>
      <c r="E1782" s="83"/>
      <c r="F1782" s="83"/>
      <c r="G1782" s="83"/>
      <c r="H1782" s="45"/>
      <c r="I1782" s="44"/>
      <c r="J1782" s="29"/>
    </row>
    <row r="1783" spans="1:10" x14ac:dyDescent="0.25">
      <c r="A1783" s="18">
        <v>1779</v>
      </c>
      <c r="B1783" s="4"/>
      <c r="C1783" s="4"/>
      <c r="D1783" s="83"/>
      <c r="E1783" s="83"/>
      <c r="F1783" s="83"/>
      <c r="G1783" s="83"/>
      <c r="H1783" s="45"/>
      <c r="I1783" s="44"/>
      <c r="J1783" s="29"/>
    </row>
    <row r="1784" spans="1:10" x14ac:dyDescent="0.25">
      <c r="A1784" s="18">
        <v>1780</v>
      </c>
      <c r="B1784" s="4"/>
      <c r="C1784" s="4"/>
      <c r="D1784" s="83"/>
      <c r="E1784" s="83"/>
      <c r="F1784" s="83"/>
      <c r="G1784" s="83"/>
      <c r="H1784" s="45"/>
      <c r="I1784" s="44"/>
      <c r="J1784" s="29"/>
    </row>
    <row r="1785" spans="1:10" x14ac:dyDescent="0.25">
      <c r="A1785" s="18">
        <v>1781</v>
      </c>
      <c r="B1785" s="4"/>
      <c r="C1785" s="4"/>
      <c r="D1785" s="83"/>
      <c r="E1785" s="83"/>
      <c r="F1785" s="83"/>
      <c r="G1785" s="83"/>
      <c r="H1785" s="45"/>
      <c r="I1785" s="44"/>
      <c r="J1785" s="29"/>
    </row>
    <row r="1786" spans="1:10" x14ac:dyDescent="0.25">
      <c r="A1786" s="18">
        <v>1782</v>
      </c>
      <c r="B1786" s="4"/>
      <c r="C1786" s="4"/>
      <c r="D1786" s="83"/>
      <c r="E1786" s="83"/>
      <c r="F1786" s="83"/>
      <c r="G1786" s="83"/>
      <c r="H1786" s="45"/>
      <c r="I1786" s="44"/>
      <c r="J1786" s="29"/>
    </row>
    <row r="1787" spans="1:10" x14ac:dyDescent="0.25">
      <c r="A1787" s="18">
        <v>1783</v>
      </c>
      <c r="B1787" s="4"/>
      <c r="C1787" s="4"/>
      <c r="D1787" s="83"/>
      <c r="E1787" s="83"/>
      <c r="F1787" s="83"/>
      <c r="G1787" s="83"/>
      <c r="H1787" s="45"/>
      <c r="I1787" s="44"/>
      <c r="J1787" s="29"/>
    </row>
    <row r="1788" spans="1:10" x14ac:dyDescent="0.25">
      <c r="A1788" s="18">
        <v>1784</v>
      </c>
      <c r="B1788" s="4"/>
      <c r="C1788" s="4"/>
      <c r="D1788" s="83"/>
      <c r="E1788" s="83"/>
      <c r="F1788" s="83"/>
      <c r="G1788" s="83"/>
      <c r="H1788" s="45"/>
      <c r="I1788" s="44"/>
      <c r="J1788" s="29"/>
    </row>
    <row r="1789" spans="1:10" x14ac:dyDescent="0.25">
      <c r="A1789" s="18">
        <v>1785</v>
      </c>
      <c r="B1789" s="4"/>
      <c r="C1789" s="4"/>
      <c r="D1789" s="83"/>
      <c r="E1789" s="83"/>
      <c r="F1789" s="83"/>
      <c r="G1789" s="83"/>
      <c r="H1789" s="45"/>
      <c r="I1789" s="44"/>
      <c r="J1789" s="29"/>
    </row>
    <row r="1790" spans="1:10" x14ac:dyDescent="0.25">
      <c r="A1790" s="18">
        <v>1786</v>
      </c>
      <c r="B1790" s="4"/>
      <c r="C1790" s="4"/>
      <c r="D1790" s="83"/>
      <c r="E1790" s="83"/>
      <c r="F1790" s="83"/>
      <c r="G1790" s="83"/>
      <c r="H1790" s="45"/>
      <c r="I1790" s="44"/>
      <c r="J1790" s="29"/>
    </row>
    <row r="1791" spans="1:10" x14ac:dyDescent="0.25">
      <c r="A1791" s="18">
        <v>1787</v>
      </c>
      <c r="B1791" s="4"/>
      <c r="C1791" s="4"/>
      <c r="D1791" s="83"/>
      <c r="E1791" s="83"/>
      <c r="F1791" s="83"/>
      <c r="G1791" s="83"/>
      <c r="H1791" s="45"/>
      <c r="I1791" s="44"/>
      <c r="J1791" s="29"/>
    </row>
    <row r="1792" spans="1:10" x14ac:dyDescent="0.25">
      <c r="A1792" s="18">
        <v>1788</v>
      </c>
      <c r="B1792" s="4"/>
      <c r="C1792" s="4"/>
      <c r="D1792" s="83"/>
      <c r="E1792" s="83"/>
      <c r="F1792" s="83"/>
      <c r="G1792" s="83"/>
      <c r="H1792" s="45"/>
      <c r="I1792" s="44"/>
      <c r="J1792" s="29"/>
    </row>
    <row r="1793" spans="1:10" x14ac:dyDescent="0.25">
      <c r="A1793" s="18">
        <v>1789</v>
      </c>
      <c r="B1793" s="4"/>
      <c r="C1793" s="4"/>
      <c r="D1793" s="83"/>
      <c r="E1793" s="83"/>
      <c r="F1793" s="83"/>
      <c r="G1793" s="83"/>
      <c r="H1793" s="45"/>
      <c r="I1793" s="44"/>
      <c r="J1793" s="29"/>
    </row>
    <row r="1794" spans="1:10" x14ac:dyDescent="0.25">
      <c r="A1794" s="18">
        <v>1790</v>
      </c>
      <c r="B1794" s="4"/>
      <c r="C1794" s="4"/>
      <c r="D1794" s="83"/>
      <c r="E1794" s="83"/>
      <c r="F1794" s="83"/>
      <c r="G1794" s="83"/>
      <c r="H1794" s="45"/>
      <c r="I1794" s="44"/>
      <c r="J1794" s="29"/>
    </row>
    <row r="1795" spans="1:10" x14ac:dyDescent="0.25">
      <c r="A1795" s="18">
        <v>1791</v>
      </c>
      <c r="B1795" s="4"/>
      <c r="C1795" s="4"/>
      <c r="D1795" s="83"/>
      <c r="E1795" s="83"/>
      <c r="F1795" s="83"/>
      <c r="G1795" s="83"/>
      <c r="H1795" s="45"/>
      <c r="I1795" s="44"/>
      <c r="J1795" s="29"/>
    </row>
    <row r="1796" spans="1:10" x14ac:dyDescent="0.25">
      <c r="A1796" s="18">
        <v>1792</v>
      </c>
      <c r="B1796" s="4"/>
      <c r="C1796" s="4"/>
      <c r="D1796" s="83"/>
      <c r="E1796" s="83"/>
      <c r="F1796" s="83"/>
      <c r="G1796" s="83"/>
      <c r="H1796" s="45"/>
      <c r="I1796" s="44"/>
      <c r="J1796" s="29"/>
    </row>
    <row r="1797" spans="1:10" x14ac:dyDescent="0.25">
      <c r="A1797" s="18">
        <v>1793</v>
      </c>
      <c r="B1797" s="4"/>
      <c r="C1797" s="4"/>
      <c r="D1797" s="83"/>
      <c r="E1797" s="83"/>
      <c r="F1797" s="83"/>
      <c r="G1797" s="83"/>
      <c r="H1797" s="45"/>
      <c r="I1797" s="44"/>
      <c r="J1797" s="29"/>
    </row>
    <row r="1798" spans="1:10" x14ac:dyDescent="0.25">
      <c r="A1798" s="18">
        <v>1794</v>
      </c>
      <c r="B1798" s="4"/>
      <c r="C1798" s="4"/>
      <c r="D1798" s="83"/>
      <c r="E1798" s="83"/>
      <c r="F1798" s="83"/>
      <c r="G1798" s="83"/>
      <c r="H1798" s="45"/>
      <c r="I1798" s="44"/>
      <c r="J1798" s="29"/>
    </row>
    <row r="1799" spans="1:10" x14ac:dyDescent="0.25">
      <c r="A1799" s="18">
        <v>1795</v>
      </c>
      <c r="B1799" s="4"/>
      <c r="C1799" s="4"/>
      <c r="D1799" s="83"/>
      <c r="E1799" s="83"/>
      <c r="F1799" s="83"/>
      <c r="G1799" s="83"/>
      <c r="H1799" s="45"/>
      <c r="I1799" s="44"/>
      <c r="J1799" s="29"/>
    </row>
    <row r="1800" spans="1:10" x14ac:dyDescent="0.25">
      <c r="A1800" s="18">
        <v>1796</v>
      </c>
      <c r="B1800" s="4"/>
      <c r="C1800" s="4"/>
      <c r="D1800" s="83"/>
      <c r="E1800" s="83"/>
      <c r="F1800" s="83"/>
      <c r="G1800" s="83"/>
      <c r="H1800" s="45"/>
      <c r="I1800" s="44"/>
      <c r="J1800" s="29"/>
    </row>
    <row r="1801" spans="1:10" x14ac:dyDescent="0.25">
      <c r="A1801" s="18">
        <v>1797</v>
      </c>
      <c r="B1801" s="4"/>
      <c r="C1801" s="4"/>
      <c r="D1801" s="83"/>
      <c r="E1801" s="83"/>
      <c r="F1801" s="83"/>
      <c r="G1801" s="83"/>
      <c r="H1801" s="45"/>
      <c r="I1801" s="44"/>
      <c r="J1801" s="29"/>
    </row>
    <row r="1802" spans="1:10" x14ac:dyDescent="0.25">
      <c r="A1802" s="18">
        <v>1798</v>
      </c>
      <c r="B1802" s="4"/>
      <c r="C1802" s="4"/>
      <c r="D1802" s="83"/>
      <c r="E1802" s="83"/>
      <c r="F1802" s="83"/>
      <c r="G1802" s="83"/>
      <c r="H1802" s="45"/>
      <c r="I1802" s="44"/>
      <c r="J1802" s="29"/>
    </row>
    <row r="1803" spans="1:10" x14ac:dyDescent="0.25">
      <c r="A1803" s="18">
        <v>1799</v>
      </c>
      <c r="B1803" s="4"/>
      <c r="C1803" s="4"/>
      <c r="D1803" s="83"/>
      <c r="E1803" s="83"/>
      <c r="F1803" s="83"/>
      <c r="G1803" s="83"/>
      <c r="H1803" s="45"/>
      <c r="I1803" s="44"/>
      <c r="J1803" s="29"/>
    </row>
    <row r="1804" spans="1:10" x14ac:dyDescent="0.25">
      <c r="A1804" s="18">
        <v>1800</v>
      </c>
      <c r="B1804" s="4"/>
      <c r="C1804" s="4"/>
      <c r="D1804" s="83"/>
      <c r="E1804" s="83"/>
      <c r="F1804" s="83"/>
      <c r="G1804" s="83"/>
      <c r="H1804" s="45"/>
      <c r="I1804" s="44"/>
      <c r="J1804" s="29"/>
    </row>
    <row r="1805" spans="1:10" x14ac:dyDescent="0.25">
      <c r="A1805" s="18">
        <v>1801</v>
      </c>
      <c r="B1805" s="4"/>
      <c r="C1805" s="4"/>
      <c r="D1805" s="83"/>
      <c r="E1805" s="83"/>
      <c r="F1805" s="83"/>
      <c r="G1805" s="83"/>
      <c r="H1805" s="45"/>
      <c r="I1805" s="44"/>
      <c r="J1805" s="29"/>
    </row>
    <row r="1806" spans="1:10" x14ac:dyDescent="0.25">
      <c r="A1806" s="18">
        <v>1802</v>
      </c>
      <c r="B1806" s="4"/>
      <c r="C1806" s="4"/>
      <c r="D1806" s="83"/>
      <c r="E1806" s="83"/>
      <c r="F1806" s="83"/>
      <c r="G1806" s="83"/>
      <c r="H1806" s="45"/>
      <c r="I1806" s="44"/>
      <c r="J1806" s="29"/>
    </row>
    <row r="1807" spans="1:10" x14ac:dyDescent="0.25">
      <c r="A1807" s="18">
        <v>1803</v>
      </c>
      <c r="B1807" s="4"/>
      <c r="C1807" s="4"/>
      <c r="D1807" s="83"/>
      <c r="E1807" s="83"/>
      <c r="F1807" s="83"/>
      <c r="G1807" s="83"/>
      <c r="H1807" s="45"/>
      <c r="I1807" s="44"/>
      <c r="J1807" s="29"/>
    </row>
    <row r="1808" spans="1:10" x14ac:dyDescent="0.25">
      <c r="A1808" s="18">
        <v>1804</v>
      </c>
      <c r="B1808" s="4"/>
      <c r="C1808" s="4"/>
      <c r="D1808" s="83"/>
      <c r="E1808" s="83"/>
      <c r="F1808" s="83"/>
      <c r="G1808" s="83"/>
      <c r="H1808" s="45"/>
      <c r="I1808" s="44"/>
      <c r="J1808" s="29"/>
    </row>
    <row r="1809" spans="1:10" x14ac:dyDescent="0.25">
      <c r="A1809" s="18">
        <v>1805</v>
      </c>
      <c r="B1809" s="4"/>
      <c r="C1809" s="4"/>
      <c r="D1809" s="83"/>
      <c r="E1809" s="83"/>
      <c r="F1809" s="83"/>
      <c r="G1809" s="83"/>
      <c r="H1809" s="45"/>
      <c r="I1809" s="44"/>
      <c r="J1809" s="29"/>
    </row>
    <row r="1810" spans="1:10" x14ac:dyDescent="0.25">
      <c r="A1810" s="18">
        <v>1806</v>
      </c>
      <c r="B1810" s="4"/>
      <c r="C1810" s="4"/>
      <c r="D1810" s="83"/>
      <c r="E1810" s="83"/>
      <c r="F1810" s="83"/>
      <c r="G1810" s="83"/>
      <c r="H1810" s="45"/>
      <c r="I1810" s="44"/>
      <c r="J1810" s="29"/>
    </row>
    <row r="1811" spans="1:10" x14ac:dyDescent="0.25">
      <c r="A1811" s="18">
        <v>1807</v>
      </c>
      <c r="B1811" s="4"/>
      <c r="C1811" s="4"/>
      <c r="D1811" s="83"/>
      <c r="E1811" s="83"/>
      <c r="F1811" s="83"/>
      <c r="G1811" s="83"/>
      <c r="H1811" s="45"/>
      <c r="I1811" s="44"/>
      <c r="J1811" s="29"/>
    </row>
    <row r="1812" spans="1:10" x14ac:dyDescent="0.25">
      <c r="A1812" s="18">
        <v>1808</v>
      </c>
      <c r="B1812" s="4"/>
      <c r="C1812" s="4"/>
      <c r="D1812" s="83"/>
      <c r="E1812" s="83"/>
      <c r="F1812" s="83"/>
      <c r="G1812" s="83"/>
      <c r="H1812" s="45"/>
      <c r="I1812" s="44"/>
      <c r="J1812" s="29"/>
    </row>
    <row r="1813" spans="1:10" x14ac:dyDescent="0.25">
      <c r="A1813" s="18">
        <v>1809</v>
      </c>
      <c r="B1813" s="4"/>
      <c r="C1813" s="4"/>
      <c r="D1813" s="83"/>
      <c r="E1813" s="83"/>
      <c r="F1813" s="83"/>
      <c r="G1813" s="83"/>
      <c r="H1813" s="45"/>
      <c r="I1813" s="44"/>
      <c r="J1813" s="29"/>
    </row>
    <row r="1814" spans="1:10" x14ac:dyDescent="0.25">
      <c r="A1814" s="18">
        <v>1810</v>
      </c>
      <c r="B1814" s="4"/>
      <c r="C1814" s="4"/>
      <c r="D1814" s="83"/>
      <c r="E1814" s="83"/>
      <c r="F1814" s="83"/>
      <c r="G1814" s="83"/>
      <c r="H1814" s="45"/>
      <c r="I1814" s="44"/>
      <c r="J1814" s="29"/>
    </row>
    <row r="1815" spans="1:10" x14ac:dyDescent="0.25">
      <c r="A1815" s="18">
        <v>1811</v>
      </c>
      <c r="B1815" s="4"/>
      <c r="C1815" s="4"/>
      <c r="D1815" s="83"/>
      <c r="E1815" s="83"/>
      <c r="F1815" s="83"/>
      <c r="G1815" s="83"/>
      <c r="H1815" s="45"/>
      <c r="I1815" s="44"/>
      <c r="J1815" s="29"/>
    </row>
    <row r="1816" spans="1:10" x14ac:dyDescent="0.25">
      <c r="A1816" s="18">
        <v>1812</v>
      </c>
      <c r="B1816" s="4"/>
      <c r="C1816" s="4"/>
      <c r="D1816" s="83"/>
      <c r="E1816" s="83"/>
      <c r="F1816" s="83"/>
      <c r="G1816" s="83"/>
      <c r="H1816" s="45"/>
      <c r="I1816" s="44"/>
      <c r="J1816" s="29"/>
    </row>
    <row r="1817" spans="1:10" x14ac:dyDescent="0.25">
      <c r="A1817" s="18">
        <v>1813</v>
      </c>
      <c r="B1817" s="4"/>
      <c r="C1817" s="4"/>
      <c r="D1817" s="83"/>
      <c r="E1817" s="83"/>
      <c r="F1817" s="83"/>
      <c r="G1817" s="83"/>
      <c r="H1817" s="45"/>
      <c r="I1817" s="44"/>
      <c r="J1817" s="29"/>
    </row>
    <row r="1818" spans="1:10" x14ac:dyDescent="0.25">
      <c r="A1818" s="18">
        <v>1814</v>
      </c>
      <c r="B1818" s="4"/>
      <c r="C1818" s="4"/>
      <c r="D1818" s="83"/>
      <c r="E1818" s="83"/>
      <c r="F1818" s="83"/>
      <c r="G1818" s="83"/>
      <c r="H1818" s="45"/>
      <c r="I1818" s="44"/>
      <c r="J1818" s="29"/>
    </row>
    <row r="1819" spans="1:10" x14ac:dyDescent="0.25">
      <c r="A1819" s="18">
        <v>1815</v>
      </c>
      <c r="B1819" s="4"/>
      <c r="C1819" s="4"/>
      <c r="D1819" s="83"/>
      <c r="E1819" s="83"/>
      <c r="F1819" s="83"/>
      <c r="G1819" s="83"/>
      <c r="H1819" s="45"/>
      <c r="I1819" s="44"/>
      <c r="J1819" s="29"/>
    </row>
    <row r="1820" spans="1:10" x14ac:dyDescent="0.25">
      <c r="A1820" s="18">
        <v>1816</v>
      </c>
      <c r="B1820" s="4"/>
      <c r="C1820" s="4"/>
      <c r="D1820" s="83"/>
      <c r="E1820" s="83"/>
      <c r="F1820" s="83"/>
      <c r="G1820" s="83"/>
      <c r="H1820" s="45"/>
      <c r="I1820" s="44"/>
      <c r="J1820" s="29"/>
    </row>
    <row r="1821" spans="1:10" x14ac:dyDescent="0.25">
      <c r="A1821" s="18">
        <v>1817</v>
      </c>
      <c r="B1821" s="4"/>
      <c r="C1821" s="4"/>
      <c r="D1821" s="83"/>
      <c r="E1821" s="83"/>
      <c r="F1821" s="83"/>
      <c r="G1821" s="83"/>
      <c r="H1821" s="45"/>
      <c r="I1821" s="44"/>
      <c r="J1821" s="29"/>
    </row>
    <row r="1822" spans="1:10" x14ac:dyDescent="0.25">
      <c r="A1822" s="18">
        <v>1818</v>
      </c>
      <c r="B1822" s="4"/>
      <c r="C1822" s="4"/>
      <c r="D1822" s="83"/>
      <c r="E1822" s="83"/>
      <c r="F1822" s="83"/>
      <c r="G1822" s="83"/>
      <c r="H1822" s="45"/>
      <c r="I1822" s="44"/>
      <c r="J1822" s="29"/>
    </row>
    <row r="1823" spans="1:10" x14ac:dyDescent="0.25">
      <c r="A1823" s="18">
        <v>1819</v>
      </c>
      <c r="B1823" s="4"/>
      <c r="C1823" s="4"/>
      <c r="D1823" s="83"/>
      <c r="E1823" s="83"/>
      <c r="F1823" s="83"/>
      <c r="G1823" s="83"/>
      <c r="H1823" s="45"/>
      <c r="I1823" s="44"/>
      <c r="J1823" s="29"/>
    </row>
    <row r="1824" spans="1:10" x14ac:dyDescent="0.25">
      <c r="A1824" s="18">
        <v>1820</v>
      </c>
      <c r="B1824" s="4"/>
      <c r="C1824" s="4"/>
      <c r="D1824" s="83"/>
      <c r="E1824" s="83"/>
      <c r="F1824" s="83"/>
      <c r="G1824" s="83"/>
      <c r="H1824" s="45"/>
      <c r="I1824" s="44"/>
      <c r="J1824" s="29"/>
    </row>
    <row r="1825" spans="1:10" x14ac:dyDescent="0.25">
      <c r="A1825" s="18">
        <v>1821</v>
      </c>
      <c r="B1825" s="4"/>
      <c r="C1825" s="4"/>
      <c r="D1825" s="83"/>
      <c r="E1825" s="83"/>
      <c r="F1825" s="83"/>
      <c r="G1825" s="83"/>
      <c r="H1825" s="45"/>
      <c r="I1825" s="44"/>
      <c r="J1825" s="29"/>
    </row>
    <row r="1826" spans="1:10" x14ac:dyDescent="0.25">
      <c r="A1826" s="18">
        <v>1822</v>
      </c>
      <c r="B1826" s="4"/>
      <c r="C1826" s="4"/>
      <c r="D1826" s="83"/>
      <c r="E1826" s="83"/>
      <c r="F1826" s="83"/>
      <c r="G1826" s="83"/>
      <c r="H1826" s="45"/>
      <c r="I1826" s="44"/>
      <c r="J1826" s="29"/>
    </row>
    <row r="1827" spans="1:10" x14ac:dyDescent="0.25">
      <c r="A1827" s="18">
        <v>1823</v>
      </c>
      <c r="B1827" s="4"/>
      <c r="C1827" s="4"/>
      <c r="D1827" s="83"/>
      <c r="E1827" s="83"/>
      <c r="F1827" s="83"/>
      <c r="G1827" s="83"/>
      <c r="H1827" s="45"/>
      <c r="I1827" s="44"/>
      <c r="J1827" s="29"/>
    </row>
    <row r="1828" spans="1:10" x14ac:dyDescent="0.25">
      <c r="A1828" s="18">
        <v>1824</v>
      </c>
      <c r="B1828" s="4"/>
      <c r="C1828" s="4"/>
      <c r="D1828" s="83"/>
      <c r="E1828" s="83"/>
      <c r="F1828" s="83"/>
      <c r="G1828" s="83"/>
      <c r="H1828" s="45"/>
      <c r="I1828" s="44"/>
      <c r="J1828" s="29"/>
    </row>
    <row r="1829" spans="1:10" x14ac:dyDescent="0.25">
      <c r="A1829" s="18">
        <v>1825</v>
      </c>
      <c r="B1829" s="4"/>
      <c r="C1829" s="4"/>
      <c r="D1829" s="83"/>
      <c r="E1829" s="83"/>
      <c r="F1829" s="83"/>
      <c r="G1829" s="83"/>
      <c r="H1829" s="45"/>
      <c r="I1829" s="44"/>
      <c r="J1829" s="29"/>
    </row>
    <row r="1830" spans="1:10" x14ac:dyDescent="0.25">
      <c r="A1830" s="18">
        <v>1826</v>
      </c>
      <c r="B1830" s="4"/>
      <c r="C1830" s="4"/>
      <c r="D1830" s="83"/>
      <c r="E1830" s="83"/>
      <c r="F1830" s="83"/>
      <c r="G1830" s="83"/>
      <c r="H1830" s="45"/>
      <c r="I1830" s="44"/>
      <c r="J1830" s="29"/>
    </row>
    <row r="1831" spans="1:10" x14ac:dyDescent="0.25">
      <c r="A1831" s="18">
        <v>1827</v>
      </c>
      <c r="B1831" s="4"/>
      <c r="C1831" s="4"/>
      <c r="D1831" s="83"/>
      <c r="E1831" s="83"/>
      <c r="F1831" s="83"/>
      <c r="G1831" s="83"/>
      <c r="H1831" s="45"/>
      <c r="I1831" s="44"/>
      <c r="J1831" s="29"/>
    </row>
    <row r="1832" spans="1:10" x14ac:dyDescent="0.25">
      <c r="A1832" s="18">
        <v>1828</v>
      </c>
      <c r="B1832" s="4"/>
      <c r="C1832" s="4"/>
      <c r="D1832" s="83"/>
      <c r="E1832" s="83"/>
      <c r="F1832" s="83"/>
      <c r="G1832" s="83"/>
      <c r="H1832" s="45"/>
      <c r="I1832" s="44"/>
      <c r="J1832" s="29"/>
    </row>
    <row r="1833" spans="1:10" x14ac:dyDescent="0.25">
      <c r="A1833" s="18">
        <v>1829</v>
      </c>
      <c r="B1833" s="4"/>
      <c r="C1833" s="4"/>
      <c r="D1833" s="83"/>
      <c r="E1833" s="83"/>
      <c r="F1833" s="83"/>
      <c r="G1833" s="83"/>
      <c r="H1833" s="45"/>
      <c r="I1833" s="44"/>
      <c r="J1833" s="29"/>
    </row>
    <row r="1834" spans="1:10" x14ac:dyDescent="0.25">
      <c r="A1834" s="18">
        <v>1830</v>
      </c>
      <c r="B1834" s="4"/>
      <c r="C1834" s="4"/>
      <c r="D1834" s="83"/>
      <c r="E1834" s="83"/>
      <c r="F1834" s="83"/>
      <c r="G1834" s="83"/>
      <c r="H1834" s="45"/>
      <c r="I1834" s="44"/>
      <c r="J1834" s="29"/>
    </row>
    <row r="1835" spans="1:10" x14ac:dyDescent="0.25">
      <c r="A1835" s="18">
        <v>1831</v>
      </c>
      <c r="B1835" s="4"/>
      <c r="C1835" s="4"/>
      <c r="D1835" s="83"/>
      <c r="E1835" s="83"/>
      <c r="F1835" s="83"/>
      <c r="G1835" s="83"/>
      <c r="H1835" s="45"/>
      <c r="I1835" s="44"/>
      <c r="J1835" s="29"/>
    </row>
    <row r="1836" spans="1:10" x14ac:dyDescent="0.25">
      <c r="A1836" s="18">
        <v>1832</v>
      </c>
      <c r="B1836" s="4"/>
      <c r="C1836" s="4"/>
      <c r="D1836" s="83"/>
      <c r="E1836" s="83"/>
      <c r="F1836" s="83"/>
      <c r="G1836" s="83"/>
      <c r="H1836" s="45"/>
      <c r="I1836" s="44"/>
      <c r="J1836" s="29"/>
    </row>
    <row r="1837" spans="1:10" x14ac:dyDescent="0.25">
      <c r="A1837" s="18">
        <v>1833</v>
      </c>
      <c r="B1837" s="4"/>
      <c r="C1837" s="4"/>
      <c r="D1837" s="83"/>
      <c r="E1837" s="83"/>
      <c r="F1837" s="83"/>
      <c r="G1837" s="83"/>
      <c r="H1837" s="45"/>
      <c r="I1837" s="44"/>
      <c r="J1837" s="29"/>
    </row>
    <row r="1838" spans="1:10" x14ac:dyDescent="0.25">
      <c r="A1838" s="18">
        <v>1834</v>
      </c>
      <c r="B1838" s="4"/>
      <c r="C1838" s="4"/>
      <c r="D1838" s="83"/>
      <c r="E1838" s="83"/>
      <c r="F1838" s="83"/>
      <c r="G1838" s="83"/>
      <c r="H1838" s="45"/>
      <c r="I1838" s="44"/>
      <c r="J1838" s="29"/>
    </row>
    <row r="1839" spans="1:10" x14ac:dyDescent="0.25">
      <c r="A1839" s="18">
        <v>1835</v>
      </c>
      <c r="B1839" s="4"/>
      <c r="C1839" s="4"/>
      <c r="D1839" s="83"/>
      <c r="E1839" s="83"/>
      <c r="F1839" s="83"/>
      <c r="G1839" s="83"/>
      <c r="H1839" s="45"/>
      <c r="I1839" s="44"/>
      <c r="J1839" s="29"/>
    </row>
    <row r="1840" spans="1:10" x14ac:dyDescent="0.25">
      <c r="A1840" s="18">
        <v>1836</v>
      </c>
      <c r="B1840" s="4"/>
      <c r="C1840" s="4"/>
      <c r="D1840" s="83"/>
      <c r="E1840" s="83"/>
      <c r="F1840" s="83"/>
      <c r="G1840" s="83"/>
      <c r="H1840" s="45"/>
      <c r="I1840" s="44"/>
      <c r="J1840" s="29"/>
    </row>
    <row r="1841" spans="1:10" x14ac:dyDescent="0.25">
      <c r="A1841" s="18">
        <v>1837</v>
      </c>
      <c r="B1841" s="4"/>
      <c r="C1841" s="4"/>
      <c r="D1841" s="83"/>
      <c r="E1841" s="83"/>
      <c r="F1841" s="83"/>
      <c r="G1841" s="83"/>
      <c r="H1841" s="45"/>
      <c r="I1841" s="44"/>
      <c r="J1841" s="29"/>
    </row>
    <row r="1842" spans="1:10" x14ac:dyDescent="0.25">
      <c r="A1842" s="18">
        <v>1838</v>
      </c>
      <c r="B1842" s="4"/>
      <c r="C1842" s="4"/>
      <c r="D1842" s="83"/>
      <c r="E1842" s="83"/>
      <c r="F1842" s="83"/>
      <c r="G1842" s="83"/>
      <c r="H1842" s="45"/>
      <c r="I1842" s="44"/>
      <c r="J1842" s="29"/>
    </row>
    <row r="1843" spans="1:10" x14ac:dyDescent="0.25">
      <c r="A1843" s="18">
        <v>1839</v>
      </c>
      <c r="B1843" s="4"/>
      <c r="C1843" s="4"/>
      <c r="D1843" s="83"/>
      <c r="E1843" s="83"/>
      <c r="F1843" s="83"/>
      <c r="G1843" s="83"/>
      <c r="H1843" s="45"/>
      <c r="I1843" s="44"/>
      <c r="J1843" s="29"/>
    </row>
    <row r="1844" spans="1:10" x14ac:dyDescent="0.25">
      <c r="A1844" s="18">
        <v>1840</v>
      </c>
      <c r="B1844" s="4"/>
      <c r="C1844" s="4"/>
      <c r="D1844" s="83"/>
      <c r="E1844" s="83"/>
      <c r="F1844" s="83"/>
      <c r="G1844" s="83"/>
      <c r="H1844" s="45"/>
      <c r="I1844" s="44"/>
      <c r="J1844" s="29"/>
    </row>
    <row r="1845" spans="1:10" x14ac:dyDescent="0.25">
      <c r="A1845" s="18">
        <v>1841</v>
      </c>
      <c r="B1845" s="4"/>
      <c r="C1845" s="4"/>
      <c r="D1845" s="83"/>
      <c r="E1845" s="83"/>
      <c r="F1845" s="83"/>
      <c r="G1845" s="83"/>
      <c r="H1845" s="45"/>
      <c r="I1845" s="44"/>
      <c r="J1845" s="29"/>
    </row>
    <row r="1846" spans="1:10" x14ac:dyDescent="0.25">
      <c r="A1846" s="18">
        <v>1842</v>
      </c>
      <c r="B1846" s="4"/>
      <c r="C1846" s="4"/>
      <c r="D1846" s="83"/>
      <c r="E1846" s="83"/>
      <c r="F1846" s="83"/>
      <c r="G1846" s="83"/>
      <c r="H1846" s="45"/>
      <c r="I1846" s="44"/>
      <c r="J1846" s="29"/>
    </row>
    <row r="1847" spans="1:10" x14ac:dyDescent="0.25">
      <c r="A1847" s="18">
        <v>1843</v>
      </c>
      <c r="B1847" s="4"/>
      <c r="C1847" s="4"/>
      <c r="D1847" s="83"/>
      <c r="E1847" s="83"/>
      <c r="F1847" s="83"/>
      <c r="G1847" s="83"/>
      <c r="H1847" s="45"/>
      <c r="I1847" s="44"/>
      <c r="J1847" s="29"/>
    </row>
    <row r="1848" spans="1:10" x14ac:dyDescent="0.25">
      <c r="A1848" s="18">
        <v>1844</v>
      </c>
      <c r="B1848" s="4"/>
      <c r="C1848" s="4"/>
      <c r="D1848" s="83"/>
      <c r="E1848" s="83"/>
      <c r="F1848" s="83"/>
      <c r="G1848" s="83"/>
      <c r="H1848" s="45"/>
      <c r="I1848" s="44"/>
      <c r="J1848" s="29"/>
    </row>
    <row r="1849" spans="1:10" x14ac:dyDescent="0.25">
      <c r="A1849" s="18">
        <v>1845</v>
      </c>
      <c r="B1849" s="4"/>
      <c r="C1849" s="4"/>
      <c r="D1849" s="83"/>
      <c r="E1849" s="83"/>
      <c r="F1849" s="83"/>
      <c r="G1849" s="83"/>
      <c r="H1849" s="45"/>
      <c r="I1849" s="44"/>
      <c r="J1849" s="29"/>
    </row>
    <row r="1850" spans="1:10" x14ac:dyDescent="0.25">
      <c r="A1850" s="18">
        <v>1846</v>
      </c>
      <c r="B1850" s="4"/>
      <c r="C1850" s="4"/>
      <c r="D1850" s="83"/>
      <c r="E1850" s="83"/>
      <c r="F1850" s="83"/>
      <c r="G1850" s="83"/>
      <c r="H1850" s="45"/>
      <c r="I1850" s="44"/>
      <c r="J1850" s="29"/>
    </row>
    <row r="1851" spans="1:10" x14ac:dyDescent="0.25">
      <c r="A1851" s="18">
        <v>1847</v>
      </c>
      <c r="B1851" s="4"/>
      <c r="C1851" s="4"/>
      <c r="D1851" s="83"/>
      <c r="E1851" s="83"/>
      <c r="F1851" s="83"/>
      <c r="G1851" s="83"/>
      <c r="H1851" s="45"/>
      <c r="I1851" s="44"/>
      <c r="J1851" s="29"/>
    </row>
    <row r="1852" spans="1:10" x14ac:dyDescent="0.25">
      <c r="A1852" s="18">
        <v>1848</v>
      </c>
      <c r="B1852" s="4"/>
      <c r="C1852" s="4"/>
      <c r="D1852" s="83"/>
      <c r="E1852" s="83"/>
      <c r="F1852" s="83"/>
      <c r="G1852" s="83"/>
      <c r="H1852" s="45"/>
      <c r="I1852" s="44"/>
      <c r="J1852" s="29"/>
    </row>
    <row r="1853" spans="1:10" x14ac:dyDescent="0.25">
      <c r="A1853" s="18">
        <v>1849</v>
      </c>
      <c r="B1853" s="4"/>
      <c r="C1853" s="4"/>
      <c r="D1853" s="83"/>
      <c r="E1853" s="83"/>
      <c r="F1853" s="83"/>
      <c r="G1853" s="83"/>
      <c r="H1853" s="45"/>
      <c r="I1853" s="44"/>
      <c r="J1853" s="29"/>
    </row>
    <row r="1854" spans="1:10" x14ac:dyDescent="0.25">
      <c r="A1854" s="18">
        <v>1850</v>
      </c>
      <c r="B1854" s="4"/>
      <c r="C1854" s="4"/>
      <c r="D1854" s="83"/>
      <c r="E1854" s="83"/>
      <c r="F1854" s="83"/>
      <c r="G1854" s="83"/>
      <c r="H1854" s="45"/>
      <c r="I1854" s="44"/>
      <c r="J1854" s="29"/>
    </row>
    <row r="1855" spans="1:10" x14ac:dyDescent="0.25">
      <c r="A1855" s="18">
        <v>1851</v>
      </c>
      <c r="B1855" s="4"/>
      <c r="C1855" s="4"/>
      <c r="D1855" s="83"/>
      <c r="E1855" s="83"/>
      <c r="F1855" s="83"/>
      <c r="G1855" s="83"/>
      <c r="H1855" s="45"/>
      <c r="I1855" s="44"/>
      <c r="J1855" s="29"/>
    </row>
    <row r="1856" spans="1:10" x14ac:dyDescent="0.25">
      <c r="A1856" s="18">
        <v>1852</v>
      </c>
      <c r="B1856" s="4"/>
      <c r="C1856" s="4"/>
      <c r="D1856" s="83"/>
      <c r="E1856" s="83"/>
      <c r="F1856" s="83"/>
      <c r="G1856" s="83"/>
      <c r="H1856" s="45"/>
      <c r="I1856" s="44"/>
      <c r="J1856" s="29"/>
    </row>
    <row r="1857" spans="1:10" x14ac:dyDescent="0.25">
      <c r="A1857" s="18">
        <v>1853</v>
      </c>
      <c r="B1857" s="4"/>
      <c r="C1857" s="4"/>
      <c r="D1857" s="83"/>
      <c r="E1857" s="83"/>
      <c r="F1857" s="83"/>
      <c r="G1857" s="83"/>
      <c r="H1857" s="45"/>
      <c r="I1857" s="44"/>
      <c r="J1857" s="29"/>
    </row>
    <row r="1858" spans="1:10" x14ac:dyDescent="0.25">
      <c r="A1858" s="18">
        <v>1854</v>
      </c>
      <c r="B1858" s="4"/>
      <c r="C1858" s="4"/>
      <c r="D1858" s="83"/>
      <c r="E1858" s="83"/>
      <c r="F1858" s="83"/>
      <c r="G1858" s="83"/>
      <c r="H1858" s="45"/>
      <c r="I1858" s="44"/>
      <c r="J1858" s="29"/>
    </row>
    <row r="1859" spans="1:10" x14ac:dyDescent="0.25">
      <c r="A1859" s="18">
        <v>1855</v>
      </c>
      <c r="B1859" s="4"/>
      <c r="C1859" s="4"/>
      <c r="D1859" s="83"/>
      <c r="E1859" s="83"/>
      <c r="F1859" s="83"/>
      <c r="G1859" s="83"/>
      <c r="H1859" s="45"/>
      <c r="I1859" s="44"/>
      <c r="J1859" s="29"/>
    </row>
    <row r="1860" spans="1:10" x14ac:dyDescent="0.25">
      <c r="A1860" s="18">
        <v>1856</v>
      </c>
      <c r="B1860" s="4"/>
      <c r="C1860" s="4"/>
      <c r="D1860" s="83"/>
      <c r="E1860" s="83"/>
      <c r="F1860" s="83"/>
      <c r="G1860" s="83"/>
      <c r="H1860" s="45"/>
      <c r="I1860" s="44"/>
      <c r="J1860" s="29"/>
    </row>
    <row r="1861" spans="1:10" x14ac:dyDescent="0.25">
      <c r="A1861" s="18">
        <v>1857</v>
      </c>
      <c r="B1861" s="4"/>
      <c r="C1861" s="4"/>
      <c r="D1861" s="83"/>
      <c r="E1861" s="83"/>
      <c r="F1861" s="83"/>
      <c r="G1861" s="83"/>
      <c r="H1861" s="45"/>
      <c r="I1861" s="44"/>
      <c r="J1861" s="29"/>
    </row>
    <row r="1862" spans="1:10" x14ac:dyDescent="0.25">
      <c r="A1862" s="18">
        <v>1858</v>
      </c>
      <c r="B1862" s="4"/>
      <c r="C1862" s="4"/>
      <c r="D1862" s="83"/>
      <c r="E1862" s="83"/>
      <c r="F1862" s="83"/>
      <c r="G1862" s="83"/>
      <c r="H1862" s="45"/>
      <c r="I1862" s="44"/>
      <c r="J1862" s="29"/>
    </row>
    <row r="1863" spans="1:10" x14ac:dyDescent="0.25">
      <c r="A1863" s="18">
        <v>1859</v>
      </c>
      <c r="B1863" s="4"/>
      <c r="C1863" s="4"/>
      <c r="D1863" s="83"/>
      <c r="E1863" s="83"/>
      <c r="F1863" s="83"/>
      <c r="G1863" s="83"/>
      <c r="H1863" s="45"/>
      <c r="I1863" s="44"/>
      <c r="J1863" s="29"/>
    </row>
    <row r="1864" spans="1:10" x14ac:dyDescent="0.25">
      <c r="A1864" s="18">
        <v>1860</v>
      </c>
      <c r="B1864" s="4"/>
      <c r="C1864" s="4"/>
      <c r="D1864" s="83"/>
      <c r="E1864" s="83"/>
      <c r="F1864" s="83"/>
      <c r="G1864" s="83"/>
      <c r="H1864" s="45"/>
      <c r="I1864" s="44"/>
      <c r="J1864" s="29"/>
    </row>
    <row r="1865" spans="1:10" x14ac:dyDescent="0.25">
      <c r="A1865" s="18">
        <v>1861</v>
      </c>
      <c r="B1865" s="4"/>
      <c r="C1865" s="4"/>
      <c r="D1865" s="83"/>
      <c r="E1865" s="83"/>
      <c r="F1865" s="83"/>
      <c r="G1865" s="83"/>
      <c r="H1865" s="45"/>
      <c r="I1865" s="44"/>
      <c r="J1865" s="29"/>
    </row>
    <row r="1866" spans="1:10" x14ac:dyDescent="0.25">
      <c r="A1866" s="18">
        <v>1862</v>
      </c>
      <c r="B1866" s="4"/>
      <c r="C1866" s="4"/>
      <c r="D1866" s="83"/>
      <c r="E1866" s="83"/>
      <c r="F1866" s="83"/>
      <c r="G1866" s="83"/>
      <c r="H1866" s="45"/>
      <c r="I1866" s="44"/>
      <c r="J1866" s="29"/>
    </row>
    <row r="1867" spans="1:10" x14ac:dyDescent="0.25">
      <c r="A1867" s="18">
        <v>1863</v>
      </c>
      <c r="B1867" s="4"/>
      <c r="C1867" s="4"/>
      <c r="D1867" s="83"/>
      <c r="E1867" s="83"/>
      <c r="F1867" s="83"/>
      <c r="G1867" s="83"/>
      <c r="H1867" s="45"/>
      <c r="I1867" s="44"/>
      <c r="J1867" s="29"/>
    </row>
    <row r="1868" spans="1:10" x14ac:dyDescent="0.25">
      <c r="A1868" s="18">
        <v>1864</v>
      </c>
      <c r="B1868" s="4"/>
      <c r="C1868" s="4"/>
      <c r="D1868" s="83"/>
      <c r="E1868" s="83"/>
      <c r="F1868" s="83"/>
      <c r="G1868" s="83"/>
      <c r="H1868" s="45"/>
      <c r="I1868" s="44"/>
      <c r="J1868" s="29"/>
    </row>
    <row r="1869" spans="1:10" x14ac:dyDescent="0.25">
      <c r="A1869" s="18">
        <v>1865</v>
      </c>
      <c r="B1869" s="4"/>
      <c r="C1869" s="4"/>
      <c r="D1869" s="83"/>
      <c r="E1869" s="83"/>
      <c r="F1869" s="83"/>
      <c r="G1869" s="83"/>
      <c r="H1869" s="45"/>
      <c r="I1869" s="44"/>
      <c r="J1869" s="29"/>
    </row>
    <row r="1870" spans="1:10" x14ac:dyDescent="0.25">
      <c r="A1870" s="18">
        <v>1866</v>
      </c>
      <c r="B1870" s="4"/>
      <c r="C1870" s="4"/>
      <c r="D1870" s="83"/>
      <c r="E1870" s="83"/>
      <c r="F1870" s="83"/>
      <c r="G1870" s="83"/>
      <c r="H1870" s="45"/>
      <c r="I1870" s="44"/>
      <c r="J1870" s="29"/>
    </row>
    <row r="1871" spans="1:10" x14ac:dyDescent="0.25">
      <c r="A1871" s="18">
        <v>1867</v>
      </c>
      <c r="B1871" s="4"/>
      <c r="C1871" s="4"/>
      <c r="D1871" s="83"/>
      <c r="E1871" s="83"/>
      <c r="F1871" s="83"/>
      <c r="G1871" s="83"/>
      <c r="H1871" s="45"/>
      <c r="I1871" s="44"/>
      <c r="J1871" s="29"/>
    </row>
    <row r="1872" spans="1:10" x14ac:dyDescent="0.25">
      <c r="A1872" s="18">
        <v>1868</v>
      </c>
      <c r="B1872" s="4"/>
      <c r="C1872" s="4"/>
      <c r="D1872" s="83"/>
      <c r="E1872" s="83"/>
      <c r="F1872" s="83"/>
      <c r="G1872" s="83"/>
      <c r="H1872" s="45"/>
      <c r="I1872" s="44"/>
      <c r="J1872" s="29"/>
    </row>
    <row r="1873" spans="1:10" x14ac:dyDescent="0.25">
      <c r="A1873" s="18">
        <v>1869</v>
      </c>
      <c r="B1873" s="4"/>
      <c r="C1873" s="4"/>
      <c r="D1873" s="83"/>
      <c r="E1873" s="83"/>
      <c r="F1873" s="83"/>
      <c r="G1873" s="83"/>
      <c r="H1873" s="45"/>
      <c r="I1873" s="44"/>
      <c r="J1873" s="29"/>
    </row>
    <row r="1874" spans="1:10" x14ac:dyDescent="0.25">
      <c r="A1874" s="18">
        <v>1870</v>
      </c>
      <c r="B1874" s="4"/>
      <c r="C1874" s="4"/>
      <c r="D1874" s="83"/>
      <c r="E1874" s="83"/>
      <c r="F1874" s="83"/>
      <c r="G1874" s="83"/>
      <c r="H1874" s="45"/>
      <c r="I1874" s="44"/>
      <c r="J1874" s="29"/>
    </row>
    <row r="1875" spans="1:10" x14ac:dyDescent="0.25">
      <c r="A1875" s="18">
        <v>1871</v>
      </c>
      <c r="B1875" s="4"/>
      <c r="C1875" s="4"/>
      <c r="D1875" s="83"/>
      <c r="E1875" s="83"/>
      <c r="F1875" s="83"/>
      <c r="G1875" s="83"/>
      <c r="H1875" s="45"/>
      <c r="I1875" s="44"/>
      <c r="J1875" s="29"/>
    </row>
    <row r="1876" spans="1:10" x14ac:dyDescent="0.25">
      <c r="A1876" s="18">
        <v>1872</v>
      </c>
      <c r="B1876" s="4"/>
      <c r="C1876" s="4"/>
      <c r="D1876" s="83"/>
      <c r="E1876" s="83"/>
      <c r="F1876" s="83"/>
      <c r="G1876" s="83"/>
      <c r="H1876" s="45"/>
      <c r="I1876" s="44"/>
      <c r="J1876" s="29"/>
    </row>
    <row r="1877" spans="1:10" x14ac:dyDescent="0.25">
      <c r="A1877" s="18">
        <v>1873</v>
      </c>
      <c r="B1877" s="4"/>
      <c r="C1877" s="4"/>
      <c r="D1877" s="83"/>
      <c r="E1877" s="83"/>
      <c r="F1877" s="83"/>
      <c r="G1877" s="83"/>
      <c r="H1877" s="45"/>
      <c r="I1877" s="44"/>
      <c r="J1877" s="29"/>
    </row>
    <row r="1878" spans="1:10" x14ac:dyDescent="0.25">
      <c r="A1878" s="18">
        <v>1874</v>
      </c>
      <c r="B1878" s="4"/>
      <c r="C1878" s="4"/>
      <c r="D1878" s="83"/>
      <c r="E1878" s="83"/>
      <c r="F1878" s="83"/>
      <c r="G1878" s="83"/>
      <c r="H1878" s="45"/>
      <c r="I1878" s="44"/>
      <c r="J1878" s="29"/>
    </row>
    <row r="1879" spans="1:10" x14ac:dyDescent="0.25">
      <c r="A1879" s="18">
        <v>1875</v>
      </c>
      <c r="B1879" s="4"/>
      <c r="C1879" s="4"/>
      <c r="D1879" s="83"/>
      <c r="E1879" s="83"/>
      <c r="F1879" s="83"/>
      <c r="G1879" s="83"/>
      <c r="H1879" s="45"/>
      <c r="I1879" s="44"/>
      <c r="J1879" s="29"/>
    </row>
    <row r="1880" spans="1:10" x14ac:dyDescent="0.25">
      <c r="A1880" s="18">
        <v>1876</v>
      </c>
      <c r="B1880" s="4"/>
      <c r="C1880" s="4"/>
      <c r="D1880" s="83"/>
      <c r="E1880" s="83"/>
      <c r="F1880" s="83"/>
      <c r="G1880" s="83"/>
      <c r="H1880" s="45"/>
      <c r="I1880" s="44"/>
      <c r="J1880" s="29"/>
    </row>
    <row r="1881" spans="1:10" x14ac:dyDescent="0.25">
      <c r="A1881" s="18">
        <v>1877</v>
      </c>
      <c r="B1881" s="4"/>
      <c r="C1881" s="4"/>
      <c r="D1881" s="83"/>
      <c r="E1881" s="83"/>
      <c r="F1881" s="83"/>
      <c r="G1881" s="83"/>
      <c r="H1881" s="45"/>
      <c r="I1881" s="44"/>
      <c r="J1881" s="29"/>
    </row>
    <row r="1882" spans="1:10" x14ac:dyDescent="0.25">
      <c r="A1882" s="18">
        <v>1878</v>
      </c>
      <c r="B1882" s="4"/>
      <c r="C1882" s="4"/>
      <c r="D1882" s="83"/>
      <c r="E1882" s="83"/>
      <c r="F1882" s="83"/>
      <c r="G1882" s="83"/>
      <c r="H1882" s="45"/>
      <c r="I1882" s="44"/>
      <c r="J1882" s="29"/>
    </row>
    <row r="1883" spans="1:10" x14ac:dyDescent="0.25">
      <c r="A1883" s="18">
        <v>1879</v>
      </c>
      <c r="B1883" s="4"/>
      <c r="C1883" s="4"/>
      <c r="D1883" s="83"/>
      <c r="E1883" s="83"/>
      <c r="F1883" s="83"/>
      <c r="G1883" s="83"/>
      <c r="H1883" s="45"/>
      <c r="I1883" s="44"/>
      <c r="J1883" s="29"/>
    </row>
    <row r="1884" spans="1:10" x14ac:dyDescent="0.25">
      <c r="A1884" s="18">
        <v>1880</v>
      </c>
      <c r="B1884" s="4"/>
      <c r="C1884" s="4"/>
      <c r="D1884" s="83"/>
      <c r="E1884" s="83"/>
      <c r="F1884" s="83"/>
      <c r="G1884" s="83"/>
      <c r="H1884" s="45"/>
      <c r="I1884" s="44"/>
      <c r="J1884" s="29"/>
    </row>
    <row r="1885" spans="1:10" x14ac:dyDescent="0.25">
      <c r="A1885" s="18">
        <v>1881</v>
      </c>
      <c r="B1885" s="4"/>
      <c r="C1885" s="4"/>
      <c r="D1885" s="83"/>
      <c r="E1885" s="83"/>
      <c r="F1885" s="83"/>
      <c r="G1885" s="83"/>
      <c r="H1885" s="45"/>
      <c r="I1885" s="44"/>
      <c r="J1885" s="29"/>
    </row>
    <row r="1886" spans="1:10" x14ac:dyDescent="0.25">
      <c r="A1886" s="18">
        <v>1882</v>
      </c>
      <c r="B1886" s="4"/>
      <c r="C1886" s="4"/>
      <c r="D1886" s="83"/>
      <c r="E1886" s="83"/>
      <c r="F1886" s="83"/>
      <c r="G1886" s="83"/>
      <c r="H1886" s="45"/>
      <c r="I1886" s="44"/>
      <c r="J1886" s="29"/>
    </row>
    <row r="1887" spans="1:10" x14ac:dyDescent="0.25">
      <c r="A1887" s="18">
        <v>1883</v>
      </c>
      <c r="B1887" s="4"/>
      <c r="C1887" s="4"/>
      <c r="D1887" s="83"/>
      <c r="E1887" s="83"/>
      <c r="F1887" s="83"/>
      <c r="G1887" s="83"/>
      <c r="H1887" s="45"/>
      <c r="I1887" s="44"/>
      <c r="J1887" s="29"/>
    </row>
    <row r="1888" spans="1:10" x14ac:dyDescent="0.25">
      <c r="A1888" s="18">
        <v>1884</v>
      </c>
      <c r="B1888" s="4"/>
      <c r="C1888" s="4"/>
      <c r="D1888" s="83"/>
      <c r="E1888" s="83"/>
      <c r="F1888" s="83"/>
      <c r="G1888" s="83"/>
      <c r="H1888" s="45"/>
      <c r="I1888" s="44"/>
      <c r="J1888" s="29"/>
    </row>
    <row r="1889" spans="1:10" x14ac:dyDescent="0.25">
      <c r="A1889" s="18">
        <v>1885</v>
      </c>
      <c r="B1889" s="4"/>
      <c r="C1889" s="4"/>
      <c r="D1889" s="83"/>
      <c r="E1889" s="83"/>
      <c r="F1889" s="83"/>
      <c r="G1889" s="83"/>
      <c r="H1889" s="45"/>
      <c r="I1889" s="44"/>
      <c r="J1889" s="29"/>
    </row>
    <row r="1890" spans="1:10" x14ac:dyDescent="0.25">
      <c r="A1890" s="18">
        <v>1886</v>
      </c>
      <c r="B1890" s="4"/>
      <c r="C1890" s="4"/>
      <c r="D1890" s="83"/>
      <c r="E1890" s="83"/>
      <c r="F1890" s="83"/>
      <c r="G1890" s="83"/>
      <c r="H1890" s="45"/>
      <c r="I1890" s="44"/>
      <c r="J1890" s="29"/>
    </row>
    <row r="1891" spans="1:10" x14ac:dyDescent="0.25">
      <c r="A1891" s="18">
        <v>1887</v>
      </c>
      <c r="B1891" s="4"/>
      <c r="C1891" s="4"/>
      <c r="D1891" s="83"/>
      <c r="E1891" s="83"/>
      <c r="F1891" s="83"/>
      <c r="G1891" s="83"/>
      <c r="H1891" s="45"/>
      <c r="I1891" s="44"/>
      <c r="J1891" s="29"/>
    </row>
    <row r="1892" spans="1:10" x14ac:dyDescent="0.25">
      <c r="A1892" s="18">
        <v>1888</v>
      </c>
      <c r="B1892" s="4"/>
      <c r="C1892" s="4"/>
      <c r="D1892" s="83"/>
      <c r="E1892" s="83"/>
      <c r="F1892" s="83"/>
      <c r="G1892" s="83"/>
      <c r="H1892" s="45"/>
      <c r="I1892" s="44"/>
      <c r="J1892" s="29"/>
    </row>
    <row r="1893" spans="1:10" x14ac:dyDescent="0.25">
      <c r="A1893" s="18">
        <v>1889</v>
      </c>
      <c r="B1893" s="4"/>
      <c r="C1893" s="4"/>
      <c r="D1893" s="83"/>
      <c r="E1893" s="83"/>
      <c r="F1893" s="83"/>
      <c r="G1893" s="83"/>
      <c r="H1893" s="45"/>
      <c r="I1893" s="44"/>
      <c r="J1893" s="29"/>
    </row>
    <row r="1894" spans="1:10" x14ac:dyDescent="0.25">
      <c r="A1894" s="18">
        <v>1890</v>
      </c>
      <c r="B1894" s="4"/>
      <c r="C1894" s="4"/>
      <c r="D1894" s="83"/>
      <c r="E1894" s="83"/>
      <c r="F1894" s="83"/>
      <c r="G1894" s="83"/>
      <c r="H1894" s="45"/>
      <c r="I1894" s="44"/>
      <c r="J1894" s="29"/>
    </row>
    <row r="1895" spans="1:10" x14ac:dyDescent="0.25">
      <c r="A1895" s="18">
        <v>1891</v>
      </c>
      <c r="B1895" s="4"/>
      <c r="C1895" s="4"/>
      <c r="D1895" s="83"/>
      <c r="E1895" s="83"/>
      <c r="F1895" s="83"/>
      <c r="G1895" s="83"/>
      <c r="H1895" s="45"/>
      <c r="I1895" s="44"/>
      <c r="J1895" s="29"/>
    </row>
    <row r="1896" spans="1:10" x14ac:dyDescent="0.25">
      <c r="A1896" s="18">
        <v>1892</v>
      </c>
      <c r="B1896" s="4"/>
      <c r="C1896" s="4"/>
      <c r="D1896" s="83"/>
      <c r="E1896" s="83"/>
      <c r="F1896" s="83"/>
      <c r="G1896" s="83"/>
      <c r="H1896" s="45"/>
      <c r="I1896" s="44"/>
      <c r="J1896" s="29"/>
    </row>
    <row r="1897" spans="1:10" x14ac:dyDescent="0.25">
      <c r="A1897" s="18">
        <v>1893</v>
      </c>
      <c r="B1897" s="4"/>
      <c r="C1897" s="4"/>
      <c r="D1897" s="83"/>
      <c r="E1897" s="83"/>
      <c r="F1897" s="83"/>
      <c r="G1897" s="83"/>
      <c r="H1897" s="45"/>
      <c r="I1897" s="44"/>
      <c r="J1897" s="29"/>
    </row>
    <row r="1898" spans="1:10" x14ac:dyDescent="0.25">
      <c r="A1898" s="18">
        <v>1894</v>
      </c>
      <c r="B1898" s="4"/>
      <c r="C1898" s="4"/>
      <c r="D1898" s="83"/>
      <c r="E1898" s="83"/>
      <c r="F1898" s="83"/>
      <c r="G1898" s="83"/>
      <c r="H1898" s="45"/>
      <c r="I1898" s="44"/>
      <c r="J1898" s="29"/>
    </row>
    <row r="1899" spans="1:10" x14ac:dyDescent="0.25">
      <c r="A1899" s="18">
        <v>1895</v>
      </c>
      <c r="B1899" s="4"/>
      <c r="C1899" s="4"/>
      <c r="D1899" s="83"/>
      <c r="E1899" s="83"/>
      <c r="F1899" s="83"/>
      <c r="G1899" s="83"/>
      <c r="H1899" s="45"/>
      <c r="I1899" s="44"/>
      <c r="J1899" s="29"/>
    </row>
    <row r="1900" spans="1:10" x14ac:dyDescent="0.25">
      <c r="A1900" s="18">
        <v>1896</v>
      </c>
      <c r="B1900" s="4"/>
      <c r="C1900" s="4"/>
      <c r="D1900" s="83"/>
      <c r="E1900" s="83"/>
      <c r="F1900" s="83"/>
      <c r="G1900" s="83"/>
      <c r="H1900" s="45"/>
      <c r="I1900" s="44"/>
      <c r="J1900" s="29"/>
    </row>
    <row r="1901" spans="1:10" x14ac:dyDescent="0.25">
      <c r="A1901" s="18">
        <v>1897</v>
      </c>
      <c r="B1901" s="4"/>
      <c r="C1901" s="4"/>
      <c r="D1901" s="83"/>
      <c r="E1901" s="83"/>
      <c r="F1901" s="83"/>
      <c r="G1901" s="83"/>
      <c r="H1901" s="45"/>
      <c r="I1901" s="44"/>
      <c r="J1901" s="29"/>
    </row>
    <row r="1902" spans="1:10" x14ac:dyDescent="0.25">
      <c r="A1902" s="18">
        <v>1898</v>
      </c>
      <c r="B1902" s="4"/>
      <c r="C1902" s="4"/>
      <c r="D1902" s="83"/>
      <c r="E1902" s="83"/>
      <c r="F1902" s="83"/>
      <c r="G1902" s="83"/>
      <c r="H1902" s="45"/>
      <c r="I1902" s="44"/>
      <c r="J1902" s="29"/>
    </row>
    <row r="1903" spans="1:10" x14ac:dyDescent="0.25">
      <c r="A1903" s="18">
        <v>1899</v>
      </c>
      <c r="B1903" s="4"/>
      <c r="C1903" s="4"/>
      <c r="D1903" s="83"/>
      <c r="E1903" s="83"/>
      <c r="F1903" s="83"/>
      <c r="G1903" s="83"/>
      <c r="H1903" s="45"/>
      <c r="I1903" s="44"/>
      <c r="J1903" s="29"/>
    </row>
    <row r="1904" spans="1:10" x14ac:dyDescent="0.25">
      <c r="A1904" s="18">
        <v>1900</v>
      </c>
      <c r="B1904" s="4"/>
      <c r="C1904" s="4"/>
      <c r="D1904" s="83"/>
      <c r="E1904" s="83"/>
      <c r="F1904" s="83"/>
      <c r="G1904" s="83"/>
      <c r="H1904" s="45"/>
      <c r="I1904" s="44"/>
      <c r="J1904" s="29"/>
    </row>
    <row r="1905" spans="1:10" x14ac:dyDescent="0.25">
      <c r="A1905" s="18">
        <v>1901</v>
      </c>
      <c r="B1905" s="4"/>
      <c r="C1905" s="4"/>
      <c r="D1905" s="83"/>
      <c r="E1905" s="83"/>
      <c r="F1905" s="83"/>
      <c r="G1905" s="83"/>
      <c r="H1905" s="45"/>
      <c r="I1905" s="44"/>
      <c r="J1905" s="29"/>
    </row>
    <row r="1906" spans="1:10" x14ac:dyDescent="0.25">
      <c r="A1906" s="18">
        <v>1902</v>
      </c>
      <c r="B1906" s="4"/>
      <c r="C1906" s="4"/>
      <c r="D1906" s="83"/>
      <c r="E1906" s="83"/>
      <c r="F1906" s="83"/>
      <c r="G1906" s="83"/>
      <c r="H1906" s="45"/>
      <c r="I1906" s="44"/>
      <c r="J1906" s="29"/>
    </row>
    <row r="1907" spans="1:10" x14ac:dyDescent="0.25">
      <c r="A1907" s="18">
        <v>1903</v>
      </c>
      <c r="B1907" s="4"/>
      <c r="C1907" s="4"/>
      <c r="D1907" s="83"/>
      <c r="E1907" s="83"/>
      <c r="F1907" s="83"/>
      <c r="G1907" s="83"/>
      <c r="H1907" s="45"/>
      <c r="I1907" s="44"/>
      <c r="J1907" s="29"/>
    </row>
    <row r="1908" spans="1:10" x14ac:dyDescent="0.25">
      <c r="A1908" s="18">
        <v>1904</v>
      </c>
      <c r="B1908" s="4"/>
      <c r="C1908" s="4"/>
      <c r="D1908" s="83"/>
      <c r="E1908" s="83"/>
      <c r="F1908" s="83"/>
      <c r="G1908" s="83"/>
      <c r="H1908" s="45"/>
      <c r="I1908" s="44"/>
      <c r="J1908" s="29"/>
    </row>
    <row r="1909" spans="1:10" x14ac:dyDescent="0.25">
      <c r="A1909" s="18">
        <v>1905</v>
      </c>
      <c r="B1909" s="4"/>
      <c r="C1909" s="4"/>
      <c r="D1909" s="83"/>
      <c r="E1909" s="83"/>
      <c r="F1909" s="83"/>
      <c r="G1909" s="83"/>
      <c r="H1909" s="45"/>
      <c r="I1909" s="44"/>
      <c r="J1909" s="29"/>
    </row>
    <row r="1910" spans="1:10" x14ac:dyDescent="0.25">
      <c r="A1910" s="18">
        <v>1906</v>
      </c>
      <c r="B1910" s="4"/>
      <c r="C1910" s="4"/>
      <c r="D1910" s="83"/>
      <c r="E1910" s="83"/>
      <c r="F1910" s="83"/>
      <c r="G1910" s="83"/>
      <c r="H1910" s="45"/>
      <c r="I1910" s="44"/>
      <c r="J1910" s="29"/>
    </row>
    <row r="1911" spans="1:10" x14ac:dyDescent="0.25">
      <c r="A1911" s="18">
        <v>1907</v>
      </c>
      <c r="B1911" s="4"/>
      <c r="C1911" s="4"/>
      <c r="D1911" s="83"/>
      <c r="E1911" s="83"/>
      <c r="F1911" s="83"/>
      <c r="G1911" s="83"/>
      <c r="H1911" s="45"/>
      <c r="I1911" s="44"/>
      <c r="J1911" s="29"/>
    </row>
    <row r="1912" spans="1:10" x14ac:dyDescent="0.25">
      <c r="A1912" s="18">
        <v>1908</v>
      </c>
      <c r="B1912" s="4"/>
      <c r="C1912" s="4"/>
      <c r="D1912" s="83"/>
      <c r="E1912" s="83"/>
      <c r="F1912" s="83"/>
      <c r="G1912" s="83"/>
      <c r="H1912" s="45"/>
      <c r="I1912" s="44"/>
      <c r="J1912" s="29"/>
    </row>
    <row r="1913" spans="1:10" x14ac:dyDescent="0.25">
      <c r="A1913" s="18">
        <v>1909</v>
      </c>
      <c r="B1913" s="4"/>
      <c r="C1913" s="4"/>
      <c r="D1913" s="83"/>
      <c r="E1913" s="83"/>
      <c r="F1913" s="83"/>
      <c r="G1913" s="83"/>
      <c r="H1913" s="45"/>
      <c r="I1913" s="44"/>
      <c r="J1913" s="29"/>
    </row>
    <row r="1914" spans="1:10" x14ac:dyDescent="0.25">
      <c r="A1914" s="18">
        <v>1910</v>
      </c>
      <c r="B1914" s="4"/>
      <c r="C1914" s="4"/>
      <c r="D1914" s="83"/>
      <c r="E1914" s="83"/>
      <c r="F1914" s="83"/>
      <c r="G1914" s="83"/>
      <c r="H1914" s="45"/>
      <c r="I1914" s="44"/>
      <c r="J1914" s="29"/>
    </row>
    <row r="1915" spans="1:10" x14ac:dyDescent="0.25">
      <c r="A1915" s="18">
        <v>1911</v>
      </c>
      <c r="B1915" s="4"/>
      <c r="C1915" s="4"/>
      <c r="D1915" s="83"/>
      <c r="E1915" s="83"/>
      <c r="F1915" s="83"/>
      <c r="G1915" s="83"/>
      <c r="H1915" s="45"/>
      <c r="I1915" s="44"/>
      <c r="J1915" s="29"/>
    </row>
    <row r="1916" spans="1:10" x14ac:dyDescent="0.25">
      <c r="A1916" s="18">
        <v>1912</v>
      </c>
      <c r="B1916" s="4"/>
      <c r="C1916" s="4"/>
      <c r="D1916" s="83"/>
      <c r="E1916" s="83"/>
      <c r="F1916" s="83"/>
      <c r="G1916" s="83"/>
      <c r="H1916" s="45"/>
      <c r="I1916" s="44"/>
      <c r="J1916" s="29"/>
    </row>
    <row r="1917" spans="1:10" x14ac:dyDescent="0.25">
      <c r="A1917" s="18">
        <v>1913</v>
      </c>
      <c r="B1917" s="4"/>
      <c r="C1917" s="4"/>
      <c r="D1917" s="83"/>
      <c r="E1917" s="83"/>
      <c r="F1917" s="83"/>
      <c r="G1917" s="83"/>
      <c r="H1917" s="45"/>
      <c r="I1917" s="44"/>
      <c r="J1917" s="29"/>
    </row>
    <row r="1918" spans="1:10" x14ac:dyDescent="0.25">
      <c r="A1918" s="18">
        <v>1914</v>
      </c>
      <c r="B1918" s="4"/>
      <c r="C1918" s="4"/>
      <c r="D1918" s="83"/>
      <c r="E1918" s="83"/>
      <c r="F1918" s="83"/>
      <c r="G1918" s="83"/>
      <c r="H1918" s="45"/>
      <c r="I1918" s="44"/>
      <c r="J1918" s="29"/>
    </row>
    <row r="1919" spans="1:10" x14ac:dyDescent="0.25">
      <c r="A1919" s="18">
        <v>1915</v>
      </c>
      <c r="B1919" s="4"/>
      <c r="C1919" s="4"/>
      <c r="D1919" s="83"/>
      <c r="E1919" s="83"/>
      <c r="F1919" s="83"/>
      <c r="G1919" s="83"/>
      <c r="H1919" s="45"/>
      <c r="I1919" s="44"/>
      <c r="J1919" s="29"/>
    </row>
    <row r="1920" spans="1:10" x14ac:dyDescent="0.25">
      <c r="A1920" s="18">
        <v>1916</v>
      </c>
      <c r="B1920" s="4"/>
      <c r="C1920" s="4"/>
      <c r="D1920" s="83"/>
      <c r="E1920" s="83"/>
      <c r="F1920" s="83"/>
      <c r="G1920" s="83"/>
      <c r="H1920" s="45"/>
      <c r="I1920" s="44"/>
      <c r="J1920" s="29"/>
    </row>
    <row r="1921" spans="1:10" x14ac:dyDescent="0.25">
      <c r="A1921" s="18">
        <v>1917</v>
      </c>
      <c r="B1921" s="4"/>
      <c r="C1921" s="4"/>
      <c r="D1921" s="83"/>
      <c r="E1921" s="83"/>
      <c r="F1921" s="83"/>
      <c r="G1921" s="83"/>
      <c r="H1921" s="45"/>
      <c r="I1921" s="44"/>
      <c r="J1921" s="29"/>
    </row>
    <row r="1922" spans="1:10" x14ac:dyDescent="0.25">
      <c r="A1922" s="18">
        <v>1918</v>
      </c>
      <c r="B1922" s="4"/>
      <c r="C1922" s="4"/>
      <c r="D1922" s="83"/>
      <c r="E1922" s="83"/>
      <c r="F1922" s="83"/>
      <c r="G1922" s="83"/>
      <c r="H1922" s="45"/>
      <c r="I1922" s="44"/>
      <c r="J1922" s="29"/>
    </row>
    <row r="1923" spans="1:10" x14ac:dyDescent="0.25">
      <c r="A1923" s="18">
        <v>1919</v>
      </c>
      <c r="B1923" s="4"/>
      <c r="C1923" s="4"/>
      <c r="D1923" s="83"/>
      <c r="E1923" s="83"/>
      <c r="F1923" s="83"/>
      <c r="G1923" s="83"/>
      <c r="H1923" s="45"/>
      <c r="I1923" s="44"/>
      <c r="J1923" s="29"/>
    </row>
    <row r="1924" spans="1:10" x14ac:dyDescent="0.25">
      <c r="A1924" s="18">
        <v>1920</v>
      </c>
      <c r="B1924" s="4"/>
      <c r="C1924" s="4"/>
      <c r="D1924" s="83"/>
      <c r="E1924" s="83"/>
      <c r="F1924" s="83"/>
      <c r="G1924" s="83"/>
      <c r="H1924" s="45"/>
      <c r="I1924" s="44"/>
      <c r="J1924" s="29"/>
    </row>
    <row r="1925" spans="1:10" x14ac:dyDescent="0.25">
      <c r="A1925" s="18">
        <v>1921</v>
      </c>
      <c r="B1925" s="4"/>
      <c r="C1925" s="4"/>
      <c r="D1925" s="83"/>
      <c r="E1925" s="83"/>
      <c r="F1925" s="83"/>
      <c r="G1925" s="83"/>
      <c r="H1925" s="45"/>
      <c r="I1925" s="44"/>
      <c r="J1925" s="29"/>
    </row>
    <row r="1926" spans="1:10" x14ac:dyDescent="0.25">
      <c r="A1926" s="18">
        <v>1922</v>
      </c>
      <c r="B1926" s="4"/>
      <c r="C1926" s="4"/>
      <c r="D1926" s="83"/>
      <c r="E1926" s="83"/>
      <c r="F1926" s="83"/>
      <c r="G1926" s="83"/>
      <c r="H1926" s="45"/>
      <c r="I1926" s="44"/>
      <c r="J1926" s="29"/>
    </row>
    <row r="1927" spans="1:10" x14ac:dyDescent="0.25">
      <c r="A1927" s="18">
        <v>1923</v>
      </c>
      <c r="B1927" s="4"/>
      <c r="C1927" s="4"/>
      <c r="D1927" s="83"/>
      <c r="E1927" s="83"/>
      <c r="F1927" s="83"/>
      <c r="G1927" s="83"/>
      <c r="H1927" s="45"/>
      <c r="I1927" s="44"/>
      <c r="J1927" s="29"/>
    </row>
    <row r="1928" spans="1:10" x14ac:dyDescent="0.25">
      <c r="A1928" s="18">
        <v>1924</v>
      </c>
      <c r="B1928" s="4"/>
      <c r="C1928" s="4"/>
      <c r="D1928" s="83"/>
      <c r="E1928" s="83"/>
      <c r="F1928" s="83"/>
      <c r="G1928" s="83"/>
      <c r="H1928" s="45"/>
      <c r="I1928" s="44"/>
      <c r="J1928" s="29"/>
    </row>
    <row r="1929" spans="1:10" x14ac:dyDescent="0.25">
      <c r="A1929" s="18">
        <v>1925</v>
      </c>
      <c r="B1929" s="4"/>
      <c r="C1929" s="4"/>
      <c r="D1929" s="83"/>
      <c r="E1929" s="83"/>
      <c r="F1929" s="83"/>
      <c r="G1929" s="83"/>
      <c r="H1929" s="45"/>
      <c r="I1929" s="44"/>
      <c r="J1929" s="29"/>
    </row>
    <row r="1930" spans="1:10" x14ac:dyDescent="0.25">
      <c r="A1930" s="18">
        <v>1926</v>
      </c>
      <c r="B1930" s="4"/>
      <c r="C1930" s="4"/>
      <c r="D1930" s="83"/>
      <c r="E1930" s="83"/>
      <c r="F1930" s="83"/>
      <c r="G1930" s="83"/>
      <c r="H1930" s="45"/>
      <c r="I1930" s="44"/>
      <c r="J1930" s="29"/>
    </row>
    <row r="1931" spans="1:10" x14ac:dyDescent="0.25">
      <c r="A1931" s="18">
        <v>1927</v>
      </c>
      <c r="B1931" s="4"/>
      <c r="C1931" s="4"/>
      <c r="D1931" s="83"/>
      <c r="E1931" s="83"/>
      <c r="F1931" s="83"/>
      <c r="G1931" s="83"/>
      <c r="H1931" s="45"/>
      <c r="I1931" s="44"/>
      <c r="J1931" s="29"/>
    </row>
    <row r="1932" spans="1:10" x14ac:dyDescent="0.25">
      <c r="A1932" s="18">
        <v>1928</v>
      </c>
      <c r="B1932" s="4"/>
      <c r="C1932" s="4"/>
      <c r="D1932" s="83"/>
      <c r="E1932" s="83"/>
      <c r="F1932" s="83"/>
      <c r="G1932" s="83"/>
      <c r="H1932" s="45"/>
      <c r="I1932" s="44"/>
      <c r="J1932" s="29"/>
    </row>
    <row r="1933" spans="1:10" x14ac:dyDescent="0.25">
      <c r="A1933" s="18">
        <v>1929</v>
      </c>
      <c r="B1933" s="4"/>
      <c r="C1933" s="4"/>
      <c r="D1933" s="83"/>
      <c r="E1933" s="83"/>
      <c r="F1933" s="83"/>
      <c r="G1933" s="83"/>
      <c r="H1933" s="45"/>
      <c r="I1933" s="44"/>
      <c r="J1933" s="29"/>
    </row>
    <row r="1934" spans="1:10" x14ac:dyDescent="0.25">
      <c r="A1934" s="18">
        <v>1930</v>
      </c>
      <c r="B1934" s="4"/>
      <c r="C1934" s="4"/>
      <c r="D1934" s="83"/>
      <c r="E1934" s="83"/>
      <c r="F1934" s="83"/>
      <c r="G1934" s="83"/>
      <c r="H1934" s="45"/>
      <c r="I1934" s="44"/>
      <c r="J1934" s="29"/>
    </row>
    <row r="1935" spans="1:10" x14ac:dyDescent="0.25">
      <c r="A1935" s="18">
        <v>1931</v>
      </c>
      <c r="B1935" s="4"/>
      <c r="C1935" s="4"/>
      <c r="D1935" s="83"/>
      <c r="E1935" s="83"/>
      <c r="F1935" s="83"/>
      <c r="G1935" s="83"/>
      <c r="H1935" s="45"/>
      <c r="I1935" s="44"/>
      <c r="J1935" s="29"/>
    </row>
    <row r="1936" spans="1:10" x14ac:dyDescent="0.25">
      <c r="A1936" s="18">
        <v>1932</v>
      </c>
      <c r="B1936" s="4"/>
      <c r="C1936" s="4"/>
      <c r="D1936" s="83"/>
      <c r="E1936" s="83"/>
      <c r="F1936" s="83"/>
      <c r="G1936" s="83"/>
      <c r="H1936" s="45"/>
      <c r="I1936" s="44"/>
      <c r="J1936" s="29"/>
    </row>
    <row r="1937" spans="1:10" x14ac:dyDescent="0.25">
      <c r="A1937" s="18">
        <v>1933</v>
      </c>
      <c r="B1937" s="4"/>
      <c r="C1937" s="4"/>
      <c r="D1937" s="83"/>
      <c r="E1937" s="83"/>
      <c r="F1937" s="83"/>
      <c r="G1937" s="83"/>
      <c r="H1937" s="45"/>
      <c r="I1937" s="44"/>
      <c r="J1937" s="29"/>
    </row>
    <row r="1938" spans="1:10" x14ac:dyDescent="0.25">
      <c r="A1938" s="18">
        <v>1934</v>
      </c>
      <c r="B1938" s="4"/>
      <c r="C1938" s="4"/>
      <c r="D1938" s="83"/>
      <c r="E1938" s="83"/>
      <c r="F1938" s="83"/>
      <c r="G1938" s="83"/>
      <c r="H1938" s="45"/>
      <c r="I1938" s="44"/>
      <c r="J1938" s="29"/>
    </row>
    <row r="1939" spans="1:10" x14ac:dyDescent="0.25">
      <c r="A1939" s="18">
        <v>1935</v>
      </c>
      <c r="B1939" s="4"/>
      <c r="C1939" s="4"/>
      <c r="D1939" s="83"/>
      <c r="E1939" s="83"/>
      <c r="F1939" s="83"/>
      <c r="G1939" s="83"/>
      <c r="H1939" s="45"/>
      <c r="I1939" s="44"/>
      <c r="J1939" s="29"/>
    </row>
    <row r="1940" spans="1:10" x14ac:dyDescent="0.25">
      <c r="A1940" s="18">
        <v>1936</v>
      </c>
      <c r="B1940" s="4"/>
      <c r="C1940" s="4"/>
      <c r="D1940" s="83"/>
      <c r="E1940" s="83"/>
      <c r="F1940" s="83"/>
      <c r="G1940" s="83"/>
      <c r="H1940" s="45"/>
      <c r="I1940" s="44"/>
      <c r="J1940" s="29"/>
    </row>
    <row r="1941" spans="1:10" x14ac:dyDescent="0.25">
      <c r="A1941" s="18">
        <v>1937</v>
      </c>
      <c r="B1941" s="4"/>
      <c r="C1941" s="4"/>
      <c r="D1941" s="83"/>
      <c r="E1941" s="83"/>
      <c r="F1941" s="83"/>
      <c r="G1941" s="83"/>
      <c r="H1941" s="45"/>
      <c r="I1941" s="44"/>
      <c r="J1941" s="29"/>
    </row>
    <row r="1942" spans="1:10" x14ac:dyDescent="0.25">
      <c r="A1942" s="18">
        <v>1938</v>
      </c>
      <c r="B1942" s="4"/>
      <c r="C1942" s="4"/>
      <c r="D1942" s="83"/>
      <c r="E1942" s="83"/>
      <c r="F1942" s="83"/>
      <c r="G1942" s="83"/>
      <c r="H1942" s="45"/>
      <c r="I1942" s="44"/>
      <c r="J1942" s="29"/>
    </row>
    <row r="1943" spans="1:10" x14ac:dyDescent="0.25">
      <c r="A1943" s="18">
        <v>1939</v>
      </c>
      <c r="B1943" s="4"/>
      <c r="C1943" s="4"/>
      <c r="D1943" s="83"/>
      <c r="E1943" s="83"/>
      <c r="F1943" s="83"/>
      <c r="G1943" s="83"/>
      <c r="H1943" s="45"/>
      <c r="I1943" s="44"/>
      <c r="J1943" s="29"/>
    </row>
    <row r="1944" spans="1:10" x14ac:dyDescent="0.25">
      <c r="A1944" s="18">
        <v>1940</v>
      </c>
      <c r="B1944" s="4"/>
      <c r="C1944" s="4"/>
      <c r="D1944" s="83"/>
      <c r="E1944" s="83"/>
      <c r="F1944" s="83"/>
      <c r="G1944" s="83"/>
      <c r="H1944" s="45"/>
      <c r="I1944" s="44"/>
      <c r="J1944" s="29"/>
    </row>
    <row r="1945" spans="1:10" x14ac:dyDescent="0.25">
      <c r="A1945" s="18">
        <v>1941</v>
      </c>
      <c r="B1945" s="4"/>
      <c r="C1945" s="4"/>
      <c r="D1945" s="83"/>
      <c r="E1945" s="83"/>
      <c r="F1945" s="83"/>
      <c r="G1945" s="83"/>
      <c r="H1945" s="45"/>
      <c r="I1945" s="44"/>
      <c r="J1945" s="29"/>
    </row>
    <row r="1946" spans="1:10" x14ac:dyDescent="0.25">
      <c r="A1946" s="18">
        <v>1942</v>
      </c>
      <c r="B1946" s="4"/>
      <c r="C1946" s="4"/>
      <c r="D1946" s="83"/>
      <c r="E1946" s="83"/>
      <c r="F1946" s="83"/>
      <c r="G1946" s="83"/>
      <c r="H1946" s="45"/>
      <c r="I1946" s="44"/>
      <c r="J1946" s="29"/>
    </row>
    <row r="1947" spans="1:10" x14ac:dyDescent="0.25">
      <c r="A1947" s="18">
        <v>1943</v>
      </c>
      <c r="B1947" s="4"/>
      <c r="C1947" s="4"/>
      <c r="D1947" s="83"/>
      <c r="E1947" s="83"/>
      <c r="F1947" s="83"/>
      <c r="G1947" s="83"/>
      <c r="H1947" s="45"/>
      <c r="I1947" s="44"/>
      <c r="J1947" s="29"/>
    </row>
    <row r="1948" spans="1:10" x14ac:dyDescent="0.25">
      <c r="A1948" s="18">
        <v>1944</v>
      </c>
      <c r="B1948" s="4"/>
      <c r="C1948" s="4"/>
      <c r="D1948" s="83"/>
      <c r="E1948" s="83"/>
      <c r="F1948" s="83"/>
      <c r="G1948" s="83"/>
      <c r="H1948" s="45"/>
      <c r="I1948" s="44"/>
      <c r="J1948" s="29"/>
    </row>
    <row r="1949" spans="1:10" x14ac:dyDescent="0.25">
      <c r="A1949" s="18">
        <v>1945</v>
      </c>
      <c r="B1949" s="4"/>
      <c r="C1949" s="4"/>
      <c r="D1949" s="83"/>
      <c r="E1949" s="83"/>
      <c r="F1949" s="83"/>
      <c r="G1949" s="83"/>
      <c r="H1949" s="45"/>
      <c r="I1949" s="44"/>
      <c r="J1949" s="29"/>
    </row>
    <row r="1950" spans="1:10" x14ac:dyDescent="0.25">
      <c r="A1950" s="18">
        <v>1946</v>
      </c>
      <c r="B1950" s="4"/>
      <c r="C1950" s="4"/>
      <c r="D1950" s="83"/>
      <c r="E1950" s="83"/>
      <c r="F1950" s="83"/>
      <c r="G1950" s="83"/>
      <c r="H1950" s="45"/>
      <c r="I1950" s="44"/>
      <c r="J1950" s="29"/>
    </row>
    <row r="1951" spans="1:10" x14ac:dyDescent="0.25">
      <c r="A1951" s="18">
        <v>1947</v>
      </c>
      <c r="B1951" s="4"/>
      <c r="C1951" s="4"/>
      <c r="D1951" s="83"/>
      <c r="E1951" s="83"/>
      <c r="F1951" s="83"/>
      <c r="G1951" s="83"/>
      <c r="H1951" s="45"/>
      <c r="I1951" s="44"/>
      <c r="J1951" s="29"/>
    </row>
    <row r="1952" spans="1:10" x14ac:dyDescent="0.25">
      <c r="A1952" s="18">
        <v>1948</v>
      </c>
      <c r="B1952" s="4"/>
      <c r="C1952" s="4"/>
      <c r="D1952" s="83"/>
      <c r="E1952" s="83"/>
      <c r="F1952" s="83"/>
      <c r="G1952" s="83"/>
      <c r="H1952" s="45"/>
      <c r="I1952" s="44"/>
      <c r="J1952" s="29"/>
    </row>
    <row r="1953" spans="1:10" x14ac:dyDescent="0.25">
      <c r="A1953" s="18">
        <v>1949</v>
      </c>
      <c r="B1953" s="4"/>
      <c r="C1953" s="4"/>
      <c r="D1953" s="83"/>
      <c r="E1953" s="83"/>
      <c r="F1953" s="83"/>
      <c r="G1953" s="83"/>
      <c r="H1953" s="45"/>
      <c r="I1953" s="44"/>
      <c r="J1953" s="29"/>
    </row>
    <row r="1954" spans="1:10" x14ac:dyDescent="0.25">
      <c r="A1954" s="18">
        <v>1950</v>
      </c>
      <c r="B1954" s="4"/>
      <c r="C1954" s="4"/>
      <c r="D1954" s="83"/>
      <c r="E1954" s="83"/>
      <c r="F1954" s="83"/>
      <c r="G1954" s="83"/>
      <c r="H1954" s="45"/>
      <c r="I1954" s="44"/>
      <c r="J1954" s="29"/>
    </row>
    <row r="1955" spans="1:10" x14ac:dyDescent="0.25">
      <c r="A1955" s="18">
        <v>1951</v>
      </c>
      <c r="B1955" s="4"/>
      <c r="C1955" s="4"/>
      <c r="D1955" s="83"/>
      <c r="E1955" s="83"/>
      <c r="F1955" s="83"/>
      <c r="G1955" s="83"/>
      <c r="H1955" s="45"/>
      <c r="I1955" s="44"/>
      <c r="J1955" s="29"/>
    </row>
    <row r="1956" spans="1:10" x14ac:dyDescent="0.25">
      <c r="A1956" s="18">
        <v>1952</v>
      </c>
      <c r="B1956" s="4"/>
      <c r="C1956" s="4"/>
      <c r="D1956" s="83"/>
      <c r="E1956" s="83"/>
      <c r="F1956" s="83"/>
      <c r="G1956" s="83"/>
      <c r="H1956" s="45"/>
      <c r="I1956" s="44"/>
      <c r="J1956" s="29"/>
    </row>
    <row r="1957" spans="1:10" x14ac:dyDescent="0.25">
      <c r="A1957" s="18">
        <v>1953</v>
      </c>
      <c r="B1957" s="4"/>
      <c r="C1957" s="4"/>
      <c r="D1957" s="83"/>
      <c r="E1957" s="83"/>
      <c r="F1957" s="83"/>
      <c r="G1957" s="83"/>
      <c r="H1957" s="45"/>
      <c r="I1957" s="44"/>
      <c r="J1957" s="29"/>
    </row>
    <row r="1958" spans="1:10" x14ac:dyDescent="0.25">
      <c r="A1958" s="18">
        <v>1954</v>
      </c>
      <c r="B1958" s="4"/>
      <c r="C1958" s="4"/>
      <c r="D1958" s="83"/>
      <c r="E1958" s="83"/>
      <c r="F1958" s="83"/>
      <c r="G1958" s="83"/>
      <c r="H1958" s="45"/>
      <c r="I1958" s="44"/>
      <c r="J1958" s="29"/>
    </row>
    <row r="1959" spans="1:10" x14ac:dyDescent="0.25">
      <c r="A1959" s="18">
        <v>1955</v>
      </c>
      <c r="B1959" s="4"/>
      <c r="C1959" s="4"/>
      <c r="D1959" s="83"/>
      <c r="E1959" s="83"/>
      <c r="F1959" s="83"/>
      <c r="G1959" s="83"/>
      <c r="H1959" s="45"/>
      <c r="I1959" s="44"/>
      <c r="J1959" s="29"/>
    </row>
    <row r="1960" spans="1:10" x14ac:dyDescent="0.25">
      <c r="A1960" s="18">
        <v>1956</v>
      </c>
      <c r="B1960" s="4"/>
      <c r="C1960" s="4"/>
      <c r="D1960" s="83"/>
      <c r="E1960" s="83"/>
      <c r="F1960" s="83"/>
      <c r="G1960" s="83"/>
      <c r="H1960" s="45"/>
      <c r="I1960" s="44"/>
      <c r="J1960" s="29"/>
    </row>
    <row r="1961" spans="1:10" x14ac:dyDescent="0.25">
      <c r="A1961" s="18">
        <v>1957</v>
      </c>
      <c r="B1961" s="4"/>
      <c r="C1961" s="4"/>
      <c r="D1961" s="83"/>
      <c r="E1961" s="83"/>
      <c r="F1961" s="83"/>
      <c r="G1961" s="83"/>
      <c r="H1961" s="45"/>
      <c r="I1961" s="44"/>
      <c r="J1961" s="29"/>
    </row>
    <row r="1962" spans="1:10" x14ac:dyDescent="0.25">
      <c r="A1962" s="18">
        <v>1958</v>
      </c>
      <c r="B1962" s="4"/>
      <c r="C1962" s="4"/>
      <c r="D1962" s="83"/>
      <c r="E1962" s="83"/>
      <c r="F1962" s="83"/>
      <c r="G1962" s="83"/>
      <c r="H1962" s="45"/>
      <c r="I1962" s="44"/>
      <c r="J1962" s="29"/>
    </row>
    <row r="1963" spans="1:10" x14ac:dyDescent="0.25">
      <c r="A1963" s="18">
        <v>1959</v>
      </c>
      <c r="B1963" s="4"/>
      <c r="C1963" s="4"/>
      <c r="D1963" s="83"/>
      <c r="E1963" s="83"/>
      <c r="F1963" s="83"/>
      <c r="G1963" s="83"/>
      <c r="H1963" s="45"/>
      <c r="I1963" s="44"/>
      <c r="J1963" s="29"/>
    </row>
    <row r="1964" spans="1:10" x14ac:dyDescent="0.25">
      <c r="A1964" s="18">
        <v>1960</v>
      </c>
      <c r="B1964" s="4"/>
      <c r="C1964" s="4"/>
      <c r="D1964" s="83"/>
      <c r="E1964" s="83"/>
      <c r="F1964" s="83"/>
      <c r="G1964" s="83"/>
      <c r="H1964" s="45"/>
      <c r="I1964" s="44"/>
      <c r="J1964" s="29"/>
    </row>
    <row r="1965" spans="1:10" x14ac:dyDescent="0.25">
      <c r="A1965" s="18">
        <v>1961</v>
      </c>
      <c r="B1965" s="4"/>
      <c r="C1965" s="4"/>
      <c r="D1965" s="83"/>
      <c r="E1965" s="83"/>
      <c r="F1965" s="83"/>
      <c r="G1965" s="83"/>
      <c r="H1965" s="45"/>
      <c r="I1965" s="44"/>
      <c r="J1965" s="29"/>
    </row>
    <row r="1966" spans="1:10" x14ac:dyDescent="0.25">
      <c r="A1966" s="18">
        <v>1962</v>
      </c>
      <c r="B1966" s="4"/>
      <c r="C1966" s="4"/>
      <c r="D1966" s="83"/>
      <c r="E1966" s="83"/>
      <c r="F1966" s="83"/>
      <c r="G1966" s="83"/>
      <c r="H1966" s="45"/>
      <c r="I1966" s="44"/>
      <c r="J1966" s="29"/>
    </row>
    <row r="1967" spans="1:10" x14ac:dyDescent="0.25">
      <c r="A1967" s="18">
        <v>1963</v>
      </c>
      <c r="B1967" s="4"/>
      <c r="C1967" s="4"/>
      <c r="D1967" s="83"/>
      <c r="E1967" s="83"/>
      <c r="F1967" s="83"/>
      <c r="G1967" s="83"/>
      <c r="H1967" s="45"/>
      <c r="I1967" s="44"/>
      <c r="J1967" s="29"/>
    </row>
    <row r="1968" spans="1:10" x14ac:dyDescent="0.25">
      <c r="A1968" s="18">
        <v>1964</v>
      </c>
      <c r="B1968" s="4"/>
      <c r="C1968" s="4"/>
      <c r="D1968" s="83"/>
      <c r="E1968" s="83"/>
      <c r="F1968" s="83"/>
      <c r="G1968" s="83"/>
      <c r="H1968" s="45"/>
      <c r="I1968" s="44"/>
      <c r="J1968" s="29"/>
    </row>
    <row r="1969" spans="1:10" x14ac:dyDescent="0.25">
      <c r="A1969" s="18">
        <v>1965</v>
      </c>
      <c r="B1969" s="4"/>
      <c r="C1969" s="4"/>
      <c r="D1969" s="83"/>
      <c r="E1969" s="83"/>
      <c r="F1969" s="83"/>
      <c r="G1969" s="83"/>
      <c r="H1969" s="45"/>
      <c r="I1969" s="44"/>
      <c r="J1969" s="29"/>
    </row>
    <row r="1970" spans="1:10" x14ac:dyDescent="0.25">
      <c r="A1970" s="18">
        <v>1966</v>
      </c>
      <c r="B1970" s="4"/>
      <c r="C1970" s="4"/>
      <c r="D1970" s="83"/>
      <c r="E1970" s="83"/>
      <c r="F1970" s="83"/>
      <c r="G1970" s="83"/>
      <c r="H1970" s="45"/>
      <c r="I1970" s="44"/>
      <c r="J1970" s="29"/>
    </row>
    <row r="1971" spans="1:10" x14ac:dyDescent="0.25">
      <c r="A1971" s="18">
        <v>1967</v>
      </c>
      <c r="B1971" s="4"/>
      <c r="C1971" s="4"/>
      <c r="D1971" s="83"/>
      <c r="E1971" s="83"/>
      <c r="F1971" s="83"/>
      <c r="G1971" s="83"/>
      <c r="H1971" s="45"/>
      <c r="I1971" s="44"/>
      <c r="J1971" s="29"/>
    </row>
    <row r="1972" spans="1:10" x14ac:dyDescent="0.25">
      <c r="A1972" s="18">
        <v>1968</v>
      </c>
      <c r="B1972" s="4"/>
      <c r="C1972" s="4"/>
      <c r="D1972" s="83"/>
      <c r="E1972" s="83"/>
      <c r="F1972" s="83"/>
      <c r="G1972" s="83"/>
      <c r="H1972" s="45"/>
      <c r="I1972" s="44"/>
      <c r="J1972" s="29"/>
    </row>
    <row r="1973" spans="1:10" x14ac:dyDescent="0.25">
      <c r="A1973" s="18">
        <v>1969</v>
      </c>
      <c r="B1973" s="4"/>
      <c r="C1973" s="4"/>
      <c r="D1973" s="83"/>
      <c r="E1973" s="83"/>
      <c r="F1973" s="83"/>
      <c r="G1973" s="83"/>
      <c r="H1973" s="45"/>
      <c r="I1973" s="44"/>
      <c r="J1973" s="29"/>
    </row>
    <row r="1974" spans="1:10" x14ac:dyDescent="0.25">
      <c r="A1974" s="18">
        <v>1970</v>
      </c>
      <c r="B1974" s="4"/>
      <c r="C1974" s="4"/>
      <c r="D1974" s="83"/>
      <c r="E1974" s="83"/>
      <c r="F1974" s="83"/>
      <c r="G1974" s="83"/>
      <c r="H1974" s="45"/>
      <c r="I1974" s="44"/>
      <c r="J1974" s="29"/>
    </row>
    <row r="1975" spans="1:10" x14ac:dyDescent="0.25">
      <c r="A1975" s="18">
        <v>1971</v>
      </c>
      <c r="B1975" s="4"/>
      <c r="C1975" s="4"/>
      <c r="D1975" s="83"/>
      <c r="E1975" s="83"/>
      <c r="F1975" s="83"/>
      <c r="G1975" s="83"/>
      <c r="H1975" s="45"/>
      <c r="I1975" s="44"/>
      <c r="J1975" s="29"/>
    </row>
    <row r="1976" spans="1:10" x14ac:dyDescent="0.25">
      <c r="A1976" s="18">
        <v>1972</v>
      </c>
      <c r="B1976" s="4"/>
      <c r="C1976" s="4"/>
      <c r="D1976" s="83"/>
      <c r="E1976" s="83"/>
      <c r="F1976" s="83"/>
      <c r="G1976" s="83"/>
      <c r="H1976" s="45"/>
      <c r="I1976" s="44"/>
      <c r="J1976" s="29"/>
    </row>
    <row r="1977" spans="1:10" x14ac:dyDescent="0.25">
      <c r="A1977" s="18">
        <v>1973</v>
      </c>
      <c r="B1977" s="4"/>
      <c r="C1977" s="4"/>
      <c r="D1977" s="83"/>
      <c r="E1977" s="83"/>
      <c r="F1977" s="83"/>
      <c r="G1977" s="83"/>
      <c r="H1977" s="45"/>
      <c r="I1977" s="44"/>
      <c r="J1977" s="29"/>
    </row>
    <row r="1978" spans="1:10" x14ac:dyDescent="0.25">
      <c r="A1978" s="18">
        <v>1974</v>
      </c>
      <c r="B1978" s="4"/>
      <c r="C1978" s="4"/>
      <c r="D1978" s="83"/>
      <c r="E1978" s="83"/>
      <c r="F1978" s="83"/>
      <c r="G1978" s="83"/>
      <c r="H1978" s="45"/>
      <c r="I1978" s="44"/>
      <c r="J1978" s="29"/>
    </row>
    <row r="1979" spans="1:10" x14ac:dyDescent="0.25">
      <c r="A1979" s="18">
        <v>1975</v>
      </c>
      <c r="B1979" s="4"/>
      <c r="C1979" s="4"/>
      <c r="D1979" s="83"/>
      <c r="E1979" s="83"/>
      <c r="F1979" s="83"/>
      <c r="G1979" s="83"/>
      <c r="H1979" s="45"/>
      <c r="I1979" s="44"/>
      <c r="J1979" s="29"/>
    </row>
    <row r="1980" spans="1:10" x14ac:dyDescent="0.25">
      <c r="A1980" s="18">
        <v>1976</v>
      </c>
      <c r="B1980" s="4"/>
      <c r="C1980" s="4"/>
      <c r="D1980" s="83"/>
      <c r="E1980" s="83"/>
      <c r="F1980" s="83"/>
      <c r="G1980" s="83"/>
      <c r="H1980" s="45"/>
      <c r="I1980" s="44"/>
      <c r="J1980" s="29"/>
    </row>
    <row r="1981" spans="1:10" x14ac:dyDescent="0.25">
      <c r="A1981" s="18">
        <v>1977</v>
      </c>
      <c r="B1981" s="4"/>
      <c r="C1981" s="4"/>
      <c r="D1981" s="83"/>
      <c r="E1981" s="83"/>
      <c r="F1981" s="83"/>
      <c r="G1981" s="83"/>
      <c r="H1981" s="45"/>
      <c r="I1981" s="44"/>
      <c r="J1981" s="29"/>
    </row>
    <row r="1982" spans="1:10" x14ac:dyDescent="0.25">
      <c r="A1982" s="18">
        <v>1978</v>
      </c>
      <c r="B1982" s="4"/>
      <c r="C1982" s="4"/>
      <c r="D1982" s="83"/>
      <c r="E1982" s="83"/>
      <c r="F1982" s="83"/>
      <c r="G1982" s="83"/>
      <c r="H1982" s="45"/>
      <c r="I1982" s="44"/>
      <c r="J1982" s="29"/>
    </row>
    <row r="1983" spans="1:10" x14ac:dyDescent="0.25">
      <c r="A1983" s="18">
        <v>1979</v>
      </c>
      <c r="B1983" s="4"/>
      <c r="C1983" s="4"/>
      <c r="D1983" s="83"/>
      <c r="E1983" s="83"/>
      <c r="F1983" s="83"/>
      <c r="G1983" s="83"/>
      <c r="H1983" s="45"/>
      <c r="I1983" s="44"/>
      <c r="J1983" s="29"/>
    </row>
    <row r="1984" spans="1:10" x14ac:dyDescent="0.25">
      <c r="A1984" s="18">
        <v>1980</v>
      </c>
      <c r="B1984" s="4"/>
      <c r="C1984" s="4"/>
      <c r="D1984" s="83"/>
      <c r="E1984" s="83"/>
      <c r="F1984" s="83"/>
      <c r="G1984" s="83"/>
      <c r="H1984" s="45"/>
      <c r="I1984" s="44"/>
      <c r="J1984" s="29"/>
    </row>
    <row r="1985" spans="1:10" x14ac:dyDescent="0.25">
      <c r="A1985" s="18">
        <v>1981</v>
      </c>
      <c r="B1985" s="4"/>
      <c r="C1985" s="4"/>
      <c r="D1985" s="83"/>
      <c r="E1985" s="83"/>
      <c r="F1985" s="83"/>
      <c r="G1985" s="83"/>
      <c r="H1985" s="45"/>
      <c r="I1985" s="44"/>
      <c r="J1985" s="29"/>
    </row>
    <row r="1986" spans="1:10" x14ac:dyDescent="0.25">
      <c r="A1986" s="18">
        <v>1982</v>
      </c>
      <c r="B1986" s="4"/>
      <c r="C1986" s="4"/>
      <c r="D1986" s="83"/>
      <c r="E1986" s="83"/>
      <c r="F1986" s="83"/>
      <c r="G1986" s="83"/>
      <c r="H1986" s="45"/>
      <c r="I1986" s="44"/>
      <c r="J1986" s="29"/>
    </row>
    <row r="1987" spans="1:10" x14ac:dyDescent="0.25">
      <c r="A1987" s="18">
        <v>1983</v>
      </c>
      <c r="B1987" s="4"/>
      <c r="C1987" s="4"/>
      <c r="D1987" s="83"/>
      <c r="E1987" s="83"/>
      <c r="F1987" s="83"/>
      <c r="G1987" s="83"/>
      <c r="H1987" s="45"/>
      <c r="I1987" s="44"/>
      <c r="J1987" s="29"/>
    </row>
    <row r="1988" spans="1:10" x14ac:dyDescent="0.25">
      <c r="A1988" s="18">
        <v>1984</v>
      </c>
      <c r="B1988" s="4"/>
      <c r="C1988" s="4"/>
      <c r="D1988" s="83"/>
      <c r="E1988" s="83"/>
      <c r="F1988" s="83"/>
      <c r="G1988" s="83"/>
      <c r="H1988" s="45"/>
      <c r="I1988" s="44"/>
      <c r="J1988" s="29"/>
    </row>
    <row r="1989" spans="1:10" x14ac:dyDescent="0.25">
      <c r="A1989" s="18">
        <v>1985</v>
      </c>
      <c r="B1989" s="4"/>
      <c r="C1989" s="4"/>
      <c r="D1989" s="83"/>
      <c r="E1989" s="83"/>
      <c r="F1989" s="83"/>
      <c r="G1989" s="83"/>
      <c r="H1989" s="45"/>
      <c r="I1989" s="44"/>
      <c r="J1989" s="29"/>
    </row>
    <row r="1990" spans="1:10" x14ac:dyDescent="0.25">
      <c r="A1990" s="18">
        <v>1986</v>
      </c>
      <c r="B1990" s="4"/>
      <c r="C1990" s="4"/>
      <c r="D1990" s="83"/>
      <c r="E1990" s="83"/>
      <c r="F1990" s="83"/>
      <c r="G1990" s="83"/>
      <c r="H1990" s="45"/>
      <c r="I1990" s="44"/>
      <c r="J1990" s="29"/>
    </row>
    <row r="1991" spans="1:10" x14ac:dyDescent="0.25">
      <c r="A1991" s="18">
        <v>1987</v>
      </c>
      <c r="B1991" s="4"/>
      <c r="C1991" s="4"/>
      <c r="D1991" s="83"/>
      <c r="E1991" s="83"/>
      <c r="F1991" s="83"/>
      <c r="G1991" s="83"/>
      <c r="H1991" s="45"/>
      <c r="I1991" s="44"/>
      <c r="J1991" s="29"/>
    </row>
    <row r="1992" spans="1:10" x14ac:dyDescent="0.25">
      <c r="A1992" s="18">
        <v>1988</v>
      </c>
      <c r="B1992" s="4"/>
      <c r="C1992" s="4"/>
      <c r="D1992" s="83"/>
      <c r="E1992" s="83"/>
      <c r="F1992" s="83"/>
      <c r="G1992" s="83"/>
      <c r="H1992" s="45"/>
      <c r="I1992" s="44"/>
      <c r="J1992" s="29"/>
    </row>
    <row r="1993" spans="1:10" x14ac:dyDescent="0.25">
      <c r="A1993" s="18">
        <v>1989</v>
      </c>
      <c r="B1993" s="4"/>
      <c r="C1993" s="4"/>
      <c r="D1993" s="83"/>
      <c r="E1993" s="83"/>
      <c r="F1993" s="83"/>
      <c r="G1993" s="83"/>
      <c r="H1993" s="45"/>
      <c r="I1993" s="44"/>
      <c r="J1993" s="29"/>
    </row>
    <row r="1994" spans="1:10" x14ac:dyDescent="0.25">
      <c r="A1994" s="18">
        <v>1990</v>
      </c>
      <c r="B1994" s="4"/>
      <c r="C1994" s="4"/>
      <c r="D1994" s="83"/>
      <c r="E1994" s="83"/>
      <c r="F1994" s="83"/>
      <c r="G1994" s="83"/>
      <c r="H1994" s="45"/>
      <c r="I1994" s="44"/>
      <c r="J1994" s="29"/>
    </row>
    <row r="1995" spans="1:10" x14ac:dyDescent="0.25">
      <c r="A1995" s="18">
        <v>1991</v>
      </c>
      <c r="B1995" s="4"/>
      <c r="C1995" s="4"/>
      <c r="D1995" s="83"/>
      <c r="E1995" s="83"/>
      <c r="F1995" s="83"/>
      <c r="G1995" s="83"/>
      <c r="H1995" s="45"/>
      <c r="I1995" s="44"/>
      <c r="J1995" s="29"/>
    </row>
    <row r="1996" spans="1:10" x14ac:dyDescent="0.25">
      <c r="A1996" s="18">
        <v>1992</v>
      </c>
      <c r="B1996" s="4"/>
      <c r="C1996" s="4"/>
      <c r="D1996" s="83"/>
      <c r="E1996" s="83"/>
      <c r="F1996" s="83"/>
      <c r="G1996" s="83"/>
      <c r="H1996" s="45"/>
      <c r="I1996" s="44"/>
      <c r="J1996" s="29"/>
    </row>
    <row r="1997" spans="1:10" x14ac:dyDescent="0.25">
      <c r="A1997" s="18">
        <v>1993</v>
      </c>
      <c r="B1997" s="4"/>
      <c r="C1997" s="4"/>
      <c r="D1997" s="83"/>
      <c r="E1997" s="83"/>
      <c r="F1997" s="83"/>
      <c r="G1997" s="83"/>
      <c r="H1997" s="45"/>
      <c r="I1997" s="44"/>
      <c r="J1997" s="29"/>
    </row>
    <row r="1998" spans="1:10" x14ac:dyDescent="0.25">
      <c r="A1998" s="18">
        <v>1994</v>
      </c>
      <c r="B1998" s="4"/>
      <c r="C1998" s="4"/>
      <c r="D1998" s="83"/>
      <c r="E1998" s="83"/>
      <c r="F1998" s="83"/>
      <c r="G1998" s="83"/>
      <c r="H1998" s="45"/>
      <c r="I1998" s="44"/>
      <c r="J1998" s="29"/>
    </row>
    <row r="1999" spans="1:10" x14ac:dyDescent="0.25">
      <c r="A1999" s="18">
        <v>1995</v>
      </c>
      <c r="B1999" s="4"/>
      <c r="C1999" s="4"/>
      <c r="D1999" s="83"/>
      <c r="E1999" s="83"/>
      <c r="F1999" s="83"/>
      <c r="G1999" s="83"/>
      <c r="H1999" s="45"/>
      <c r="I1999" s="44"/>
      <c r="J1999" s="29"/>
    </row>
    <row r="2000" spans="1:10" x14ac:dyDescent="0.25">
      <c r="A2000" s="18">
        <v>1996</v>
      </c>
      <c r="B2000" s="4"/>
      <c r="C2000" s="4"/>
      <c r="D2000" s="83"/>
      <c r="E2000" s="83"/>
      <c r="F2000" s="83"/>
      <c r="G2000" s="83"/>
      <c r="H2000" s="45"/>
      <c r="I2000" s="44"/>
      <c r="J2000" s="29"/>
    </row>
    <row r="2001" spans="1:10" x14ac:dyDescent="0.25">
      <c r="A2001" s="18">
        <v>1997</v>
      </c>
      <c r="B2001" s="4"/>
      <c r="C2001" s="4"/>
      <c r="D2001" s="83"/>
      <c r="E2001" s="83"/>
      <c r="F2001" s="83"/>
      <c r="G2001" s="83"/>
      <c r="H2001" s="45"/>
      <c r="I2001" s="44"/>
      <c r="J2001" s="29"/>
    </row>
    <row r="2002" spans="1:10" x14ac:dyDescent="0.25">
      <c r="A2002" s="18">
        <v>1998</v>
      </c>
      <c r="B2002" s="4"/>
      <c r="C2002" s="4"/>
      <c r="D2002" s="83"/>
      <c r="E2002" s="83"/>
      <c r="F2002" s="83"/>
      <c r="G2002" s="83"/>
      <c r="H2002" s="45"/>
      <c r="I2002" s="44"/>
      <c r="J2002" s="29"/>
    </row>
    <row r="2003" spans="1:10" x14ac:dyDescent="0.25">
      <c r="A2003" s="18">
        <v>1999</v>
      </c>
      <c r="B2003" s="4"/>
      <c r="C2003" s="4"/>
      <c r="D2003" s="83"/>
      <c r="E2003" s="83"/>
      <c r="F2003" s="83"/>
      <c r="G2003" s="83"/>
      <c r="H2003" s="45"/>
      <c r="I2003" s="44"/>
      <c r="J2003" s="29"/>
    </row>
    <row r="2004" spans="1:10" x14ac:dyDescent="0.25">
      <c r="A2004" s="18">
        <v>2000</v>
      </c>
      <c r="B2004" s="4"/>
      <c r="C2004" s="4"/>
      <c r="D2004" s="83"/>
      <c r="E2004" s="83"/>
      <c r="F2004" s="83"/>
      <c r="G2004" s="83"/>
      <c r="H2004" s="45"/>
      <c r="I2004" s="44"/>
      <c r="J2004" s="29"/>
    </row>
  </sheetData>
  <sheetProtection algorithmName="SHA-512" hashValue="u9G2FjlVDFAgxO2L9P8syffPrvjn8axcLlK45g9YOAz84wM5mmSfWIvVJPAeuzRLNAze2MbNsVFwhB9GdT1Tjw==" saltValue="D2+3CUzpXD1cer0UjU4GLA==" spinCount="100000" sheet="1" objects="1" scenarios="1"/>
  <mergeCells count="2002">
    <mergeCell ref="D12:G12"/>
    <mergeCell ref="D4:G4"/>
    <mergeCell ref="D5:G5"/>
    <mergeCell ref="D6:G6"/>
    <mergeCell ref="D7:G7"/>
    <mergeCell ref="D8:G8"/>
    <mergeCell ref="D13:G13"/>
    <mergeCell ref="D14:G14"/>
    <mergeCell ref="D15:G15"/>
    <mergeCell ref="D16:G16"/>
    <mergeCell ref="D17:G17"/>
    <mergeCell ref="D18:G18"/>
    <mergeCell ref="D93:G93"/>
    <mergeCell ref="D94:G94"/>
    <mergeCell ref="D95:G95"/>
    <mergeCell ref="D90:G90"/>
    <mergeCell ref="D91:G91"/>
    <mergeCell ref="D80:G80"/>
    <mergeCell ref="D81:G81"/>
    <mergeCell ref="D82:G82"/>
    <mergeCell ref="D83:G83"/>
    <mergeCell ref="D78:G78"/>
    <mergeCell ref="D79:G79"/>
    <mergeCell ref="D89:G89"/>
    <mergeCell ref="D44:G44"/>
    <mergeCell ref="D73:G73"/>
    <mergeCell ref="D74:G74"/>
    <mergeCell ref="D75:G75"/>
    <mergeCell ref="D76:G76"/>
    <mergeCell ref="D77:G77"/>
    <mergeCell ref="D45:G45"/>
    <mergeCell ref="D46:G46"/>
    <mergeCell ref="D119:G119"/>
    <mergeCell ref="D114:G114"/>
    <mergeCell ref="D115:G115"/>
    <mergeCell ref="D132:G132"/>
    <mergeCell ref="D133:G133"/>
    <mergeCell ref="D134:G134"/>
    <mergeCell ref="D135:G135"/>
    <mergeCell ref="D136:G136"/>
    <mergeCell ref="D137:G137"/>
    <mergeCell ref="D120:G120"/>
    <mergeCell ref="D121:G121"/>
    <mergeCell ref="D122:G122"/>
    <mergeCell ref="D123:G123"/>
    <mergeCell ref="D124:G124"/>
    <mergeCell ref="D125:G125"/>
    <mergeCell ref="A2:H2"/>
    <mergeCell ref="D42:G42"/>
    <mergeCell ref="D43:G43"/>
    <mergeCell ref="D32:G32"/>
    <mergeCell ref="D33:G33"/>
    <mergeCell ref="D34:G34"/>
    <mergeCell ref="D35:G35"/>
    <mergeCell ref="D30:G30"/>
    <mergeCell ref="D31:G31"/>
    <mergeCell ref="D20:G20"/>
    <mergeCell ref="D21:G21"/>
    <mergeCell ref="D22:G22"/>
    <mergeCell ref="D23:G23"/>
    <mergeCell ref="D19:G19"/>
    <mergeCell ref="D9:G9"/>
    <mergeCell ref="D10:G10"/>
    <mergeCell ref="D11:G11"/>
    <mergeCell ref="D152:G152"/>
    <mergeCell ref="D153:G153"/>
    <mergeCell ref="D154:G154"/>
    <mergeCell ref="D155:G155"/>
    <mergeCell ref="D150:G150"/>
    <mergeCell ref="D151:G151"/>
    <mergeCell ref="D168:G168"/>
    <mergeCell ref="D169:G169"/>
    <mergeCell ref="D170:G170"/>
    <mergeCell ref="D171:G171"/>
    <mergeCell ref="D172:G172"/>
    <mergeCell ref="D173:G173"/>
    <mergeCell ref="D156:G156"/>
    <mergeCell ref="D157:G157"/>
    <mergeCell ref="D158:G158"/>
    <mergeCell ref="D159:G159"/>
    <mergeCell ref="D160:G160"/>
    <mergeCell ref="D161:G161"/>
    <mergeCell ref="D212:G212"/>
    <mergeCell ref="D213:G213"/>
    <mergeCell ref="D214:G214"/>
    <mergeCell ref="D215:G215"/>
    <mergeCell ref="D210:G210"/>
    <mergeCell ref="D211:G211"/>
    <mergeCell ref="D200:G200"/>
    <mergeCell ref="D201:G201"/>
    <mergeCell ref="D202:G202"/>
    <mergeCell ref="D203:G203"/>
    <mergeCell ref="D198:G198"/>
    <mergeCell ref="D199:G199"/>
    <mergeCell ref="D188:G188"/>
    <mergeCell ref="D189:G189"/>
    <mergeCell ref="D190:G190"/>
    <mergeCell ref="D191:G191"/>
    <mergeCell ref="D186:G186"/>
    <mergeCell ref="D187:G187"/>
    <mergeCell ref="D238:G238"/>
    <mergeCell ref="D239:G239"/>
    <mergeCell ref="D234:G234"/>
    <mergeCell ref="D235:G235"/>
    <mergeCell ref="D224:G224"/>
    <mergeCell ref="D225:G225"/>
    <mergeCell ref="D226:G226"/>
    <mergeCell ref="D227:G227"/>
    <mergeCell ref="D222:G222"/>
    <mergeCell ref="D223:G223"/>
    <mergeCell ref="D240:G240"/>
    <mergeCell ref="D241:G241"/>
    <mergeCell ref="D242:G242"/>
    <mergeCell ref="D243:G243"/>
    <mergeCell ref="D244:G244"/>
    <mergeCell ref="D245:G245"/>
    <mergeCell ref="D228:G228"/>
    <mergeCell ref="D229:G229"/>
    <mergeCell ref="D230:G230"/>
    <mergeCell ref="D231:G231"/>
    <mergeCell ref="D232:G232"/>
    <mergeCell ref="D233:G233"/>
    <mergeCell ref="D284:G284"/>
    <mergeCell ref="D285:G285"/>
    <mergeCell ref="D286:G286"/>
    <mergeCell ref="D287:G287"/>
    <mergeCell ref="D282:G282"/>
    <mergeCell ref="D283:G283"/>
    <mergeCell ref="D272:G272"/>
    <mergeCell ref="D273:G273"/>
    <mergeCell ref="D274:G274"/>
    <mergeCell ref="D275:G275"/>
    <mergeCell ref="D270:G270"/>
    <mergeCell ref="D271:G271"/>
    <mergeCell ref="D260:G260"/>
    <mergeCell ref="D261:G261"/>
    <mergeCell ref="D262:G262"/>
    <mergeCell ref="D263:G263"/>
    <mergeCell ref="D258:G258"/>
    <mergeCell ref="D259:G259"/>
    <mergeCell ref="D310:G310"/>
    <mergeCell ref="D311:G311"/>
    <mergeCell ref="D306:G306"/>
    <mergeCell ref="D307:G307"/>
    <mergeCell ref="D296:G296"/>
    <mergeCell ref="D297:G297"/>
    <mergeCell ref="D298:G298"/>
    <mergeCell ref="D299:G299"/>
    <mergeCell ref="D294:G294"/>
    <mergeCell ref="D295:G295"/>
    <mergeCell ref="D312:G312"/>
    <mergeCell ref="D313:G313"/>
    <mergeCell ref="D314:G314"/>
    <mergeCell ref="D315:G315"/>
    <mergeCell ref="D316:G316"/>
    <mergeCell ref="D317:G317"/>
    <mergeCell ref="D300:G300"/>
    <mergeCell ref="D301:G301"/>
    <mergeCell ref="D302:G302"/>
    <mergeCell ref="D303:G303"/>
    <mergeCell ref="D304:G304"/>
    <mergeCell ref="D305:G305"/>
    <mergeCell ref="D356:G356"/>
    <mergeCell ref="D357:G357"/>
    <mergeCell ref="D358:G358"/>
    <mergeCell ref="D359:G359"/>
    <mergeCell ref="D354:G354"/>
    <mergeCell ref="D355:G355"/>
    <mergeCell ref="D344:G344"/>
    <mergeCell ref="D345:G345"/>
    <mergeCell ref="D346:G346"/>
    <mergeCell ref="D347:G347"/>
    <mergeCell ref="D342:G342"/>
    <mergeCell ref="D343:G343"/>
    <mergeCell ref="D332:G332"/>
    <mergeCell ref="D333:G333"/>
    <mergeCell ref="D334:G334"/>
    <mergeCell ref="D335:G335"/>
    <mergeCell ref="D330:G330"/>
    <mergeCell ref="D331:G331"/>
    <mergeCell ref="D382:G382"/>
    <mergeCell ref="D383:G383"/>
    <mergeCell ref="D378:G378"/>
    <mergeCell ref="D379:G379"/>
    <mergeCell ref="D368:G368"/>
    <mergeCell ref="D369:G369"/>
    <mergeCell ref="D370:G370"/>
    <mergeCell ref="D371:G371"/>
    <mergeCell ref="D366:G366"/>
    <mergeCell ref="D367:G367"/>
    <mergeCell ref="D384:G384"/>
    <mergeCell ref="D385:G385"/>
    <mergeCell ref="D386:G386"/>
    <mergeCell ref="D387:G387"/>
    <mergeCell ref="D388:G388"/>
    <mergeCell ref="D389:G389"/>
    <mergeCell ref="D372:G372"/>
    <mergeCell ref="D373:G373"/>
    <mergeCell ref="D374:G374"/>
    <mergeCell ref="D375:G375"/>
    <mergeCell ref="D376:G376"/>
    <mergeCell ref="D377:G377"/>
    <mergeCell ref="D428:G428"/>
    <mergeCell ref="D429:G429"/>
    <mergeCell ref="D430:G430"/>
    <mergeCell ref="D431:G431"/>
    <mergeCell ref="D426:G426"/>
    <mergeCell ref="D427:G427"/>
    <mergeCell ref="D416:G416"/>
    <mergeCell ref="D417:G417"/>
    <mergeCell ref="D418:G418"/>
    <mergeCell ref="D419:G419"/>
    <mergeCell ref="D414:G414"/>
    <mergeCell ref="D415:G415"/>
    <mergeCell ref="D404:G404"/>
    <mergeCell ref="D405:G405"/>
    <mergeCell ref="D406:G406"/>
    <mergeCell ref="D407:G407"/>
    <mergeCell ref="D402:G402"/>
    <mergeCell ref="D403:G403"/>
    <mergeCell ref="D454:G454"/>
    <mergeCell ref="D455:G455"/>
    <mergeCell ref="D450:G450"/>
    <mergeCell ref="D451:G451"/>
    <mergeCell ref="D440:G440"/>
    <mergeCell ref="D441:G441"/>
    <mergeCell ref="D442:G442"/>
    <mergeCell ref="D443:G443"/>
    <mergeCell ref="D438:G438"/>
    <mergeCell ref="D439:G439"/>
    <mergeCell ref="D456:G456"/>
    <mergeCell ref="D457:G457"/>
    <mergeCell ref="D458:G458"/>
    <mergeCell ref="D459:G459"/>
    <mergeCell ref="D460:G460"/>
    <mergeCell ref="D461:G461"/>
    <mergeCell ref="D444:G444"/>
    <mergeCell ref="D445:G445"/>
    <mergeCell ref="D446:G446"/>
    <mergeCell ref="D447:G447"/>
    <mergeCell ref="D448:G448"/>
    <mergeCell ref="D449:G449"/>
    <mergeCell ref="D500:G500"/>
    <mergeCell ref="D501:G501"/>
    <mergeCell ref="D502:G502"/>
    <mergeCell ref="D503:G503"/>
    <mergeCell ref="D498:G498"/>
    <mergeCell ref="D499:G499"/>
    <mergeCell ref="D488:G488"/>
    <mergeCell ref="D489:G489"/>
    <mergeCell ref="D490:G490"/>
    <mergeCell ref="D491:G491"/>
    <mergeCell ref="D486:G486"/>
    <mergeCell ref="D487:G487"/>
    <mergeCell ref="D476:G476"/>
    <mergeCell ref="D477:G477"/>
    <mergeCell ref="D478:G478"/>
    <mergeCell ref="D479:G479"/>
    <mergeCell ref="D474:G474"/>
    <mergeCell ref="D475:G475"/>
    <mergeCell ref="D526:G526"/>
    <mergeCell ref="D527:G527"/>
    <mergeCell ref="D522:G522"/>
    <mergeCell ref="D523:G523"/>
    <mergeCell ref="D512:G512"/>
    <mergeCell ref="D513:G513"/>
    <mergeCell ref="D514:G514"/>
    <mergeCell ref="D515:G515"/>
    <mergeCell ref="D510:G510"/>
    <mergeCell ref="D511:G511"/>
    <mergeCell ref="D528:G528"/>
    <mergeCell ref="D529:G529"/>
    <mergeCell ref="D530:G530"/>
    <mergeCell ref="D531:G531"/>
    <mergeCell ref="D532:G532"/>
    <mergeCell ref="D533:G533"/>
    <mergeCell ref="D516:G516"/>
    <mergeCell ref="D517:G517"/>
    <mergeCell ref="D518:G518"/>
    <mergeCell ref="D519:G519"/>
    <mergeCell ref="D520:G520"/>
    <mergeCell ref="D521:G521"/>
    <mergeCell ref="D572:G572"/>
    <mergeCell ref="D573:G573"/>
    <mergeCell ref="D574:G574"/>
    <mergeCell ref="D575:G575"/>
    <mergeCell ref="D570:G570"/>
    <mergeCell ref="D571:G571"/>
    <mergeCell ref="D560:G560"/>
    <mergeCell ref="D561:G561"/>
    <mergeCell ref="D562:G562"/>
    <mergeCell ref="D563:G563"/>
    <mergeCell ref="D558:G558"/>
    <mergeCell ref="D559:G559"/>
    <mergeCell ref="D548:G548"/>
    <mergeCell ref="D549:G549"/>
    <mergeCell ref="D550:G550"/>
    <mergeCell ref="D551:G551"/>
    <mergeCell ref="D546:G546"/>
    <mergeCell ref="D547:G547"/>
    <mergeCell ref="D598:G598"/>
    <mergeCell ref="D599:G599"/>
    <mergeCell ref="D594:G594"/>
    <mergeCell ref="D595:G595"/>
    <mergeCell ref="D584:G584"/>
    <mergeCell ref="D585:G585"/>
    <mergeCell ref="D586:G586"/>
    <mergeCell ref="D587:G587"/>
    <mergeCell ref="D582:G582"/>
    <mergeCell ref="D583:G583"/>
    <mergeCell ref="D600:G600"/>
    <mergeCell ref="D601:G601"/>
    <mergeCell ref="D602:G602"/>
    <mergeCell ref="D603:G603"/>
    <mergeCell ref="D604:G604"/>
    <mergeCell ref="D605:G605"/>
    <mergeCell ref="D588:G588"/>
    <mergeCell ref="D589:G589"/>
    <mergeCell ref="D590:G590"/>
    <mergeCell ref="D591:G591"/>
    <mergeCell ref="D592:G592"/>
    <mergeCell ref="D593:G593"/>
    <mergeCell ref="D644:G644"/>
    <mergeCell ref="D645:G645"/>
    <mergeCell ref="D646:G646"/>
    <mergeCell ref="D647:G647"/>
    <mergeCell ref="D642:G642"/>
    <mergeCell ref="D643:G643"/>
    <mergeCell ref="D632:G632"/>
    <mergeCell ref="D633:G633"/>
    <mergeCell ref="D634:G634"/>
    <mergeCell ref="D635:G635"/>
    <mergeCell ref="D630:G630"/>
    <mergeCell ref="D631:G631"/>
    <mergeCell ref="D620:G620"/>
    <mergeCell ref="D621:G621"/>
    <mergeCell ref="D622:G622"/>
    <mergeCell ref="D623:G623"/>
    <mergeCell ref="D618:G618"/>
    <mergeCell ref="D619:G619"/>
    <mergeCell ref="D670:G670"/>
    <mergeCell ref="D671:G671"/>
    <mergeCell ref="D666:G666"/>
    <mergeCell ref="D667:G667"/>
    <mergeCell ref="D656:G656"/>
    <mergeCell ref="D657:G657"/>
    <mergeCell ref="D658:G658"/>
    <mergeCell ref="D659:G659"/>
    <mergeCell ref="D654:G654"/>
    <mergeCell ref="D655:G655"/>
    <mergeCell ref="D672:G672"/>
    <mergeCell ref="D673:G673"/>
    <mergeCell ref="D674:G674"/>
    <mergeCell ref="D675:G675"/>
    <mergeCell ref="D676:G676"/>
    <mergeCell ref="D677:G677"/>
    <mergeCell ref="D660:G660"/>
    <mergeCell ref="D661:G661"/>
    <mergeCell ref="D662:G662"/>
    <mergeCell ref="D663:G663"/>
    <mergeCell ref="D664:G664"/>
    <mergeCell ref="D665:G665"/>
    <mergeCell ref="D716:G716"/>
    <mergeCell ref="D717:G717"/>
    <mergeCell ref="D718:G718"/>
    <mergeCell ref="D719:G719"/>
    <mergeCell ref="D714:G714"/>
    <mergeCell ref="D715:G715"/>
    <mergeCell ref="D704:G704"/>
    <mergeCell ref="D705:G705"/>
    <mergeCell ref="D706:G706"/>
    <mergeCell ref="D707:G707"/>
    <mergeCell ref="D702:G702"/>
    <mergeCell ref="D703:G703"/>
    <mergeCell ref="D692:G692"/>
    <mergeCell ref="D693:G693"/>
    <mergeCell ref="D694:G694"/>
    <mergeCell ref="D695:G695"/>
    <mergeCell ref="D690:G690"/>
    <mergeCell ref="D691:G691"/>
    <mergeCell ref="D742:G742"/>
    <mergeCell ref="D743:G743"/>
    <mergeCell ref="D738:G738"/>
    <mergeCell ref="D739:G739"/>
    <mergeCell ref="D728:G728"/>
    <mergeCell ref="D729:G729"/>
    <mergeCell ref="D730:G730"/>
    <mergeCell ref="D731:G731"/>
    <mergeCell ref="D726:G726"/>
    <mergeCell ref="D727:G727"/>
    <mergeCell ref="D744:G744"/>
    <mergeCell ref="D745:G745"/>
    <mergeCell ref="D746:G746"/>
    <mergeCell ref="D747:G747"/>
    <mergeCell ref="D748:G748"/>
    <mergeCell ref="D749:G749"/>
    <mergeCell ref="D732:G732"/>
    <mergeCell ref="D733:G733"/>
    <mergeCell ref="D734:G734"/>
    <mergeCell ref="D735:G735"/>
    <mergeCell ref="D736:G736"/>
    <mergeCell ref="D737:G737"/>
    <mergeCell ref="D788:G788"/>
    <mergeCell ref="D789:G789"/>
    <mergeCell ref="D790:G790"/>
    <mergeCell ref="D791:G791"/>
    <mergeCell ref="D786:G786"/>
    <mergeCell ref="D787:G787"/>
    <mergeCell ref="D776:G776"/>
    <mergeCell ref="D777:G777"/>
    <mergeCell ref="D778:G778"/>
    <mergeCell ref="D779:G779"/>
    <mergeCell ref="D774:G774"/>
    <mergeCell ref="D775:G775"/>
    <mergeCell ref="D764:G764"/>
    <mergeCell ref="D765:G765"/>
    <mergeCell ref="D766:G766"/>
    <mergeCell ref="D767:G767"/>
    <mergeCell ref="D762:G762"/>
    <mergeCell ref="D763:G763"/>
    <mergeCell ref="D814:G814"/>
    <mergeCell ref="D815:G815"/>
    <mergeCell ref="D810:G810"/>
    <mergeCell ref="D811:G811"/>
    <mergeCell ref="D800:G800"/>
    <mergeCell ref="D801:G801"/>
    <mergeCell ref="D802:G802"/>
    <mergeCell ref="D803:G803"/>
    <mergeCell ref="D798:G798"/>
    <mergeCell ref="D799:G799"/>
    <mergeCell ref="D816:G816"/>
    <mergeCell ref="D817:G817"/>
    <mergeCell ref="D818:G818"/>
    <mergeCell ref="D819:G819"/>
    <mergeCell ref="D820:G820"/>
    <mergeCell ref="D821:G821"/>
    <mergeCell ref="D804:G804"/>
    <mergeCell ref="D805:G805"/>
    <mergeCell ref="D806:G806"/>
    <mergeCell ref="D807:G807"/>
    <mergeCell ref="D808:G808"/>
    <mergeCell ref="D809:G809"/>
    <mergeCell ref="D860:G860"/>
    <mergeCell ref="D861:G861"/>
    <mergeCell ref="D862:G862"/>
    <mergeCell ref="D863:G863"/>
    <mergeCell ref="D858:G858"/>
    <mergeCell ref="D859:G859"/>
    <mergeCell ref="D848:G848"/>
    <mergeCell ref="D849:G849"/>
    <mergeCell ref="D850:G850"/>
    <mergeCell ref="D851:G851"/>
    <mergeCell ref="D846:G846"/>
    <mergeCell ref="D847:G847"/>
    <mergeCell ref="D836:G836"/>
    <mergeCell ref="D837:G837"/>
    <mergeCell ref="D838:G838"/>
    <mergeCell ref="D839:G839"/>
    <mergeCell ref="D834:G834"/>
    <mergeCell ref="D835:G835"/>
    <mergeCell ref="D886:G886"/>
    <mergeCell ref="D887:G887"/>
    <mergeCell ref="D882:G882"/>
    <mergeCell ref="D883:G883"/>
    <mergeCell ref="D872:G872"/>
    <mergeCell ref="D873:G873"/>
    <mergeCell ref="D874:G874"/>
    <mergeCell ref="D875:G875"/>
    <mergeCell ref="D870:G870"/>
    <mergeCell ref="D871:G871"/>
    <mergeCell ref="D888:G888"/>
    <mergeCell ref="D889:G889"/>
    <mergeCell ref="D890:G890"/>
    <mergeCell ref="D891:G891"/>
    <mergeCell ref="D892:G892"/>
    <mergeCell ref="D893:G893"/>
    <mergeCell ref="D876:G876"/>
    <mergeCell ref="D877:G877"/>
    <mergeCell ref="D878:G878"/>
    <mergeCell ref="D879:G879"/>
    <mergeCell ref="D880:G880"/>
    <mergeCell ref="D881:G881"/>
    <mergeCell ref="D932:G932"/>
    <mergeCell ref="D933:G933"/>
    <mergeCell ref="D934:G934"/>
    <mergeCell ref="D935:G935"/>
    <mergeCell ref="D930:G930"/>
    <mergeCell ref="D931:G931"/>
    <mergeCell ref="D920:G920"/>
    <mergeCell ref="D921:G921"/>
    <mergeCell ref="D922:G922"/>
    <mergeCell ref="D923:G923"/>
    <mergeCell ref="D918:G918"/>
    <mergeCell ref="D919:G919"/>
    <mergeCell ref="D908:G908"/>
    <mergeCell ref="D909:G909"/>
    <mergeCell ref="D910:G910"/>
    <mergeCell ref="D911:G911"/>
    <mergeCell ref="D906:G906"/>
    <mergeCell ref="D907:G907"/>
    <mergeCell ref="D958:G958"/>
    <mergeCell ref="D959:G959"/>
    <mergeCell ref="D954:G954"/>
    <mergeCell ref="D955:G955"/>
    <mergeCell ref="D944:G944"/>
    <mergeCell ref="D945:G945"/>
    <mergeCell ref="D946:G946"/>
    <mergeCell ref="D947:G947"/>
    <mergeCell ref="D942:G942"/>
    <mergeCell ref="D943:G943"/>
    <mergeCell ref="D960:G960"/>
    <mergeCell ref="D961:G961"/>
    <mergeCell ref="D962:G962"/>
    <mergeCell ref="D963:G963"/>
    <mergeCell ref="D964:G964"/>
    <mergeCell ref="D965:G965"/>
    <mergeCell ref="D948:G948"/>
    <mergeCell ref="D949:G949"/>
    <mergeCell ref="D950:G950"/>
    <mergeCell ref="D951:G951"/>
    <mergeCell ref="D952:G952"/>
    <mergeCell ref="D953:G953"/>
    <mergeCell ref="D1004:G1004"/>
    <mergeCell ref="D1005:G1005"/>
    <mergeCell ref="D1006:G1006"/>
    <mergeCell ref="D1007:G1007"/>
    <mergeCell ref="D1002:G1002"/>
    <mergeCell ref="D1003:G1003"/>
    <mergeCell ref="D992:G992"/>
    <mergeCell ref="D993:G993"/>
    <mergeCell ref="D994:G994"/>
    <mergeCell ref="D995:G995"/>
    <mergeCell ref="D990:G990"/>
    <mergeCell ref="D991:G991"/>
    <mergeCell ref="D980:G980"/>
    <mergeCell ref="D981:G981"/>
    <mergeCell ref="D982:G982"/>
    <mergeCell ref="D983:G983"/>
    <mergeCell ref="D978:G978"/>
    <mergeCell ref="D979:G979"/>
    <mergeCell ref="D1030:G1030"/>
    <mergeCell ref="D1031:G1031"/>
    <mergeCell ref="D1026:G1026"/>
    <mergeCell ref="D1027:G1027"/>
    <mergeCell ref="D1016:G1016"/>
    <mergeCell ref="D1017:G1017"/>
    <mergeCell ref="D1018:G1018"/>
    <mergeCell ref="D1019:G1019"/>
    <mergeCell ref="D1014:G1014"/>
    <mergeCell ref="D1015:G1015"/>
    <mergeCell ref="D1032:G1032"/>
    <mergeCell ref="D1033:G1033"/>
    <mergeCell ref="D1034:G1034"/>
    <mergeCell ref="D1035:G1035"/>
    <mergeCell ref="D1036:G1036"/>
    <mergeCell ref="D1037:G1037"/>
    <mergeCell ref="D1020:G1020"/>
    <mergeCell ref="D1021:G1021"/>
    <mergeCell ref="D1022:G1022"/>
    <mergeCell ref="D1023:G1023"/>
    <mergeCell ref="D1024:G1024"/>
    <mergeCell ref="D1025:G1025"/>
    <mergeCell ref="D1076:G1076"/>
    <mergeCell ref="D1077:G1077"/>
    <mergeCell ref="D1078:G1078"/>
    <mergeCell ref="D1079:G1079"/>
    <mergeCell ref="D1074:G1074"/>
    <mergeCell ref="D1075:G1075"/>
    <mergeCell ref="D1064:G1064"/>
    <mergeCell ref="D1065:G1065"/>
    <mergeCell ref="D1066:G1066"/>
    <mergeCell ref="D1067:G1067"/>
    <mergeCell ref="D1062:G1062"/>
    <mergeCell ref="D1063:G1063"/>
    <mergeCell ref="D1052:G1052"/>
    <mergeCell ref="D1053:G1053"/>
    <mergeCell ref="D1054:G1054"/>
    <mergeCell ref="D1055:G1055"/>
    <mergeCell ref="D1050:G1050"/>
    <mergeCell ref="D1051:G1051"/>
    <mergeCell ref="D1102:G1102"/>
    <mergeCell ref="D1103:G1103"/>
    <mergeCell ref="D1098:G1098"/>
    <mergeCell ref="D1099:G1099"/>
    <mergeCell ref="D1088:G1088"/>
    <mergeCell ref="D1089:G1089"/>
    <mergeCell ref="D1090:G1090"/>
    <mergeCell ref="D1091:G1091"/>
    <mergeCell ref="D1086:G1086"/>
    <mergeCell ref="D1087:G1087"/>
    <mergeCell ref="D1104:G1104"/>
    <mergeCell ref="D1105:G1105"/>
    <mergeCell ref="D1106:G1106"/>
    <mergeCell ref="D1107:G1107"/>
    <mergeCell ref="D1108:G1108"/>
    <mergeCell ref="D1109:G1109"/>
    <mergeCell ref="D1092:G1092"/>
    <mergeCell ref="D1093:G1093"/>
    <mergeCell ref="D1094:G1094"/>
    <mergeCell ref="D1095:G1095"/>
    <mergeCell ref="D1096:G1096"/>
    <mergeCell ref="D1097:G1097"/>
    <mergeCell ref="D1148:G1148"/>
    <mergeCell ref="D1149:G1149"/>
    <mergeCell ref="D1150:G1150"/>
    <mergeCell ref="D1151:G1151"/>
    <mergeCell ref="D1146:G1146"/>
    <mergeCell ref="D1147:G1147"/>
    <mergeCell ref="D1136:G1136"/>
    <mergeCell ref="D1137:G1137"/>
    <mergeCell ref="D1138:G1138"/>
    <mergeCell ref="D1139:G1139"/>
    <mergeCell ref="D1134:G1134"/>
    <mergeCell ref="D1135:G1135"/>
    <mergeCell ref="D1124:G1124"/>
    <mergeCell ref="D1125:G1125"/>
    <mergeCell ref="D1126:G1126"/>
    <mergeCell ref="D1127:G1127"/>
    <mergeCell ref="D1122:G1122"/>
    <mergeCell ref="D1123:G1123"/>
    <mergeCell ref="D1174:G1174"/>
    <mergeCell ref="D1175:G1175"/>
    <mergeCell ref="D1170:G1170"/>
    <mergeCell ref="D1171:G1171"/>
    <mergeCell ref="D1160:G1160"/>
    <mergeCell ref="D1161:G1161"/>
    <mergeCell ref="D1162:G1162"/>
    <mergeCell ref="D1163:G1163"/>
    <mergeCell ref="D1158:G1158"/>
    <mergeCell ref="D1159:G1159"/>
    <mergeCell ref="D1176:G1176"/>
    <mergeCell ref="D1177:G1177"/>
    <mergeCell ref="D1178:G1178"/>
    <mergeCell ref="D1179:G1179"/>
    <mergeCell ref="D1180:G1180"/>
    <mergeCell ref="D1181:G1181"/>
    <mergeCell ref="D1164:G1164"/>
    <mergeCell ref="D1165:G1165"/>
    <mergeCell ref="D1166:G1166"/>
    <mergeCell ref="D1167:G1167"/>
    <mergeCell ref="D1168:G1168"/>
    <mergeCell ref="D1169:G1169"/>
    <mergeCell ref="D1220:G1220"/>
    <mergeCell ref="D1221:G1221"/>
    <mergeCell ref="D1222:G1222"/>
    <mergeCell ref="D1223:G1223"/>
    <mergeCell ref="D1218:G1218"/>
    <mergeCell ref="D1219:G1219"/>
    <mergeCell ref="D1208:G1208"/>
    <mergeCell ref="D1209:G1209"/>
    <mergeCell ref="D1210:G1210"/>
    <mergeCell ref="D1211:G1211"/>
    <mergeCell ref="D1206:G1206"/>
    <mergeCell ref="D1207:G1207"/>
    <mergeCell ref="D1196:G1196"/>
    <mergeCell ref="D1197:G1197"/>
    <mergeCell ref="D1198:G1198"/>
    <mergeCell ref="D1199:G1199"/>
    <mergeCell ref="D1194:G1194"/>
    <mergeCell ref="D1195:G1195"/>
    <mergeCell ref="D1246:G1246"/>
    <mergeCell ref="D1247:G1247"/>
    <mergeCell ref="D1242:G1242"/>
    <mergeCell ref="D1243:G1243"/>
    <mergeCell ref="D1232:G1232"/>
    <mergeCell ref="D1233:G1233"/>
    <mergeCell ref="D1234:G1234"/>
    <mergeCell ref="D1235:G1235"/>
    <mergeCell ref="D1230:G1230"/>
    <mergeCell ref="D1231:G1231"/>
    <mergeCell ref="D1248:G1248"/>
    <mergeCell ref="D1249:G1249"/>
    <mergeCell ref="D1250:G1250"/>
    <mergeCell ref="D1251:G1251"/>
    <mergeCell ref="D1252:G1252"/>
    <mergeCell ref="D1253:G1253"/>
    <mergeCell ref="D1236:G1236"/>
    <mergeCell ref="D1237:G1237"/>
    <mergeCell ref="D1238:G1238"/>
    <mergeCell ref="D1239:G1239"/>
    <mergeCell ref="D1240:G1240"/>
    <mergeCell ref="D1241:G1241"/>
    <mergeCell ref="D1292:G1292"/>
    <mergeCell ref="D1293:G1293"/>
    <mergeCell ref="D1294:G1294"/>
    <mergeCell ref="D1295:G1295"/>
    <mergeCell ref="D1290:G1290"/>
    <mergeCell ref="D1291:G1291"/>
    <mergeCell ref="D1280:G1280"/>
    <mergeCell ref="D1281:G1281"/>
    <mergeCell ref="D1282:G1282"/>
    <mergeCell ref="D1283:G1283"/>
    <mergeCell ref="D1278:G1278"/>
    <mergeCell ref="D1279:G1279"/>
    <mergeCell ref="D1268:G1268"/>
    <mergeCell ref="D1269:G1269"/>
    <mergeCell ref="D1270:G1270"/>
    <mergeCell ref="D1271:G1271"/>
    <mergeCell ref="D1266:G1266"/>
    <mergeCell ref="D1267:G1267"/>
    <mergeCell ref="D1318:G1318"/>
    <mergeCell ref="D1319:G1319"/>
    <mergeCell ref="D1314:G1314"/>
    <mergeCell ref="D1315:G1315"/>
    <mergeCell ref="D1304:G1304"/>
    <mergeCell ref="D1305:G1305"/>
    <mergeCell ref="D1306:G1306"/>
    <mergeCell ref="D1307:G1307"/>
    <mergeCell ref="D1302:G1302"/>
    <mergeCell ref="D1303:G1303"/>
    <mergeCell ref="D1320:G1320"/>
    <mergeCell ref="D1321:G1321"/>
    <mergeCell ref="D1322:G1322"/>
    <mergeCell ref="D1323:G1323"/>
    <mergeCell ref="D1324:G1324"/>
    <mergeCell ref="D1325:G1325"/>
    <mergeCell ref="D1308:G1308"/>
    <mergeCell ref="D1309:G1309"/>
    <mergeCell ref="D1310:G1310"/>
    <mergeCell ref="D1311:G1311"/>
    <mergeCell ref="D1312:G1312"/>
    <mergeCell ref="D1313:G1313"/>
    <mergeCell ref="D1364:G1364"/>
    <mergeCell ref="D1365:G1365"/>
    <mergeCell ref="D1366:G1366"/>
    <mergeCell ref="D1367:G1367"/>
    <mergeCell ref="D1362:G1362"/>
    <mergeCell ref="D1363:G1363"/>
    <mergeCell ref="D1352:G1352"/>
    <mergeCell ref="D1353:G1353"/>
    <mergeCell ref="D1354:G1354"/>
    <mergeCell ref="D1355:G1355"/>
    <mergeCell ref="D1350:G1350"/>
    <mergeCell ref="D1351:G1351"/>
    <mergeCell ref="D1340:G1340"/>
    <mergeCell ref="D1341:G1341"/>
    <mergeCell ref="D1342:G1342"/>
    <mergeCell ref="D1343:G1343"/>
    <mergeCell ref="D1338:G1338"/>
    <mergeCell ref="D1339:G1339"/>
    <mergeCell ref="D1390:G1390"/>
    <mergeCell ref="D1391:G1391"/>
    <mergeCell ref="D1386:G1386"/>
    <mergeCell ref="D1387:G1387"/>
    <mergeCell ref="D1376:G1376"/>
    <mergeCell ref="D1377:G1377"/>
    <mergeCell ref="D1378:G1378"/>
    <mergeCell ref="D1379:G1379"/>
    <mergeCell ref="D1374:G1374"/>
    <mergeCell ref="D1375:G1375"/>
    <mergeCell ref="D1392:G1392"/>
    <mergeCell ref="D1393:G1393"/>
    <mergeCell ref="D1394:G1394"/>
    <mergeCell ref="D1395:G1395"/>
    <mergeCell ref="D1396:G1396"/>
    <mergeCell ref="D1397:G1397"/>
    <mergeCell ref="D1380:G1380"/>
    <mergeCell ref="D1381:G1381"/>
    <mergeCell ref="D1382:G1382"/>
    <mergeCell ref="D1383:G1383"/>
    <mergeCell ref="D1384:G1384"/>
    <mergeCell ref="D1385:G1385"/>
    <mergeCell ref="D1436:G1436"/>
    <mergeCell ref="D1437:G1437"/>
    <mergeCell ref="D1438:G1438"/>
    <mergeCell ref="D1439:G1439"/>
    <mergeCell ref="D1434:G1434"/>
    <mergeCell ref="D1435:G1435"/>
    <mergeCell ref="D1424:G1424"/>
    <mergeCell ref="D1425:G1425"/>
    <mergeCell ref="D1426:G1426"/>
    <mergeCell ref="D1427:G1427"/>
    <mergeCell ref="D1422:G1422"/>
    <mergeCell ref="D1423:G1423"/>
    <mergeCell ref="D1412:G1412"/>
    <mergeCell ref="D1413:G1413"/>
    <mergeCell ref="D1414:G1414"/>
    <mergeCell ref="D1415:G1415"/>
    <mergeCell ref="D1410:G1410"/>
    <mergeCell ref="D1411:G1411"/>
    <mergeCell ref="D1462:G1462"/>
    <mergeCell ref="D1463:G1463"/>
    <mergeCell ref="D1458:G1458"/>
    <mergeCell ref="D1459:G1459"/>
    <mergeCell ref="D1448:G1448"/>
    <mergeCell ref="D1449:G1449"/>
    <mergeCell ref="D1450:G1450"/>
    <mergeCell ref="D1451:G1451"/>
    <mergeCell ref="D1446:G1446"/>
    <mergeCell ref="D1447:G1447"/>
    <mergeCell ref="D1464:G1464"/>
    <mergeCell ref="D1465:G1465"/>
    <mergeCell ref="D1466:G1466"/>
    <mergeCell ref="D1467:G1467"/>
    <mergeCell ref="D1468:G1468"/>
    <mergeCell ref="D1469:G1469"/>
    <mergeCell ref="D1452:G1452"/>
    <mergeCell ref="D1453:G1453"/>
    <mergeCell ref="D1454:G1454"/>
    <mergeCell ref="D1455:G1455"/>
    <mergeCell ref="D1456:G1456"/>
    <mergeCell ref="D1457:G1457"/>
    <mergeCell ref="D1508:G1508"/>
    <mergeCell ref="D1509:G1509"/>
    <mergeCell ref="D1510:G1510"/>
    <mergeCell ref="D1511:G1511"/>
    <mergeCell ref="D1506:G1506"/>
    <mergeCell ref="D1507:G1507"/>
    <mergeCell ref="D1496:G1496"/>
    <mergeCell ref="D1497:G1497"/>
    <mergeCell ref="D1498:G1498"/>
    <mergeCell ref="D1499:G1499"/>
    <mergeCell ref="D1494:G1494"/>
    <mergeCell ref="D1495:G1495"/>
    <mergeCell ref="D1484:G1484"/>
    <mergeCell ref="D1485:G1485"/>
    <mergeCell ref="D1486:G1486"/>
    <mergeCell ref="D1487:G1487"/>
    <mergeCell ref="D1482:G1482"/>
    <mergeCell ref="D1483:G1483"/>
    <mergeCell ref="D1534:G1534"/>
    <mergeCell ref="D1535:G1535"/>
    <mergeCell ref="D1530:G1530"/>
    <mergeCell ref="D1531:G1531"/>
    <mergeCell ref="D1520:G1520"/>
    <mergeCell ref="D1521:G1521"/>
    <mergeCell ref="D1522:G1522"/>
    <mergeCell ref="D1523:G1523"/>
    <mergeCell ref="D1518:G1518"/>
    <mergeCell ref="D1519:G1519"/>
    <mergeCell ref="D1536:G1536"/>
    <mergeCell ref="D1537:G1537"/>
    <mergeCell ref="D1538:G1538"/>
    <mergeCell ref="D1539:G1539"/>
    <mergeCell ref="D1540:G1540"/>
    <mergeCell ref="D1541:G1541"/>
    <mergeCell ref="D1524:G1524"/>
    <mergeCell ref="D1525:G1525"/>
    <mergeCell ref="D1526:G1526"/>
    <mergeCell ref="D1527:G1527"/>
    <mergeCell ref="D1528:G1528"/>
    <mergeCell ref="D1529:G1529"/>
    <mergeCell ref="D1580:G1580"/>
    <mergeCell ref="D1581:G1581"/>
    <mergeCell ref="D1582:G1582"/>
    <mergeCell ref="D1583:G1583"/>
    <mergeCell ref="D1578:G1578"/>
    <mergeCell ref="D1579:G1579"/>
    <mergeCell ref="D1568:G1568"/>
    <mergeCell ref="D1569:G1569"/>
    <mergeCell ref="D1570:G1570"/>
    <mergeCell ref="D1571:G1571"/>
    <mergeCell ref="D1566:G1566"/>
    <mergeCell ref="D1567:G1567"/>
    <mergeCell ref="D1556:G1556"/>
    <mergeCell ref="D1557:G1557"/>
    <mergeCell ref="D1558:G1558"/>
    <mergeCell ref="D1559:G1559"/>
    <mergeCell ref="D1554:G1554"/>
    <mergeCell ref="D1555:G1555"/>
    <mergeCell ref="D1606:G1606"/>
    <mergeCell ref="D1607:G1607"/>
    <mergeCell ref="D1602:G1602"/>
    <mergeCell ref="D1603:G1603"/>
    <mergeCell ref="D1592:G1592"/>
    <mergeCell ref="D1593:G1593"/>
    <mergeCell ref="D1594:G1594"/>
    <mergeCell ref="D1595:G1595"/>
    <mergeCell ref="D1590:G1590"/>
    <mergeCell ref="D1591:G1591"/>
    <mergeCell ref="D1608:G1608"/>
    <mergeCell ref="D1609:G1609"/>
    <mergeCell ref="D1610:G1610"/>
    <mergeCell ref="D1611:G1611"/>
    <mergeCell ref="D1612:G1612"/>
    <mergeCell ref="D1613:G1613"/>
    <mergeCell ref="D1596:G1596"/>
    <mergeCell ref="D1597:G1597"/>
    <mergeCell ref="D1598:G1598"/>
    <mergeCell ref="D1599:G1599"/>
    <mergeCell ref="D1600:G1600"/>
    <mergeCell ref="D1601:G1601"/>
    <mergeCell ref="D1652:G1652"/>
    <mergeCell ref="D1653:G1653"/>
    <mergeCell ref="D1654:G1654"/>
    <mergeCell ref="D1655:G1655"/>
    <mergeCell ref="D1650:G1650"/>
    <mergeCell ref="D1651:G1651"/>
    <mergeCell ref="D1640:G1640"/>
    <mergeCell ref="D1641:G1641"/>
    <mergeCell ref="D1642:G1642"/>
    <mergeCell ref="D1643:G1643"/>
    <mergeCell ref="D1638:G1638"/>
    <mergeCell ref="D1639:G1639"/>
    <mergeCell ref="D1628:G1628"/>
    <mergeCell ref="D1629:G1629"/>
    <mergeCell ref="D1630:G1630"/>
    <mergeCell ref="D1631:G1631"/>
    <mergeCell ref="D1626:G1626"/>
    <mergeCell ref="D1627:G1627"/>
    <mergeCell ref="D1678:G1678"/>
    <mergeCell ref="D1679:G1679"/>
    <mergeCell ref="D1674:G1674"/>
    <mergeCell ref="D1675:G1675"/>
    <mergeCell ref="D1664:G1664"/>
    <mergeCell ref="D1665:G1665"/>
    <mergeCell ref="D1666:G1666"/>
    <mergeCell ref="D1667:G1667"/>
    <mergeCell ref="D1662:G1662"/>
    <mergeCell ref="D1663:G1663"/>
    <mergeCell ref="D1680:G1680"/>
    <mergeCell ref="D1681:G1681"/>
    <mergeCell ref="D1682:G1682"/>
    <mergeCell ref="D1683:G1683"/>
    <mergeCell ref="D1684:G1684"/>
    <mergeCell ref="D1685:G1685"/>
    <mergeCell ref="D1668:G1668"/>
    <mergeCell ref="D1669:G1669"/>
    <mergeCell ref="D1670:G1670"/>
    <mergeCell ref="D1671:G1671"/>
    <mergeCell ref="D1672:G1672"/>
    <mergeCell ref="D1673:G1673"/>
    <mergeCell ref="D1724:G1724"/>
    <mergeCell ref="D1725:G1725"/>
    <mergeCell ref="D1726:G1726"/>
    <mergeCell ref="D1727:G1727"/>
    <mergeCell ref="D1722:G1722"/>
    <mergeCell ref="D1723:G1723"/>
    <mergeCell ref="D1712:G1712"/>
    <mergeCell ref="D1713:G1713"/>
    <mergeCell ref="D1714:G1714"/>
    <mergeCell ref="D1715:G1715"/>
    <mergeCell ref="D1710:G1710"/>
    <mergeCell ref="D1711:G1711"/>
    <mergeCell ref="D1700:G1700"/>
    <mergeCell ref="D1701:G1701"/>
    <mergeCell ref="D1702:G1702"/>
    <mergeCell ref="D1703:G1703"/>
    <mergeCell ref="D1698:G1698"/>
    <mergeCell ref="D1699:G1699"/>
    <mergeCell ref="D1750:G1750"/>
    <mergeCell ref="D1751:G1751"/>
    <mergeCell ref="D1746:G1746"/>
    <mergeCell ref="D1747:G1747"/>
    <mergeCell ref="D1736:G1736"/>
    <mergeCell ref="D1737:G1737"/>
    <mergeCell ref="D1738:G1738"/>
    <mergeCell ref="D1739:G1739"/>
    <mergeCell ref="D1734:G1734"/>
    <mergeCell ref="D1735:G1735"/>
    <mergeCell ref="D1752:G1752"/>
    <mergeCell ref="D1753:G1753"/>
    <mergeCell ref="D1754:G1754"/>
    <mergeCell ref="D1755:G1755"/>
    <mergeCell ref="D1756:G1756"/>
    <mergeCell ref="D1757:G1757"/>
    <mergeCell ref="D1740:G1740"/>
    <mergeCell ref="D1741:G1741"/>
    <mergeCell ref="D1742:G1742"/>
    <mergeCell ref="D1743:G1743"/>
    <mergeCell ref="D1744:G1744"/>
    <mergeCell ref="D1745:G1745"/>
    <mergeCell ref="D1796:G1796"/>
    <mergeCell ref="D1797:G1797"/>
    <mergeCell ref="D1798:G1798"/>
    <mergeCell ref="D1799:G1799"/>
    <mergeCell ref="D1794:G1794"/>
    <mergeCell ref="D1795:G1795"/>
    <mergeCell ref="D1784:G1784"/>
    <mergeCell ref="D1785:G1785"/>
    <mergeCell ref="D1786:G1786"/>
    <mergeCell ref="D1787:G1787"/>
    <mergeCell ref="D1782:G1782"/>
    <mergeCell ref="D1783:G1783"/>
    <mergeCell ref="D1772:G1772"/>
    <mergeCell ref="D1773:G1773"/>
    <mergeCell ref="D1774:G1774"/>
    <mergeCell ref="D1775:G1775"/>
    <mergeCell ref="D1770:G1770"/>
    <mergeCell ref="D1771:G1771"/>
    <mergeCell ref="D1822:G1822"/>
    <mergeCell ref="D1823:G1823"/>
    <mergeCell ref="D1818:G1818"/>
    <mergeCell ref="D1819:G1819"/>
    <mergeCell ref="D1808:G1808"/>
    <mergeCell ref="D1809:G1809"/>
    <mergeCell ref="D1810:G1810"/>
    <mergeCell ref="D1811:G1811"/>
    <mergeCell ref="D1806:G1806"/>
    <mergeCell ref="D1807:G1807"/>
    <mergeCell ref="D1824:G1824"/>
    <mergeCell ref="D1825:G1825"/>
    <mergeCell ref="D1826:G1826"/>
    <mergeCell ref="D1827:G1827"/>
    <mergeCell ref="D1828:G1828"/>
    <mergeCell ref="D1829:G1829"/>
    <mergeCell ref="D1812:G1812"/>
    <mergeCell ref="D1813:G1813"/>
    <mergeCell ref="D1814:G1814"/>
    <mergeCell ref="D1815:G1815"/>
    <mergeCell ref="D1816:G1816"/>
    <mergeCell ref="D1817:G1817"/>
    <mergeCell ref="D1868:G1868"/>
    <mergeCell ref="D1869:G1869"/>
    <mergeCell ref="D1870:G1870"/>
    <mergeCell ref="D1871:G1871"/>
    <mergeCell ref="D1866:G1866"/>
    <mergeCell ref="D1867:G1867"/>
    <mergeCell ref="D1856:G1856"/>
    <mergeCell ref="D1857:G1857"/>
    <mergeCell ref="D1858:G1858"/>
    <mergeCell ref="D1859:G1859"/>
    <mergeCell ref="D1854:G1854"/>
    <mergeCell ref="D1855:G1855"/>
    <mergeCell ref="D1844:G1844"/>
    <mergeCell ref="D1845:G1845"/>
    <mergeCell ref="D1846:G1846"/>
    <mergeCell ref="D1847:G1847"/>
    <mergeCell ref="D1842:G1842"/>
    <mergeCell ref="D1843:G1843"/>
    <mergeCell ref="D1880:G1880"/>
    <mergeCell ref="D1881:G1881"/>
    <mergeCell ref="D1882:G1882"/>
    <mergeCell ref="D1883:G1883"/>
    <mergeCell ref="D1878:G1878"/>
    <mergeCell ref="D1879:G1879"/>
    <mergeCell ref="D1896:G1896"/>
    <mergeCell ref="D1897:G1897"/>
    <mergeCell ref="D1898:G1898"/>
    <mergeCell ref="D1899:G1899"/>
    <mergeCell ref="D1900:G1900"/>
    <mergeCell ref="D1901:G1901"/>
    <mergeCell ref="D1884:G1884"/>
    <mergeCell ref="D1885:G1885"/>
    <mergeCell ref="D1886:G1886"/>
    <mergeCell ref="D1887:G1887"/>
    <mergeCell ref="D1888:G1888"/>
    <mergeCell ref="D1889:G1889"/>
    <mergeCell ref="D1938:G1938"/>
    <mergeCell ref="D1939:G1939"/>
    <mergeCell ref="D1928:G1928"/>
    <mergeCell ref="D1929:G1929"/>
    <mergeCell ref="D1930:G1930"/>
    <mergeCell ref="D1931:G1931"/>
    <mergeCell ref="D1926:G1926"/>
    <mergeCell ref="D1927:G1927"/>
    <mergeCell ref="D1916:G1916"/>
    <mergeCell ref="D1917:G1917"/>
    <mergeCell ref="D1918:G1918"/>
    <mergeCell ref="D1919:G1919"/>
    <mergeCell ref="D1914:G1914"/>
    <mergeCell ref="D1915:G1915"/>
    <mergeCell ref="D1904:G1904"/>
    <mergeCell ref="D1905:G1905"/>
    <mergeCell ref="D1906:G1906"/>
    <mergeCell ref="D1907:G1907"/>
    <mergeCell ref="D1998:G1998"/>
    <mergeCell ref="D1999:G1999"/>
    <mergeCell ref="D1988:G1988"/>
    <mergeCell ref="D1989:G1989"/>
    <mergeCell ref="D1990:G1990"/>
    <mergeCell ref="D1991:G1991"/>
    <mergeCell ref="D1986:G1986"/>
    <mergeCell ref="D1987:G1987"/>
    <mergeCell ref="D1976:G1976"/>
    <mergeCell ref="D1977:G1977"/>
    <mergeCell ref="D1978:G1978"/>
    <mergeCell ref="D1979:G1979"/>
    <mergeCell ref="D1974:G1974"/>
    <mergeCell ref="D1975:G1975"/>
    <mergeCell ref="D1964:G1964"/>
    <mergeCell ref="D1965:G1965"/>
    <mergeCell ref="D1966:G1966"/>
    <mergeCell ref="D1967:G1967"/>
    <mergeCell ref="D1968:G1968"/>
    <mergeCell ref="D1969:G1969"/>
    <mergeCell ref="D1970:G1970"/>
    <mergeCell ref="D1971:G1971"/>
    <mergeCell ref="D1972:G1972"/>
    <mergeCell ref="D1973:G1973"/>
    <mergeCell ref="D1953:G1953"/>
    <mergeCell ref="D1954:G1954"/>
    <mergeCell ref="D1955:G1955"/>
    <mergeCell ref="D1950:G1950"/>
    <mergeCell ref="D1951:G1951"/>
    <mergeCell ref="D1940:G1940"/>
    <mergeCell ref="D36:G36"/>
    <mergeCell ref="D37:G37"/>
    <mergeCell ref="D38:G38"/>
    <mergeCell ref="D39:G39"/>
    <mergeCell ref="D40:G40"/>
    <mergeCell ref="D41:G41"/>
    <mergeCell ref="D24:G24"/>
    <mergeCell ref="D25:G25"/>
    <mergeCell ref="D26:G26"/>
    <mergeCell ref="D27:G27"/>
    <mergeCell ref="D28:G28"/>
    <mergeCell ref="D29:G29"/>
    <mergeCell ref="D96:G96"/>
    <mergeCell ref="D97:G97"/>
    <mergeCell ref="D98:G98"/>
    <mergeCell ref="D99:G99"/>
    <mergeCell ref="D100:G100"/>
    <mergeCell ref="D101:G101"/>
    <mergeCell ref="D84:G84"/>
    <mergeCell ref="D85:G85"/>
    <mergeCell ref="D86:G86"/>
    <mergeCell ref="D87:G87"/>
    <mergeCell ref="D88:G88"/>
    <mergeCell ref="D1941:G1941"/>
    <mergeCell ref="D1942:G1942"/>
    <mergeCell ref="D1943:G1943"/>
    <mergeCell ref="D108:G108"/>
    <mergeCell ref="D109:G109"/>
    <mergeCell ref="D110:G110"/>
    <mergeCell ref="D111:G111"/>
    <mergeCell ref="D112:G112"/>
    <mergeCell ref="D113:G113"/>
    <mergeCell ref="D104:G104"/>
    <mergeCell ref="D105:G105"/>
    <mergeCell ref="D106:G106"/>
    <mergeCell ref="D107:G107"/>
    <mergeCell ref="D102:G102"/>
    <mergeCell ref="D103:G103"/>
    <mergeCell ref="D92:G92"/>
    <mergeCell ref="D144:G144"/>
    <mergeCell ref="D145:G145"/>
    <mergeCell ref="D146:G146"/>
    <mergeCell ref="D147:G147"/>
    <mergeCell ref="D140:G140"/>
    <mergeCell ref="D141:G141"/>
    <mergeCell ref="D142:G142"/>
    <mergeCell ref="D143:G143"/>
    <mergeCell ref="D138:G138"/>
    <mergeCell ref="D139:G139"/>
    <mergeCell ref="D128:G128"/>
    <mergeCell ref="D129:G129"/>
    <mergeCell ref="D130:G130"/>
    <mergeCell ref="D131:G131"/>
    <mergeCell ref="D126:G126"/>
    <mergeCell ref="D127:G127"/>
    <mergeCell ref="D116:G116"/>
    <mergeCell ref="D117:G117"/>
    <mergeCell ref="D118:G118"/>
    <mergeCell ref="D148:G148"/>
    <mergeCell ref="D149:G149"/>
    <mergeCell ref="D204:G204"/>
    <mergeCell ref="D205:G205"/>
    <mergeCell ref="D206:G206"/>
    <mergeCell ref="D207:G207"/>
    <mergeCell ref="D208:G208"/>
    <mergeCell ref="D209:G209"/>
    <mergeCell ref="D192:G192"/>
    <mergeCell ref="D193:G193"/>
    <mergeCell ref="D194:G194"/>
    <mergeCell ref="D195:G195"/>
    <mergeCell ref="D196:G196"/>
    <mergeCell ref="D197:G197"/>
    <mergeCell ref="D180:G180"/>
    <mergeCell ref="D181:G181"/>
    <mergeCell ref="D182:G182"/>
    <mergeCell ref="D183:G183"/>
    <mergeCell ref="D184:G184"/>
    <mergeCell ref="D185:G185"/>
    <mergeCell ref="D176:G176"/>
    <mergeCell ref="D177:G177"/>
    <mergeCell ref="D178:G178"/>
    <mergeCell ref="D179:G179"/>
    <mergeCell ref="D174:G174"/>
    <mergeCell ref="D175:G175"/>
    <mergeCell ref="D164:G164"/>
    <mergeCell ref="D165:G165"/>
    <mergeCell ref="D166:G166"/>
    <mergeCell ref="D167:G167"/>
    <mergeCell ref="D162:G162"/>
    <mergeCell ref="D163:G163"/>
    <mergeCell ref="D216:G216"/>
    <mergeCell ref="D217:G217"/>
    <mergeCell ref="D218:G218"/>
    <mergeCell ref="D219:G219"/>
    <mergeCell ref="D220:G220"/>
    <mergeCell ref="D221:G221"/>
    <mergeCell ref="D276:G276"/>
    <mergeCell ref="D277:G277"/>
    <mergeCell ref="D278:G278"/>
    <mergeCell ref="D279:G279"/>
    <mergeCell ref="D280:G280"/>
    <mergeCell ref="D281:G281"/>
    <mergeCell ref="D264:G264"/>
    <mergeCell ref="D265:G265"/>
    <mergeCell ref="D266:G266"/>
    <mergeCell ref="D267:G267"/>
    <mergeCell ref="D268:G268"/>
    <mergeCell ref="D269:G269"/>
    <mergeCell ref="D252:G252"/>
    <mergeCell ref="D253:G253"/>
    <mergeCell ref="D254:G254"/>
    <mergeCell ref="D255:G255"/>
    <mergeCell ref="D256:G256"/>
    <mergeCell ref="D257:G257"/>
    <mergeCell ref="D248:G248"/>
    <mergeCell ref="D249:G249"/>
    <mergeCell ref="D250:G250"/>
    <mergeCell ref="D251:G251"/>
    <mergeCell ref="D246:G246"/>
    <mergeCell ref="D247:G247"/>
    <mergeCell ref="D236:G236"/>
    <mergeCell ref="D237:G237"/>
    <mergeCell ref="D288:G288"/>
    <mergeCell ref="D289:G289"/>
    <mergeCell ref="D290:G290"/>
    <mergeCell ref="D291:G291"/>
    <mergeCell ref="D292:G292"/>
    <mergeCell ref="D293:G293"/>
    <mergeCell ref="D348:G348"/>
    <mergeCell ref="D349:G349"/>
    <mergeCell ref="D350:G350"/>
    <mergeCell ref="D351:G351"/>
    <mergeCell ref="D352:G352"/>
    <mergeCell ref="D353:G353"/>
    <mergeCell ref="D336:G336"/>
    <mergeCell ref="D337:G337"/>
    <mergeCell ref="D338:G338"/>
    <mergeCell ref="D339:G339"/>
    <mergeCell ref="D340:G340"/>
    <mergeCell ref="D341:G341"/>
    <mergeCell ref="D324:G324"/>
    <mergeCell ref="D325:G325"/>
    <mergeCell ref="D326:G326"/>
    <mergeCell ref="D327:G327"/>
    <mergeCell ref="D328:G328"/>
    <mergeCell ref="D329:G329"/>
    <mergeCell ref="D320:G320"/>
    <mergeCell ref="D321:G321"/>
    <mergeCell ref="D322:G322"/>
    <mergeCell ref="D323:G323"/>
    <mergeCell ref="D318:G318"/>
    <mergeCell ref="D319:G319"/>
    <mergeCell ref="D308:G308"/>
    <mergeCell ref="D309:G309"/>
    <mergeCell ref="D360:G360"/>
    <mergeCell ref="D361:G361"/>
    <mergeCell ref="D362:G362"/>
    <mergeCell ref="D363:G363"/>
    <mergeCell ref="D364:G364"/>
    <mergeCell ref="D365:G365"/>
    <mergeCell ref="D420:G420"/>
    <mergeCell ref="D421:G421"/>
    <mergeCell ref="D422:G422"/>
    <mergeCell ref="D423:G423"/>
    <mergeCell ref="D424:G424"/>
    <mergeCell ref="D425:G425"/>
    <mergeCell ref="D408:G408"/>
    <mergeCell ref="D409:G409"/>
    <mergeCell ref="D410:G410"/>
    <mergeCell ref="D411:G411"/>
    <mergeCell ref="D412:G412"/>
    <mergeCell ref="D413:G413"/>
    <mergeCell ref="D396:G396"/>
    <mergeCell ref="D397:G397"/>
    <mergeCell ref="D398:G398"/>
    <mergeCell ref="D399:G399"/>
    <mergeCell ref="D400:G400"/>
    <mergeCell ref="D401:G401"/>
    <mergeCell ref="D392:G392"/>
    <mergeCell ref="D393:G393"/>
    <mergeCell ref="D394:G394"/>
    <mergeCell ref="D395:G395"/>
    <mergeCell ref="D390:G390"/>
    <mergeCell ref="D391:G391"/>
    <mergeCell ref="D380:G380"/>
    <mergeCell ref="D381:G381"/>
    <mergeCell ref="D432:G432"/>
    <mergeCell ref="D433:G433"/>
    <mergeCell ref="D434:G434"/>
    <mergeCell ref="D435:G435"/>
    <mergeCell ref="D436:G436"/>
    <mergeCell ref="D437:G437"/>
    <mergeCell ref="D492:G492"/>
    <mergeCell ref="D493:G493"/>
    <mergeCell ref="D494:G494"/>
    <mergeCell ref="D495:G495"/>
    <mergeCell ref="D496:G496"/>
    <mergeCell ref="D497:G497"/>
    <mergeCell ref="D480:G480"/>
    <mergeCell ref="D481:G481"/>
    <mergeCell ref="D482:G482"/>
    <mergeCell ref="D483:G483"/>
    <mergeCell ref="D484:G484"/>
    <mergeCell ref="D485:G485"/>
    <mergeCell ref="D468:G468"/>
    <mergeCell ref="D469:G469"/>
    <mergeCell ref="D470:G470"/>
    <mergeCell ref="D471:G471"/>
    <mergeCell ref="D472:G472"/>
    <mergeCell ref="D473:G473"/>
    <mergeCell ref="D464:G464"/>
    <mergeCell ref="D465:G465"/>
    <mergeCell ref="D466:G466"/>
    <mergeCell ref="D467:G467"/>
    <mergeCell ref="D462:G462"/>
    <mergeCell ref="D463:G463"/>
    <mergeCell ref="D452:G452"/>
    <mergeCell ref="D453:G453"/>
    <mergeCell ref="D504:G504"/>
    <mergeCell ref="D505:G505"/>
    <mergeCell ref="D506:G506"/>
    <mergeCell ref="D507:G507"/>
    <mergeCell ref="D508:G508"/>
    <mergeCell ref="D509:G509"/>
    <mergeCell ref="D564:G564"/>
    <mergeCell ref="D565:G565"/>
    <mergeCell ref="D566:G566"/>
    <mergeCell ref="D567:G567"/>
    <mergeCell ref="D568:G568"/>
    <mergeCell ref="D569:G569"/>
    <mergeCell ref="D552:G552"/>
    <mergeCell ref="D553:G553"/>
    <mergeCell ref="D554:G554"/>
    <mergeCell ref="D555:G555"/>
    <mergeCell ref="D556:G556"/>
    <mergeCell ref="D557:G557"/>
    <mergeCell ref="D540:G540"/>
    <mergeCell ref="D541:G541"/>
    <mergeCell ref="D542:G542"/>
    <mergeCell ref="D543:G543"/>
    <mergeCell ref="D544:G544"/>
    <mergeCell ref="D545:G545"/>
    <mergeCell ref="D536:G536"/>
    <mergeCell ref="D537:G537"/>
    <mergeCell ref="D538:G538"/>
    <mergeCell ref="D539:G539"/>
    <mergeCell ref="D534:G534"/>
    <mergeCell ref="D535:G535"/>
    <mergeCell ref="D524:G524"/>
    <mergeCell ref="D525:G525"/>
    <mergeCell ref="D576:G576"/>
    <mergeCell ref="D577:G577"/>
    <mergeCell ref="D578:G578"/>
    <mergeCell ref="D579:G579"/>
    <mergeCell ref="D580:G580"/>
    <mergeCell ref="D581:G581"/>
    <mergeCell ref="D636:G636"/>
    <mergeCell ref="D637:G637"/>
    <mergeCell ref="D638:G638"/>
    <mergeCell ref="D639:G639"/>
    <mergeCell ref="D640:G640"/>
    <mergeCell ref="D641:G641"/>
    <mergeCell ref="D624:G624"/>
    <mergeCell ref="D625:G625"/>
    <mergeCell ref="D626:G626"/>
    <mergeCell ref="D627:G627"/>
    <mergeCell ref="D628:G628"/>
    <mergeCell ref="D629:G629"/>
    <mergeCell ref="D612:G612"/>
    <mergeCell ref="D613:G613"/>
    <mergeCell ref="D614:G614"/>
    <mergeCell ref="D615:G615"/>
    <mergeCell ref="D616:G616"/>
    <mergeCell ref="D617:G617"/>
    <mergeCell ref="D608:G608"/>
    <mergeCell ref="D609:G609"/>
    <mergeCell ref="D610:G610"/>
    <mergeCell ref="D611:G611"/>
    <mergeCell ref="D606:G606"/>
    <mergeCell ref="D607:G607"/>
    <mergeCell ref="D596:G596"/>
    <mergeCell ref="D597:G597"/>
    <mergeCell ref="D648:G648"/>
    <mergeCell ref="D649:G649"/>
    <mergeCell ref="D650:G650"/>
    <mergeCell ref="D651:G651"/>
    <mergeCell ref="D652:G652"/>
    <mergeCell ref="D653:G653"/>
    <mergeCell ref="D708:G708"/>
    <mergeCell ref="D709:G709"/>
    <mergeCell ref="D710:G710"/>
    <mergeCell ref="D711:G711"/>
    <mergeCell ref="D712:G712"/>
    <mergeCell ref="D713:G713"/>
    <mergeCell ref="D696:G696"/>
    <mergeCell ref="D697:G697"/>
    <mergeCell ref="D698:G698"/>
    <mergeCell ref="D699:G699"/>
    <mergeCell ref="D700:G700"/>
    <mergeCell ref="D701:G701"/>
    <mergeCell ref="D684:G684"/>
    <mergeCell ref="D685:G685"/>
    <mergeCell ref="D686:G686"/>
    <mergeCell ref="D687:G687"/>
    <mergeCell ref="D688:G688"/>
    <mergeCell ref="D689:G689"/>
    <mergeCell ref="D680:G680"/>
    <mergeCell ref="D681:G681"/>
    <mergeCell ref="D682:G682"/>
    <mergeCell ref="D683:G683"/>
    <mergeCell ref="D678:G678"/>
    <mergeCell ref="D679:G679"/>
    <mergeCell ref="D668:G668"/>
    <mergeCell ref="D669:G669"/>
    <mergeCell ref="D720:G720"/>
    <mergeCell ref="D721:G721"/>
    <mergeCell ref="D722:G722"/>
    <mergeCell ref="D723:G723"/>
    <mergeCell ref="D724:G724"/>
    <mergeCell ref="D725:G725"/>
    <mergeCell ref="D780:G780"/>
    <mergeCell ref="D781:G781"/>
    <mergeCell ref="D782:G782"/>
    <mergeCell ref="D783:G783"/>
    <mergeCell ref="D784:G784"/>
    <mergeCell ref="D785:G785"/>
    <mergeCell ref="D768:G768"/>
    <mergeCell ref="D769:G769"/>
    <mergeCell ref="D770:G770"/>
    <mergeCell ref="D771:G771"/>
    <mergeCell ref="D772:G772"/>
    <mergeCell ref="D773:G773"/>
    <mergeCell ref="D756:G756"/>
    <mergeCell ref="D757:G757"/>
    <mergeCell ref="D758:G758"/>
    <mergeCell ref="D759:G759"/>
    <mergeCell ref="D760:G760"/>
    <mergeCell ref="D761:G761"/>
    <mergeCell ref="D752:G752"/>
    <mergeCell ref="D753:G753"/>
    <mergeCell ref="D754:G754"/>
    <mergeCell ref="D755:G755"/>
    <mergeCell ref="D750:G750"/>
    <mergeCell ref="D751:G751"/>
    <mergeCell ref="D740:G740"/>
    <mergeCell ref="D741:G741"/>
    <mergeCell ref="D792:G792"/>
    <mergeCell ref="D793:G793"/>
    <mergeCell ref="D794:G794"/>
    <mergeCell ref="D795:G795"/>
    <mergeCell ref="D796:G796"/>
    <mergeCell ref="D797:G797"/>
    <mergeCell ref="D852:G852"/>
    <mergeCell ref="D853:G853"/>
    <mergeCell ref="D854:G854"/>
    <mergeCell ref="D855:G855"/>
    <mergeCell ref="D856:G856"/>
    <mergeCell ref="D857:G857"/>
    <mergeCell ref="D840:G840"/>
    <mergeCell ref="D841:G841"/>
    <mergeCell ref="D842:G842"/>
    <mergeCell ref="D843:G843"/>
    <mergeCell ref="D844:G844"/>
    <mergeCell ref="D845:G845"/>
    <mergeCell ref="D828:G828"/>
    <mergeCell ref="D829:G829"/>
    <mergeCell ref="D830:G830"/>
    <mergeCell ref="D831:G831"/>
    <mergeCell ref="D832:G832"/>
    <mergeCell ref="D833:G833"/>
    <mergeCell ref="D824:G824"/>
    <mergeCell ref="D825:G825"/>
    <mergeCell ref="D826:G826"/>
    <mergeCell ref="D827:G827"/>
    <mergeCell ref="D822:G822"/>
    <mergeCell ref="D823:G823"/>
    <mergeCell ref="D812:G812"/>
    <mergeCell ref="D813:G813"/>
    <mergeCell ref="D864:G864"/>
    <mergeCell ref="D865:G865"/>
    <mergeCell ref="D866:G866"/>
    <mergeCell ref="D867:G867"/>
    <mergeCell ref="D868:G868"/>
    <mergeCell ref="D869:G869"/>
    <mergeCell ref="D924:G924"/>
    <mergeCell ref="D925:G925"/>
    <mergeCell ref="D926:G926"/>
    <mergeCell ref="D927:G927"/>
    <mergeCell ref="D928:G928"/>
    <mergeCell ref="D929:G929"/>
    <mergeCell ref="D912:G912"/>
    <mergeCell ref="D913:G913"/>
    <mergeCell ref="D914:G914"/>
    <mergeCell ref="D915:G915"/>
    <mergeCell ref="D916:G916"/>
    <mergeCell ref="D917:G917"/>
    <mergeCell ref="D900:G900"/>
    <mergeCell ref="D901:G901"/>
    <mergeCell ref="D902:G902"/>
    <mergeCell ref="D903:G903"/>
    <mergeCell ref="D904:G904"/>
    <mergeCell ref="D905:G905"/>
    <mergeCell ref="D896:G896"/>
    <mergeCell ref="D897:G897"/>
    <mergeCell ref="D898:G898"/>
    <mergeCell ref="D899:G899"/>
    <mergeCell ref="D894:G894"/>
    <mergeCell ref="D895:G895"/>
    <mergeCell ref="D884:G884"/>
    <mergeCell ref="D885:G885"/>
    <mergeCell ref="D936:G936"/>
    <mergeCell ref="D937:G937"/>
    <mergeCell ref="D938:G938"/>
    <mergeCell ref="D939:G939"/>
    <mergeCell ref="D940:G940"/>
    <mergeCell ref="D941:G941"/>
    <mergeCell ref="D996:G996"/>
    <mergeCell ref="D997:G997"/>
    <mergeCell ref="D998:G998"/>
    <mergeCell ref="D999:G999"/>
    <mergeCell ref="D1000:G1000"/>
    <mergeCell ref="D1001:G1001"/>
    <mergeCell ref="D984:G984"/>
    <mergeCell ref="D985:G985"/>
    <mergeCell ref="D986:G986"/>
    <mergeCell ref="D987:G987"/>
    <mergeCell ref="D988:G988"/>
    <mergeCell ref="D989:G989"/>
    <mergeCell ref="D972:G972"/>
    <mergeCell ref="D973:G973"/>
    <mergeCell ref="D974:G974"/>
    <mergeCell ref="D975:G975"/>
    <mergeCell ref="D976:G976"/>
    <mergeCell ref="D977:G977"/>
    <mergeCell ref="D968:G968"/>
    <mergeCell ref="D969:G969"/>
    <mergeCell ref="D970:G970"/>
    <mergeCell ref="D971:G971"/>
    <mergeCell ref="D966:G966"/>
    <mergeCell ref="D967:G967"/>
    <mergeCell ref="D956:G956"/>
    <mergeCell ref="D957:G957"/>
    <mergeCell ref="D1008:G1008"/>
    <mergeCell ref="D1009:G1009"/>
    <mergeCell ref="D1010:G1010"/>
    <mergeCell ref="D1011:G1011"/>
    <mergeCell ref="D1012:G1012"/>
    <mergeCell ref="D1013:G1013"/>
    <mergeCell ref="D1068:G1068"/>
    <mergeCell ref="D1069:G1069"/>
    <mergeCell ref="D1070:G1070"/>
    <mergeCell ref="D1071:G1071"/>
    <mergeCell ref="D1072:G1072"/>
    <mergeCell ref="D1073:G1073"/>
    <mergeCell ref="D1056:G1056"/>
    <mergeCell ref="D1057:G1057"/>
    <mergeCell ref="D1058:G1058"/>
    <mergeCell ref="D1059:G1059"/>
    <mergeCell ref="D1060:G1060"/>
    <mergeCell ref="D1061:G1061"/>
    <mergeCell ref="D1044:G1044"/>
    <mergeCell ref="D1045:G1045"/>
    <mergeCell ref="D1046:G1046"/>
    <mergeCell ref="D1047:G1047"/>
    <mergeCell ref="D1048:G1048"/>
    <mergeCell ref="D1049:G1049"/>
    <mergeCell ref="D1040:G1040"/>
    <mergeCell ref="D1041:G1041"/>
    <mergeCell ref="D1042:G1042"/>
    <mergeCell ref="D1043:G1043"/>
    <mergeCell ref="D1038:G1038"/>
    <mergeCell ref="D1039:G1039"/>
    <mergeCell ref="D1028:G1028"/>
    <mergeCell ref="D1029:G1029"/>
    <mergeCell ref="D1080:G1080"/>
    <mergeCell ref="D1081:G1081"/>
    <mergeCell ref="D1082:G1082"/>
    <mergeCell ref="D1083:G1083"/>
    <mergeCell ref="D1084:G1084"/>
    <mergeCell ref="D1085:G1085"/>
    <mergeCell ref="D1140:G1140"/>
    <mergeCell ref="D1141:G1141"/>
    <mergeCell ref="D1142:G1142"/>
    <mergeCell ref="D1143:G1143"/>
    <mergeCell ref="D1144:G1144"/>
    <mergeCell ref="D1145:G1145"/>
    <mergeCell ref="D1128:G1128"/>
    <mergeCell ref="D1129:G1129"/>
    <mergeCell ref="D1130:G1130"/>
    <mergeCell ref="D1131:G1131"/>
    <mergeCell ref="D1132:G1132"/>
    <mergeCell ref="D1133:G1133"/>
    <mergeCell ref="D1116:G1116"/>
    <mergeCell ref="D1117:G1117"/>
    <mergeCell ref="D1118:G1118"/>
    <mergeCell ref="D1119:G1119"/>
    <mergeCell ref="D1120:G1120"/>
    <mergeCell ref="D1121:G1121"/>
    <mergeCell ref="D1112:G1112"/>
    <mergeCell ref="D1113:G1113"/>
    <mergeCell ref="D1114:G1114"/>
    <mergeCell ref="D1115:G1115"/>
    <mergeCell ref="D1110:G1110"/>
    <mergeCell ref="D1111:G1111"/>
    <mergeCell ref="D1100:G1100"/>
    <mergeCell ref="D1101:G1101"/>
    <mergeCell ref="D1152:G1152"/>
    <mergeCell ref="D1153:G1153"/>
    <mergeCell ref="D1154:G1154"/>
    <mergeCell ref="D1155:G1155"/>
    <mergeCell ref="D1156:G1156"/>
    <mergeCell ref="D1157:G1157"/>
    <mergeCell ref="D1212:G1212"/>
    <mergeCell ref="D1213:G1213"/>
    <mergeCell ref="D1214:G1214"/>
    <mergeCell ref="D1215:G1215"/>
    <mergeCell ref="D1216:G1216"/>
    <mergeCell ref="D1217:G1217"/>
    <mergeCell ref="D1200:G1200"/>
    <mergeCell ref="D1201:G1201"/>
    <mergeCell ref="D1202:G1202"/>
    <mergeCell ref="D1203:G1203"/>
    <mergeCell ref="D1204:G1204"/>
    <mergeCell ref="D1205:G1205"/>
    <mergeCell ref="D1188:G1188"/>
    <mergeCell ref="D1189:G1189"/>
    <mergeCell ref="D1190:G1190"/>
    <mergeCell ref="D1191:G1191"/>
    <mergeCell ref="D1192:G1192"/>
    <mergeCell ref="D1193:G1193"/>
    <mergeCell ref="D1184:G1184"/>
    <mergeCell ref="D1185:G1185"/>
    <mergeCell ref="D1186:G1186"/>
    <mergeCell ref="D1187:G1187"/>
    <mergeCell ref="D1182:G1182"/>
    <mergeCell ref="D1183:G1183"/>
    <mergeCell ref="D1172:G1172"/>
    <mergeCell ref="D1173:G1173"/>
    <mergeCell ref="D1224:G1224"/>
    <mergeCell ref="D1225:G1225"/>
    <mergeCell ref="D1226:G1226"/>
    <mergeCell ref="D1227:G1227"/>
    <mergeCell ref="D1228:G1228"/>
    <mergeCell ref="D1229:G1229"/>
    <mergeCell ref="D1284:G1284"/>
    <mergeCell ref="D1285:G1285"/>
    <mergeCell ref="D1286:G1286"/>
    <mergeCell ref="D1287:G1287"/>
    <mergeCell ref="D1288:G1288"/>
    <mergeCell ref="D1289:G1289"/>
    <mergeCell ref="D1272:G1272"/>
    <mergeCell ref="D1273:G1273"/>
    <mergeCell ref="D1274:G1274"/>
    <mergeCell ref="D1275:G1275"/>
    <mergeCell ref="D1276:G1276"/>
    <mergeCell ref="D1277:G1277"/>
    <mergeCell ref="D1260:G1260"/>
    <mergeCell ref="D1261:G1261"/>
    <mergeCell ref="D1262:G1262"/>
    <mergeCell ref="D1263:G1263"/>
    <mergeCell ref="D1264:G1264"/>
    <mergeCell ref="D1265:G1265"/>
    <mergeCell ref="D1256:G1256"/>
    <mergeCell ref="D1257:G1257"/>
    <mergeCell ref="D1258:G1258"/>
    <mergeCell ref="D1259:G1259"/>
    <mergeCell ref="D1254:G1254"/>
    <mergeCell ref="D1255:G1255"/>
    <mergeCell ref="D1244:G1244"/>
    <mergeCell ref="D1245:G1245"/>
    <mergeCell ref="D1296:G1296"/>
    <mergeCell ref="D1297:G1297"/>
    <mergeCell ref="D1298:G1298"/>
    <mergeCell ref="D1299:G1299"/>
    <mergeCell ref="D1300:G1300"/>
    <mergeCell ref="D1301:G1301"/>
    <mergeCell ref="D1356:G1356"/>
    <mergeCell ref="D1357:G1357"/>
    <mergeCell ref="D1358:G1358"/>
    <mergeCell ref="D1359:G1359"/>
    <mergeCell ref="D1360:G1360"/>
    <mergeCell ref="D1361:G1361"/>
    <mergeCell ref="D1344:G1344"/>
    <mergeCell ref="D1345:G1345"/>
    <mergeCell ref="D1346:G1346"/>
    <mergeCell ref="D1347:G1347"/>
    <mergeCell ref="D1348:G1348"/>
    <mergeCell ref="D1349:G1349"/>
    <mergeCell ref="D1332:G1332"/>
    <mergeCell ref="D1333:G1333"/>
    <mergeCell ref="D1334:G1334"/>
    <mergeCell ref="D1335:G1335"/>
    <mergeCell ref="D1336:G1336"/>
    <mergeCell ref="D1337:G1337"/>
    <mergeCell ref="D1328:G1328"/>
    <mergeCell ref="D1329:G1329"/>
    <mergeCell ref="D1330:G1330"/>
    <mergeCell ref="D1331:G1331"/>
    <mergeCell ref="D1326:G1326"/>
    <mergeCell ref="D1327:G1327"/>
    <mergeCell ref="D1316:G1316"/>
    <mergeCell ref="D1317:G1317"/>
    <mergeCell ref="D1368:G1368"/>
    <mergeCell ref="D1369:G1369"/>
    <mergeCell ref="D1370:G1370"/>
    <mergeCell ref="D1371:G1371"/>
    <mergeCell ref="D1372:G1372"/>
    <mergeCell ref="D1373:G1373"/>
    <mergeCell ref="D1428:G1428"/>
    <mergeCell ref="D1429:G1429"/>
    <mergeCell ref="D1430:G1430"/>
    <mergeCell ref="D1431:G1431"/>
    <mergeCell ref="D1432:G1432"/>
    <mergeCell ref="D1433:G1433"/>
    <mergeCell ref="D1416:G1416"/>
    <mergeCell ref="D1417:G1417"/>
    <mergeCell ref="D1418:G1418"/>
    <mergeCell ref="D1419:G1419"/>
    <mergeCell ref="D1420:G1420"/>
    <mergeCell ref="D1421:G1421"/>
    <mergeCell ref="D1404:G1404"/>
    <mergeCell ref="D1405:G1405"/>
    <mergeCell ref="D1406:G1406"/>
    <mergeCell ref="D1407:G1407"/>
    <mergeCell ref="D1408:G1408"/>
    <mergeCell ref="D1409:G1409"/>
    <mergeCell ref="D1400:G1400"/>
    <mergeCell ref="D1401:G1401"/>
    <mergeCell ref="D1402:G1402"/>
    <mergeCell ref="D1403:G1403"/>
    <mergeCell ref="D1398:G1398"/>
    <mergeCell ref="D1399:G1399"/>
    <mergeCell ref="D1388:G1388"/>
    <mergeCell ref="D1389:G1389"/>
    <mergeCell ref="D1440:G1440"/>
    <mergeCell ref="D1441:G1441"/>
    <mergeCell ref="D1442:G1442"/>
    <mergeCell ref="D1443:G1443"/>
    <mergeCell ref="D1444:G1444"/>
    <mergeCell ref="D1445:G1445"/>
    <mergeCell ref="D1500:G1500"/>
    <mergeCell ref="D1501:G1501"/>
    <mergeCell ref="D1502:G1502"/>
    <mergeCell ref="D1503:G1503"/>
    <mergeCell ref="D1504:G1504"/>
    <mergeCell ref="D1505:G1505"/>
    <mergeCell ref="D1488:G1488"/>
    <mergeCell ref="D1489:G1489"/>
    <mergeCell ref="D1490:G1490"/>
    <mergeCell ref="D1491:G1491"/>
    <mergeCell ref="D1492:G1492"/>
    <mergeCell ref="D1493:G1493"/>
    <mergeCell ref="D1476:G1476"/>
    <mergeCell ref="D1477:G1477"/>
    <mergeCell ref="D1478:G1478"/>
    <mergeCell ref="D1479:G1479"/>
    <mergeCell ref="D1480:G1480"/>
    <mergeCell ref="D1481:G1481"/>
    <mergeCell ref="D1472:G1472"/>
    <mergeCell ref="D1473:G1473"/>
    <mergeCell ref="D1474:G1474"/>
    <mergeCell ref="D1475:G1475"/>
    <mergeCell ref="D1470:G1470"/>
    <mergeCell ref="D1471:G1471"/>
    <mergeCell ref="D1460:G1460"/>
    <mergeCell ref="D1461:G1461"/>
    <mergeCell ref="D1512:G1512"/>
    <mergeCell ref="D1513:G1513"/>
    <mergeCell ref="D1514:G1514"/>
    <mergeCell ref="D1515:G1515"/>
    <mergeCell ref="D1516:G1516"/>
    <mergeCell ref="D1517:G1517"/>
    <mergeCell ref="D1572:G1572"/>
    <mergeCell ref="D1573:G1573"/>
    <mergeCell ref="D1574:G1574"/>
    <mergeCell ref="D1575:G1575"/>
    <mergeCell ref="D1576:G1576"/>
    <mergeCell ref="D1577:G1577"/>
    <mergeCell ref="D1560:G1560"/>
    <mergeCell ref="D1561:G1561"/>
    <mergeCell ref="D1562:G1562"/>
    <mergeCell ref="D1563:G1563"/>
    <mergeCell ref="D1564:G1564"/>
    <mergeCell ref="D1565:G1565"/>
    <mergeCell ref="D1548:G1548"/>
    <mergeCell ref="D1549:G1549"/>
    <mergeCell ref="D1550:G1550"/>
    <mergeCell ref="D1551:G1551"/>
    <mergeCell ref="D1552:G1552"/>
    <mergeCell ref="D1553:G1553"/>
    <mergeCell ref="D1544:G1544"/>
    <mergeCell ref="D1545:G1545"/>
    <mergeCell ref="D1546:G1546"/>
    <mergeCell ref="D1547:G1547"/>
    <mergeCell ref="D1542:G1542"/>
    <mergeCell ref="D1543:G1543"/>
    <mergeCell ref="D1532:G1532"/>
    <mergeCell ref="D1533:G1533"/>
    <mergeCell ref="D1584:G1584"/>
    <mergeCell ref="D1585:G1585"/>
    <mergeCell ref="D1586:G1586"/>
    <mergeCell ref="D1587:G1587"/>
    <mergeCell ref="D1588:G1588"/>
    <mergeCell ref="D1589:G1589"/>
    <mergeCell ref="D1644:G1644"/>
    <mergeCell ref="D1645:G1645"/>
    <mergeCell ref="D1646:G1646"/>
    <mergeCell ref="D1647:G1647"/>
    <mergeCell ref="D1648:G1648"/>
    <mergeCell ref="D1649:G1649"/>
    <mergeCell ref="D1632:G1632"/>
    <mergeCell ref="D1633:G1633"/>
    <mergeCell ref="D1634:G1634"/>
    <mergeCell ref="D1635:G1635"/>
    <mergeCell ref="D1636:G1636"/>
    <mergeCell ref="D1637:G1637"/>
    <mergeCell ref="D1620:G1620"/>
    <mergeCell ref="D1621:G1621"/>
    <mergeCell ref="D1622:G1622"/>
    <mergeCell ref="D1623:G1623"/>
    <mergeCell ref="D1624:G1624"/>
    <mergeCell ref="D1625:G1625"/>
    <mergeCell ref="D1616:G1616"/>
    <mergeCell ref="D1617:G1617"/>
    <mergeCell ref="D1618:G1618"/>
    <mergeCell ref="D1619:G1619"/>
    <mergeCell ref="D1614:G1614"/>
    <mergeCell ref="D1615:G1615"/>
    <mergeCell ref="D1604:G1604"/>
    <mergeCell ref="D1605:G1605"/>
    <mergeCell ref="D1656:G1656"/>
    <mergeCell ref="D1657:G1657"/>
    <mergeCell ref="D1658:G1658"/>
    <mergeCell ref="D1659:G1659"/>
    <mergeCell ref="D1660:G1660"/>
    <mergeCell ref="D1661:G1661"/>
    <mergeCell ref="D1716:G1716"/>
    <mergeCell ref="D1717:G1717"/>
    <mergeCell ref="D1718:G1718"/>
    <mergeCell ref="D1719:G1719"/>
    <mergeCell ref="D1720:G1720"/>
    <mergeCell ref="D1721:G1721"/>
    <mergeCell ref="D1704:G1704"/>
    <mergeCell ref="D1705:G1705"/>
    <mergeCell ref="D1706:G1706"/>
    <mergeCell ref="D1707:G1707"/>
    <mergeCell ref="D1708:G1708"/>
    <mergeCell ref="D1709:G1709"/>
    <mergeCell ref="D1692:G1692"/>
    <mergeCell ref="D1693:G1693"/>
    <mergeCell ref="D1694:G1694"/>
    <mergeCell ref="D1695:G1695"/>
    <mergeCell ref="D1696:G1696"/>
    <mergeCell ref="D1697:G1697"/>
    <mergeCell ref="D1688:G1688"/>
    <mergeCell ref="D1689:G1689"/>
    <mergeCell ref="D1690:G1690"/>
    <mergeCell ref="D1691:G1691"/>
    <mergeCell ref="D1686:G1686"/>
    <mergeCell ref="D1687:G1687"/>
    <mergeCell ref="D1676:G1676"/>
    <mergeCell ref="D1677:G1677"/>
    <mergeCell ref="D1728:G1728"/>
    <mergeCell ref="D1729:G1729"/>
    <mergeCell ref="D1730:G1730"/>
    <mergeCell ref="D1731:G1731"/>
    <mergeCell ref="D1732:G1732"/>
    <mergeCell ref="D1733:G1733"/>
    <mergeCell ref="D1788:G1788"/>
    <mergeCell ref="D1789:G1789"/>
    <mergeCell ref="D1790:G1790"/>
    <mergeCell ref="D1791:G1791"/>
    <mergeCell ref="D1792:G1792"/>
    <mergeCell ref="D1793:G1793"/>
    <mergeCell ref="D1776:G1776"/>
    <mergeCell ref="D1777:G1777"/>
    <mergeCell ref="D1778:G1778"/>
    <mergeCell ref="D1779:G1779"/>
    <mergeCell ref="D1780:G1780"/>
    <mergeCell ref="D1781:G1781"/>
    <mergeCell ref="D1764:G1764"/>
    <mergeCell ref="D1765:G1765"/>
    <mergeCell ref="D1766:G1766"/>
    <mergeCell ref="D1767:G1767"/>
    <mergeCell ref="D1768:G1768"/>
    <mergeCell ref="D1769:G1769"/>
    <mergeCell ref="D1760:G1760"/>
    <mergeCell ref="D1761:G1761"/>
    <mergeCell ref="D1762:G1762"/>
    <mergeCell ref="D1763:G1763"/>
    <mergeCell ref="D1758:G1758"/>
    <mergeCell ref="D1759:G1759"/>
    <mergeCell ref="D1748:G1748"/>
    <mergeCell ref="D1749:G1749"/>
    <mergeCell ref="D1800:G1800"/>
    <mergeCell ref="D1801:G1801"/>
    <mergeCell ref="D1802:G1802"/>
    <mergeCell ref="D1803:G1803"/>
    <mergeCell ref="D1804:G1804"/>
    <mergeCell ref="D1805:G1805"/>
    <mergeCell ref="D1860:G1860"/>
    <mergeCell ref="D1861:G1861"/>
    <mergeCell ref="D1862:G1862"/>
    <mergeCell ref="D1863:G1863"/>
    <mergeCell ref="D1864:G1864"/>
    <mergeCell ref="D1865:G1865"/>
    <mergeCell ref="D1848:G1848"/>
    <mergeCell ref="D1849:G1849"/>
    <mergeCell ref="D1850:G1850"/>
    <mergeCell ref="D1851:G1851"/>
    <mergeCell ref="D1852:G1852"/>
    <mergeCell ref="D1853:G1853"/>
    <mergeCell ref="D1836:G1836"/>
    <mergeCell ref="D1837:G1837"/>
    <mergeCell ref="D1838:G1838"/>
    <mergeCell ref="D1839:G1839"/>
    <mergeCell ref="D1840:G1840"/>
    <mergeCell ref="D1841:G1841"/>
    <mergeCell ref="D1832:G1832"/>
    <mergeCell ref="D1833:G1833"/>
    <mergeCell ref="D1834:G1834"/>
    <mergeCell ref="D1835:G1835"/>
    <mergeCell ref="D1830:G1830"/>
    <mergeCell ref="D1831:G1831"/>
    <mergeCell ref="D1820:G1820"/>
    <mergeCell ref="D1821:G1821"/>
    <mergeCell ref="D1872:G1872"/>
    <mergeCell ref="D1873:G1873"/>
    <mergeCell ref="D1874:G1874"/>
    <mergeCell ref="D1875:G1875"/>
    <mergeCell ref="D1876:G1876"/>
    <mergeCell ref="D1877:G1877"/>
    <mergeCell ref="D1932:G1932"/>
    <mergeCell ref="D1933:G1933"/>
    <mergeCell ref="D1934:G1934"/>
    <mergeCell ref="D1935:G1935"/>
    <mergeCell ref="D1936:G1936"/>
    <mergeCell ref="D1937:G1937"/>
    <mergeCell ref="D1920:G1920"/>
    <mergeCell ref="D1921:G1921"/>
    <mergeCell ref="D1922:G1922"/>
    <mergeCell ref="D1923:G1923"/>
    <mergeCell ref="D1924:G1924"/>
    <mergeCell ref="D1925:G1925"/>
    <mergeCell ref="D1908:G1908"/>
    <mergeCell ref="D1909:G1909"/>
    <mergeCell ref="D1910:G1910"/>
    <mergeCell ref="D1911:G1911"/>
    <mergeCell ref="D1912:G1912"/>
    <mergeCell ref="D1913:G1913"/>
    <mergeCell ref="D1902:G1902"/>
    <mergeCell ref="D1903:G1903"/>
    <mergeCell ref="D1892:G1892"/>
    <mergeCell ref="D1893:G1893"/>
    <mergeCell ref="D1894:G1894"/>
    <mergeCell ref="D1895:G1895"/>
    <mergeCell ref="D1890:G1890"/>
    <mergeCell ref="D1891:G1891"/>
    <mergeCell ref="D1956:G1956"/>
    <mergeCell ref="D1957:G1957"/>
    <mergeCell ref="D1958:G1958"/>
    <mergeCell ref="D1959:G1959"/>
    <mergeCell ref="D1960:G1960"/>
    <mergeCell ref="D1961:G1961"/>
    <mergeCell ref="D1944:G1944"/>
    <mergeCell ref="D1945:G1945"/>
    <mergeCell ref="D1946:G1946"/>
    <mergeCell ref="D1947:G1947"/>
    <mergeCell ref="D1948:G1948"/>
    <mergeCell ref="D1949:G1949"/>
    <mergeCell ref="D2000:G2000"/>
    <mergeCell ref="D2001:G2001"/>
    <mergeCell ref="D2002:G2002"/>
    <mergeCell ref="D2003:G2003"/>
    <mergeCell ref="D2004:G2004"/>
    <mergeCell ref="D1992:G1992"/>
    <mergeCell ref="D1993:G1993"/>
    <mergeCell ref="D1994:G1994"/>
    <mergeCell ref="D1995:G1995"/>
    <mergeCell ref="D1996:G1996"/>
    <mergeCell ref="D1997:G1997"/>
    <mergeCell ref="D1980:G1980"/>
    <mergeCell ref="D1981:G1981"/>
    <mergeCell ref="D1982:G1982"/>
    <mergeCell ref="D1983:G1983"/>
    <mergeCell ref="D1984:G1984"/>
    <mergeCell ref="D1985:G1985"/>
    <mergeCell ref="D1962:G1962"/>
    <mergeCell ref="D1963:G1963"/>
    <mergeCell ref="D1952:G1952"/>
    <mergeCell ref="D64:G64"/>
    <mergeCell ref="D65:G65"/>
    <mergeCell ref="D66:G66"/>
    <mergeCell ref="D67:G67"/>
    <mergeCell ref="D68:G68"/>
    <mergeCell ref="D69:G69"/>
    <mergeCell ref="D70:G70"/>
    <mergeCell ref="D71:G71"/>
    <mergeCell ref="D72:G72"/>
    <mergeCell ref="D47:G47"/>
    <mergeCell ref="D48:G48"/>
    <mergeCell ref="D49:G49"/>
    <mergeCell ref="D50:G50"/>
    <mergeCell ref="D51:G51"/>
    <mergeCell ref="D52:G52"/>
    <mergeCell ref="D53:G53"/>
    <mergeCell ref="D54:G54"/>
    <mergeCell ref="D55:G55"/>
    <mergeCell ref="D56:G56"/>
    <mergeCell ref="D57:G57"/>
    <mergeCell ref="D58:G58"/>
    <mergeCell ref="D59:G59"/>
    <mergeCell ref="D60:G60"/>
    <mergeCell ref="D61:G61"/>
    <mergeCell ref="D62:G62"/>
    <mergeCell ref="D63:G63"/>
  </mergeCells>
  <phoneticPr fontId="2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D2006"/>
  <sheetViews>
    <sheetView view="pageBreakPreview" zoomScale="110" zoomScaleNormal="100" zoomScaleSheetLayoutView="110" workbookViewId="0">
      <pane xSplit="8" ySplit="4" topLeftCell="I5" activePane="bottomRight" state="frozen"/>
      <selection pane="topRight" activeCell="I1" sqref="I1"/>
      <selection pane="bottomLeft" activeCell="A7" sqref="A7"/>
      <selection pane="bottomRight" activeCell="X5" sqref="X5"/>
    </sheetView>
  </sheetViews>
  <sheetFormatPr baseColWidth="10" defaultRowHeight="15" x14ac:dyDescent="0.25"/>
  <cols>
    <col min="1" max="1" width="5.85546875" style="1" customWidth="1"/>
    <col min="2" max="2" width="12.28515625" style="1" customWidth="1"/>
    <col min="3" max="6" width="11.42578125" style="1"/>
    <col min="7" max="7" width="11.42578125" style="1" customWidth="1"/>
    <col min="8" max="8" width="3.28515625" style="5" customWidth="1"/>
    <col min="9" max="10" width="3.28515625" style="6" customWidth="1"/>
    <col min="11" max="34" width="3.28515625" style="2" customWidth="1"/>
    <col min="35" max="260" width="3.28515625" style="1" customWidth="1"/>
    <col min="261" max="261" width="3.28515625" style="29" customWidth="1"/>
    <col min="262" max="264" width="11.42578125" style="29"/>
    <col min="265" max="16384" width="11.42578125" style="1"/>
  </cols>
  <sheetData>
    <row r="1" spans="1:264" s="19" customFormat="1" ht="24" thickBot="1" x14ac:dyDescent="0.3">
      <c r="A1" s="90" t="s">
        <v>22</v>
      </c>
      <c r="B1" s="90"/>
      <c r="C1" s="90"/>
      <c r="D1" s="90"/>
      <c r="E1" s="90"/>
      <c r="F1" s="90"/>
      <c r="G1" s="90"/>
      <c r="H1" s="9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</row>
    <row r="2" spans="1:264" s="22" customFormat="1" ht="30" customHeight="1" x14ac:dyDescent="0.25">
      <c r="A2" s="103" t="s">
        <v>9</v>
      </c>
      <c r="B2" s="94" t="s">
        <v>8</v>
      </c>
      <c r="C2" s="94" t="s">
        <v>23</v>
      </c>
      <c r="D2" s="94" t="s">
        <v>24</v>
      </c>
      <c r="E2" s="94"/>
      <c r="F2" s="94"/>
      <c r="G2" s="94"/>
      <c r="H2" s="21"/>
      <c r="I2" s="93" t="s">
        <v>81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5"/>
      <c r="AK2" s="93" t="s">
        <v>82</v>
      </c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5"/>
      <c r="BM2" s="93" t="s">
        <v>83</v>
      </c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5"/>
      <c r="CO2" s="93" t="s">
        <v>107</v>
      </c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5"/>
      <c r="DQ2" s="93" t="s">
        <v>84</v>
      </c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5"/>
      <c r="ES2" s="93" t="s">
        <v>108</v>
      </c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5"/>
      <c r="FU2" s="93" t="s">
        <v>109</v>
      </c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5"/>
      <c r="GW2" s="93" t="s">
        <v>110</v>
      </c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5"/>
      <c r="HY2" s="93" t="s">
        <v>111</v>
      </c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  <c r="IW2" s="94"/>
      <c r="IX2" s="94"/>
      <c r="IY2" s="94"/>
      <c r="IZ2" s="95"/>
      <c r="JA2" s="39"/>
      <c r="JB2" s="39"/>
      <c r="JC2" s="39"/>
      <c r="JD2" s="39"/>
    </row>
    <row r="3" spans="1:264" s="22" customFormat="1" x14ac:dyDescent="0.25">
      <c r="A3" s="104"/>
      <c r="B3" s="100"/>
      <c r="C3" s="100"/>
      <c r="D3" s="100"/>
      <c r="E3" s="100"/>
      <c r="F3" s="100"/>
      <c r="G3" s="100"/>
      <c r="H3" s="99" t="s">
        <v>29</v>
      </c>
      <c r="I3" s="96" t="s">
        <v>11</v>
      </c>
      <c r="J3" s="92"/>
      <c r="K3" s="92" t="s">
        <v>12</v>
      </c>
      <c r="L3" s="92"/>
      <c r="M3" s="92"/>
      <c r="N3" s="23" t="s">
        <v>13</v>
      </c>
      <c r="O3" s="92" t="s">
        <v>14</v>
      </c>
      <c r="P3" s="92"/>
      <c r="Q3" s="92"/>
      <c r="R3" s="92" t="s">
        <v>15</v>
      </c>
      <c r="S3" s="92"/>
      <c r="T3" s="92"/>
      <c r="U3" s="92" t="s">
        <v>16</v>
      </c>
      <c r="V3" s="92"/>
      <c r="W3" s="92" t="s">
        <v>17</v>
      </c>
      <c r="X3" s="92"/>
      <c r="Y3" s="92"/>
      <c r="Z3" s="92" t="s">
        <v>18</v>
      </c>
      <c r="AA3" s="92"/>
      <c r="AB3" s="92"/>
      <c r="AC3" s="92"/>
      <c r="AD3" s="92" t="s">
        <v>19</v>
      </c>
      <c r="AE3" s="92"/>
      <c r="AF3" s="92"/>
      <c r="AG3" s="92" t="s">
        <v>20</v>
      </c>
      <c r="AH3" s="92"/>
      <c r="AI3" s="23" t="s">
        <v>21</v>
      </c>
      <c r="AJ3" s="24" t="s">
        <v>34</v>
      </c>
      <c r="AK3" s="96" t="s">
        <v>11</v>
      </c>
      <c r="AL3" s="92"/>
      <c r="AM3" s="92" t="s">
        <v>12</v>
      </c>
      <c r="AN3" s="92"/>
      <c r="AO3" s="92"/>
      <c r="AP3" s="23" t="s">
        <v>13</v>
      </c>
      <c r="AQ3" s="92" t="s">
        <v>14</v>
      </c>
      <c r="AR3" s="92"/>
      <c r="AS3" s="92"/>
      <c r="AT3" s="92" t="s">
        <v>15</v>
      </c>
      <c r="AU3" s="92"/>
      <c r="AV3" s="92"/>
      <c r="AW3" s="92" t="s">
        <v>16</v>
      </c>
      <c r="AX3" s="92"/>
      <c r="AY3" s="92" t="s">
        <v>17</v>
      </c>
      <c r="AZ3" s="92"/>
      <c r="BA3" s="92"/>
      <c r="BB3" s="92" t="s">
        <v>18</v>
      </c>
      <c r="BC3" s="92"/>
      <c r="BD3" s="92"/>
      <c r="BE3" s="92"/>
      <c r="BF3" s="92" t="s">
        <v>19</v>
      </c>
      <c r="BG3" s="92"/>
      <c r="BH3" s="92"/>
      <c r="BI3" s="92" t="s">
        <v>20</v>
      </c>
      <c r="BJ3" s="92"/>
      <c r="BK3" s="23" t="s">
        <v>21</v>
      </c>
      <c r="BL3" s="24" t="s">
        <v>34</v>
      </c>
      <c r="BM3" s="96" t="s">
        <v>11</v>
      </c>
      <c r="BN3" s="92"/>
      <c r="BO3" s="92" t="s">
        <v>12</v>
      </c>
      <c r="BP3" s="92"/>
      <c r="BQ3" s="92"/>
      <c r="BR3" s="23" t="s">
        <v>13</v>
      </c>
      <c r="BS3" s="92" t="s">
        <v>14</v>
      </c>
      <c r="BT3" s="92"/>
      <c r="BU3" s="92"/>
      <c r="BV3" s="92" t="s">
        <v>15</v>
      </c>
      <c r="BW3" s="92"/>
      <c r="BX3" s="92"/>
      <c r="BY3" s="92" t="s">
        <v>16</v>
      </c>
      <c r="BZ3" s="92"/>
      <c r="CA3" s="92" t="s">
        <v>17</v>
      </c>
      <c r="CB3" s="92"/>
      <c r="CC3" s="92"/>
      <c r="CD3" s="92" t="s">
        <v>18</v>
      </c>
      <c r="CE3" s="92"/>
      <c r="CF3" s="92"/>
      <c r="CG3" s="92"/>
      <c r="CH3" s="92" t="s">
        <v>19</v>
      </c>
      <c r="CI3" s="92"/>
      <c r="CJ3" s="92"/>
      <c r="CK3" s="92" t="s">
        <v>20</v>
      </c>
      <c r="CL3" s="92"/>
      <c r="CM3" s="23" t="s">
        <v>21</v>
      </c>
      <c r="CN3" s="24" t="s">
        <v>34</v>
      </c>
      <c r="CO3" s="96" t="s">
        <v>11</v>
      </c>
      <c r="CP3" s="92"/>
      <c r="CQ3" s="92" t="s">
        <v>12</v>
      </c>
      <c r="CR3" s="92"/>
      <c r="CS3" s="92"/>
      <c r="CT3" s="23" t="s">
        <v>13</v>
      </c>
      <c r="CU3" s="92" t="s">
        <v>14</v>
      </c>
      <c r="CV3" s="92"/>
      <c r="CW3" s="92"/>
      <c r="CX3" s="92" t="s">
        <v>15</v>
      </c>
      <c r="CY3" s="92"/>
      <c r="CZ3" s="92"/>
      <c r="DA3" s="92" t="s">
        <v>16</v>
      </c>
      <c r="DB3" s="92"/>
      <c r="DC3" s="92" t="s">
        <v>17</v>
      </c>
      <c r="DD3" s="92"/>
      <c r="DE3" s="92"/>
      <c r="DF3" s="92" t="s">
        <v>18</v>
      </c>
      <c r="DG3" s="92"/>
      <c r="DH3" s="92"/>
      <c r="DI3" s="92"/>
      <c r="DJ3" s="92" t="s">
        <v>19</v>
      </c>
      <c r="DK3" s="92"/>
      <c r="DL3" s="92"/>
      <c r="DM3" s="92" t="s">
        <v>20</v>
      </c>
      <c r="DN3" s="92"/>
      <c r="DO3" s="23" t="s">
        <v>21</v>
      </c>
      <c r="DP3" s="24" t="s">
        <v>34</v>
      </c>
      <c r="DQ3" s="96" t="s">
        <v>11</v>
      </c>
      <c r="DR3" s="92"/>
      <c r="DS3" s="92" t="s">
        <v>12</v>
      </c>
      <c r="DT3" s="92"/>
      <c r="DU3" s="92"/>
      <c r="DV3" s="23" t="s">
        <v>13</v>
      </c>
      <c r="DW3" s="92" t="s">
        <v>14</v>
      </c>
      <c r="DX3" s="92"/>
      <c r="DY3" s="92"/>
      <c r="DZ3" s="92" t="s">
        <v>15</v>
      </c>
      <c r="EA3" s="92"/>
      <c r="EB3" s="92"/>
      <c r="EC3" s="92" t="s">
        <v>16</v>
      </c>
      <c r="ED3" s="92"/>
      <c r="EE3" s="92" t="s">
        <v>17</v>
      </c>
      <c r="EF3" s="92"/>
      <c r="EG3" s="92"/>
      <c r="EH3" s="92" t="s">
        <v>18</v>
      </c>
      <c r="EI3" s="92"/>
      <c r="EJ3" s="92"/>
      <c r="EK3" s="92"/>
      <c r="EL3" s="92" t="s">
        <v>19</v>
      </c>
      <c r="EM3" s="92"/>
      <c r="EN3" s="92"/>
      <c r="EO3" s="92" t="s">
        <v>20</v>
      </c>
      <c r="EP3" s="92"/>
      <c r="EQ3" s="23" t="s">
        <v>21</v>
      </c>
      <c r="ER3" s="24" t="s">
        <v>34</v>
      </c>
      <c r="ES3" s="96" t="s">
        <v>11</v>
      </c>
      <c r="ET3" s="92"/>
      <c r="EU3" s="92" t="s">
        <v>12</v>
      </c>
      <c r="EV3" s="92"/>
      <c r="EW3" s="92"/>
      <c r="EX3" s="23" t="s">
        <v>13</v>
      </c>
      <c r="EY3" s="92" t="s">
        <v>14</v>
      </c>
      <c r="EZ3" s="92"/>
      <c r="FA3" s="92"/>
      <c r="FB3" s="92" t="s">
        <v>15</v>
      </c>
      <c r="FC3" s="92"/>
      <c r="FD3" s="92"/>
      <c r="FE3" s="92" t="s">
        <v>16</v>
      </c>
      <c r="FF3" s="92"/>
      <c r="FG3" s="92" t="s">
        <v>17</v>
      </c>
      <c r="FH3" s="92"/>
      <c r="FI3" s="92"/>
      <c r="FJ3" s="92" t="s">
        <v>18</v>
      </c>
      <c r="FK3" s="92"/>
      <c r="FL3" s="92"/>
      <c r="FM3" s="92"/>
      <c r="FN3" s="92" t="s">
        <v>19</v>
      </c>
      <c r="FO3" s="92"/>
      <c r="FP3" s="92"/>
      <c r="FQ3" s="92" t="s">
        <v>20</v>
      </c>
      <c r="FR3" s="92"/>
      <c r="FS3" s="23" t="s">
        <v>21</v>
      </c>
      <c r="FT3" s="24" t="s">
        <v>34</v>
      </c>
      <c r="FU3" s="96" t="s">
        <v>11</v>
      </c>
      <c r="FV3" s="92"/>
      <c r="FW3" s="92" t="s">
        <v>12</v>
      </c>
      <c r="FX3" s="92"/>
      <c r="FY3" s="92"/>
      <c r="FZ3" s="23" t="s">
        <v>13</v>
      </c>
      <c r="GA3" s="92" t="s">
        <v>14</v>
      </c>
      <c r="GB3" s="92"/>
      <c r="GC3" s="92"/>
      <c r="GD3" s="92" t="s">
        <v>15</v>
      </c>
      <c r="GE3" s="92"/>
      <c r="GF3" s="92"/>
      <c r="GG3" s="92" t="s">
        <v>16</v>
      </c>
      <c r="GH3" s="92"/>
      <c r="GI3" s="92" t="s">
        <v>17</v>
      </c>
      <c r="GJ3" s="92"/>
      <c r="GK3" s="92"/>
      <c r="GL3" s="92" t="s">
        <v>18</v>
      </c>
      <c r="GM3" s="92"/>
      <c r="GN3" s="92"/>
      <c r="GO3" s="92"/>
      <c r="GP3" s="92" t="s">
        <v>19</v>
      </c>
      <c r="GQ3" s="92"/>
      <c r="GR3" s="92"/>
      <c r="GS3" s="92" t="s">
        <v>20</v>
      </c>
      <c r="GT3" s="92"/>
      <c r="GU3" s="23" t="s">
        <v>21</v>
      </c>
      <c r="GV3" s="24" t="s">
        <v>34</v>
      </c>
      <c r="GW3" s="96" t="s">
        <v>11</v>
      </c>
      <c r="GX3" s="92"/>
      <c r="GY3" s="92" t="s">
        <v>12</v>
      </c>
      <c r="GZ3" s="92"/>
      <c r="HA3" s="92"/>
      <c r="HB3" s="23" t="s">
        <v>13</v>
      </c>
      <c r="HC3" s="92" t="s">
        <v>14</v>
      </c>
      <c r="HD3" s="92"/>
      <c r="HE3" s="92"/>
      <c r="HF3" s="92" t="s">
        <v>15</v>
      </c>
      <c r="HG3" s="92"/>
      <c r="HH3" s="92"/>
      <c r="HI3" s="92" t="s">
        <v>16</v>
      </c>
      <c r="HJ3" s="92"/>
      <c r="HK3" s="92" t="s">
        <v>17</v>
      </c>
      <c r="HL3" s="92"/>
      <c r="HM3" s="92"/>
      <c r="HN3" s="92" t="s">
        <v>18</v>
      </c>
      <c r="HO3" s="92"/>
      <c r="HP3" s="92"/>
      <c r="HQ3" s="92"/>
      <c r="HR3" s="92" t="s">
        <v>19</v>
      </c>
      <c r="HS3" s="92"/>
      <c r="HT3" s="92"/>
      <c r="HU3" s="92" t="s">
        <v>20</v>
      </c>
      <c r="HV3" s="92"/>
      <c r="HW3" s="23" t="s">
        <v>21</v>
      </c>
      <c r="HX3" s="24" t="s">
        <v>34</v>
      </c>
      <c r="HY3" s="96" t="s">
        <v>11</v>
      </c>
      <c r="HZ3" s="92"/>
      <c r="IA3" s="92" t="s">
        <v>12</v>
      </c>
      <c r="IB3" s="92"/>
      <c r="IC3" s="92"/>
      <c r="ID3" s="23" t="s">
        <v>13</v>
      </c>
      <c r="IE3" s="92" t="s">
        <v>14</v>
      </c>
      <c r="IF3" s="92"/>
      <c r="IG3" s="92"/>
      <c r="IH3" s="92" t="s">
        <v>15</v>
      </c>
      <c r="II3" s="92"/>
      <c r="IJ3" s="92"/>
      <c r="IK3" s="92" t="s">
        <v>16</v>
      </c>
      <c r="IL3" s="92"/>
      <c r="IM3" s="92" t="s">
        <v>17</v>
      </c>
      <c r="IN3" s="92"/>
      <c r="IO3" s="92"/>
      <c r="IP3" s="92" t="s">
        <v>18</v>
      </c>
      <c r="IQ3" s="92"/>
      <c r="IR3" s="92"/>
      <c r="IS3" s="92"/>
      <c r="IT3" s="92" t="s">
        <v>19</v>
      </c>
      <c r="IU3" s="92"/>
      <c r="IV3" s="92"/>
      <c r="IW3" s="92" t="s">
        <v>20</v>
      </c>
      <c r="IX3" s="92"/>
      <c r="IY3" s="25" t="s">
        <v>21</v>
      </c>
      <c r="IZ3" s="26" t="s">
        <v>34</v>
      </c>
      <c r="JA3" s="39"/>
      <c r="JB3" s="39"/>
      <c r="JC3" s="39"/>
      <c r="JD3" s="39"/>
    </row>
    <row r="4" spans="1:264" s="22" customFormat="1" x14ac:dyDescent="0.25">
      <c r="A4" s="104"/>
      <c r="B4" s="100"/>
      <c r="C4" s="100"/>
      <c r="D4" s="100"/>
      <c r="E4" s="100"/>
      <c r="F4" s="100"/>
      <c r="G4" s="100"/>
      <c r="H4" s="99"/>
      <c r="I4" s="27" t="s">
        <v>30</v>
      </c>
      <c r="J4" s="23" t="s">
        <v>31</v>
      </c>
      <c r="K4" s="23" t="s">
        <v>30</v>
      </c>
      <c r="L4" s="23" t="s">
        <v>31</v>
      </c>
      <c r="M4" s="23" t="s">
        <v>32</v>
      </c>
      <c r="N4" s="23" t="s">
        <v>30</v>
      </c>
      <c r="O4" s="23" t="s">
        <v>30</v>
      </c>
      <c r="P4" s="23" t="s">
        <v>31</v>
      </c>
      <c r="Q4" s="23" t="s">
        <v>32</v>
      </c>
      <c r="R4" s="23" t="s">
        <v>30</v>
      </c>
      <c r="S4" s="23" t="s">
        <v>31</v>
      </c>
      <c r="T4" s="23" t="s">
        <v>32</v>
      </c>
      <c r="U4" s="23" t="s">
        <v>30</v>
      </c>
      <c r="V4" s="23" t="s">
        <v>31</v>
      </c>
      <c r="W4" s="23" t="s">
        <v>30</v>
      </c>
      <c r="X4" s="23" t="s">
        <v>31</v>
      </c>
      <c r="Y4" s="23" t="s">
        <v>32</v>
      </c>
      <c r="Z4" s="23" t="s">
        <v>30</v>
      </c>
      <c r="AA4" s="23" t="s">
        <v>31</v>
      </c>
      <c r="AB4" s="23" t="s">
        <v>32</v>
      </c>
      <c r="AC4" s="23" t="s">
        <v>33</v>
      </c>
      <c r="AD4" s="23" t="s">
        <v>30</v>
      </c>
      <c r="AE4" s="23" t="s">
        <v>31</v>
      </c>
      <c r="AF4" s="23" t="s">
        <v>32</v>
      </c>
      <c r="AG4" s="23" t="s">
        <v>30</v>
      </c>
      <c r="AH4" s="23" t="s">
        <v>31</v>
      </c>
      <c r="AI4" s="23" t="s">
        <v>30</v>
      </c>
      <c r="AJ4" s="28" t="s">
        <v>30</v>
      </c>
      <c r="AK4" s="27" t="s">
        <v>30</v>
      </c>
      <c r="AL4" s="23" t="s">
        <v>31</v>
      </c>
      <c r="AM4" s="23" t="s">
        <v>30</v>
      </c>
      <c r="AN4" s="23" t="s">
        <v>31</v>
      </c>
      <c r="AO4" s="23" t="s">
        <v>32</v>
      </c>
      <c r="AP4" s="23" t="s">
        <v>30</v>
      </c>
      <c r="AQ4" s="23" t="s">
        <v>30</v>
      </c>
      <c r="AR4" s="23" t="s">
        <v>31</v>
      </c>
      <c r="AS4" s="23" t="s">
        <v>32</v>
      </c>
      <c r="AT4" s="23" t="s">
        <v>30</v>
      </c>
      <c r="AU4" s="23" t="s">
        <v>31</v>
      </c>
      <c r="AV4" s="23" t="s">
        <v>32</v>
      </c>
      <c r="AW4" s="23" t="s">
        <v>30</v>
      </c>
      <c r="AX4" s="23" t="s">
        <v>31</v>
      </c>
      <c r="AY4" s="23" t="s">
        <v>30</v>
      </c>
      <c r="AZ4" s="23" t="s">
        <v>31</v>
      </c>
      <c r="BA4" s="23" t="s">
        <v>32</v>
      </c>
      <c r="BB4" s="23" t="s">
        <v>30</v>
      </c>
      <c r="BC4" s="23" t="s">
        <v>31</v>
      </c>
      <c r="BD4" s="23" t="s">
        <v>32</v>
      </c>
      <c r="BE4" s="23" t="s">
        <v>33</v>
      </c>
      <c r="BF4" s="23" t="s">
        <v>30</v>
      </c>
      <c r="BG4" s="23" t="s">
        <v>31</v>
      </c>
      <c r="BH4" s="23" t="s">
        <v>32</v>
      </c>
      <c r="BI4" s="23" t="s">
        <v>30</v>
      </c>
      <c r="BJ4" s="23" t="s">
        <v>31</v>
      </c>
      <c r="BK4" s="23" t="s">
        <v>30</v>
      </c>
      <c r="BL4" s="28" t="s">
        <v>30</v>
      </c>
      <c r="BM4" s="27" t="s">
        <v>30</v>
      </c>
      <c r="BN4" s="23" t="s">
        <v>31</v>
      </c>
      <c r="BO4" s="23" t="s">
        <v>30</v>
      </c>
      <c r="BP4" s="23" t="s">
        <v>31</v>
      </c>
      <c r="BQ4" s="23" t="s">
        <v>32</v>
      </c>
      <c r="BR4" s="23" t="s">
        <v>30</v>
      </c>
      <c r="BS4" s="23" t="s">
        <v>30</v>
      </c>
      <c r="BT4" s="23" t="s">
        <v>31</v>
      </c>
      <c r="BU4" s="23" t="s">
        <v>32</v>
      </c>
      <c r="BV4" s="23" t="s">
        <v>30</v>
      </c>
      <c r="BW4" s="23" t="s">
        <v>31</v>
      </c>
      <c r="BX4" s="23" t="s">
        <v>32</v>
      </c>
      <c r="BY4" s="23" t="s">
        <v>30</v>
      </c>
      <c r="BZ4" s="23" t="s">
        <v>31</v>
      </c>
      <c r="CA4" s="23" t="s">
        <v>30</v>
      </c>
      <c r="CB4" s="23" t="s">
        <v>31</v>
      </c>
      <c r="CC4" s="23" t="s">
        <v>32</v>
      </c>
      <c r="CD4" s="23" t="s">
        <v>30</v>
      </c>
      <c r="CE4" s="23" t="s">
        <v>31</v>
      </c>
      <c r="CF4" s="23" t="s">
        <v>32</v>
      </c>
      <c r="CG4" s="23" t="s">
        <v>33</v>
      </c>
      <c r="CH4" s="23" t="s">
        <v>30</v>
      </c>
      <c r="CI4" s="23" t="s">
        <v>31</v>
      </c>
      <c r="CJ4" s="23" t="s">
        <v>32</v>
      </c>
      <c r="CK4" s="23" t="s">
        <v>30</v>
      </c>
      <c r="CL4" s="23" t="s">
        <v>31</v>
      </c>
      <c r="CM4" s="23" t="s">
        <v>30</v>
      </c>
      <c r="CN4" s="28" t="s">
        <v>30</v>
      </c>
      <c r="CO4" s="27" t="s">
        <v>30</v>
      </c>
      <c r="CP4" s="23" t="s">
        <v>31</v>
      </c>
      <c r="CQ4" s="23" t="s">
        <v>30</v>
      </c>
      <c r="CR4" s="23" t="s">
        <v>31</v>
      </c>
      <c r="CS4" s="23" t="s">
        <v>32</v>
      </c>
      <c r="CT4" s="23" t="s">
        <v>30</v>
      </c>
      <c r="CU4" s="23" t="s">
        <v>30</v>
      </c>
      <c r="CV4" s="23" t="s">
        <v>31</v>
      </c>
      <c r="CW4" s="23" t="s">
        <v>32</v>
      </c>
      <c r="CX4" s="23" t="s">
        <v>30</v>
      </c>
      <c r="CY4" s="23" t="s">
        <v>31</v>
      </c>
      <c r="CZ4" s="23" t="s">
        <v>32</v>
      </c>
      <c r="DA4" s="23" t="s">
        <v>30</v>
      </c>
      <c r="DB4" s="23" t="s">
        <v>31</v>
      </c>
      <c r="DC4" s="23" t="s">
        <v>30</v>
      </c>
      <c r="DD4" s="23" t="s">
        <v>31</v>
      </c>
      <c r="DE4" s="23" t="s">
        <v>32</v>
      </c>
      <c r="DF4" s="23" t="s">
        <v>30</v>
      </c>
      <c r="DG4" s="23" t="s">
        <v>31</v>
      </c>
      <c r="DH4" s="23" t="s">
        <v>32</v>
      </c>
      <c r="DI4" s="23" t="s">
        <v>33</v>
      </c>
      <c r="DJ4" s="23" t="s">
        <v>30</v>
      </c>
      <c r="DK4" s="23" t="s">
        <v>31</v>
      </c>
      <c r="DL4" s="23" t="s">
        <v>32</v>
      </c>
      <c r="DM4" s="23" t="s">
        <v>30</v>
      </c>
      <c r="DN4" s="23" t="s">
        <v>31</v>
      </c>
      <c r="DO4" s="23" t="s">
        <v>30</v>
      </c>
      <c r="DP4" s="28" t="s">
        <v>30</v>
      </c>
      <c r="DQ4" s="27" t="s">
        <v>30</v>
      </c>
      <c r="DR4" s="23" t="s">
        <v>31</v>
      </c>
      <c r="DS4" s="23" t="s">
        <v>30</v>
      </c>
      <c r="DT4" s="23" t="s">
        <v>31</v>
      </c>
      <c r="DU4" s="23" t="s">
        <v>32</v>
      </c>
      <c r="DV4" s="23" t="s">
        <v>30</v>
      </c>
      <c r="DW4" s="23" t="s">
        <v>30</v>
      </c>
      <c r="DX4" s="23" t="s">
        <v>31</v>
      </c>
      <c r="DY4" s="23" t="s">
        <v>32</v>
      </c>
      <c r="DZ4" s="23" t="s">
        <v>30</v>
      </c>
      <c r="EA4" s="23" t="s">
        <v>31</v>
      </c>
      <c r="EB4" s="23" t="s">
        <v>32</v>
      </c>
      <c r="EC4" s="23" t="s">
        <v>30</v>
      </c>
      <c r="ED4" s="23" t="s">
        <v>31</v>
      </c>
      <c r="EE4" s="23" t="s">
        <v>30</v>
      </c>
      <c r="EF4" s="23" t="s">
        <v>31</v>
      </c>
      <c r="EG4" s="23" t="s">
        <v>32</v>
      </c>
      <c r="EH4" s="23" t="s">
        <v>30</v>
      </c>
      <c r="EI4" s="23" t="s">
        <v>31</v>
      </c>
      <c r="EJ4" s="23" t="s">
        <v>32</v>
      </c>
      <c r="EK4" s="23" t="s">
        <v>33</v>
      </c>
      <c r="EL4" s="23" t="s">
        <v>30</v>
      </c>
      <c r="EM4" s="23" t="s">
        <v>31</v>
      </c>
      <c r="EN4" s="23" t="s">
        <v>32</v>
      </c>
      <c r="EO4" s="23" t="s">
        <v>30</v>
      </c>
      <c r="EP4" s="23" t="s">
        <v>31</v>
      </c>
      <c r="EQ4" s="23" t="s">
        <v>30</v>
      </c>
      <c r="ER4" s="28" t="s">
        <v>30</v>
      </c>
      <c r="ES4" s="27" t="s">
        <v>30</v>
      </c>
      <c r="ET4" s="23" t="s">
        <v>31</v>
      </c>
      <c r="EU4" s="23" t="s">
        <v>30</v>
      </c>
      <c r="EV4" s="23" t="s">
        <v>31</v>
      </c>
      <c r="EW4" s="23" t="s">
        <v>32</v>
      </c>
      <c r="EX4" s="23" t="s">
        <v>30</v>
      </c>
      <c r="EY4" s="23" t="s">
        <v>30</v>
      </c>
      <c r="EZ4" s="23" t="s">
        <v>31</v>
      </c>
      <c r="FA4" s="23" t="s">
        <v>32</v>
      </c>
      <c r="FB4" s="23" t="s">
        <v>30</v>
      </c>
      <c r="FC4" s="23" t="s">
        <v>31</v>
      </c>
      <c r="FD4" s="23" t="s">
        <v>32</v>
      </c>
      <c r="FE4" s="23" t="s">
        <v>30</v>
      </c>
      <c r="FF4" s="23" t="s">
        <v>31</v>
      </c>
      <c r="FG4" s="23" t="s">
        <v>30</v>
      </c>
      <c r="FH4" s="23" t="s">
        <v>31</v>
      </c>
      <c r="FI4" s="23" t="s">
        <v>32</v>
      </c>
      <c r="FJ4" s="23" t="s">
        <v>30</v>
      </c>
      <c r="FK4" s="23" t="s">
        <v>31</v>
      </c>
      <c r="FL4" s="23" t="s">
        <v>32</v>
      </c>
      <c r="FM4" s="23" t="s">
        <v>33</v>
      </c>
      <c r="FN4" s="23" t="s">
        <v>30</v>
      </c>
      <c r="FO4" s="23" t="s">
        <v>31</v>
      </c>
      <c r="FP4" s="23" t="s">
        <v>32</v>
      </c>
      <c r="FQ4" s="23" t="s">
        <v>30</v>
      </c>
      <c r="FR4" s="23" t="s">
        <v>31</v>
      </c>
      <c r="FS4" s="23" t="s">
        <v>30</v>
      </c>
      <c r="FT4" s="28" t="s">
        <v>30</v>
      </c>
      <c r="FU4" s="27" t="s">
        <v>30</v>
      </c>
      <c r="FV4" s="23" t="s">
        <v>31</v>
      </c>
      <c r="FW4" s="23" t="s">
        <v>30</v>
      </c>
      <c r="FX4" s="23" t="s">
        <v>31</v>
      </c>
      <c r="FY4" s="23" t="s">
        <v>32</v>
      </c>
      <c r="FZ4" s="23" t="s">
        <v>30</v>
      </c>
      <c r="GA4" s="23" t="s">
        <v>30</v>
      </c>
      <c r="GB4" s="23" t="s">
        <v>31</v>
      </c>
      <c r="GC4" s="23" t="s">
        <v>32</v>
      </c>
      <c r="GD4" s="23" t="s">
        <v>30</v>
      </c>
      <c r="GE4" s="23" t="s">
        <v>31</v>
      </c>
      <c r="GF4" s="23" t="s">
        <v>32</v>
      </c>
      <c r="GG4" s="23" t="s">
        <v>30</v>
      </c>
      <c r="GH4" s="23" t="s">
        <v>31</v>
      </c>
      <c r="GI4" s="23" t="s">
        <v>30</v>
      </c>
      <c r="GJ4" s="23" t="s">
        <v>31</v>
      </c>
      <c r="GK4" s="23" t="s">
        <v>32</v>
      </c>
      <c r="GL4" s="23" t="s">
        <v>30</v>
      </c>
      <c r="GM4" s="23" t="s">
        <v>31</v>
      </c>
      <c r="GN4" s="23" t="s">
        <v>32</v>
      </c>
      <c r="GO4" s="23" t="s">
        <v>33</v>
      </c>
      <c r="GP4" s="23" t="s">
        <v>30</v>
      </c>
      <c r="GQ4" s="23" t="s">
        <v>31</v>
      </c>
      <c r="GR4" s="23" t="s">
        <v>32</v>
      </c>
      <c r="GS4" s="23" t="s">
        <v>30</v>
      </c>
      <c r="GT4" s="23" t="s">
        <v>31</v>
      </c>
      <c r="GU4" s="23" t="s">
        <v>30</v>
      </c>
      <c r="GV4" s="28" t="s">
        <v>30</v>
      </c>
      <c r="GW4" s="27" t="s">
        <v>30</v>
      </c>
      <c r="GX4" s="23" t="s">
        <v>31</v>
      </c>
      <c r="GY4" s="23" t="s">
        <v>30</v>
      </c>
      <c r="GZ4" s="23" t="s">
        <v>31</v>
      </c>
      <c r="HA4" s="23" t="s">
        <v>32</v>
      </c>
      <c r="HB4" s="23" t="s">
        <v>30</v>
      </c>
      <c r="HC4" s="23" t="s">
        <v>30</v>
      </c>
      <c r="HD4" s="23" t="s">
        <v>31</v>
      </c>
      <c r="HE4" s="23" t="s">
        <v>32</v>
      </c>
      <c r="HF4" s="23" t="s">
        <v>30</v>
      </c>
      <c r="HG4" s="23" t="s">
        <v>31</v>
      </c>
      <c r="HH4" s="23" t="s">
        <v>32</v>
      </c>
      <c r="HI4" s="23" t="s">
        <v>30</v>
      </c>
      <c r="HJ4" s="23" t="s">
        <v>31</v>
      </c>
      <c r="HK4" s="23" t="s">
        <v>30</v>
      </c>
      <c r="HL4" s="23" t="s">
        <v>31</v>
      </c>
      <c r="HM4" s="23" t="s">
        <v>32</v>
      </c>
      <c r="HN4" s="23" t="s">
        <v>30</v>
      </c>
      <c r="HO4" s="23" t="s">
        <v>31</v>
      </c>
      <c r="HP4" s="23" t="s">
        <v>32</v>
      </c>
      <c r="HQ4" s="23" t="s">
        <v>33</v>
      </c>
      <c r="HR4" s="23" t="s">
        <v>30</v>
      </c>
      <c r="HS4" s="23" t="s">
        <v>31</v>
      </c>
      <c r="HT4" s="23" t="s">
        <v>32</v>
      </c>
      <c r="HU4" s="23" t="s">
        <v>30</v>
      </c>
      <c r="HV4" s="23" t="s">
        <v>31</v>
      </c>
      <c r="HW4" s="23" t="s">
        <v>30</v>
      </c>
      <c r="HX4" s="28" t="s">
        <v>30</v>
      </c>
      <c r="HY4" s="27" t="s">
        <v>30</v>
      </c>
      <c r="HZ4" s="23" t="s">
        <v>31</v>
      </c>
      <c r="IA4" s="23" t="s">
        <v>30</v>
      </c>
      <c r="IB4" s="23" t="s">
        <v>31</v>
      </c>
      <c r="IC4" s="23" t="s">
        <v>32</v>
      </c>
      <c r="ID4" s="23" t="s">
        <v>30</v>
      </c>
      <c r="IE4" s="23" t="s">
        <v>30</v>
      </c>
      <c r="IF4" s="23" t="s">
        <v>31</v>
      </c>
      <c r="IG4" s="23" t="s">
        <v>32</v>
      </c>
      <c r="IH4" s="23" t="s">
        <v>30</v>
      </c>
      <c r="II4" s="23" t="s">
        <v>31</v>
      </c>
      <c r="IJ4" s="23" t="s">
        <v>32</v>
      </c>
      <c r="IK4" s="23" t="s">
        <v>30</v>
      </c>
      <c r="IL4" s="23" t="s">
        <v>31</v>
      </c>
      <c r="IM4" s="23" t="s">
        <v>30</v>
      </c>
      <c r="IN4" s="23" t="s">
        <v>31</v>
      </c>
      <c r="IO4" s="23" t="s">
        <v>32</v>
      </c>
      <c r="IP4" s="23" t="s">
        <v>30</v>
      </c>
      <c r="IQ4" s="23" t="s">
        <v>31</v>
      </c>
      <c r="IR4" s="23" t="s">
        <v>32</v>
      </c>
      <c r="IS4" s="23" t="s">
        <v>33</v>
      </c>
      <c r="IT4" s="23" t="s">
        <v>30</v>
      </c>
      <c r="IU4" s="23" t="s">
        <v>31</v>
      </c>
      <c r="IV4" s="23" t="s">
        <v>32</v>
      </c>
      <c r="IW4" s="23" t="s">
        <v>30</v>
      </c>
      <c r="IX4" s="23" t="s">
        <v>31</v>
      </c>
      <c r="IY4" s="23" t="s">
        <v>30</v>
      </c>
      <c r="IZ4" s="28" t="s">
        <v>30</v>
      </c>
      <c r="JA4" s="39"/>
      <c r="JB4" s="39"/>
      <c r="JC4" s="39"/>
      <c r="JD4" s="39"/>
    </row>
    <row r="5" spans="1:264" s="6" customFormat="1" x14ac:dyDescent="0.25">
      <c r="A5" s="55">
        <v>1</v>
      </c>
      <c r="B5" s="56" t="str">
        <f>ESTUDIANTES!B5</f>
        <v>1° A</v>
      </c>
      <c r="C5" s="56">
        <f>ESTUDIANTES!C5</f>
        <v>12345670</v>
      </c>
      <c r="D5" s="97" t="str">
        <f>ESTUDIANTES!D5</f>
        <v>ESTUDIANTE 1</v>
      </c>
      <c r="E5" s="97"/>
      <c r="F5" s="97"/>
      <c r="G5" s="97"/>
      <c r="H5" s="57" t="str">
        <f>ESTUDIANTES!H5</f>
        <v>H</v>
      </c>
      <c r="I5" s="54" t="s">
        <v>26</v>
      </c>
      <c r="J5" s="54" t="s">
        <v>26</v>
      </c>
      <c r="K5" s="54" t="s">
        <v>26</v>
      </c>
      <c r="L5" s="54" t="s">
        <v>26</v>
      </c>
      <c r="M5" s="54" t="s">
        <v>26</v>
      </c>
      <c r="N5" s="54" t="s">
        <v>26</v>
      </c>
      <c r="O5" s="54" t="s">
        <v>26</v>
      </c>
      <c r="P5" s="54" t="s">
        <v>26</v>
      </c>
      <c r="Q5" s="54" t="s">
        <v>26</v>
      </c>
      <c r="R5" s="54" t="s">
        <v>26</v>
      </c>
      <c r="S5" s="54" t="s">
        <v>26</v>
      </c>
      <c r="T5" s="54" t="s">
        <v>26</v>
      </c>
      <c r="U5" s="54" t="s">
        <v>26</v>
      </c>
      <c r="V5" s="54" t="s">
        <v>26</v>
      </c>
      <c r="W5" s="54" t="s">
        <v>26</v>
      </c>
      <c r="X5" s="54" t="s">
        <v>26</v>
      </c>
      <c r="Y5" s="54" t="s">
        <v>26</v>
      </c>
      <c r="Z5" s="54" t="s">
        <v>26</v>
      </c>
      <c r="AA5" s="54" t="s">
        <v>26</v>
      </c>
      <c r="AB5" s="54" t="s">
        <v>26</v>
      </c>
      <c r="AC5" s="54" t="s">
        <v>26</v>
      </c>
      <c r="AD5" s="54" t="s">
        <v>26</v>
      </c>
      <c r="AE5" s="54" t="s">
        <v>26</v>
      </c>
      <c r="AF5" s="54" t="s">
        <v>26</v>
      </c>
      <c r="AG5" s="54" t="s">
        <v>26</v>
      </c>
      <c r="AH5" s="54" t="s">
        <v>26</v>
      </c>
      <c r="AI5" s="54" t="s">
        <v>26</v>
      </c>
      <c r="AJ5" s="54" t="s">
        <v>26</v>
      </c>
      <c r="AK5" s="54" t="s">
        <v>26</v>
      </c>
      <c r="AL5" s="54" t="s">
        <v>26</v>
      </c>
      <c r="AM5" s="54" t="s">
        <v>26</v>
      </c>
      <c r="AN5" s="54" t="s">
        <v>26</v>
      </c>
      <c r="AO5" s="54" t="s">
        <v>26</v>
      </c>
      <c r="AP5" s="54" t="s">
        <v>26</v>
      </c>
      <c r="AQ5" s="54" t="s">
        <v>26</v>
      </c>
      <c r="AR5" s="54" t="s">
        <v>26</v>
      </c>
      <c r="AS5" s="54" t="s">
        <v>26</v>
      </c>
      <c r="AT5" s="54" t="s">
        <v>26</v>
      </c>
      <c r="AU5" s="54" t="s">
        <v>26</v>
      </c>
      <c r="AV5" s="54" t="s">
        <v>26</v>
      </c>
      <c r="AW5" s="54" t="s">
        <v>26</v>
      </c>
      <c r="AX5" s="54" t="s">
        <v>26</v>
      </c>
      <c r="AY5" s="54" t="s">
        <v>26</v>
      </c>
      <c r="AZ5" s="54" t="s">
        <v>26</v>
      </c>
      <c r="BA5" s="54" t="s">
        <v>26</v>
      </c>
      <c r="BB5" s="54" t="s">
        <v>26</v>
      </c>
      <c r="BC5" s="54" t="s">
        <v>26</v>
      </c>
      <c r="BD5" s="54" t="s">
        <v>26</v>
      </c>
      <c r="BE5" s="54" t="s">
        <v>26</v>
      </c>
      <c r="BF5" s="54" t="s">
        <v>26</v>
      </c>
      <c r="BG5" s="54" t="s">
        <v>26</v>
      </c>
      <c r="BH5" s="54" t="s">
        <v>26</v>
      </c>
      <c r="BI5" s="54" t="s">
        <v>26</v>
      </c>
      <c r="BJ5" s="54" t="s">
        <v>26</v>
      </c>
      <c r="BK5" s="54" t="s">
        <v>26</v>
      </c>
      <c r="BL5" s="54" t="s">
        <v>26</v>
      </c>
      <c r="BM5" s="54" t="s">
        <v>26</v>
      </c>
      <c r="BN5" s="54" t="s">
        <v>26</v>
      </c>
      <c r="BO5" s="54" t="s">
        <v>26</v>
      </c>
      <c r="BP5" s="54" t="s">
        <v>26</v>
      </c>
      <c r="BQ5" s="54" t="s">
        <v>26</v>
      </c>
      <c r="BR5" s="54" t="s">
        <v>26</v>
      </c>
      <c r="BS5" s="54" t="s">
        <v>26</v>
      </c>
      <c r="BT5" s="54" t="s">
        <v>26</v>
      </c>
      <c r="BU5" s="54" t="s">
        <v>26</v>
      </c>
      <c r="BV5" s="54" t="s">
        <v>26</v>
      </c>
      <c r="BW5" s="54" t="s">
        <v>26</v>
      </c>
      <c r="BX5" s="54" t="s">
        <v>26</v>
      </c>
      <c r="BY5" s="54" t="s">
        <v>26</v>
      </c>
      <c r="BZ5" s="54" t="s">
        <v>26</v>
      </c>
      <c r="CA5" s="54" t="s">
        <v>26</v>
      </c>
      <c r="CB5" s="54" t="s">
        <v>26</v>
      </c>
      <c r="CC5" s="54" t="s">
        <v>26</v>
      </c>
      <c r="CD5" s="54" t="s">
        <v>26</v>
      </c>
      <c r="CE5" s="54" t="s">
        <v>26</v>
      </c>
      <c r="CF5" s="54" t="s">
        <v>26</v>
      </c>
      <c r="CG5" s="54" t="s">
        <v>26</v>
      </c>
      <c r="CH5" s="54" t="s">
        <v>26</v>
      </c>
      <c r="CI5" s="54" t="s">
        <v>26</v>
      </c>
      <c r="CJ5" s="54" t="s">
        <v>26</v>
      </c>
      <c r="CK5" s="54" t="s">
        <v>26</v>
      </c>
      <c r="CL5" s="54" t="s">
        <v>26</v>
      </c>
      <c r="CM5" s="54" t="s">
        <v>26</v>
      </c>
      <c r="CN5" s="54" t="s">
        <v>26</v>
      </c>
      <c r="CO5" s="54" t="s">
        <v>26</v>
      </c>
      <c r="CP5" s="54" t="s">
        <v>26</v>
      </c>
      <c r="CQ5" s="54" t="s">
        <v>26</v>
      </c>
      <c r="CR5" s="54" t="s">
        <v>26</v>
      </c>
      <c r="CS5" s="54" t="s">
        <v>26</v>
      </c>
      <c r="CT5" s="54" t="s">
        <v>26</v>
      </c>
      <c r="CU5" s="54" t="s">
        <v>26</v>
      </c>
      <c r="CV5" s="54" t="s">
        <v>26</v>
      </c>
      <c r="CW5" s="54" t="s">
        <v>26</v>
      </c>
      <c r="CX5" s="54" t="s">
        <v>26</v>
      </c>
      <c r="CY5" s="54" t="s">
        <v>26</v>
      </c>
      <c r="CZ5" s="54" t="s">
        <v>26</v>
      </c>
      <c r="DA5" s="54" t="s">
        <v>26</v>
      </c>
      <c r="DB5" s="54" t="s">
        <v>26</v>
      </c>
      <c r="DC5" s="54" t="s">
        <v>26</v>
      </c>
      <c r="DD5" s="54" t="s">
        <v>26</v>
      </c>
      <c r="DE5" s="54" t="s">
        <v>26</v>
      </c>
      <c r="DF5" s="54" t="s">
        <v>26</v>
      </c>
      <c r="DG5" s="54" t="s">
        <v>26</v>
      </c>
      <c r="DH5" s="54" t="s">
        <v>26</v>
      </c>
      <c r="DI5" s="54" t="s">
        <v>26</v>
      </c>
      <c r="DJ5" s="54" t="s">
        <v>26</v>
      </c>
      <c r="DK5" s="54" t="s">
        <v>26</v>
      </c>
      <c r="DL5" s="54" t="s">
        <v>26</v>
      </c>
      <c r="DM5" s="54" t="s">
        <v>26</v>
      </c>
      <c r="DN5" s="54" t="s">
        <v>26</v>
      </c>
      <c r="DO5" s="54" t="s">
        <v>26</v>
      </c>
      <c r="DP5" s="54" t="s">
        <v>26</v>
      </c>
      <c r="DQ5" s="54" t="s">
        <v>26</v>
      </c>
      <c r="DR5" s="54" t="s">
        <v>26</v>
      </c>
      <c r="DS5" s="54" t="s">
        <v>26</v>
      </c>
      <c r="DT5" s="54" t="s">
        <v>26</v>
      </c>
      <c r="DU5" s="54" t="s">
        <v>26</v>
      </c>
      <c r="DV5" s="54" t="s">
        <v>26</v>
      </c>
      <c r="DW5" s="54" t="s">
        <v>26</v>
      </c>
      <c r="DX5" s="54" t="s">
        <v>26</v>
      </c>
      <c r="DY5" s="54" t="s">
        <v>26</v>
      </c>
      <c r="DZ5" s="54" t="s">
        <v>26</v>
      </c>
      <c r="EA5" s="54" t="s">
        <v>26</v>
      </c>
      <c r="EB5" s="54" t="s">
        <v>26</v>
      </c>
      <c r="EC5" s="54" t="s">
        <v>26</v>
      </c>
      <c r="ED5" s="54" t="s">
        <v>26</v>
      </c>
      <c r="EE5" s="54" t="s">
        <v>26</v>
      </c>
      <c r="EF5" s="54" t="s">
        <v>26</v>
      </c>
      <c r="EG5" s="54" t="s">
        <v>26</v>
      </c>
      <c r="EH5" s="54" t="s">
        <v>26</v>
      </c>
      <c r="EI5" s="54" t="s">
        <v>26</v>
      </c>
      <c r="EJ5" s="54" t="s">
        <v>26</v>
      </c>
      <c r="EK5" s="54" t="s">
        <v>26</v>
      </c>
      <c r="EL5" s="54" t="s">
        <v>26</v>
      </c>
      <c r="EM5" s="54" t="s">
        <v>26</v>
      </c>
      <c r="EN5" s="54" t="s">
        <v>26</v>
      </c>
      <c r="EO5" s="54" t="s">
        <v>26</v>
      </c>
      <c r="EP5" s="54" t="s">
        <v>26</v>
      </c>
      <c r="EQ5" s="54" t="s">
        <v>26</v>
      </c>
      <c r="ER5" s="54" t="s">
        <v>26</v>
      </c>
      <c r="ES5" s="54" t="s">
        <v>26</v>
      </c>
      <c r="ET5" s="54" t="s">
        <v>26</v>
      </c>
      <c r="EU5" s="54" t="s">
        <v>26</v>
      </c>
      <c r="EV5" s="54" t="s">
        <v>26</v>
      </c>
      <c r="EW5" s="54" t="s">
        <v>26</v>
      </c>
      <c r="EX5" s="54" t="s">
        <v>26</v>
      </c>
      <c r="EY5" s="54" t="s">
        <v>26</v>
      </c>
      <c r="EZ5" s="54" t="s">
        <v>26</v>
      </c>
      <c r="FA5" s="54" t="s">
        <v>26</v>
      </c>
      <c r="FB5" s="54" t="s">
        <v>26</v>
      </c>
      <c r="FC5" s="54" t="s">
        <v>26</v>
      </c>
      <c r="FD5" s="54" t="s">
        <v>26</v>
      </c>
      <c r="FE5" s="54" t="s">
        <v>26</v>
      </c>
      <c r="FF5" s="54" t="s">
        <v>26</v>
      </c>
      <c r="FG5" s="54" t="s">
        <v>26</v>
      </c>
      <c r="FH5" s="54" t="s">
        <v>26</v>
      </c>
      <c r="FI5" s="54" t="s">
        <v>26</v>
      </c>
      <c r="FJ5" s="54" t="s">
        <v>26</v>
      </c>
      <c r="FK5" s="54" t="s">
        <v>26</v>
      </c>
      <c r="FL5" s="54" t="s">
        <v>26</v>
      </c>
      <c r="FM5" s="54" t="s">
        <v>26</v>
      </c>
      <c r="FN5" s="54" t="s">
        <v>26</v>
      </c>
      <c r="FO5" s="54" t="s">
        <v>26</v>
      </c>
      <c r="FP5" s="54" t="s">
        <v>26</v>
      </c>
      <c r="FQ5" s="54" t="s">
        <v>26</v>
      </c>
      <c r="FR5" s="54" t="s">
        <v>26</v>
      </c>
      <c r="FS5" s="54" t="s">
        <v>26</v>
      </c>
      <c r="FT5" s="54" t="s">
        <v>26</v>
      </c>
      <c r="FU5" s="54" t="s">
        <v>26</v>
      </c>
      <c r="FV5" s="54" t="s">
        <v>26</v>
      </c>
      <c r="FW5" s="54" t="s">
        <v>26</v>
      </c>
      <c r="FX5" s="54" t="s">
        <v>26</v>
      </c>
      <c r="FY5" s="54" t="s">
        <v>26</v>
      </c>
      <c r="FZ5" s="54" t="s">
        <v>26</v>
      </c>
      <c r="GA5" s="54" t="s">
        <v>26</v>
      </c>
      <c r="GB5" s="54" t="s">
        <v>26</v>
      </c>
      <c r="GC5" s="54" t="s">
        <v>26</v>
      </c>
      <c r="GD5" s="54" t="s">
        <v>26</v>
      </c>
      <c r="GE5" s="54" t="s">
        <v>26</v>
      </c>
      <c r="GF5" s="54" t="s">
        <v>26</v>
      </c>
      <c r="GG5" s="54" t="s">
        <v>26</v>
      </c>
      <c r="GH5" s="54" t="s">
        <v>26</v>
      </c>
      <c r="GI5" s="54" t="s">
        <v>26</v>
      </c>
      <c r="GJ5" s="54" t="s">
        <v>26</v>
      </c>
      <c r="GK5" s="54" t="s">
        <v>26</v>
      </c>
      <c r="GL5" s="54" t="s">
        <v>26</v>
      </c>
      <c r="GM5" s="54" t="s">
        <v>26</v>
      </c>
      <c r="GN5" s="54" t="s">
        <v>26</v>
      </c>
      <c r="GO5" s="54" t="s">
        <v>26</v>
      </c>
      <c r="GP5" s="54" t="s">
        <v>26</v>
      </c>
      <c r="GQ5" s="54" t="s">
        <v>26</v>
      </c>
      <c r="GR5" s="54" t="s">
        <v>26</v>
      </c>
      <c r="GS5" s="54" t="s">
        <v>26</v>
      </c>
      <c r="GT5" s="54" t="s">
        <v>26</v>
      </c>
      <c r="GU5" s="54" t="s">
        <v>26</v>
      </c>
      <c r="GV5" s="54" t="s">
        <v>26</v>
      </c>
      <c r="GW5" s="54" t="s">
        <v>26</v>
      </c>
      <c r="GX5" s="54" t="s">
        <v>26</v>
      </c>
      <c r="GY5" s="54" t="s">
        <v>26</v>
      </c>
      <c r="GZ5" s="54" t="s">
        <v>26</v>
      </c>
      <c r="HA5" s="54" t="s">
        <v>26</v>
      </c>
      <c r="HB5" s="54" t="s">
        <v>26</v>
      </c>
      <c r="HC5" s="54" t="s">
        <v>26</v>
      </c>
      <c r="HD5" s="54" t="s">
        <v>26</v>
      </c>
      <c r="HE5" s="54" t="s">
        <v>26</v>
      </c>
      <c r="HF5" s="54" t="s">
        <v>26</v>
      </c>
      <c r="HG5" s="54" t="s">
        <v>26</v>
      </c>
      <c r="HH5" s="54" t="s">
        <v>26</v>
      </c>
      <c r="HI5" s="54" t="s">
        <v>26</v>
      </c>
      <c r="HJ5" s="54" t="s">
        <v>26</v>
      </c>
      <c r="HK5" s="54" t="s">
        <v>26</v>
      </c>
      <c r="HL5" s="54" t="s">
        <v>26</v>
      </c>
      <c r="HM5" s="54" t="s">
        <v>26</v>
      </c>
      <c r="HN5" s="54" t="s">
        <v>26</v>
      </c>
      <c r="HO5" s="54" t="s">
        <v>26</v>
      </c>
      <c r="HP5" s="54" t="s">
        <v>26</v>
      </c>
      <c r="HQ5" s="54" t="s">
        <v>26</v>
      </c>
      <c r="HR5" s="54" t="s">
        <v>26</v>
      </c>
      <c r="HS5" s="54" t="s">
        <v>26</v>
      </c>
      <c r="HT5" s="54" t="s">
        <v>26</v>
      </c>
      <c r="HU5" s="54" t="s">
        <v>26</v>
      </c>
      <c r="HV5" s="54" t="s">
        <v>26</v>
      </c>
      <c r="HW5" s="54" t="s">
        <v>26</v>
      </c>
      <c r="HX5" s="54" t="s">
        <v>26</v>
      </c>
      <c r="HY5" s="54" t="s">
        <v>26</v>
      </c>
      <c r="HZ5" s="54" t="s">
        <v>26</v>
      </c>
      <c r="IA5" s="54" t="s">
        <v>26</v>
      </c>
      <c r="IB5" s="54" t="s">
        <v>26</v>
      </c>
      <c r="IC5" s="54" t="s">
        <v>26</v>
      </c>
      <c r="ID5" s="54" t="s">
        <v>26</v>
      </c>
      <c r="IE5" s="54" t="s">
        <v>26</v>
      </c>
      <c r="IF5" s="54" t="s">
        <v>26</v>
      </c>
      <c r="IG5" s="54" t="s">
        <v>26</v>
      </c>
      <c r="IH5" s="54" t="s">
        <v>26</v>
      </c>
      <c r="II5" s="54" t="s">
        <v>26</v>
      </c>
      <c r="IJ5" s="54" t="s">
        <v>26</v>
      </c>
      <c r="IK5" s="54" t="s">
        <v>26</v>
      </c>
      <c r="IL5" s="54" t="s">
        <v>26</v>
      </c>
      <c r="IM5" s="54" t="s">
        <v>26</v>
      </c>
      <c r="IN5" s="54" t="s">
        <v>26</v>
      </c>
      <c r="IO5" s="54" t="s">
        <v>26</v>
      </c>
      <c r="IP5" s="54" t="s">
        <v>26</v>
      </c>
      <c r="IQ5" s="54" t="s">
        <v>26</v>
      </c>
      <c r="IR5" s="54" t="s">
        <v>26</v>
      </c>
      <c r="IS5" s="54" t="s">
        <v>26</v>
      </c>
      <c r="IT5" s="54" t="s">
        <v>26</v>
      </c>
      <c r="IU5" s="54" t="s">
        <v>26</v>
      </c>
      <c r="IV5" s="54" t="s">
        <v>26</v>
      </c>
      <c r="IW5" s="54" t="s">
        <v>26</v>
      </c>
      <c r="IX5" s="54" t="s">
        <v>26</v>
      </c>
      <c r="IY5" s="54" t="s">
        <v>26</v>
      </c>
      <c r="IZ5" s="54" t="s">
        <v>26</v>
      </c>
      <c r="JA5" s="16"/>
      <c r="JB5" s="16"/>
      <c r="JC5" s="16"/>
      <c r="JD5" s="20" t="s">
        <v>26</v>
      </c>
    </row>
    <row r="6" spans="1:264" s="6" customFormat="1" x14ac:dyDescent="0.25">
      <c r="A6" s="55">
        <v>2</v>
      </c>
      <c r="B6" s="56" t="str">
        <f>ESTUDIANTES!B6</f>
        <v>1° A</v>
      </c>
      <c r="C6" s="56">
        <f>ESTUDIANTES!C6</f>
        <v>12345671</v>
      </c>
      <c r="D6" s="97" t="str">
        <f>ESTUDIANTES!D6</f>
        <v>ESTUDIANTE 2</v>
      </c>
      <c r="E6" s="97"/>
      <c r="F6" s="97"/>
      <c r="G6" s="97"/>
      <c r="H6" s="57" t="str">
        <f>ESTUDIANTES!H6</f>
        <v>H</v>
      </c>
      <c r="I6" s="54" t="s">
        <v>27</v>
      </c>
      <c r="J6" s="54" t="s">
        <v>27</v>
      </c>
      <c r="K6" s="54" t="s">
        <v>27</v>
      </c>
      <c r="L6" s="54" t="s">
        <v>27</v>
      </c>
      <c r="M6" s="54" t="s">
        <v>27</v>
      </c>
      <c r="N6" s="54" t="s">
        <v>27</v>
      </c>
      <c r="O6" s="54" t="s">
        <v>27</v>
      </c>
      <c r="P6" s="54" t="s">
        <v>27</v>
      </c>
      <c r="Q6" s="54" t="s">
        <v>27</v>
      </c>
      <c r="R6" s="54" t="s">
        <v>27</v>
      </c>
      <c r="S6" s="54" t="s">
        <v>27</v>
      </c>
      <c r="T6" s="54" t="s">
        <v>27</v>
      </c>
      <c r="U6" s="54" t="s">
        <v>27</v>
      </c>
      <c r="V6" s="54" t="s">
        <v>27</v>
      </c>
      <c r="W6" s="54" t="s">
        <v>27</v>
      </c>
      <c r="X6" s="54" t="s">
        <v>27</v>
      </c>
      <c r="Y6" s="54" t="s">
        <v>27</v>
      </c>
      <c r="Z6" s="54" t="s">
        <v>27</v>
      </c>
      <c r="AA6" s="54" t="s">
        <v>27</v>
      </c>
      <c r="AB6" s="54" t="s">
        <v>27</v>
      </c>
      <c r="AC6" s="54" t="s">
        <v>27</v>
      </c>
      <c r="AD6" s="54" t="s">
        <v>27</v>
      </c>
      <c r="AE6" s="54" t="s">
        <v>27</v>
      </c>
      <c r="AF6" s="54" t="s">
        <v>27</v>
      </c>
      <c r="AG6" s="54" t="s">
        <v>27</v>
      </c>
      <c r="AH6" s="54" t="s">
        <v>27</v>
      </c>
      <c r="AI6" s="54" t="s">
        <v>27</v>
      </c>
      <c r="AJ6" s="54" t="s">
        <v>27</v>
      </c>
      <c r="AK6" s="54" t="s">
        <v>27</v>
      </c>
      <c r="AL6" s="54" t="s">
        <v>27</v>
      </c>
      <c r="AM6" s="54" t="s">
        <v>27</v>
      </c>
      <c r="AN6" s="54" t="s">
        <v>27</v>
      </c>
      <c r="AO6" s="54" t="s">
        <v>27</v>
      </c>
      <c r="AP6" s="54" t="s">
        <v>27</v>
      </c>
      <c r="AQ6" s="54" t="s">
        <v>27</v>
      </c>
      <c r="AR6" s="54" t="s">
        <v>27</v>
      </c>
      <c r="AS6" s="54" t="s">
        <v>27</v>
      </c>
      <c r="AT6" s="54" t="s">
        <v>27</v>
      </c>
      <c r="AU6" s="54" t="s">
        <v>27</v>
      </c>
      <c r="AV6" s="54" t="s">
        <v>27</v>
      </c>
      <c r="AW6" s="54" t="s">
        <v>27</v>
      </c>
      <c r="AX6" s="54" t="s">
        <v>27</v>
      </c>
      <c r="AY6" s="54" t="s">
        <v>27</v>
      </c>
      <c r="AZ6" s="54" t="s">
        <v>27</v>
      </c>
      <c r="BA6" s="54" t="s">
        <v>27</v>
      </c>
      <c r="BB6" s="54" t="s">
        <v>27</v>
      </c>
      <c r="BC6" s="54" t="s">
        <v>27</v>
      </c>
      <c r="BD6" s="54" t="s">
        <v>27</v>
      </c>
      <c r="BE6" s="54" t="s">
        <v>27</v>
      </c>
      <c r="BF6" s="54" t="s">
        <v>27</v>
      </c>
      <c r="BG6" s="54" t="s">
        <v>27</v>
      </c>
      <c r="BH6" s="54" t="s">
        <v>27</v>
      </c>
      <c r="BI6" s="54" t="s">
        <v>27</v>
      </c>
      <c r="BJ6" s="54" t="s">
        <v>27</v>
      </c>
      <c r="BK6" s="54" t="s">
        <v>27</v>
      </c>
      <c r="BL6" s="54" t="s">
        <v>27</v>
      </c>
      <c r="BM6" s="54" t="s">
        <v>27</v>
      </c>
      <c r="BN6" s="54" t="s">
        <v>27</v>
      </c>
      <c r="BO6" s="54" t="s">
        <v>27</v>
      </c>
      <c r="BP6" s="54" t="s">
        <v>27</v>
      </c>
      <c r="BQ6" s="54" t="s">
        <v>27</v>
      </c>
      <c r="BR6" s="54" t="s">
        <v>27</v>
      </c>
      <c r="BS6" s="54" t="s">
        <v>27</v>
      </c>
      <c r="BT6" s="54" t="s">
        <v>27</v>
      </c>
      <c r="BU6" s="54" t="s">
        <v>27</v>
      </c>
      <c r="BV6" s="54" t="s">
        <v>27</v>
      </c>
      <c r="BW6" s="54" t="s">
        <v>27</v>
      </c>
      <c r="BX6" s="54" t="s">
        <v>27</v>
      </c>
      <c r="BY6" s="54" t="s">
        <v>27</v>
      </c>
      <c r="BZ6" s="54" t="s">
        <v>27</v>
      </c>
      <c r="CA6" s="54" t="s">
        <v>27</v>
      </c>
      <c r="CB6" s="54" t="s">
        <v>27</v>
      </c>
      <c r="CC6" s="54" t="s">
        <v>27</v>
      </c>
      <c r="CD6" s="54" t="s">
        <v>27</v>
      </c>
      <c r="CE6" s="54" t="s">
        <v>27</v>
      </c>
      <c r="CF6" s="54" t="s">
        <v>27</v>
      </c>
      <c r="CG6" s="54" t="s">
        <v>27</v>
      </c>
      <c r="CH6" s="54" t="s">
        <v>27</v>
      </c>
      <c r="CI6" s="54" t="s">
        <v>27</v>
      </c>
      <c r="CJ6" s="54" t="s">
        <v>27</v>
      </c>
      <c r="CK6" s="54" t="s">
        <v>27</v>
      </c>
      <c r="CL6" s="54" t="s">
        <v>27</v>
      </c>
      <c r="CM6" s="54" t="s">
        <v>27</v>
      </c>
      <c r="CN6" s="54" t="s">
        <v>27</v>
      </c>
      <c r="CO6" s="54" t="s">
        <v>27</v>
      </c>
      <c r="CP6" s="54" t="s">
        <v>27</v>
      </c>
      <c r="CQ6" s="54" t="s">
        <v>27</v>
      </c>
      <c r="CR6" s="54" t="s">
        <v>27</v>
      </c>
      <c r="CS6" s="54" t="s">
        <v>27</v>
      </c>
      <c r="CT6" s="54" t="s">
        <v>27</v>
      </c>
      <c r="CU6" s="54" t="s">
        <v>27</v>
      </c>
      <c r="CV6" s="54" t="s">
        <v>27</v>
      </c>
      <c r="CW6" s="54" t="s">
        <v>27</v>
      </c>
      <c r="CX6" s="54" t="s">
        <v>27</v>
      </c>
      <c r="CY6" s="54" t="s">
        <v>27</v>
      </c>
      <c r="CZ6" s="54" t="s">
        <v>27</v>
      </c>
      <c r="DA6" s="54" t="s">
        <v>27</v>
      </c>
      <c r="DB6" s="54" t="s">
        <v>27</v>
      </c>
      <c r="DC6" s="54" t="s">
        <v>27</v>
      </c>
      <c r="DD6" s="54" t="s">
        <v>27</v>
      </c>
      <c r="DE6" s="54" t="s">
        <v>27</v>
      </c>
      <c r="DF6" s="54" t="s">
        <v>27</v>
      </c>
      <c r="DG6" s="54" t="s">
        <v>27</v>
      </c>
      <c r="DH6" s="54" t="s">
        <v>27</v>
      </c>
      <c r="DI6" s="54" t="s">
        <v>27</v>
      </c>
      <c r="DJ6" s="54" t="s">
        <v>27</v>
      </c>
      <c r="DK6" s="54" t="s">
        <v>27</v>
      </c>
      <c r="DL6" s="54" t="s">
        <v>27</v>
      </c>
      <c r="DM6" s="54" t="s">
        <v>27</v>
      </c>
      <c r="DN6" s="54" t="s">
        <v>27</v>
      </c>
      <c r="DO6" s="54" t="s">
        <v>27</v>
      </c>
      <c r="DP6" s="54" t="s">
        <v>27</v>
      </c>
      <c r="DQ6" s="54" t="s">
        <v>27</v>
      </c>
      <c r="DR6" s="54" t="s">
        <v>27</v>
      </c>
      <c r="DS6" s="54" t="s">
        <v>27</v>
      </c>
      <c r="DT6" s="54" t="s">
        <v>27</v>
      </c>
      <c r="DU6" s="54" t="s">
        <v>27</v>
      </c>
      <c r="DV6" s="54" t="s">
        <v>27</v>
      </c>
      <c r="DW6" s="54" t="s">
        <v>27</v>
      </c>
      <c r="DX6" s="54" t="s">
        <v>27</v>
      </c>
      <c r="DY6" s="54" t="s">
        <v>27</v>
      </c>
      <c r="DZ6" s="54" t="s">
        <v>27</v>
      </c>
      <c r="EA6" s="54" t="s">
        <v>27</v>
      </c>
      <c r="EB6" s="54" t="s">
        <v>27</v>
      </c>
      <c r="EC6" s="54" t="s">
        <v>27</v>
      </c>
      <c r="ED6" s="54" t="s">
        <v>27</v>
      </c>
      <c r="EE6" s="54" t="s">
        <v>27</v>
      </c>
      <c r="EF6" s="54" t="s">
        <v>27</v>
      </c>
      <c r="EG6" s="54" t="s">
        <v>27</v>
      </c>
      <c r="EH6" s="54" t="s">
        <v>27</v>
      </c>
      <c r="EI6" s="54" t="s">
        <v>27</v>
      </c>
      <c r="EJ6" s="54" t="s">
        <v>27</v>
      </c>
      <c r="EK6" s="54" t="s">
        <v>27</v>
      </c>
      <c r="EL6" s="54" t="s">
        <v>27</v>
      </c>
      <c r="EM6" s="54" t="s">
        <v>27</v>
      </c>
      <c r="EN6" s="54" t="s">
        <v>27</v>
      </c>
      <c r="EO6" s="54" t="s">
        <v>27</v>
      </c>
      <c r="EP6" s="54" t="s">
        <v>27</v>
      </c>
      <c r="EQ6" s="54" t="s">
        <v>27</v>
      </c>
      <c r="ER6" s="54" t="s">
        <v>27</v>
      </c>
      <c r="ES6" s="54" t="s">
        <v>27</v>
      </c>
      <c r="ET6" s="54" t="s">
        <v>27</v>
      </c>
      <c r="EU6" s="54" t="s">
        <v>27</v>
      </c>
      <c r="EV6" s="54" t="s">
        <v>27</v>
      </c>
      <c r="EW6" s="54" t="s">
        <v>27</v>
      </c>
      <c r="EX6" s="54" t="s">
        <v>27</v>
      </c>
      <c r="EY6" s="54" t="s">
        <v>27</v>
      </c>
      <c r="EZ6" s="54" t="s">
        <v>27</v>
      </c>
      <c r="FA6" s="54" t="s">
        <v>27</v>
      </c>
      <c r="FB6" s="54" t="s">
        <v>27</v>
      </c>
      <c r="FC6" s="54" t="s">
        <v>27</v>
      </c>
      <c r="FD6" s="54" t="s">
        <v>27</v>
      </c>
      <c r="FE6" s="54" t="s">
        <v>27</v>
      </c>
      <c r="FF6" s="54" t="s">
        <v>27</v>
      </c>
      <c r="FG6" s="54" t="s">
        <v>27</v>
      </c>
      <c r="FH6" s="54" t="s">
        <v>27</v>
      </c>
      <c r="FI6" s="54" t="s">
        <v>27</v>
      </c>
      <c r="FJ6" s="54" t="s">
        <v>27</v>
      </c>
      <c r="FK6" s="54" t="s">
        <v>27</v>
      </c>
      <c r="FL6" s="54" t="s">
        <v>27</v>
      </c>
      <c r="FM6" s="54" t="s">
        <v>27</v>
      </c>
      <c r="FN6" s="54" t="s">
        <v>27</v>
      </c>
      <c r="FO6" s="54" t="s">
        <v>27</v>
      </c>
      <c r="FP6" s="54" t="s">
        <v>27</v>
      </c>
      <c r="FQ6" s="54" t="s">
        <v>27</v>
      </c>
      <c r="FR6" s="54" t="s">
        <v>27</v>
      </c>
      <c r="FS6" s="54" t="s">
        <v>27</v>
      </c>
      <c r="FT6" s="54" t="s">
        <v>27</v>
      </c>
      <c r="FU6" s="54" t="s">
        <v>27</v>
      </c>
      <c r="FV6" s="54" t="s">
        <v>27</v>
      </c>
      <c r="FW6" s="54" t="s">
        <v>27</v>
      </c>
      <c r="FX6" s="54" t="s">
        <v>27</v>
      </c>
      <c r="FY6" s="54" t="s">
        <v>27</v>
      </c>
      <c r="FZ6" s="54" t="s">
        <v>27</v>
      </c>
      <c r="GA6" s="54" t="s">
        <v>27</v>
      </c>
      <c r="GB6" s="54" t="s">
        <v>27</v>
      </c>
      <c r="GC6" s="54" t="s">
        <v>27</v>
      </c>
      <c r="GD6" s="54" t="s">
        <v>27</v>
      </c>
      <c r="GE6" s="54" t="s">
        <v>27</v>
      </c>
      <c r="GF6" s="54" t="s">
        <v>27</v>
      </c>
      <c r="GG6" s="54" t="s">
        <v>27</v>
      </c>
      <c r="GH6" s="54" t="s">
        <v>27</v>
      </c>
      <c r="GI6" s="54" t="s">
        <v>27</v>
      </c>
      <c r="GJ6" s="54" t="s">
        <v>27</v>
      </c>
      <c r="GK6" s="54" t="s">
        <v>27</v>
      </c>
      <c r="GL6" s="54" t="s">
        <v>27</v>
      </c>
      <c r="GM6" s="54" t="s">
        <v>27</v>
      </c>
      <c r="GN6" s="54" t="s">
        <v>27</v>
      </c>
      <c r="GO6" s="54" t="s">
        <v>27</v>
      </c>
      <c r="GP6" s="54" t="s">
        <v>27</v>
      </c>
      <c r="GQ6" s="54" t="s">
        <v>27</v>
      </c>
      <c r="GR6" s="54" t="s">
        <v>27</v>
      </c>
      <c r="GS6" s="54" t="s">
        <v>27</v>
      </c>
      <c r="GT6" s="54" t="s">
        <v>27</v>
      </c>
      <c r="GU6" s="54" t="s">
        <v>27</v>
      </c>
      <c r="GV6" s="54" t="s">
        <v>27</v>
      </c>
      <c r="GW6" s="54" t="s">
        <v>27</v>
      </c>
      <c r="GX6" s="54" t="s">
        <v>27</v>
      </c>
      <c r="GY6" s="54" t="s">
        <v>27</v>
      </c>
      <c r="GZ6" s="54" t="s">
        <v>27</v>
      </c>
      <c r="HA6" s="54" t="s">
        <v>27</v>
      </c>
      <c r="HB6" s="54" t="s">
        <v>27</v>
      </c>
      <c r="HC6" s="54" t="s">
        <v>27</v>
      </c>
      <c r="HD6" s="54" t="s">
        <v>27</v>
      </c>
      <c r="HE6" s="54" t="s">
        <v>27</v>
      </c>
      <c r="HF6" s="54" t="s">
        <v>27</v>
      </c>
      <c r="HG6" s="54" t="s">
        <v>27</v>
      </c>
      <c r="HH6" s="54" t="s">
        <v>27</v>
      </c>
      <c r="HI6" s="54" t="s">
        <v>27</v>
      </c>
      <c r="HJ6" s="54" t="s">
        <v>27</v>
      </c>
      <c r="HK6" s="54" t="s">
        <v>27</v>
      </c>
      <c r="HL6" s="54" t="s">
        <v>27</v>
      </c>
      <c r="HM6" s="54" t="s">
        <v>27</v>
      </c>
      <c r="HN6" s="54" t="s">
        <v>27</v>
      </c>
      <c r="HO6" s="54" t="s">
        <v>27</v>
      </c>
      <c r="HP6" s="54" t="s">
        <v>27</v>
      </c>
      <c r="HQ6" s="54" t="s">
        <v>27</v>
      </c>
      <c r="HR6" s="54" t="s">
        <v>27</v>
      </c>
      <c r="HS6" s="54" t="s">
        <v>27</v>
      </c>
      <c r="HT6" s="54" t="s">
        <v>27</v>
      </c>
      <c r="HU6" s="54" t="s">
        <v>27</v>
      </c>
      <c r="HV6" s="54" t="s">
        <v>27</v>
      </c>
      <c r="HW6" s="54" t="s">
        <v>27</v>
      </c>
      <c r="HX6" s="54" t="s">
        <v>27</v>
      </c>
      <c r="HY6" s="54" t="s">
        <v>27</v>
      </c>
      <c r="HZ6" s="54" t="s">
        <v>27</v>
      </c>
      <c r="IA6" s="54" t="s">
        <v>27</v>
      </c>
      <c r="IB6" s="54" t="s">
        <v>27</v>
      </c>
      <c r="IC6" s="54" t="s">
        <v>27</v>
      </c>
      <c r="ID6" s="54" t="s">
        <v>27</v>
      </c>
      <c r="IE6" s="54" t="s">
        <v>27</v>
      </c>
      <c r="IF6" s="54" t="s">
        <v>27</v>
      </c>
      <c r="IG6" s="54" t="s">
        <v>27</v>
      </c>
      <c r="IH6" s="54" t="s">
        <v>27</v>
      </c>
      <c r="II6" s="54" t="s">
        <v>27</v>
      </c>
      <c r="IJ6" s="54" t="s">
        <v>27</v>
      </c>
      <c r="IK6" s="54" t="s">
        <v>27</v>
      </c>
      <c r="IL6" s="54" t="s">
        <v>27</v>
      </c>
      <c r="IM6" s="54" t="s">
        <v>27</v>
      </c>
      <c r="IN6" s="54" t="s">
        <v>27</v>
      </c>
      <c r="IO6" s="54" t="s">
        <v>27</v>
      </c>
      <c r="IP6" s="54" t="s">
        <v>27</v>
      </c>
      <c r="IQ6" s="54" t="s">
        <v>27</v>
      </c>
      <c r="IR6" s="54" t="s">
        <v>27</v>
      </c>
      <c r="IS6" s="54" t="s">
        <v>27</v>
      </c>
      <c r="IT6" s="54" t="s">
        <v>27</v>
      </c>
      <c r="IU6" s="54" t="s">
        <v>27</v>
      </c>
      <c r="IV6" s="54" t="s">
        <v>27</v>
      </c>
      <c r="IW6" s="54" t="s">
        <v>27</v>
      </c>
      <c r="IX6" s="54" t="s">
        <v>27</v>
      </c>
      <c r="IY6" s="54" t="s">
        <v>27</v>
      </c>
      <c r="IZ6" s="54" t="s">
        <v>27</v>
      </c>
      <c r="JA6" s="16"/>
      <c r="JB6" s="16"/>
      <c r="JC6" s="16"/>
      <c r="JD6" s="20" t="s">
        <v>27</v>
      </c>
    </row>
    <row r="7" spans="1:264" s="6" customFormat="1" x14ac:dyDescent="0.25">
      <c r="A7" s="55">
        <v>3</v>
      </c>
      <c r="B7" s="56" t="str">
        <f>ESTUDIANTES!B7</f>
        <v>1° A</v>
      </c>
      <c r="C7" s="56">
        <f>ESTUDIANTES!C7</f>
        <v>12345672</v>
      </c>
      <c r="D7" s="97" t="str">
        <f>ESTUDIANTES!D7</f>
        <v>ESTUDIANTE 3</v>
      </c>
      <c r="E7" s="97"/>
      <c r="F7" s="97"/>
      <c r="G7" s="97"/>
      <c r="H7" s="57" t="str">
        <f>ESTUDIANTES!H7</f>
        <v>H</v>
      </c>
      <c r="I7" s="54" t="s">
        <v>26</v>
      </c>
      <c r="J7" s="54" t="s">
        <v>26</v>
      </c>
      <c r="K7" s="54" t="s">
        <v>26</v>
      </c>
      <c r="L7" s="54" t="s">
        <v>26</v>
      </c>
      <c r="M7" s="54" t="s">
        <v>26</v>
      </c>
      <c r="N7" s="54" t="s">
        <v>26</v>
      </c>
      <c r="O7" s="54" t="s">
        <v>26</v>
      </c>
      <c r="P7" s="54" t="s">
        <v>26</v>
      </c>
      <c r="Q7" s="54" t="s">
        <v>26</v>
      </c>
      <c r="R7" s="54" t="s">
        <v>26</v>
      </c>
      <c r="S7" s="54" t="s">
        <v>26</v>
      </c>
      <c r="T7" s="54" t="s">
        <v>26</v>
      </c>
      <c r="U7" s="54" t="s">
        <v>26</v>
      </c>
      <c r="V7" s="54" t="s">
        <v>26</v>
      </c>
      <c r="W7" s="54" t="s">
        <v>26</v>
      </c>
      <c r="X7" s="54" t="s">
        <v>26</v>
      </c>
      <c r="Y7" s="54" t="s">
        <v>26</v>
      </c>
      <c r="Z7" s="54" t="s">
        <v>26</v>
      </c>
      <c r="AA7" s="54" t="s">
        <v>26</v>
      </c>
      <c r="AB7" s="54" t="s">
        <v>26</v>
      </c>
      <c r="AC7" s="54" t="s">
        <v>26</v>
      </c>
      <c r="AD7" s="54" t="s">
        <v>26</v>
      </c>
      <c r="AE7" s="54" t="s">
        <v>26</v>
      </c>
      <c r="AF7" s="54" t="s">
        <v>26</v>
      </c>
      <c r="AG7" s="54" t="s">
        <v>26</v>
      </c>
      <c r="AH7" s="54" t="s">
        <v>26</v>
      </c>
      <c r="AI7" s="54" t="s">
        <v>26</v>
      </c>
      <c r="AJ7" s="54" t="s">
        <v>26</v>
      </c>
      <c r="AK7" s="54" t="s">
        <v>26</v>
      </c>
      <c r="AL7" s="54" t="s">
        <v>26</v>
      </c>
      <c r="AM7" s="54" t="s">
        <v>26</v>
      </c>
      <c r="AN7" s="54" t="s">
        <v>26</v>
      </c>
      <c r="AO7" s="54" t="s">
        <v>26</v>
      </c>
      <c r="AP7" s="54" t="s">
        <v>26</v>
      </c>
      <c r="AQ7" s="54" t="s">
        <v>26</v>
      </c>
      <c r="AR7" s="54" t="s">
        <v>26</v>
      </c>
      <c r="AS7" s="54" t="s">
        <v>26</v>
      </c>
      <c r="AT7" s="54" t="s">
        <v>26</v>
      </c>
      <c r="AU7" s="54" t="s">
        <v>26</v>
      </c>
      <c r="AV7" s="54" t="s">
        <v>26</v>
      </c>
      <c r="AW7" s="54" t="s">
        <v>26</v>
      </c>
      <c r="AX7" s="54" t="s">
        <v>26</v>
      </c>
      <c r="AY7" s="54" t="s">
        <v>26</v>
      </c>
      <c r="AZ7" s="54" t="s">
        <v>26</v>
      </c>
      <c r="BA7" s="54" t="s">
        <v>26</v>
      </c>
      <c r="BB7" s="54" t="s">
        <v>26</v>
      </c>
      <c r="BC7" s="54" t="s">
        <v>26</v>
      </c>
      <c r="BD7" s="54" t="s">
        <v>26</v>
      </c>
      <c r="BE7" s="54" t="s">
        <v>26</v>
      </c>
      <c r="BF7" s="54" t="s">
        <v>26</v>
      </c>
      <c r="BG7" s="54" t="s">
        <v>26</v>
      </c>
      <c r="BH7" s="54" t="s">
        <v>26</v>
      </c>
      <c r="BI7" s="54" t="s">
        <v>26</v>
      </c>
      <c r="BJ7" s="54" t="s">
        <v>26</v>
      </c>
      <c r="BK7" s="54" t="s">
        <v>26</v>
      </c>
      <c r="BL7" s="54" t="s">
        <v>26</v>
      </c>
      <c r="BM7" s="54" t="s">
        <v>26</v>
      </c>
      <c r="BN7" s="54" t="s">
        <v>26</v>
      </c>
      <c r="BO7" s="54" t="s">
        <v>26</v>
      </c>
      <c r="BP7" s="54" t="s">
        <v>26</v>
      </c>
      <c r="BQ7" s="54" t="s">
        <v>26</v>
      </c>
      <c r="BR7" s="54" t="s">
        <v>26</v>
      </c>
      <c r="BS7" s="54" t="s">
        <v>26</v>
      </c>
      <c r="BT7" s="54" t="s">
        <v>26</v>
      </c>
      <c r="BU7" s="54" t="s">
        <v>26</v>
      </c>
      <c r="BV7" s="54" t="s">
        <v>26</v>
      </c>
      <c r="BW7" s="54" t="s">
        <v>26</v>
      </c>
      <c r="BX7" s="54" t="s">
        <v>26</v>
      </c>
      <c r="BY7" s="54" t="s">
        <v>26</v>
      </c>
      <c r="BZ7" s="54" t="s">
        <v>26</v>
      </c>
      <c r="CA7" s="54" t="s">
        <v>26</v>
      </c>
      <c r="CB7" s="54" t="s">
        <v>26</v>
      </c>
      <c r="CC7" s="54" t="s">
        <v>26</v>
      </c>
      <c r="CD7" s="54" t="s">
        <v>26</v>
      </c>
      <c r="CE7" s="54" t="s">
        <v>26</v>
      </c>
      <c r="CF7" s="54" t="s">
        <v>26</v>
      </c>
      <c r="CG7" s="54" t="s">
        <v>26</v>
      </c>
      <c r="CH7" s="54" t="s">
        <v>26</v>
      </c>
      <c r="CI7" s="54" t="s">
        <v>26</v>
      </c>
      <c r="CJ7" s="54" t="s">
        <v>26</v>
      </c>
      <c r="CK7" s="54" t="s">
        <v>26</v>
      </c>
      <c r="CL7" s="54" t="s">
        <v>26</v>
      </c>
      <c r="CM7" s="54" t="s">
        <v>26</v>
      </c>
      <c r="CN7" s="54" t="s">
        <v>26</v>
      </c>
      <c r="CO7" s="54" t="s">
        <v>26</v>
      </c>
      <c r="CP7" s="54" t="s">
        <v>26</v>
      </c>
      <c r="CQ7" s="54" t="s">
        <v>26</v>
      </c>
      <c r="CR7" s="54" t="s">
        <v>26</v>
      </c>
      <c r="CS7" s="54" t="s">
        <v>26</v>
      </c>
      <c r="CT7" s="54" t="s">
        <v>26</v>
      </c>
      <c r="CU7" s="54" t="s">
        <v>26</v>
      </c>
      <c r="CV7" s="54" t="s">
        <v>26</v>
      </c>
      <c r="CW7" s="54" t="s">
        <v>26</v>
      </c>
      <c r="CX7" s="54" t="s">
        <v>26</v>
      </c>
      <c r="CY7" s="54" t="s">
        <v>26</v>
      </c>
      <c r="CZ7" s="54" t="s">
        <v>26</v>
      </c>
      <c r="DA7" s="54" t="s">
        <v>26</v>
      </c>
      <c r="DB7" s="54" t="s">
        <v>26</v>
      </c>
      <c r="DC7" s="54" t="s">
        <v>26</v>
      </c>
      <c r="DD7" s="54" t="s">
        <v>26</v>
      </c>
      <c r="DE7" s="54" t="s">
        <v>26</v>
      </c>
      <c r="DF7" s="54" t="s">
        <v>26</v>
      </c>
      <c r="DG7" s="54" t="s">
        <v>26</v>
      </c>
      <c r="DH7" s="54" t="s">
        <v>26</v>
      </c>
      <c r="DI7" s="54" t="s">
        <v>26</v>
      </c>
      <c r="DJ7" s="54" t="s">
        <v>26</v>
      </c>
      <c r="DK7" s="54" t="s">
        <v>26</v>
      </c>
      <c r="DL7" s="54" t="s">
        <v>26</v>
      </c>
      <c r="DM7" s="54" t="s">
        <v>26</v>
      </c>
      <c r="DN7" s="54" t="s">
        <v>26</v>
      </c>
      <c r="DO7" s="54" t="s">
        <v>26</v>
      </c>
      <c r="DP7" s="54" t="s">
        <v>26</v>
      </c>
      <c r="DQ7" s="54" t="s">
        <v>26</v>
      </c>
      <c r="DR7" s="54" t="s">
        <v>26</v>
      </c>
      <c r="DS7" s="54" t="s">
        <v>26</v>
      </c>
      <c r="DT7" s="54" t="s">
        <v>26</v>
      </c>
      <c r="DU7" s="54" t="s">
        <v>26</v>
      </c>
      <c r="DV7" s="54" t="s">
        <v>26</v>
      </c>
      <c r="DW7" s="54" t="s">
        <v>26</v>
      </c>
      <c r="DX7" s="54" t="s">
        <v>26</v>
      </c>
      <c r="DY7" s="54" t="s">
        <v>26</v>
      </c>
      <c r="DZ7" s="54" t="s">
        <v>26</v>
      </c>
      <c r="EA7" s="54" t="s">
        <v>26</v>
      </c>
      <c r="EB7" s="54" t="s">
        <v>26</v>
      </c>
      <c r="EC7" s="54" t="s">
        <v>26</v>
      </c>
      <c r="ED7" s="54" t="s">
        <v>26</v>
      </c>
      <c r="EE7" s="54" t="s">
        <v>26</v>
      </c>
      <c r="EF7" s="54" t="s">
        <v>26</v>
      </c>
      <c r="EG7" s="54" t="s">
        <v>26</v>
      </c>
      <c r="EH7" s="54" t="s">
        <v>26</v>
      </c>
      <c r="EI7" s="54" t="s">
        <v>26</v>
      </c>
      <c r="EJ7" s="54" t="s">
        <v>26</v>
      </c>
      <c r="EK7" s="54" t="s">
        <v>26</v>
      </c>
      <c r="EL7" s="54" t="s">
        <v>26</v>
      </c>
      <c r="EM7" s="54" t="s">
        <v>26</v>
      </c>
      <c r="EN7" s="54" t="s">
        <v>26</v>
      </c>
      <c r="EO7" s="54" t="s">
        <v>26</v>
      </c>
      <c r="EP7" s="54" t="s">
        <v>26</v>
      </c>
      <c r="EQ7" s="54" t="s">
        <v>26</v>
      </c>
      <c r="ER7" s="54" t="s">
        <v>26</v>
      </c>
      <c r="ES7" s="54" t="s">
        <v>26</v>
      </c>
      <c r="ET7" s="54" t="s">
        <v>26</v>
      </c>
      <c r="EU7" s="54" t="s">
        <v>26</v>
      </c>
      <c r="EV7" s="54" t="s">
        <v>26</v>
      </c>
      <c r="EW7" s="54" t="s">
        <v>26</v>
      </c>
      <c r="EX7" s="54" t="s">
        <v>26</v>
      </c>
      <c r="EY7" s="54" t="s">
        <v>26</v>
      </c>
      <c r="EZ7" s="54" t="s">
        <v>26</v>
      </c>
      <c r="FA7" s="54" t="s">
        <v>26</v>
      </c>
      <c r="FB7" s="54" t="s">
        <v>26</v>
      </c>
      <c r="FC7" s="54" t="s">
        <v>26</v>
      </c>
      <c r="FD7" s="54" t="s">
        <v>26</v>
      </c>
      <c r="FE7" s="54" t="s">
        <v>26</v>
      </c>
      <c r="FF7" s="54" t="s">
        <v>26</v>
      </c>
      <c r="FG7" s="54" t="s">
        <v>26</v>
      </c>
      <c r="FH7" s="54" t="s">
        <v>26</v>
      </c>
      <c r="FI7" s="54" t="s">
        <v>26</v>
      </c>
      <c r="FJ7" s="54" t="s">
        <v>26</v>
      </c>
      <c r="FK7" s="54" t="s">
        <v>26</v>
      </c>
      <c r="FL7" s="54" t="s">
        <v>26</v>
      </c>
      <c r="FM7" s="54" t="s">
        <v>26</v>
      </c>
      <c r="FN7" s="54" t="s">
        <v>26</v>
      </c>
      <c r="FO7" s="54" t="s">
        <v>26</v>
      </c>
      <c r="FP7" s="54" t="s">
        <v>26</v>
      </c>
      <c r="FQ7" s="54" t="s">
        <v>26</v>
      </c>
      <c r="FR7" s="54" t="s">
        <v>26</v>
      </c>
      <c r="FS7" s="54" t="s">
        <v>26</v>
      </c>
      <c r="FT7" s="54" t="s">
        <v>26</v>
      </c>
      <c r="FU7" s="54" t="s">
        <v>26</v>
      </c>
      <c r="FV7" s="54" t="s">
        <v>26</v>
      </c>
      <c r="FW7" s="54" t="s">
        <v>26</v>
      </c>
      <c r="FX7" s="54" t="s">
        <v>26</v>
      </c>
      <c r="FY7" s="54" t="s">
        <v>26</v>
      </c>
      <c r="FZ7" s="54" t="s">
        <v>26</v>
      </c>
      <c r="GA7" s="54" t="s">
        <v>26</v>
      </c>
      <c r="GB7" s="54" t="s">
        <v>26</v>
      </c>
      <c r="GC7" s="54" t="s">
        <v>26</v>
      </c>
      <c r="GD7" s="54" t="s">
        <v>26</v>
      </c>
      <c r="GE7" s="54" t="s">
        <v>26</v>
      </c>
      <c r="GF7" s="54" t="s">
        <v>26</v>
      </c>
      <c r="GG7" s="54" t="s">
        <v>26</v>
      </c>
      <c r="GH7" s="54" t="s">
        <v>26</v>
      </c>
      <c r="GI7" s="54" t="s">
        <v>26</v>
      </c>
      <c r="GJ7" s="54" t="s">
        <v>26</v>
      </c>
      <c r="GK7" s="54" t="s">
        <v>26</v>
      </c>
      <c r="GL7" s="54" t="s">
        <v>26</v>
      </c>
      <c r="GM7" s="54" t="s">
        <v>26</v>
      </c>
      <c r="GN7" s="54" t="s">
        <v>26</v>
      </c>
      <c r="GO7" s="54" t="s">
        <v>26</v>
      </c>
      <c r="GP7" s="54" t="s">
        <v>26</v>
      </c>
      <c r="GQ7" s="54" t="s">
        <v>26</v>
      </c>
      <c r="GR7" s="54" t="s">
        <v>26</v>
      </c>
      <c r="GS7" s="54" t="s">
        <v>26</v>
      </c>
      <c r="GT7" s="54" t="s">
        <v>26</v>
      </c>
      <c r="GU7" s="54" t="s">
        <v>26</v>
      </c>
      <c r="GV7" s="54" t="s">
        <v>26</v>
      </c>
      <c r="GW7" s="54" t="s">
        <v>26</v>
      </c>
      <c r="GX7" s="54" t="s">
        <v>26</v>
      </c>
      <c r="GY7" s="54" t="s">
        <v>26</v>
      </c>
      <c r="GZ7" s="54" t="s">
        <v>26</v>
      </c>
      <c r="HA7" s="54" t="s">
        <v>26</v>
      </c>
      <c r="HB7" s="54" t="s">
        <v>26</v>
      </c>
      <c r="HC7" s="54" t="s">
        <v>26</v>
      </c>
      <c r="HD7" s="54" t="s">
        <v>26</v>
      </c>
      <c r="HE7" s="54" t="s">
        <v>26</v>
      </c>
      <c r="HF7" s="54" t="s">
        <v>26</v>
      </c>
      <c r="HG7" s="54" t="s">
        <v>26</v>
      </c>
      <c r="HH7" s="54" t="s">
        <v>26</v>
      </c>
      <c r="HI7" s="54" t="s">
        <v>26</v>
      </c>
      <c r="HJ7" s="54" t="s">
        <v>26</v>
      </c>
      <c r="HK7" s="54" t="s">
        <v>26</v>
      </c>
      <c r="HL7" s="54" t="s">
        <v>26</v>
      </c>
      <c r="HM7" s="54" t="s">
        <v>26</v>
      </c>
      <c r="HN7" s="54" t="s">
        <v>26</v>
      </c>
      <c r="HO7" s="54" t="s">
        <v>26</v>
      </c>
      <c r="HP7" s="54" t="s">
        <v>26</v>
      </c>
      <c r="HQ7" s="54" t="s">
        <v>26</v>
      </c>
      <c r="HR7" s="54" t="s">
        <v>26</v>
      </c>
      <c r="HS7" s="54" t="s">
        <v>26</v>
      </c>
      <c r="HT7" s="54" t="s">
        <v>26</v>
      </c>
      <c r="HU7" s="54" t="s">
        <v>26</v>
      </c>
      <c r="HV7" s="54" t="s">
        <v>26</v>
      </c>
      <c r="HW7" s="54" t="s">
        <v>26</v>
      </c>
      <c r="HX7" s="54" t="s">
        <v>26</v>
      </c>
      <c r="HY7" s="54" t="s">
        <v>26</v>
      </c>
      <c r="HZ7" s="54" t="s">
        <v>26</v>
      </c>
      <c r="IA7" s="54" t="s">
        <v>26</v>
      </c>
      <c r="IB7" s="54" t="s">
        <v>26</v>
      </c>
      <c r="IC7" s="54" t="s">
        <v>26</v>
      </c>
      <c r="ID7" s="54" t="s">
        <v>26</v>
      </c>
      <c r="IE7" s="54" t="s">
        <v>26</v>
      </c>
      <c r="IF7" s="54" t="s">
        <v>26</v>
      </c>
      <c r="IG7" s="54" t="s">
        <v>26</v>
      </c>
      <c r="IH7" s="54" t="s">
        <v>26</v>
      </c>
      <c r="II7" s="54" t="s">
        <v>26</v>
      </c>
      <c r="IJ7" s="54" t="s">
        <v>26</v>
      </c>
      <c r="IK7" s="54" t="s">
        <v>26</v>
      </c>
      <c r="IL7" s="54" t="s">
        <v>26</v>
      </c>
      <c r="IM7" s="54" t="s">
        <v>26</v>
      </c>
      <c r="IN7" s="54" t="s">
        <v>26</v>
      </c>
      <c r="IO7" s="54" t="s">
        <v>26</v>
      </c>
      <c r="IP7" s="54" t="s">
        <v>26</v>
      </c>
      <c r="IQ7" s="54" t="s">
        <v>26</v>
      </c>
      <c r="IR7" s="54" t="s">
        <v>26</v>
      </c>
      <c r="IS7" s="54" t="s">
        <v>26</v>
      </c>
      <c r="IT7" s="54" t="s">
        <v>26</v>
      </c>
      <c r="IU7" s="54" t="s">
        <v>26</v>
      </c>
      <c r="IV7" s="54" t="s">
        <v>26</v>
      </c>
      <c r="IW7" s="54" t="s">
        <v>26</v>
      </c>
      <c r="IX7" s="54" t="s">
        <v>26</v>
      </c>
      <c r="IY7" s="54" t="s">
        <v>26</v>
      </c>
      <c r="IZ7" s="54" t="s">
        <v>26</v>
      </c>
      <c r="JA7" s="16"/>
      <c r="JB7" s="16"/>
      <c r="JC7" s="16"/>
      <c r="JD7" s="16"/>
    </row>
    <row r="8" spans="1:264" s="6" customFormat="1" x14ac:dyDescent="0.25">
      <c r="A8" s="55">
        <v>4</v>
      </c>
      <c r="B8" s="56" t="str">
        <f>ESTUDIANTES!B8</f>
        <v>1° A</v>
      </c>
      <c r="C8" s="56">
        <f>ESTUDIANTES!C8</f>
        <v>12345673</v>
      </c>
      <c r="D8" s="97" t="str">
        <f>ESTUDIANTES!D8</f>
        <v>ESTUDIANTE 4</v>
      </c>
      <c r="E8" s="97"/>
      <c r="F8" s="97"/>
      <c r="G8" s="97"/>
      <c r="H8" s="57" t="str">
        <f>ESTUDIANTES!H8</f>
        <v>M</v>
      </c>
      <c r="I8" s="54" t="s">
        <v>27</v>
      </c>
      <c r="J8" s="54" t="s">
        <v>27</v>
      </c>
      <c r="K8" s="54" t="s">
        <v>27</v>
      </c>
      <c r="L8" s="54" t="s">
        <v>27</v>
      </c>
      <c r="M8" s="54" t="s">
        <v>27</v>
      </c>
      <c r="N8" s="54" t="s">
        <v>27</v>
      </c>
      <c r="O8" s="54" t="s">
        <v>27</v>
      </c>
      <c r="P8" s="54" t="s">
        <v>27</v>
      </c>
      <c r="Q8" s="54" t="s">
        <v>27</v>
      </c>
      <c r="R8" s="54" t="s">
        <v>27</v>
      </c>
      <c r="S8" s="54" t="s">
        <v>27</v>
      </c>
      <c r="T8" s="54" t="s">
        <v>27</v>
      </c>
      <c r="U8" s="54" t="s">
        <v>27</v>
      </c>
      <c r="V8" s="54" t="s">
        <v>27</v>
      </c>
      <c r="W8" s="54" t="s">
        <v>27</v>
      </c>
      <c r="X8" s="54" t="s">
        <v>27</v>
      </c>
      <c r="Y8" s="54" t="s">
        <v>27</v>
      </c>
      <c r="Z8" s="54" t="s">
        <v>27</v>
      </c>
      <c r="AA8" s="54" t="s">
        <v>27</v>
      </c>
      <c r="AB8" s="54" t="s">
        <v>27</v>
      </c>
      <c r="AC8" s="54" t="s">
        <v>27</v>
      </c>
      <c r="AD8" s="54" t="s">
        <v>27</v>
      </c>
      <c r="AE8" s="54" t="s">
        <v>27</v>
      </c>
      <c r="AF8" s="54" t="s">
        <v>27</v>
      </c>
      <c r="AG8" s="54" t="s">
        <v>27</v>
      </c>
      <c r="AH8" s="54" t="s">
        <v>27</v>
      </c>
      <c r="AI8" s="54" t="s">
        <v>27</v>
      </c>
      <c r="AJ8" s="54" t="s">
        <v>27</v>
      </c>
      <c r="AK8" s="54" t="s">
        <v>27</v>
      </c>
      <c r="AL8" s="54" t="s">
        <v>27</v>
      </c>
      <c r="AM8" s="54" t="s">
        <v>27</v>
      </c>
      <c r="AN8" s="54" t="s">
        <v>27</v>
      </c>
      <c r="AO8" s="54" t="s">
        <v>27</v>
      </c>
      <c r="AP8" s="54" t="s">
        <v>27</v>
      </c>
      <c r="AQ8" s="54" t="s">
        <v>27</v>
      </c>
      <c r="AR8" s="54" t="s">
        <v>27</v>
      </c>
      <c r="AS8" s="54" t="s">
        <v>27</v>
      </c>
      <c r="AT8" s="54" t="s">
        <v>27</v>
      </c>
      <c r="AU8" s="54" t="s">
        <v>27</v>
      </c>
      <c r="AV8" s="54" t="s">
        <v>27</v>
      </c>
      <c r="AW8" s="54" t="s">
        <v>27</v>
      </c>
      <c r="AX8" s="54" t="s">
        <v>27</v>
      </c>
      <c r="AY8" s="54" t="s">
        <v>27</v>
      </c>
      <c r="AZ8" s="54" t="s">
        <v>27</v>
      </c>
      <c r="BA8" s="54" t="s">
        <v>27</v>
      </c>
      <c r="BB8" s="54" t="s">
        <v>27</v>
      </c>
      <c r="BC8" s="54" t="s">
        <v>27</v>
      </c>
      <c r="BD8" s="54" t="s">
        <v>27</v>
      </c>
      <c r="BE8" s="54" t="s">
        <v>27</v>
      </c>
      <c r="BF8" s="54" t="s">
        <v>27</v>
      </c>
      <c r="BG8" s="54" t="s">
        <v>27</v>
      </c>
      <c r="BH8" s="54" t="s">
        <v>27</v>
      </c>
      <c r="BI8" s="54" t="s">
        <v>27</v>
      </c>
      <c r="BJ8" s="54" t="s">
        <v>27</v>
      </c>
      <c r="BK8" s="54" t="s">
        <v>27</v>
      </c>
      <c r="BL8" s="54" t="s">
        <v>27</v>
      </c>
      <c r="BM8" s="54" t="s">
        <v>27</v>
      </c>
      <c r="BN8" s="54" t="s">
        <v>27</v>
      </c>
      <c r="BO8" s="54" t="s">
        <v>27</v>
      </c>
      <c r="BP8" s="54" t="s">
        <v>27</v>
      </c>
      <c r="BQ8" s="54" t="s">
        <v>27</v>
      </c>
      <c r="BR8" s="54" t="s">
        <v>27</v>
      </c>
      <c r="BS8" s="54" t="s">
        <v>27</v>
      </c>
      <c r="BT8" s="54" t="s">
        <v>27</v>
      </c>
      <c r="BU8" s="54" t="s">
        <v>27</v>
      </c>
      <c r="BV8" s="54" t="s">
        <v>27</v>
      </c>
      <c r="BW8" s="54" t="s">
        <v>27</v>
      </c>
      <c r="BX8" s="54" t="s">
        <v>27</v>
      </c>
      <c r="BY8" s="54" t="s">
        <v>27</v>
      </c>
      <c r="BZ8" s="54" t="s">
        <v>27</v>
      </c>
      <c r="CA8" s="54" t="s">
        <v>27</v>
      </c>
      <c r="CB8" s="54" t="s">
        <v>27</v>
      </c>
      <c r="CC8" s="54" t="s">
        <v>27</v>
      </c>
      <c r="CD8" s="54" t="s">
        <v>27</v>
      </c>
      <c r="CE8" s="54" t="s">
        <v>27</v>
      </c>
      <c r="CF8" s="54" t="s">
        <v>27</v>
      </c>
      <c r="CG8" s="54" t="s">
        <v>27</v>
      </c>
      <c r="CH8" s="54" t="s">
        <v>27</v>
      </c>
      <c r="CI8" s="54" t="s">
        <v>27</v>
      </c>
      <c r="CJ8" s="54" t="s">
        <v>27</v>
      </c>
      <c r="CK8" s="54" t="s">
        <v>27</v>
      </c>
      <c r="CL8" s="54" t="s">
        <v>27</v>
      </c>
      <c r="CM8" s="54" t="s">
        <v>27</v>
      </c>
      <c r="CN8" s="54" t="s">
        <v>27</v>
      </c>
      <c r="CO8" s="54" t="s">
        <v>27</v>
      </c>
      <c r="CP8" s="54" t="s">
        <v>27</v>
      </c>
      <c r="CQ8" s="54" t="s">
        <v>27</v>
      </c>
      <c r="CR8" s="54" t="s">
        <v>27</v>
      </c>
      <c r="CS8" s="54" t="s">
        <v>27</v>
      </c>
      <c r="CT8" s="54" t="s">
        <v>27</v>
      </c>
      <c r="CU8" s="54" t="s">
        <v>27</v>
      </c>
      <c r="CV8" s="54" t="s">
        <v>27</v>
      </c>
      <c r="CW8" s="54" t="s">
        <v>27</v>
      </c>
      <c r="CX8" s="54" t="s">
        <v>27</v>
      </c>
      <c r="CY8" s="54" t="s">
        <v>27</v>
      </c>
      <c r="CZ8" s="54" t="s">
        <v>27</v>
      </c>
      <c r="DA8" s="54" t="s">
        <v>27</v>
      </c>
      <c r="DB8" s="54" t="s">
        <v>27</v>
      </c>
      <c r="DC8" s="54" t="s">
        <v>27</v>
      </c>
      <c r="DD8" s="54" t="s">
        <v>27</v>
      </c>
      <c r="DE8" s="54" t="s">
        <v>27</v>
      </c>
      <c r="DF8" s="54" t="s">
        <v>27</v>
      </c>
      <c r="DG8" s="54" t="s">
        <v>27</v>
      </c>
      <c r="DH8" s="54" t="s">
        <v>27</v>
      </c>
      <c r="DI8" s="54" t="s">
        <v>27</v>
      </c>
      <c r="DJ8" s="54" t="s">
        <v>27</v>
      </c>
      <c r="DK8" s="54" t="s">
        <v>27</v>
      </c>
      <c r="DL8" s="54" t="s">
        <v>27</v>
      </c>
      <c r="DM8" s="54" t="s">
        <v>27</v>
      </c>
      <c r="DN8" s="54" t="s">
        <v>27</v>
      </c>
      <c r="DO8" s="54" t="s">
        <v>27</v>
      </c>
      <c r="DP8" s="54" t="s">
        <v>27</v>
      </c>
      <c r="DQ8" s="54" t="s">
        <v>27</v>
      </c>
      <c r="DR8" s="54" t="s">
        <v>27</v>
      </c>
      <c r="DS8" s="54" t="s">
        <v>27</v>
      </c>
      <c r="DT8" s="54" t="s">
        <v>27</v>
      </c>
      <c r="DU8" s="54" t="s">
        <v>27</v>
      </c>
      <c r="DV8" s="54" t="s">
        <v>27</v>
      </c>
      <c r="DW8" s="54" t="s">
        <v>27</v>
      </c>
      <c r="DX8" s="54" t="s">
        <v>27</v>
      </c>
      <c r="DY8" s="54" t="s">
        <v>27</v>
      </c>
      <c r="DZ8" s="54" t="s">
        <v>27</v>
      </c>
      <c r="EA8" s="54" t="s">
        <v>27</v>
      </c>
      <c r="EB8" s="54" t="s">
        <v>27</v>
      </c>
      <c r="EC8" s="54" t="s">
        <v>27</v>
      </c>
      <c r="ED8" s="54" t="s">
        <v>27</v>
      </c>
      <c r="EE8" s="54" t="s">
        <v>27</v>
      </c>
      <c r="EF8" s="54" t="s">
        <v>27</v>
      </c>
      <c r="EG8" s="54" t="s">
        <v>27</v>
      </c>
      <c r="EH8" s="54" t="s">
        <v>27</v>
      </c>
      <c r="EI8" s="54" t="s">
        <v>27</v>
      </c>
      <c r="EJ8" s="54" t="s">
        <v>27</v>
      </c>
      <c r="EK8" s="54" t="s">
        <v>27</v>
      </c>
      <c r="EL8" s="54" t="s">
        <v>27</v>
      </c>
      <c r="EM8" s="54" t="s">
        <v>27</v>
      </c>
      <c r="EN8" s="54" t="s">
        <v>27</v>
      </c>
      <c r="EO8" s="54" t="s">
        <v>27</v>
      </c>
      <c r="EP8" s="54" t="s">
        <v>27</v>
      </c>
      <c r="EQ8" s="54" t="s">
        <v>27</v>
      </c>
      <c r="ER8" s="54" t="s">
        <v>27</v>
      </c>
      <c r="ES8" s="54" t="s">
        <v>27</v>
      </c>
      <c r="ET8" s="54" t="s">
        <v>27</v>
      </c>
      <c r="EU8" s="54" t="s">
        <v>27</v>
      </c>
      <c r="EV8" s="54" t="s">
        <v>27</v>
      </c>
      <c r="EW8" s="54" t="s">
        <v>27</v>
      </c>
      <c r="EX8" s="54" t="s">
        <v>27</v>
      </c>
      <c r="EY8" s="54" t="s">
        <v>27</v>
      </c>
      <c r="EZ8" s="54" t="s">
        <v>27</v>
      </c>
      <c r="FA8" s="54" t="s">
        <v>27</v>
      </c>
      <c r="FB8" s="54" t="s">
        <v>27</v>
      </c>
      <c r="FC8" s="54" t="s">
        <v>27</v>
      </c>
      <c r="FD8" s="54" t="s">
        <v>27</v>
      </c>
      <c r="FE8" s="54" t="s">
        <v>27</v>
      </c>
      <c r="FF8" s="54" t="s">
        <v>27</v>
      </c>
      <c r="FG8" s="54" t="s">
        <v>27</v>
      </c>
      <c r="FH8" s="54" t="s">
        <v>27</v>
      </c>
      <c r="FI8" s="54" t="s">
        <v>27</v>
      </c>
      <c r="FJ8" s="54" t="s">
        <v>27</v>
      </c>
      <c r="FK8" s="54" t="s">
        <v>27</v>
      </c>
      <c r="FL8" s="54" t="s">
        <v>27</v>
      </c>
      <c r="FM8" s="54" t="s">
        <v>27</v>
      </c>
      <c r="FN8" s="54" t="s">
        <v>27</v>
      </c>
      <c r="FO8" s="54" t="s">
        <v>27</v>
      </c>
      <c r="FP8" s="54" t="s">
        <v>27</v>
      </c>
      <c r="FQ8" s="54" t="s">
        <v>27</v>
      </c>
      <c r="FR8" s="54" t="s">
        <v>27</v>
      </c>
      <c r="FS8" s="54" t="s">
        <v>27</v>
      </c>
      <c r="FT8" s="54" t="s">
        <v>27</v>
      </c>
      <c r="FU8" s="54" t="s">
        <v>27</v>
      </c>
      <c r="FV8" s="54" t="s">
        <v>27</v>
      </c>
      <c r="FW8" s="54" t="s">
        <v>27</v>
      </c>
      <c r="FX8" s="54" t="s">
        <v>27</v>
      </c>
      <c r="FY8" s="54" t="s">
        <v>27</v>
      </c>
      <c r="FZ8" s="54" t="s">
        <v>27</v>
      </c>
      <c r="GA8" s="54" t="s">
        <v>27</v>
      </c>
      <c r="GB8" s="54" t="s">
        <v>27</v>
      </c>
      <c r="GC8" s="54" t="s">
        <v>27</v>
      </c>
      <c r="GD8" s="54" t="s">
        <v>27</v>
      </c>
      <c r="GE8" s="54" t="s">
        <v>27</v>
      </c>
      <c r="GF8" s="54" t="s">
        <v>27</v>
      </c>
      <c r="GG8" s="54" t="s">
        <v>27</v>
      </c>
      <c r="GH8" s="54" t="s">
        <v>27</v>
      </c>
      <c r="GI8" s="54" t="s">
        <v>27</v>
      </c>
      <c r="GJ8" s="54" t="s">
        <v>27</v>
      </c>
      <c r="GK8" s="54" t="s">
        <v>27</v>
      </c>
      <c r="GL8" s="54" t="s">
        <v>27</v>
      </c>
      <c r="GM8" s="54" t="s">
        <v>27</v>
      </c>
      <c r="GN8" s="54" t="s">
        <v>27</v>
      </c>
      <c r="GO8" s="54" t="s">
        <v>27</v>
      </c>
      <c r="GP8" s="54" t="s">
        <v>27</v>
      </c>
      <c r="GQ8" s="54" t="s">
        <v>27</v>
      </c>
      <c r="GR8" s="54" t="s">
        <v>27</v>
      </c>
      <c r="GS8" s="54" t="s">
        <v>27</v>
      </c>
      <c r="GT8" s="54" t="s">
        <v>27</v>
      </c>
      <c r="GU8" s="54" t="s">
        <v>27</v>
      </c>
      <c r="GV8" s="54" t="s">
        <v>27</v>
      </c>
      <c r="GW8" s="54" t="s">
        <v>27</v>
      </c>
      <c r="GX8" s="54" t="s">
        <v>27</v>
      </c>
      <c r="GY8" s="54" t="s">
        <v>27</v>
      </c>
      <c r="GZ8" s="54" t="s">
        <v>27</v>
      </c>
      <c r="HA8" s="54" t="s">
        <v>27</v>
      </c>
      <c r="HB8" s="54" t="s">
        <v>27</v>
      </c>
      <c r="HC8" s="54" t="s">
        <v>27</v>
      </c>
      <c r="HD8" s="54" t="s">
        <v>27</v>
      </c>
      <c r="HE8" s="54" t="s">
        <v>27</v>
      </c>
      <c r="HF8" s="54" t="s">
        <v>27</v>
      </c>
      <c r="HG8" s="54" t="s">
        <v>27</v>
      </c>
      <c r="HH8" s="54" t="s">
        <v>27</v>
      </c>
      <c r="HI8" s="54" t="s">
        <v>27</v>
      </c>
      <c r="HJ8" s="54" t="s">
        <v>27</v>
      </c>
      <c r="HK8" s="54" t="s">
        <v>27</v>
      </c>
      <c r="HL8" s="54" t="s">
        <v>27</v>
      </c>
      <c r="HM8" s="54" t="s">
        <v>27</v>
      </c>
      <c r="HN8" s="54" t="s">
        <v>27</v>
      </c>
      <c r="HO8" s="54" t="s">
        <v>27</v>
      </c>
      <c r="HP8" s="54" t="s">
        <v>27</v>
      </c>
      <c r="HQ8" s="54" t="s">
        <v>27</v>
      </c>
      <c r="HR8" s="54" t="s">
        <v>27</v>
      </c>
      <c r="HS8" s="54" t="s">
        <v>27</v>
      </c>
      <c r="HT8" s="54" t="s">
        <v>27</v>
      </c>
      <c r="HU8" s="54" t="s">
        <v>27</v>
      </c>
      <c r="HV8" s="54" t="s">
        <v>27</v>
      </c>
      <c r="HW8" s="54" t="s">
        <v>27</v>
      </c>
      <c r="HX8" s="54" t="s">
        <v>27</v>
      </c>
      <c r="HY8" s="54" t="s">
        <v>27</v>
      </c>
      <c r="HZ8" s="54" t="s">
        <v>27</v>
      </c>
      <c r="IA8" s="54" t="s">
        <v>27</v>
      </c>
      <c r="IB8" s="54" t="s">
        <v>27</v>
      </c>
      <c r="IC8" s="54" t="s">
        <v>27</v>
      </c>
      <c r="ID8" s="54" t="s">
        <v>27</v>
      </c>
      <c r="IE8" s="54" t="s">
        <v>27</v>
      </c>
      <c r="IF8" s="54" t="s">
        <v>27</v>
      </c>
      <c r="IG8" s="54" t="s">
        <v>27</v>
      </c>
      <c r="IH8" s="54" t="s">
        <v>27</v>
      </c>
      <c r="II8" s="54" t="s">
        <v>27</v>
      </c>
      <c r="IJ8" s="54" t="s">
        <v>27</v>
      </c>
      <c r="IK8" s="54" t="s">
        <v>27</v>
      </c>
      <c r="IL8" s="54" t="s">
        <v>27</v>
      </c>
      <c r="IM8" s="54" t="s">
        <v>27</v>
      </c>
      <c r="IN8" s="54" t="s">
        <v>27</v>
      </c>
      <c r="IO8" s="54" t="s">
        <v>27</v>
      </c>
      <c r="IP8" s="54" t="s">
        <v>27</v>
      </c>
      <c r="IQ8" s="54" t="s">
        <v>27</v>
      </c>
      <c r="IR8" s="54" t="s">
        <v>27</v>
      </c>
      <c r="IS8" s="54" t="s">
        <v>27</v>
      </c>
      <c r="IT8" s="54" t="s">
        <v>27</v>
      </c>
      <c r="IU8" s="54" t="s">
        <v>27</v>
      </c>
      <c r="IV8" s="54" t="s">
        <v>27</v>
      </c>
      <c r="IW8" s="54" t="s">
        <v>27</v>
      </c>
      <c r="IX8" s="54" t="s">
        <v>27</v>
      </c>
      <c r="IY8" s="54" t="s">
        <v>27</v>
      </c>
      <c r="IZ8" s="54" t="s">
        <v>27</v>
      </c>
      <c r="JA8" s="16"/>
      <c r="JB8" s="16"/>
      <c r="JC8" s="16"/>
      <c r="JD8" s="16"/>
    </row>
    <row r="9" spans="1:264" s="6" customFormat="1" x14ac:dyDescent="0.25">
      <c r="A9" s="55">
        <v>5</v>
      </c>
      <c r="B9" s="56" t="str">
        <f>ESTUDIANTES!B9</f>
        <v>1° A</v>
      </c>
      <c r="C9" s="56">
        <f>ESTUDIANTES!C9</f>
        <v>12345674</v>
      </c>
      <c r="D9" s="97" t="str">
        <f>ESTUDIANTES!D9</f>
        <v>ESTUDIANTE 5</v>
      </c>
      <c r="E9" s="97"/>
      <c r="F9" s="97"/>
      <c r="G9" s="97"/>
      <c r="H9" s="57" t="str">
        <f>ESTUDIANTES!H9</f>
        <v>M</v>
      </c>
      <c r="I9" s="54" t="s">
        <v>26</v>
      </c>
      <c r="J9" s="54" t="s">
        <v>26</v>
      </c>
      <c r="K9" s="54" t="s">
        <v>26</v>
      </c>
      <c r="L9" s="54" t="s">
        <v>26</v>
      </c>
      <c r="M9" s="54" t="s">
        <v>26</v>
      </c>
      <c r="N9" s="54" t="s">
        <v>26</v>
      </c>
      <c r="O9" s="54" t="s">
        <v>26</v>
      </c>
      <c r="P9" s="54" t="s">
        <v>26</v>
      </c>
      <c r="Q9" s="54" t="s">
        <v>26</v>
      </c>
      <c r="R9" s="54" t="s">
        <v>26</v>
      </c>
      <c r="S9" s="54" t="s">
        <v>26</v>
      </c>
      <c r="T9" s="54" t="s">
        <v>26</v>
      </c>
      <c r="U9" s="54" t="s">
        <v>26</v>
      </c>
      <c r="V9" s="54" t="s">
        <v>26</v>
      </c>
      <c r="W9" s="54" t="s">
        <v>26</v>
      </c>
      <c r="X9" s="54" t="s">
        <v>26</v>
      </c>
      <c r="Y9" s="54" t="s">
        <v>26</v>
      </c>
      <c r="Z9" s="54" t="s">
        <v>26</v>
      </c>
      <c r="AA9" s="54" t="s">
        <v>26</v>
      </c>
      <c r="AB9" s="54" t="s">
        <v>26</v>
      </c>
      <c r="AC9" s="54" t="s">
        <v>26</v>
      </c>
      <c r="AD9" s="54" t="s">
        <v>26</v>
      </c>
      <c r="AE9" s="54" t="s">
        <v>26</v>
      </c>
      <c r="AF9" s="54" t="s">
        <v>26</v>
      </c>
      <c r="AG9" s="54" t="s">
        <v>26</v>
      </c>
      <c r="AH9" s="54" t="s">
        <v>26</v>
      </c>
      <c r="AI9" s="54" t="s">
        <v>26</v>
      </c>
      <c r="AJ9" s="54" t="s">
        <v>26</v>
      </c>
      <c r="AK9" s="54" t="s">
        <v>26</v>
      </c>
      <c r="AL9" s="54" t="s">
        <v>26</v>
      </c>
      <c r="AM9" s="54" t="s">
        <v>26</v>
      </c>
      <c r="AN9" s="54" t="s">
        <v>26</v>
      </c>
      <c r="AO9" s="54" t="s">
        <v>26</v>
      </c>
      <c r="AP9" s="54" t="s">
        <v>26</v>
      </c>
      <c r="AQ9" s="54" t="s">
        <v>26</v>
      </c>
      <c r="AR9" s="54" t="s">
        <v>26</v>
      </c>
      <c r="AS9" s="54" t="s">
        <v>26</v>
      </c>
      <c r="AT9" s="54" t="s">
        <v>26</v>
      </c>
      <c r="AU9" s="54" t="s">
        <v>26</v>
      </c>
      <c r="AV9" s="54" t="s">
        <v>26</v>
      </c>
      <c r="AW9" s="54" t="s">
        <v>26</v>
      </c>
      <c r="AX9" s="54" t="s">
        <v>26</v>
      </c>
      <c r="AY9" s="54" t="s">
        <v>26</v>
      </c>
      <c r="AZ9" s="54" t="s">
        <v>26</v>
      </c>
      <c r="BA9" s="54" t="s">
        <v>26</v>
      </c>
      <c r="BB9" s="54" t="s">
        <v>26</v>
      </c>
      <c r="BC9" s="54" t="s">
        <v>26</v>
      </c>
      <c r="BD9" s="54" t="s">
        <v>26</v>
      </c>
      <c r="BE9" s="54" t="s">
        <v>26</v>
      </c>
      <c r="BF9" s="54" t="s">
        <v>26</v>
      </c>
      <c r="BG9" s="54" t="s">
        <v>26</v>
      </c>
      <c r="BH9" s="54" t="s">
        <v>26</v>
      </c>
      <c r="BI9" s="54" t="s">
        <v>26</v>
      </c>
      <c r="BJ9" s="54" t="s">
        <v>26</v>
      </c>
      <c r="BK9" s="54" t="s">
        <v>26</v>
      </c>
      <c r="BL9" s="54" t="s">
        <v>26</v>
      </c>
      <c r="BM9" s="54" t="s">
        <v>26</v>
      </c>
      <c r="BN9" s="54" t="s">
        <v>26</v>
      </c>
      <c r="BO9" s="54" t="s">
        <v>26</v>
      </c>
      <c r="BP9" s="54" t="s">
        <v>26</v>
      </c>
      <c r="BQ9" s="54" t="s">
        <v>26</v>
      </c>
      <c r="BR9" s="54" t="s">
        <v>26</v>
      </c>
      <c r="BS9" s="54" t="s">
        <v>26</v>
      </c>
      <c r="BT9" s="54" t="s">
        <v>26</v>
      </c>
      <c r="BU9" s="54" t="s">
        <v>26</v>
      </c>
      <c r="BV9" s="54" t="s">
        <v>26</v>
      </c>
      <c r="BW9" s="54" t="s">
        <v>26</v>
      </c>
      <c r="BX9" s="54" t="s">
        <v>26</v>
      </c>
      <c r="BY9" s="54" t="s">
        <v>26</v>
      </c>
      <c r="BZ9" s="54" t="s">
        <v>26</v>
      </c>
      <c r="CA9" s="54" t="s">
        <v>26</v>
      </c>
      <c r="CB9" s="54" t="s">
        <v>26</v>
      </c>
      <c r="CC9" s="54" t="s">
        <v>26</v>
      </c>
      <c r="CD9" s="54" t="s">
        <v>26</v>
      </c>
      <c r="CE9" s="54" t="s">
        <v>26</v>
      </c>
      <c r="CF9" s="54" t="s">
        <v>26</v>
      </c>
      <c r="CG9" s="54" t="s">
        <v>26</v>
      </c>
      <c r="CH9" s="54" t="s">
        <v>26</v>
      </c>
      <c r="CI9" s="54" t="s">
        <v>26</v>
      </c>
      <c r="CJ9" s="54" t="s">
        <v>26</v>
      </c>
      <c r="CK9" s="54" t="s">
        <v>26</v>
      </c>
      <c r="CL9" s="54" t="s">
        <v>26</v>
      </c>
      <c r="CM9" s="54" t="s">
        <v>26</v>
      </c>
      <c r="CN9" s="54" t="s">
        <v>26</v>
      </c>
      <c r="CO9" s="54" t="s">
        <v>26</v>
      </c>
      <c r="CP9" s="54" t="s">
        <v>26</v>
      </c>
      <c r="CQ9" s="54" t="s">
        <v>26</v>
      </c>
      <c r="CR9" s="54" t="s">
        <v>26</v>
      </c>
      <c r="CS9" s="54" t="s">
        <v>26</v>
      </c>
      <c r="CT9" s="54" t="s">
        <v>26</v>
      </c>
      <c r="CU9" s="54" t="s">
        <v>26</v>
      </c>
      <c r="CV9" s="54" t="s">
        <v>26</v>
      </c>
      <c r="CW9" s="54" t="s">
        <v>26</v>
      </c>
      <c r="CX9" s="54" t="s">
        <v>26</v>
      </c>
      <c r="CY9" s="54" t="s">
        <v>26</v>
      </c>
      <c r="CZ9" s="54" t="s">
        <v>26</v>
      </c>
      <c r="DA9" s="54" t="s">
        <v>26</v>
      </c>
      <c r="DB9" s="54" t="s">
        <v>26</v>
      </c>
      <c r="DC9" s="54" t="s">
        <v>26</v>
      </c>
      <c r="DD9" s="54" t="s">
        <v>26</v>
      </c>
      <c r="DE9" s="54" t="s">
        <v>26</v>
      </c>
      <c r="DF9" s="54" t="s">
        <v>26</v>
      </c>
      <c r="DG9" s="54" t="s">
        <v>26</v>
      </c>
      <c r="DH9" s="54" t="s">
        <v>26</v>
      </c>
      <c r="DI9" s="54" t="s">
        <v>26</v>
      </c>
      <c r="DJ9" s="54" t="s">
        <v>26</v>
      </c>
      <c r="DK9" s="54" t="s">
        <v>26</v>
      </c>
      <c r="DL9" s="54" t="s">
        <v>26</v>
      </c>
      <c r="DM9" s="54" t="s">
        <v>26</v>
      </c>
      <c r="DN9" s="54" t="s">
        <v>26</v>
      </c>
      <c r="DO9" s="54" t="s">
        <v>26</v>
      </c>
      <c r="DP9" s="54" t="s">
        <v>26</v>
      </c>
      <c r="DQ9" s="54" t="s">
        <v>26</v>
      </c>
      <c r="DR9" s="54" t="s">
        <v>26</v>
      </c>
      <c r="DS9" s="54" t="s">
        <v>26</v>
      </c>
      <c r="DT9" s="54" t="s">
        <v>26</v>
      </c>
      <c r="DU9" s="54" t="s">
        <v>26</v>
      </c>
      <c r="DV9" s="54" t="s">
        <v>26</v>
      </c>
      <c r="DW9" s="54" t="s">
        <v>26</v>
      </c>
      <c r="DX9" s="54" t="s">
        <v>26</v>
      </c>
      <c r="DY9" s="54" t="s">
        <v>26</v>
      </c>
      <c r="DZ9" s="54" t="s">
        <v>26</v>
      </c>
      <c r="EA9" s="54" t="s">
        <v>26</v>
      </c>
      <c r="EB9" s="54" t="s">
        <v>26</v>
      </c>
      <c r="EC9" s="54" t="s">
        <v>26</v>
      </c>
      <c r="ED9" s="54" t="s">
        <v>26</v>
      </c>
      <c r="EE9" s="54" t="s">
        <v>26</v>
      </c>
      <c r="EF9" s="54" t="s">
        <v>26</v>
      </c>
      <c r="EG9" s="54" t="s">
        <v>26</v>
      </c>
      <c r="EH9" s="54" t="s">
        <v>26</v>
      </c>
      <c r="EI9" s="54" t="s">
        <v>26</v>
      </c>
      <c r="EJ9" s="54" t="s">
        <v>26</v>
      </c>
      <c r="EK9" s="54" t="s">
        <v>26</v>
      </c>
      <c r="EL9" s="54" t="s">
        <v>26</v>
      </c>
      <c r="EM9" s="54" t="s">
        <v>26</v>
      </c>
      <c r="EN9" s="54" t="s">
        <v>26</v>
      </c>
      <c r="EO9" s="54" t="s">
        <v>26</v>
      </c>
      <c r="EP9" s="54" t="s">
        <v>26</v>
      </c>
      <c r="EQ9" s="54" t="s">
        <v>26</v>
      </c>
      <c r="ER9" s="54" t="s">
        <v>26</v>
      </c>
      <c r="ES9" s="54" t="s">
        <v>26</v>
      </c>
      <c r="ET9" s="54" t="s">
        <v>26</v>
      </c>
      <c r="EU9" s="54" t="s">
        <v>26</v>
      </c>
      <c r="EV9" s="54" t="s">
        <v>26</v>
      </c>
      <c r="EW9" s="54" t="s">
        <v>26</v>
      </c>
      <c r="EX9" s="54" t="s">
        <v>26</v>
      </c>
      <c r="EY9" s="54" t="s">
        <v>26</v>
      </c>
      <c r="EZ9" s="54" t="s">
        <v>26</v>
      </c>
      <c r="FA9" s="54" t="s">
        <v>26</v>
      </c>
      <c r="FB9" s="54" t="s">
        <v>26</v>
      </c>
      <c r="FC9" s="54" t="s">
        <v>26</v>
      </c>
      <c r="FD9" s="54" t="s">
        <v>26</v>
      </c>
      <c r="FE9" s="54" t="s">
        <v>26</v>
      </c>
      <c r="FF9" s="54" t="s">
        <v>26</v>
      </c>
      <c r="FG9" s="54" t="s">
        <v>26</v>
      </c>
      <c r="FH9" s="54" t="s">
        <v>26</v>
      </c>
      <c r="FI9" s="54" t="s">
        <v>26</v>
      </c>
      <c r="FJ9" s="54" t="s">
        <v>26</v>
      </c>
      <c r="FK9" s="54" t="s">
        <v>26</v>
      </c>
      <c r="FL9" s="54" t="s">
        <v>26</v>
      </c>
      <c r="FM9" s="54" t="s">
        <v>26</v>
      </c>
      <c r="FN9" s="54" t="s">
        <v>26</v>
      </c>
      <c r="FO9" s="54" t="s">
        <v>26</v>
      </c>
      <c r="FP9" s="54" t="s">
        <v>26</v>
      </c>
      <c r="FQ9" s="54" t="s">
        <v>26</v>
      </c>
      <c r="FR9" s="54" t="s">
        <v>26</v>
      </c>
      <c r="FS9" s="54" t="s">
        <v>26</v>
      </c>
      <c r="FT9" s="54" t="s">
        <v>26</v>
      </c>
      <c r="FU9" s="54" t="s">
        <v>26</v>
      </c>
      <c r="FV9" s="54" t="s">
        <v>26</v>
      </c>
      <c r="FW9" s="54" t="s">
        <v>26</v>
      </c>
      <c r="FX9" s="54" t="s">
        <v>26</v>
      </c>
      <c r="FY9" s="54" t="s">
        <v>26</v>
      </c>
      <c r="FZ9" s="54" t="s">
        <v>26</v>
      </c>
      <c r="GA9" s="54" t="s">
        <v>26</v>
      </c>
      <c r="GB9" s="54" t="s">
        <v>26</v>
      </c>
      <c r="GC9" s="54" t="s">
        <v>26</v>
      </c>
      <c r="GD9" s="54" t="s">
        <v>26</v>
      </c>
      <c r="GE9" s="54" t="s">
        <v>26</v>
      </c>
      <c r="GF9" s="54" t="s">
        <v>26</v>
      </c>
      <c r="GG9" s="54" t="s">
        <v>26</v>
      </c>
      <c r="GH9" s="54" t="s">
        <v>26</v>
      </c>
      <c r="GI9" s="54" t="s">
        <v>26</v>
      </c>
      <c r="GJ9" s="54" t="s">
        <v>26</v>
      </c>
      <c r="GK9" s="54" t="s">
        <v>26</v>
      </c>
      <c r="GL9" s="54" t="s">
        <v>26</v>
      </c>
      <c r="GM9" s="54" t="s">
        <v>26</v>
      </c>
      <c r="GN9" s="54" t="s">
        <v>26</v>
      </c>
      <c r="GO9" s="54" t="s">
        <v>26</v>
      </c>
      <c r="GP9" s="54" t="s">
        <v>26</v>
      </c>
      <c r="GQ9" s="54" t="s">
        <v>26</v>
      </c>
      <c r="GR9" s="54" t="s">
        <v>26</v>
      </c>
      <c r="GS9" s="54" t="s">
        <v>26</v>
      </c>
      <c r="GT9" s="54" t="s">
        <v>26</v>
      </c>
      <c r="GU9" s="54" t="s">
        <v>26</v>
      </c>
      <c r="GV9" s="54" t="s">
        <v>26</v>
      </c>
      <c r="GW9" s="54" t="s">
        <v>26</v>
      </c>
      <c r="GX9" s="54" t="s">
        <v>26</v>
      </c>
      <c r="GY9" s="54" t="s">
        <v>26</v>
      </c>
      <c r="GZ9" s="54" t="s">
        <v>26</v>
      </c>
      <c r="HA9" s="54" t="s">
        <v>26</v>
      </c>
      <c r="HB9" s="54" t="s">
        <v>26</v>
      </c>
      <c r="HC9" s="54" t="s">
        <v>26</v>
      </c>
      <c r="HD9" s="54" t="s">
        <v>26</v>
      </c>
      <c r="HE9" s="54" t="s">
        <v>26</v>
      </c>
      <c r="HF9" s="54" t="s">
        <v>26</v>
      </c>
      <c r="HG9" s="54" t="s">
        <v>26</v>
      </c>
      <c r="HH9" s="54" t="s">
        <v>26</v>
      </c>
      <c r="HI9" s="54" t="s">
        <v>26</v>
      </c>
      <c r="HJ9" s="54" t="s">
        <v>26</v>
      </c>
      <c r="HK9" s="54" t="s">
        <v>26</v>
      </c>
      <c r="HL9" s="54" t="s">
        <v>26</v>
      </c>
      <c r="HM9" s="54" t="s">
        <v>26</v>
      </c>
      <c r="HN9" s="54" t="s">
        <v>26</v>
      </c>
      <c r="HO9" s="54" t="s">
        <v>26</v>
      </c>
      <c r="HP9" s="54" t="s">
        <v>26</v>
      </c>
      <c r="HQ9" s="54" t="s">
        <v>26</v>
      </c>
      <c r="HR9" s="54" t="s">
        <v>26</v>
      </c>
      <c r="HS9" s="54" t="s">
        <v>26</v>
      </c>
      <c r="HT9" s="54" t="s">
        <v>26</v>
      </c>
      <c r="HU9" s="54" t="s">
        <v>26</v>
      </c>
      <c r="HV9" s="54" t="s">
        <v>26</v>
      </c>
      <c r="HW9" s="54" t="s">
        <v>26</v>
      </c>
      <c r="HX9" s="54" t="s">
        <v>26</v>
      </c>
      <c r="HY9" s="54" t="s">
        <v>26</v>
      </c>
      <c r="HZ9" s="54" t="s">
        <v>26</v>
      </c>
      <c r="IA9" s="54" t="s">
        <v>26</v>
      </c>
      <c r="IB9" s="54" t="s">
        <v>26</v>
      </c>
      <c r="IC9" s="54" t="s">
        <v>26</v>
      </c>
      <c r="ID9" s="54" t="s">
        <v>26</v>
      </c>
      <c r="IE9" s="54" t="s">
        <v>26</v>
      </c>
      <c r="IF9" s="54" t="s">
        <v>26</v>
      </c>
      <c r="IG9" s="54" t="s">
        <v>26</v>
      </c>
      <c r="IH9" s="54" t="s">
        <v>26</v>
      </c>
      <c r="II9" s="54" t="s">
        <v>26</v>
      </c>
      <c r="IJ9" s="54" t="s">
        <v>26</v>
      </c>
      <c r="IK9" s="54" t="s">
        <v>26</v>
      </c>
      <c r="IL9" s="54" t="s">
        <v>26</v>
      </c>
      <c r="IM9" s="54" t="s">
        <v>26</v>
      </c>
      <c r="IN9" s="54" t="s">
        <v>26</v>
      </c>
      <c r="IO9" s="54" t="s">
        <v>26</v>
      </c>
      <c r="IP9" s="54" t="s">
        <v>26</v>
      </c>
      <c r="IQ9" s="54" t="s">
        <v>26</v>
      </c>
      <c r="IR9" s="54" t="s">
        <v>26</v>
      </c>
      <c r="IS9" s="54" t="s">
        <v>26</v>
      </c>
      <c r="IT9" s="54" t="s">
        <v>26</v>
      </c>
      <c r="IU9" s="54" t="s">
        <v>26</v>
      </c>
      <c r="IV9" s="54" t="s">
        <v>26</v>
      </c>
      <c r="IW9" s="54" t="s">
        <v>26</v>
      </c>
      <c r="IX9" s="54" t="s">
        <v>26</v>
      </c>
      <c r="IY9" s="54" t="s">
        <v>26</v>
      </c>
      <c r="IZ9" s="54" t="s">
        <v>26</v>
      </c>
      <c r="JA9" s="16"/>
      <c r="JB9" s="16"/>
      <c r="JC9" s="16"/>
      <c r="JD9" s="16"/>
    </row>
    <row r="10" spans="1:264" s="6" customFormat="1" x14ac:dyDescent="0.25">
      <c r="A10" s="55">
        <v>6</v>
      </c>
      <c r="B10" s="56" t="str">
        <f>ESTUDIANTES!B10</f>
        <v>1° A</v>
      </c>
      <c r="C10" s="56">
        <f>ESTUDIANTES!C10</f>
        <v>12345675</v>
      </c>
      <c r="D10" s="97" t="str">
        <f>ESTUDIANTES!D10</f>
        <v>ESTUDIANTE 6</v>
      </c>
      <c r="E10" s="97"/>
      <c r="F10" s="97"/>
      <c r="G10" s="97"/>
      <c r="H10" s="57" t="str">
        <f>ESTUDIANTES!H10</f>
        <v>M</v>
      </c>
      <c r="I10" s="54" t="s">
        <v>27</v>
      </c>
      <c r="J10" s="54" t="s">
        <v>27</v>
      </c>
      <c r="K10" s="54" t="s">
        <v>27</v>
      </c>
      <c r="L10" s="54" t="s">
        <v>27</v>
      </c>
      <c r="M10" s="54" t="s">
        <v>27</v>
      </c>
      <c r="N10" s="54" t="s">
        <v>27</v>
      </c>
      <c r="O10" s="54" t="s">
        <v>27</v>
      </c>
      <c r="P10" s="54" t="s">
        <v>27</v>
      </c>
      <c r="Q10" s="54" t="s">
        <v>27</v>
      </c>
      <c r="R10" s="54" t="s">
        <v>27</v>
      </c>
      <c r="S10" s="54" t="s">
        <v>27</v>
      </c>
      <c r="T10" s="54" t="s">
        <v>27</v>
      </c>
      <c r="U10" s="54" t="s">
        <v>27</v>
      </c>
      <c r="V10" s="54" t="s">
        <v>27</v>
      </c>
      <c r="W10" s="54" t="s">
        <v>27</v>
      </c>
      <c r="X10" s="54" t="s">
        <v>27</v>
      </c>
      <c r="Y10" s="54" t="s">
        <v>27</v>
      </c>
      <c r="Z10" s="54" t="s">
        <v>27</v>
      </c>
      <c r="AA10" s="54" t="s">
        <v>27</v>
      </c>
      <c r="AB10" s="54" t="s">
        <v>27</v>
      </c>
      <c r="AC10" s="54" t="s">
        <v>27</v>
      </c>
      <c r="AD10" s="54" t="s">
        <v>27</v>
      </c>
      <c r="AE10" s="54" t="s">
        <v>27</v>
      </c>
      <c r="AF10" s="54" t="s">
        <v>27</v>
      </c>
      <c r="AG10" s="54" t="s">
        <v>27</v>
      </c>
      <c r="AH10" s="54" t="s">
        <v>27</v>
      </c>
      <c r="AI10" s="54" t="s">
        <v>27</v>
      </c>
      <c r="AJ10" s="54" t="s">
        <v>27</v>
      </c>
      <c r="AK10" s="54" t="s">
        <v>27</v>
      </c>
      <c r="AL10" s="54" t="s">
        <v>27</v>
      </c>
      <c r="AM10" s="54" t="s">
        <v>27</v>
      </c>
      <c r="AN10" s="54" t="s">
        <v>27</v>
      </c>
      <c r="AO10" s="54" t="s">
        <v>27</v>
      </c>
      <c r="AP10" s="54" t="s">
        <v>27</v>
      </c>
      <c r="AQ10" s="54" t="s">
        <v>27</v>
      </c>
      <c r="AR10" s="54" t="s">
        <v>27</v>
      </c>
      <c r="AS10" s="54" t="s">
        <v>27</v>
      </c>
      <c r="AT10" s="54" t="s">
        <v>27</v>
      </c>
      <c r="AU10" s="54" t="s">
        <v>27</v>
      </c>
      <c r="AV10" s="54" t="s">
        <v>27</v>
      </c>
      <c r="AW10" s="54" t="s">
        <v>27</v>
      </c>
      <c r="AX10" s="54" t="s">
        <v>27</v>
      </c>
      <c r="AY10" s="54" t="s">
        <v>27</v>
      </c>
      <c r="AZ10" s="54" t="s">
        <v>27</v>
      </c>
      <c r="BA10" s="54" t="s">
        <v>27</v>
      </c>
      <c r="BB10" s="54" t="s">
        <v>27</v>
      </c>
      <c r="BC10" s="54" t="s">
        <v>27</v>
      </c>
      <c r="BD10" s="54" t="s">
        <v>27</v>
      </c>
      <c r="BE10" s="54" t="s">
        <v>27</v>
      </c>
      <c r="BF10" s="54" t="s">
        <v>27</v>
      </c>
      <c r="BG10" s="54" t="s">
        <v>27</v>
      </c>
      <c r="BH10" s="54" t="s">
        <v>27</v>
      </c>
      <c r="BI10" s="54" t="s">
        <v>27</v>
      </c>
      <c r="BJ10" s="54" t="s">
        <v>27</v>
      </c>
      <c r="BK10" s="54" t="s">
        <v>27</v>
      </c>
      <c r="BL10" s="54" t="s">
        <v>27</v>
      </c>
      <c r="BM10" s="54" t="s">
        <v>27</v>
      </c>
      <c r="BN10" s="54" t="s">
        <v>27</v>
      </c>
      <c r="BO10" s="54" t="s">
        <v>27</v>
      </c>
      <c r="BP10" s="54" t="s">
        <v>27</v>
      </c>
      <c r="BQ10" s="54" t="s">
        <v>27</v>
      </c>
      <c r="BR10" s="54" t="s">
        <v>27</v>
      </c>
      <c r="BS10" s="54" t="s">
        <v>27</v>
      </c>
      <c r="BT10" s="54" t="s">
        <v>27</v>
      </c>
      <c r="BU10" s="54" t="s">
        <v>27</v>
      </c>
      <c r="BV10" s="54" t="s">
        <v>27</v>
      </c>
      <c r="BW10" s="54" t="s">
        <v>27</v>
      </c>
      <c r="BX10" s="54" t="s">
        <v>27</v>
      </c>
      <c r="BY10" s="54" t="s">
        <v>27</v>
      </c>
      <c r="BZ10" s="54" t="s">
        <v>27</v>
      </c>
      <c r="CA10" s="54" t="s">
        <v>27</v>
      </c>
      <c r="CB10" s="54" t="s">
        <v>27</v>
      </c>
      <c r="CC10" s="54" t="s">
        <v>27</v>
      </c>
      <c r="CD10" s="54" t="s">
        <v>27</v>
      </c>
      <c r="CE10" s="54" t="s">
        <v>27</v>
      </c>
      <c r="CF10" s="54" t="s">
        <v>27</v>
      </c>
      <c r="CG10" s="54" t="s">
        <v>27</v>
      </c>
      <c r="CH10" s="54" t="s">
        <v>27</v>
      </c>
      <c r="CI10" s="54" t="s">
        <v>27</v>
      </c>
      <c r="CJ10" s="54" t="s">
        <v>27</v>
      </c>
      <c r="CK10" s="54" t="s">
        <v>27</v>
      </c>
      <c r="CL10" s="54" t="s">
        <v>27</v>
      </c>
      <c r="CM10" s="54" t="s">
        <v>27</v>
      </c>
      <c r="CN10" s="54" t="s">
        <v>27</v>
      </c>
      <c r="CO10" s="54" t="s">
        <v>27</v>
      </c>
      <c r="CP10" s="54" t="s">
        <v>27</v>
      </c>
      <c r="CQ10" s="54" t="s">
        <v>27</v>
      </c>
      <c r="CR10" s="54" t="s">
        <v>27</v>
      </c>
      <c r="CS10" s="54" t="s">
        <v>27</v>
      </c>
      <c r="CT10" s="54" t="s">
        <v>27</v>
      </c>
      <c r="CU10" s="54" t="s">
        <v>27</v>
      </c>
      <c r="CV10" s="54" t="s">
        <v>27</v>
      </c>
      <c r="CW10" s="54" t="s">
        <v>27</v>
      </c>
      <c r="CX10" s="54" t="s">
        <v>27</v>
      </c>
      <c r="CY10" s="54" t="s">
        <v>27</v>
      </c>
      <c r="CZ10" s="54" t="s">
        <v>27</v>
      </c>
      <c r="DA10" s="54" t="s">
        <v>27</v>
      </c>
      <c r="DB10" s="54" t="s">
        <v>27</v>
      </c>
      <c r="DC10" s="54" t="s">
        <v>27</v>
      </c>
      <c r="DD10" s="54" t="s">
        <v>27</v>
      </c>
      <c r="DE10" s="54" t="s">
        <v>27</v>
      </c>
      <c r="DF10" s="54" t="s">
        <v>27</v>
      </c>
      <c r="DG10" s="54" t="s">
        <v>27</v>
      </c>
      <c r="DH10" s="54" t="s">
        <v>27</v>
      </c>
      <c r="DI10" s="54" t="s">
        <v>27</v>
      </c>
      <c r="DJ10" s="54" t="s">
        <v>27</v>
      </c>
      <c r="DK10" s="54" t="s">
        <v>27</v>
      </c>
      <c r="DL10" s="54" t="s">
        <v>27</v>
      </c>
      <c r="DM10" s="54" t="s">
        <v>27</v>
      </c>
      <c r="DN10" s="54" t="s">
        <v>27</v>
      </c>
      <c r="DO10" s="54" t="s">
        <v>27</v>
      </c>
      <c r="DP10" s="54" t="s">
        <v>27</v>
      </c>
      <c r="DQ10" s="54" t="s">
        <v>27</v>
      </c>
      <c r="DR10" s="54" t="s">
        <v>27</v>
      </c>
      <c r="DS10" s="54" t="s">
        <v>27</v>
      </c>
      <c r="DT10" s="54" t="s">
        <v>27</v>
      </c>
      <c r="DU10" s="54" t="s">
        <v>27</v>
      </c>
      <c r="DV10" s="54" t="s">
        <v>27</v>
      </c>
      <c r="DW10" s="54" t="s">
        <v>27</v>
      </c>
      <c r="DX10" s="54" t="s">
        <v>27</v>
      </c>
      <c r="DY10" s="54" t="s">
        <v>27</v>
      </c>
      <c r="DZ10" s="54" t="s">
        <v>27</v>
      </c>
      <c r="EA10" s="54" t="s">
        <v>27</v>
      </c>
      <c r="EB10" s="54" t="s">
        <v>27</v>
      </c>
      <c r="EC10" s="54" t="s">
        <v>27</v>
      </c>
      <c r="ED10" s="54" t="s">
        <v>27</v>
      </c>
      <c r="EE10" s="54" t="s">
        <v>27</v>
      </c>
      <c r="EF10" s="54" t="s">
        <v>27</v>
      </c>
      <c r="EG10" s="54" t="s">
        <v>27</v>
      </c>
      <c r="EH10" s="54" t="s">
        <v>27</v>
      </c>
      <c r="EI10" s="54" t="s">
        <v>27</v>
      </c>
      <c r="EJ10" s="54" t="s">
        <v>27</v>
      </c>
      <c r="EK10" s="54" t="s">
        <v>27</v>
      </c>
      <c r="EL10" s="54" t="s">
        <v>27</v>
      </c>
      <c r="EM10" s="54" t="s">
        <v>27</v>
      </c>
      <c r="EN10" s="54" t="s">
        <v>27</v>
      </c>
      <c r="EO10" s="54" t="s">
        <v>27</v>
      </c>
      <c r="EP10" s="54" t="s">
        <v>27</v>
      </c>
      <c r="EQ10" s="54" t="s">
        <v>27</v>
      </c>
      <c r="ER10" s="54" t="s">
        <v>27</v>
      </c>
      <c r="ES10" s="54" t="s">
        <v>27</v>
      </c>
      <c r="ET10" s="54" t="s">
        <v>27</v>
      </c>
      <c r="EU10" s="54" t="s">
        <v>27</v>
      </c>
      <c r="EV10" s="54" t="s">
        <v>27</v>
      </c>
      <c r="EW10" s="54" t="s">
        <v>27</v>
      </c>
      <c r="EX10" s="54" t="s">
        <v>27</v>
      </c>
      <c r="EY10" s="54" t="s">
        <v>27</v>
      </c>
      <c r="EZ10" s="54" t="s">
        <v>27</v>
      </c>
      <c r="FA10" s="54" t="s">
        <v>27</v>
      </c>
      <c r="FB10" s="54" t="s">
        <v>27</v>
      </c>
      <c r="FC10" s="54" t="s">
        <v>27</v>
      </c>
      <c r="FD10" s="54" t="s">
        <v>27</v>
      </c>
      <c r="FE10" s="54" t="s">
        <v>27</v>
      </c>
      <c r="FF10" s="54" t="s">
        <v>27</v>
      </c>
      <c r="FG10" s="54" t="s">
        <v>27</v>
      </c>
      <c r="FH10" s="54" t="s">
        <v>27</v>
      </c>
      <c r="FI10" s="54" t="s">
        <v>27</v>
      </c>
      <c r="FJ10" s="54" t="s">
        <v>27</v>
      </c>
      <c r="FK10" s="54" t="s">
        <v>27</v>
      </c>
      <c r="FL10" s="54" t="s">
        <v>27</v>
      </c>
      <c r="FM10" s="54" t="s">
        <v>27</v>
      </c>
      <c r="FN10" s="54" t="s">
        <v>27</v>
      </c>
      <c r="FO10" s="54" t="s">
        <v>27</v>
      </c>
      <c r="FP10" s="54" t="s">
        <v>27</v>
      </c>
      <c r="FQ10" s="54" t="s">
        <v>27</v>
      </c>
      <c r="FR10" s="54" t="s">
        <v>27</v>
      </c>
      <c r="FS10" s="54" t="s">
        <v>27</v>
      </c>
      <c r="FT10" s="54" t="s">
        <v>27</v>
      </c>
      <c r="FU10" s="54" t="s">
        <v>27</v>
      </c>
      <c r="FV10" s="54" t="s">
        <v>27</v>
      </c>
      <c r="FW10" s="54" t="s">
        <v>27</v>
      </c>
      <c r="FX10" s="54" t="s">
        <v>27</v>
      </c>
      <c r="FY10" s="54" t="s">
        <v>27</v>
      </c>
      <c r="FZ10" s="54" t="s">
        <v>27</v>
      </c>
      <c r="GA10" s="54" t="s">
        <v>27</v>
      </c>
      <c r="GB10" s="54" t="s">
        <v>27</v>
      </c>
      <c r="GC10" s="54" t="s">
        <v>27</v>
      </c>
      <c r="GD10" s="54" t="s">
        <v>27</v>
      </c>
      <c r="GE10" s="54" t="s">
        <v>27</v>
      </c>
      <c r="GF10" s="54" t="s">
        <v>27</v>
      </c>
      <c r="GG10" s="54" t="s">
        <v>27</v>
      </c>
      <c r="GH10" s="54" t="s">
        <v>27</v>
      </c>
      <c r="GI10" s="54" t="s">
        <v>27</v>
      </c>
      <c r="GJ10" s="54" t="s">
        <v>27</v>
      </c>
      <c r="GK10" s="54" t="s">
        <v>27</v>
      </c>
      <c r="GL10" s="54" t="s">
        <v>27</v>
      </c>
      <c r="GM10" s="54" t="s">
        <v>27</v>
      </c>
      <c r="GN10" s="54" t="s">
        <v>27</v>
      </c>
      <c r="GO10" s="54" t="s">
        <v>27</v>
      </c>
      <c r="GP10" s="54" t="s">
        <v>27</v>
      </c>
      <c r="GQ10" s="54" t="s">
        <v>27</v>
      </c>
      <c r="GR10" s="54" t="s">
        <v>27</v>
      </c>
      <c r="GS10" s="54" t="s">
        <v>27</v>
      </c>
      <c r="GT10" s="54" t="s">
        <v>27</v>
      </c>
      <c r="GU10" s="54" t="s">
        <v>27</v>
      </c>
      <c r="GV10" s="54" t="s">
        <v>27</v>
      </c>
      <c r="GW10" s="54" t="s">
        <v>27</v>
      </c>
      <c r="GX10" s="54" t="s">
        <v>27</v>
      </c>
      <c r="GY10" s="54" t="s">
        <v>27</v>
      </c>
      <c r="GZ10" s="54" t="s">
        <v>27</v>
      </c>
      <c r="HA10" s="54" t="s">
        <v>27</v>
      </c>
      <c r="HB10" s="54" t="s">
        <v>27</v>
      </c>
      <c r="HC10" s="54" t="s">
        <v>27</v>
      </c>
      <c r="HD10" s="54" t="s">
        <v>27</v>
      </c>
      <c r="HE10" s="54" t="s">
        <v>27</v>
      </c>
      <c r="HF10" s="54" t="s">
        <v>27</v>
      </c>
      <c r="HG10" s="54" t="s">
        <v>27</v>
      </c>
      <c r="HH10" s="54" t="s">
        <v>27</v>
      </c>
      <c r="HI10" s="54" t="s">
        <v>27</v>
      </c>
      <c r="HJ10" s="54" t="s">
        <v>27</v>
      </c>
      <c r="HK10" s="54" t="s">
        <v>27</v>
      </c>
      <c r="HL10" s="54" t="s">
        <v>27</v>
      </c>
      <c r="HM10" s="54" t="s">
        <v>27</v>
      </c>
      <c r="HN10" s="54" t="s">
        <v>27</v>
      </c>
      <c r="HO10" s="54" t="s">
        <v>27</v>
      </c>
      <c r="HP10" s="54" t="s">
        <v>27</v>
      </c>
      <c r="HQ10" s="54" t="s">
        <v>27</v>
      </c>
      <c r="HR10" s="54" t="s">
        <v>27</v>
      </c>
      <c r="HS10" s="54" t="s">
        <v>27</v>
      </c>
      <c r="HT10" s="54" t="s">
        <v>27</v>
      </c>
      <c r="HU10" s="54" t="s">
        <v>27</v>
      </c>
      <c r="HV10" s="54" t="s">
        <v>27</v>
      </c>
      <c r="HW10" s="54" t="s">
        <v>27</v>
      </c>
      <c r="HX10" s="54" t="s">
        <v>27</v>
      </c>
      <c r="HY10" s="54" t="s">
        <v>27</v>
      </c>
      <c r="HZ10" s="54" t="s">
        <v>27</v>
      </c>
      <c r="IA10" s="54" t="s">
        <v>27</v>
      </c>
      <c r="IB10" s="54" t="s">
        <v>27</v>
      </c>
      <c r="IC10" s="54" t="s">
        <v>27</v>
      </c>
      <c r="ID10" s="54" t="s">
        <v>27</v>
      </c>
      <c r="IE10" s="54" t="s">
        <v>27</v>
      </c>
      <c r="IF10" s="54" t="s">
        <v>27</v>
      </c>
      <c r="IG10" s="54" t="s">
        <v>27</v>
      </c>
      <c r="IH10" s="54" t="s">
        <v>27</v>
      </c>
      <c r="II10" s="54" t="s">
        <v>27</v>
      </c>
      <c r="IJ10" s="54" t="s">
        <v>27</v>
      </c>
      <c r="IK10" s="54" t="s">
        <v>27</v>
      </c>
      <c r="IL10" s="54" t="s">
        <v>27</v>
      </c>
      <c r="IM10" s="54" t="s">
        <v>27</v>
      </c>
      <c r="IN10" s="54" t="s">
        <v>27</v>
      </c>
      <c r="IO10" s="54" t="s">
        <v>27</v>
      </c>
      <c r="IP10" s="54" t="s">
        <v>27</v>
      </c>
      <c r="IQ10" s="54" t="s">
        <v>27</v>
      </c>
      <c r="IR10" s="54" t="s">
        <v>27</v>
      </c>
      <c r="IS10" s="54" t="s">
        <v>27</v>
      </c>
      <c r="IT10" s="54" t="s">
        <v>27</v>
      </c>
      <c r="IU10" s="54" t="s">
        <v>27</v>
      </c>
      <c r="IV10" s="54" t="s">
        <v>27</v>
      </c>
      <c r="IW10" s="54" t="s">
        <v>27</v>
      </c>
      <c r="IX10" s="54" t="s">
        <v>27</v>
      </c>
      <c r="IY10" s="54" t="s">
        <v>27</v>
      </c>
      <c r="IZ10" s="54" t="s">
        <v>27</v>
      </c>
      <c r="JA10" s="16"/>
      <c r="JB10" s="16"/>
      <c r="JC10" s="16"/>
      <c r="JD10" s="16"/>
    </row>
    <row r="11" spans="1:264" s="6" customFormat="1" x14ac:dyDescent="0.25">
      <c r="A11" s="55">
        <v>7</v>
      </c>
      <c r="B11" s="56" t="str">
        <f>ESTUDIANTES!B11</f>
        <v>1° A</v>
      </c>
      <c r="C11" s="56">
        <f>ESTUDIANTES!C11</f>
        <v>12345676</v>
      </c>
      <c r="D11" s="97" t="str">
        <f>ESTUDIANTES!D11</f>
        <v>ESTUDIANTE 7</v>
      </c>
      <c r="E11" s="97"/>
      <c r="F11" s="97"/>
      <c r="G11" s="97"/>
      <c r="H11" s="57" t="str">
        <f>ESTUDIANTES!H11</f>
        <v>H</v>
      </c>
      <c r="I11" s="54" t="s">
        <v>26</v>
      </c>
      <c r="J11" s="54" t="s">
        <v>26</v>
      </c>
      <c r="K11" s="54" t="s">
        <v>26</v>
      </c>
      <c r="L11" s="54" t="s">
        <v>26</v>
      </c>
      <c r="M11" s="54" t="s">
        <v>26</v>
      </c>
      <c r="N11" s="54" t="s">
        <v>26</v>
      </c>
      <c r="O11" s="54" t="s">
        <v>26</v>
      </c>
      <c r="P11" s="54" t="s">
        <v>26</v>
      </c>
      <c r="Q11" s="54" t="s">
        <v>26</v>
      </c>
      <c r="R11" s="54" t="s">
        <v>26</v>
      </c>
      <c r="S11" s="54" t="s">
        <v>26</v>
      </c>
      <c r="T11" s="54" t="s">
        <v>26</v>
      </c>
      <c r="U11" s="54" t="s">
        <v>26</v>
      </c>
      <c r="V11" s="54" t="s">
        <v>26</v>
      </c>
      <c r="W11" s="54" t="s">
        <v>26</v>
      </c>
      <c r="X11" s="54" t="s">
        <v>26</v>
      </c>
      <c r="Y11" s="54" t="s">
        <v>26</v>
      </c>
      <c r="Z11" s="54" t="s">
        <v>26</v>
      </c>
      <c r="AA11" s="54" t="s">
        <v>26</v>
      </c>
      <c r="AB11" s="54" t="s">
        <v>26</v>
      </c>
      <c r="AC11" s="54" t="s">
        <v>26</v>
      </c>
      <c r="AD11" s="54" t="s">
        <v>26</v>
      </c>
      <c r="AE11" s="54" t="s">
        <v>26</v>
      </c>
      <c r="AF11" s="54" t="s">
        <v>26</v>
      </c>
      <c r="AG11" s="54" t="s">
        <v>26</v>
      </c>
      <c r="AH11" s="54" t="s">
        <v>26</v>
      </c>
      <c r="AI11" s="54" t="s">
        <v>26</v>
      </c>
      <c r="AJ11" s="54" t="s">
        <v>26</v>
      </c>
      <c r="AK11" s="54" t="s">
        <v>26</v>
      </c>
      <c r="AL11" s="54" t="s">
        <v>26</v>
      </c>
      <c r="AM11" s="54" t="s">
        <v>26</v>
      </c>
      <c r="AN11" s="54" t="s">
        <v>26</v>
      </c>
      <c r="AO11" s="54" t="s">
        <v>26</v>
      </c>
      <c r="AP11" s="54" t="s">
        <v>26</v>
      </c>
      <c r="AQ11" s="54" t="s">
        <v>26</v>
      </c>
      <c r="AR11" s="54" t="s">
        <v>26</v>
      </c>
      <c r="AS11" s="54" t="s">
        <v>26</v>
      </c>
      <c r="AT11" s="54" t="s">
        <v>26</v>
      </c>
      <c r="AU11" s="54" t="s">
        <v>26</v>
      </c>
      <c r="AV11" s="54" t="s">
        <v>26</v>
      </c>
      <c r="AW11" s="54" t="s">
        <v>26</v>
      </c>
      <c r="AX11" s="54" t="s">
        <v>26</v>
      </c>
      <c r="AY11" s="54" t="s">
        <v>26</v>
      </c>
      <c r="AZ11" s="54" t="s">
        <v>26</v>
      </c>
      <c r="BA11" s="54" t="s">
        <v>26</v>
      </c>
      <c r="BB11" s="54" t="s">
        <v>26</v>
      </c>
      <c r="BC11" s="54" t="s">
        <v>26</v>
      </c>
      <c r="BD11" s="54" t="s">
        <v>26</v>
      </c>
      <c r="BE11" s="54" t="s">
        <v>26</v>
      </c>
      <c r="BF11" s="54" t="s">
        <v>26</v>
      </c>
      <c r="BG11" s="54" t="s">
        <v>26</v>
      </c>
      <c r="BH11" s="54" t="s">
        <v>26</v>
      </c>
      <c r="BI11" s="54" t="s">
        <v>26</v>
      </c>
      <c r="BJ11" s="54" t="s">
        <v>26</v>
      </c>
      <c r="BK11" s="54" t="s">
        <v>26</v>
      </c>
      <c r="BL11" s="54" t="s">
        <v>26</v>
      </c>
      <c r="BM11" s="54" t="s">
        <v>26</v>
      </c>
      <c r="BN11" s="54" t="s">
        <v>26</v>
      </c>
      <c r="BO11" s="54" t="s">
        <v>26</v>
      </c>
      <c r="BP11" s="54" t="s">
        <v>26</v>
      </c>
      <c r="BQ11" s="54" t="s">
        <v>26</v>
      </c>
      <c r="BR11" s="54" t="s">
        <v>26</v>
      </c>
      <c r="BS11" s="54" t="s">
        <v>26</v>
      </c>
      <c r="BT11" s="54" t="s">
        <v>26</v>
      </c>
      <c r="BU11" s="54" t="s">
        <v>26</v>
      </c>
      <c r="BV11" s="54" t="s">
        <v>26</v>
      </c>
      <c r="BW11" s="54" t="s">
        <v>26</v>
      </c>
      <c r="BX11" s="54" t="s">
        <v>26</v>
      </c>
      <c r="BY11" s="54" t="s">
        <v>26</v>
      </c>
      <c r="BZ11" s="54" t="s">
        <v>26</v>
      </c>
      <c r="CA11" s="54" t="s">
        <v>26</v>
      </c>
      <c r="CB11" s="54" t="s">
        <v>26</v>
      </c>
      <c r="CC11" s="54" t="s">
        <v>26</v>
      </c>
      <c r="CD11" s="54" t="s">
        <v>26</v>
      </c>
      <c r="CE11" s="54" t="s">
        <v>26</v>
      </c>
      <c r="CF11" s="54" t="s">
        <v>26</v>
      </c>
      <c r="CG11" s="54" t="s">
        <v>26</v>
      </c>
      <c r="CH11" s="54" t="s">
        <v>26</v>
      </c>
      <c r="CI11" s="54" t="s">
        <v>26</v>
      </c>
      <c r="CJ11" s="54" t="s">
        <v>26</v>
      </c>
      <c r="CK11" s="54" t="s">
        <v>26</v>
      </c>
      <c r="CL11" s="54" t="s">
        <v>26</v>
      </c>
      <c r="CM11" s="54" t="s">
        <v>26</v>
      </c>
      <c r="CN11" s="54" t="s">
        <v>26</v>
      </c>
      <c r="CO11" s="54" t="s">
        <v>26</v>
      </c>
      <c r="CP11" s="54" t="s">
        <v>26</v>
      </c>
      <c r="CQ11" s="54" t="s">
        <v>26</v>
      </c>
      <c r="CR11" s="54" t="s">
        <v>26</v>
      </c>
      <c r="CS11" s="54" t="s">
        <v>26</v>
      </c>
      <c r="CT11" s="54" t="s">
        <v>26</v>
      </c>
      <c r="CU11" s="54" t="s">
        <v>26</v>
      </c>
      <c r="CV11" s="54" t="s">
        <v>26</v>
      </c>
      <c r="CW11" s="54" t="s">
        <v>26</v>
      </c>
      <c r="CX11" s="54" t="s">
        <v>26</v>
      </c>
      <c r="CY11" s="54" t="s">
        <v>26</v>
      </c>
      <c r="CZ11" s="54" t="s">
        <v>26</v>
      </c>
      <c r="DA11" s="54" t="s">
        <v>26</v>
      </c>
      <c r="DB11" s="54" t="s">
        <v>26</v>
      </c>
      <c r="DC11" s="54" t="s">
        <v>26</v>
      </c>
      <c r="DD11" s="54" t="s">
        <v>26</v>
      </c>
      <c r="DE11" s="54" t="s">
        <v>26</v>
      </c>
      <c r="DF11" s="54" t="s">
        <v>26</v>
      </c>
      <c r="DG11" s="54" t="s">
        <v>26</v>
      </c>
      <c r="DH11" s="54" t="s">
        <v>26</v>
      </c>
      <c r="DI11" s="54" t="s">
        <v>26</v>
      </c>
      <c r="DJ11" s="54" t="s">
        <v>26</v>
      </c>
      <c r="DK11" s="54" t="s">
        <v>26</v>
      </c>
      <c r="DL11" s="54" t="s">
        <v>26</v>
      </c>
      <c r="DM11" s="54" t="s">
        <v>26</v>
      </c>
      <c r="DN11" s="54" t="s">
        <v>26</v>
      </c>
      <c r="DO11" s="54" t="s">
        <v>26</v>
      </c>
      <c r="DP11" s="54" t="s">
        <v>26</v>
      </c>
      <c r="DQ11" s="54" t="s">
        <v>26</v>
      </c>
      <c r="DR11" s="54" t="s">
        <v>26</v>
      </c>
      <c r="DS11" s="54" t="s">
        <v>26</v>
      </c>
      <c r="DT11" s="54" t="s">
        <v>26</v>
      </c>
      <c r="DU11" s="54" t="s">
        <v>26</v>
      </c>
      <c r="DV11" s="54" t="s">
        <v>26</v>
      </c>
      <c r="DW11" s="54" t="s">
        <v>26</v>
      </c>
      <c r="DX11" s="54" t="s">
        <v>26</v>
      </c>
      <c r="DY11" s="54" t="s">
        <v>26</v>
      </c>
      <c r="DZ11" s="54" t="s">
        <v>26</v>
      </c>
      <c r="EA11" s="54" t="s">
        <v>26</v>
      </c>
      <c r="EB11" s="54" t="s">
        <v>26</v>
      </c>
      <c r="EC11" s="54" t="s">
        <v>26</v>
      </c>
      <c r="ED11" s="54" t="s">
        <v>26</v>
      </c>
      <c r="EE11" s="54" t="s">
        <v>26</v>
      </c>
      <c r="EF11" s="54" t="s">
        <v>26</v>
      </c>
      <c r="EG11" s="54" t="s">
        <v>26</v>
      </c>
      <c r="EH11" s="54" t="s">
        <v>26</v>
      </c>
      <c r="EI11" s="54" t="s">
        <v>26</v>
      </c>
      <c r="EJ11" s="54" t="s">
        <v>26</v>
      </c>
      <c r="EK11" s="54" t="s">
        <v>26</v>
      </c>
      <c r="EL11" s="54" t="s">
        <v>26</v>
      </c>
      <c r="EM11" s="54" t="s">
        <v>26</v>
      </c>
      <c r="EN11" s="54" t="s">
        <v>26</v>
      </c>
      <c r="EO11" s="54" t="s">
        <v>26</v>
      </c>
      <c r="EP11" s="54" t="s">
        <v>26</v>
      </c>
      <c r="EQ11" s="54" t="s">
        <v>26</v>
      </c>
      <c r="ER11" s="54" t="s">
        <v>26</v>
      </c>
      <c r="ES11" s="54" t="s">
        <v>26</v>
      </c>
      <c r="ET11" s="54" t="s">
        <v>26</v>
      </c>
      <c r="EU11" s="54" t="s">
        <v>26</v>
      </c>
      <c r="EV11" s="54" t="s">
        <v>26</v>
      </c>
      <c r="EW11" s="54" t="s">
        <v>26</v>
      </c>
      <c r="EX11" s="54" t="s">
        <v>26</v>
      </c>
      <c r="EY11" s="54" t="s">
        <v>26</v>
      </c>
      <c r="EZ11" s="54" t="s">
        <v>26</v>
      </c>
      <c r="FA11" s="54" t="s">
        <v>26</v>
      </c>
      <c r="FB11" s="54" t="s">
        <v>26</v>
      </c>
      <c r="FC11" s="54" t="s">
        <v>26</v>
      </c>
      <c r="FD11" s="54" t="s">
        <v>26</v>
      </c>
      <c r="FE11" s="54" t="s">
        <v>26</v>
      </c>
      <c r="FF11" s="54" t="s">
        <v>26</v>
      </c>
      <c r="FG11" s="54" t="s">
        <v>26</v>
      </c>
      <c r="FH11" s="54" t="s">
        <v>26</v>
      </c>
      <c r="FI11" s="54" t="s">
        <v>26</v>
      </c>
      <c r="FJ11" s="54" t="s">
        <v>26</v>
      </c>
      <c r="FK11" s="54" t="s">
        <v>26</v>
      </c>
      <c r="FL11" s="54" t="s">
        <v>26</v>
      </c>
      <c r="FM11" s="54" t="s">
        <v>26</v>
      </c>
      <c r="FN11" s="54" t="s">
        <v>26</v>
      </c>
      <c r="FO11" s="54" t="s">
        <v>26</v>
      </c>
      <c r="FP11" s="54" t="s">
        <v>26</v>
      </c>
      <c r="FQ11" s="54" t="s">
        <v>26</v>
      </c>
      <c r="FR11" s="54" t="s">
        <v>26</v>
      </c>
      <c r="FS11" s="54" t="s">
        <v>26</v>
      </c>
      <c r="FT11" s="54" t="s">
        <v>26</v>
      </c>
      <c r="FU11" s="54" t="s">
        <v>26</v>
      </c>
      <c r="FV11" s="54" t="s">
        <v>26</v>
      </c>
      <c r="FW11" s="54" t="s">
        <v>26</v>
      </c>
      <c r="FX11" s="54" t="s">
        <v>26</v>
      </c>
      <c r="FY11" s="54" t="s">
        <v>26</v>
      </c>
      <c r="FZ11" s="54" t="s">
        <v>26</v>
      </c>
      <c r="GA11" s="54" t="s">
        <v>26</v>
      </c>
      <c r="GB11" s="54" t="s">
        <v>26</v>
      </c>
      <c r="GC11" s="54" t="s">
        <v>26</v>
      </c>
      <c r="GD11" s="54" t="s">
        <v>26</v>
      </c>
      <c r="GE11" s="54" t="s">
        <v>26</v>
      </c>
      <c r="GF11" s="54" t="s">
        <v>26</v>
      </c>
      <c r="GG11" s="54" t="s">
        <v>26</v>
      </c>
      <c r="GH11" s="54" t="s">
        <v>26</v>
      </c>
      <c r="GI11" s="54" t="s">
        <v>26</v>
      </c>
      <c r="GJ11" s="54" t="s">
        <v>26</v>
      </c>
      <c r="GK11" s="54" t="s">
        <v>26</v>
      </c>
      <c r="GL11" s="54" t="s">
        <v>26</v>
      </c>
      <c r="GM11" s="54" t="s">
        <v>26</v>
      </c>
      <c r="GN11" s="54" t="s">
        <v>26</v>
      </c>
      <c r="GO11" s="54" t="s">
        <v>26</v>
      </c>
      <c r="GP11" s="54" t="s">
        <v>26</v>
      </c>
      <c r="GQ11" s="54" t="s">
        <v>26</v>
      </c>
      <c r="GR11" s="54" t="s">
        <v>26</v>
      </c>
      <c r="GS11" s="54" t="s">
        <v>26</v>
      </c>
      <c r="GT11" s="54" t="s">
        <v>26</v>
      </c>
      <c r="GU11" s="54" t="s">
        <v>26</v>
      </c>
      <c r="GV11" s="54" t="s">
        <v>26</v>
      </c>
      <c r="GW11" s="54" t="s">
        <v>26</v>
      </c>
      <c r="GX11" s="54" t="s">
        <v>26</v>
      </c>
      <c r="GY11" s="54" t="s">
        <v>26</v>
      </c>
      <c r="GZ11" s="54" t="s">
        <v>26</v>
      </c>
      <c r="HA11" s="54" t="s">
        <v>26</v>
      </c>
      <c r="HB11" s="54" t="s">
        <v>26</v>
      </c>
      <c r="HC11" s="54" t="s">
        <v>26</v>
      </c>
      <c r="HD11" s="54" t="s">
        <v>26</v>
      </c>
      <c r="HE11" s="54" t="s">
        <v>26</v>
      </c>
      <c r="HF11" s="54" t="s">
        <v>26</v>
      </c>
      <c r="HG11" s="54" t="s">
        <v>26</v>
      </c>
      <c r="HH11" s="54" t="s">
        <v>26</v>
      </c>
      <c r="HI11" s="54" t="s">
        <v>26</v>
      </c>
      <c r="HJ11" s="54" t="s">
        <v>26</v>
      </c>
      <c r="HK11" s="54" t="s">
        <v>26</v>
      </c>
      <c r="HL11" s="54" t="s">
        <v>26</v>
      </c>
      <c r="HM11" s="54" t="s">
        <v>26</v>
      </c>
      <c r="HN11" s="54" t="s">
        <v>26</v>
      </c>
      <c r="HO11" s="54" t="s">
        <v>26</v>
      </c>
      <c r="HP11" s="54" t="s">
        <v>26</v>
      </c>
      <c r="HQ11" s="54" t="s">
        <v>26</v>
      </c>
      <c r="HR11" s="54" t="s">
        <v>26</v>
      </c>
      <c r="HS11" s="54" t="s">
        <v>26</v>
      </c>
      <c r="HT11" s="54" t="s">
        <v>26</v>
      </c>
      <c r="HU11" s="54" t="s">
        <v>26</v>
      </c>
      <c r="HV11" s="54" t="s">
        <v>26</v>
      </c>
      <c r="HW11" s="54" t="s">
        <v>26</v>
      </c>
      <c r="HX11" s="54" t="s">
        <v>26</v>
      </c>
      <c r="HY11" s="54" t="s">
        <v>26</v>
      </c>
      <c r="HZ11" s="54" t="s">
        <v>26</v>
      </c>
      <c r="IA11" s="54" t="s">
        <v>26</v>
      </c>
      <c r="IB11" s="54" t="s">
        <v>26</v>
      </c>
      <c r="IC11" s="54" t="s">
        <v>26</v>
      </c>
      <c r="ID11" s="54" t="s">
        <v>26</v>
      </c>
      <c r="IE11" s="54" t="s">
        <v>26</v>
      </c>
      <c r="IF11" s="54" t="s">
        <v>26</v>
      </c>
      <c r="IG11" s="54" t="s">
        <v>26</v>
      </c>
      <c r="IH11" s="54" t="s">
        <v>26</v>
      </c>
      <c r="II11" s="54" t="s">
        <v>26</v>
      </c>
      <c r="IJ11" s="54" t="s">
        <v>26</v>
      </c>
      <c r="IK11" s="54" t="s">
        <v>26</v>
      </c>
      <c r="IL11" s="54" t="s">
        <v>26</v>
      </c>
      <c r="IM11" s="54" t="s">
        <v>26</v>
      </c>
      <c r="IN11" s="54" t="s">
        <v>26</v>
      </c>
      <c r="IO11" s="54" t="s">
        <v>26</v>
      </c>
      <c r="IP11" s="54" t="s">
        <v>26</v>
      </c>
      <c r="IQ11" s="54" t="s">
        <v>26</v>
      </c>
      <c r="IR11" s="54" t="s">
        <v>26</v>
      </c>
      <c r="IS11" s="54" t="s">
        <v>26</v>
      </c>
      <c r="IT11" s="54" t="s">
        <v>26</v>
      </c>
      <c r="IU11" s="54" t="s">
        <v>26</v>
      </c>
      <c r="IV11" s="54" t="s">
        <v>26</v>
      </c>
      <c r="IW11" s="54" t="s">
        <v>26</v>
      </c>
      <c r="IX11" s="54" t="s">
        <v>26</v>
      </c>
      <c r="IY11" s="54" t="s">
        <v>26</v>
      </c>
      <c r="IZ11" s="54" t="s">
        <v>26</v>
      </c>
      <c r="JA11" s="16"/>
      <c r="JB11" s="16"/>
      <c r="JC11" s="16"/>
      <c r="JD11" s="16"/>
    </row>
    <row r="12" spans="1:264" s="6" customFormat="1" x14ac:dyDescent="0.25">
      <c r="A12" s="55">
        <v>8</v>
      </c>
      <c r="B12" s="56" t="str">
        <f>ESTUDIANTES!B12</f>
        <v>1° A</v>
      </c>
      <c r="C12" s="56">
        <f>ESTUDIANTES!C12</f>
        <v>12345677</v>
      </c>
      <c r="D12" s="97" t="str">
        <f>ESTUDIANTES!D12</f>
        <v>ESTUDIANTE 8</v>
      </c>
      <c r="E12" s="97"/>
      <c r="F12" s="97"/>
      <c r="G12" s="97"/>
      <c r="H12" s="57" t="str">
        <f>ESTUDIANTES!H12</f>
        <v>H</v>
      </c>
      <c r="I12" s="54" t="s">
        <v>27</v>
      </c>
      <c r="J12" s="54" t="s">
        <v>27</v>
      </c>
      <c r="K12" s="54" t="s">
        <v>27</v>
      </c>
      <c r="L12" s="54" t="s">
        <v>27</v>
      </c>
      <c r="M12" s="54" t="s">
        <v>27</v>
      </c>
      <c r="N12" s="54" t="s">
        <v>27</v>
      </c>
      <c r="O12" s="54" t="s">
        <v>27</v>
      </c>
      <c r="P12" s="54" t="s">
        <v>27</v>
      </c>
      <c r="Q12" s="54" t="s">
        <v>27</v>
      </c>
      <c r="R12" s="54" t="s">
        <v>27</v>
      </c>
      <c r="S12" s="54" t="s">
        <v>27</v>
      </c>
      <c r="T12" s="54" t="s">
        <v>27</v>
      </c>
      <c r="U12" s="54" t="s">
        <v>27</v>
      </c>
      <c r="V12" s="54" t="s">
        <v>27</v>
      </c>
      <c r="W12" s="54" t="s">
        <v>27</v>
      </c>
      <c r="X12" s="54" t="s">
        <v>27</v>
      </c>
      <c r="Y12" s="54" t="s">
        <v>27</v>
      </c>
      <c r="Z12" s="54" t="s">
        <v>27</v>
      </c>
      <c r="AA12" s="54" t="s">
        <v>27</v>
      </c>
      <c r="AB12" s="54" t="s">
        <v>27</v>
      </c>
      <c r="AC12" s="54" t="s">
        <v>27</v>
      </c>
      <c r="AD12" s="54" t="s">
        <v>27</v>
      </c>
      <c r="AE12" s="54" t="s">
        <v>27</v>
      </c>
      <c r="AF12" s="54" t="s">
        <v>27</v>
      </c>
      <c r="AG12" s="54" t="s">
        <v>27</v>
      </c>
      <c r="AH12" s="54" t="s">
        <v>27</v>
      </c>
      <c r="AI12" s="54" t="s">
        <v>27</v>
      </c>
      <c r="AJ12" s="54" t="s">
        <v>27</v>
      </c>
      <c r="AK12" s="54" t="s">
        <v>27</v>
      </c>
      <c r="AL12" s="54" t="s">
        <v>27</v>
      </c>
      <c r="AM12" s="54" t="s">
        <v>27</v>
      </c>
      <c r="AN12" s="54" t="s">
        <v>27</v>
      </c>
      <c r="AO12" s="54" t="s">
        <v>27</v>
      </c>
      <c r="AP12" s="54" t="s">
        <v>27</v>
      </c>
      <c r="AQ12" s="54" t="s">
        <v>27</v>
      </c>
      <c r="AR12" s="54" t="s">
        <v>27</v>
      </c>
      <c r="AS12" s="54" t="s">
        <v>27</v>
      </c>
      <c r="AT12" s="54" t="s">
        <v>27</v>
      </c>
      <c r="AU12" s="54" t="s">
        <v>27</v>
      </c>
      <c r="AV12" s="54" t="s">
        <v>27</v>
      </c>
      <c r="AW12" s="54" t="s">
        <v>27</v>
      </c>
      <c r="AX12" s="54" t="s">
        <v>27</v>
      </c>
      <c r="AY12" s="54" t="s">
        <v>27</v>
      </c>
      <c r="AZ12" s="54" t="s">
        <v>27</v>
      </c>
      <c r="BA12" s="54" t="s">
        <v>27</v>
      </c>
      <c r="BB12" s="54" t="s">
        <v>27</v>
      </c>
      <c r="BC12" s="54" t="s">
        <v>27</v>
      </c>
      <c r="BD12" s="54" t="s">
        <v>27</v>
      </c>
      <c r="BE12" s="54" t="s">
        <v>27</v>
      </c>
      <c r="BF12" s="54" t="s">
        <v>27</v>
      </c>
      <c r="BG12" s="54" t="s">
        <v>27</v>
      </c>
      <c r="BH12" s="54" t="s">
        <v>27</v>
      </c>
      <c r="BI12" s="54" t="s">
        <v>27</v>
      </c>
      <c r="BJ12" s="54" t="s">
        <v>27</v>
      </c>
      <c r="BK12" s="54" t="s">
        <v>27</v>
      </c>
      <c r="BL12" s="54" t="s">
        <v>27</v>
      </c>
      <c r="BM12" s="54" t="s">
        <v>27</v>
      </c>
      <c r="BN12" s="54" t="s">
        <v>27</v>
      </c>
      <c r="BO12" s="54" t="s">
        <v>27</v>
      </c>
      <c r="BP12" s="54" t="s">
        <v>27</v>
      </c>
      <c r="BQ12" s="54" t="s">
        <v>27</v>
      </c>
      <c r="BR12" s="54" t="s">
        <v>27</v>
      </c>
      <c r="BS12" s="54" t="s">
        <v>27</v>
      </c>
      <c r="BT12" s="54" t="s">
        <v>27</v>
      </c>
      <c r="BU12" s="54" t="s">
        <v>27</v>
      </c>
      <c r="BV12" s="54" t="s">
        <v>27</v>
      </c>
      <c r="BW12" s="54" t="s">
        <v>27</v>
      </c>
      <c r="BX12" s="54" t="s">
        <v>27</v>
      </c>
      <c r="BY12" s="54" t="s">
        <v>27</v>
      </c>
      <c r="BZ12" s="54" t="s">
        <v>27</v>
      </c>
      <c r="CA12" s="54" t="s">
        <v>27</v>
      </c>
      <c r="CB12" s="54" t="s">
        <v>27</v>
      </c>
      <c r="CC12" s="54" t="s">
        <v>27</v>
      </c>
      <c r="CD12" s="54" t="s">
        <v>27</v>
      </c>
      <c r="CE12" s="54" t="s">
        <v>27</v>
      </c>
      <c r="CF12" s="54" t="s">
        <v>27</v>
      </c>
      <c r="CG12" s="54" t="s">
        <v>27</v>
      </c>
      <c r="CH12" s="54" t="s">
        <v>27</v>
      </c>
      <c r="CI12" s="54" t="s">
        <v>27</v>
      </c>
      <c r="CJ12" s="54" t="s">
        <v>27</v>
      </c>
      <c r="CK12" s="54" t="s">
        <v>27</v>
      </c>
      <c r="CL12" s="54" t="s">
        <v>27</v>
      </c>
      <c r="CM12" s="54" t="s">
        <v>27</v>
      </c>
      <c r="CN12" s="54" t="s">
        <v>27</v>
      </c>
      <c r="CO12" s="54" t="s">
        <v>27</v>
      </c>
      <c r="CP12" s="54" t="s">
        <v>27</v>
      </c>
      <c r="CQ12" s="54" t="s">
        <v>27</v>
      </c>
      <c r="CR12" s="54" t="s">
        <v>27</v>
      </c>
      <c r="CS12" s="54" t="s">
        <v>27</v>
      </c>
      <c r="CT12" s="54" t="s">
        <v>27</v>
      </c>
      <c r="CU12" s="54" t="s">
        <v>27</v>
      </c>
      <c r="CV12" s="54" t="s">
        <v>27</v>
      </c>
      <c r="CW12" s="54" t="s">
        <v>27</v>
      </c>
      <c r="CX12" s="54" t="s">
        <v>27</v>
      </c>
      <c r="CY12" s="54" t="s">
        <v>27</v>
      </c>
      <c r="CZ12" s="54" t="s">
        <v>27</v>
      </c>
      <c r="DA12" s="54" t="s">
        <v>27</v>
      </c>
      <c r="DB12" s="54" t="s">
        <v>27</v>
      </c>
      <c r="DC12" s="54" t="s">
        <v>27</v>
      </c>
      <c r="DD12" s="54" t="s">
        <v>27</v>
      </c>
      <c r="DE12" s="54" t="s">
        <v>27</v>
      </c>
      <c r="DF12" s="54" t="s">
        <v>27</v>
      </c>
      <c r="DG12" s="54" t="s">
        <v>27</v>
      </c>
      <c r="DH12" s="54" t="s">
        <v>27</v>
      </c>
      <c r="DI12" s="54" t="s">
        <v>27</v>
      </c>
      <c r="DJ12" s="54" t="s">
        <v>27</v>
      </c>
      <c r="DK12" s="54" t="s">
        <v>27</v>
      </c>
      <c r="DL12" s="54" t="s">
        <v>27</v>
      </c>
      <c r="DM12" s="54" t="s">
        <v>27</v>
      </c>
      <c r="DN12" s="54" t="s">
        <v>27</v>
      </c>
      <c r="DO12" s="54" t="s">
        <v>27</v>
      </c>
      <c r="DP12" s="54" t="s">
        <v>27</v>
      </c>
      <c r="DQ12" s="54" t="s">
        <v>27</v>
      </c>
      <c r="DR12" s="54" t="s">
        <v>27</v>
      </c>
      <c r="DS12" s="54" t="s">
        <v>27</v>
      </c>
      <c r="DT12" s="54" t="s">
        <v>27</v>
      </c>
      <c r="DU12" s="54" t="s">
        <v>27</v>
      </c>
      <c r="DV12" s="54" t="s">
        <v>27</v>
      </c>
      <c r="DW12" s="54" t="s">
        <v>27</v>
      </c>
      <c r="DX12" s="54" t="s">
        <v>27</v>
      </c>
      <c r="DY12" s="54" t="s">
        <v>27</v>
      </c>
      <c r="DZ12" s="54" t="s">
        <v>27</v>
      </c>
      <c r="EA12" s="54" t="s">
        <v>27</v>
      </c>
      <c r="EB12" s="54" t="s">
        <v>27</v>
      </c>
      <c r="EC12" s="54" t="s">
        <v>27</v>
      </c>
      <c r="ED12" s="54" t="s">
        <v>27</v>
      </c>
      <c r="EE12" s="54" t="s">
        <v>27</v>
      </c>
      <c r="EF12" s="54" t="s">
        <v>27</v>
      </c>
      <c r="EG12" s="54" t="s">
        <v>27</v>
      </c>
      <c r="EH12" s="54" t="s">
        <v>27</v>
      </c>
      <c r="EI12" s="54" t="s">
        <v>27</v>
      </c>
      <c r="EJ12" s="54" t="s">
        <v>27</v>
      </c>
      <c r="EK12" s="54" t="s">
        <v>27</v>
      </c>
      <c r="EL12" s="54" t="s">
        <v>27</v>
      </c>
      <c r="EM12" s="54" t="s">
        <v>27</v>
      </c>
      <c r="EN12" s="54" t="s">
        <v>27</v>
      </c>
      <c r="EO12" s="54" t="s">
        <v>27</v>
      </c>
      <c r="EP12" s="54" t="s">
        <v>27</v>
      </c>
      <c r="EQ12" s="54" t="s">
        <v>27</v>
      </c>
      <c r="ER12" s="54" t="s">
        <v>27</v>
      </c>
      <c r="ES12" s="54" t="s">
        <v>27</v>
      </c>
      <c r="ET12" s="54" t="s">
        <v>27</v>
      </c>
      <c r="EU12" s="54" t="s">
        <v>27</v>
      </c>
      <c r="EV12" s="54" t="s">
        <v>27</v>
      </c>
      <c r="EW12" s="54" t="s">
        <v>27</v>
      </c>
      <c r="EX12" s="54" t="s">
        <v>27</v>
      </c>
      <c r="EY12" s="54" t="s">
        <v>27</v>
      </c>
      <c r="EZ12" s="54" t="s">
        <v>27</v>
      </c>
      <c r="FA12" s="54" t="s">
        <v>27</v>
      </c>
      <c r="FB12" s="54" t="s">
        <v>27</v>
      </c>
      <c r="FC12" s="54" t="s">
        <v>27</v>
      </c>
      <c r="FD12" s="54" t="s">
        <v>27</v>
      </c>
      <c r="FE12" s="54" t="s">
        <v>27</v>
      </c>
      <c r="FF12" s="54" t="s">
        <v>27</v>
      </c>
      <c r="FG12" s="54" t="s">
        <v>27</v>
      </c>
      <c r="FH12" s="54" t="s">
        <v>27</v>
      </c>
      <c r="FI12" s="54" t="s">
        <v>27</v>
      </c>
      <c r="FJ12" s="54" t="s">
        <v>27</v>
      </c>
      <c r="FK12" s="54" t="s">
        <v>27</v>
      </c>
      <c r="FL12" s="54" t="s">
        <v>27</v>
      </c>
      <c r="FM12" s="54" t="s">
        <v>27</v>
      </c>
      <c r="FN12" s="54" t="s">
        <v>27</v>
      </c>
      <c r="FO12" s="54" t="s">
        <v>27</v>
      </c>
      <c r="FP12" s="54" t="s">
        <v>27</v>
      </c>
      <c r="FQ12" s="54" t="s">
        <v>27</v>
      </c>
      <c r="FR12" s="54" t="s">
        <v>27</v>
      </c>
      <c r="FS12" s="54" t="s">
        <v>27</v>
      </c>
      <c r="FT12" s="54" t="s">
        <v>27</v>
      </c>
      <c r="FU12" s="54" t="s">
        <v>27</v>
      </c>
      <c r="FV12" s="54" t="s">
        <v>27</v>
      </c>
      <c r="FW12" s="54" t="s">
        <v>27</v>
      </c>
      <c r="FX12" s="54" t="s">
        <v>27</v>
      </c>
      <c r="FY12" s="54" t="s">
        <v>27</v>
      </c>
      <c r="FZ12" s="54" t="s">
        <v>27</v>
      </c>
      <c r="GA12" s="54" t="s">
        <v>27</v>
      </c>
      <c r="GB12" s="54" t="s">
        <v>27</v>
      </c>
      <c r="GC12" s="54" t="s">
        <v>27</v>
      </c>
      <c r="GD12" s="54" t="s">
        <v>27</v>
      </c>
      <c r="GE12" s="54" t="s">
        <v>27</v>
      </c>
      <c r="GF12" s="54" t="s">
        <v>27</v>
      </c>
      <c r="GG12" s="54" t="s">
        <v>27</v>
      </c>
      <c r="GH12" s="54" t="s">
        <v>27</v>
      </c>
      <c r="GI12" s="54" t="s">
        <v>27</v>
      </c>
      <c r="GJ12" s="54" t="s">
        <v>27</v>
      </c>
      <c r="GK12" s="54" t="s">
        <v>27</v>
      </c>
      <c r="GL12" s="54" t="s">
        <v>27</v>
      </c>
      <c r="GM12" s="54" t="s">
        <v>27</v>
      </c>
      <c r="GN12" s="54" t="s">
        <v>27</v>
      </c>
      <c r="GO12" s="54" t="s">
        <v>27</v>
      </c>
      <c r="GP12" s="54" t="s">
        <v>27</v>
      </c>
      <c r="GQ12" s="54" t="s">
        <v>27</v>
      </c>
      <c r="GR12" s="54" t="s">
        <v>27</v>
      </c>
      <c r="GS12" s="54" t="s">
        <v>27</v>
      </c>
      <c r="GT12" s="54" t="s">
        <v>27</v>
      </c>
      <c r="GU12" s="54" t="s">
        <v>27</v>
      </c>
      <c r="GV12" s="54" t="s">
        <v>27</v>
      </c>
      <c r="GW12" s="54" t="s">
        <v>27</v>
      </c>
      <c r="GX12" s="54" t="s">
        <v>27</v>
      </c>
      <c r="GY12" s="54" t="s">
        <v>27</v>
      </c>
      <c r="GZ12" s="54" t="s">
        <v>27</v>
      </c>
      <c r="HA12" s="54" t="s">
        <v>27</v>
      </c>
      <c r="HB12" s="54" t="s">
        <v>27</v>
      </c>
      <c r="HC12" s="54" t="s">
        <v>27</v>
      </c>
      <c r="HD12" s="54" t="s">
        <v>27</v>
      </c>
      <c r="HE12" s="54" t="s">
        <v>27</v>
      </c>
      <c r="HF12" s="54" t="s">
        <v>27</v>
      </c>
      <c r="HG12" s="54" t="s">
        <v>27</v>
      </c>
      <c r="HH12" s="54" t="s">
        <v>27</v>
      </c>
      <c r="HI12" s="54" t="s">
        <v>27</v>
      </c>
      <c r="HJ12" s="54" t="s">
        <v>27</v>
      </c>
      <c r="HK12" s="54" t="s">
        <v>27</v>
      </c>
      <c r="HL12" s="54" t="s">
        <v>27</v>
      </c>
      <c r="HM12" s="54" t="s">
        <v>27</v>
      </c>
      <c r="HN12" s="54" t="s">
        <v>27</v>
      </c>
      <c r="HO12" s="54" t="s">
        <v>27</v>
      </c>
      <c r="HP12" s="54" t="s">
        <v>27</v>
      </c>
      <c r="HQ12" s="54" t="s">
        <v>27</v>
      </c>
      <c r="HR12" s="54" t="s">
        <v>27</v>
      </c>
      <c r="HS12" s="54" t="s">
        <v>27</v>
      </c>
      <c r="HT12" s="54" t="s">
        <v>27</v>
      </c>
      <c r="HU12" s="54" t="s">
        <v>27</v>
      </c>
      <c r="HV12" s="54" t="s">
        <v>27</v>
      </c>
      <c r="HW12" s="54" t="s">
        <v>27</v>
      </c>
      <c r="HX12" s="54" t="s">
        <v>27</v>
      </c>
      <c r="HY12" s="54" t="s">
        <v>27</v>
      </c>
      <c r="HZ12" s="54" t="s">
        <v>27</v>
      </c>
      <c r="IA12" s="54" t="s">
        <v>27</v>
      </c>
      <c r="IB12" s="54" t="s">
        <v>27</v>
      </c>
      <c r="IC12" s="54" t="s">
        <v>27</v>
      </c>
      <c r="ID12" s="54" t="s">
        <v>27</v>
      </c>
      <c r="IE12" s="54" t="s">
        <v>27</v>
      </c>
      <c r="IF12" s="54" t="s">
        <v>27</v>
      </c>
      <c r="IG12" s="54" t="s">
        <v>27</v>
      </c>
      <c r="IH12" s="54" t="s">
        <v>27</v>
      </c>
      <c r="II12" s="54" t="s">
        <v>27</v>
      </c>
      <c r="IJ12" s="54" t="s">
        <v>27</v>
      </c>
      <c r="IK12" s="54" t="s">
        <v>27</v>
      </c>
      <c r="IL12" s="54" t="s">
        <v>27</v>
      </c>
      <c r="IM12" s="54" t="s">
        <v>27</v>
      </c>
      <c r="IN12" s="54" t="s">
        <v>27</v>
      </c>
      <c r="IO12" s="54" t="s">
        <v>27</v>
      </c>
      <c r="IP12" s="54" t="s">
        <v>27</v>
      </c>
      <c r="IQ12" s="54" t="s">
        <v>27</v>
      </c>
      <c r="IR12" s="54" t="s">
        <v>27</v>
      </c>
      <c r="IS12" s="54" t="s">
        <v>27</v>
      </c>
      <c r="IT12" s="54" t="s">
        <v>27</v>
      </c>
      <c r="IU12" s="54" t="s">
        <v>27</v>
      </c>
      <c r="IV12" s="54" t="s">
        <v>27</v>
      </c>
      <c r="IW12" s="54" t="s">
        <v>27</v>
      </c>
      <c r="IX12" s="54" t="s">
        <v>27</v>
      </c>
      <c r="IY12" s="54" t="s">
        <v>27</v>
      </c>
      <c r="IZ12" s="54" t="s">
        <v>27</v>
      </c>
      <c r="JA12" s="16"/>
      <c r="JB12" s="16"/>
      <c r="JC12" s="16"/>
      <c r="JD12" s="16"/>
    </row>
    <row r="13" spans="1:264" s="6" customFormat="1" x14ac:dyDescent="0.25">
      <c r="A13" s="55">
        <v>9</v>
      </c>
      <c r="B13" s="56" t="str">
        <f>ESTUDIANTES!B13</f>
        <v>1° A</v>
      </c>
      <c r="C13" s="56">
        <f>ESTUDIANTES!C13</f>
        <v>12345678</v>
      </c>
      <c r="D13" s="97" t="str">
        <f>ESTUDIANTES!D13</f>
        <v>ESTUDIANTE 9</v>
      </c>
      <c r="E13" s="97"/>
      <c r="F13" s="97"/>
      <c r="G13" s="97"/>
      <c r="H13" s="57" t="str">
        <f>ESTUDIANTES!H13</f>
        <v>H</v>
      </c>
      <c r="I13" s="54" t="s">
        <v>26</v>
      </c>
      <c r="J13" s="54" t="s">
        <v>26</v>
      </c>
      <c r="K13" s="54" t="s">
        <v>26</v>
      </c>
      <c r="L13" s="54" t="s">
        <v>26</v>
      </c>
      <c r="M13" s="54" t="s">
        <v>26</v>
      </c>
      <c r="N13" s="54" t="s">
        <v>26</v>
      </c>
      <c r="O13" s="54" t="s">
        <v>26</v>
      </c>
      <c r="P13" s="54" t="s">
        <v>26</v>
      </c>
      <c r="Q13" s="54" t="s">
        <v>26</v>
      </c>
      <c r="R13" s="54" t="s">
        <v>26</v>
      </c>
      <c r="S13" s="54" t="s">
        <v>26</v>
      </c>
      <c r="T13" s="54" t="s">
        <v>26</v>
      </c>
      <c r="U13" s="54" t="s">
        <v>26</v>
      </c>
      <c r="V13" s="54" t="s">
        <v>26</v>
      </c>
      <c r="W13" s="54" t="s">
        <v>26</v>
      </c>
      <c r="X13" s="54" t="s">
        <v>26</v>
      </c>
      <c r="Y13" s="54" t="s">
        <v>26</v>
      </c>
      <c r="Z13" s="54" t="s">
        <v>26</v>
      </c>
      <c r="AA13" s="54" t="s">
        <v>26</v>
      </c>
      <c r="AB13" s="54" t="s">
        <v>26</v>
      </c>
      <c r="AC13" s="54" t="s">
        <v>26</v>
      </c>
      <c r="AD13" s="54" t="s">
        <v>26</v>
      </c>
      <c r="AE13" s="54" t="s">
        <v>26</v>
      </c>
      <c r="AF13" s="54" t="s">
        <v>26</v>
      </c>
      <c r="AG13" s="54" t="s">
        <v>26</v>
      </c>
      <c r="AH13" s="54" t="s">
        <v>26</v>
      </c>
      <c r="AI13" s="54" t="s">
        <v>26</v>
      </c>
      <c r="AJ13" s="54" t="s">
        <v>26</v>
      </c>
      <c r="AK13" s="54" t="s">
        <v>26</v>
      </c>
      <c r="AL13" s="54" t="s">
        <v>26</v>
      </c>
      <c r="AM13" s="54" t="s">
        <v>26</v>
      </c>
      <c r="AN13" s="54" t="s">
        <v>26</v>
      </c>
      <c r="AO13" s="54" t="s">
        <v>26</v>
      </c>
      <c r="AP13" s="54" t="s">
        <v>26</v>
      </c>
      <c r="AQ13" s="54" t="s">
        <v>26</v>
      </c>
      <c r="AR13" s="54" t="s">
        <v>26</v>
      </c>
      <c r="AS13" s="54" t="s">
        <v>26</v>
      </c>
      <c r="AT13" s="54" t="s">
        <v>26</v>
      </c>
      <c r="AU13" s="54" t="s">
        <v>26</v>
      </c>
      <c r="AV13" s="54" t="s">
        <v>26</v>
      </c>
      <c r="AW13" s="54" t="s">
        <v>26</v>
      </c>
      <c r="AX13" s="54" t="s">
        <v>26</v>
      </c>
      <c r="AY13" s="54" t="s">
        <v>26</v>
      </c>
      <c r="AZ13" s="54" t="s">
        <v>26</v>
      </c>
      <c r="BA13" s="54" t="s">
        <v>26</v>
      </c>
      <c r="BB13" s="54" t="s">
        <v>26</v>
      </c>
      <c r="BC13" s="54" t="s">
        <v>26</v>
      </c>
      <c r="BD13" s="54" t="s">
        <v>26</v>
      </c>
      <c r="BE13" s="54" t="s">
        <v>26</v>
      </c>
      <c r="BF13" s="54" t="s">
        <v>26</v>
      </c>
      <c r="BG13" s="54" t="s">
        <v>26</v>
      </c>
      <c r="BH13" s="54" t="s">
        <v>26</v>
      </c>
      <c r="BI13" s="54" t="s">
        <v>26</v>
      </c>
      <c r="BJ13" s="54" t="s">
        <v>26</v>
      </c>
      <c r="BK13" s="54" t="s">
        <v>26</v>
      </c>
      <c r="BL13" s="54" t="s">
        <v>26</v>
      </c>
      <c r="BM13" s="54" t="s">
        <v>26</v>
      </c>
      <c r="BN13" s="54" t="s">
        <v>26</v>
      </c>
      <c r="BO13" s="54" t="s">
        <v>26</v>
      </c>
      <c r="BP13" s="54" t="s">
        <v>26</v>
      </c>
      <c r="BQ13" s="54" t="s">
        <v>26</v>
      </c>
      <c r="BR13" s="54" t="s">
        <v>26</v>
      </c>
      <c r="BS13" s="54" t="s">
        <v>26</v>
      </c>
      <c r="BT13" s="54" t="s">
        <v>26</v>
      </c>
      <c r="BU13" s="54" t="s">
        <v>26</v>
      </c>
      <c r="BV13" s="54" t="s">
        <v>26</v>
      </c>
      <c r="BW13" s="54" t="s">
        <v>26</v>
      </c>
      <c r="BX13" s="54" t="s">
        <v>26</v>
      </c>
      <c r="BY13" s="54" t="s">
        <v>26</v>
      </c>
      <c r="BZ13" s="54" t="s">
        <v>26</v>
      </c>
      <c r="CA13" s="54" t="s">
        <v>26</v>
      </c>
      <c r="CB13" s="54" t="s">
        <v>26</v>
      </c>
      <c r="CC13" s="54" t="s">
        <v>26</v>
      </c>
      <c r="CD13" s="54" t="s">
        <v>26</v>
      </c>
      <c r="CE13" s="54" t="s">
        <v>26</v>
      </c>
      <c r="CF13" s="54" t="s">
        <v>26</v>
      </c>
      <c r="CG13" s="54" t="s">
        <v>26</v>
      </c>
      <c r="CH13" s="54" t="s">
        <v>26</v>
      </c>
      <c r="CI13" s="54" t="s">
        <v>26</v>
      </c>
      <c r="CJ13" s="54" t="s">
        <v>26</v>
      </c>
      <c r="CK13" s="54" t="s">
        <v>26</v>
      </c>
      <c r="CL13" s="54" t="s">
        <v>26</v>
      </c>
      <c r="CM13" s="54" t="s">
        <v>26</v>
      </c>
      <c r="CN13" s="54" t="s">
        <v>26</v>
      </c>
      <c r="CO13" s="54" t="s">
        <v>26</v>
      </c>
      <c r="CP13" s="54" t="s">
        <v>26</v>
      </c>
      <c r="CQ13" s="54" t="s">
        <v>26</v>
      </c>
      <c r="CR13" s="54" t="s">
        <v>26</v>
      </c>
      <c r="CS13" s="54" t="s">
        <v>26</v>
      </c>
      <c r="CT13" s="54" t="s">
        <v>26</v>
      </c>
      <c r="CU13" s="54" t="s">
        <v>26</v>
      </c>
      <c r="CV13" s="54" t="s">
        <v>26</v>
      </c>
      <c r="CW13" s="54" t="s">
        <v>26</v>
      </c>
      <c r="CX13" s="54" t="s">
        <v>26</v>
      </c>
      <c r="CY13" s="54" t="s">
        <v>26</v>
      </c>
      <c r="CZ13" s="54" t="s">
        <v>26</v>
      </c>
      <c r="DA13" s="54" t="s">
        <v>26</v>
      </c>
      <c r="DB13" s="54" t="s">
        <v>26</v>
      </c>
      <c r="DC13" s="54" t="s">
        <v>26</v>
      </c>
      <c r="DD13" s="54" t="s">
        <v>26</v>
      </c>
      <c r="DE13" s="54" t="s">
        <v>26</v>
      </c>
      <c r="DF13" s="54" t="s">
        <v>26</v>
      </c>
      <c r="DG13" s="54" t="s">
        <v>26</v>
      </c>
      <c r="DH13" s="54" t="s">
        <v>26</v>
      </c>
      <c r="DI13" s="54" t="s">
        <v>26</v>
      </c>
      <c r="DJ13" s="54" t="s">
        <v>26</v>
      </c>
      <c r="DK13" s="54" t="s">
        <v>26</v>
      </c>
      <c r="DL13" s="54" t="s">
        <v>26</v>
      </c>
      <c r="DM13" s="54" t="s">
        <v>26</v>
      </c>
      <c r="DN13" s="54" t="s">
        <v>26</v>
      </c>
      <c r="DO13" s="54" t="s">
        <v>26</v>
      </c>
      <c r="DP13" s="54" t="s">
        <v>26</v>
      </c>
      <c r="DQ13" s="54" t="s">
        <v>26</v>
      </c>
      <c r="DR13" s="54" t="s">
        <v>26</v>
      </c>
      <c r="DS13" s="54" t="s">
        <v>26</v>
      </c>
      <c r="DT13" s="54" t="s">
        <v>26</v>
      </c>
      <c r="DU13" s="54" t="s">
        <v>26</v>
      </c>
      <c r="DV13" s="54" t="s">
        <v>26</v>
      </c>
      <c r="DW13" s="54" t="s">
        <v>26</v>
      </c>
      <c r="DX13" s="54" t="s">
        <v>26</v>
      </c>
      <c r="DY13" s="54" t="s">
        <v>26</v>
      </c>
      <c r="DZ13" s="54" t="s">
        <v>26</v>
      </c>
      <c r="EA13" s="54" t="s">
        <v>26</v>
      </c>
      <c r="EB13" s="54" t="s">
        <v>26</v>
      </c>
      <c r="EC13" s="54" t="s">
        <v>26</v>
      </c>
      <c r="ED13" s="54" t="s">
        <v>26</v>
      </c>
      <c r="EE13" s="54" t="s">
        <v>26</v>
      </c>
      <c r="EF13" s="54" t="s">
        <v>26</v>
      </c>
      <c r="EG13" s="54" t="s">
        <v>26</v>
      </c>
      <c r="EH13" s="54" t="s">
        <v>26</v>
      </c>
      <c r="EI13" s="54" t="s">
        <v>26</v>
      </c>
      <c r="EJ13" s="54" t="s">
        <v>26</v>
      </c>
      <c r="EK13" s="54" t="s">
        <v>26</v>
      </c>
      <c r="EL13" s="54" t="s">
        <v>26</v>
      </c>
      <c r="EM13" s="54" t="s">
        <v>26</v>
      </c>
      <c r="EN13" s="54" t="s">
        <v>26</v>
      </c>
      <c r="EO13" s="54" t="s">
        <v>26</v>
      </c>
      <c r="EP13" s="54" t="s">
        <v>26</v>
      </c>
      <c r="EQ13" s="54" t="s">
        <v>26</v>
      </c>
      <c r="ER13" s="54" t="s">
        <v>26</v>
      </c>
      <c r="ES13" s="54" t="s">
        <v>26</v>
      </c>
      <c r="ET13" s="54" t="s">
        <v>26</v>
      </c>
      <c r="EU13" s="54" t="s">
        <v>26</v>
      </c>
      <c r="EV13" s="54" t="s">
        <v>26</v>
      </c>
      <c r="EW13" s="54" t="s">
        <v>26</v>
      </c>
      <c r="EX13" s="54" t="s">
        <v>26</v>
      </c>
      <c r="EY13" s="54" t="s">
        <v>26</v>
      </c>
      <c r="EZ13" s="54" t="s">
        <v>26</v>
      </c>
      <c r="FA13" s="54" t="s">
        <v>26</v>
      </c>
      <c r="FB13" s="54" t="s">
        <v>26</v>
      </c>
      <c r="FC13" s="54" t="s">
        <v>26</v>
      </c>
      <c r="FD13" s="54" t="s">
        <v>26</v>
      </c>
      <c r="FE13" s="54" t="s">
        <v>26</v>
      </c>
      <c r="FF13" s="54" t="s">
        <v>26</v>
      </c>
      <c r="FG13" s="54" t="s">
        <v>26</v>
      </c>
      <c r="FH13" s="54" t="s">
        <v>26</v>
      </c>
      <c r="FI13" s="54" t="s">
        <v>26</v>
      </c>
      <c r="FJ13" s="54" t="s">
        <v>26</v>
      </c>
      <c r="FK13" s="54" t="s">
        <v>26</v>
      </c>
      <c r="FL13" s="54" t="s">
        <v>26</v>
      </c>
      <c r="FM13" s="54" t="s">
        <v>26</v>
      </c>
      <c r="FN13" s="54" t="s">
        <v>26</v>
      </c>
      <c r="FO13" s="54" t="s">
        <v>26</v>
      </c>
      <c r="FP13" s="54" t="s">
        <v>26</v>
      </c>
      <c r="FQ13" s="54" t="s">
        <v>26</v>
      </c>
      <c r="FR13" s="54" t="s">
        <v>26</v>
      </c>
      <c r="FS13" s="54" t="s">
        <v>26</v>
      </c>
      <c r="FT13" s="54" t="s">
        <v>26</v>
      </c>
      <c r="FU13" s="54" t="s">
        <v>26</v>
      </c>
      <c r="FV13" s="54" t="s">
        <v>26</v>
      </c>
      <c r="FW13" s="54" t="s">
        <v>26</v>
      </c>
      <c r="FX13" s="54" t="s">
        <v>26</v>
      </c>
      <c r="FY13" s="54" t="s">
        <v>26</v>
      </c>
      <c r="FZ13" s="54" t="s">
        <v>26</v>
      </c>
      <c r="GA13" s="54" t="s">
        <v>26</v>
      </c>
      <c r="GB13" s="54" t="s">
        <v>26</v>
      </c>
      <c r="GC13" s="54" t="s">
        <v>26</v>
      </c>
      <c r="GD13" s="54" t="s">
        <v>26</v>
      </c>
      <c r="GE13" s="54" t="s">
        <v>26</v>
      </c>
      <c r="GF13" s="54" t="s">
        <v>26</v>
      </c>
      <c r="GG13" s="54" t="s">
        <v>26</v>
      </c>
      <c r="GH13" s="54" t="s">
        <v>26</v>
      </c>
      <c r="GI13" s="54" t="s">
        <v>26</v>
      </c>
      <c r="GJ13" s="54" t="s">
        <v>26</v>
      </c>
      <c r="GK13" s="54" t="s">
        <v>26</v>
      </c>
      <c r="GL13" s="54" t="s">
        <v>26</v>
      </c>
      <c r="GM13" s="54" t="s">
        <v>26</v>
      </c>
      <c r="GN13" s="54" t="s">
        <v>26</v>
      </c>
      <c r="GO13" s="54" t="s">
        <v>26</v>
      </c>
      <c r="GP13" s="54" t="s">
        <v>26</v>
      </c>
      <c r="GQ13" s="54" t="s">
        <v>26</v>
      </c>
      <c r="GR13" s="54" t="s">
        <v>26</v>
      </c>
      <c r="GS13" s="54" t="s">
        <v>26</v>
      </c>
      <c r="GT13" s="54" t="s">
        <v>26</v>
      </c>
      <c r="GU13" s="54" t="s">
        <v>26</v>
      </c>
      <c r="GV13" s="54" t="s">
        <v>26</v>
      </c>
      <c r="GW13" s="54" t="s">
        <v>26</v>
      </c>
      <c r="GX13" s="54" t="s">
        <v>26</v>
      </c>
      <c r="GY13" s="54" t="s">
        <v>26</v>
      </c>
      <c r="GZ13" s="54" t="s">
        <v>26</v>
      </c>
      <c r="HA13" s="54" t="s">
        <v>26</v>
      </c>
      <c r="HB13" s="54" t="s">
        <v>26</v>
      </c>
      <c r="HC13" s="54" t="s">
        <v>26</v>
      </c>
      <c r="HD13" s="54" t="s">
        <v>26</v>
      </c>
      <c r="HE13" s="54" t="s">
        <v>26</v>
      </c>
      <c r="HF13" s="54" t="s">
        <v>26</v>
      </c>
      <c r="HG13" s="54" t="s">
        <v>26</v>
      </c>
      <c r="HH13" s="54" t="s">
        <v>26</v>
      </c>
      <c r="HI13" s="54" t="s">
        <v>26</v>
      </c>
      <c r="HJ13" s="54" t="s">
        <v>26</v>
      </c>
      <c r="HK13" s="54" t="s">
        <v>26</v>
      </c>
      <c r="HL13" s="54" t="s">
        <v>26</v>
      </c>
      <c r="HM13" s="54" t="s">
        <v>26</v>
      </c>
      <c r="HN13" s="54" t="s">
        <v>26</v>
      </c>
      <c r="HO13" s="54" t="s">
        <v>26</v>
      </c>
      <c r="HP13" s="54" t="s">
        <v>26</v>
      </c>
      <c r="HQ13" s="54" t="s">
        <v>26</v>
      </c>
      <c r="HR13" s="54" t="s">
        <v>26</v>
      </c>
      <c r="HS13" s="54" t="s">
        <v>26</v>
      </c>
      <c r="HT13" s="54" t="s">
        <v>26</v>
      </c>
      <c r="HU13" s="54" t="s">
        <v>26</v>
      </c>
      <c r="HV13" s="54" t="s">
        <v>26</v>
      </c>
      <c r="HW13" s="54" t="s">
        <v>26</v>
      </c>
      <c r="HX13" s="54" t="s">
        <v>26</v>
      </c>
      <c r="HY13" s="54" t="s">
        <v>26</v>
      </c>
      <c r="HZ13" s="54" t="s">
        <v>26</v>
      </c>
      <c r="IA13" s="54" t="s">
        <v>26</v>
      </c>
      <c r="IB13" s="54" t="s">
        <v>26</v>
      </c>
      <c r="IC13" s="54" t="s">
        <v>26</v>
      </c>
      <c r="ID13" s="54" t="s">
        <v>26</v>
      </c>
      <c r="IE13" s="54" t="s">
        <v>26</v>
      </c>
      <c r="IF13" s="54" t="s">
        <v>26</v>
      </c>
      <c r="IG13" s="54" t="s">
        <v>26</v>
      </c>
      <c r="IH13" s="54" t="s">
        <v>26</v>
      </c>
      <c r="II13" s="54" t="s">
        <v>26</v>
      </c>
      <c r="IJ13" s="54" t="s">
        <v>26</v>
      </c>
      <c r="IK13" s="54" t="s">
        <v>26</v>
      </c>
      <c r="IL13" s="54" t="s">
        <v>26</v>
      </c>
      <c r="IM13" s="54" t="s">
        <v>26</v>
      </c>
      <c r="IN13" s="54" t="s">
        <v>26</v>
      </c>
      <c r="IO13" s="54" t="s">
        <v>26</v>
      </c>
      <c r="IP13" s="54" t="s">
        <v>26</v>
      </c>
      <c r="IQ13" s="54" t="s">
        <v>26</v>
      </c>
      <c r="IR13" s="54" t="s">
        <v>26</v>
      </c>
      <c r="IS13" s="54" t="s">
        <v>26</v>
      </c>
      <c r="IT13" s="54" t="s">
        <v>26</v>
      </c>
      <c r="IU13" s="54" t="s">
        <v>26</v>
      </c>
      <c r="IV13" s="54" t="s">
        <v>26</v>
      </c>
      <c r="IW13" s="54" t="s">
        <v>26</v>
      </c>
      <c r="IX13" s="54" t="s">
        <v>26</v>
      </c>
      <c r="IY13" s="54" t="s">
        <v>26</v>
      </c>
      <c r="IZ13" s="54" t="s">
        <v>26</v>
      </c>
      <c r="JA13" s="16"/>
      <c r="JB13" s="16"/>
      <c r="JC13" s="16"/>
      <c r="JD13" s="16"/>
    </row>
    <row r="14" spans="1:264" s="6" customFormat="1" x14ac:dyDescent="0.25">
      <c r="A14" s="55">
        <v>10</v>
      </c>
      <c r="B14" s="56" t="str">
        <f>ESTUDIANTES!B14</f>
        <v>1° A</v>
      </c>
      <c r="C14" s="56">
        <f>ESTUDIANTES!C14</f>
        <v>12345679</v>
      </c>
      <c r="D14" s="97" t="str">
        <f>ESTUDIANTES!D14</f>
        <v>ESTUDIANTE 10</v>
      </c>
      <c r="E14" s="97"/>
      <c r="F14" s="97"/>
      <c r="G14" s="97"/>
      <c r="H14" s="57" t="str">
        <f>ESTUDIANTES!H14</f>
        <v>M</v>
      </c>
      <c r="I14" s="54" t="s">
        <v>27</v>
      </c>
      <c r="J14" s="54" t="s">
        <v>27</v>
      </c>
      <c r="K14" s="54" t="s">
        <v>27</v>
      </c>
      <c r="L14" s="54" t="s">
        <v>27</v>
      </c>
      <c r="M14" s="54" t="s">
        <v>27</v>
      </c>
      <c r="N14" s="54" t="s">
        <v>27</v>
      </c>
      <c r="O14" s="54" t="s">
        <v>27</v>
      </c>
      <c r="P14" s="54" t="s">
        <v>27</v>
      </c>
      <c r="Q14" s="54" t="s">
        <v>27</v>
      </c>
      <c r="R14" s="54" t="s">
        <v>27</v>
      </c>
      <c r="S14" s="54" t="s">
        <v>27</v>
      </c>
      <c r="T14" s="54" t="s">
        <v>27</v>
      </c>
      <c r="U14" s="54" t="s">
        <v>27</v>
      </c>
      <c r="V14" s="54" t="s">
        <v>27</v>
      </c>
      <c r="W14" s="54" t="s">
        <v>27</v>
      </c>
      <c r="X14" s="54" t="s">
        <v>27</v>
      </c>
      <c r="Y14" s="54" t="s">
        <v>27</v>
      </c>
      <c r="Z14" s="54" t="s">
        <v>27</v>
      </c>
      <c r="AA14" s="54" t="s">
        <v>27</v>
      </c>
      <c r="AB14" s="54" t="s">
        <v>27</v>
      </c>
      <c r="AC14" s="54" t="s">
        <v>27</v>
      </c>
      <c r="AD14" s="54" t="s">
        <v>27</v>
      </c>
      <c r="AE14" s="54" t="s">
        <v>27</v>
      </c>
      <c r="AF14" s="54" t="s">
        <v>27</v>
      </c>
      <c r="AG14" s="54" t="s">
        <v>27</v>
      </c>
      <c r="AH14" s="54" t="s">
        <v>27</v>
      </c>
      <c r="AI14" s="54" t="s">
        <v>27</v>
      </c>
      <c r="AJ14" s="54" t="s">
        <v>27</v>
      </c>
      <c r="AK14" s="54" t="s">
        <v>27</v>
      </c>
      <c r="AL14" s="54" t="s">
        <v>27</v>
      </c>
      <c r="AM14" s="54" t="s">
        <v>27</v>
      </c>
      <c r="AN14" s="54" t="s">
        <v>27</v>
      </c>
      <c r="AO14" s="54" t="s">
        <v>27</v>
      </c>
      <c r="AP14" s="54" t="s">
        <v>27</v>
      </c>
      <c r="AQ14" s="54" t="s">
        <v>27</v>
      </c>
      <c r="AR14" s="54" t="s">
        <v>27</v>
      </c>
      <c r="AS14" s="54" t="s">
        <v>27</v>
      </c>
      <c r="AT14" s="54" t="s">
        <v>27</v>
      </c>
      <c r="AU14" s="54" t="s">
        <v>27</v>
      </c>
      <c r="AV14" s="54" t="s">
        <v>27</v>
      </c>
      <c r="AW14" s="54" t="s">
        <v>27</v>
      </c>
      <c r="AX14" s="54" t="s">
        <v>27</v>
      </c>
      <c r="AY14" s="54" t="s">
        <v>27</v>
      </c>
      <c r="AZ14" s="54" t="s">
        <v>27</v>
      </c>
      <c r="BA14" s="54" t="s">
        <v>27</v>
      </c>
      <c r="BB14" s="54" t="s">
        <v>27</v>
      </c>
      <c r="BC14" s="54" t="s">
        <v>27</v>
      </c>
      <c r="BD14" s="54" t="s">
        <v>27</v>
      </c>
      <c r="BE14" s="54" t="s">
        <v>27</v>
      </c>
      <c r="BF14" s="54" t="s">
        <v>27</v>
      </c>
      <c r="BG14" s="54" t="s">
        <v>27</v>
      </c>
      <c r="BH14" s="54" t="s">
        <v>27</v>
      </c>
      <c r="BI14" s="54" t="s">
        <v>27</v>
      </c>
      <c r="BJ14" s="54" t="s">
        <v>27</v>
      </c>
      <c r="BK14" s="54" t="s">
        <v>27</v>
      </c>
      <c r="BL14" s="54" t="s">
        <v>27</v>
      </c>
      <c r="BM14" s="54" t="s">
        <v>27</v>
      </c>
      <c r="BN14" s="54" t="s">
        <v>27</v>
      </c>
      <c r="BO14" s="54" t="s">
        <v>27</v>
      </c>
      <c r="BP14" s="54" t="s">
        <v>27</v>
      </c>
      <c r="BQ14" s="54" t="s">
        <v>27</v>
      </c>
      <c r="BR14" s="54" t="s">
        <v>27</v>
      </c>
      <c r="BS14" s="54" t="s">
        <v>27</v>
      </c>
      <c r="BT14" s="54" t="s">
        <v>27</v>
      </c>
      <c r="BU14" s="54" t="s">
        <v>27</v>
      </c>
      <c r="BV14" s="54" t="s">
        <v>27</v>
      </c>
      <c r="BW14" s="54" t="s">
        <v>27</v>
      </c>
      <c r="BX14" s="54" t="s">
        <v>27</v>
      </c>
      <c r="BY14" s="54" t="s">
        <v>27</v>
      </c>
      <c r="BZ14" s="54" t="s">
        <v>27</v>
      </c>
      <c r="CA14" s="54" t="s">
        <v>27</v>
      </c>
      <c r="CB14" s="54" t="s">
        <v>27</v>
      </c>
      <c r="CC14" s="54" t="s">
        <v>27</v>
      </c>
      <c r="CD14" s="54" t="s">
        <v>27</v>
      </c>
      <c r="CE14" s="54" t="s">
        <v>27</v>
      </c>
      <c r="CF14" s="54" t="s">
        <v>27</v>
      </c>
      <c r="CG14" s="54" t="s">
        <v>27</v>
      </c>
      <c r="CH14" s="54" t="s">
        <v>27</v>
      </c>
      <c r="CI14" s="54" t="s">
        <v>27</v>
      </c>
      <c r="CJ14" s="54" t="s">
        <v>27</v>
      </c>
      <c r="CK14" s="54" t="s">
        <v>27</v>
      </c>
      <c r="CL14" s="54" t="s">
        <v>27</v>
      </c>
      <c r="CM14" s="54" t="s">
        <v>27</v>
      </c>
      <c r="CN14" s="54" t="s">
        <v>27</v>
      </c>
      <c r="CO14" s="54" t="s">
        <v>27</v>
      </c>
      <c r="CP14" s="54" t="s">
        <v>27</v>
      </c>
      <c r="CQ14" s="54" t="s">
        <v>27</v>
      </c>
      <c r="CR14" s="54" t="s">
        <v>27</v>
      </c>
      <c r="CS14" s="54" t="s">
        <v>27</v>
      </c>
      <c r="CT14" s="54" t="s">
        <v>27</v>
      </c>
      <c r="CU14" s="54" t="s">
        <v>27</v>
      </c>
      <c r="CV14" s="54" t="s">
        <v>27</v>
      </c>
      <c r="CW14" s="54" t="s">
        <v>27</v>
      </c>
      <c r="CX14" s="54" t="s">
        <v>27</v>
      </c>
      <c r="CY14" s="54" t="s">
        <v>27</v>
      </c>
      <c r="CZ14" s="54" t="s">
        <v>27</v>
      </c>
      <c r="DA14" s="54" t="s">
        <v>27</v>
      </c>
      <c r="DB14" s="54" t="s">
        <v>27</v>
      </c>
      <c r="DC14" s="54" t="s">
        <v>27</v>
      </c>
      <c r="DD14" s="54" t="s">
        <v>27</v>
      </c>
      <c r="DE14" s="54" t="s">
        <v>27</v>
      </c>
      <c r="DF14" s="54" t="s">
        <v>27</v>
      </c>
      <c r="DG14" s="54" t="s">
        <v>27</v>
      </c>
      <c r="DH14" s="54" t="s">
        <v>27</v>
      </c>
      <c r="DI14" s="54" t="s">
        <v>27</v>
      </c>
      <c r="DJ14" s="54" t="s">
        <v>27</v>
      </c>
      <c r="DK14" s="54" t="s">
        <v>27</v>
      </c>
      <c r="DL14" s="54" t="s">
        <v>27</v>
      </c>
      <c r="DM14" s="54" t="s">
        <v>27</v>
      </c>
      <c r="DN14" s="54" t="s">
        <v>27</v>
      </c>
      <c r="DO14" s="54" t="s">
        <v>27</v>
      </c>
      <c r="DP14" s="54" t="s">
        <v>27</v>
      </c>
      <c r="DQ14" s="54" t="s">
        <v>27</v>
      </c>
      <c r="DR14" s="54" t="s">
        <v>27</v>
      </c>
      <c r="DS14" s="54" t="s">
        <v>27</v>
      </c>
      <c r="DT14" s="54" t="s">
        <v>27</v>
      </c>
      <c r="DU14" s="54" t="s">
        <v>27</v>
      </c>
      <c r="DV14" s="54" t="s">
        <v>27</v>
      </c>
      <c r="DW14" s="54" t="s">
        <v>27</v>
      </c>
      <c r="DX14" s="54" t="s">
        <v>27</v>
      </c>
      <c r="DY14" s="54" t="s">
        <v>27</v>
      </c>
      <c r="DZ14" s="54" t="s">
        <v>27</v>
      </c>
      <c r="EA14" s="54" t="s">
        <v>27</v>
      </c>
      <c r="EB14" s="54" t="s">
        <v>27</v>
      </c>
      <c r="EC14" s="54" t="s">
        <v>27</v>
      </c>
      <c r="ED14" s="54" t="s">
        <v>27</v>
      </c>
      <c r="EE14" s="54" t="s">
        <v>27</v>
      </c>
      <c r="EF14" s="54" t="s">
        <v>27</v>
      </c>
      <c r="EG14" s="54" t="s">
        <v>27</v>
      </c>
      <c r="EH14" s="54" t="s">
        <v>27</v>
      </c>
      <c r="EI14" s="54" t="s">
        <v>27</v>
      </c>
      <c r="EJ14" s="54" t="s">
        <v>27</v>
      </c>
      <c r="EK14" s="54" t="s">
        <v>27</v>
      </c>
      <c r="EL14" s="54" t="s">
        <v>27</v>
      </c>
      <c r="EM14" s="54" t="s">
        <v>27</v>
      </c>
      <c r="EN14" s="54" t="s">
        <v>27</v>
      </c>
      <c r="EO14" s="54" t="s">
        <v>27</v>
      </c>
      <c r="EP14" s="54" t="s">
        <v>27</v>
      </c>
      <c r="EQ14" s="54" t="s">
        <v>27</v>
      </c>
      <c r="ER14" s="54" t="s">
        <v>27</v>
      </c>
      <c r="ES14" s="54" t="s">
        <v>27</v>
      </c>
      <c r="ET14" s="54" t="s">
        <v>27</v>
      </c>
      <c r="EU14" s="54" t="s">
        <v>27</v>
      </c>
      <c r="EV14" s="54" t="s">
        <v>27</v>
      </c>
      <c r="EW14" s="54" t="s">
        <v>27</v>
      </c>
      <c r="EX14" s="54" t="s">
        <v>27</v>
      </c>
      <c r="EY14" s="54" t="s">
        <v>27</v>
      </c>
      <c r="EZ14" s="54" t="s">
        <v>27</v>
      </c>
      <c r="FA14" s="54" t="s">
        <v>27</v>
      </c>
      <c r="FB14" s="54" t="s">
        <v>27</v>
      </c>
      <c r="FC14" s="54" t="s">
        <v>27</v>
      </c>
      <c r="FD14" s="54" t="s">
        <v>27</v>
      </c>
      <c r="FE14" s="54" t="s">
        <v>27</v>
      </c>
      <c r="FF14" s="54" t="s">
        <v>27</v>
      </c>
      <c r="FG14" s="54" t="s">
        <v>27</v>
      </c>
      <c r="FH14" s="54" t="s">
        <v>27</v>
      </c>
      <c r="FI14" s="54" t="s">
        <v>27</v>
      </c>
      <c r="FJ14" s="54" t="s">
        <v>27</v>
      </c>
      <c r="FK14" s="54" t="s">
        <v>27</v>
      </c>
      <c r="FL14" s="54" t="s">
        <v>27</v>
      </c>
      <c r="FM14" s="54" t="s">
        <v>27</v>
      </c>
      <c r="FN14" s="54" t="s">
        <v>27</v>
      </c>
      <c r="FO14" s="54" t="s">
        <v>27</v>
      </c>
      <c r="FP14" s="54" t="s">
        <v>27</v>
      </c>
      <c r="FQ14" s="54" t="s">
        <v>27</v>
      </c>
      <c r="FR14" s="54" t="s">
        <v>27</v>
      </c>
      <c r="FS14" s="54" t="s">
        <v>27</v>
      </c>
      <c r="FT14" s="54" t="s">
        <v>27</v>
      </c>
      <c r="FU14" s="54" t="s">
        <v>27</v>
      </c>
      <c r="FV14" s="54" t="s">
        <v>27</v>
      </c>
      <c r="FW14" s="54" t="s">
        <v>27</v>
      </c>
      <c r="FX14" s="54" t="s">
        <v>27</v>
      </c>
      <c r="FY14" s="54" t="s">
        <v>27</v>
      </c>
      <c r="FZ14" s="54" t="s">
        <v>27</v>
      </c>
      <c r="GA14" s="54" t="s">
        <v>27</v>
      </c>
      <c r="GB14" s="54" t="s">
        <v>27</v>
      </c>
      <c r="GC14" s="54" t="s">
        <v>27</v>
      </c>
      <c r="GD14" s="54" t="s">
        <v>27</v>
      </c>
      <c r="GE14" s="54" t="s">
        <v>27</v>
      </c>
      <c r="GF14" s="54" t="s">
        <v>27</v>
      </c>
      <c r="GG14" s="54" t="s">
        <v>27</v>
      </c>
      <c r="GH14" s="54" t="s">
        <v>27</v>
      </c>
      <c r="GI14" s="54" t="s">
        <v>27</v>
      </c>
      <c r="GJ14" s="54" t="s">
        <v>27</v>
      </c>
      <c r="GK14" s="54" t="s">
        <v>27</v>
      </c>
      <c r="GL14" s="54" t="s">
        <v>27</v>
      </c>
      <c r="GM14" s="54" t="s">
        <v>27</v>
      </c>
      <c r="GN14" s="54" t="s">
        <v>27</v>
      </c>
      <c r="GO14" s="54" t="s">
        <v>27</v>
      </c>
      <c r="GP14" s="54" t="s">
        <v>27</v>
      </c>
      <c r="GQ14" s="54" t="s">
        <v>27</v>
      </c>
      <c r="GR14" s="54" t="s">
        <v>27</v>
      </c>
      <c r="GS14" s="54" t="s">
        <v>27</v>
      </c>
      <c r="GT14" s="54" t="s">
        <v>27</v>
      </c>
      <c r="GU14" s="54" t="s">
        <v>27</v>
      </c>
      <c r="GV14" s="54" t="s">
        <v>27</v>
      </c>
      <c r="GW14" s="54" t="s">
        <v>27</v>
      </c>
      <c r="GX14" s="54" t="s">
        <v>27</v>
      </c>
      <c r="GY14" s="54" t="s">
        <v>27</v>
      </c>
      <c r="GZ14" s="54" t="s">
        <v>27</v>
      </c>
      <c r="HA14" s="54" t="s">
        <v>27</v>
      </c>
      <c r="HB14" s="54" t="s">
        <v>27</v>
      </c>
      <c r="HC14" s="54" t="s">
        <v>27</v>
      </c>
      <c r="HD14" s="54" t="s">
        <v>27</v>
      </c>
      <c r="HE14" s="54" t="s">
        <v>27</v>
      </c>
      <c r="HF14" s="54" t="s">
        <v>27</v>
      </c>
      <c r="HG14" s="54" t="s">
        <v>27</v>
      </c>
      <c r="HH14" s="54" t="s">
        <v>27</v>
      </c>
      <c r="HI14" s="54" t="s">
        <v>27</v>
      </c>
      <c r="HJ14" s="54" t="s">
        <v>27</v>
      </c>
      <c r="HK14" s="54" t="s">
        <v>27</v>
      </c>
      <c r="HL14" s="54" t="s">
        <v>27</v>
      </c>
      <c r="HM14" s="54" t="s">
        <v>27</v>
      </c>
      <c r="HN14" s="54" t="s">
        <v>27</v>
      </c>
      <c r="HO14" s="54" t="s">
        <v>27</v>
      </c>
      <c r="HP14" s="54" t="s">
        <v>27</v>
      </c>
      <c r="HQ14" s="54" t="s">
        <v>27</v>
      </c>
      <c r="HR14" s="54" t="s">
        <v>27</v>
      </c>
      <c r="HS14" s="54" t="s">
        <v>27</v>
      </c>
      <c r="HT14" s="54" t="s">
        <v>27</v>
      </c>
      <c r="HU14" s="54" t="s">
        <v>27</v>
      </c>
      <c r="HV14" s="54" t="s">
        <v>27</v>
      </c>
      <c r="HW14" s="54" t="s">
        <v>27</v>
      </c>
      <c r="HX14" s="54" t="s">
        <v>27</v>
      </c>
      <c r="HY14" s="54" t="s">
        <v>27</v>
      </c>
      <c r="HZ14" s="54" t="s">
        <v>27</v>
      </c>
      <c r="IA14" s="54" t="s">
        <v>27</v>
      </c>
      <c r="IB14" s="54" t="s">
        <v>27</v>
      </c>
      <c r="IC14" s="54" t="s">
        <v>27</v>
      </c>
      <c r="ID14" s="54" t="s">
        <v>27</v>
      </c>
      <c r="IE14" s="54" t="s">
        <v>27</v>
      </c>
      <c r="IF14" s="54" t="s">
        <v>27</v>
      </c>
      <c r="IG14" s="54" t="s">
        <v>27</v>
      </c>
      <c r="IH14" s="54" t="s">
        <v>27</v>
      </c>
      <c r="II14" s="54" t="s">
        <v>27</v>
      </c>
      <c r="IJ14" s="54" t="s">
        <v>27</v>
      </c>
      <c r="IK14" s="54" t="s">
        <v>27</v>
      </c>
      <c r="IL14" s="54" t="s">
        <v>27</v>
      </c>
      <c r="IM14" s="54" t="s">
        <v>27</v>
      </c>
      <c r="IN14" s="54" t="s">
        <v>27</v>
      </c>
      <c r="IO14" s="54" t="s">
        <v>27</v>
      </c>
      <c r="IP14" s="54" t="s">
        <v>27</v>
      </c>
      <c r="IQ14" s="54" t="s">
        <v>27</v>
      </c>
      <c r="IR14" s="54" t="s">
        <v>27</v>
      </c>
      <c r="IS14" s="54" t="s">
        <v>27</v>
      </c>
      <c r="IT14" s="54" t="s">
        <v>27</v>
      </c>
      <c r="IU14" s="54" t="s">
        <v>27</v>
      </c>
      <c r="IV14" s="54" t="s">
        <v>27</v>
      </c>
      <c r="IW14" s="54" t="s">
        <v>27</v>
      </c>
      <c r="IX14" s="54" t="s">
        <v>27</v>
      </c>
      <c r="IY14" s="54" t="s">
        <v>27</v>
      </c>
      <c r="IZ14" s="54" t="s">
        <v>27</v>
      </c>
      <c r="JA14" s="16"/>
      <c r="JB14" s="16"/>
      <c r="JC14" s="16"/>
      <c r="JD14" s="16"/>
    </row>
    <row r="15" spans="1:264" s="6" customFormat="1" x14ac:dyDescent="0.25">
      <c r="A15" s="55">
        <v>11</v>
      </c>
      <c r="B15" s="56" t="str">
        <f>ESTUDIANTES!B15</f>
        <v>1° A</v>
      </c>
      <c r="C15" s="56">
        <f>ESTUDIANTES!C15</f>
        <v>12345680</v>
      </c>
      <c r="D15" s="97" t="str">
        <f>ESTUDIANTES!D15</f>
        <v>ESTUDIANTE 11</v>
      </c>
      <c r="E15" s="97"/>
      <c r="F15" s="97"/>
      <c r="G15" s="97"/>
      <c r="H15" s="57" t="str">
        <f>ESTUDIANTES!H15</f>
        <v>M</v>
      </c>
      <c r="I15" s="54" t="s">
        <v>26</v>
      </c>
      <c r="J15" s="54" t="s">
        <v>26</v>
      </c>
      <c r="K15" s="54" t="s">
        <v>26</v>
      </c>
      <c r="L15" s="54" t="s">
        <v>26</v>
      </c>
      <c r="M15" s="54" t="s">
        <v>26</v>
      </c>
      <c r="N15" s="54" t="s">
        <v>26</v>
      </c>
      <c r="O15" s="54" t="s">
        <v>26</v>
      </c>
      <c r="P15" s="54" t="s">
        <v>26</v>
      </c>
      <c r="Q15" s="54" t="s">
        <v>26</v>
      </c>
      <c r="R15" s="54" t="s">
        <v>26</v>
      </c>
      <c r="S15" s="54" t="s">
        <v>26</v>
      </c>
      <c r="T15" s="54" t="s">
        <v>26</v>
      </c>
      <c r="U15" s="54" t="s">
        <v>26</v>
      </c>
      <c r="V15" s="54" t="s">
        <v>26</v>
      </c>
      <c r="W15" s="54" t="s">
        <v>26</v>
      </c>
      <c r="X15" s="54" t="s">
        <v>26</v>
      </c>
      <c r="Y15" s="54" t="s">
        <v>26</v>
      </c>
      <c r="Z15" s="54" t="s">
        <v>26</v>
      </c>
      <c r="AA15" s="54" t="s">
        <v>26</v>
      </c>
      <c r="AB15" s="54" t="s">
        <v>26</v>
      </c>
      <c r="AC15" s="54" t="s">
        <v>26</v>
      </c>
      <c r="AD15" s="54" t="s">
        <v>26</v>
      </c>
      <c r="AE15" s="54" t="s">
        <v>26</v>
      </c>
      <c r="AF15" s="54" t="s">
        <v>26</v>
      </c>
      <c r="AG15" s="54" t="s">
        <v>26</v>
      </c>
      <c r="AH15" s="54" t="s">
        <v>26</v>
      </c>
      <c r="AI15" s="54" t="s">
        <v>26</v>
      </c>
      <c r="AJ15" s="54" t="s">
        <v>26</v>
      </c>
      <c r="AK15" s="54" t="s">
        <v>26</v>
      </c>
      <c r="AL15" s="54" t="s">
        <v>26</v>
      </c>
      <c r="AM15" s="54" t="s">
        <v>26</v>
      </c>
      <c r="AN15" s="54" t="s">
        <v>26</v>
      </c>
      <c r="AO15" s="54" t="s">
        <v>26</v>
      </c>
      <c r="AP15" s="54" t="s">
        <v>26</v>
      </c>
      <c r="AQ15" s="54" t="s">
        <v>26</v>
      </c>
      <c r="AR15" s="54" t="s">
        <v>26</v>
      </c>
      <c r="AS15" s="54" t="s">
        <v>26</v>
      </c>
      <c r="AT15" s="54" t="s">
        <v>26</v>
      </c>
      <c r="AU15" s="54" t="s">
        <v>26</v>
      </c>
      <c r="AV15" s="54" t="s">
        <v>26</v>
      </c>
      <c r="AW15" s="54" t="s">
        <v>26</v>
      </c>
      <c r="AX15" s="54" t="s">
        <v>26</v>
      </c>
      <c r="AY15" s="54" t="s">
        <v>26</v>
      </c>
      <c r="AZ15" s="54" t="s">
        <v>26</v>
      </c>
      <c r="BA15" s="54" t="s">
        <v>26</v>
      </c>
      <c r="BB15" s="54" t="s">
        <v>26</v>
      </c>
      <c r="BC15" s="54" t="s">
        <v>26</v>
      </c>
      <c r="BD15" s="54" t="s">
        <v>26</v>
      </c>
      <c r="BE15" s="54" t="s">
        <v>26</v>
      </c>
      <c r="BF15" s="54" t="s">
        <v>26</v>
      </c>
      <c r="BG15" s="54" t="s">
        <v>26</v>
      </c>
      <c r="BH15" s="54" t="s">
        <v>26</v>
      </c>
      <c r="BI15" s="54" t="s">
        <v>26</v>
      </c>
      <c r="BJ15" s="54" t="s">
        <v>26</v>
      </c>
      <c r="BK15" s="54" t="s">
        <v>26</v>
      </c>
      <c r="BL15" s="54" t="s">
        <v>26</v>
      </c>
      <c r="BM15" s="54" t="s">
        <v>26</v>
      </c>
      <c r="BN15" s="54" t="s">
        <v>26</v>
      </c>
      <c r="BO15" s="54" t="s">
        <v>26</v>
      </c>
      <c r="BP15" s="54" t="s">
        <v>26</v>
      </c>
      <c r="BQ15" s="54" t="s">
        <v>26</v>
      </c>
      <c r="BR15" s="54" t="s">
        <v>26</v>
      </c>
      <c r="BS15" s="54" t="s">
        <v>26</v>
      </c>
      <c r="BT15" s="54" t="s">
        <v>26</v>
      </c>
      <c r="BU15" s="54" t="s">
        <v>26</v>
      </c>
      <c r="BV15" s="54" t="s">
        <v>26</v>
      </c>
      <c r="BW15" s="54" t="s">
        <v>26</v>
      </c>
      <c r="BX15" s="54" t="s">
        <v>26</v>
      </c>
      <c r="BY15" s="54" t="s">
        <v>26</v>
      </c>
      <c r="BZ15" s="54" t="s">
        <v>26</v>
      </c>
      <c r="CA15" s="54" t="s">
        <v>26</v>
      </c>
      <c r="CB15" s="54" t="s">
        <v>26</v>
      </c>
      <c r="CC15" s="54" t="s">
        <v>26</v>
      </c>
      <c r="CD15" s="54" t="s">
        <v>26</v>
      </c>
      <c r="CE15" s="54" t="s">
        <v>26</v>
      </c>
      <c r="CF15" s="54" t="s">
        <v>26</v>
      </c>
      <c r="CG15" s="54" t="s">
        <v>26</v>
      </c>
      <c r="CH15" s="54" t="s">
        <v>26</v>
      </c>
      <c r="CI15" s="54" t="s">
        <v>26</v>
      </c>
      <c r="CJ15" s="54" t="s">
        <v>26</v>
      </c>
      <c r="CK15" s="54" t="s">
        <v>26</v>
      </c>
      <c r="CL15" s="54" t="s">
        <v>26</v>
      </c>
      <c r="CM15" s="54" t="s">
        <v>26</v>
      </c>
      <c r="CN15" s="54" t="s">
        <v>26</v>
      </c>
      <c r="CO15" s="54" t="s">
        <v>26</v>
      </c>
      <c r="CP15" s="54" t="s">
        <v>26</v>
      </c>
      <c r="CQ15" s="54" t="s">
        <v>26</v>
      </c>
      <c r="CR15" s="54" t="s">
        <v>26</v>
      </c>
      <c r="CS15" s="54" t="s">
        <v>26</v>
      </c>
      <c r="CT15" s="54" t="s">
        <v>26</v>
      </c>
      <c r="CU15" s="54" t="s">
        <v>26</v>
      </c>
      <c r="CV15" s="54" t="s">
        <v>26</v>
      </c>
      <c r="CW15" s="54" t="s">
        <v>26</v>
      </c>
      <c r="CX15" s="54" t="s">
        <v>26</v>
      </c>
      <c r="CY15" s="54" t="s">
        <v>26</v>
      </c>
      <c r="CZ15" s="54" t="s">
        <v>26</v>
      </c>
      <c r="DA15" s="54" t="s">
        <v>26</v>
      </c>
      <c r="DB15" s="54" t="s">
        <v>26</v>
      </c>
      <c r="DC15" s="54" t="s">
        <v>26</v>
      </c>
      <c r="DD15" s="54" t="s">
        <v>26</v>
      </c>
      <c r="DE15" s="54" t="s">
        <v>26</v>
      </c>
      <c r="DF15" s="54" t="s">
        <v>26</v>
      </c>
      <c r="DG15" s="54" t="s">
        <v>26</v>
      </c>
      <c r="DH15" s="54" t="s">
        <v>26</v>
      </c>
      <c r="DI15" s="54" t="s">
        <v>26</v>
      </c>
      <c r="DJ15" s="54" t="s">
        <v>26</v>
      </c>
      <c r="DK15" s="54" t="s">
        <v>26</v>
      </c>
      <c r="DL15" s="54" t="s">
        <v>26</v>
      </c>
      <c r="DM15" s="54" t="s">
        <v>26</v>
      </c>
      <c r="DN15" s="54" t="s">
        <v>26</v>
      </c>
      <c r="DO15" s="54" t="s">
        <v>26</v>
      </c>
      <c r="DP15" s="54" t="s">
        <v>26</v>
      </c>
      <c r="DQ15" s="54" t="s">
        <v>26</v>
      </c>
      <c r="DR15" s="54" t="s">
        <v>26</v>
      </c>
      <c r="DS15" s="54" t="s">
        <v>26</v>
      </c>
      <c r="DT15" s="54" t="s">
        <v>26</v>
      </c>
      <c r="DU15" s="54" t="s">
        <v>26</v>
      </c>
      <c r="DV15" s="54" t="s">
        <v>26</v>
      </c>
      <c r="DW15" s="54" t="s">
        <v>26</v>
      </c>
      <c r="DX15" s="54" t="s">
        <v>26</v>
      </c>
      <c r="DY15" s="54" t="s">
        <v>26</v>
      </c>
      <c r="DZ15" s="54" t="s">
        <v>26</v>
      </c>
      <c r="EA15" s="54" t="s">
        <v>26</v>
      </c>
      <c r="EB15" s="54" t="s">
        <v>26</v>
      </c>
      <c r="EC15" s="54" t="s">
        <v>26</v>
      </c>
      <c r="ED15" s="54" t="s">
        <v>26</v>
      </c>
      <c r="EE15" s="54" t="s">
        <v>26</v>
      </c>
      <c r="EF15" s="54" t="s">
        <v>26</v>
      </c>
      <c r="EG15" s="54" t="s">
        <v>26</v>
      </c>
      <c r="EH15" s="54" t="s">
        <v>26</v>
      </c>
      <c r="EI15" s="54" t="s">
        <v>26</v>
      </c>
      <c r="EJ15" s="54" t="s">
        <v>26</v>
      </c>
      <c r="EK15" s="54" t="s">
        <v>26</v>
      </c>
      <c r="EL15" s="54" t="s">
        <v>26</v>
      </c>
      <c r="EM15" s="54" t="s">
        <v>26</v>
      </c>
      <c r="EN15" s="54" t="s">
        <v>26</v>
      </c>
      <c r="EO15" s="54" t="s">
        <v>26</v>
      </c>
      <c r="EP15" s="54" t="s">
        <v>26</v>
      </c>
      <c r="EQ15" s="54" t="s">
        <v>26</v>
      </c>
      <c r="ER15" s="54" t="s">
        <v>26</v>
      </c>
      <c r="ES15" s="54" t="s">
        <v>26</v>
      </c>
      <c r="ET15" s="54" t="s">
        <v>26</v>
      </c>
      <c r="EU15" s="54" t="s">
        <v>26</v>
      </c>
      <c r="EV15" s="54" t="s">
        <v>26</v>
      </c>
      <c r="EW15" s="54" t="s">
        <v>26</v>
      </c>
      <c r="EX15" s="54" t="s">
        <v>26</v>
      </c>
      <c r="EY15" s="54" t="s">
        <v>26</v>
      </c>
      <c r="EZ15" s="54" t="s">
        <v>26</v>
      </c>
      <c r="FA15" s="54" t="s">
        <v>26</v>
      </c>
      <c r="FB15" s="54" t="s">
        <v>26</v>
      </c>
      <c r="FC15" s="54" t="s">
        <v>26</v>
      </c>
      <c r="FD15" s="54" t="s">
        <v>26</v>
      </c>
      <c r="FE15" s="54" t="s">
        <v>26</v>
      </c>
      <c r="FF15" s="54" t="s">
        <v>26</v>
      </c>
      <c r="FG15" s="54" t="s">
        <v>26</v>
      </c>
      <c r="FH15" s="54" t="s">
        <v>26</v>
      </c>
      <c r="FI15" s="54" t="s">
        <v>26</v>
      </c>
      <c r="FJ15" s="54" t="s">
        <v>26</v>
      </c>
      <c r="FK15" s="54" t="s">
        <v>26</v>
      </c>
      <c r="FL15" s="54" t="s">
        <v>26</v>
      </c>
      <c r="FM15" s="54" t="s">
        <v>26</v>
      </c>
      <c r="FN15" s="54" t="s">
        <v>26</v>
      </c>
      <c r="FO15" s="54" t="s">
        <v>26</v>
      </c>
      <c r="FP15" s="54" t="s">
        <v>26</v>
      </c>
      <c r="FQ15" s="54" t="s">
        <v>26</v>
      </c>
      <c r="FR15" s="54" t="s">
        <v>26</v>
      </c>
      <c r="FS15" s="54" t="s">
        <v>26</v>
      </c>
      <c r="FT15" s="54" t="s">
        <v>26</v>
      </c>
      <c r="FU15" s="54" t="s">
        <v>26</v>
      </c>
      <c r="FV15" s="54" t="s">
        <v>26</v>
      </c>
      <c r="FW15" s="54" t="s">
        <v>26</v>
      </c>
      <c r="FX15" s="54" t="s">
        <v>26</v>
      </c>
      <c r="FY15" s="54" t="s">
        <v>26</v>
      </c>
      <c r="FZ15" s="54" t="s">
        <v>26</v>
      </c>
      <c r="GA15" s="54" t="s">
        <v>26</v>
      </c>
      <c r="GB15" s="54" t="s">
        <v>26</v>
      </c>
      <c r="GC15" s="54" t="s">
        <v>26</v>
      </c>
      <c r="GD15" s="54" t="s">
        <v>26</v>
      </c>
      <c r="GE15" s="54" t="s">
        <v>26</v>
      </c>
      <c r="GF15" s="54" t="s">
        <v>26</v>
      </c>
      <c r="GG15" s="54" t="s">
        <v>26</v>
      </c>
      <c r="GH15" s="54" t="s">
        <v>26</v>
      </c>
      <c r="GI15" s="54" t="s">
        <v>26</v>
      </c>
      <c r="GJ15" s="54" t="s">
        <v>26</v>
      </c>
      <c r="GK15" s="54" t="s">
        <v>26</v>
      </c>
      <c r="GL15" s="54" t="s">
        <v>26</v>
      </c>
      <c r="GM15" s="54" t="s">
        <v>26</v>
      </c>
      <c r="GN15" s="54" t="s">
        <v>26</v>
      </c>
      <c r="GO15" s="54" t="s">
        <v>26</v>
      </c>
      <c r="GP15" s="54" t="s">
        <v>26</v>
      </c>
      <c r="GQ15" s="54" t="s">
        <v>26</v>
      </c>
      <c r="GR15" s="54" t="s">
        <v>26</v>
      </c>
      <c r="GS15" s="54" t="s">
        <v>26</v>
      </c>
      <c r="GT15" s="54" t="s">
        <v>26</v>
      </c>
      <c r="GU15" s="54" t="s">
        <v>26</v>
      </c>
      <c r="GV15" s="54" t="s">
        <v>26</v>
      </c>
      <c r="GW15" s="54" t="s">
        <v>26</v>
      </c>
      <c r="GX15" s="54" t="s">
        <v>26</v>
      </c>
      <c r="GY15" s="54" t="s">
        <v>26</v>
      </c>
      <c r="GZ15" s="54" t="s">
        <v>26</v>
      </c>
      <c r="HA15" s="54" t="s">
        <v>26</v>
      </c>
      <c r="HB15" s="54" t="s">
        <v>26</v>
      </c>
      <c r="HC15" s="54" t="s">
        <v>26</v>
      </c>
      <c r="HD15" s="54" t="s">
        <v>26</v>
      </c>
      <c r="HE15" s="54" t="s">
        <v>26</v>
      </c>
      <c r="HF15" s="54" t="s">
        <v>26</v>
      </c>
      <c r="HG15" s="54" t="s">
        <v>26</v>
      </c>
      <c r="HH15" s="54" t="s">
        <v>26</v>
      </c>
      <c r="HI15" s="54" t="s">
        <v>26</v>
      </c>
      <c r="HJ15" s="54" t="s">
        <v>26</v>
      </c>
      <c r="HK15" s="54" t="s">
        <v>26</v>
      </c>
      <c r="HL15" s="54" t="s">
        <v>26</v>
      </c>
      <c r="HM15" s="54" t="s">
        <v>26</v>
      </c>
      <c r="HN15" s="54" t="s">
        <v>26</v>
      </c>
      <c r="HO15" s="54" t="s">
        <v>26</v>
      </c>
      <c r="HP15" s="54" t="s">
        <v>26</v>
      </c>
      <c r="HQ15" s="54" t="s">
        <v>26</v>
      </c>
      <c r="HR15" s="54" t="s">
        <v>26</v>
      </c>
      <c r="HS15" s="54" t="s">
        <v>26</v>
      </c>
      <c r="HT15" s="54" t="s">
        <v>26</v>
      </c>
      <c r="HU15" s="54" t="s">
        <v>26</v>
      </c>
      <c r="HV15" s="54" t="s">
        <v>26</v>
      </c>
      <c r="HW15" s="54" t="s">
        <v>26</v>
      </c>
      <c r="HX15" s="54" t="s">
        <v>26</v>
      </c>
      <c r="HY15" s="54" t="s">
        <v>26</v>
      </c>
      <c r="HZ15" s="54" t="s">
        <v>26</v>
      </c>
      <c r="IA15" s="54" t="s">
        <v>26</v>
      </c>
      <c r="IB15" s="54" t="s">
        <v>26</v>
      </c>
      <c r="IC15" s="54" t="s">
        <v>26</v>
      </c>
      <c r="ID15" s="54" t="s">
        <v>26</v>
      </c>
      <c r="IE15" s="54" t="s">
        <v>26</v>
      </c>
      <c r="IF15" s="54" t="s">
        <v>26</v>
      </c>
      <c r="IG15" s="54" t="s">
        <v>26</v>
      </c>
      <c r="IH15" s="54" t="s">
        <v>26</v>
      </c>
      <c r="II15" s="54" t="s">
        <v>26</v>
      </c>
      <c r="IJ15" s="54" t="s">
        <v>26</v>
      </c>
      <c r="IK15" s="54" t="s">
        <v>26</v>
      </c>
      <c r="IL15" s="54" t="s">
        <v>26</v>
      </c>
      <c r="IM15" s="54" t="s">
        <v>26</v>
      </c>
      <c r="IN15" s="54" t="s">
        <v>26</v>
      </c>
      <c r="IO15" s="54" t="s">
        <v>26</v>
      </c>
      <c r="IP15" s="54" t="s">
        <v>26</v>
      </c>
      <c r="IQ15" s="54" t="s">
        <v>26</v>
      </c>
      <c r="IR15" s="54" t="s">
        <v>26</v>
      </c>
      <c r="IS15" s="54" t="s">
        <v>26</v>
      </c>
      <c r="IT15" s="54" t="s">
        <v>26</v>
      </c>
      <c r="IU15" s="54" t="s">
        <v>26</v>
      </c>
      <c r="IV15" s="54" t="s">
        <v>26</v>
      </c>
      <c r="IW15" s="54" t="s">
        <v>26</v>
      </c>
      <c r="IX15" s="54" t="s">
        <v>26</v>
      </c>
      <c r="IY15" s="54" t="s">
        <v>26</v>
      </c>
      <c r="IZ15" s="54" t="s">
        <v>26</v>
      </c>
      <c r="JA15" s="16"/>
      <c r="JB15" s="16"/>
      <c r="JC15" s="16"/>
      <c r="JD15" s="16"/>
    </row>
    <row r="16" spans="1:264" s="6" customFormat="1" x14ac:dyDescent="0.25">
      <c r="A16" s="55">
        <v>12</v>
      </c>
      <c r="B16" s="56" t="str">
        <f>ESTUDIANTES!B16</f>
        <v>1° A</v>
      </c>
      <c r="C16" s="56">
        <f>ESTUDIANTES!C16</f>
        <v>12345681</v>
      </c>
      <c r="D16" s="97" t="str">
        <f>ESTUDIANTES!D16</f>
        <v>ESTUDIANTE 12</v>
      </c>
      <c r="E16" s="97"/>
      <c r="F16" s="97"/>
      <c r="G16" s="97"/>
      <c r="H16" s="57" t="str">
        <f>ESTUDIANTES!H16</f>
        <v>M</v>
      </c>
      <c r="I16" s="54" t="s">
        <v>27</v>
      </c>
      <c r="J16" s="54" t="s">
        <v>27</v>
      </c>
      <c r="K16" s="54" t="s">
        <v>27</v>
      </c>
      <c r="L16" s="54" t="s">
        <v>27</v>
      </c>
      <c r="M16" s="54" t="s">
        <v>27</v>
      </c>
      <c r="N16" s="54" t="s">
        <v>27</v>
      </c>
      <c r="O16" s="54" t="s">
        <v>27</v>
      </c>
      <c r="P16" s="54" t="s">
        <v>27</v>
      </c>
      <c r="Q16" s="54" t="s">
        <v>27</v>
      </c>
      <c r="R16" s="54" t="s">
        <v>27</v>
      </c>
      <c r="S16" s="54" t="s">
        <v>27</v>
      </c>
      <c r="T16" s="54" t="s">
        <v>27</v>
      </c>
      <c r="U16" s="54" t="s">
        <v>27</v>
      </c>
      <c r="V16" s="54" t="s">
        <v>27</v>
      </c>
      <c r="W16" s="54" t="s">
        <v>27</v>
      </c>
      <c r="X16" s="54" t="s">
        <v>27</v>
      </c>
      <c r="Y16" s="54" t="s">
        <v>27</v>
      </c>
      <c r="Z16" s="54" t="s">
        <v>27</v>
      </c>
      <c r="AA16" s="54" t="s">
        <v>27</v>
      </c>
      <c r="AB16" s="54" t="s">
        <v>27</v>
      </c>
      <c r="AC16" s="54" t="s">
        <v>27</v>
      </c>
      <c r="AD16" s="54" t="s">
        <v>27</v>
      </c>
      <c r="AE16" s="54" t="s">
        <v>27</v>
      </c>
      <c r="AF16" s="54" t="s">
        <v>27</v>
      </c>
      <c r="AG16" s="54" t="s">
        <v>27</v>
      </c>
      <c r="AH16" s="54" t="s">
        <v>27</v>
      </c>
      <c r="AI16" s="54" t="s">
        <v>27</v>
      </c>
      <c r="AJ16" s="54" t="s">
        <v>27</v>
      </c>
      <c r="AK16" s="54" t="s">
        <v>27</v>
      </c>
      <c r="AL16" s="54" t="s">
        <v>27</v>
      </c>
      <c r="AM16" s="54" t="s">
        <v>27</v>
      </c>
      <c r="AN16" s="54" t="s">
        <v>27</v>
      </c>
      <c r="AO16" s="54" t="s">
        <v>27</v>
      </c>
      <c r="AP16" s="54" t="s">
        <v>27</v>
      </c>
      <c r="AQ16" s="54" t="s">
        <v>27</v>
      </c>
      <c r="AR16" s="54" t="s">
        <v>27</v>
      </c>
      <c r="AS16" s="54" t="s">
        <v>27</v>
      </c>
      <c r="AT16" s="54" t="s">
        <v>27</v>
      </c>
      <c r="AU16" s="54" t="s">
        <v>27</v>
      </c>
      <c r="AV16" s="54" t="s">
        <v>27</v>
      </c>
      <c r="AW16" s="54" t="s">
        <v>27</v>
      </c>
      <c r="AX16" s="54" t="s">
        <v>27</v>
      </c>
      <c r="AY16" s="54" t="s">
        <v>27</v>
      </c>
      <c r="AZ16" s="54" t="s">
        <v>27</v>
      </c>
      <c r="BA16" s="54" t="s">
        <v>27</v>
      </c>
      <c r="BB16" s="54" t="s">
        <v>27</v>
      </c>
      <c r="BC16" s="54" t="s">
        <v>27</v>
      </c>
      <c r="BD16" s="54" t="s">
        <v>27</v>
      </c>
      <c r="BE16" s="54" t="s">
        <v>27</v>
      </c>
      <c r="BF16" s="54" t="s">
        <v>27</v>
      </c>
      <c r="BG16" s="54" t="s">
        <v>27</v>
      </c>
      <c r="BH16" s="54" t="s">
        <v>27</v>
      </c>
      <c r="BI16" s="54" t="s">
        <v>27</v>
      </c>
      <c r="BJ16" s="54" t="s">
        <v>27</v>
      </c>
      <c r="BK16" s="54" t="s">
        <v>27</v>
      </c>
      <c r="BL16" s="54" t="s">
        <v>27</v>
      </c>
      <c r="BM16" s="54" t="s">
        <v>27</v>
      </c>
      <c r="BN16" s="54" t="s">
        <v>27</v>
      </c>
      <c r="BO16" s="54" t="s">
        <v>27</v>
      </c>
      <c r="BP16" s="54" t="s">
        <v>27</v>
      </c>
      <c r="BQ16" s="54" t="s">
        <v>27</v>
      </c>
      <c r="BR16" s="54" t="s">
        <v>27</v>
      </c>
      <c r="BS16" s="54" t="s">
        <v>27</v>
      </c>
      <c r="BT16" s="54" t="s">
        <v>27</v>
      </c>
      <c r="BU16" s="54" t="s">
        <v>27</v>
      </c>
      <c r="BV16" s="54" t="s">
        <v>27</v>
      </c>
      <c r="BW16" s="54" t="s">
        <v>27</v>
      </c>
      <c r="BX16" s="54" t="s">
        <v>27</v>
      </c>
      <c r="BY16" s="54" t="s">
        <v>27</v>
      </c>
      <c r="BZ16" s="54" t="s">
        <v>27</v>
      </c>
      <c r="CA16" s="54" t="s">
        <v>27</v>
      </c>
      <c r="CB16" s="54" t="s">
        <v>27</v>
      </c>
      <c r="CC16" s="54" t="s">
        <v>27</v>
      </c>
      <c r="CD16" s="54" t="s">
        <v>27</v>
      </c>
      <c r="CE16" s="54" t="s">
        <v>27</v>
      </c>
      <c r="CF16" s="54" t="s">
        <v>27</v>
      </c>
      <c r="CG16" s="54" t="s">
        <v>27</v>
      </c>
      <c r="CH16" s="54" t="s">
        <v>27</v>
      </c>
      <c r="CI16" s="54" t="s">
        <v>27</v>
      </c>
      <c r="CJ16" s="54" t="s">
        <v>27</v>
      </c>
      <c r="CK16" s="54" t="s">
        <v>27</v>
      </c>
      <c r="CL16" s="54" t="s">
        <v>27</v>
      </c>
      <c r="CM16" s="54" t="s">
        <v>27</v>
      </c>
      <c r="CN16" s="54" t="s">
        <v>27</v>
      </c>
      <c r="CO16" s="54" t="s">
        <v>27</v>
      </c>
      <c r="CP16" s="54" t="s">
        <v>27</v>
      </c>
      <c r="CQ16" s="54" t="s">
        <v>27</v>
      </c>
      <c r="CR16" s="54" t="s">
        <v>27</v>
      </c>
      <c r="CS16" s="54" t="s">
        <v>27</v>
      </c>
      <c r="CT16" s="54" t="s">
        <v>27</v>
      </c>
      <c r="CU16" s="54" t="s">
        <v>27</v>
      </c>
      <c r="CV16" s="54" t="s">
        <v>27</v>
      </c>
      <c r="CW16" s="54" t="s">
        <v>27</v>
      </c>
      <c r="CX16" s="54" t="s">
        <v>27</v>
      </c>
      <c r="CY16" s="54" t="s">
        <v>27</v>
      </c>
      <c r="CZ16" s="54" t="s">
        <v>27</v>
      </c>
      <c r="DA16" s="54" t="s">
        <v>27</v>
      </c>
      <c r="DB16" s="54" t="s">
        <v>27</v>
      </c>
      <c r="DC16" s="54" t="s">
        <v>27</v>
      </c>
      <c r="DD16" s="54" t="s">
        <v>27</v>
      </c>
      <c r="DE16" s="54" t="s">
        <v>27</v>
      </c>
      <c r="DF16" s="54" t="s">
        <v>27</v>
      </c>
      <c r="DG16" s="54" t="s">
        <v>27</v>
      </c>
      <c r="DH16" s="54" t="s">
        <v>27</v>
      </c>
      <c r="DI16" s="54" t="s">
        <v>27</v>
      </c>
      <c r="DJ16" s="54" t="s">
        <v>27</v>
      </c>
      <c r="DK16" s="54" t="s">
        <v>27</v>
      </c>
      <c r="DL16" s="54" t="s">
        <v>27</v>
      </c>
      <c r="DM16" s="54" t="s">
        <v>27</v>
      </c>
      <c r="DN16" s="54" t="s">
        <v>27</v>
      </c>
      <c r="DO16" s="54" t="s">
        <v>27</v>
      </c>
      <c r="DP16" s="54" t="s">
        <v>27</v>
      </c>
      <c r="DQ16" s="54" t="s">
        <v>27</v>
      </c>
      <c r="DR16" s="54" t="s">
        <v>27</v>
      </c>
      <c r="DS16" s="54" t="s">
        <v>27</v>
      </c>
      <c r="DT16" s="54" t="s">
        <v>27</v>
      </c>
      <c r="DU16" s="54" t="s">
        <v>27</v>
      </c>
      <c r="DV16" s="54" t="s">
        <v>27</v>
      </c>
      <c r="DW16" s="54" t="s">
        <v>27</v>
      </c>
      <c r="DX16" s="54" t="s">
        <v>27</v>
      </c>
      <c r="DY16" s="54" t="s">
        <v>27</v>
      </c>
      <c r="DZ16" s="54" t="s">
        <v>27</v>
      </c>
      <c r="EA16" s="54" t="s">
        <v>27</v>
      </c>
      <c r="EB16" s="54" t="s">
        <v>27</v>
      </c>
      <c r="EC16" s="54" t="s">
        <v>27</v>
      </c>
      <c r="ED16" s="54" t="s">
        <v>27</v>
      </c>
      <c r="EE16" s="54" t="s">
        <v>27</v>
      </c>
      <c r="EF16" s="54" t="s">
        <v>27</v>
      </c>
      <c r="EG16" s="54" t="s">
        <v>27</v>
      </c>
      <c r="EH16" s="54" t="s">
        <v>27</v>
      </c>
      <c r="EI16" s="54" t="s">
        <v>27</v>
      </c>
      <c r="EJ16" s="54" t="s">
        <v>27</v>
      </c>
      <c r="EK16" s="54" t="s">
        <v>27</v>
      </c>
      <c r="EL16" s="54" t="s">
        <v>27</v>
      </c>
      <c r="EM16" s="54" t="s">
        <v>27</v>
      </c>
      <c r="EN16" s="54" t="s">
        <v>27</v>
      </c>
      <c r="EO16" s="54" t="s">
        <v>27</v>
      </c>
      <c r="EP16" s="54" t="s">
        <v>27</v>
      </c>
      <c r="EQ16" s="54" t="s">
        <v>27</v>
      </c>
      <c r="ER16" s="54" t="s">
        <v>27</v>
      </c>
      <c r="ES16" s="54" t="s">
        <v>27</v>
      </c>
      <c r="ET16" s="54" t="s">
        <v>27</v>
      </c>
      <c r="EU16" s="54" t="s">
        <v>27</v>
      </c>
      <c r="EV16" s="54" t="s">
        <v>27</v>
      </c>
      <c r="EW16" s="54" t="s">
        <v>27</v>
      </c>
      <c r="EX16" s="54" t="s">
        <v>27</v>
      </c>
      <c r="EY16" s="54" t="s">
        <v>27</v>
      </c>
      <c r="EZ16" s="54" t="s">
        <v>27</v>
      </c>
      <c r="FA16" s="54" t="s">
        <v>27</v>
      </c>
      <c r="FB16" s="54" t="s">
        <v>27</v>
      </c>
      <c r="FC16" s="54" t="s">
        <v>27</v>
      </c>
      <c r="FD16" s="54" t="s">
        <v>27</v>
      </c>
      <c r="FE16" s="54" t="s">
        <v>27</v>
      </c>
      <c r="FF16" s="54" t="s">
        <v>27</v>
      </c>
      <c r="FG16" s="54" t="s">
        <v>27</v>
      </c>
      <c r="FH16" s="54" t="s">
        <v>27</v>
      </c>
      <c r="FI16" s="54" t="s">
        <v>27</v>
      </c>
      <c r="FJ16" s="54" t="s">
        <v>27</v>
      </c>
      <c r="FK16" s="54" t="s">
        <v>27</v>
      </c>
      <c r="FL16" s="54" t="s">
        <v>27</v>
      </c>
      <c r="FM16" s="54" t="s">
        <v>27</v>
      </c>
      <c r="FN16" s="54" t="s">
        <v>27</v>
      </c>
      <c r="FO16" s="54" t="s">
        <v>27</v>
      </c>
      <c r="FP16" s="54" t="s">
        <v>27</v>
      </c>
      <c r="FQ16" s="54" t="s">
        <v>27</v>
      </c>
      <c r="FR16" s="54" t="s">
        <v>27</v>
      </c>
      <c r="FS16" s="54" t="s">
        <v>27</v>
      </c>
      <c r="FT16" s="54" t="s">
        <v>27</v>
      </c>
      <c r="FU16" s="54" t="s">
        <v>27</v>
      </c>
      <c r="FV16" s="54" t="s">
        <v>27</v>
      </c>
      <c r="FW16" s="54" t="s">
        <v>27</v>
      </c>
      <c r="FX16" s="54" t="s">
        <v>27</v>
      </c>
      <c r="FY16" s="54" t="s">
        <v>27</v>
      </c>
      <c r="FZ16" s="54" t="s">
        <v>27</v>
      </c>
      <c r="GA16" s="54" t="s">
        <v>27</v>
      </c>
      <c r="GB16" s="54" t="s">
        <v>27</v>
      </c>
      <c r="GC16" s="54" t="s">
        <v>27</v>
      </c>
      <c r="GD16" s="54" t="s">
        <v>27</v>
      </c>
      <c r="GE16" s="54" t="s">
        <v>27</v>
      </c>
      <c r="GF16" s="54" t="s">
        <v>27</v>
      </c>
      <c r="GG16" s="54" t="s">
        <v>27</v>
      </c>
      <c r="GH16" s="54" t="s">
        <v>27</v>
      </c>
      <c r="GI16" s="54" t="s">
        <v>27</v>
      </c>
      <c r="GJ16" s="54" t="s">
        <v>27</v>
      </c>
      <c r="GK16" s="54" t="s">
        <v>27</v>
      </c>
      <c r="GL16" s="54" t="s">
        <v>27</v>
      </c>
      <c r="GM16" s="54" t="s">
        <v>27</v>
      </c>
      <c r="GN16" s="54" t="s">
        <v>27</v>
      </c>
      <c r="GO16" s="54" t="s">
        <v>27</v>
      </c>
      <c r="GP16" s="54" t="s">
        <v>27</v>
      </c>
      <c r="GQ16" s="54" t="s">
        <v>27</v>
      </c>
      <c r="GR16" s="54" t="s">
        <v>27</v>
      </c>
      <c r="GS16" s="54" t="s">
        <v>27</v>
      </c>
      <c r="GT16" s="54" t="s">
        <v>27</v>
      </c>
      <c r="GU16" s="54" t="s">
        <v>27</v>
      </c>
      <c r="GV16" s="54" t="s">
        <v>27</v>
      </c>
      <c r="GW16" s="54" t="s">
        <v>27</v>
      </c>
      <c r="GX16" s="54" t="s">
        <v>27</v>
      </c>
      <c r="GY16" s="54" t="s">
        <v>27</v>
      </c>
      <c r="GZ16" s="54" t="s">
        <v>27</v>
      </c>
      <c r="HA16" s="54" t="s">
        <v>27</v>
      </c>
      <c r="HB16" s="54" t="s">
        <v>27</v>
      </c>
      <c r="HC16" s="54" t="s">
        <v>27</v>
      </c>
      <c r="HD16" s="54" t="s">
        <v>27</v>
      </c>
      <c r="HE16" s="54" t="s">
        <v>27</v>
      </c>
      <c r="HF16" s="54" t="s">
        <v>27</v>
      </c>
      <c r="HG16" s="54" t="s">
        <v>27</v>
      </c>
      <c r="HH16" s="54" t="s">
        <v>27</v>
      </c>
      <c r="HI16" s="54" t="s">
        <v>27</v>
      </c>
      <c r="HJ16" s="54" t="s">
        <v>27</v>
      </c>
      <c r="HK16" s="54" t="s">
        <v>27</v>
      </c>
      <c r="HL16" s="54" t="s">
        <v>27</v>
      </c>
      <c r="HM16" s="54" t="s">
        <v>27</v>
      </c>
      <c r="HN16" s="54" t="s">
        <v>27</v>
      </c>
      <c r="HO16" s="54" t="s">
        <v>27</v>
      </c>
      <c r="HP16" s="54" t="s">
        <v>27</v>
      </c>
      <c r="HQ16" s="54" t="s">
        <v>27</v>
      </c>
      <c r="HR16" s="54" t="s">
        <v>27</v>
      </c>
      <c r="HS16" s="54" t="s">
        <v>27</v>
      </c>
      <c r="HT16" s="54" t="s">
        <v>27</v>
      </c>
      <c r="HU16" s="54" t="s">
        <v>27</v>
      </c>
      <c r="HV16" s="54" t="s">
        <v>27</v>
      </c>
      <c r="HW16" s="54" t="s">
        <v>27</v>
      </c>
      <c r="HX16" s="54" t="s">
        <v>27</v>
      </c>
      <c r="HY16" s="54" t="s">
        <v>27</v>
      </c>
      <c r="HZ16" s="54" t="s">
        <v>27</v>
      </c>
      <c r="IA16" s="54" t="s">
        <v>27</v>
      </c>
      <c r="IB16" s="54" t="s">
        <v>27</v>
      </c>
      <c r="IC16" s="54" t="s">
        <v>27</v>
      </c>
      <c r="ID16" s="54" t="s">
        <v>27</v>
      </c>
      <c r="IE16" s="54" t="s">
        <v>27</v>
      </c>
      <c r="IF16" s="54" t="s">
        <v>27</v>
      </c>
      <c r="IG16" s="54" t="s">
        <v>27</v>
      </c>
      <c r="IH16" s="54" t="s">
        <v>27</v>
      </c>
      <c r="II16" s="54" t="s">
        <v>27</v>
      </c>
      <c r="IJ16" s="54" t="s">
        <v>27</v>
      </c>
      <c r="IK16" s="54" t="s">
        <v>27</v>
      </c>
      <c r="IL16" s="54" t="s">
        <v>27</v>
      </c>
      <c r="IM16" s="54" t="s">
        <v>27</v>
      </c>
      <c r="IN16" s="54" t="s">
        <v>27</v>
      </c>
      <c r="IO16" s="54" t="s">
        <v>27</v>
      </c>
      <c r="IP16" s="54" t="s">
        <v>27</v>
      </c>
      <c r="IQ16" s="54" t="s">
        <v>27</v>
      </c>
      <c r="IR16" s="54" t="s">
        <v>27</v>
      </c>
      <c r="IS16" s="54" t="s">
        <v>27</v>
      </c>
      <c r="IT16" s="54" t="s">
        <v>27</v>
      </c>
      <c r="IU16" s="54" t="s">
        <v>27</v>
      </c>
      <c r="IV16" s="54" t="s">
        <v>27</v>
      </c>
      <c r="IW16" s="54" t="s">
        <v>27</v>
      </c>
      <c r="IX16" s="54" t="s">
        <v>27</v>
      </c>
      <c r="IY16" s="54" t="s">
        <v>27</v>
      </c>
      <c r="IZ16" s="54" t="s">
        <v>27</v>
      </c>
      <c r="JA16" s="16"/>
      <c r="JB16" s="16"/>
      <c r="JC16" s="16"/>
      <c r="JD16" s="16"/>
    </row>
    <row r="17" spans="1:264" s="14" customFormat="1" x14ac:dyDescent="0.25">
      <c r="A17" s="58">
        <v>13</v>
      </c>
      <c r="B17" s="59" t="str">
        <f>ESTUDIANTES!B17</f>
        <v>1° A</v>
      </c>
      <c r="C17" s="59">
        <f>ESTUDIANTES!C17</f>
        <v>12345682</v>
      </c>
      <c r="D17" s="98" t="str">
        <f>ESTUDIANTES!D17</f>
        <v>ESTUDIANTE 13</v>
      </c>
      <c r="E17" s="98"/>
      <c r="F17" s="98"/>
      <c r="G17" s="98"/>
      <c r="H17" s="60" t="str">
        <f>ESTUDIANTES!H17</f>
        <v>H</v>
      </c>
      <c r="I17" s="54" t="s">
        <v>26</v>
      </c>
      <c r="J17" s="54" t="s">
        <v>26</v>
      </c>
      <c r="K17" s="54" t="s">
        <v>26</v>
      </c>
      <c r="L17" s="54" t="s">
        <v>26</v>
      </c>
      <c r="M17" s="54" t="s">
        <v>26</v>
      </c>
      <c r="N17" s="54" t="s">
        <v>26</v>
      </c>
      <c r="O17" s="54" t="s">
        <v>26</v>
      </c>
      <c r="P17" s="54" t="s">
        <v>26</v>
      </c>
      <c r="Q17" s="54" t="s">
        <v>26</v>
      </c>
      <c r="R17" s="54" t="s">
        <v>26</v>
      </c>
      <c r="S17" s="54" t="s">
        <v>26</v>
      </c>
      <c r="T17" s="54" t="s">
        <v>26</v>
      </c>
      <c r="U17" s="54" t="s">
        <v>26</v>
      </c>
      <c r="V17" s="54" t="s">
        <v>26</v>
      </c>
      <c r="W17" s="54" t="s">
        <v>26</v>
      </c>
      <c r="X17" s="54" t="s">
        <v>26</v>
      </c>
      <c r="Y17" s="54" t="s">
        <v>26</v>
      </c>
      <c r="Z17" s="54" t="s">
        <v>26</v>
      </c>
      <c r="AA17" s="54" t="s">
        <v>26</v>
      </c>
      <c r="AB17" s="54" t="s">
        <v>26</v>
      </c>
      <c r="AC17" s="54" t="s">
        <v>26</v>
      </c>
      <c r="AD17" s="54" t="s">
        <v>26</v>
      </c>
      <c r="AE17" s="54" t="s">
        <v>26</v>
      </c>
      <c r="AF17" s="54" t="s">
        <v>26</v>
      </c>
      <c r="AG17" s="54" t="s">
        <v>26</v>
      </c>
      <c r="AH17" s="54" t="s">
        <v>26</v>
      </c>
      <c r="AI17" s="54" t="s">
        <v>26</v>
      </c>
      <c r="AJ17" s="54" t="s">
        <v>26</v>
      </c>
      <c r="AK17" s="54" t="s">
        <v>26</v>
      </c>
      <c r="AL17" s="54" t="s">
        <v>26</v>
      </c>
      <c r="AM17" s="54" t="s">
        <v>26</v>
      </c>
      <c r="AN17" s="54" t="s">
        <v>26</v>
      </c>
      <c r="AO17" s="54" t="s">
        <v>26</v>
      </c>
      <c r="AP17" s="54" t="s">
        <v>26</v>
      </c>
      <c r="AQ17" s="54" t="s">
        <v>26</v>
      </c>
      <c r="AR17" s="54" t="s">
        <v>26</v>
      </c>
      <c r="AS17" s="54" t="s">
        <v>26</v>
      </c>
      <c r="AT17" s="54" t="s">
        <v>26</v>
      </c>
      <c r="AU17" s="54" t="s">
        <v>26</v>
      </c>
      <c r="AV17" s="54" t="s">
        <v>26</v>
      </c>
      <c r="AW17" s="54" t="s">
        <v>26</v>
      </c>
      <c r="AX17" s="54" t="s">
        <v>26</v>
      </c>
      <c r="AY17" s="54" t="s">
        <v>26</v>
      </c>
      <c r="AZ17" s="54" t="s">
        <v>26</v>
      </c>
      <c r="BA17" s="54" t="s">
        <v>26</v>
      </c>
      <c r="BB17" s="54" t="s">
        <v>26</v>
      </c>
      <c r="BC17" s="54" t="s">
        <v>26</v>
      </c>
      <c r="BD17" s="54" t="s">
        <v>26</v>
      </c>
      <c r="BE17" s="54" t="s">
        <v>26</v>
      </c>
      <c r="BF17" s="54" t="s">
        <v>26</v>
      </c>
      <c r="BG17" s="54" t="s">
        <v>26</v>
      </c>
      <c r="BH17" s="54" t="s">
        <v>26</v>
      </c>
      <c r="BI17" s="54" t="s">
        <v>26</v>
      </c>
      <c r="BJ17" s="54" t="s">
        <v>26</v>
      </c>
      <c r="BK17" s="54" t="s">
        <v>26</v>
      </c>
      <c r="BL17" s="54" t="s">
        <v>26</v>
      </c>
      <c r="BM17" s="54" t="s">
        <v>26</v>
      </c>
      <c r="BN17" s="54" t="s">
        <v>26</v>
      </c>
      <c r="BO17" s="54" t="s">
        <v>26</v>
      </c>
      <c r="BP17" s="54" t="s">
        <v>26</v>
      </c>
      <c r="BQ17" s="54" t="s">
        <v>26</v>
      </c>
      <c r="BR17" s="54" t="s">
        <v>26</v>
      </c>
      <c r="BS17" s="54" t="s">
        <v>26</v>
      </c>
      <c r="BT17" s="54" t="s">
        <v>26</v>
      </c>
      <c r="BU17" s="54" t="s">
        <v>26</v>
      </c>
      <c r="BV17" s="54" t="s">
        <v>26</v>
      </c>
      <c r="BW17" s="54" t="s">
        <v>26</v>
      </c>
      <c r="BX17" s="54" t="s">
        <v>26</v>
      </c>
      <c r="BY17" s="54" t="s">
        <v>26</v>
      </c>
      <c r="BZ17" s="54" t="s">
        <v>26</v>
      </c>
      <c r="CA17" s="54" t="s">
        <v>26</v>
      </c>
      <c r="CB17" s="54" t="s">
        <v>26</v>
      </c>
      <c r="CC17" s="54" t="s">
        <v>26</v>
      </c>
      <c r="CD17" s="54" t="s">
        <v>26</v>
      </c>
      <c r="CE17" s="54" t="s">
        <v>26</v>
      </c>
      <c r="CF17" s="54" t="s">
        <v>26</v>
      </c>
      <c r="CG17" s="54" t="s">
        <v>26</v>
      </c>
      <c r="CH17" s="54" t="s">
        <v>26</v>
      </c>
      <c r="CI17" s="54" t="s">
        <v>26</v>
      </c>
      <c r="CJ17" s="54" t="s">
        <v>26</v>
      </c>
      <c r="CK17" s="54" t="s">
        <v>26</v>
      </c>
      <c r="CL17" s="54" t="s">
        <v>26</v>
      </c>
      <c r="CM17" s="54" t="s">
        <v>26</v>
      </c>
      <c r="CN17" s="54" t="s">
        <v>26</v>
      </c>
      <c r="CO17" s="54" t="s">
        <v>26</v>
      </c>
      <c r="CP17" s="54" t="s">
        <v>26</v>
      </c>
      <c r="CQ17" s="54" t="s">
        <v>26</v>
      </c>
      <c r="CR17" s="54" t="s">
        <v>26</v>
      </c>
      <c r="CS17" s="54" t="s">
        <v>26</v>
      </c>
      <c r="CT17" s="54" t="s">
        <v>26</v>
      </c>
      <c r="CU17" s="54" t="s">
        <v>26</v>
      </c>
      <c r="CV17" s="54" t="s">
        <v>26</v>
      </c>
      <c r="CW17" s="54" t="s">
        <v>26</v>
      </c>
      <c r="CX17" s="54" t="s">
        <v>26</v>
      </c>
      <c r="CY17" s="54" t="s">
        <v>26</v>
      </c>
      <c r="CZ17" s="54" t="s">
        <v>26</v>
      </c>
      <c r="DA17" s="54" t="s">
        <v>26</v>
      </c>
      <c r="DB17" s="54" t="s">
        <v>26</v>
      </c>
      <c r="DC17" s="54" t="s">
        <v>26</v>
      </c>
      <c r="DD17" s="54" t="s">
        <v>26</v>
      </c>
      <c r="DE17" s="54" t="s">
        <v>26</v>
      </c>
      <c r="DF17" s="54" t="s">
        <v>26</v>
      </c>
      <c r="DG17" s="54" t="s">
        <v>26</v>
      </c>
      <c r="DH17" s="54" t="s">
        <v>26</v>
      </c>
      <c r="DI17" s="54" t="s">
        <v>26</v>
      </c>
      <c r="DJ17" s="54" t="s">
        <v>26</v>
      </c>
      <c r="DK17" s="54" t="s">
        <v>26</v>
      </c>
      <c r="DL17" s="54" t="s">
        <v>26</v>
      </c>
      <c r="DM17" s="54" t="s">
        <v>26</v>
      </c>
      <c r="DN17" s="54" t="s">
        <v>26</v>
      </c>
      <c r="DO17" s="54" t="s">
        <v>26</v>
      </c>
      <c r="DP17" s="54" t="s">
        <v>26</v>
      </c>
      <c r="DQ17" s="54" t="s">
        <v>26</v>
      </c>
      <c r="DR17" s="54" t="s">
        <v>26</v>
      </c>
      <c r="DS17" s="54" t="s">
        <v>26</v>
      </c>
      <c r="DT17" s="54" t="s">
        <v>26</v>
      </c>
      <c r="DU17" s="54" t="s">
        <v>26</v>
      </c>
      <c r="DV17" s="54" t="s">
        <v>26</v>
      </c>
      <c r="DW17" s="54" t="s">
        <v>26</v>
      </c>
      <c r="DX17" s="54" t="s">
        <v>26</v>
      </c>
      <c r="DY17" s="54" t="s">
        <v>26</v>
      </c>
      <c r="DZ17" s="54" t="s">
        <v>26</v>
      </c>
      <c r="EA17" s="54" t="s">
        <v>26</v>
      </c>
      <c r="EB17" s="54" t="s">
        <v>26</v>
      </c>
      <c r="EC17" s="54" t="s">
        <v>26</v>
      </c>
      <c r="ED17" s="54" t="s">
        <v>26</v>
      </c>
      <c r="EE17" s="54" t="s">
        <v>26</v>
      </c>
      <c r="EF17" s="54" t="s">
        <v>26</v>
      </c>
      <c r="EG17" s="54" t="s">
        <v>26</v>
      </c>
      <c r="EH17" s="54" t="s">
        <v>26</v>
      </c>
      <c r="EI17" s="54" t="s">
        <v>26</v>
      </c>
      <c r="EJ17" s="54" t="s">
        <v>26</v>
      </c>
      <c r="EK17" s="54" t="s">
        <v>26</v>
      </c>
      <c r="EL17" s="54" t="s">
        <v>26</v>
      </c>
      <c r="EM17" s="54" t="s">
        <v>26</v>
      </c>
      <c r="EN17" s="54" t="s">
        <v>26</v>
      </c>
      <c r="EO17" s="54" t="s">
        <v>26</v>
      </c>
      <c r="EP17" s="54" t="s">
        <v>26</v>
      </c>
      <c r="EQ17" s="54" t="s">
        <v>26</v>
      </c>
      <c r="ER17" s="54" t="s">
        <v>26</v>
      </c>
      <c r="ES17" s="54" t="s">
        <v>26</v>
      </c>
      <c r="ET17" s="54" t="s">
        <v>26</v>
      </c>
      <c r="EU17" s="54" t="s">
        <v>26</v>
      </c>
      <c r="EV17" s="54" t="s">
        <v>26</v>
      </c>
      <c r="EW17" s="54" t="s">
        <v>26</v>
      </c>
      <c r="EX17" s="54" t="s">
        <v>26</v>
      </c>
      <c r="EY17" s="54" t="s">
        <v>26</v>
      </c>
      <c r="EZ17" s="54" t="s">
        <v>26</v>
      </c>
      <c r="FA17" s="54" t="s">
        <v>26</v>
      </c>
      <c r="FB17" s="54" t="s">
        <v>26</v>
      </c>
      <c r="FC17" s="54" t="s">
        <v>26</v>
      </c>
      <c r="FD17" s="54" t="s">
        <v>26</v>
      </c>
      <c r="FE17" s="54" t="s">
        <v>26</v>
      </c>
      <c r="FF17" s="54" t="s">
        <v>26</v>
      </c>
      <c r="FG17" s="54" t="s">
        <v>26</v>
      </c>
      <c r="FH17" s="54" t="s">
        <v>26</v>
      </c>
      <c r="FI17" s="54" t="s">
        <v>26</v>
      </c>
      <c r="FJ17" s="54" t="s">
        <v>26</v>
      </c>
      <c r="FK17" s="54" t="s">
        <v>26</v>
      </c>
      <c r="FL17" s="54" t="s">
        <v>26</v>
      </c>
      <c r="FM17" s="54" t="s">
        <v>26</v>
      </c>
      <c r="FN17" s="54" t="s">
        <v>26</v>
      </c>
      <c r="FO17" s="54" t="s">
        <v>26</v>
      </c>
      <c r="FP17" s="54" t="s">
        <v>26</v>
      </c>
      <c r="FQ17" s="54" t="s">
        <v>26</v>
      </c>
      <c r="FR17" s="54" t="s">
        <v>26</v>
      </c>
      <c r="FS17" s="54" t="s">
        <v>26</v>
      </c>
      <c r="FT17" s="54" t="s">
        <v>26</v>
      </c>
      <c r="FU17" s="54" t="s">
        <v>26</v>
      </c>
      <c r="FV17" s="54" t="s">
        <v>26</v>
      </c>
      <c r="FW17" s="54" t="s">
        <v>26</v>
      </c>
      <c r="FX17" s="54" t="s">
        <v>26</v>
      </c>
      <c r="FY17" s="54" t="s">
        <v>26</v>
      </c>
      <c r="FZ17" s="54" t="s">
        <v>26</v>
      </c>
      <c r="GA17" s="54" t="s">
        <v>26</v>
      </c>
      <c r="GB17" s="54" t="s">
        <v>26</v>
      </c>
      <c r="GC17" s="54" t="s">
        <v>26</v>
      </c>
      <c r="GD17" s="54" t="s">
        <v>26</v>
      </c>
      <c r="GE17" s="54" t="s">
        <v>26</v>
      </c>
      <c r="GF17" s="54" t="s">
        <v>26</v>
      </c>
      <c r="GG17" s="54" t="s">
        <v>26</v>
      </c>
      <c r="GH17" s="54" t="s">
        <v>26</v>
      </c>
      <c r="GI17" s="54" t="s">
        <v>26</v>
      </c>
      <c r="GJ17" s="54" t="s">
        <v>26</v>
      </c>
      <c r="GK17" s="54" t="s">
        <v>26</v>
      </c>
      <c r="GL17" s="54" t="s">
        <v>26</v>
      </c>
      <c r="GM17" s="54" t="s">
        <v>26</v>
      </c>
      <c r="GN17" s="54" t="s">
        <v>26</v>
      </c>
      <c r="GO17" s="54" t="s">
        <v>26</v>
      </c>
      <c r="GP17" s="54" t="s">
        <v>26</v>
      </c>
      <c r="GQ17" s="54" t="s">
        <v>26</v>
      </c>
      <c r="GR17" s="54" t="s">
        <v>26</v>
      </c>
      <c r="GS17" s="54" t="s">
        <v>26</v>
      </c>
      <c r="GT17" s="54" t="s">
        <v>26</v>
      </c>
      <c r="GU17" s="54" t="s">
        <v>26</v>
      </c>
      <c r="GV17" s="54" t="s">
        <v>26</v>
      </c>
      <c r="GW17" s="54" t="s">
        <v>26</v>
      </c>
      <c r="GX17" s="54" t="s">
        <v>26</v>
      </c>
      <c r="GY17" s="54" t="s">
        <v>26</v>
      </c>
      <c r="GZ17" s="54" t="s">
        <v>26</v>
      </c>
      <c r="HA17" s="54" t="s">
        <v>26</v>
      </c>
      <c r="HB17" s="54" t="s">
        <v>26</v>
      </c>
      <c r="HC17" s="54" t="s">
        <v>26</v>
      </c>
      <c r="HD17" s="54" t="s">
        <v>26</v>
      </c>
      <c r="HE17" s="54" t="s">
        <v>26</v>
      </c>
      <c r="HF17" s="54" t="s">
        <v>26</v>
      </c>
      <c r="HG17" s="54" t="s">
        <v>26</v>
      </c>
      <c r="HH17" s="54" t="s">
        <v>26</v>
      </c>
      <c r="HI17" s="54" t="s">
        <v>26</v>
      </c>
      <c r="HJ17" s="54" t="s">
        <v>26</v>
      </c>
      <c r="HK17" s="54" t="s">
        <v>26</v>
      </c>
      <c r="HL17" s="54" t="s">
        <v>26</v>
      </c>
      <c r="HM17" s="54" t="s">
        <v>26</v>
      </c>
      <c r="HN17" s="54" t="s">
        <v>26</v>
      </c>
      <c r="HO17" s="54" t="s">
        <v>26</v>
      </c>
      <c r="HP17" s="54" t="s">
        <v>26</v>
      </c>
      <c r="HQ17" s="54" t="s">
        <v>26</v>
      </c>
      <c r="HR17" s="54" t="s">
        <v>26</v>
      </c>
      <c r="HS17" s="54" t="s">
        <v>26</v>
      </c>
      <c r="HT17" s="54" t="s">
        <v>26</v>
      </c>
      <c r="HU17" s="54" t="s">
        <v>26</v>
      </c>
      <c r="HV17" s="54" t="s">
        <v>26</v>
      </c>
      <c r="HW17" s="54" t="s">
        <v>26</v>
      </c>
      <c r="HX17" s="54" t="s">
        <v>26</v>
      </c>
      <c r="HY17" s="54" t="s">
        <v>26</v>
      </c>
      <c r="HZ17" s="54" t="s">
        <v>26</v>
      </c>
      <c r="IA17" s="54" t="s">
        <v>26</v>
      </c>
      <c r="IB17" s="54" t="s">
        <v>26</v>
      </c>
      <c r="IC17" s="54" t="s">
        <v>26</v>
      </c>
      <c r="ID17" s="54" t="s">
        <v>26</v>
      </c>
      <c r="IE17" s="54" t="s">
        <v>26</v>
      </c>
      <c r="IF17" s="54" t="s">
        <v>26</v>
      </c>
      <c r="IG17" s="54" t="s">
        <v>26</v>
      </c>
      <c r="IH17" s="54" t="s">
        <v>26</v>
      </c>
      <c r="II17" s="54" t="s">
        <v>26</v>
      </c>
      <c r="IJ17" s="54" t="s">
        <v>26</v>
      </c>
      <c r="IK17" s="54" t="s">
        <v>26</v>
      </c>
      <c r="IL17" s="54" t="s">
        <v>26</v>
      </c>
      <c r="IM17" s="54" t="s">
        <v>26</v>
      </c>
      <c r="IN17" s="54" t="s">
        <v>26</v>
      </c>
      <c r="IO17" s="54" t="s">
        <v>26</v>
      </c>
      <c r="IP17" s="54" t="s">
        <v>26</v>
      </c>
      <c r="IQ17" s="54" t="s">
        <v>26</v>
      </c>
      <c r="IR17" s="54" t="s">
        <v>26</v>
      </c>
      <c r="IS17" s="54" t="s">
        <v>26</v>
      </c>
      <c r="IT17" s="54" t="s">
        <v>26</v>
      </c>
      <c r="IU17" s="54" t="s">
        <v>26</v>
      </c>
      <c r="IV17" s="54" t="s">
        <v>26</v>
      </c>
      <c r="IW17" s="54" t="s">
        <v>26</v>
      </c>
      <c r="IX17" s="54" t="s">
        <v>26</v>
      </c>
      <c r="IY17" s="54" t="s">
        <v>26</v>
      </c>
      <c r="IZ17" s="54" t="s">
        <v>26</v>
      </c>
      <c r="JA17" s="17"/>
      <c r="JB17" s="17"/>
      <c r="JC17" s="17"/>
      <c r="JD17" s="17"/>
    </row>
    <row r="18" spans="1:264" s="6" customFormat="1" x14ac:dyDescent="0.25">
      <c r="A18" s="55">
        <v>14</v>
      </c>
      <c r="B18" s="56" t="str">
        <f>ESTUDIANTES!B18</f>
        <v>1° A</v>
      </c>
      <c r="C18" s="56">
        <f>ESTUDIANTES!C18</f>
        <v>12345683</v>
      </c>
      <c r="D18" s="97" t="str">
        <f>ESTUDIANTES!D18</f>
        <v>ESTUDIANTE 14</v>
      </c>
      <c r="E18" s="97"/>
      <c r="F18" s="97"/>
      <c r="G18" s="97"/>
      <c r="H18" s="57" t="str">
        <f>ESTUDIANTES!H18</f>
        <v>H</v>
      </c>
      <c r="I18" s="54" t="s">
        <v>27</v>
      </c>
      <c r="J18" s="54" t="s">
        <v>27</v>
      </c>
      <c r="K18" s="54" t="s">
        <v>27</v>
      </c>
      <c r="L18" s="54" t="s">
        <v>27</v>
      </c>
      <c r="M18" s="54" t="s">
        <v>27</v>
      </c>
      <c r="N18" s="54" t="s">
        <v>27</v>
      </c>
      <c r="O18" s="54" t="s">
        <v>27</v>
      </c>
      <c r="P18" s="54" t="s">
        <v>27</v>
      </c>
      <c r="Q18" s="54" t="s">
        <v>27</v>
      </c>
      <c r="R18" s="54" t="s">
        <v>27</v>
      </c>
      <c r="S18" s="54" t="s">
        <v>27</v>
      </c>
      <c r="T18" s="54" t="s">
        <v>27</v>
      </c>
      <c r="U18" s="54" t="s">
        <v>27</v>
      </c>
      <c r="V18" s="54" t="s">
        <v>27</v>
      </c>
      <c r="W18" s="54" t="s">
        <v>27</v>
      </c>
      <c r="X18" s="54" t="s">
        <v>27</v>
      </c>
      <c r="Y18" s="54" t="s">
        <v>27</v>
      </c>
      <c r="Z18" s="54" t="s">
        <v>27</v>
      </c>
      <c r="AA18" s="54" t="s">
        <v>27</v>
      </c>
      <c r="AB18" s="54" t="s">
        <v>27</v>
      </c>
      <c r="AC18" s="54" t="s">
        <v>27</v>
      </c>
      <c r="AD18" s="54" t="s">
        <v>27</v>
      </c>
      <c r="AE18" s="54" t="s">
        <v>27</v>
      </c>
      <c r="AF18" s="54" t="s">
        <v>27</v>
      </c>
      <c r="AG18" s="54" t="s">
        <v>27</v>
      </c>
      <c r="AH18" s="54" t="s">
        <v>27</v>
      </c>
      <c r="AI18" s="54" t="s">
        <v>27</v>
      </c>
      <c r="AJ18" s="54" t="s">
        <v>27</v>
      </c>
      <c r="AK18" s="54" t="s">
        <v>27</v>
      </c>
      <c r="AL18" s="54" t="s">
        <v>27</v>
      </c>
      <c r="AM18" s="54" t="s">
        <v>27</v>
      </c>
      <c r="AN18" s="54" t="s">
        <v>27</v>
      </c>
      <c r="AO18" s="54" t="s">
        <v>27</v>
      </c>
      <c r="AP18" s="54" t="s">
        <v>27</v>
      </c>
      <c r="AQ18" s="54" t="s">
        <v>27</v>
      </c>
      <c r="AR18" s="54" t="s">
        <v>27</v>
      </c>
      <c r="AS18" s="54" t="s">
        <v>27</v>
      </c>
      <c r="AT18" s="54" t="s">
        <v>27</v>
      </c>
      <c r="AU18" s="54" t="s">
        <v>27</v>
      </c>
      <c r="AV18" s="54" t="s">
        <v>27</v>
      </c>
      <c r="AW18" s="54" t="s">
        <v>27</v>
      </c>
      <c r="AX18" s="54" t="s">
        <v>27</v>
      </c>
      <c r="AY18" s="54" t="s">
        <v>27</v>
      </c>
      <c r="AZ18" s="54" t="s">
        <v>27</v>
      </c>
      <c r="BA18" s="54" t="s">
        <v>27</v>
      </c>
      <c r="BB18" s="54" t="s">
        <v>27</v>
      </c>
      <c r="BC18" s="54" t="s">
        <v>27</v>
      </c>
      <c r="BD18" s="54" t="s">
        <v>27</v>
      </c>
      <c r="BE18" s="54" t="s">
        <v>27</v>
      </c>
      <c r="BF18" s="54" t="s">
        <v>27</v>
      </c>
      <c r="BG18" s="54" t="s">
        <v>27</v>
      </c>
      <c r="BH18" s="54" t="s">
        <v>27</v>
      </c>
      <c r="BI18" s="54" t="s">
        <v>27</v>
      </c>
      <c r="BJ18" s="54" t="s">
        <v>27</v>
      </c>
      <c r="BK18" s="54" t="s">
        <v>27</v>
      </c>
      <c r="BL18" s="54" t="s">
        <v>27</v>
      </c>
      <c r="BM18" s="54" t="s">
        <v>27</v>
      </c>
      <c r="BN18" s="54" t="s">
        <v>27</v>
      </c>
      <c r="BO18" s="54" t="s">
        <v>27</v>
      </c>
      <c r="BP18" s="54" t="s">
        <v>27</v>
      </c>
      <c r="BQ18" s="54" t="s">
        <v>27</v>
      </c>
      <c r="BR18" s="54" t="s">
        <v>27</v>
      </c>
      <c r="BS18" s="54" t="s">
        <v>27</v>
      </c>
      <c r="BT18" s="54" t="s">
        <v>27</v>
      </c>
      <c r="BU18" s="54" t="s">
        <v>27</v>
      </c>
      <c r="BV18" s="54" t="s">
        <v>27</v>
      </c>
      <c r="BW18" s="54" t="s">
        <v>27</v>
      </c>
      <c r="BX18" s="54" t="s">
        <v>27</v>
      </c>
      <c r="BY18" s="54" t="s">
        <v>27</v>
      </c>
      <c r="BZ18" s="54" t="s">
        <v>27</v>
      </c>
      <c r="CA18" s="54" t="s">
        <v>27</v>
      </c>
      <c r="CB18" s="54" t="s">
        <v>27</v>
      </c>
      <c r="CC18" s="54" t="s">
        <v>27</v>
      </c>
      <c r="CD18" s="54" t="s">
        <v>27</v>
      </c>
      <c r="CE18" s="54" t="s">
        <v>27</v>
      </c>
      <c r="CF18" s="54" t="s">
        <v>27</v>
      </c>
      <c r="CG18" s="54" t="s">
        <v>27</v>
      </c>
      <c r="CH18" s="54" t="s">
        <v>27</v>
      </c>
      <c r="CI18" s="54" t="s">
        <v>27</v>
      </c>
      <c r="CJ18" s="54" t="s">
        <v>27</v>
      </c>
      <c r="CK18" s="54" t="s">
        <v>27</v>
      </c>
      <c r="CL18" s="54" t="s">
        <v>27</v>
      </c>
      <c r="CM18" s="54" t="s">
        <v>27</v>
      </c>
      <c r="CN18" s="54" t="s">
        <v>27</v>
      </c>
      <c r="CO18" s="54" t="s">
        <v>27</v>
      </c>
      <c r="CP18" s="54" t="s">
        <v>27</v>
      </c>
      <c r="CQ18" s="54" t="s">
        <v>27</v>
      </c>
      <c r="CR18" s="54" t="s">
        <v>27</v>
      </c>
      <c r="CS18" s="54" t="s">
        <v>27</v>
      </c>
      <c r="CT18" s="54" t="s">
        <v>27</v>
      </c>
      <c r="CU18" s="54" t="s">
        <v>27</v>
      </c>
      <c r="CV18" s="54" t="s">
        <v>27</v>
      </c>
      <c r="CW18" s="54" t="s">
        <v>27</v>
      </c>
      <c r="CX18" s="54" t="s">
        <v>27</v>
      </c>
      <c r="CY18" s="54" t="s">
        <v>27</v>
      </c>
      <c r="CZ18" s="54" t="s">
        <v>27</v>
      </c>
      <c r="DA18" s="54" t="s">
        <v>27</v>
      </c>
      <c r="DB18" s="54" t="s">
        <v>27</v>
      </c>
      <c r="DC18" s="54" t="s">
        <v>27</v>
      </c>
      <c r="DD18" s="54" t="s">
        <v>27</v>
      </c>
      <c r="DE18" s="54" t="s">
        <v>27</v>
      </c>
      <c r="DF18" s="54" t="s">
        <v>27</v>
      </c>
      <c r="DG18" s="54" t="s">
        <v>27</v>
      </c>
      <c r="DH18" s="54" t="s">
        <v>27</v>
      </c>
      <c r="DI18" s="54" t="s">
        <v>27</v>
      </c>
      <c r="DJ18" s="54" t="s">
        <v>27</v>
      </c>
      <c r="DK18" s="54" t="s">
        <v>27</v>
      </c>
      <c r="DL18" s="54" t="s">
        <v>27</v>
      </c>
      <c r="DM18" s="54" t="s">
        <v>27</v>
      </c>
      <c r="DN18" s="54" t="s">
        <v>27</v>
      </c>
      <c r="DO18" s="54" t="s">
        <v>27</v>
      </c>
      <c r="DP18" s="54" t="s">
        <v>27</v>
      </c>
      <c r="DQ18" s="54" t="s">
        <v>27</v>
      </c>
      <c r="DR18" s="54" t="s">
        <v>27</v>
      </c>
      <c r="DS18" s="54" t="s">
        <v>27</v>
      </c>
      <c r="DT18" s="54" t="s">
        <v>27</v>
      </c>
      <c r="DU18" s="54" t="s">
        <v>27</v>
      </c>
      <c r="DV18" s="54" t="s">
        <v>27</v>
      </c>
      <c r="DW18" s="54" t="s">
        <v>27</v>
      </c>
      <c r="DX18" s="54" t="s">
        <v>27</v>
      </c>
      <c r="DY18" s="54" t="s">
        <v>27</v>
      </c>
      <c r="DZ18" s="54" t="s">
        <v>27</v>
      </c>
      <c r="EA18" s="54" t="s">
        <v>27</v>
      </c>
      <c r="EB18" s="54" t="s">
        <v>27</v>
      </c>
      <c r="EC18" s="54" t="s">
        <v>27</v>
      </c>
      <c r="ED18" s="54" t="s">
        <v>27</v>
      </c>
      <c r="EE18" s="54" t="s">
        <v>27</v>
      </c>
      <c r="EF18" s="54" t="s">
        <v>27</v>
      </c>
      <c r="EG18" s="54" t="s">
        <v>27</v>
      </c>
      <c r="EH18" s="54" t="s">
        <v>27</v>
      </c>
      <c r="EI18" s="54" t="s">
        <v>27</v>
      </c>
      <c r="EJ18" s="54" t="s">
        <v>27</v>
      </c>
      <c r="EK18" s="54" t="s">
        <v>27</v>
      </c>
      <c r="EL18" s="54" t="s">
        <v>27</v>
      </c>
      <c r="EM18" s="54" t="s">
        <v>27</v>
      </c>
      <c r="EN18" s="54" t="s">
        <v>27</v>
      </c>
      <c r="EO18" s="54" t="s">
        <v>27</v>
      </c>
      <c r="EP18" s="54" t="s">
        <v>27</v>
      </c>
      <c r="EQ18" s="54" t="s">
        <v>27</v>
      </c>
      <c r="ER18" s="54" t="s">
        <v>27</v>
      </c>
      <c r="ES18" s="54" t="s">
        <v>27</v>
      </c>
      <c r="ET18" s="54" t="s">
        <v>27</v>
      </c>
      <c r="EU18" s="54" t="s">
        <v>27</v>
      </c>
      <c r="EV18" s="54" t="s">
        <v>27</v>
      </c>
      <c r="EW18" s="54" t="s">
        <v>27</v>
      </c>
      <c r="EX18" s="54" t="s">
        <v>27</v>
      </c>
      <c r="EY18" s="54" t="s">
        <v>27</v>
      </c>
      <c r="EZ18" s="54" t="s">
        <v>27</v>
      </c>
      <c r="FA18" s="54" t="s">
        <v>27</v>
      </c>
      <c r="FB18" s="54" t="s">
        <v>27</v>
      </c>
      <c r="FC18" s="54" t="s">
        <v>27</v>
      </c>
      <c r="FD18" s="54" t="s">
        <v>27</v>
      </c>
      <c r="FE18" s="54" t="s">
        <v>27</v>
      </c>
      <c r="FF18" s="54" t="s">
        <v>27</v>
      </c>
      <c r="FG18" s="54" t="s">
        <v>27</v>
      </c>
      <c r="FH18" s="54" t="s">
        <v>27</v>
      </c>
      <c r="FI18" s="54" t="s">
        <v>27</v>
      </c>
      <c r="FJ18" s="54" t="s">
        <v>27</v>
      </c>
      <c r="FK18" s="54" t="s">
        <v>27</v>
      </c>
      <c r="FL18" s="54" t="s">
        <v>27</v>
      </c>
      <c r="FM18" s="54" t="s">
        <v>27</v>
      </c>
      <c r="FN18" s="54" t="s">
        <v>27</v>
      </c>
      <c r="FO18" s="54" t="s">
        <v>27</v>
      </c>
      <c r="FP18" s="54" t="s">
        <v>27</v>
      </c>
      <c r="FQ18" s="54" t="s">
        <v>27</v>
      </c>
      <c r="FR18" s="54" t="s">
        <v>27</v>
      </c>
      <c r="FS18" s="54" t="s">
        <v>27</v>
      </c>
      <c r="FT18" s="54" t="s">
        <v>27</v>
      </c>
      <c r="FU18" s="54" t="s">
        <v>27</v>
      </c>
      <c r="FV18" s="54" t="s">
        <v>27</v>
      </c>
      <c r="FW18" s="54" t="s">
        <v>27</v>
      </c>
      <c r="FX18" s="54" t="s">
        <v>27</v>
      </c>
      <c r="FY18" s="54" t="s">
        <v>27</v>
      </c>
      <c r="FZ18" s="54" t="s">
        <v>27</v>
      </c>
      <c r="GA18" s="54" t="s">
        <v>27</v>
      </c>
      <c r="GB18" s="54" t="s">
        <v>27</v>
      </c>
      <c r="GC18" s="54" t="s">
        <v>27</v>
      </c>
      <c r="GD18" s="54" t="s">
        <v>27</v>
      </c>
      <c r="GE18" s="54" t="s">
        <v>27</v>
      </c>
      <c r="GF18" s="54" t="s">
        <v>27</v>
      </c>
      <c r="GG18" s="54" t="s">
        <v>27</v>
      </c>
      <c r="GH18" s="54" t="s">
        <v>27</v>
      </c>
      <c r="GI18" s="54" t="s">
        <v>27</v>
      </c>
      <c r="GJ18" s="54" t="s">
        <v>27</v>
      </c>
      <c r="GK18" s="54" t="s">
        <v>27</v>
      </c>
      <c r="GL18" s="54" t="s">
        <v>27</v>
      </c>
      <c r="GM18" s="54" t="s">
        <v>27</v>
      </c>
      <c r="GN18" s="54" t="s">
        <v>27</v>
      </c>
      <c r="GO18" s="54" t="s">
        <v>27</v>
      </c>
      <c r="GP18" s="54" t="s">
        <v>27</v>
      </c>
      <c r="GQ18" s="54" t="s">
        <v>27</v>
      </c>
      <c r="GR18" s="54" t="s">
        <v>27</v>
      </c>
      <c r="GS18" s="54" t="s">
        <v>27</v>
      </c>
      <c r="GT18" s="54" t="s">
        <v>27</v>
      </c>
      <c r="GU18" s="54" t="s">
        <v>27</v>
      </c>
      <c r="GV18" s="54" t="s">
        <v>27</v>
      </c>
      <c r="GW18" s="54" t="s">
        <v>27</v>
      </c>
      <c r="GX18" s="54" t="s">
        <v>27</v>
      </c>
      <c r="GY18" s="54" t="s">
        <v>27</v>
      </c>
      <c r="GZ18" s="54" t="s">
        <v>27</v>
      </c>
      <c r="HA18" s="54" t="s">
        <v>27</v>
      </c>
      <c r="HB18" s="54" t="s">
        <v>27</v>
      </c>
      <c r="HC18" s="54" t="s">
        <v>27</v>
      </c>
      <c r="HD18" s="54" t="s">
        <v>27</v>
      </c>
      <c r="HE18" s="54" t="s">
        <v>27</v>
      </c>
      <c r="HF18" s="54" t="s">
        <v>27</v>
      </c>
      <c r="HG18" s="54" t="s">
        <v>27</v>
      </c>
      <c r="HH18" s="54" t="s">
        <v>27</v>
      </c>
      <c r="HI18" s="54" t="s">
        <v>27</v>
      </c>
      <c r="HJ18" s="54" t="s">
        <v>27</v>
      </c>
      <c r="HK18" s="54" t="s">
        <v>27</v>
      </c>
      <c r="HL18" s="54" t="s">
        <v>27</v>
      </c>
      <c r="HM18" s="54" t="s">
        <v>27</v>
      </c>
      <c r="HN18" s="54" t="s">
        <v>27</v>
      </c>
      <c r="HO18" s="54" t="s">
        <v>27</v>
      </c>
      <c r="HP18" s="54" t="s">
        <v>27</v>
      </c>
      <c r="HQ18" s="54" t="s">
        <v>27</v>
      </c>
      <c r="HR18" s="54" t="s">
        <v>27</v>
      </c>
      <c r="HS18" s="54" t="s">
        <v>27</v>
      </c>
      <c r="HT18" s="54" t="s">
        <v>27</v>
      </c>
      <c r="HU18" s="54" t="s">
        <v>27</v>
      </c>
      <c r="HV18" s="54" t="s">
        <v>27</v>
      </c>
      <c r="HW18" s="54" t="s">
        <v>27</v>
      </c>
      <c r="HX18" s="54" t="s">
        <v>27</v>
      </c>
      <c r="HY18" s="54" t="s">
        <v>27</v>
      </c>
      <c r="HZ18" s="54" t="s">
        <v>27</v>
      </c>
      <c r="IA18" s="54" t="s">
        <v>27</v>
      </c>
      <c r="IB18" s="54" t="s">
        <v>27</v>
      </c>
      <c r="IC18" s="54" t="s">
        <v>27</v>
      </c>
      <c r="ID18" s="54" t="s">
        <v>27</v>
      </c>
      <c r="IE18" s="54" t="s">
        <v>27</v>
      </c>
      <c r="IF18" s="54" t="s">
        <v>27</v>
      </c>
      <c r="IG18" s="54" t="s">
        <v>27</v>
      </c>
      <c r="IH18" s="54" t="s">
        <v>27</v>
      </c>
      <c r="II18" s="54" t="s">
        <v>27</v>
      </c>
      <c r="IJ18" s="54" t="s">
        <v>27</v>
      </c>
      <c r="IK18" s="54" t="s">
        <v>27</v>
      </c>
      <c r="IL18" s="54" t="s">
        <v>27</v>
      </c>
      <c r="IM18" s="54" t="s">
        <v>27</v>
      </c>
      <c r="IN18" s="54" t="s">
        <v>27</v>
      </c>
      <c r="IO18" s="54" t="s">
        <v>27</v>
      </c>
      <c r="IP18" s="54" t="s">
        <v>27</v>
      </c>
      <c r="IQ18" s="54" t="s">
        <v>27</v>
      </c>
      <c r="IR18" s="54" t="s">
        <v>27</v>
      </c>
      <c r="IS18" s="54" t="s">
        <v>27</v>
      </c>
      <c r="IT18" s="54" t="s">
        <v>27</v>
      </c>
      <c r="IU18" s="54" t="s">
        <v>27</v>
      </c>
      <c r="IV18" s="54" t="s">
        <v>27</v>
      </c>
      <c r="IW18" s="54" t="s">
        <v>27</v>
      </c>
      <c r="IX18" s="54" t="s">
        <v>27</v>
      </c>
      <c r="IY18" s="54" t="s">
        <v>27</v>
      </c>
      <c r="IZ18" s="54" t="s">
        <v>27</v>
      </c>
      <c r="JA18" s="16"/>
      <c r="JB18" s="16"/>
      <c r="JC18" s="16"/>
      <c r="JD18" s="16"/>
    </row>
    <row r="19" spans="1:264" s="6" customFormat="1" x14ac:dyDescent="0.25">
      <c r="A19" s="55">
        <v>15</v>
      </c>
      <c r="B19" s="56" t="str">
        <f>ESTUDIANTES!B19</f>
        <v>1° A</v>
      </c>
      <c r="C19" s="56">
        <f>ESTUDIANTES!C19</f>
        <v>12345684</v>
      </c>
      <c r="D19" s="97" t="str">
        <f>ESTUDIANTES!D19</f>
        <v>ESTUDIANTE 15</v>
      </c>
      <c r="E19" s="97"/>
      <c r="F19" s="97"/>
      <c r="G19" s="97"/>
      <c r="H19" s="57" t="str">
        <f>ESTUDIANTES!H19</f>
        <v>H</v>
      </c>
      <c r="I19" s="54" t="s">
        <v>26</v>
      </c>
      <c r="J19" s="54" t="s">
        <v>26</v>
      </c>
      <c r="K19" s="54" t="s">
        <v>26</v>
      </c>
      <c r="L19" s="54" t="s">
        <v>26</v>
      </c>
      <c r="M19" s="54" t="s">
        <v>26</v>
      </c>
      <c r="N19" s="54" t="s">
        <v>26</v>
      </c>
      <c r="O19" s="54" t="s">
        <v>26</v>
      </c>
      <c r="P19" s="54" t="s">
        <v>26</v>
      </c>
      <c r="Q19" s="54" t="s">
        <v>26</v>
      </c>
      <c r="R19" s="54" t="s">
        <v>26</v>
      </c>
      <c r="S19" s="54" t="s">
        <v>26</v>
      </c>
      <c r="T19" s="54" t="s">
        <v>26</v>
      </c>
      <c r="U19" s="54" t="s">
        <v>26</v>
      </c>
      <c r="V19" s="54" t="s">
        <v>26</v>
      </c>
      <c r="W19" s="54" t="s">
        <v>26</v>
      </c>
      <c r="X19" s="54" t="s">
        <v>26</v>
      </c>
      <c r="Y19" s="54" t="s">
        <v>26</v>
      </c>
      <c r="Z19" s="54" t="s">
        <v>26</v>
      </c>
      <c r="AA19" s="54" t="s">
        <v>26</v>
      </c>
      <c r="AB19" s="54" t="s">
        <v>26</v>
      </c>
      <c r="AC19" s="54" t="s">
        <v>26</v>
      </c>
      <c r="AD19" s="54" t="s">
        <v>26</v>
      </c>
      <c r="AE19" s="54" t="s">
        <v>26</v>
      </c>
      <c r="AF19" s="54" t="s">
        <v>26</v>
      </c>
      <c r="AG19" s="54" t="s">
        <v>26</v>
      </c>
      <c r="AH19" s="54" t="s">
        <v>26</v>
      </c>
      <c r="AI19" s="54" t="s">
        <v>26</v>
      </c>
      <c r="AJ19" s="54" t="s">
        <v>26</v>
      </c>
      <c r="AK19" s="54" t="s">
        <v>26</v>
      </c>
      <c r="AL19" s="54" t="s">
        <v>26</v>
      </c>
      <c r="AM19" s="54" t="s">
        <v>26</v>
      </c>
      <c r="AN19" s="54" t="s">
        <v>26</v>
      </c>
      <c r="AO19" s="54" t="s">
        <v>26</v>
      </c>
      <c r="AP19" s="54" t="s">
        <v>26</v>
      </c>
      <c r="AQ19" s="54" t="s">
        <v>26</v>
      </c>
      <c r="AR19" s="54" t="s">
        <v>26</v>
      </c>
      <c r="AS19" s="54" t="s">
        <v>26</v>
      </c>
      <c r="AT19" s="54" t="s">
        <v>26</v>
      </c>
      <c r="AU19" s="54" t="s">
        <v>26</v>
      </c>
      <c r="AV19" s="54" t="s">
        <v>26</v>
      </c>
      <c r="AW19" s="54" t="s">
        <v>26</v>
      </c>
      <c r="AX19" s="54" t="s">
        <v>26</v>
      </c>
      <c r="AY19" s="54" t="s">
        <v>26</v>
      </c>
      <c r="AZ19" s="54" t="s">
        <v>26</v>
      </c>
      <c r="BA19" s="54" t="s">
        <v>26</v>
      </c>
      <c r="BB19" s="54" t="s">
        <v>26</v>
      </c>
      <c r="BC19" s="54" t="s">
        <v>26</v>
      </c>
      <c r="BD19" s="54" t="s">
        <v>26</v>
      </c>
      <c r="BE19" s="54" t="s">
        <v>26</v>
      </c>
      <c r="BF19" s="54" t="s">
        <v>26</v>
      </c>
      <c r="BG19" s="54" t="s">
        <v>26</v>
      </c>
      <c r="BH19" s="54" t="s">
        <v>26</v>
      </c>
      <c r="BI19" s="54" t="s">
        <v>26</v>
      </c>
      <c r="BJ19" s="54" t="s">
        <v>26</v>
      </c>
      <c r="BK19" s="54" t="s">
        <v>26</v>
      </c>
      <c r="BL19" s="54" t="s">
        <v>26</v>
      </c>
      <c r="BM19" s="54" t="s">
        <v>26</v>
      </c>
      <c r="BN19" s="54" t="s">
        <v>26</v>
      </c>
      <c r="BO19" s="54" t="s">
        <v>26</v>
      </c>
      <c r="BP19" s="54" t="s">
        <v>26</v>
      </c>
      <c r="BQ19" s="54" t="s">
        <v>26</v>
      </c>
      <c r="BR19" s="54" t="s">
        <v>26</v>
      </c>
      <c r="BS19" s="54" t="s">
        <v>26</v>
      </c>
      <c r="BT19" s="54" t="s">
        <v>26</v>
      </c>
      <c r="BU19" s="54" t="s">
        <v>26</v>
      </c>
      <c r="BV19" s="54" t="s">
        <v>26</v>
      </c>
      <c r="BW19" s="54" t="s">
        <v>26</v>
      </c>
      <c r="BX19" s="54" t="s">
        <v>26</v>
      </c>
      <c r="BY19" s="54" t="s">
        <v>26</v>
      </c>
      <c r="BZ19" s="54" t="s">
        <v>26</v>
      </c>
      <c r="CA19" s="54" t="s">
        <v>26</v>
      </c>
      <c r="CB19" s="54" t="s">
        <v>26</v>
      </c>
      <c r="CC19" s="54" t="s">
        <v>26</v>
      </c>
      <c r="CD19" s="54" t="s">
        <v>26</v>
      </c>
      <c r="CE19" s="54" t="s">
        <v>26</v>
      </c>
      <c r="CF19" s="54" t="s">
        <v>26</v>
      </c>
      <c r="CG19" s="54" t="s">
        <v>26</v>
      </c>
      <c r="CH19" s="54" t="s">
        <v>26</v>
      </c>
      <c r="CI19" s="54" t="s">
        <v>26</v>
      </c>
      <c r="CJ19" s="54" t="s">
        <v>26</v>
      </c>
      <c r="CK19" s="54" t="s">
        <v>26</v>
      </c>
      <c r="CL19" s="54" t="s">
        <v>26</v>
      </c>
      <c r="CM19" s="54" t="s">
        <v>26</v>
      </c>
      <c r="CN19" s="54" t="s">
        <v>26</v>
      </c>
      <c r="CO19" s="54" t="s">
        <v>26</v>
      </c>
      <c r="CP19" s="54" t="s">
        <v>26</v>
      </c>
      <c r="CQ19" s="54" t="s">
        <v>26</v>
      </c>
      <c r="CR19" s="54" t="s">
        <v>26</v>
      </c>
      <c r="CS19" s="54" t="s">
        <v>26</v>
      </c>
      <c r="CT19" s="54" t="s">
        <v>26</v>
      </c>
      <c r="CU19" s="54" t="s">
        <v>26</v>
      </c>
      <c r="CV19" s="54" t="s">
        <v>26</v>
      </c>
      <c r="CW19" s="54" t="s">
        <v>26</v>
      </c>
      <c r="CX19" s="54" t="s">
        <v>26</v>
      </c>
      <c r="CY19" s="54" t="s">
        <v>26</v>
      </c>
      <c r="CZ19" s="54" t="s">
        <v>26</v>
      </c>
      <c r="DA19" s="54" t="s">
        <v>26</v>
      </c>
      <c r="DB19" s="54" t="s">
        <v>26</v>
      </c>
      <c r="DC19" s="54" t="s">
        <v>26</v>
      </c>
      <c r="DD19" s="54" t="s">
        <v>26</v>
      </c>
      <c r="DE19" s="54" t="s">
        <v>26</v>
      </c>
      <c r="DF19" s="54" t="s">
        <v>26</v>
      </c>
      <c r="DG19" s="54" t="s">
        <v>26</v>
      </c>
      <c r="DH19" s="54" t="s">
        <v>26</v>
      </c>
      <c r="DI19" s="54" t="s">
        <v>26</v>
      </c>
      <c r="DJ19" s="54" t="s">
        <v>26</v>
      </c>
      <c r="DK19" s="54" t="s">
        <v>26</v>
      </c>
      <c r="DL19" s="54" t="s">
        <v>26</v>
      </c>
      <c r="DM19" s="54" t="s">
        <v>26</v>
      </c>
      <c r="DN19" s="54" t="s">
        <v>26</v>
      </c>
      <c r="DO19" s="54" t="s">
        <v>26</v>
      </c>
      <c r="DP19" s="54" t="s">
        <v>26</v>
      </c>
      <c r="DQ19" s="54" t="s">
        <v>26</v>
      </c>
      <c r="DR19" s="54" t="s">
        <v>26</v>
      </c>
      <c r="DS19" s="54" t="s">
        <v>26</v>
      </c>
      <c r="DT19" s="54" t="s">
        <v>26</v>
      </c>
      <c r="DU19" s="54" t="s">
        <v>26</v>
      </c>
      <c r="DV19" s="54" t="s">
        <v>26</v>
      </c>
      <c r="DW19" s="54" t="s">
        <v>26</v>
      </c>
      <c r="DX19" s="54" t="s">
        <v>26</v>
      </c>
      <c r="DY19" s="54" t="s">
        <v>26</v>
      </c>
      <c r="DZ19" s="54" t="s">
        <v>26</v>
      </c>
      <c r="EA19" s="54" t="s">
        <v>26</v>
      </c>
      <c r="EB19" s="54" t="s">
        <v>26</v>
      </c>
      <c r="EC19" s="54" t="s">
        <v>26</v>
      </c>
      <c r="ED19" s="54" t="s">
        <v>26</v>
      </c>
      <c r="EE19" s="54" t="s">
        <v>26</v>
      </c>
      <c r="EF19" s="54" t="s">
        <v>26</v>
      </c>
      <c r="EG19" s="54" t="s">
        <v>26</v>
      </c>
      <c r="EH19" s="54" t="s">
        <v>26</v>
      </c>
      <c r="EI19" s="54" t="s">
        <v>26</v>
      </c>
      <c r="EJ19" s="54" t="s">
        <v>26</v>
      </c>
      <c r="EK19" s="54" t="s">
        <v>26</v>
      </c>
      <c r="EL19" s="54" t="s">
        <v>26</v>
      </c>
      <c r="EM19" s="54" t="s">
        <v>26</v>
      </c>
      <c r="EN19" s="54" t="s">
        <v>26</v>
      </c>
      <c r="EO19" s="54" t="s">
        <v>26</v>
      </c>
      <c r="EP19" s="54" t="s">
        <v>26</v>
      </c>
      <c r="EQ19" s="54" t="s">
        <v>26</v>
      </c>
      <c r="ER19" s="54" t="s">
        <v>26</v>
      </c>
      <c r="ES19" s="54" t="s">
        <v>26</v>
      </c>
      <c r="ET19" s="54" t="s">
        <v>26</v>
      </c>
      <c r="EU19" s="54" t="s">
        <v>26</v>
      </c>
      <c r="EV19" s="54" t="s">
        <v>26</v>
      </c>
      <c r="EW19" s="54" t="s">
        <v>26</v>
      </c>
      <c r="EX19" s="54" t="s">
        <v>26</v>
      </c>
      <c r="EY19" s="54" t="s">
        <v>26</v>
      </c>
      <c r="EZ19" s="54" t="s">
        <v>26</v>
      </c>
      <c r="FA19" s="54" t="s">
        <v>26</v>
      </c>
      <c r="FB19" s="54" t="s">
        <v>26</v>
      </c>
      <c r="FC19" s="54" t="s">
        <v>26</v>
      </c>
      <c r="FD19" s="54" t="s">
        <v>26</v>
      </c>
      <c r="FE19" s="54" t="s">
        <v>26</v>
      </c>
      <c r="FF19" s="54" t="s">
        <v>26</v>
      </c>
      <c r="FG19" s="54" t="s">
        <v>26</v>
      </c>
      <c r="FH19" s="54" t="s">
        <v>26</v>
      </c>
      <c r="FI19" s="54" t="s">
        <v>26</v>
      </c>
      <c r="FJ19" s="54" t="s">
        <v>26</v>
      </c>
      <c r="FK19" s="54" t="s">
        <v>26</v>
      </c>
      <c r="FL19" s="54" t="s">
        <v>26</v>
      </c>
      <c r="FM19" s="54" t="s">
        <v>26</v>
      </c>
      <c r="FN19" s="54" t="s">
        <v>26</v>
      </c>
      <c r="FO19" s="54" t="s">
        <v>26</v>
      </c>
      <c r="FP19" s="54" t="s">
        <v>26</v>
      </c>
      <c r="FQ19" s="54" t="s">
        <v>26</v>
      </c>
      <c r="FR19" s="54" t="s">
        <v>26</v>
      </c>
      <c r="FS19" s="54" t="s">
        <v>26</v>
      </c>
      <c r="FT19" s="54" t="s">
        <v>26</v>
      </c>
      <c r="FU19" s="54" t="s">
        <v>26</v>
      </c>
      <c r="FV19" s="54" t="s">
        <v>26</v>
      </c>
      <c r="FW19" s="54" t="s">
        <v>26</v>
      </c>
      <c r="FX19" s="54" t="s">
        <v>26</v>
      </c>
      <c r="FY19" s="54" t="s">
        <v>26</v>
      </c>
      <c r="FZ19" s="54" t="s">
        <v>26</v>
      </c>
      <c r="GA19" s="54" t="s">
        <v>26</v>
      </c>
      <c r="GB19" s="54" t="s">
        <v>26</v>
      </c>
      <c r="GC19" s="54" t="s">
        <v>26</v>
      </c>
      <c r="GD19" s="54" t="s">
        <v>26</v>
      </c>
      <c r="GE19" s="54" t="s">
        <v>26</v>
      </c>
      <c r="GF19" s="54" t="s">
        <v>26</v>
      </c>
      <c r="GG19" s="54" t="s">
        <v>26</v>
      </c>
      <c r="GH19" s="54" t="s">
        <v>26</v>
      </c>
      <c r="GI19" s="54" t="s">
        <v>26</v>
      </c>
      <c r="GJ19" s="54" t="s">
        <v>26</v>
      </c>
      <c r="GK19" s="54" t="s">
        <v>26</v>
      </c>
      <c r="GL19" s="54" t="s">
        <v>26</v>
      </c>
      <c r="GM19" s="54" t="s">
        <v>26</v>
      </c>
      <c r="GN19" s="54" t="s">
        <v>26</v>
      </c>
      <c r="GO19" s="54" t="s">
        <v>26</v>
      </c>
      <c r="GP19" s="54" t="s">
        <v>26</v>
      </c>
      <c r="GQ19" s="54" t="s">
        <v>26</v>
      </c>
      <c r="GR19" s="54" t="s">
        <v>26</v>
      </c>
      <c r="GS19" s="54" t="s">
        <v>26</v>
      </c>
      <c r="GT19" s="54" t="s">
        <v>26</v>
      </c>
      <c r="GU19" s="54" t="s">
        <v>26</v>
      </c>
      <c r="GV19" s="54" t="s">
        <v>26</v>
      </c>
      <c r="GW19" s="54" t="s">
        <v>26</v>
      </c>
      <c r="GX19" s="54" t="s">
        <v>26</v>
      </c>
      <c r="GY19" s="54" t="s">
        <v>26</v>
      </c>
      <c r="GZ19" s="54" t="s">
        <v>26</v>
      </c>
      <c r="HA19" s="54" t="s">
        <v>26</v>
      </c>
      <c r="HB19" s="54" t="s">
        <v>26</v>
      </c>
      <c r="HC19" s="54" t="s">
        <v>26</v>
      </c>
      <c r="HD19" s="54" t="s">
        <v>26</v>
      </c>
      <c r="HE19" s="54" t="s">
        <v>26</v>
      </c>
      <c r="HF19" s="54" t="s">
        <v>26</v>
      </c>
      <c r="HG19" s="54" t="s">
        <v>26</v>
      </c>
      <c r="HH19" s="54" t="s">
        <v>26</v>
      </c>
      <c r="HI19" s="54" t="s">
        <v>26</v>
      </c>
      <c r="HJ19" s="54" t="s">
        <v>26</v>
      </c>
      <c r="HK19" s="54" t="s">
        <v>26</v>
      </c>
      <c r="HL19" s="54" t="s">
        <v>26</v>
      </c>
      <c r="HM19" s="54" t="s">
        <v>26</v>
      </c>
      <c r="HN19" s="54" t="s">
        <v>26</v>
      </c>
      <c r="HO19" s="54" t="s">
        <v>26</v>
      </c>
      <c r="HP19" s="54" t="s">
        <v>26</v>
      </c>
      <c r="HQ19" s="54" t="s">
        <v>26</v>
      </c>
      <c r="HR19" s="54" t="s">
        <v>26</v>
      </c>
      <c r="HS19" s="54" t="s">
        <v>26</v>
      </c>
      <c r="HT19" s="54" t="s">
        <v>26</v>
      </c>
      <c r="HU19" s="54" t="s">
        <v>26</v>
      </c>
      <c r="HV19" s="54" t="s">
        <v>26</v>
      </c>
      <c r="HW19" s="54" t="s">
        <v>26</v>
      </c>
      <c r="HX19" s="54" t="s">
        <v>26</v>
      </c>
      <c r="HY19" s="54" t="s">
        <v>26</v>
      </c>
      <c r="HZ19" s="54" t="s">
        <v>26</v>
      </c>
      <c r="IA19" s="54" t="s">
        <v>26</v>
      </c>
      <c r="IB19" s="54" t="s">
        <v>26</v>
      </c>
      <c r="IC19" s="54" t="s">
        <v>26</v>
      </c>
      <c r="ID19" s="54" t="s">
        <v>26</v>
      </c>
      <c r="IE19" s="54" t="s">
        <v>26</v>
      </c>
      <c r="IF19" s="54" t="s">
        <v>26</v>
      </c>
      <c r="IG19" s="54" t="s">
        <v>26</v>
      </c>
      <c r="IH19" s="54" t="s">
        <v>26</v>
      </c>
      <c r="II19" s="54" t="s">
        <v>26</v>
      </c>
      <c r="IJ19" s="54" t="s">
        <v>26</v>
      </c>
      <c r="IK19" s="54" t="s">
        <v>26</v>
      </c>
      <c r="IL19" s="54" t="s">
        <v>26</v>
      </c>
      <c r="IM19" s="54" t="s">
        <v>26</v>
      </c>
      <c r="IN19" s="54" t="s">
        <v>26</v>
      </c>
      <c r="IO19" s="54" t="s">
        <v>26</v>
      </c>
      <c r="IP19" s="54" t="s">
        <v>26</v>
      </c>
      <c r="IQ19" s="54" t="s">
        <v>26</v>
      </c>
      <c r="IR19" s="54" t="s">
        <v>26</v>
      </c>
      <c r="IS19" s="54" t="s">
        <v>26</v>
      </c>
      <c r="IT19" s="54" t="s">
        <v>26</v>
      </c>
      <c r="IU19" s="54" t="s">
        <v>26</v>
      </c>
      <c r="IV19" s="54" t="s">
        <v>26</v>
      </c>
      <c r="IW19" s="54" t="s">
        <v>26</v>
      </c>
      <c r="IX19" s="54" t="s">
        <v>26</v>
      </c>
      <c r="IY19" s="54" t="s">
        <v>26</v>
      </c>
      <c r="IZ19" s="54" t="s">
        <v>26</v>
      </c>
      <c r="JA19" s="16"/>
      <c r="JB19" s="16"/>
      <c r="JC19" s="16"/>
      <c r="JD19" s="16"/>
    </row>
    <row r="20" spans="1:264" s="6" customFormat="1" x14ac:dyDescent="0.25">
      <c r="A20" s="55">
        <v>16</v>
      </c>
      <c r="B20" s="56" t="str">
        <f>ESTUDIANTES!B20</f>
        <v>1° A</v>
      </c>
      <c r="C20" s="56">
        <f>ESTUDIANTES!C20</f>
        <v>12345685</v>
      </c>
      <c r="D20" s="97" t="str">
        <f>ESTUDIANTES!D20</f>
        <v>ESTUDIANTE 16</v>
      </c>
      <c r="E20" s="97"/>
      <c r="F20" s="97"/>
      <c r="G20" s="97"/>
      <c r="H20" s="57" t="str">
        <f>ESTUDIANTES!H20</f>
        <v>M</v>
      </c>
      <c r="I20" s="54" t="s">
        <v>27</v>
      </c>
      <c r="J20" s="54" t="s">
        <v>27</v>
      </c>
      <c r="K20" s="54" t="s">
        <v>27</v>
      </c>
      <c r="L20" s="54" t="s">
        <v>27</v>
      </c>
      <c r="M20" s="54" t="s">
        <v>27</v>
      </c>
      <c r="N20" s="54" t="s">
        <v>27</v>
      </c>
      <c r="O20" s="54" t="s">
        <v>27</v>
      </c>
      <c r="P20" s="54" t="s">
        <v>27</v>
      </c>
      <c r="Q20" s="54" t="s">
        <v>27</v>
      </c>
      <c r="R20" s="54" t="s">
        <v>27</v>
      </c>
      <c r="S20" s="54" t="s">
        <v>27</v>
      </c>
      <c r="T20" s="54" t="s">
        <v>27</v>
      </c>
      <c r="U20" s="54" t="s">
        <v>27</v>
      </c>
      <c r="V20" s="54" t="s">
        <v>27</v>
      </c>
      <c r="W20" s="54" t="s">
        <v>27</v>
      </c>
      <c r="X20" s="54" t="s">
        <v>27</v>
      </c>
      <c r="Y20" s="54" t="s">
        <v>27</v>
      </c>
      <c r="Z20" s="54" t="s">
        <v>27</v>
      </c>
      <c r="AA20" s="54" t="s">
        <v>27</v>
      </c>
      <c r="AB20" s="54" t="s">
        <v>27</v>
      </c>
      <c r="AC20" s="54" t="s">
        <v>27</v>
      </c>
      <c r="AD20" s="54" t="s">
        <v>27</v>
      </c>
      <c r="AE20" s="54" t="s">
        <v>27</v>
      </c>
      <c r="AF20" s="54" t="s">
        <v>27</v>
      </c>
      <c r="AG20" s="54" t="s">
        <v>27</v>
      </c>
      <c r="AH20" s="54" t="s">
        <v>27</v>
      </c>
      <c r="AI20" s="54" t="s">
        <v>27</v>
      </c>
      <c r="AJ20" s="54" t="s">
        <v>27</v>
      </c>
      <c r="AK20" s="54" t="s">
        <v>27</v>
      </c>
      <c r="AL20" s="54" t="s">
        <v>27</v>
      </c>
      <c r="AM20" s="54" t="s">
        <v>27</v>
      </c>
      <c r="AN20" s="54" t="s">
        <v>27</v>
      </c>
      <c r="AO20" s="54" t="s">
        <v>27</v>
      </c>
      <c r="AP20" s="54" t="s">
        <v>27</v>
      </c>
      <c r="AQ20" s="54" t="s">
        <v>27</v>
      </c>
      <c r="AR20" s="54" t="s">
        <v>27</v>
      </c>
      <c r="AS20" s="54" t="s">
        <v>27</v>
      </c>
      <c r="AT20" s="54" t="s">
        <v>27</v>
      </c>
      <c r="AU20" s="54" t="s">
        <v>27</v>
      </c>
      <c r="AV20" s="54" t="s">
        <v>27</v>
      </c>
      <c r="AW20" s="54" t="s">
        <v>27</v>
      </c>
      <c r="AX20" s="54" t="s">
        <v>27</v>
      </c>
      <c r="AY20" s="54" t="s">
        <v>27</v>
      </c>
      <c r="AZ20" s="54" t="s">
        <v>27</v>
      </c>
      <c r="BA20" s="54" t="s">
        <v>27</v>
      </c>
      <c r="BB20" s="54" t="s">
        <v>27</v>
      </c>
      <c r="BC20" s="54" t="s">
        <v>27</v>
      </c>
      <c r="BD20" s="54" t="s">
        <v>27</v>
      </c>
      <c r="BE20" s="54" t="s">
        <v>27</v>
      </c>
      <c r="BF20" s="54" t="s">
        <v>27</v>
      </c>
      <c r="BG20" s="54" t="s">
        <v>27</v>
      </c>
      <c r="BH20" s="54" t="s">
        <v>27</v>
      </c>
      <c r="BI20" s="54" t="s">
        <v>27</v>
      </c>
      <c r="BJ20" s="54" t="s">
        <v>27</v>
      </c>
      <c r="BK20" s="54" t="s">
        <v>27</v>
      </c>
      <c r="BL20" s="54" t="s">
        <v>27</v>
      </c>
      <c r="BM20" s="54" t="s">
        <v>27</v>
      </c>
      <c r="BN20" s="54" t="s">
        <v>27</v>
      </c>
      <c r="BO20" s="54" t="s">
        <v>27</v>
      </c>
      <c r="BP20" s="54" t="s">
        <v>27</v>
      </c>
      <c r="BQ20" s="54" t="s">
        <v>27</v>
      </c>
      <c r="BR20" s="54" t="s">
        <v>27</v>
      </c>
      <c r="BS20" s="54" t="s">
        <v>27</v>
      </c>
      <c r="BT20" s="54" t="s">
        <v>27</v>
      </c>
      <c r="BU20" s="54" t="s">
        <v>27</v>
      </c>
      <c r="BV20" s="54" t="s">
        <v>27</v>
      </c>
      <c r="BW20" s="54" t="s">
        <v>27</v>
      </c>
      <c r="BX20" s="54" t="s">
        <v>27</v>
      </c>
      <c r="BY20" s="54" t="s">
        <v>27</v>
      </c>
      <c r="BZ20" s="54" t="s">
        <v>27</v>
      </c>
      <c r="CA20" s="54" t="s">
        <v>27</v>
      </c>
      <c r="CB20" s="54" t="s">
        <v>27</v>
      </c>
      <c r="CC20" s="54" t="s">
        <v>27</v>
      </c>
      <c r="CD20" s="54" t="s">
        <v>27</v>
      </c>
      <c r="CE20" s="54" t="s">
        <v>27</v>
      </c>
      <c r="CF20" s="54" t="s">
        <v>27</v>
      </c>
      <c r="CG20" s="54" t="s">
        <v>27</v>
      </c>
      <c r="CH20" s="54" t="s">
        <v>27</v>
      </c>
      <c r="CI20" s="54" t="s">
        <v>27</v>
      </c>
      <c r="CJ20" s="54" t="s">
        <v>27</v>
      </c>
      <c r="CK20" s="54" t="s">
        <v>27</v>
      </c>
      <c r="CL20" s="54" t="s">
        <v>27</v>
      </c>
      <c r="CM20" s="54" t="s">
        <v>27</v>
      </c>
      <c r="CN20" s="54" t="s">
        <v>27</v>
      </c>
      <c r="CO20" s="54" t="s">
        <v>27</v>
      </c>
      <c r="CP20" s="54" t="s">
        <v>27</v>
      </c>
      <c r="CQ20" s="54" t="s">
        <v>27</v>
      </c>
      <c r="CR20" s="54" t="s">
        <v>27</v>
      </c>
      <c r="CS20" s="54" t="s">
        <v>27</v>
      </c>
      <c r="CT20" s="54" t="s">
        <v>27</v>
      </c>
      <c r="CU20" s="54" t="s">
        <v>27</v>
      </c>
      <c r="CV20" s="54" t="s">
        <v>27</v>
      </c>
      <c r="CW20" s="54" t="s">
        <v>27</v>
      </c>
      <c r="CX20" s="54" t="s">
        <v>27</v>
      </c>
      <c r="CY20" s="54" t="s">
        <v>27</v>
      </c>
      <c r="CZ20" s="54" t="s">
        <v>27</v>
      </c>
      <c r="DA20" s="54" t="s">
        <v>27</v>
      </c>
      <c r="DB20" s="54" t="s">
        <v>27</v>
      </c>
      <c r="DC20" s="54" t="s">
        <v>27</v>
      </c>
      <c r="DD20" s="54" t="s">
        <v>27</v>
      </c>
      <c r="DE20" s="54" t="s">
        <v>27</v>
      </c>
      <c r="DF20" s="54" t="s">
        <v>27</v>
      </c>
      <c r="DG20" s="54" t="s">
        <v>27</v>
      </c>
      <c r="DH20" s="54" t="s">
        <v>27</v>
      </c>
      <c r="DI20" s="54" t="s">
        <v>27</v>
      </c>
      <c r="DJ20" s="54" t="s">
        <v>27</v>
      </c>
      <c r="DK20" s="54" t="s">
        <v>27</v>
      </c>
      <c r="DL20" s="54" t="s">
        <v>27</v>
      </c>
      <c r="DM20" s="54" t="s">
        <v>27</v>
      </c>
      <c r="DN20" s="54" t="s">
        <v>27</v>
      </c>
      <c r="DO20" s="54" t="s">
        <v>27</v>
      </c>
      <c r="DP20" s="54" t="s">
        <v>27</v>
      </c>
      <c r="DQ20" s="54" t="s">
        <v>27</v>
      </c>
      <c r="DR20" s="54" t="s">
        <v>27</v>
      </c>
      <c r="DS20" s="54" t="s">
        <v>27</v>
      </c>
      <c r="DT20" s="54" t="s">
        <v>27</v>
      </c>
      <c r="DU20" s="54" t="s">
        <v>27</v>
      </c>
      <c r="DV20" s="54" t="s">
        <v>27</v>
      </c>
      <c r="DW20" s="54" t="s">
        <v>27</v>
      </c>
      <c r="DX20" s="54" t="s">
        <v>27</v>
      </c>
      <c r="DY20" s="54" t="s">
        <v>27</v>
      </c>
      <c r="DZ20" s="54" t="s">
        <v>27</v>
      </c>
      <c r="EA20" s="54" t="s">
        <v>27</v>
      </c>
      <c r="EB20" s="54" t="s">
        <v>27</v>
      </c>
      <c r="EC20" s="54" t="s">
        <v>27</v>
      </c>
      <c r="ED20" s="54" t="s">
        <v>27</v>
      </c>
      <c r="EE20" s="54" t="s">
        <v>27</v>
      </c>
      <c r="EF20" s="54" t="s">
        <v>27</v>
      </c>
      <c r="EG20" s="54" t="s">
        <v>27</v>
      </c>
      <c r="EH20" s="54" t="s">
        <v>27</v>
      </c>
      <c r="EI20" s="54" t="s">
        <v>27</v>
      </c>
      <c r="EJ20" s="54" t="s">
        <v>27</v>
      </c>
      <c r="EK20" s="54" t="s">
        <v>27</v>
      </c>
      <c r="EL20" s="54" t="s">
        <v>27</v>
      </c>
      <c r="EM20" s="54" t="s">
        <v>27</v>
      </c>
      <c r="EN20" s="54" t="s">
        <v>27</v>
      </c>
      <c r="EO20" s="54" t="s">
        <v>27</v>
      </c>
      <c r="EP20" s="54" t="s">
        <v>27</v>
      </c>
      <c r="EQ20" s="54" t="s">
        <v>27</v>
      </c>
      <c r="ER20" s="54" t="s">
        <v>27</v>
      </c>
      <c r="ES20" s="54" t="s">
        <v>27</v>
      </c>
      <c r="ET20" s="54" t="s">
        <v>27</v>
      </c>
      <c r="EU20" s="54" t="s">
        <v>27</v>
      </c>
      <c r="EV20" s="54" t="s">
        <v>27</v>
      </c>
      <c r="EW20" s="54" t="s">
        <v>27</v>
      </c>
      <c r="EX20" s="54" t="s">
        <v>27</v>
      </c>
      <c r="EY20" s="54" t="s">
        <v>27</v>
      </c>
      <c r="EZ20" s="54" t="s">
        <v>27</v>
      </c>
      <c r="FA20" s="54" t="s">
        <v>27</v>
      </c>
      <c r="FB20" s="54" t="s">
        <v>27</v>
      </c>
      <c r="FC20" s="54" t="s">
        <v>27</v>
      </c>
      <c r="FD20" s="54" t="s">
        <v>27</v>
      </c>
      <c r="FE20" s="54" t="s">
        <v>27</v>
      </c>
      <c r="FF20" s="54" t="s">
        <v>27</v>
      </c>
      <c r="FG20" s="54" t="s">
        <v>27</v>
      </c>
      <c r="FH20" s="54" t="s">
        <v>27</v>
      </c>
      <c r="FI20" s="54" t="s">
        <v>27</v>
      </c>
      <c r="FJ20" s="54" t="s">
        <v>27</v>
      </c>
      <c r="FK20" s="54" t="s">
        <v>27</v>
      </c>
      <c r="FL20" s="54" t="s">
        <v>27</v>
      </c>
      <c r="FM20" s="54" t="s">
        <v>27</v>
      </c>
      <c r="FN20" s="54" t="s">
        <v>27</v>
      </c>
      <c r="FO20" s="54" t="s">
        <v>27</v>
      </c>
      <c r="FP20" s="54" t="s">
        <v>27</v>
      </c>
      <c r="FQ20" s="54" t="s">
        <v>27</v>
      </c>
      <c r="FR20" s="54" t="s">
        <v>27</v>
      </c>
      <c r="FS20" s="54" t="s">
        <v>27</v>
      </c>
      <c r="FT20" s="54" t="s">
        <v>27</v>
      </c>
      <c r="FU20" s="54" t="s">
        <v>27</v>
      </c>
      <c r="FV20" s="54" t="s">
        <v>27</v>
      </c>
      <c r="FW20" s="54" t="s">
        <v>27</v>
      </c>
      <c r="FX20" s="54" t="s">
        <v>27</v>
      </c>
      <c r="FY20" s="54" t="s">
        <v>27</v>
      </c>
      <c r="FZ20" s="54" t="s">
        <v>27</v>
      </c>
      <c r="GA20" s="54" t="s">
        <v>27</v>
      </c>
      <c r="GB20" s="54" t="s">
        <v>27</v>
      </c>
      <c r="GC20" s="54" t="s">
        <v>27</v>
      </c>
      <c r="GD20" s="54" t="s">
        <v>27</v>
      </c>
      <c r="GE20" s="54" t="s">
        <v>27</v>
      </c>
      <c r="GF20" s="54" t="s">
        <v>27</v>
      </c>
      <c r="GG20" s="54" t="s">
        <v>27</v>
      </c>
      <c r="GH20" s="54" t="s">
        <v>27</v>
      </c>
      <c r="GI20" s="54" t="s">
        <v>27</v>
      </c>
      <c r="GJ20" s="54" t="s">
        <v>27</v>
      </c>
      <c r="GK20" s="54" t="s">
        <v>27</v>
      </c>
      <c r="GL20" s="54" t="s">
        <v>27</v>
      </c>
      <c r="GM20" s="54" t="s">
        <v>27</v>
      </c>
      <c r="GN20" s="54" t="s">
        <v>27</v>
      </c>
      <c r="GO20" s="54" t="s">
        <v>27</v>
      </c>
      <c r="GP20" s="54" t="s">
        <v>27</v>
      </c>
      <c r="GQ20" s="54" t="s">
        <v>27</v>
      </c>
      <c r="GR20" s="54" t="s">
        <v>27</v>
      </c>
      <c r="GS20" s="54" t="s">
        <v>27</v>
      </c>
      <c r="GT20" s="54" t="s">
        <v>27</v>
      </c>
      <c r="GU20" s="54" t="s">
        <v>27</v>
      </c>
      <c r="GV20" s="54" t="s">
        <v>27</v>
      </c>
      <c r="GW20" s="54" t="s">
        <v>27</v>
      </c>
      <c r="GX20" s="54" t="s">
        <v>27</v>
      </c>
      <c r="GY20" s="54" t="s">
        <v>27</v>
      </c>
      <c r="GZ20" s="54" t="s">
        <v>27</v>
      </c>
      <c r="HA20" s="54" t="s">
        <v>27</v>
      </c>
      <c r="HB20" s="54" t="s">
        <v>27</v>
      </c>
      <c r="HC20" s="54" t="s">
        <v>27</v>
      </c>
      <c r="HD20" s="54" t="s">
        <v>27</v>
      </c>
      <c r="HE20" s="54" t="s">
        <v>27</v>
      </c>
      <c r="HF20" s="54" t="s">
        <v>27</v>
      </c>
      <c r="HG20" s="54" t="s">
        <v>27</v>
      </c>
      <c r="HH20" s="54" t="s">
        <v>27</v>
      </c>
      <c r="HI20" s="54" t="s">
        <v>27</v>
      </c>
      <c r="HJ20" s="54" t="s">
        <v>27</v>
      </c>
      <c r="HK20" s="54" t="s">
        <v>27</v>
      </c>
      <c r="HL20" s="54" t="s">
        <v>27</v>
      </c>
      <c r="HM20" s="54" t="s">
        <v>27</v>
      </c>
      <c r="HN20" s="54" t="s">
        <v>27</v>
      </c>
      <c r="HO20" s="54" t="s">
        <v>27</v>
      </c>
      <c r="HP20" s="54" t="s">
        <v>27</v>
      </c>
      <c r="HQ20" s="54" t="s">
        <v>27</v>
      </c>
      <c r="HR20" s="54" t="s">
        <v>27</v>
      </c>
      <c r="HS20" s="54" t="s">
        <v>27</v>
      </c>
      <c r="HT20" s="54" t="s">
        <v>27</v>
      </c>
      <c r="HU20" s="54" t="s">
        <v>27</v>
      </c>
      <c r="HV20" s="54" t="s">
        <v>27</v>
      </c>
      <c r="HW20" s="54" t="s">
        <v>27</v>
      </c>
      <c r="HX20" s="54" t="s">
        <v>27</v>
      </c>
      <c r="HY20" s="54" t="s">
        <v>27</v>
      </c>
      <c r="HZ20" s="54" t="s">
        <v>27</v>
      </c>
      <c r="IA20" s="54" t="s">
        <v>27</v>
      </c>
      <c r="IB20" s="54" t="s">
        <v>27</v>
      </c>
      <c r="IC20" s="54" t="s">
        <v>27</v>
      </c>
      <c r="ID20" s="54" t="s">
        <v>27</v>
      </c>
      <c r="IE20" s="54" t="s">
        <v>27</v>
      </c>
      <c r="IF20" s="54" t="s">
        <v>27</v>
      </c>
      <c r="IG20" s="54" t="s">
        <v>27</v>
      </c>
      <c r="IH20" s="54" t="s">
        <v>27</v>
      </c>
      <c r="II20" s="54" t="s">
        <v>27</v>
      </c>
      <c r="IJ20" s="54" t="s">
        <v>27</v>
      </c>
      <c r="IK20" s="54" t="s">
        <v>27</v>
      </c>
      <c r="IL20" s="54" t="s">
        <v>27</v>
      </c>
      <c r="IM20" s="54" t="s">
        <v>27</v>
      </c>
      <c r="IN20" s="54" t="s">
        <v>27</v>
      </c>
      <c r="IO20" s="54" t="s">
        <v>27</v>
      </c>
      <c r="IP20" s="54" t="s">
        <v>27</v>
      </c>
      <c r="IQ20" s="54" t="s">
        <v>27</v>
      </c>
      <c r="IR20" s="54" t="s">
        <v>27</v>
      </c>
      <c r="IS20" s="54" t="s">
        <v>27</v>
      </c>
      <c r="IT20" s="54" t="s">
        <v>27</v>
      </c>
      <c r="IU20" s="54" t="s">
        <v>27</v>
      </c>
      <c r="IV20" s="54" t="s">
        <v>27</v>
      </c>
      <c r="IW20" s="54" t="s">
        <v>27</v>
      </c>
      <c r="IX20" s="54" t="s">
        <v>27</v>
      </c>
      <c r="IY20" s="54" t="s">
        <v>27</v>
      </c>
      <c r="IZ20" s="54" t="s">
        <v>27</v>
      </c>
      <c r="JA20" s="16"/>
      <c r="JB20" s="16"/>
      <c r="JC20" s="16"/>
      <c r="JD20" s="16"/>
    </row>
    <row r="21" spans="1:264" s="6" customFormat="1" x14ac:dyDescent="0.25">
      <c r="A21" s="55">
        <v>17</v>
      </c>
      <c r="B21" s="56" t="str">
        <f>ESTUDIANTES!B21</f>
        <v>1° A</v>
      </c>
      <c r="C21" s="56">
        <f>ESTUDIANTES!C21</f>
        <v>12345686</v>
      </c>
      <c r="D21" s="97" t="str">
        <f>ESTUDIANTES!D21</f>
        <v>ESTUDIANTE 17</v>
      </c>
      <c r="E21" s="97"/>
      <c r="F21" s="97"/>
      <c r="G21" s="97"/>
      <c r="H21" s="57" t="str">
        <f>ESTUDIANTES!H21</f>
        <v>M</v>
      </c>
      <c r="I21" s="54" t="s">
        <v>26</v>
      </c>
      <c r="J21" s="54" t="s">
        <v>26</v>
      </c>
      <c r="K21" s="54" t="s">
        <v>26</v>
      </c>
      <c r="L21" s="54" t="s">
        <v>26</v>
      </c>
      <c r="M21" s="54" t="s">
        <v>26</v>
      </c>
      <c r="N21" s="54" t="s">
        <v>26</v>
      </c>
      <c r="O21" s="54" t="s">
        <v>26</v>
      </c>
      <c r="P21" s="54" t="s">
        <v>26</v>
      </c>
      <c r="Q21" s="54" t="s">
        <v>26</v>
      </c>
      <c r="R21" s="54" t="s">
        <v>26</v>
      </c>
      <c r="S21" s="54" t="s">
        <v>26</v>
      </c>
      <c r="T21" s="54" t="s">
        <v>26</v>
      </c>
      <c r="U21" s="54" t="s">
        <v>26</v>
      </c>
      <c r="V21" s="54" t="s">
        <v>26</v>
      </c>
      <c r="W21" s="54" t="s">
        <v>26</v>
      </c>
      <c r="X21" s="54" t="s">
        <v>26</v>
      </c>
      <c r="Y21" s="54" t="s">
        <v>26</v>
      </c>
      <c r="Z21" s="54" t="s">
        <v>26</v>
      </c>
      <c r="AA21" s="54" t="s">
        <v>26</v>
      </c>
      <c r="AB21" s="54" t="s">
        <v>26</v>
      </c>
      <c r="AC21" s="54" t="s">
        <v>26</v>
      </c>
      <c r="AD21" s="54" t="s">
        <v>26</v>
      </c>
      <c r="AE21" s="54" t="s">
        <v>26</v>
      </c>
      <c r="AF21" s="54" t="s">
        <v>26</v>
      </c>
      <c r="AG21" s="54" t="s">
        <v>26</v>
      </c>
      <c r="AH21" s="54" t="s">
        <v>26</v>
      </c>
      <c r="AI21" s="54" t="s">
        <v>26</v>
      </c>
      <c r="AJ21" s="54" t="s">
        <v>26</v>
      </c>
      <c r="AK21" s="54" t="s">
        <v>26</v>
      </c>
      <c r="AL21" s="54" t="s">
        <v>26</v>
      </c>
      <c r="AM21" s="54" t="s">
        <v>26</v>
      </c>
      <c r="AN21" s="54" t="s">
        <v>26</v>
      </c>
      <c r="AO21" s="54" t="s">
        <v>26</v>
      </c>
      <c r="AP21" s="54" t="s">
        <v>26</v>
      </c>
      <c r="AQ21" s="54" t="s">
        <v>26</v>
      </c>
      <c r="AR21" s="54" t="s">
        <v>26</v>
      </c>
      <c r="AS21" s="54" t="s">
        <v>26</v>
      </c>
      <c r="AT21" s="54" t="s">
        <v>26</v>
      </c>
      <c r="AU21" s="54" t="s">
        <v>26</v>
      </c>
      <c r="AV21" s="54" t="s">
        <v>26</v>
      </c>
      <c r="AW21" s="54" t="s">
        <v>26</v>
      </c>
      <c r="AX21" s="54" t="s">
        <v>26</v>
      </c>
      <c r="AY21" s="54" t="s">
        <v>26</v>
      </c>
      <c r="AZ21" s="54" t="s">
        <v>26</v>
      </c>
      <c r="BA21" s="54" t="s">
        <v>26</v>
      </c>
      <c r="BB21" s="54" t="s">
        <v>26</v>
      </c>
      <c r="BC21" s="54" t="s">
        <v>26</v>
      </c>
      <c r="BD21" s="54" t="s">
        <v>26</v>
      </c>
      <c r="BE21" s="54" t="s">
        <v>26</v>
      </c>
      <c r="BF21" s="54" t="s">
        <v>26</v>
      </c>
      <c r="BG21" s="54" t="s">
        <v>26</v>
      </c>
      <c r="BH21" s="54" t="s">
        <v>26</v>
      </c>
      <c r="BI21" s="54" t="s">
        <v>26</v>
      </c>
      <c r="BJ21" s="54" t="s">
        <v>26</v>
      </c>
      <c r="BK21" s="54" t="s">
        <v>26</v>
      </c>
      <c r="BL21" s="54" t="s">
        <v>26</v>
      </c>
      <c r="BM21" s="54" t="s">
        <v>26</v>
      </c>
      <c r="BN21" s="54" t="s">
        <v>26</v>
      </c>
      <c r="BO21" s="54" t="s">
        <v>26</v>
      </c>
      <c r="BP21" s="54" t="s">
        <v>26</v>
      </c>
      <c r="BQ21" s="54" t="s">
        <v>26</v>
      </c>
      <c r="BR21" s="54" t="s">
        <v>26</v>
      </c>
      <c r="BS21" s="54" t="s">
        <v>26</v>
      </c>
      <c r="BT21" s="54" t="s">
        <v>26</v>
      </c>
      <c r="BU21" s="54" t="s">
        <v>26</v>
      </c>
      <c r="BV21" s="54" t="s">
        <v>26</v>
      </c>
      <c r="BW21" s="54" t="s">
        <v>26</v>
      </c>
      <c r="BX21" s="54" t="s">
        <v>26</v>
      </c>
      <c r="BY21" s="54" t="s">
        <v>26</v>
      </c>
      <c r="BZ21" s="54" t="s">
        <v>26</v>
      </c>
      <c r="CA21" s="54" t="s">
        <v>26</v>
      </c>
      <c r="CB21" s="54" t="s">
        <v>26</v>
      </c>
      <c r="CC21" s="54" t="s">
        <v>26</v>
      </c>
      <c r="CD21" s="54" t="s">
        <v>26</v>
      </c>
      <c r="CE21" s="54" t="s">
        <v>26</v>
      </c>
      <c r="CF21" s="54" t="s">
        <v>26</v>
      </c>
      <c r="CG21" s="54" t="s">
        <v>26</v>
      </c>
      <c r="CH21" s="54" t="s">
        <v>26</v>
      </c>
      <c r="CI21" s="54" t="s">
        <v>26</v>
      </c>
      <c r="CJ21" s="54" t="s">
        <v>26</v>
      </c>
      <c r="CK21" s="54" t="s">
        <v>26</v>
      </c>
      <c r="CL21" s="54" t="s">
        <v>26</v>
      </c>
      <c r="CM21" s="54" t="s">
        <v>26</v>
      </c>
      <c r="CN21" s="54" t="s">
        <v>26</v>
      </c>
      <c r="CO21" s="54" t="s">
        <v>26</v>
      </c>
      <c r="CP21" s="54" t="s">
        <v>26</v>
      </c>
      <c r="CQ21" s="54" t="s">
        <v>26</v>
      </c>
      <c r="CR21" s="54" t="s">
        <v>26</v>
      </c>
      <c r="CS21" s="54" t="s">
        <v>26</v>
      </c>
      <c r="CT21" s="54" t="s">
        <v>26</v>
      </c>
      <c r="CU21" s="54" t="s">
        <v>26</v>
      </c>
      <c r="CV21" s="54" t="s">
        <v>26</v>
      </c>
      <c r="CW21" s="54" t="s">
        <v>26</v>
      </c>
      <c r="CX21" s="54" t="s">
        <v>26</v>
      </c>
      <c r="CY21" s="54" t="s">
        <v>26</v>
      </c>
      <c r="CZ21" s="54" t="s">
        <v>26</v>
      </c>
      <c r="DA21" s="54" t="s">
        <v>26</v>
      </c>
      <c r="DB21" s="54" t="s">
        <v>26</v>
      </c>
      <c r="DC21" s="54" t="s">
        <v>26</v>
      </c>
      <c r="DD21" s="54" t="s">
        <v>26</v>
      </c>
      <c r="DE21" s="54" t="s">
        <v>26</v>
      </c>
      <c r="DF21" s="54" t="s">
        <v>26</v>
      </c>
      <c r="DG21" s="54" t="s">
        <v>26</v>
      </c>
      <c r="DH21" s="54" t="s">
        <v>26</v>
      </c>
      <c r="DI21" s="54" t="s">
        <v>26</v>
      </c>
      <c r="DJ21" s="54" t="s">
        <v>26</v>
      </c>
      <c r="DK21" s="54" t="s">
        <v>26</v>
      </c>
      <c r="DL21" s="54" t="s">
        <v>26</v>
      </c>
      <c r="DM21" s="54" t="s">
        <v>26</v>
      </c>
      <c r="DN21" s="54" t="s">
        <v>26</v>
      </c>
      <c r="DO21" s="54" t="s">
        <v>26</v>
      </c>
      <c r="DP21" s="54" t="s">
        <v>26</v>
      </c>
      <c r="DQ21" s="54" t="s">
        <v>26</v>
      </c>
      <c r="DR21" s="54" t="s">
        <v>26</v>
      </c>
      <c r="DS21" s="54" t="s">
        <v>26</v>
      </c>
      <c r="DT21" s="54" t="s">
        <v>26</v>
      </c>
      <c r="DU21" s="54" t="s">
        <v>26</v>
      </c>
      <c r="DV21" s="54" t="s">
        <v>26</v>
      </c>
      <c r="DW21" s="54" t="s">
        <v>26</v>
      </c>
      <c r="DX21" s="54" t="s">
        <v>26</v>
      </c>
      <c r="DY21" s="54" t="s">
        <v>26</v>
      </c>
      <c r="DZ21" s="54" t="s">
        <v>26</v>
      </c>
      <c r="EA21" s="54" t="s">
        <v>26</v>
      </c>
      <c r="EB21" s="54" t="s">
        <v>26</v>
      </c>
      <c r="EC21" s="54" t="s">
        <v>26</v>
      </c>
      <c r="ED21" s="54" t="s">
        <v>26</v>
      </c>
      <c r="EE21" s="54" t="s">
        <v>26</v>
      </c>
      <c r="EF21" s="54" t="s">
        <v>26</v>
      </c>
      <c r="EG21" s="54" t="s">
        <v>26</v>
      </c>
      <c r="EH21" s="54" t="s">
        <v>26</v>
      </c>
      <c r="EI21" s="54" t="s">
        <v>26</v>
      </c>
      <c r="EJ21" s="54" t="s">
        <v>26</v>
      </c>
      <c r="EK21" s="54" t="s">
        <v>26</v>
      </c>
      <c r="EL21" s="54" t="s">
        <v>26</v>
      </c>
      <c r="EM21" s="54" t="s">
        <v>26</v>
      </c>
      <c r="EN21" s="54" t="s">
        <v>26</v>
      </c>
      <c r="EO21" s="54" t="s">
        <v>26</v>
      </c>
      <c r="EP21" s="54" t="s">
        <v>26</v>
      </c>
      <c r="EQ21" s="54" t="s">
        <v>26</v>
      </c>
      <c r="ER21" s="54" t="s">
        <v>26</v>
      </c>
      <c r="ES21" s="54" t="s">
        <v>26</v>
      </c>
      <c r="ET21" s="54" t="s">
        <v>26</v>
      </c>
      <c r="EU21" s="54" t="s">
        <v>26</v>
      </c>
      <c r="EV21" s="54" t="s">
        <v>26</v>
      </c>
      <c r="EW21" s="54" t="s">
        <v>26</v>
      </c>
      <c r="EX21" s="54" t="s">
        <v>26</v>
      </c>
      <c r="EY21" s="54" t="s">
        <v>26</v>
      </c>
      <c r="EZ21" s="54" t="s">
        <v>26</v>
      </c>
      <c r="FA21" s="54" t="s">
        <v>26</v>
      </c>
      <c r="FB21" s="54" t="s">
        <v>26</v>
      </c>
      <c r="FC21" s="54" t="s">
        <v>26</v>
      </c>
      <c r="FD21" s="54" t="s">
        <v>26</v>
      </c>
      <c r="FE21" s="54" t="s">
        <v>26</v>
      </c>
      <c r="FF21" s="54" t="s">
        <v>26</v>
      </c>
      <c r="FG21" s="54" t="s">
        <v>26</v>
      </c>
      <c r="FH21" s="54" t="s">
        <v>26</v>
      </c>
      <c r="FI21" s="54" t="s">
        <v>26</v>
      </c>
      <c r="FJ21" s="54" t="s">
        <v>26</v>
      </c>
      <c r="FK21" s="54" t="s">
        <v>26</v>
      </c>
      <c r="FL21" s="54" t="s">
        <v>26</v>
      </c>
      <c r="FM21" s="54" t="s">
        <v>26</v>
      </c>
      <c r="FN21" s="54" t="s">
        <v>26</v>
      </c>
      <c r="FO21" s="54" t="s">
        <v>26</v>
      </c>
      <c r="FP21" s="54" t="s">
        <v>26</v>
      </c>
      <c r="FQ21" s="54" t="s">
        <v>26</v>
      </c>
      <c r="FR21" s="54" t="s">
        <v>26</v>
      </c>
      <c r="FS21" s="54" t="s">
        <v>26</v>
      </c>
      <c r="FT21" s="54" t="s">
        <v>26</v>
      </c>
      <c r="FU21" s="54" t="s">
        <v>26</v>
      </c>
      <c r="FV21" s="54" t="s">
        <v>26</v>
      </c>
      <c r="FW21" s="54" t="s">
        <v>26</v>
      </c>
      <c r="FX21" s="54" t="s">
        <v>26</v>
      </c>
      <c r="FY21" s="54" t="s">
        <v>26</v>
      </c>
      <c r="FZ21" s="54" t="s">
        <v>26</v>
      </c>
      <c r="GA21" s="54" t="s">
        <v>26</v>
      </c>
      <c r="GB21" s="54" t="s">
        <v>26</v>
      </c>
      <c r="GC21" s="54" t="s">
        <v>26</v>
      </c>
      <c r="GD21" s="54" t="s">
        <v>26</v>
      </c>
      <c r="GE21" s="54" t="s">
        <v>26</v>
      </c>
      <c r="GF21" s="54" t="s">
        <v>26</v>
      </c>
      <c r="GG21" s="54" t="s">
        <v>26</v>
      </c>
      <c r="GH21" s="54" t="s">
        <v>26</v>
      </c>
      <c r="GI21" s="54" t="s">
        <v>26</v>
      </c>
      <c r="GJ21" s="54" t="s">
        <v>26</v>
      </c>
      <c r="GK21" s="54" t="s">
        <v>26</v>
      </c>
      <c r="GL21" s="54" t="s">
        <v>26</v>
      </c>
      <c r="GM21" s="54" t="s">
        <v>26</v>
      </c>
      <c r="GN21" s="54" t="s">
        <v>26</v>
      </c>
      <c r="GO21" s="54" t="s">
        <v>26</v>
      </c>
      <c r="GP21" s="54" t="s">
        <v>26</v>
      </c>
      <c r="GQ21" s="54" t="s">
        <v>26</v>
      </c>
      <c r="GR21" s="54" t="s">
        <v>26</v>
      </c>
      <c r="GS21" s="54" t="s">
        <v>26</v>
      </c>
      <c r="GT21" s="54" t="s">
        <v>26</v>
      </c>
      <c r="GU21" s="54" t="s">
        <v>26</v>
      </c>
      <c r="GV21" s="54" t="s">
        <v>26</v>
      </c>
      <c r="GW21" s="54" t="s">
        <v>26</v>
      </c>
      <c r="GX21" s="54" t="s">
        <v>26</v>
      </c>
      <c r="GY21" s="54" t="s">
        <v>26</v>
      </c>
      <c r="GZ21" s="54" t="s">
        <v>26</v>
      </c>
      <c r="HA21" s="54" t="s">
        <v>26</v>
      </c>
      <c r="HB21" s="54" t="s">
        <v>26</v>
      </c>
      <c r="HC21" s="54" t="s">
        <v>26</v>
      </c>
      <c r="HD21" s="54" t="s">
        <v>26</v>
      </c>
      <c r="HE21" s="54" t="s">
        <v>26</v>
      </c>
      <c r="HF21" s="54" t="s">
        <v>26</v>
      </c>
      <c r="HG21" s="54" t="s">
        <v>26</v>
      </c>
      <c r="HH21" s="54" t="s">
        <v>26</v>
      </c>
      <c r="HI21" s="54" t="s">
        <v>26</v>
      </c>
      <c r="HJ21" s="54" t="s">
        <v>26</v>
      </c>
      <c r="HK21" s="54" t="s">
        <v>26</v>
      </c>
      <c r="HL21" s="54" t="s">
        <v>26</v>
      </c>
      <c r="HM21" s="54" t="s">
        <v>26</v>
      </c>
      <c r="HN21" s="54" t="s">
        <v>26</v>
      </c>
      <c r="HO21" s="54" t="s">
        <v>26</v>
      </c>
      <c r="HP21" s="54" t="s">
        <v>26</v>
      </c>
      <c r="HQ21" s="54" t="s">
        <v>26</v>
      </c>
      <c r="HR21" s="54" t="s">
        <v>26</v>
      </c>
      <c r="HS21" s="54" t="s">
        <v>26</v>
      </c>
      <c r="HT21" s="54" t="s">
        <v>26</v>
      </c>
      <c r="HU21" s="54" t="s">
        <v>26</v>
      </c>
      <c r="HV21" s="54" t="s">
        <v>26</v>
      </c>
      <c r="HW21" s="54" t="s">
        <v>26</v>
      </c>
      <c r="HX21" s="54" t="s">
        <v>26</v>
      </c>
      <c r="HY21" s="54" t="s">
        <v>26</v>
      </c>
      <c r="HZ21" s="54" t="s">
        <v>26</v>
      </c>
      <c r="IA21" s="54" t="s">
        <v>26</v>
      </c>
      <c r="IB21" s="54" t="s">
        <v>26</v>
      </c>
      <c r="IC21" s="54" t="s">
        <v>26</v>
      </c>
      <c r="ID21" s="54" t="s">
        <v>26</v>
      </c>
      <c r="IE21" s="54" t="s">
        <v>26</v>
      </c>
      <c r="IF21" s="54" t="s">
        <v>26</v>
      </c>
      <c r="IG21" s="54" t="s">
        <v>26</v>
      </c>
      <c r="IH21" s="54" t="s">
        <v>26</v>
      </c>
      <c r="II21" s="54" t="s">
        <v>26</v>
      </c>
      <c r="IJ21" s="54" t="s">
        <v>26</v>
      </c>
      <c r="IK21" s="54" t="s">
        <v>26</v>
      </c>
      <c r="IL21" s="54" t="s">
        <v>26</v>
      </c>
      <c r="IM21" s="54" t="s">
        <v>26</v>
      </c>
      <c r="IN21" s="54" t="s">
        <v>26</v>
      </c>
      <c r="IO21" s="54" t="s">
        <v>26</v>
      </c>
      <c r="IP21" s="54" t="s">
        <v>26</v>
      </c>
      <c r="IQ21" s="54" t="s">
        <v>26</v>
      </c>
      <c r="IR21" s="54" t="s">
        <v>26</v>
      </c>
      <c r="IS21" s="54" t="s">
        <v>26</v>
      </c>
      <c r="IT21" s="54" t="s">
        <v>26</v>
      </c>
      <c r="IU21" s="54" t="s">
        <v>26</v>
      </c>
      <c r="IV21" s="54" t="s">
        <v>26</v>
      </c>
      <c r="IW21" s="54" t="s">
        <v>26</v>
      </c>
      <c r="IX21" s="54" t="s">
        <v>26</v>
      </c>
      <c r="IY21" s="54" t="s">
        <v>26</v>
      </c>
      <c r="IZ21" s="54" t="s">
        <v>26</v>
      </c>
      <c r="JA21" s="16"/>
      <c r="JB21" s="16"/>
      <c r="JC21" s="16"/>
      <c r="JD21" s="16"/>
    </row>
    <row r="22" spans="1:264" s="6" customFormat="1" x14ac:dyDescent="0.25">
      <c r="A22" s="55">
        <v>18</v>
      </c>
      <c r="B22" s="56" t="str">
        <f>ESTUDIANTES!B22</f>
        <v>1° A</v>
      </c>
      <c r="C22" s="56">
        <f>ESTUDIANTES!C22</f>
        <v>12345687</v>
      </c>
      <c r="D22" s="97" t="str">
        <f>ESTUDIANTES!D22</f>
        <v>ESTUDIANTE 18</v>
      </c>
      <c r="E22" s="97"/>
      <c r="F22" s="97"/>
      <c r="G22" s="97"/>
      <c r="H22" s="57" t="str">
        <f>ESTUDIANTES!H22</f>
        <v>M</v>
      </c>
      <c r="I22" s="54" t="s">
        <v>27</v>
      </c>
      <c r="J22" s="54" t="s">
        <v>27</v>
      </c>
      <c r="K22" s="54" t="s">
        <v>27</v>
      </c>
      <c r="L22" s="54" t="s">
        <v>27</v>
      </c>
      <c r="M22" s="54" t="s">
        <v>27</v>
      </c>
      <c r="N22" s="54" t="s">
        <v>27</v>
      </c>
      <c r="O22" s="54" t="s">
        <v>27</v>
      </c>
      <c r="P22" s="54" t="s">
        <v>27</v>
      </c>
      <c r="Q22" s="54" t="s">
        <v>27</v>
      </c>
      <c r="R22" s="54" t="s">
        <v>27</v>
      </c>
      <c r="S22" s="54" t="s">
        <v>27</v>
      </c>
      <c r="T22" s="54" t="s">
        <v>27</v>
      </c>
      <c r="U22" s="54" t="s">
        <v>27</v>
      </c>
      <c r="V22" s="54" t="s">
        <v>27</v>
      </c>
      <c r="W22" s="54" t="s">
        <v>27</v>
      </c>
      <c r="X22" s="54" t="s">
        <v>27</v>
      </c>
      <c r="Y22" s="54" t="s">
        <v>27</v>
      </c>
      <c r="Z22" s="54" t="s">
        <v>27</v>
      </c>
      <c r="AA22" s="54" t="s">
        <v>27</v>
      </c>
      <c r="AB22" s="54" t="s">
        <v>27</v>
      </c>
      <c r="AC22" s="54" t="s">
        <v>27</v>
      </c>
      <c r="AD22" s="54" t="s">
        <v>27</v>
      </c>
      <c r="AE22" s="54" t="s">
        <v>27</v>
      </c>
      <c r="AF22" s="54" t="s">
        <v>27</v>
      </c>
      <c r="AG22" s="54" t="s">
        <v>27</v>
      </c>
      <c r="AH22" s="54" t="s">
        <v>27</v>
      </c>
      <c r="AI22" s="54" t="s">
        <v>27</v>
      </c>
      <c r="AJ22" s="54" t="s">
        <v>27</v>
      </c>
      <c r="AK22" s="54" t="s">
        <v>27</v>
      </c>
      <c r="AL22" s="54" t="s">
        <v>27</v>
      </c>
      <c r="AM22" s="54" t="s">
        <v>27</v>
      </c>
      <c r="AN22" s="54" t="s">
        <v>27</v>
      </c>
      <c r="AO22" s="54" t="s">
        <v>27</v>
      </c>
      <c r="AP22" s="54" t="s">
        <v>27</v>
      </c>
      <c r="AQ22" s="54" t="s">
        <v>27</v>
      </c>
      <c r="AR22" s="54" t="s">
        <v>27</v>
      </c>
      <c r="AS22" s="54" t="s">
        <v>27</v>
      </c>
      <c r="AT22" s="54" t="s">
        <v>27</v>
      </c>
      <c r="AU22" s="54" t="s">
        <v>27</v>
      </c>
      <c r="AV22" s="54" t="s">
        <v>27</v>
      </c>
      <c r="AW22" s="54" t="s">
        <v>27</v>
      </c>
      <c r="AX22" s="54" t="s">
        <v>27</v>
      </c>
      <c r="AY22" s="54" t="s">
        <v>27</v>
      </c>
      <c r="AZ22" s="54" t="s">
        <v>27</v>
      </c>
      <c r="BA22" s="54" t="s">
        <v>27</v>
      </c>
      <c r="BB22" s="54" t="s">
        <v>27</v>
      </c>
      <c r="BC22" s="54" t="s">
        <v>27</v>
      </c>
      <c r="BD22" s="54" t="s">
        <v>27</v>
      </c>
      <c r="BE22" s="54" t="s">
        <v>27</v>
      </c>
      <c r="BF22" s="54" t="s">
        <v>27</v>
      </c>
      <c r="BG22" s="54" t="s">
        <v>27</v>
      </c>
      <c r="BH22" s="54" t="s">
        <v>27</v>
      </c>
      <c r="BI22" s="54" t="s">
        <v>27</v>
      </c>
      <c r="BJ22" s="54" t="s">
        <v>27</v>
      </c>
      <c r="BK22" s="54" t="s">
        <v>27</v>
      </c>
      <c r="BL22" s="54" t="s">
        <v>27</v>
      </c>
      <c r="BM22" s="54" t="s">
        <v>27</v>
      </c>
      <c r="BN22" s="54" t="s">
        <v>27</v>
      </c>
      <c r="BO22" s="54" t="s">
        <v>27</v>
      </c>
      <c r="BP22" s="54" t="s">
        <v>27</v>
      </c>
      <c r="BQ22" s="54" t="s">
        <v>27</v>
      </c>
      <c r="BR22" s="54" t="s">
        <v>27</v>
      </c>
      <c r="BS22" s="54" t="s">
        <v>27</v>
      </c>
      <c r="BT22" s="54" t="s">
        <v>27</v>
      </c>
      <c r="BU22" s="54" t="s">
        <v>27</v>
      </c>
      <c r="BV22" s="54" t="s">
        <v>27</v>
      </c>
      <c r="BW22" s="54" t="s">
        <v>27</v>
      </c>
      <c r="BX22" s="54" t="s">
        <v>27</v>
      </c>
      <c r="BY22" s="54" t="s">
        <v>27</v>
      </c>
      <c r="BZ22" s="54" t="s">
        <v>27</v>
      </c>
      <c r="CA22" s="54" t="s">
        <v>27</v>
      </c>
      <c r="CB22" s="54" t="s">
        <v>27</v>
      </c>
      <c r="CC22" s="54" t="s">
        <v>27</v>
      </c>
      <c r="CD22" s="54" t="s">
        <v>27</v>
      </c>
      <c r="CE22" s="54" t="s">
        <v>27</v>
      </c>
      <c r="CF22" s="54" t="s">
        <v>27</v>
      </c>
      <c r="CG22" s="54" t="s">
        <v>27</v>
      </c>
      <c r="CH22" s="54" t="s">
        <v>27</v>
      </c>
      <c r="CI22" s="54" t="s">
        <v>27</v>
      </c>
      <c r="CJ22" s="54" t="s">
        <v>27</v>
      </c>
      <c r="CK22" s="54" t="s">
        <v>27</v>
      </c>
      <c r="CL22" s="54" t="s">
        <v>27</v>
      </c>
      <c r="CM22" s="54" t="s">
        <v>27</v>
      </c>
      <c r="CN22" s="54" t="s">
        <v>27</v>
      </c>
      <c r="CO22" s="54" t="s">
        <v>27</v>
      </c>
      <c r="CP22" s="54" t="s">
        <v>27</v>
      </c>
      <c r="CQ22" s="54" t="s">
        <v>27</v>
      </c>
      <c r="CR22" s="54" t="s">
        <v>27</v>
      </c>
      <c r="CS22" s="54" t="s">
        <v>27</v>
      </c>
      <c r="CT22" s="54" t="s">
        <v>27</v>
      </c>
      <c r="CU22" s="54" t="s">
        <v>27</v>
      </c>
      <c r="CV22" s="54" t="s">
        <v>27</v>
      </c>
      <c r="CW22" s="54" t="s">
        <v>27</v>
      </c>
      <c r="CX22" s="54" t="s">
        <v>27</v>
      </c>
      <c r="CY22" s="54" t="s">
        <v>27</v>
      </c>
      <c r="CZ22" s="54" t="s">
        <v>27</v>
      </c>
      <c r="DA22" s="54" t="s">
        <v>27</v>
      </c>
      <c r="DB22" s="54" t="s">
        <v>27</v>
      </c>
      <c r="DC22" s="54" t="s">
        <v>27</v>
      </c>
      <c r="DD22" s="54" t="s">
        <v>27</v>
      </c>
      <c r="DE22" s="54" t="s">
        <v>27</v>
      </c>
      <c r="DF22" s="54" t="s">
        <v>27</v>
      </c>
      <c r="DG22" s="54" t="s">
        <v>27</v>
      </c>
      <c r="DH22" s="54" t="s">
        <v>27</v>
      </c>
      <c r="DI22" s="54" t="s">
        <v>27</v>
      </c>
      <c r="DJ22" s="54" t="s">
        <v>27</v>
      </c>
      <c r="DK22" s="54" t="s">
        <v>27</v>
      </c>
      <c r="DL22" s="54" t="s">
        <v>27</v>
      </c>
      <c r="DM22" s="54" t="s">
        <v>27</v>
      </c>
      <c r="DN22" s="54" t="s">
        <v>27</v>
      </c>
      <c r="DO22" s="54" t="s">
        <v>27</v>
      </c>
      <c r="DP22" s="54" t="s">
        <v>27</v>
      </c>
      <c r="DQ22" s="54" t="s">
        <v>27</v>
      </c>
      <c r="DR22" s="54" t="s">
        <v>27</v>
      </c>
      <c r="DS22" s="54" t="s">
        <v>27</v>
      </c>
      <c r="DT22" s="54" t="s">
        <v>27</v>
      </c>
      <c r="DU22" s="54" t="s">
        <v>27</v>
      </c>
      <c r="DV22" s="54" t="s">
        <v>27</v>
      </c>
      <c r="DW22" s="54" t="s">
        <v>27</v>
      </c>
      <c r="DX22" s="54" t="s">
        <v>27</v>
      </c>
      <c r="DY22" s="54" t="s">
        <v>27</v>
      </c>
      <c r="DZ22" s="54" t="s">
        <v>27</v>
      </c>
      <c r="EA22" s="54" t="s">
        <v>27</v>
      </c>
      <c r="EB22" s="54" t="s">
        <v>27</v>
      </c>
      <c r="EC22" s="54" t="s">
        <v>27</v>
      </c>
      <c r="ED22" s="54" t="s">
        <v>27</v>
      </c>
      <c r="EE22" s="54" t="s">
        <v>27</v>
      </c>
      <c r="EF22" s="54" t="s">
        <v>27</v>
      </c>
      <c r="EG22" s="54" t="s">
        <v>27</v>
      </c>
      <c r="EH22" s="54" t="s">
        <v>27</v>
      </c>
      <c r="EI22" s="54" t="s">
        <v>27</v>
      </c>
      <c r="EJ22" s="54" t="s">
        <v>27</v>
      </c>
      <c r="EK22" s="54" t="s">
        <v>27</v>
      </c>
      <c r="EL22" s="54" t="s">
        <v>27</v>
      </c>
      <c r="EM22" s="54" t="s">
        <v>27</v>
      </c>
      <c r="EN22" s="54" t="s">
        <v>27</v>
      </c>
      <c r="EO22" s="54" t="s">
        <v>27</v>
      </c>
      <c r="EP22" s="54" t="s">
        <v>27</v>
      </c>
      <c r="EQ22" s="54" t="s">
        <v>27</v>
      </c>
      <c r="ER22" s="54" t="s">
        <v>27</v>
      </c>
      <c r="ES22" s="54" t="s">
        <v>27</v>
      </c>
      <c r="ET22" s="54" t="s">
        <v>27</v>
      </c>
      <c r="EU22" s="54" t="s">
        <v>27</v>
      </c>
      <c r="EV22" s="54" t="s">
        <v>27</v>
      </c>
      <c r="EW22" s="54" t="s">
        <v>27</v>
      </c>
      <c r="EX22" s="54" t="s">
        <v>27</v>
      </c>
      <c r="EY22" s="54" t="s">
        <v>27</v>
      </c>
      <c r="EZ22" s="54" t="s">
        <v>27</v>
      </c>
      <c r="FA22" s="54" t="s">
        <v>27</v>
      </c>
      <c r="FB22" s="54" t="s">
        <v>27</v>
      </c>
      <c r="FC22" s="54" t="s">
        <v>27</v>
      </c>
      <c r="FD22" s="54" t="s">
        <v>27</v>
      </c>
      <c r="FE22" s="54" t="s">
        <v>27</v>
      </c>
      <c r="FF22" s="54" t="s">
        <v>27</v>
      </c>
      <c r="FG22" s="54" t="s">
        <v>27</v>
      </c>
      <c r="FH22" s="54" t="s">
        <v>27</v>
      </c>
      <c r="FI22" s="54" t="s">
        <v>27</v>
      </c>
      <c r="FJ22" s="54" t="s">
        <v>27</v>
      </c>
      <c r="FK22" s="54" t="s">
        <v>27</v>
      </c>
      <c r="FL22" s="54" t="s">
        <v>27</v>
      </c>
      <c r="FM22" s="54" t="s">
        <v>27</v>
      </c>
      <c r="FN22" s="54" t="s">
        <v>27</v>
      </c>
      <c r="FO22" s="54" t="s">
        <v>27</v>
      </c>
      <c r="FP22" s="54" t="s">
        <v>27</v>
      </c>
      <c r="FQ22" s="54" t="s">
        <v>27</v>
      </c>
      <c r="FR22" s="54" t="s">
        <v>27</v>
      </c>
      <c r="FS22" s="54" t="s">
        <v>27</v>
      </c>
      <c r="FT22" s="54" t="s">
        <v>27</v>
      </c>
      <c r="FU22" s="54" t="s">
        <v>27</v>
      </c>
      <c r="FV22" s="54" t="s">
        <v>27</v>
      </c>
      <c r="FW22" s="54" t="s">
        <v>27</v>
      </c>
      <c r="FX22" s="54" t="s">
        <v>27</v>
      </c>
      <c r="FY22" s="54" t="s">
        <v>27</v>
      </c>
      <c r="FZ22" s="54" t="s">
        <v>27</v>
      </c>
      <c r="GA22" s="54" t="s">
        <v>27</v>
      </c>
      <c r="GB22" s="54" t="s">
        <v>27</v>
      </c>
      <c r="GC22" s="54" t="s">
        <v>27</v>
      </c>
      <c r="GD22" s="54" t="s">
        <v>27</v>
      </c>
      <c r="GE22" s="54" t="s">
        <v>27</v>
      </c>
      <c r="GF22" s="54" t="s">
        <v>27</v>
      </c>
      <c r="GG22" s="54" t="s">
        <v>27</v>
      </c>
      <c r="GH22" s="54" t="s">
        <v>27</v>
      </c>
      <c r="GI22" s="54" t="s">
        <v>27</v>
      </c>
      <c r="GJ22" s="54" t="s">
        <v>27</v>
      </c>
      <c r="GK22" s="54" t="s">
        <v>27</v>
      </c>
      <c r="GL22" s="54" t="s">
        <v>27</v>
      </c>
      <c r="GM22" s="54" t="s">
        <v>27</v>
      </c>
      <c r="GN22" s="54" t="s">
        <v>27</v>
      </c>
      <c r="GO22" s="54" t="s">
        <v>27</v>
      </c>
      <c r="GP22" s="54" t="s">
        <v>27</v>
      </c>
      <c r="GQ22" s="54" t="s">
        <v>27</v>
      </c>
      <c r="GR22" s="54" t="s">
        <v>27</v>
      </c>
      <c r="GS22" s="54" t="s">
        <v>27</v>
      </c>
      <c r="GT22" s="54" t="s">
        <v>27</v>
      </c>
      <c r="GU22" s="54" t="s">
        <v>27</v>
      </c>
      <c r="GV22" s="54" t="s">
        <v>27</v>
      </c>
      <c r="GW22" s="54" t="s">
        <v>27</v>
      </c>
      <c r="GX22" s="54" t="s">
        <v>27</v>
      </c>
      <c r="GY22" s="54" t="s">
        <v>27</v>
      </c>
      <c r="GZ22" s="54" t="s">
        <v>27</v>
      </c>
      <c r="HA22" s="54" t="s">
        <v>27</v>
      </c>
      <c r="HB22" s="54" t="s">
        <v>27</v>
      </c>
      <c r="HC22" s="54" t="s">
        <v>27</v>
      </c>
      <c r="HD22" s="54" t="s">
        <v>27</v>
      </c>
      <c r="HE22" s="54" t="s">
        <v>27</v>
      </c>
      <c r="HF22" s="54" t="s">
        <v>27</v>
      </c>
      <c r="HG22" s="54" t="s">
        <v>27</v>
      </c>
      <c r="HH22" s="54" t="s">
        <v>27</v>
      </c>
      <c r="HI22" s="54" t="s">
        <v>27</v>
      </c>
      <c r="HJ22" s="54" t="s">
        <v>27</v>
      </c>
      <c r="HK22" s="54" t="s">
        <v>27</v>
      </c>
      <c r="HL22" s="54" t="s">
        <v>27</v>
      </c>
      <c r="HM22" s="54" t="s">
        <v>27</v>
      </c>
      <c r="HN22" s="54" t="s">
        <v>27</v>
      </c>
      <c r="HO22" s="54" t="s">
        <v>27</v>
      </c>
      <c r="HP22" s="54" t="s">
        <v>27</v>
      </c>
      <c r="HQ22" s="54" t="s">
        <v>27</v>
      </c>
      <c r="HR22" s="54" t="s">
        <v>27</v>
      </c>
      <c r="HS22" s="54" t="s">
        <v>27</v>
      </c>
      <c r="HT22" s="54" t="s">
        <v>27</v>
      </c>
      <c r="HU22" s="54" t="s">
        <v>27</v>
      </c>
      <c r="HV22" s="54" t="s">
        <v>27</v>
      </c>
      <c r="HW22" s="54" t="s">
        <v>27</v>
      </c>
      <c r="HX22" s="54" t="s">
        <v>27</v>
      </c>
      <c r="HY22" s="54" t="s">
        <v>27</v>
      </c>
      <c r="HZ22" s="54" t="s">
        <v>27</v>
      </c>
      <c r="IA22" s="54" t="s">
        <v>27</v>
      </c>
      <c r="IB22" s="54" t="s">
        <v>27</v>
      </c>
      <c r="IC22" s="54" t="s">
        <v>27</v>
      </c>
      <c r="ID22" s="54" t="s">
        <v>27</v>
      </c>
      <c r="IE22" s="54" t="s">
        <v>27</v>
      </c>
      <c r="IF22" s="54" t="s">
        <v>27</v>
      </c>
      <c r="IG22" s="54" t="s">
        <v>27</v>
      </c>
      <c r="IH22" s="54" t="s">
        <v>27</v>
      </c>
      <c r="II22" s="54" t="s">
        <v>27</v>
      </c>
      <c r="IJ22" s="54" t="s">
        <v>27</v>
      </c>
      <c r="IK22" s="54" t="s">
        <v>27</v>
      </c>
      <c r="IL22" s="54" t="s">
        <v>27</v>
      </c>
      <c r="IM22" s="54" t="s">
        <v>27</v>
      </c>
      <c r="IN22" s="54" t="s">
        <v>27</v>
      </c>
      <c r="IO22" s="54" t="s">
        <v>27</v>
      </c>
      <c r="IP22" s="54" t="s">
        <v>27</v>
      </c>
      <c r="IQ22" s="54" t="s">
        <v>27</v>
      </c>
      <c r="IR22" s="54" t="s">
        <v>27</v>
      </c>
      <c r="IS22" s="54" t="s">
        <v>27</v>
      </c>
      <c r="IT22" s="54" t="s">
        <v>27</v>
      </c>
      <c r="IU22" s="54" t="s">
        <v>27</v>
      </c>
      <c r="IV22" s="54" t="s">
        <v>27</v>
      </c>
      <c r="IW22" s="54" t="s">
        <v>27</v>
      </c>
      <c r="IX22" s="54" t="s">
        <v>27</v>
      </c>
      <c r="IY22" s="54" t="s">
        <v>27</v>
      </c>
      <c r="IZ22" s="54" t="s">
        <v>27</v>
      </c>
      <c r="JA22" s="16"/>
      <c r="JB22" s="16"/>
      <c r="JC22" s="16"/>
      <c r="JD22" s="16"/>
    </row>
    <row r="23" spans="1:264" s="6" customFormat="1" x14ac:dyDescent="0.25">
      <c r="A23" s="55">
        <v>19</v>
      </c>
      <c r="B23" s="56" t="str">
        <f>ESTUDIANTES!B23</f>
        <v>1° A</v>
      </c>
      <c r="C23" s="56">
        <f>ESTUDIANTES!C23</f>
        <v>12345688</v>
      </c>
      <c r="D23" s="97" t="str">
        <f>ESTUDIANTES!D23</f>
        <v>ESTUDIANTE 19</v>
      </c>
      <c r="E23" s="97"/>
      <c r="F23" s="97"/>
      <c r="G23" s="97"/>
      <c r="H23" s="57" t="str">
        <f>ESTUDIANTES!H23</f>
        <v>H</v>
      </c>
      <c r="I23" s="54" t="s">
        <v>26</v>
      </c>
      <c r="J23" s="54" t="s">
        <v>26</v>
      </c>
      <c r="K23" s="54" t="s">
        <v>26</v>
      </c>
      <c r="L23" s="54" t="s">
        <v>26</v>
      </c>
      <c r="M23" s="54" t="s">
        <v>26</v>
      </c>
      <c r="N23" s="54" t="s">
        <v>26</v>
      </c>
      <c r="O23" s="54" t="s">
        <v>26</v>
      </c>
      <c r="P23" s="54" t="s">
        <v>26</v>
      </c>
      <c r="Q23" s="54" t="s">
        <v>26</v>
      </c>
      <c r="R23" s="54" t="s">
        <v>26</v>
      </c>
      <c r="S23" s="54" t="s">
        <v>26</v>
      </c>
      <c r="T23" s="54" t="s">
        <v>26</v>
      </c>
      <c r="U23" s="54" t="s">
        <v>26</v>
      </c>
      <c r="V23" s="54" t="s">
        <v>26</v>
      </c>
      <c r="W23" s="54" t="s">
        <v>26</v>
      </c>
      <c r="X23" s="54" t="s">
        <v>26</v>
      </c>
      <c r="Y23" s="54" t="s">
        <v>26</v>
      </c>
      <c r="Z23" s="54" t="s">
        <v>26</v>
      </c>
      <c r="AA23" s="54" t="s">
        <v>26</v>
      </c>
      <c r="AB23" s="54" t="s">
        <v>26</v>
      </c>
      <c r="AC23" s="54" t="s">
        <v>26</v>
      </c>
      <c r="AD23" s="54" t="s">
        <v>26</v>
      </c>
      <c r="AE23" s="54" t="s">
        <v>26</v>
      </c>
      <c r="AF23" s="54" t="s">
        <v>26</v>
      </c>
      <c r="AG23" s="54" t="s">
        <v>26</v>
      </c>
      <c r="AH23" s="54" t="s">
        <v>26</v>
      </c>
      <c r="AI23" s="54" t="s">
        <v>26</v>
      </c>
      <c r="AJ23" s="54" t="s">
        <v>26</v>
      </c>
      <c r="AK23" s="54" t="s">
        <v>26</v>
      </c>
      <c r="AL23" s="54" t="s">
        <v>26</v>
      </c>
      <c r="AM23" s="54" t="s">
        <v>26</v>
      </c>
      <c r="AN23" s="54" t="s">
        <v>26</v>
      </c>
      <c r="AO23" s="54" t="s">
        <v>26</v>
      </c>
      <c r="AP23" s="54" t="s">
        <v>26</v>
      </c>
      <c r="AQ23" s="54" t="s">
        <v>26</v>
      </c>
      <c r="AR23" s="54" t="s">
        <v>26</v>
      </c>
      <c r="AS23" s="54" t="s">
        <v>26</v>
      </c>
      <c r="AT23" s="54" t="s">
        <v>26</v>
      </c>
      <c r="AU23" s="54" t="s">
        <v>26</v>
      </c>
      <c r="AV23" s="54" t="s">
        <v>26</v>
      </c>
      <c r="AW23" s="54" t="s">
        <v>26</v>
      </c>
      <c r="AX23" s="54" t="s">
        <v>26</v>
      </c>
      <c r="AY23" s="54" t="s">
        <v>26</v>
      </c>
      <c r="AZ23" s="54" t="s">
        <v>26</v>
      </c>
      <c r="BA23" s="54" t="s">
        <v>26</v>
      </c>
      <c r="BB23" s="54" t="s">
        <v>26</v>
      </c>
      <c r="BC23" s="54" t="s">
        <v>26</v>
      </c>
      <c r="BD23" s="54" t="s">
        <v>26</v>
      </c>
      <c r="BE23" s="54" t="s">
        <v>26</v>
      </c>
      <c r="BF23" s="54" t="s">
        <v>26</v>
      </c>
      <c r="BG23" s="54" t="s">
        <v>26</v>
      </c>
      <c r="BH23" s="54" t="s">
        <v>26</v>
      </c>
      <c r="BI23" s="54" t="s">
        <v>26</v>
      </c>
      <c r="BJ23" s="54" t="s">
        <v>26</v>
      </c>
      <c r="BK23" s="54" t="s">
        <v>26</v>
      </c>
      <c r="BL23" s="54" t="s">
        <v>26</v>
      </c>
      <c r="BM23" s="54" t="s">
        <v>26</v>
      </c>
      <c r="BN23" s="54" t="s">
        <v>26</v>
      </c>
      <c r="BO23" s="54" t="s">
        <v>26</v>
      </c>
      <c r="BP23" s="54" t="s">
        <v>26</v>
      </c>
      <c r="BQ23" s="54" t="s">
        <v>26</v>
      </c>
      <c r="BR23" s="54" t="s">
        <v>26</v>
      </c>
      <c r="BS23" s="54" t="s">
        <v>26</v>
      </c>
      <c r="BT23" s="54" t="s">
        <v>26</v>
      </c>
      <c r="BU23" s="54" t="s">
        <v>26</v>
      </c>
      <c r="BV23" s="54" t="s">
        <v>26</v>
      </c>
      <c r="BW23" s="54" t="s">
        <v>26</v>
      </c>
      <c r="BX23" s="54" t="s">
        <v>26</v>
      </c>
      <c r="BY23" s="54" t="s">
        <v>26</v>
      </c>
      <c r="BZ23" s="54" t="s">
        <v>26</v>
      </c>
      <c r="CA23" s="54" t="s">
        <v>26</v>
      </c>
      <c r="CB23" s="54" t="s">
        <v>26</v>
      </c>
      <c r="CC23" s="54" t="s">
        <v>26</v>
      </c>
      <c r="CD23" s="54" t="s">
        <v>26</v>
      </c>
      <c r="CE23" s="54" t="s">
        <v>26</v>
      </c>
      <c r="CF23" s="54" t="s">
        <v>26</v>
      </c>
      <c r="CG23" s="54" t="s">
        <v>26</v>
      </c>
      <c r="CH23" s="54" t="s">
        <v>26</v>
      </c>
      <c r="CI23" s="54" t="s">
        <v>26</v>
      </c>
      <c r="CJ23" s="54" t="s">
        <v>26</v>
      </c>
      <c r="CK23" s="54" t="s">
        <v>26</v>
      </c>
      <c r="CL23" s="54" t="s">
        <v>26</v>
      </c>
      <c r="CM23" s="54" t="s">
        <v>26</v>
      </c>
      <c r="CN23" s="54" t="s">
        <v>26</v>
      </c>
      <c r="CO23" s="54" t="s">
        <v>26</v>
      </c>
      <c r="CP23" s="54" t="s">
        <v>26</v>
      </c>
      <c r="CQ23" s="54" t="s">
        <v>26</v>
      </c>
      <c r="CR23" s="54" t="s">
        <v>26</v>
      </c>
      <c r="CS23" s="54" t="s">
        <v>26</v>
      </c>
      <c r="CT23" s="54" t="s">
        <v>26</v>
      </c>
      <c r="CU23" s="54" t="s">
        <v>26</v>
      </c>
      <c r="CV23" s="54" t="s">
        <v>26</v>
      </c>
      <c r="CW23" s="54" t="s">
        <v>26</v>
      </c>
      <c r="CX23" s="54" t="s">
        <v>26</v>
      </c>
      <c r="CY23" s="54" t="s">
        <v>26</v>
      </c>
      <c r="CZ23" s="54" t="s">
        <v>26</v>
      </c>
      <c r="DA23" s="54" t="s">
        <v>26</v>
      </c>
      <c r="DB23" s="54" t="s">
        <v>26</v>
      </c>
      <c r="DC23" s="54" t="s">
        <v>26</v>
      </c>
      <c r="DD23" s="54" t="s">
        <v>26</v>
      </c>
      <c r="DE23" s="54" t="s">
        <v>26</v>
      </c>
      <c r="DF23" s="54" t="s">
        <v>26</v>
      </c>
      <c r="DG23" s="54" t="s">
        <v>26</v>
      </c>
      <c r="DH23" s="54" t="s">
        <v>26</v>
      </c>
      <c r="DI23" s="54" t="s">
        <v>26</v>
      </c>
      <c r="DJ23" s="54" t="s">
        <v>26</v>
      </c>
      <c r="DK23" s="54" t="s">
        <v>26</v>
      </c>
      <c r="DL23" s="54" t="s">
        <v>26</v>
      </c>
      <c r="DM23" s="54" t="s">
        <v>26</v>
      </c>
      <c r="DN23" s="54" t="s">
        <v>26</v>
      </c>
      <c r="DO23" s="54" t="s">
        <v>26</v>
      </c>
      <c r="DP23" s="54" t="s">
        <v>26</v>
      </c>
      <c r="DQ23" s="54" t="s">
        <v>26</v>
      </c>
      <c r="DR23" s="54" t="s">
        <v>26</v>
      </c>
      <c r="DS23" s="54" t="s">
        <v>26</v>
      </c>
      <c r="DT23" s="54" t="s">
        <v>26</v>
      </c>
      <c r="DU23" s="54" t="s">
        <v>26</v>
      </c>
      <c r="DV23" s="54" t="s">
        <v>26</v>
      </c>
      <c r="DW23" s="54" t="s">
        <v>26</v>
      </c>
      <c r="DX23" s="54" t="s">
        <v>26</v>
      </c>
      <c r="DY23" s="54" t="s">
        <v>26</v>
      </c>
      <c r="DZ23" s="54" t="s">
        <v>26</v>
      </c>
      <c r="EA23" s="54" t="s">
        <v>26</v>
      </c>
      <c r="EB23" s="54" t="s">
        <v>26</v>
      </c>
      <c r="EC23" s="54" t="s">
        <v>26</v>
      </c>
      <c r="ED23" s="54" t="s">
        <v>26</v>
      </c>
      <c r="EE23" s="54" t="s">
        <v>26</v>
      </c>
      <c r="EF23" s="54" t="s">
        <v>26</v>
      </c>
      <c r="EG23" s="54" t="s">
        <v>26</v>
      </c>
      <c r="EH23" s="54" t="s">
        <v>26</v>
      </c>
      <c r="EI23" s="54" t="s">
        <v>26</v>
      </c>
      <c r="EJ23" s="54" t="s">
        <v>26</v>
      </c>
      <c r="EK23" s="54" t="s">
        <v>26</v>
      </c>
      <c r="EL23" s="54" t="s">
        <v>26</v>
      </c>
      <c r="EM23" s="54" t="s">
        <v>26</v>
      </c>
      <c r="EN23" s="54" t="s">
        <v>26</v>
      </c>
      <c r="EO23" s="54" t="s">
        <v>26</v>
      </c>
      <c r="EP23" s="54" t="s">
        <v>26</v>
      </c>
      <c r="EQ23" s="54" t="s">
        <v>26</v>
      </c>
      <c r="ER23" s="54" t="s">
        <v>26</v>
      </c>
      <c r="ES23" s="54" t="s">
        <v>26</v>
      </c>
      <c r="ET23" s="54" t="s">
        <v>26</v>
      </c>
      <c r="EU23" s="54" t="s">
        <v>26</v>
      </c>
      <c r="EV23" s="54" t="s">
        <v>26</v>
      </c>
      <c r="EW23" s="54" t="s">
        <v>26</v>
      </c>
      <c r="EX23" s="54" t="s">
        <v>26</v>
      </c>
      <c r="EY23" s="54" t="s">
        <v>26</v>
      </c>
      <c r="EZ23" s="54" t="s">
        <v>26</v>
      </c>
      <c r="FA23" s="54" t="s">
        <v>26</v>
      </c>
      <c r="FB23" s="54" t="s">
        <v>26</v>
      </c>
      <c r="FC23" s="54" t="s">
        <v>26</v>
      </c>
      <c r="FD23" s="54" t="s">
        <v>26</v>
      </c>
      <c r="FE23" s="54" t="s">
        <v>26</v>
      </c>
      <c r="FF23" s="54" t="s">
        <v>26</v>
      </c>
      <c r="FG23" s="54" t="s">
        <v>26</v>
      </c>
      <c r="FH23" s="54" t="s">
        <v>26</v>
      </c>
      <c r="FI23" s="54" t="s">
        <v>26</v>
      </c>
      <c r="FJ23" s="54" t="s">
        <v>26</v>
      </c>
      <c r="FK23" s="54" t="s">
        <v>26</v>
      </c>
      <c r="FL23" s="54" t="s">
        <v>26</v>
      </c>
      <c r="FM23" s="54" t="s">
        <v>26</v>
      </c>
      <c r="FN23" s="54" t="s">
        <v>26</v>
      </c>
      <c r="FO23" s="54" t="s">
        <v>26</v>
      </c>
      <c r="FP23" s="54" t="s">
        <v>26</v>
      </c>
      <c r="FQ23" s="54" t="s">
        <v>26</v>
      </c>
      <c r="FR23" s="54" t="s">
        <v>26</v>
      </c>
      <c r="FS23" s="54" t="s">
        <v>26</v>
      </c>
      <c r="FT23" s="54" t="s">
        <v>26</v>
      </c>
      <c r="FU23" s="54" t="s">
        <v>26</v>
      </c>
      <c r="FV23" s="54" t="s">
        <v>26</v>
      </c>
      <c r="FW23" s="54" t="s">
        <v>26</v>
      </c>
      <c r="FX23" s="54" t="s">
        <v>26</v>
      </c>
      <c r="FY23" s="54" t="s">
        <v>26</v>
      </c>
      <c r="FZ23" s="54" t="s">
        <v>26</v>
      </c>
      <c r="GA23" s="54" t="s">
        <v>26</v>
      </c>
      <c r="GB23" s="54" t="s">
        <v>26</v>
      </c>
      <c r="GC23" s="54" t="s">
        <v>26</v>
      </c>
      <c r="GD23" s="54" t="s">
        <v>26</v>
      </c>
      <c r="GE23" s="54" t="s">
        <v>26</v>
      </c>
      <c r="GF23" s="54" t="s">
        <v>26</v>
      </c>
      <c r="GG23" s="54" t="s">
        <v>26</v>
      </c>
      <c r="GH23" s="54" t="s">
        <v>26</v>
      </c>
      <c r="GI23" s="54" t="s">
        <v>26</v>
      </c>
      <c r="GJ23" s="54" t="s">
        <v>26</v>
      </c>
      <c r="GK23" s="54" t="s">
        <v>26</v>
      </c>
      <c r="GL23" s="54" t="s">
        <v>26</v>
      </c>
      <c r="GM23" s="54" t="s">
        <v>26</v>
      </c>
      <c r="GN23" s="54" t="s">
        <v>26</v>
      </c>
      <c r="GO23" s="54" t="s">
        <v>26</v>
      </c>
      <c r="GP23" s="54" t="s">
        <v>26</v>
      </c>
      <c r="GQ23" s="54" t="s">
        <v>26</v>
      </c>
      <c r="GR23" s="54" t="s">
        <v>26</v>
      </c>
      <c r="GS23" s="54" t="s">
        <v>26</v>
      </c>
      <c r="GT23" s="54" t="s">
        <v>26</v>
      </c>
      <c r="GU23" s="54" t="s">
        <v>26</v>
      </c>
      <c r="GV23" s="54" t="s">
        <v>26</v>
      </c>
      <c r="GW23" s="54" t="s">
        <v>26</v>
      </c>
      <c r="GX23" s="54" t="s">
        <v>26</v>
      </c>
      <c r="GY23" s="54" t="s">
        <v>26</v>
      </c>
      <c r="GZ23" s="54" t="s">
        <v>26</v>
      </c>
      <c r="HA23" s="54" t="s">
        <v>26</v>
      </c>
      <c r="HB23" s="54" t="s">
        <v>26</v>
      </c>
      <c r="HC23" s="54" t="s">
        <v>26</v>
      </c>
      <c r="HD23" s="54" t="s">
        <v>26</v>
      </c>
      <c r="HE23" s="54" t="s">
        <v>26</v>
      </c>
      <c r="HF23" s="54" t="s">
        <v>26</v>
      </c>
      <c r="HG23" s="54" t="s">
        <v>26</v>
      </c>
      <c r="HH23" s="54" t="s">
        <v>26</v>
      </c>
      <c r="HI23" s="54" t="s">
        <v>26</v>
      </c>
      <c r="HJ23" s="54" t="s">
        <v>26</v>
      </c>
      <c r="HK23" s="54" t="s">
        <v>26</v>
      </c>
      <c r="HL23" s="54" t="s">
        <v>26</v>
      </c>
      <c r="HM23" s="54" t="s">
        <v>26</v>
      </c>
      <c r="HN23" s="54" t="s">
        <v>26</v>
      </c>
      <c r="HO23" s="54" t="s">
        <v>26</v>
      </c>
      <c r="HP23" s="54" t="s">
        <v>26</v>
      </c>
      <c r="HQ23" s="54" t="s">
        <v>26</v>
      </c>
      <c r="HR23" s="54" t="s">
        <v>26</v>
      </c>
      <c r="HS23" s="54" t="s">
        <v>26</v>
      </c>
      <c r="HT23" s="54" t="s">
        <v>26</v>
      </c>
      <c r="HU23" s="54" t="s">
        <v>26</v>
      </c>
      <c r="HV23" s="54" t="s">
        <v>26</v>
      </c>
      <c r="HW23" s="54" t="s">
        <v>26</v>
      </c>
      <c r="HX23" s="54" t="s">
        <v>26</v>
      </c>
      <c r="HY23" s="54" t="s">
        <v>26</v>
      </c>
      <c r="HZ23" s="54" t="s">
        <v>26</v>
      </c>
      <c r="IA23" s="54" t="s">
        <v>26</v>
      </c>
      <c r="IB23" s="54" t="s">
        <v>26</v>
      </c>
      <c r="IC23" s="54" t="s">
        <v>26</v>
      </c>
      <c r="ID23" s="54" t="s">
        <v>26</v>
      </c>
      <c r="IE23" s="54" t="s">
        <v>26</v>
      </c>
      <c r="IF23" s="54" t="s">
        <v>26</v>
      </c>
      <c r="IG23" s="54" t="s">
        <v>26</v>
      </c>
      <c r="IH23" s="54" t="s">
        <v>26</v>
      </c>
      <c r="II23" s="54" t="s">
        <v>26</v>
      </c>
      <c r="IJ23" s="54" t="s">
        <v>26</v>
      </c>
      <c r="IK23" s="54" t="s">
        <v>26</v>
      </c>
      <c r="IL23" s="54" t="s">
        <v>26</v>
      </c>
      <c r="IM23" s="54" t="s">
        <v>26</v>
      </c>
      <c r="IN23" s="54" t="s">
        <v>26</v>
      </c>
      <c r="IO23" s="54" t="s">
        <v>26</v>
      </c>
      <c r="IP23" s="54" t="s">
        <v>26</v>
      </c>
      <c r="IQ23" s="54" t="s">
        <v>26</v>
      </c>
      <c r="IR23" s="54" t="s">
        <v>26</v>
      </c>
      <c r="IS23" s="54" t="s">
        <v>26</v>
      </c>
      <c r="IT23" s="54" t="s">
        <v>26</v>
      </c>
      <c r="IU23" s="54" t="s">
        <v>26</v>
      </c>
      <c r="IV23" s="54" t="s">
        <v>26</v>
      </c>
      <c r="IW23" s="54" t="s">
        <v>26</v>
      </c>
      <c r="IX23" s="54" t="s">
        <v>26</v>
      </c>
      <c r="IY23" s="54" t="s">
        <v>26</v>
      </c>
      <c r="IZ23" s="54" t="s">
        <v>26</v>
      </c>
      <c r="JA23" s="16"/>
      <c r="JB23" s="16"/>
      <c r="JC23" s="16"/>
      <c r="JD23" s="16"/>
    </row>
    <row r="24" spans="1:264" s="14" customFormat="1" x14ac:dyDescent="0.25">
      <c r="A24" s="58">
        <v>20</v>
      </c>
      <c r="B24" s="59" t="str">
        <f>ESTUDIANTES!B24</f>
        <v>1° A</v>
      </c>
      <c r="C24" s="59">
        <f>ESTUDIANTES!C24</f>
        <v>12345689</v>
      </c>
      <c r="D24" s="98" t="str">
        <f>ESTUDIANTES!D24</f>
        <v>ESTUDIANTE 20</v>
      </c>
      <c r="E24" s="98"/>
      <c r="F24" s="98"/>
      <c r="G24" s="98"/>
      <c r="H24" s="60" t="str">
        <f>ESTUDIANTES!H24</f>
        <v>H</v>
      </c>
      <c r="I24" s="54" t="s">
        <v>27</v>
      </c>
      <c r="J24" s="54" t="s">
        <v>27</v>
      </c>
      <c r="K24" s="54" t="s">
        <v>27</v>
      </c>
      <c r="L24" s="54" t="s">
        <v>27</v>
      </c>
      <c r="M24" s="54" t="s">
        <v>27</v>
      </c>
      <c r="N24" s="54" t="s">
        <v>27</v>
      </c>
      <c r="O24" s="54" t="s">
        <v>27</v>
      </c>
      <c r="P24" s="54" t="s">
        <v>27</v>
      </c>
      <c r="Q24" s="54" t="s">
        <v>27</v>
      </c>
      <c r="R24" s="54" t="s">
        <v>27</v>
      </c>
      <c r="S24" s="54" t="s">
        <v>27</v>
      </c>
      <c r="T24" s="54" t="s">
        <v>27</v>
      </c>
      <c r="U24" s="54" t="s">
        <v>27</v>
      </c>
      <c r="V24" s="54" t="s">
        <v>27</v>
      </c>
      <c r="W24" s="54" t="s">
        <v>27</v>
      </c>
      <c r="X24" s="54" t="s">
        <v>27</v>
      </c>
      <c r="Y24" s="54" t="s">
        <v>27</v>
      </c>
      <c r="Z24" s="54" t="s">
        <v>27</v>
      </c>
      <c r="AA24" s="54" t="s">
        <v>27</v>
      </c>
      <c r="AB24" s="54" t="s">
        <v>27</v>
      </c>
      <c r="AC24" s="54" t="s">
        <v>27</v>
      </c>
      <c r="AD24" s="54" t="s">
        <v>27</v>
      </c>
      <c r="AE24" s="54" t="s">
        <v>27</v>
      </c>
      <c r="AF24" s="54" t="s">
        <v>27</v>
      </c>
      <c r="AG24" s="54" t="s">
        <v>27</v>
      </c>
      <c r="AH24" s="54" t="s">
        <v>27</v>
      </c>
      <c r="AI24" s="54" t="s">
        <v>27</v>
      </c>
      <c r="AJ24" s="54" t="s">
        <v>27</v>
      </c>
      <c r="AK24" s="54" t="s">
        <v>27</v>
      </c>
      <c r="AL24" s="54" t="s">
        <v>27</v>
      </c>
      <c r="AM24" s="54" t="s">
        <v>27</v>
      </c>
      <c r="AN24" s="54" t="s">
        <v>27</v>
      </c>
      <c r="AO24" s="54" t="s">
        <v>27</v>
      </c>
      <c r="AP24" s="54" t="s">
        <v>27</v>
      </c>
      <c r="AQ24" s="54" t="s">
        <v>27</v>
      </c>
      <c r="AR24" s="54" t="s">
        <v>27</v>
      </c>
      <c r="AS24" s="54" t="s">
        <v>27</v>
      </c>
      <c r="AT24" s="54" t="s">
        <v>27</v>
      </c>
      <c r="AU24" s="54" t="s">
        <v>27</v>
      </c>
      <c r="AV24" s="54" t="s">
        <v>27</v>
      </c>
      <c r="AW24" s="54" t="s">
        <v>27</v>
      </c>
      <c r="AX24" s="54" t="s">
        <v>27</v>
      </c>
      <c r="AY24" s="54" t="s">
        <v>27</v>
      </c>
      <c r="AZ24" s="54" t="s">
        <v>27</v>
      </c>
      <c r="BA24" s="54" t="s">
        <v>27</v>
      </c>
      <c r="BB24" s="54" t="s">
        <v>27</v>
      </c>
      <c r="BC24" s="54" t="s">
        <v>27</v>
      </c>
      <c r="BD24" s="54" t="s">
        <v>27</v>
      </c>
      <c r="BE24" s="54" t="s">
        <v>27</v>
      </c>
      <c r="BF24" s="54" t="s">
        <v>27</v>
      </c>
      <c r="BG24" s="54" t="s">
        <v>27</v>
      </c>
      <c r="BH24" s="54" t="s">
        <v>27</v>
      </c>
      <c r="BI24" s="54" t="s">
        <v>27</v>
      </c>
      <c r="BJ24" s="54" t="s">
        <v>27</v>
      </c>
      <c r="BK24" s="54" t="s">
        <v>27</v>
      </c>
      <c r="BL24" s="54" t="s">
        <v>27</v>
      </c>
      <c r="BM24" s="54" t="s">
        <v>27</v>
      </c>
      <c r="BN24" s="54" t="s">
        <v>27</v>
      </c>
      <c r="BO24" s="54" t="s">
        <v>27</v>
      </c>
      <c r="BP24" s="54" t="s">
        <v>27</v>
      </c>
      <c r="BQ24" s="54" t="s">
        <v>27</v>
      </c>
      <c r="BR24" s="54" t="s">
        <v>27</v>
      </c>
      <c r="BS24" s="54" t="s">
        <v>27</v>
      </c>
      <c r="BT24" s="54" t="s">
        <v>27</v>
      </c>
      <c r="BU24" s="54" t="s">
        <v>27</v>
      </c>
      <c r="BV24" s="54" t="s">
        <v>27</v>
      </c>
      <c r="BW24" s="54" t="s">
        <v>27</v>
      </c>
      <c r="BX24" s="54" t="s">
        <v>27</v>
      </c>
      <c r="BY24" s="54" t="s">
        <v>27</v>
      </c>
      <c r="BZ24" s="54" t="s">
        <v>27</v>
      </c>
      <c r="CA24" s="54" t="s">
        <v>27</v>
      </c>
      <c r="CB24" s="54" t="s">
        <v>27</v>
      </c>
      <c r="CC24" s="54" t="s">
        <v>27</v>
      </c>
      <c r="CD24" s="54" t="s">
        <v>27</v>
      </c>
      <c r="CE24" s="54" t="s">
        <v>27</v>
      </c>
      <c r="CF24" s="54" t="s">
        <v>27</v>
      </c>
      <c r="CG24" s="54" t="s">
        <v>27</v>
      </c>
      <c r="CH24" s="54" t="s">
        <v>27</v>
      </c>
      <c r="CI24" s="54" t="s">
        <v>27</v>
      </c>
      <c r="CJ24" s="54" t="s">
        <v>27</v>
      </c>
      <c r="CK24" s="54" t="s">
        <v>27</v>
      </c>
      <c r="CL24" s="54" t="s">
        <v>27</v>
      </c>
      <c r="CM24" s="54" t="s">
        <v>27</v>
      </c>
      <c r="CN24" s="54" t="s">
        <v>27</v>
      </c>
      <c r="CO24" s="54" t="s">
        <v>27</v>
      </c>
      <c r="CP24" s="54" t="s">
        <v>27</v>
      </c>
      <c r="CQ24" s="54" t="s">
        <v>27</v>
      </c>
      <c r="CR24" s="54" t="s">
        <v>27</v>
      </c>
      <c r="CS24" s="54" t="s">
        <v>27</v>
      </c>
      <c r="CT24" s="54" t="s">
        <v>27</v>
      </c>
      <c r="CU24" s="54" t="s">
        <v>27</v>
      </c>
      <c r="CV24" s="54" t="s">
        <v>27</v>
      </c>
      <c r="CW24" s="54" t="s">
        <v>27</v>
      </c>
      <c r="CX24" s="54" t="s">
        <v>27</v>
      </c>
      <c r="CY24" s="54" t="s">
        <v>27</v>
      </c>
      <c r="CZ24" s="54" t="s">
        <v>27</v>
      </c>
      <c r="DA24" s="54" t="s">
        <v>27</v>
      </c>
      <c r="DB24" s="54" t="s">
        <v>27</v>
      </c>
      <c r="DC24" s="54" t="s">
        <v>27</v>
      </c>
      <c r="DD24" s="54" t="s">
        <v>27</v>
      </c>
      <c r="DE24" s="54" t="s">
        <v>27</v>
      </c>
      <c r="DF24" s="54" t="s">
        <v>27</v>
      </c>
      <c r="DG24" s="54" t="s">
        <v>27</v>
      </c>
      <c r="DH24" s="54" t="s">
        <v>27</v>
      </c>
      <c r="DI24" s="54" t="s">
        <v>27</v>
      </c>
      <c r="DJ24" s="54" t="s">
        <v>27</v>
      </c>
      <c r="DK24" s="54" t="s">
        <v>27</v>
      </c>
      <c r="DL24" s="54" t="s">
        <v>27</v>
      </c>
      <c r="DM24" s="54" t="s">
        <v>27</v>
      </c>
      <c r="DN24" s="54" t="s">
        <v>27</v>
      </c>
      <c r="DO24" s="54" t="s">
        <v>27</v>
      </c>
      <c r="DP24" s="54" t="s">
        <v>27</v>
      </c>
      <c r="DQ24" s="54" t="s">
        <v>27</v>
      </c>
      <c r="DR24" s="54" t="s">
        <v>27</v>
      </c>
      <c r="DS24" s="54" t="s">
        <v>27</v>
      </c>
      <c r="DT24" s="54" t="s">
        <v>27</v>
      </c>
      <c r="DU24" s="54" t="s">
        <v>27</v>
      </c>
      <c r="DV24" s="54" t="s">
        <v>27</v>
      </c>
      <c r="DW24" s="54" t="s">
        <v>27</v>
      </c>
      <c r="DX24" s="54" t="s">
        <v>27</v>
      </c>
      <c r="DY24" s="54" t="s">
        <v>27</v>
      </c>
      <c r="DZ24" s="54" t="s">
        <v>27</v>
      </c>
      <c r="EA24" s="54" t="s">
        <v>27</v>
      </c>
      <c r="EB24" s="54" t="s">
        <v>27</v>
      </c>
      <c r="EC24" s="54" t="s">
        <v>27</v>
      </c>
      <c r="ED24" s="54" t="s">
        <v>27</v>
      </c>
      <c r="EE24" s="54" t="s">
        <v>27</v>
      </c>
      <c r="EF24" s="54" t="s">
        <v>27</v>
      </c>
      <c r="EG24" s="54" t="s">
        <v>27</v>
      </c>
      <c r="EH24" s="54" t="s">
        <v>27</v>
      </c>
      <c r="EI24" s="54" t="s">
        <v>27</v>
      </c>
      <c r="EJ24" s="54" t="s">
        <v>27</v>
      </c>
      <c r="EK24" s="54" t="s">
        <v>27</v>
      </c>
      <c r="EL24" s="54" t="s">
        <v>27</v>
      </c>
      <c r="EM24" s="54" t="s">
        <v>27</v>
      </c>
      <c r="EN24" s="54" t="s">
        <v>27</v>
      </c>
      <c r="EO24" s="54" t="s">
        <v>27</v>
      </c>
      <c r="EP24" s="54" t="s">
        <v>27</v>
      </c>
      <c r="EQ24" s="54" t="s">
        <v>27</v>
      </c>
      <c r="ER24" s="54" t="s">
        <v>27</v>
      </c>
      <c r="ES24" s="54" t="s">
        <v>27</v>
      </c>
      <c r="ET24" s="54" t="s">
        <v>27</v>
      </c>
      <c r="EU24" s="54" t="s">
        <v>27</v>
      </c>
      <c r="EV24" s="54" t="s">
        <v>27</v>
      </c>
      <c r="EW24" s="54" t="s">
        <v>27</v>
      </c>
      <c r="EX24" s="54" t="s">
        <v>27</v>
      </c>
      <c r="EY24" s="54" t="s">
        <v>27</v>
      </c>
      <c r="EZ24" s="54" t="s">
        <v>27</v>
      </c>
      <c r="FA24" s="54" t="s">
        <v>27</v>
      </c>
      <c r="FB24" s="54" t="s">
        <v>27</v>
      </c>
      <c r="FC24" s="54" t="s">
        <v>27</v>
      </c>
      <c r="FD24" s="54" t="s">
        <v>27</v>
      </c>
      <c r="FE24" s="54" t="s">
        <v>27</v>
      </c>
      <c r="FF24" s="54" t="s">
        <v>27</v>
      </c>
      <c r="FG24" s="54" t="s">
        <v>27</v>
      </c>
      <c r="FH24" s="54" t="s">
        <v>27</v>
      </c>
      <c r="FI24" s="54" t="s">
        <v>27</v>
      </c>
      <c r="FJ24" s="54" t="s">
        <v>27</v>
      </c>
      <c r="FK24" s="54" t="s">
        <v>27</v>
      </c>
      <c r="FL24" s="54" t="s">
        <v>27</v>
      </c>
      <c r="FM24" s="54" t="s">
        <v>27</v>
      </c>
      <c r="FN24" s="54" t="s">
        <v>27</v>
      </c>
      <c r="FO24" s="54" t="s">
        <v>27</v>
      </c>
      <c r="FP24" s="54" t="s">
        <v>27</v>
      </c>
      <c r="FQ24" s="54" t="s">
        <v>27</v>
      </c>
      <c r="FR24" s="54" t="s">
        <v>27</v>
      </c>
      <c r="FS24" s="54" t="s">
        <v>27</v>
      </c>
      <c r="FT24" s="54" t="s">
        <v>27</v>
      </c>
      <c r="FU24" s="54" t="s">
        <v>27</v>
      </c>
      <c r="FV24" s="54" t="s">
        <v>27</v>
      </c>
      <c r="FW24" s="54" t="s">
        <v>27</v>
      </c>
      <c r="FX24" s="54" t="s">
        <v>27</v>
      </c>
      <c r="FY24" s="54" t="s">
        <v>27</v>
      </c>
      <c r="FZ24" s="54" t="s">
        <v>27</v>
      </c>
      <c r="GA24" s="54" t="s">
        <v>27</v>
      </c>
      <c r="GB24" s="54" t="s">
        <v>27</v>
      </c>
      <c r="GC24" s="54" t="s">
        <v>27</v>
      </c>
      <c r="GD24" s="54" t="s">
        <v>27</v>
      </c>
      <c r="GE24" s="54" t="s">
        <v>27</v>
      </c>
      <c r="GF24" s="54" t="s">
        <v>27</v>
      </c>
      <c r="GG24" s="54" t="s">
        <v>27</v>
      </c>
      <c r="GH24" s="54" t="s">
        <v>27</v>
      </c>
      <c r="GI24" s="54" t="s">
        <v>27</v>
      </c>
      <c r="GJ24" s="54" t="s">
        <v>27</v>
      </c>
      <c r="GK24" s="54" t="s">
        <v>27</v>
      </c>
      <c r="GL24" s="54" t="s">
        <v>27</v>
      </c>
      <c r="GM24" s="54" t="s">
        <v>27</v>
      </c>
      <c r="GN24" s="54" t="s">
        <v>27</v>
      </c>
      <c r="GO24" s="54" t="s">
        <v>27</v>
      </c>
      <c r="GP24" s="54" t="s">
        <v>27</v>
      </c>
      <c r="GQ24" s="54" t="s">
        <v>27</v>
      </c>
      <c r="GR24" s="54" t="s">
        <v>27</v>
      </c>
      <c r="GS24" s="54" t="s">
        <v>27</v>
      </c>
      <c r="GT24" s="54" t="s">
        <v>27</v>
      </c>
      <c r="GU24" s="54" t="s">
        <v>27</v>
      </c>
      <c r="GV24" s="54" t="s">
        <v>27</v>
      </c>
      <c r="GW24" s="54" t="s">
        <v>27</v>
      </c>
      <c r="GX24" s="54" t="s">
        <v>27</v>
      </c>
      <c r="GY24" s="54" t="s">
        <v>27</v>
      </c>
      <c r="GZ24" s="54" t="s">
        <v>27</v>
      </c>
      <c r="HA24" s="54" t="s">
        <v>27</v>
      </c>
      <c r="HB24" s="54" t="s">
        <v>27</v>
      </c>
      <c r="HC24" s="54" t="s">
        <v>27</v>
      </c>
      <c r="HD24" s="54" t="s">
        <v>27</v>
      </c>
      <c r="HE24" s="54" t="s">
        <v>27</v>
      </c>
      <c r="HF24" s="54" t="s">
        <v>27</v>
      </c>
      <c r="HG24" s="54" t="s">
        <v>27</v>
      </c>
      <c r="HH24" s="54" t="s">
        <v>27</v>
      </c>
      <c r="HI24" s="54" t="s">
        <v>27</v>
      </c>
      <c r="HJ24" s="54" t="s">
        <v>27</v>
      </c>
      <c r="HK24" s="54" t="s">
        <v>27</v>
      </c>
      <c r="HL24" s="54" t="s">
        <v>27</v>
      </c>
      <c r="HM24" s="54" t="s">
        <v>27</v>
      </c>
      <c r="HN24" s="54" t="s">
        <v>27</v>
      </c>
      <c r="HO24" s="54" t="s">
        <v>27</v>
      </c>
      <c r="HP24" s="54" t="s">
        <v>27</v>
      </c>
      <c r="HQ24" s="54" t="s">
        <v>27</v>
      </c>
      <c r="HR24" s="54" t="s">
        <v>27</v>
      </c>
      <c r="HS24" s="54" t="s">
        <v>27</v>
      </c>
      <c r="HT24" s="54" t="s">
        <v>27</v>
      </c>
      <c r="HU24" s="54" t="s">
        <v>27</v>
      </c>
      <c r="HV24" s="54" t="s">
        <v>27</v>
      </c>
      <c r="HW24" s="54" t="s">
        <v>27</v>
      </c>
      <c r="HX24" s="54" t="s">
        <v>27</v>
      </c>
      <c r="HY24" s="54" t="s">
        <v>27</v>
      </c>
      <c r="HZ24" s="54" t="s">
        <v>27</v>
      </c>
      <c r="IA24" s="54" t="s">
        <v>27</v>
      </c>
      <c r="IB24" s="54" t="s">
        <v>27</v>
      </c>
      <c r="IC24" s="54" t="s">
        <v>27</v>
      </c>
      <c r="ID24" s="54" t="s">
        <v>27</v>
      </c>
      <c r="IE24" s="54" t="s">
        <v>27</v>
      </c>
      <c r="IF24" s="54" t="s">
        <v>27</v>
      </c>
      <c r="IG24" s="54" t="s">
        <v>27</v>
      </c>
      <c r="IH24" s="54" t="s">
        <v>27</v>
      </c>
      <c r="II24" s="54" t="s">
        <v>27</v>
      </c>
      <c r="IJ24" s="54" t="s">
        <v>27</v>
      </c>
      <c r="IK24" s="54" t="s">
        <v>27</v>
      </c>
      <c r="IL24" s="54" t="s">
        <v>27</v>
      </c>
      <c r="IM24" s="54" t="s">
        <v>27</v>
      </c>
      <c r="IN24" s="54" t="s">
        <v>27</v>
      </c>
      <c r="IO24" s="54" t="s">
        <v>27</v>
      </c>
      <c r="IP24" s="54" t="s">
        <v>27</v>
      </c>
      <c r="IQ24" s="54" t="s">
        <v>27</v>
      </c>
      <c r="IR24" s="54" t="s">
        <v>27</v>
      </c>
      <c r="IS24" s="54" t="s">
        <v>27</v>
      </c>
      <c r="IT24" s="54" t="s">
        <v>27</v>
      </c>
      <c r="IU24" s="54" t="s">
        <v>27</v>
      </c>
      <c r="IV24" s="54" t="s">
        <v>27</v>
      </c>
      <c r="IW24" s="54" t="s">
        <v>27</v>
      </c>
      <c r="IX24" s="54" t="s">
        <v>27</v>
      </c>
      <c r="IY24" s="54" t="s">
        <v>27</v>
      </c>
      <c r="IZ24" s="54" t="s">
        <v>27</v>
      </c>
      <c r="JA24" s="17"/>
      <c r="JB24" s="17"/>
      <c r="JC24" s="17"/>
      <c r="JD24" s="17"/>
    </row>
    <row r="25" spans="1:264" s="6" customFormat="1" x14ac:dyDescent="0.25">
      <c r="A25" s="55">
        <v>21</v>
      </c>
      <c r="B25" s="56" t="str">
        <f>ESTUDIANTES!B25</f>
        <v>1° A</v>
      </c>
      <c r="C25" s="56">
        <f>ESTUDIANTES!C25</f>
        <v>12345690</v>
      </c>
      <c r="D25" s="97" t="str">
        <f>ESTUDIANTES!D25</f>
        <v>ESTUDIANTE 21</v>
      </c>
      <c r="E25" s="97"/>
      <c r="F25" s="97"/>
      <c r="G25" s="97"/>
      <c r="H25" s="57" t="str">
        <f>ESTUDIANTES!H25</f>
        <v>H</v>
      </c>
      <c r="I25" s="54" t="s">
        <v>26</v>
      </c>
      <c r="J25" s="54" t="s">
        <v>26</v>
      </c>
      <c r="K25" s="54" t="s">
        <v>26</v>
      </c>
      <c r="L25" s="54" t="s">
        <v>26</v>
      </c>
      <c r="M25" s="54" t="s">
        <v>26</v>
      </c>
      <c r="N25" s="54" t="s">
        <v>26</v>
      </c>
      <c r="O25" s="54" t="s">
        <v>26</v>
      </c>
      <c r="P25" s="54" t="s">
        <v>26</v>
      </c>
      <c r="Q25" s="54" t="s">
        <v>26</v>
      </c>
      <c r="R25" s="54" t="s">
        <v>26</v>
      </c>
      <c r="S25" s="54" t="s">
        <v>26</v>
      </c>
      <c r="T25" s="54" t="s">
        <v>26</v>
      </c>
      <c r="U25" s="54" t="s">
        <v>26</v>
      </c>
      <c r="V25" s="54" t="s">
        <v>26</v>
      </c>
      <c r="W25" s="54" t="s">
        <v>26</v>
      </c>
      <c r="X25" s="54" t="s">
        <v>26</v>
      </c>
      <c r="Y25" s="54" t="s">
        <v>26</v>
      </c>
      <c r="Z25" s="54" t="s">
        <v>26</v>
      </c>
      <c r="AA25" s="54" t="s">
        <v>26</v>
      </c>
      <c r="AB25" s="54" t="s">
        <v>26</v>
      </c>
      <c r="AC25" s="54" t="s">
        <v>26</v>
      </c>
      <c r="AD25" s="54" t="s">
        <v>26</v>
      </c>
      <c r="AE25" s="54" t="s">
        <v>26</v>
      </c>
      <c r="AF25" s="54" t="s">
        <v>26</v>
      </c>
      <c r="AG25" s="54" t="s">
        <v>26</v>
      </c>
      <c r="AH25" s="54" t="s">
        <v>26</v>
      </c>
      <c r="AI25" s="54" t="s">
        <v>26</v>
      </c>
      <c r="AJ25" s="54" t="s">
        <v>26</v>
      </c>
      <c r="AK25" s="54" t="s">
        <v>26</v>
      </c>
      <c r="AL25" s="54" t="s">
        <v>26</v>
      </c>
      <c r="AM25" s="54" t="s">
        <v>26</v>
      </c>
      <c r="AN25" s="54" t="s">
        <v>26</v>
      </c>
      <c r="AO25" s="54" t="s">
        <v>26</v>
      </c>
      <c r="AP25" s="54" t="s">
        <v>26</v>
      </c>
      <c r="AQ25" s="54" t="s">
        <v>26</v>
      </c>
      <c r="AR25" s="54" t="s">
        <v>26</v>
      </c>
      <c r="AS25" s="54" t="s">
        <v>26</v>
      </c>
      <c r="AT25" s="54" t="s">
        <v>26</v>
      </c>
      <c r="AU25" s="54" t="s">
        <v>26</v>
      </c>
      <c r="AV25" s="54" t="s">
        <v>26</v>
      </c>
      <c r="AW25" s="54" t="s">
        <v>26</v>
      </c>
      <c r="AX25" s="54" t="s">
        <v>26</v>
      </c>
      <c r="AY25" s="54" t="s">
        <v>26</v>
      </c>
      <c r="AZ25" s="54" t="s">
        <v>26</v>
      </c>
      <c r="BA25" s="54" t="s">
        <v>26</v>
      </c>
      <c r="BB25" s="54" t="s">
        <v>26</v>
      </c>
      <c r="BC25" s="54" t="s">
        <v>26</v>
      </c>
      <c r="BD25" s="54" t="s">
        <v>26</v>
      </c>
      <c r="BE25" s="54" t="s">
        <v>26</v>
      </c>
      <c r="BF25" s="54" t="s">
        <v>26</v>
      </c>
      <c r="BG25" s="54" t="s">
        <v>26</v>
      </c>
      <c r="BH25" s="54" t="s">
        <v>26</v>
      </c>
      <c r="BI25" s="54" t="s">
        <v>26</v>
      </c>
      <c r="BJ25" s="54" t="s">
        <v>26</v>
      </c>
      <c r="BK25" s="54" t="s">
        <v>26</v>
      </c>
      <c r="BL25" s="54" t="s">
        <v>26</v>
      </c>
      <c r="BM25" s="54" t="s">
        <v>26</v>
      </c>
      <c r="BN25" s="54" t="s">
        <v>26</v>
      </c>
      <c r="BO25" s="54" t="s">
        <v>26</v>
      </c>
      <c r="BP25" s="54" t="s">
        <v>26</v>
      </c>
      <c r="BQ25" s="54" t="s">
        <v>26</v>
      </c>
      <c r="BR25" s="54" t="s">
        <v>26</v>
      </c>
      <c r="BS25" s="54" t="s">
        <v>26</v>
      </c>
      <c r="BT25" s="54" t="s">
        <v>26</v>
      </c>
      <c r="BU25" s="54" t="s">
        <v>26</v>
      </c>
      <c r="BV25" s="54" t="s">
        <v>26</v>
      </c>
      <c r="BW25" s="54" t="s">
        <v>26</v>
      </c>
      <c r="BX25" s="54" t="s">
        <v>26</v>
      </c>
      <c r="BY25" s="54" t="s">
        <v>26</v>
      </c>
      <c r="BZ25" s="54" t="s">
        <v>26</v>
      </c>
      <c r="CA25" s="54" t="s">
        <v>26</v>
      </c>
      <c r="CB25" s="54" t="s">
        <v>26</v>
      </c>
      <c r="CC25" s="54" t="s">
        <v>26</v>
      </c>
      <c r="CD25" s="54" t="s">
        <v>26</v>
      </c>
      <c r="CE25" s="54" t="s">
        <v>26</v>
      </c>
      <c r="CF25" s="54" t="s">
        <v>26</v>
      </c>
      <c r="CG25" s="54" t="s">
        <v>26</v>
      </c>
      <c r="CH25" s="54" t="s">
        <v>26</v>
      </c>
      <c r="CI25" s="54" t="s">
        <v>26</v>
      </c>
      <c r="CJ25" s="54" t="s">
        <v>26</v>
      </c>
      <c r="CK25" s="54" t="s">
        <v>26</v>
      </c>
      <c r="CL25" s="54" t="s">
        <v>26</v>
      </c>
      <c r="CM25" s="54" t="s">
        <v>26</v>
      </c>
      <c r="CN25" s="54" t="s">
        <v>26</v>
      </c>
      <c r="CO25" s="54" t="s">
        <v>26</v>
      </c>
      <c r="CP25" s="54" t="s">
        <v>26</v>
      </c>
      <c r="CQ25" s="54" t="s">
        <v>26</v>
      </c>
      <c r="CR25" s="54" t="s">
        <v>26</v>
      </c>
      <c r="CS25" s="54" t="s">
        <v>26</v>
      </c>
      <c r="CT25" s="54" t="s">
        <v>26</v>
      </c>
      <c r="CU25" s="54" t="s">
        <v>26</v>
      </c>
      <c r="CV25" s="54" t="s">
        <v>26</v>
      </c>
      <c r="CW25" s="54" t="s">
        <v>26</v>
      </c>
      <c r="CX25" s="54" t="s">
        <v>26</v>
      </c>
      <c r="CY25" s="54" t="s">
        <v>26</v>
      </c>
      <c r="CZ25" s="54" t="s">
        <v>26</v>
      </c>
      <c r="DA25" s="54" t="s">
        <v>26</v>
      </c>
      <c r="DB25" s="54" t="s">
        <v>26</v>
      </c>
      <c r="DC25" s="54" t="s">
        <v>26</v>
      </c>
      <c r="DD25" s="54" t="s">
        <v>26</v>
      </c>
      <c r="DE25" s="54" t="s">
        <v>26</v>
      </c>
      <c r="DF25" s="54" t="s">
        <v>26</v>
      </c>
      <c r="DG25" s="54" t="s">
        <v>26</v>
      </c>
      <c r="DH25" s="54" t="s">
        <v>26</v>
      </c>
      <c r="DI25" s="54" t="s">
        <v>26</v>
      </c>
      <c r="DJ25" s="54" t="s">
        <v>26</v>
      </c>
      <c r="DK25" s="54" t="s">
        <v>26</v>
      </c>
      <c r="DL25" s="54" t="s">
        <v>26</v>
      </c>
      <c r="DM25" s="54" t="s">
        <v>26</v>
      </c>
      <c r="DN25" s="54" t="s">
        <v>26</v>
      </c>
      <c r="DO25" s="54" t="s">
        <v>26</v>
      </c>
      <c r="DP25" s="54" t="s">
        <v>26</v>
      </c>
      <c r="DQ25" s="54" t="s">
        <v>26</v>
      </c>
      <c r="DR25" s="54" t="s">
        <v>26</v>
      </c>
      <c r="DS25" s="54" t="s">
        <v>26</v>
      </c>
      <c r="DT25" s="54" t="s">
        <v>26</v>
      </c>
      <c r="DU25" s="54" t="s">
        <v>26</v>
      </c>
      <c r="DV25" s="54" t="s">
        <v>26</v>
      </c>
      <c r="DW25" s="54" t="s">
        <v>26</v>
      </c>
      <c r="DX25" s="54" t="s">
        <v>26</v>
      </c>
      <c r="DY25" s="54" t="s">
        <v>26</v>
      </c>
      <c r="DZ25" s="54" t="s">
        <v>26</v>
      </c>
      <c r="EA25" s="54" t="s">
        <v>26</v>
      </c>
      <c r="EB25" s="54" t="s">
        <v>26</v>
      </c>
      <c r="EC25" s="54" t="s">
        <v>26</v>
      </c>
      <c r="ED25" s="54" t="s">
        <v>26</v>
      </c>
      <c r="EE25" s="54" t="s">
        <v>26</v>
      </c>
      <c r="EF25" s="54" t="s">
        <v>26</v>
      </c>
      <c r="EG25" s="54" t="s">
        <v>26</v>
      </c>
      <c r="EH25" s="54" t="s">
        <v>26</v>
      </c>
      <c r="EI25" s="54" t="s">
        <v>26</v>
      </c>
      <c r="EJ25" s="54" t="s">
        <v>26</v>
      </c>
      <c r="EK25" s="54" t="s">
        <v>26</v>
      </c>
      <c r="EL25" s="54" t="s">
        <v>26</v>
      </c>
      <c r="EM25" s="54" t="s">
        <v>26</v>
      </c>
      <c r="EN25" s="54" t="s">
        <v>26</v>
      </c>
      <c r="EO25" s="54" t="s">
        <v>26</v>
      </c>
      <c r="EP25" s="54" t="s">
        <v>26</v>
      </c>
      <c r="EQ25" s="54" t="s">
        <v>26</v>
      </c>
      <c r="ER25" s="54" t="s">
        <v>26</v>
      </c>
      <c r="ES25" s="54" t="s">
        <v>26</v>
      </c>
      <c r="ET25" s="54" t="s">
        <v>26</v>
      </c>
      <c r="EU25" s="54" t="s">
        <v>26</v>
      </c>
      <c r="EV25" s="54" t="s">
        <v>26</v>
      </c>
      <c r="EW25" s="54" t="s">
        <v>26</v>
      </c>
      <c r="EX25" s="54" t="s">
        <v>26</v>
      </c>
      <c r="EY25" s="54" t="s">
        <v>26</v>
      </c>
      <c r="EZ25" s="54" t="s">
        <v>26</v>
      </c>
      <c r="FA25" s="54" t="s">
        <v>26</v>
      </c>
      <c r="FB25" s="54" t="s">
        <v>26</v>
      </c>
      <c r="FC25" s="54" t="s">
        <v>26</v>
      </c>
      <c r="FD25" s="54" t="s">
        <v>26</v>
      </c>
      <c r="FE25" s="54" t="s">
        <v>26</v>
      </c>
      <c r="FF25" s="54" t="s">
        <v>26</v>
      </c>
      <c r="FG25" s="54" t="s">
        <v>26</v>
      </c>
      <c r="FH25" s="54" t="s">
        <v>26</v>
      </c>
      <c r="FI25" s="54" t="s">
        <v>26</v>
      </c>
      <c r="FJ25" s="54" t="s">
        <v>26</v>
      </c>
      <c r="FK25" s="54" t="s">
        <v>26</v>
      </c>
      <c r="FL25" s="54" t="s">
        <v>26</v>
      </c>
      <c r="FM25" s="54" t="s">
        <v>26</v>
      </c>
      <c r="FN25" s="54" t="s">
        <v>26</v>
      </c>
      <c r="FO25" s="54" t="s">
        <v>26</v>
      </c>
      <c r="FP25" s="54" t="s">
        <v>26</v>
      </c>
      <c r="FQ25" s="54" t="s">
        <v>26</v>
      </c>
      <c r="FR25" s="54" t="s">
        <v>26</v>
      </c>
      <c r="FS25" s="54" t="s">
        <v>26</v>
      </c>
      <c r="FT25" s="54" t="s">
        <v>26</v>
      </c>
      <c r="FU25" s="54" t="s">
        <v>26</v>
      </c>
      <c r="FV25" s="54" t="s">
        <v>26</v>
      </c>
      <c r="FW25" s="54" t="s">
        <v>26</v>
      </c>
      <c r="FX25" s="54" t="s">
        <v>26</v>
      </c>
      <c r="FY25" s="54" t="s">
        <v>26</v>
      </c>
      <c r="FZ25" s="54" t="s">
        <v>26</v>
      </c>
      <c r="GA25" s="54" t="s">
        <v>26</v>
      </c>
      <c r="GB25" s="54" t="s">
        <v>26</v>
      </c>
      <c r="GC25" s="54" t="s">
        <v>26</v>
      </c>
      <c r="GD25" s="54" t="s">
        <v>26</v>
      </c>
      <c r="GE25" s="54" t="s">
        <v>26</v>
      </c>
      <c r="GF25" s="54" t="s">
        <v>26</v>
      </c>
      <c r="GG25" s="54" t="s">
        <v>26</v>
      </c>
      <c r="GH25" s="54" t="s">
        <v>26</v>
      </c>
      <c r="GI25" s="54" t="s">
        <v>26</v>
      </c>
      <c r="GJ25" s="54" t="s">
        <v>26</v>
      </c>
      <c r="GK25" s="54" t="s">
        <v>26</v>
      </c>
      <c r="GL25" s="54" t="s">
        <v>26</v>
      </c>
      <c r="GM25" s="54" t="s">
        <v>26</v>
      </c>
      <c r="GN25" s="54" t="s">
        <v>26</v>
      </c>
      <c r="GO25" s="54" t="s">
        <v>26</v>
      </c>
      <c r="GP25" s="54" t="s">
        <v>26</v>
      </c>
      <c r="GQ25" s="54" t="s">
        <v>26</v>
      </c>
      <c r="GR25" s="54" t="s">
        <v>26</v>
      </c>
      <c r="GS25" s="54" t="s">
        <v>26</v>
      </c>
      <c r="GT25" s="54" t="s">
        <v>26</v>
      </c>
      <c r="GU25" s="54" t="s">
        <v>26</v>
      </c>
      <c r="GV25" s="54" t="s">
        <v>26</v>
      </c>
      <c r="GW25" s="54" t="s">
        <v>26</v>
      </c>
      <c r="GX25" s="54" t="s">
        <v>26</v>
      </c>
      <c r="GY25" s="54" t="s">
        <v>26</v>
      </c>
      <c r="GZ25" s="54" t="s">
        <v>26</v>
      </c>
      <c r="HA25" s="54" t="s">
        <v>26</v>
      </c>
      <c r="HB25" s="54" t="s">
        <v>26</v>
      </c>
      <c r="HC25" s="54" t="s">
        <v>26</v>
      </c>
      <c r="HD25" s="54" t="s">
        <v>26</v>
      </c>
      <c r="HE25" s="54" t="s">
        <v>26</v>
      </c>
      <c r="HF25" s="54" t="s">
        <v>26</v>
      </c>
      <c r="HG25" s="54" t="s">
        <v>26</v>
      </c>
      <c r="HH25" s="54" t="s">
        <v>26</v>
      </c>
      <c r="HI25" s="54" t="s">
        <v>26</v>
      </c>
      <c r="HJ25" s="54" t="s">
        <v>26</v>
      </c>
      <c r="HK25" s="54" t="s">
        <v>26</v>
      </c>
      <c r="HL25" s="54" t="s">
        <v>26</v>
      </c>
      <c r="HM25" s="54" t="s">
        <v>26</v>
      </c>
      <c r="HN25" s="54" t="s">
        <v>26</v>
      </c>
      <c r="HO25" s="54" t="s">
        <v>26</v>
      </c>
      <c r="HP25" s="54" t="s">
        <v>26</v>
      </c>
      <c r="HQ25" s="54" t="s">
        <v>26</v>
      </c>
      <c r="HR25" s="54" t="s">
        <v>26</v>
      </c>
      <c r="HS25" s="54" t="s">
        <v>26</v>
      </c>
      <c r="HT25" s="54" t="s">
        <v>26</v>
      </c>
      <c r="HU25" s="54" t="s">
        <v>26</v>
      </c>
      <c r="HV25" s="54" t="s">
        <v>26</v>
      </c>
      <c r="HW25" s="54" t="s">
        <v>26</v>
      </c>
      <c r="HX25" s="54" t="s">
        <v>26</v>
      </c>
      <c r="HY25" s="54" t="s">
        <v>26</v>
      </c>
      <c r="HZ25" s="54" t="s">
        <v>26</v>
      </c>
      <c r="IA25" s="54" t="s">
        <v>26</v>
      </c>
      <c r="IB25" s="54" t="s">
        <v>26</v>
      </c>
      <c r="IC25" s="54" t="s">
        <v>26</v>
      </c>
      <c r="ID25" s="54" t="s">
        <v>26</v>
      </c>
      <c r="IE25" s="54" t="s">
        <v>26</v>
      </c>
      <c r="IF25" s="54" t="s">
        <v>26</v>
      </c>
      <c r="IG25" s="54" t="s">
        <v>26</v>
      </c>
      <c r="IH25" s="54" t="s">
        <v>26</v>
      </c>
      <c r="II25" s="54" t="s">
        <v>26</v>
      </c>
      <c r="IJ25" s="54" t="s">
        <v>26</v>
      </c>
      <c r="IK25" s="54" t="s">
        <v>26</v>
      </c>
      <c r="IL25" s="54" t="s">
        <v>26</v>
      </c>
      <c r="IM25" s="54" t="s">
        <v>26</v>
      </c>
      <c r="IN25" s="54" t="s">
        <v>26</v>
      </c>
      <c r="IO25" s="54" t="s">
        <v>26</v>
      </c>
      <c r="IP25" s="54" t="s">
        <v>26</v>
      </c>
      <c r="IQ25" s="54" t="s">
        <v>26</v>
      </c>
      <c r="IR25" s="54" t="s">
        <v>26</v>
      </c>
      <c r="IS25" s="54" t="s">
        <v>26</v>
      </c>
      <c r="IT25" s="54" t="s">
        <v>26</v>
      </c>
      <c r="IU25" s="54" t="s">
        <v>26</v>
      </c>
      <c r="IV25" s="54" t="s">
        <v>26</v>
      </c>
      <c r="IW25" s="54" t="s">
        <v>26</v>
      </c>
      <c r="IX25" s="54" t="s">
        <v>26</v>
      </c>
      <c r="IY25" s="54" t="s">
        <v>26</v>
      </c>
      <c r="IZ25" s="54" t="s">
        <v>26</v>
      </c>
      <c r="JA25" s="16"/>
      <c r="JB25" s="16"/>
      <c r="JC25" s="16"/>
      <c r="JD25" s="16"/>
    </row>
    <row r="26" spans="1:264" s="6" customFormat="1" x14ac:dyDescent="0.25">
      <c r="A26" s="55">
        <v>22</v>
      </c>
      <c r="B26" s="56" t="str">
        <f>ESTUDIANTES!B26</f>
        <v>1° A</v>
      </c>
      <c r="C26" s="56">
        <f>ESTUDIANTES!C26</f>
        <v>12345691</v>
      </c>
      <c r="D26" s="97" t="str">
        <f>ESTUDIANTES!D26</f>
        <v>ESTUDIANTE 22</v>
      </c>
      <c r="E26" s="97"/>
      <c r="F26" s="97"/>
      <c r="G26" s="97"/>
      <c r="H26" s="57" t="str">
        <f>ESTUDIANTES!H26</f>
        <v>M</v>
      </c>
      <c r="I26" s="54" t="s">
        <v>27</v>
      </c>
      <c r="J26" s="54" t="s">
        <v>27</v>
      </c>
      <c r="K26" s="54" t="s">
        <v>27</v>
      </c>
      <c r="L26" s="54" t="s">
        <v>27</v>
      </c>
      <c r="M26" s="54" t="s">
        <v>27</v>
      </c>
      <c r="N26" s="54" t="s">
        <v>27</v>
      </c>
      <c r="O26" s="54" t="s">
        <v>27</v>
      </c>
      <c r="P26" s="54" t="s">
        <v>27</v>
      </c>
      <c r="Q26" s="54" t="s">
        <v>27</v>
      </c>
      <c r="R26" s="54" t="s">
        <v>27</v>
      </c>
      <c r="S26" s="54" t="s">
        <v>27</v>
      </c>
      <c r="T26" s="54" t="s">
        <v>27</v>
      </c>
      <c r="U26" s="54" t="s">
        <v>27</v>
      </c>
      <c r="V26" s="54" t="s">
        <v>27</v>
      </c>
      <c r="W26" s="54" t="s">
        <v>27</v>
      </c>
      <c r="X26" s="54" t="s">
        <v>27</v>
      </c>
      <c r="Y26" s="54" t="s">
        <v>27</v>
      </c>
      <c r="Z26" s="54" t="s">
        <v>27</v>
      </c>
      <c r="AA26" s="54" t="s">
        <v>27</v>
      </c>
      <c r="AB26" s="54" t="s">
        <v>27</v>
      </c>
      <c r="AC26" s="54" t="s">
        <v>27</v>
      </c>
      <c r="AD26" s="54" t="s">
        <v>27</v>
      </c>
      <c r="AE26" s="54" t="s">
        <v>27</v>
      </c>
      <c r="AF26" s="54" t="s">
        <v>27</v>
      </c>
      <c r="AG26" s="54" t="s">
        <v>27</v>
      </c>
      <c r="AH26" s="54" t="s">
        <v>27</v>
      </c>
      <c r="AI26" s="54" t="s">
        <v>27</v>
      </c>
      <c r="AJ26" s="54" t="s">
        <v>27</v>
      </c>
      <c r="AK26" s="54" t="s">
        <v>27</v>
      </c>
      <c r="AL26" s="54" t="s">
        <v>27</v>
      </c>
      <c r="AM26" s="54" t="s">
        <v>27</v>
      </c>
      <c r="AN26" s="54" t="s">
        <v>27</v>
      </c>
      <c r="AO26" s="54" t="s">
        <v>27</v>
      </c>
      <c r="AP26" s="54" t="s">
        <v>27</v>
      </c>
      <c r="AQ26" s="54" t="s">
        <v>27</v>
      </c>
      <c r="AR26" s="54" t="s">
        <v>27</v>
      </c>
      <c r="AS26" s="54" t="s">
        <v>27</v>
      </c>
      <c r="AT26" s="54" t="s">
        <v>27</v>
      </c>
      <c r="AU26" s="54" t="s">
        <v>27</v>
      </c>
      <c r="AV26" s="54" t="s">
        <v>27</v>
      </c>
      <c r="AW26" s="54" t="s">
        <v>27</v>
      </c>
      <c r="AX26" s="54" t="s">
        <v>27</v>
      </c>
      <c r="AY26" s="54" t="s">
        <v>27</v>
      </c>
      <c r="AZ26" s="54" t="s">
        <v>27</v>
      </c>
      <c r="BA26" s="54" t="s">
        <v>27</v>
      </c>
      <c r="BB26" s="54" t="s">
        <v>27</v>
      </c>
      <c r="BC26" s="54" t="s">
        <v>27</v>
      </c>
      <c r="BD26" s="54" t="s">
        <v>27</v>
      </c>
      <c r="BE26" s="54" t="s">
        <v>27</v>
      </c>
      <c r="BF26" s="54" t="s">
        <v>27</v>
      </c>
      <c r="BG26" s="54" t="s">
        <v>27</v>
      </c>
      <c r="BH26" s="54" t="s">
        <v>27</v>
      </c>
      <c r="BI26" s="54" t="s">
        <v>27</v>
      </c>
      <c r="BJ26" s="54" t="s">
        <v>27</v>
      </c>
      <c r="BK26" s="54" t="s">
        <v>27</v>
      </c>
      <c r="BL26" s="54" t="s">
        <v>27</v>
      </c>
      <c r="BM26" s="54" t="s">
        <v>27</v>
      </c>
      <c r="BN26" s="54" t="s">
        <v>27</v>
      </c>
      <c r="BO26" s="54" t="s">
        <v>27</v>
      </c>
      <c r="BP26" s="54" t="s">
        <v>27</v>
      </c>
      <c r="BQ26" s="54" t="s">
        <v>27</v>
      </c>
      <c r="BR26" s="54" t="s">
        <v>27</v>
      </c>
      <c r="BS26" s="54" t="s">
        <v>27</v>
      </c>
      <c r="BT26" s="54" t="s">
        <v>27</v>
      </c>
      <c r="BU26" s="54" t="s">
        <v>27</v>
      </c>
      <c r="BV26" s="54" t="s">
        <v>27</v>
      </c>
      <c r="BW26" s="54" t="s">
        <v>27</v>
      </c>
      <c r="BX26" s="54" t="s">
        <v>27</v>
      </c>
      <c r="BY26" s="54" t="s">
        <v>27</v>
      </c>
      <c r="BZ26" s="54" t="s">
        <v>27</v>
      </c>
      <c r="CA26" s="54" t="s">
        <v>27</v>
      </c>
      <c r="CB26" s="54" t="s">
        <v>27</v>
      </c>
      <c r="CC26" s="54" t="s">
        <v>27</v>
      </c>
      <c r="CD26" s="54" t="s">
        <v>27</v>
      </c>
      <c r="CE26" s="54" t="s">
        <v>27</v>
      </c>
      <c r="CF26" s="54" t="s">
        <v>27</v>
      </c>
      <c r="CG26" s="54" t="s">
        <v>27</v>
      </c>
      <c r="CH26" s="54" t="s">
        <v>27</v>
      </c>
      <c r="CI26" s="54" t="s">
        <v>27</v>
      </c>
      <c r="CJ26" s="54" t="s">
        <v>27</v>
      </c>
      <c r="CK26" s="54" t="s">
        <v>27</v>
      </c>
      <c r="CL26" s="54" t="s">
        <v>27</v>
      </c>
      <c r="CM26" s="54" t="s">
        <v>27</v>
      </c>
      <c r="CN26" s="54" t="s">
        <v>27</v>
      </c>
      <c r="CO26" s="54" t="s">
        <v>27</v>
      </c>
      <c r="CP26" s="54" t="s">
        <v>27</v>
      </c>
      <c r="CQ26" s="54" t="s">
        <v>27</v>
      </c>
      <c r="CR26" s="54" t="s">
        <v>27</v>
      </c>
      <c r="CS26" s="54" t="s">
        <v>27</v>
      </c>
      <c r="CT26" s="54" t="s">
        <v>27</v>
      </c>
      <c r="CU26" s="54" t="s">
        <v>27</v>
      </c>
      <c r="CV26" s="54" t="s">
        <v>27</v>
      </c>
      <c r="CW26" s="54" t="s">
        <v>27</v>
      </c>
      <c r="CX26" s="54" t="s">
        <v>27</v>
      </c>
      <c r="CY26" s="54" t="s">
        <v>27</v>
      </c>
      <c r="CZ26" s="54" t="s">
        <v>27</v>
      </c>
      <c r="DA26" s="54" t="s">
        <v>27</v>
      </c>
      <c r="DB26" s="54" t="s">
        <v>27</v>
      </c>
      <c r="DC26" s="54" t="s">
        <v>27</v>
      </c>
      <c r="DD26" s="54" t="s">
        <v>27</v>
      </c>
      <c r="DE26" s="54" t="s">
        <v>27</v>
      </c>
      <c r="DF26" s="54" t="s">
        <v>27</v>
      </c>
      <c r="DG26" s="54" t="s">
        <v>27</v>
      </c>
      <c r="DH26" s="54" t="s">
        <v>27</v>
      </c>
      <c r="DI26" s="54" t="s">
        <v>27</v>
      </c>
      <c r="DJ26" s="54" t="s">
        <v>27</v>
      </c>
      <c r="DK26" s="54" t="s">
        <v>27</v>
      </c>
      <c r="DL26" s="54" t="s">
        <v>27</v>
      </c>
      <c r="DM26" s="54" t="s">
        <v>27</v>
      </c>
      <c r="DN26" s="54" t="s">
        <v>27</v>
      </c>
      <c r="DO26" s="54" t="s">
        <v>27</v>
      </c>
      <c r="DP26" s="54" t="s">
        <v>27</v>
      </c>
      <c r="DQ26" s="54" t="s">
        <v>27</v>
      </c>
      <c r="DR26" s="54" t="s">
        <v>27</v>
      </c>
      <c r="DS26" s="54" t="s">
        <v>27</v>
      </c>
      <c r="DT26" s="54" t="s">
        <v>27</v>
      </c>
      <c r="DU26" s="54" t="s">
        <v>27</v>
      </c>
      <c r="DV26" s="54" t="s">
        <v>27</v>
      </c>
      <c r="DW26" s="54" t="s">
        <v>27</v>
      </c>
      <c r="DX26" s="54" t="s">
        <v>27</v>
      </c>
      <c r="DY26" s="54" t="s">
        <v>27</v>
      </c>
      <c r="DZ26" s="54" t="s">
        <v>27</v>
      </c>
      <c r="EA26" s="54" t="s">
        <v>27</v>
      </c>
      <c r="EB26" s="54" t="s">
        <v>27</v>
      </c>
      <c r="EC26" s="54" t="s">
        <v>27</v>
      </c>
      <c r="ED26" s="54" t="s">
        <v>27</v>
      </c>
      <c r="EE26" s="54" t="s">
        <v>27</v>
      </c>
      <c r="EF26" s="54" t="s">
        <v>27</v>
      </c>
      <c r="EG26" s="54" t="s">
        <v>27</v>
      </c>
      <c r="EH26" s="54" t="s">
        <v>27</v>
      </c>
      <c r="EI26" s="54" t="s">
        <v>27</v>
      </c>
      <c r="EJ26" s="54" t="s">
        <v>27</v>
      </c>
      <c r="EK26" s="54" t="s">
        <v>27</v>
      </c>
      <c r="EL26" s="54" t="s">
        <v>27</v>
      </c>
      <c r="EM26" s="54" t="s">
        <v>27</v>
      </c>
      <c r="EN26" s="54" t="s">
        <v>27</v>
      </c>
      <c r="EO26" s="54" t="s">
        <v>27</v>
      </c>
      <c r="EP26" s="54" t="s">
        <v>27</v>
      </c>
      <c r="EQ26" s="54" t="s">
        <v>27</v>
      </c>
      <c r="ER26" s="54" t="s">
        <v>27</v>
      </c>
      <c r="ES26" s="54" t="s">
        <v>27</v>
      </c>
      <c r="ET26" s="54" t="s">
        <v>27</v>
      </c>
      <c r="EU26" s="54" t="s">
        <v>27</v>
      </c>
      <c r="EV26" s="54" t="s">
        <v>27</v>
      </c>
      <c r="EW26" s="54" t="s">
        <v>27</v>
      </c>
      <c r="EX26" s="54" t="s">
        <v>27</v>
      </c>
      <c r="EY26" s="54" t="s">
        <v>27</v>
      </c>
      <c r="EZ26" s="54" t="s">
        <v>27</v>
      </c>
      <c r="FA26" s="54" t="s">
        <v>27</v>
      </c>
      <c r="FB26" s="54" t="s">
        <v>27</v>
      </c>
      <c r="FC26" s="54" t="s">
        <v>27</v>
      </c>
      <c r="FD26" s="54" t="s">
        <v>27</v>
      </c>
      <c r="FE26" s="54" t="s">
        <v>27</v>
      </c>
      <c r="FF26" s="54" t="s">
        <v>27</v>
      </c>
      <c r="FG26" s="54" t="s">
        <v>27</v>
      </c>
      <c r="FH26" s="54" t="s">
        <v>27</v>
      </c>
      <c r="FI26" s="54" t="s">
        <v>27</v>
      </c>
      <c r="FJ26" s="54" t="s">
        <v>27</v>
      </c>
      <c r="FK26" s="54" t="s">
        <v>27</v>
      </c>
      <c r="FL26" s="54" t="s">
        <v>27</v>
      </c>
      <c r="FM26" s="54" t="s">
        <v>27</v>
      </c>
      <c r="FN26" s="54" t="s">
        <v>27</v>
      </c>
      <c r="FO26" s="54" t="s">
        <v>27</v>
      </c>
      <c r="FP26" s="54" t="s">
        <v>27</v>
      </c>
      <c r="FQ26" s="54" t="s">
        <v>27</v>
      </c>
      <c r="FR26" s="54" t="s">
        <v>27</v>
      </c>
      <c r="FS26" s="54" t="s">
        <v>27</v>
      </c>
      <c r="FT26" s="54" t="s">
        <v>27</v>
      </c>
      <c r="FU26" s="54" t="s">
        <v>27</v>
      </c>
      <c r="FV26" s="54" t="s">
        <v>27</v>
      </c>
      <c r="FW26" s="54" t="s">
        <v>27</v>
      </c>
      <c r="FX26" s="54" t="s">
        <v>27</v>
      </c>
      <c r="FY26" s="54" t="s">
        <v>27</v>
      </c>
      <c r="FZ26" s="54" t="s">
        <v>27</v>
      </c>
      <c r="GA26" s="54" t="s">
        <v>27</v>
      </c>
      <c r="GB26" s="54" t="s">
        <v>27</v>
      </c>
      <c r="GC26" s="54" t="s">
        <v>27</v>
      </c>
      <c r="GD26" s="54" t="s">
        <v>27</v>
      </c>
      <c r="GE26" s="54" t="s">
        <v>27</v>
      </c>
      <c r="GF26" s="54" t="s">
        <v>27</v>
      </c>
      <c r="GG26" s="54" t="s">
        <v>27</v>
      </c>
      <c r="GH26" s="54" t="s">
        <v>27</v>
      </c>
      <c r="GI26" s="54" t="s">
        <v>27</v>
      </c>
      <c r="GJ26" s="54" t="s">
        <v>27</v>
      </c>
      <c r="GK26" s="54" t="s">
        <v>27</v>
      </c>
      <c r="GL26" s="54" t="s">
        <v>27</v>
      </c>
      <c r="GM26" s="54" t="s">
        <v>27</v>
      </c>
      <c r="GN26" s="54" t="s">
        <v>27</v>
      </c>
      <c r="GO26" s="54" t="s">
        <v>27</v>
      </c>
      <c r="GP26" s="54" t="s">
        <v>27</v>
      </c>
      <c r="GQ26" s="54" t="s">
        <v>27</v>
      </c>
      <c r="GR26" s="54" t="s">
        <v>27</v>
      </c>
      <c r="GS26" s="54" t="s">
        <v>27</v>
      </c>
      <c r="GT26" s="54" t="s">
        <v>27</v>
      </c>
      <c r="GU26" s="54" t="s">
        <v>27</v>
      </c>
      <c r="GV26" s="54" t="s">
        <v>27</v>
      </c>
      <c r="GW26" s="54" t="s">
        <v>27</v>
      </c>
      <c r="GX26" s="54" t="s">
        <v>27</v>
      </c>
      <c r="GY26" s="54" t="s">
        <v>27</v>
      </c>
      <c r="GZ26" s="54" t="s">
        <v>27</v>
      </c>
      <c r="HA26" s="54" t="s">
        <v>27</v>
      </c>
      <c r="HB26" s="54" t="s">
        <v>27</v>
      </c>
      <c r="HC26" s="54" t="s">
        <v>27</v>
      </c>
      <c r="HD26" s="54" t="s">
        <v>27</v>
      </c>
      <c r="HE26" s="54" t="s">
        <v>27</v>
      </c>
      <c r="HF26" s="54" t="s">
        <v>27</v>
      </c>
      <c r="HG26" s="54" t="s">
        <v>27</v>
      </c>
      <c r="HH26" s="54" t="s">
        <v>27</v>
      </c>
      <c r="HI26" s="54" t="s">
        <v>27</v>
      </c>
      <c r="HJ26" s="54" t="s">
        <v>27</v>
      </c>
      <c r="HK26" s="54" t="s">
        <v>27</v>
      </c>
      <c r="HL26" s="54" t="s">
        <v>27</v>
      </c>
      <c r="HM26" s="54" t="s">
        <v>27</v>
      </c>
      <c r="HN26" s="54" t="s">
        <v>27</v>
      </c>
      <c r="HO26" s="54" t="s">
        <v>27</v>
      </c>
      <c r="HP26" s="54" t="s">
        <v>27</v>
      </c>
      <c r="HQ26" s="54" t="s">
        <v>27</v>
      </c>
      <c r="HR26" s="54" t="s">
        <v>27</v>
      </c>
      <c r="HS26" s="54" t="s">
        <v>27</v>
      </c>
      <c r="HT26" s="54" t="s">
        <v>27</v>
      </c>
      <c r="HU26" s="54" t="s">
        <v>27</v>
      </c>
      <c r="HV26" s="54" t="s">
        <v>27</v>
      </c>
      <c r="HW26" s="54" t="s">
        <v>27</v>
      </c>
      <c r="HX26" s="54" t="s">
        <v>27</v>
      </c>
      <c r="HY26" s="54" t="s">
        <v>27</v>
      </c>
      <c r="HZ26" s="54" t="s">
        <v>27</v>
      </c>
      <c r="IA26" s="54" t="s">
        <v>27</v>
      </c>
      <c r="IB26" s="54" t="s">
        <v>27</v>
      </c>
      <c r="IC26" s="54" t="s">
        <v>27</v>
      </c>
      <c r="ID26" s="54" t="s">
        <v>27</v>
      </c>
      <c r="IE26" s="54" t="s">
        <v>27</v>
      </c>
      <c r="IF26" s="54" t="s">
        <v>27</v>
      </c>
      <c r="IG26" s="54" t="s">
        <v>27</v>
      </c>
      <c r="IH26" s="54" t="s">
        <v>27</v>
      </c>
      <c r="II26" s="54" t="s">
        <v>27</v>
      </c>
      <c r="IJ26" s="54" t="s">
        <v>27</v>
      </c>
      <c r="IK26" s="54" t="s">
        <v>27</v>
      </c>
      <c r="IL26" s="54" t="s">
        <v>27</v>
      </c>
      <c r="IM26" s="54" t="s">
        <v>27</v>
      </c>
      <c r="IN26" s="54" t="s">
        <v>27</v>
      </c>
      <c r="IO26" s="54" t="s">
        <v>27</v>
      </c>
      <c r="IP26" s="54" t="s">
        <v>27</v>
      </c>
      <c r="IQ26" s="54" t="s">
        <v>27</v>
      </c>
      <c r="IR26" s="54" t="s">
        <v>27</v>
      </c>
      <c r="IS26" s="54" t="s">
        <v>27</v>
      </c>
      <c r="IT26" s="54" t="s">
        <v>27</v>
      </c>
      <c r="IU26" s="54" t="s">
        <v>27</v>
      </c>
      <c r="IV26" s="54" t="s">
        <v>27</v>
      </c>
      <c r="IW26" s="54" t="s">
        <v>27</v>
      </c>
      <c r="IX26" s="54" t="s">
        <v>27</v>
      </c>
      <c r="IY26" s="54" t="s">
        <v>27</v>
      </c>
      <c r="IZ26" s="54" t="s">
        <v>27</v>
      </c>
      <c r="JA26" s="16"/>
      <c r="JB26" s="16"/>
      <c r="JC26" s="16"/>
      <c r="JD26" s="16"/>
    </row>
    <row r="27" spans="1:264" s="6" customFormat="1" x14ac:dyDescent="0.25">
      <c r="A27" s="55">
        <v>23</v>
      </c>
      <c r="B27" s="56" t="str">
        <f>ESTUDIANTES!B27</f>
        <v>1° A</v>
      </c>
      <c r="C27" s="56">
        <f>ESTUDIANTES!C27</f>
        <v>12345692</v>
      </c>
      <c r="D27" s="97" t="str">
        <f>ESTUDIANTES!D27</f>
        <v>ESTUDIANTE 23</v>
      </c>
      <c r="E27" s="97"/>
      <c r="F27" s="97"/>
      <c r="G27" s="97"/>
      <c r="H27" s="57" t="str">
        <f>ESTUDIANTES!H27</f>
        <v>M</v>
      </c>
      <c r="I27" s="54" t="s">
        <v>26</v>
      </c>
      <c r="J27" s="54" t="s">
        <v>26</v>
      </c>
      <c r="K27" s="54" t="s">
        <v>26</v>
      </c>
      <c r="L27" s="54" t="s">
        <v>26</v>
      </c>
      <c r="M27" s="54" t="s">
        <v>26</v>
      </c>
      <c r="N27" s="54" t="s">
        <v>26</v>
      </c>
      <c r="O27" s="54" t="s">
        <v>26</v>
      </c>
      <c r="P27" s="54" t="s">
        <v>26</v>
      </c>
      <c r="Q27" s="54" t="s">
        <v>26</v>
      </c>
      <c r="R27" s="54" t="s">
        <v>26</v>
      </c>
      <c r="S27" s="54" t="s">
        <v>26</v>
      </c>
      <c r="T27" s="54" t="s">
        <v>26</v>
      </c>
      <c r="U27" s="54" t="s">
        <v>26</v>
      </c>
      <c r="V27" s="54" t="s">
        <v>26</v>
      </c>
      <c r="W27" s="54" t="s">
        <v>26</v>
      </c>
      <c r="X27" s="54" t="s">
        <v>26</v>
      </c>
      <c r="Y27" s="54" t="s">
        <v>26</v>
      </c>
      <c r="Z27" s="54" t="s">
        <v>26</v>
      </c>
      <c r="AA27" s="54" t="s">
        <v>26</v>
      </c>
      <c r="AB27" s="54" t="s">
        <v>26</v>
      </c>
      <c r="AC27" s="54" t="s">
        <v>26</v>
      </c>
      <c r="AD27" s="54" t="s">
        <v>26</v>
      </c>
      <c r="AE27" s="54" t="s">
        <v>26</v>
      </c>
      <c r="AF27" s="54" t="s">
        <v>26</v>
      </c>
      <c r="AG27" s="54" t="s">
        <v>26</v>
      </c>
      <c r="AH27" s="54" t="s">
        <v>26</v>
      </c>
      <c r="AI27" s="54" t="s">
        <v>26</v>
      </c>
      <c r="AJ27" s="54" t="s">
        <v>26</v>
      </c>
      <c r="AK27" s="54" t="s">
        <v>26</v>
      </c>
      <c r="AL27" s="54" t="s">
        <v>26</v>
      </c>
      <c r="AM27" s="54" t="s">
        <v>26</v>
      </c>
      <c r="AN27" s="54" t="s">
        <v>26</v>
      </c>
      <c r="AO27" s="54" t="s">
        <v>26</v>
      </c>
      <c r="AP27" s="54" t="s">
        <v>26</v>
      </c>
      <c r="AQ27" s="54" t="s">
        <v>26</v>
      </c>
      <c r="AR27" s="54" t="s">
        <v>26</v>
      </c>
      <c r="AS27" s="54" t="s">
        <v>26</v>
      </c>
      <c r="AT27" s="54" t="s">
        <v>26</v>
      </c>
      <c r="AU27" s="54" t="s">
        <v>26</v>
      </c>
      <c r="AV27" s="54" t="s">
        <v>26</v>
      </c>
      <c r="AW27" s="54" t="s">
        <v>26</v>
      </c>
      <c r="AX27" s="54" t="s">
        <v>26</v>
      </c>
      <c r="AY27" s="54" t="s">
        <v>26</v>
      </c>
      <c r="AZ27" s="54" t="s">
        <v>26</v>
      </c>
      <c r="BA27" s="54" t="s">
        <v>26</v>
      </c>
      <c r="BB27" s="54" t="s">
        <v>26</v>
      </c>
      <c r="BC27" s="54" t="s">
        <v>26</v>
      </c>
      <c r="BD27" s="54" t="s">
        <v>26</v>
      </c>
      <c r="BE27" s="54" t="s">
        <v>26</v>
      </c>
      <c r="BF27" s="54" t="s">
        <v>26</v>
      </c>
      <c r="BG27" s="54" t="s">
        <v>26</v>
      </c>
      <c r="BH27" s="54" t="s">
        <v>26</v>
      </c>
      <c r="BI27" s="54" t="s">
        <v>26</v>
      </c>
      <c r="BJ27" s="54" t="s">
        <v>26</v>
      </c>
      <c r="BK27" s="54" t="s">
        <v>26</v>
      </c>
      <c r="BL27" s="54" t="s">
        <v>26</v>
      </c>
      <c r="BM27" s="54" t="s">
        <v>26</v>
      </c>
      <c r="BN27" s="54" t="s">
        <v>26</v>
      </c>
      <c r="BO27" s="54" t="s">
        <v>26</v>
      </c>
      <c r="BP27" s="54" t="s">
        <v>26</v>
      </c>
      <c r="BQ27" s="54" t="s">
        <v>26</v>
      </c>
      <c r="BR27" s="54" t="s">
        <v>26</v>
      </c>
      <c r="BS27" s="54" t="s">
        <v>26</v>
      </c>
      <c r="BT27" s="54" t="s">
        <v>26</v>
      </c>
      <c r="BU27" s="54" t="s">
        <v>26</v>
      </c>
      <c r="BV27" s="54" t="s">
        <v>26</v>
      </c>
      <c r="BW27" s="54" t="s">
        <v>26</v>
      </c>
      <c r="BX27" s="54" t="s">
        <v>26</v>
      </c>
      <c r="BY27" s="54" t="s">
        <v>26</v>
      </c>
      <c r="BZ27" s="54" t="s">
        <v>26</v>
      </c>
      <c r="CA27" s="54" t="s">
        <v>26</v>
      </c>
      <c r="CB27" s="54" t="s">
        <v>26</v>
      </c>
      <c r="CC27" s="54" t="s">
        <v>26</v>
      </c>
      <c r="CD27" s="54" t="s">
        <v>26</v>
      </c>
      <c r="CE27" s="54" t="s">
        <v>26</v>
      </c>
      <c r="CF27" s="54" t="s">
        <v>26</v>
      </c>
      <c r="CG27" s="54" t="s">
        <v>26</v>
      </c>
      <c r="CH27" s="54" t="s">
        <v>26</v>
      </c>
      <c r="CI27" s="54" t="s">
        <v>26</v>
      </c>
      <c r="CJ27" s="54" t="s">
        <v>26</v>
      </c>
      <c r="CK27" s="54" t="s">
        <v>26</v>
      </c>
      <c r="CL27" s="54" t="s">
        <v>26</v>
      </c>
      <c r="CM27" s="54" t="s">
        <v>26</v>
      </c>
      <c r="CN27" s="54" t="s">
        <v>26</v>
      </c>
      <c r="CO27" s="54" t="s">
        <v>26</v>
      </c>
      <c r="CP27" s="54" t="s">
        <v>26</v>
      </c>
      <c r="CQ27" s="54" t="s">
        <v>26</v>
      </c>
      <c r="CR27" s="54" t="s">
        <v>26</v>
      </c>
      <c r="CS27" s="54" t="s">
        <v>26</v>
      </c>
      <c r="CT27" s="54" t="s">
        <v>26</v>
      </c>
      <c r="CU27" s="54" t="s">
        <v>26</v>
      </c>
      <c r="CV27" s="54" t="s">
        <v>26</v>
      </c>
      <c r="CW27" s="54" t="s">
        <v>26</v>
      </c>
      <c r="CX27" s="54" t="s">
        <v>26</v>
      </c>
      <c r="CY27" s="54" t="s">
        <v>26</v>
      </c>
      <c r="CZ27" s="54" t="s">
        <v>26</v>
      </c>
      <c r="DA27" s="54" t="s">
        <v>26</v>
      </c>
      <c r="DB27" s="54" t="s">
        <v>26</v>
      </c>
      <c r="DC27" s="54" t="s">
        <v>26</v>
      </c>
      <c r="DD27" s="54" t="s">
        <v>26</v>
      </c>
      <c r="DE27" s="54" t="s">
        <v>26</v>
      </c>
      <c r="DF27" s="54" t="s">
        <v>26</v>
      </c>
      <c r="DG27" s="54" t="s">
        <v>26</v>
      </c>
      <c r="DH27" s="54" t="s">
        <v>26</v>
      </c>
      <c r="DI27" s="54" t="s">
        <v>26</v>
      </c>
      <c r="DJ27" s="54" t="s">
        <v>26</v>
      </c>
      <c r="DK27" s="54" t="s">
        <v>26</v>
      </c>
      <c r="DL27" s="54" t="s">
        <v>26</v>
      </c>
      <c r="DM27" s="54" t="s">
        <v>26</v>
      </c>
      <c r="DN27" s="54" t="s">
        <v>26</v>
      </c>
      <c r="DO27" s="54" t="s">
        <v>26</v>
      </c>
      <c r="DP27" s="54" t="s">
        <v>26</v>
      </c>
      <c r="DQ27" s="54" t="s">
        <v>26</v>
      </c>
      <c r="DR27" s="54" t="s">
        <v>26</v>
      </c>
      <c r="DS27" s="54" t="s">
        <v>26</v>
      </c>
      <c r="DT27" s="54" t="s">
        <v>26</v>
      </c>
      <c r="DU27" s="54" t="s">
        <v>26</v>
      </c>
      <c r="DV27" s="54" t="s">
        <v>26</v>
      </c>
      <c r="DW27" s="54" t="s">
        <v>26</v>
      </c>
      <c r="DX27" s="54" t="s">
        <v>26</v>
      </c>
      <c r="DY27" s="54" t="s">
        <v>26</v>
      </c>
      <c r="DZ27" s="54" t="s">
        <v>26</v>
      </c>
      <c r="EA27" s="54" t="s">
        <v>26</v>
      </c>
      <c r="EB27" s="54" t="s">
        <v>26</v>
      </c>
      <c r="EC27" s="54" t="s">
        <v>26</v>
      </c>
      <c r="ED27" s="54" t="s">
        <v>26</v>
      </c>
      <c r="EE27" s="54" t="s">
        <v>26</v>
      </c>
      <c r="EF27" s="54" t="s">
        <v>26</v>
      </c>
      <c r="EG27" s="54" t="s">
        <v>26</v>
      </c>
      <c r="EH27" s="54" t="s">
        <v>26</v>
      </c>
      <c r="EI27" s="54" t="s">
        <v>26</v>
      </c>
      <c r="EJ27" s="54" t="s">
        <v>26</v>
      </c>
      <c r="EK27" s="54" t="s">
        <v>26</v>
      </c>
      <c r="EL27" s="54" t="s">
        <v>26</v>
      </c>
      <c r="EM27" s="54" t="s">
        <v>26</v>
      </c>
      <c r="EN27" s="54" t="s">
        <v>26</v>
      </c>
      <c r="EO27" s="54" t="s">
        <v>26</v>
      </c>
      <c r="EP27" s="54" t="s">
        <v>26</v>
      </c>
      <c r="EQ27" s="54" t="s">
        <v>26</v>
      </c>
      <c r="ER27" s="54" t="s">
        <v>26</v>
      </c>
      <c r="ES27" s="54" t="s">
        <v>26</v>
      </c>
      <c r="ET27" s="54" t="s">
        <v>26</v>
      </c>
      <c r="EU27" s="54" t="s">
        <v>26</v>
      </c>
      <c r="EV27" s="54" t="s">
        <v>26</v>
      </c>
      <c r="EW27" s="54" t="s">
        <v>26</v>
      </c>
      <c r="EX27" s="54" t="s">
        <v>26</v>
      </c>
      <c r="EY27" s="54" t="s">
        <v>26</v>
      </c>
      <c r="EZ27" s="54" t="s">
        <v>26</v>
      </c>
      <c r="FA27" s="54" t="s">
        <v>26</v>
      </c>
      <c r="FB27" s="54" t="s">
        <v>26</v>
      </c>
      <c r="FC27" s="54" t="s">
        <v>26</v>
      </c>
      <c r="FD27" s="54" t="s">
        <v>26</v>
      </c>
      <c r="FE27" s="54" t="s">
        <v>26</v>
      </c>
      <c r="FF27" s="54" t="s">
        <v>26</v>
      </c>
      <c r="FG27" s="54" t="s">
        <v>26</v>
      </c>
      <c r="FH27" s="54" t="s">
        <v>26</v>
      </c>
      <c r="FI27" s="54" t="s">
        <v>26</v>
      </c>
      <c r="FJ27" s="54" t="s">
        <v>26</v>
      </c>
      <c r="FK27" s="54" t="s">
        <v>26</v>
      </c>
      <c r="FL27" s="54" t="s">
        <v>26</v>
      </c>
      <c r="FM27" s="54" t="s">
        <v>26</v>
      </c>
      <c r="FN27" s="54" t="s">
        <v>26</v>
      </c>
      <c r="FO27" s="54" t="s">
        <v>26</v>
      </c>
      <c r="FP27" s="54" t="s">
        <v>26</v>
      </c>
      <c r="FQ27" s="54" t="s">
        <v>26</v>
      </c>
      <c r="FR27" s="54" t="s">
        <v>26</v>
      </c>
      <c r="FS27" s="54" t="s">
        <v>26</v>
      </c>
      <c r="FT27" s="54" t="s">
        <v>26</v>
      </c>
      <c r="FU27" s="54" t="s">
        <v>26</v>
      </c>
      <c r="FV27" s="54" t="s">
        <v>26</v>
      </c>
      <c r="FW27" s="54" t="s">
        <v>26</v>
      </c>
      <c r="FX27" s="54" t="s">
        <v>26</v>
      </c>
      <c r="FY27" s="54" t="s">
        <v>26</v>
      </c>
      <c r="FZ27" s="54" t="s">
        <v>26</v>
      </c>
      <c r="GA27" s="54" t="s">
        <v>26</v>
      </c>
      <c r="GB27" s="54" t="s">
        <v>26</v>
      </c>
      <c r="GC27" s="54" t="s">
        <v>26</v>
      </c>
      <c r="GD27" s="54" t="s">
        <v>26</v>
      </c>
      <c r="GE27" s="54" t="s">
        <v>26</v>
      </c>
      <c r="GF27" s="54" t="s">
        <v>26</v>
      </c>
      <c r="GG27" s="54" t="s">
        <v>26</v>
      </c>
      <c r="GH27" s="54" t="s">
        <v>26</v>
      </c>
      <c r="GI27" s="54" t="s">
        <v>26</v>
      </c>
      <c r="GJ27" s="54" t="s">
        <v>26</v>
      </c>
      <c r="GK27" s="54" t="s">
        <v>26</v>
      </c>
      <c r="GL27" s="54" t="s">
        <v>26</v>
      </c>
      <c r="GM27" s="54" t="s">
        <v>26</v>
      </c>
      <c r="GN27" s="54" t="s">
        <v>26</v>
      </c>
      <c r="GO27" s="54" t="s">
        <v>26</v>
      </c>
      <c r="GP27" s="54" t="s">
        <v>26</v>
      </c>
      <c r="GQ27" s="54" t="s">
        <v>26</v>
      </c>
      <c r="GR27" s="54" t="s">
        <v>26</v>
      </c>
      <c r="GS27" s="54" t="s">
        <v>26</v>
      </c>
      <c r="GT27" s="54" t="s">
        <v>26</v>
      </c>
      <c r="GU27" s="54" t="s">
        <v>26</v>
      </c>
      <c r="GV27" s="54" t="s">
        <v>26</v>
      </c>
      <c r="GW27" s="54" t="s">
        <v>26</v>
      </c>
      <c r="GX27" s="54" t="s">
        <v>26</v>
      </c>
      <c r="GY27" s="54" t="s">
        <v>26</v>
      </c>
      <c r="GZ27" s="54" t="s">
        <v>26</v>
      </c>
      <c r="HA27" s="54" t="s">
        <v>26</v>
      </c>
      <c r="HB27" s="54" t="s">
        <v>26</v>
      </c>
      <c r="HC27" s="54" t="s">
        <v>26</v>
      </c>
      <c r="HD27" s="54" t="s">
        <v>26</v>
      </c>
      <c r="HE27" s="54" t="s">
        <v>26</v>
      </c>
      <c r="HF27" s="54" t="s">
        <v>26</v>
      </c>
      <c r="HG27" s="54" t="s">
        <v>26</v>
      </c>
      <c r="HH27" s="54" t="s">
        <v>26</v>
      </c>
      <c r="HI27" s="54" t="s">
        <v>26</v>
      </c>
      <c r="HJ27" s="54" t="s">
        <v>26</v>
      </c>
      <c r="HK27" s="54" t="s">
        <v>26</v>
      </c>
      <c r="HL27" s="54" t="s">
        <v>26</v>
      </c>
      <c r="HM27" s="54" t="s">
        <v>26</v>
      </c>
      <c r="HN27" s="54" t="s">
        <v>26</v>
      </c>
      <c r="HO27" s="54" t="s">
        <v>26</v>
      </c>
      <c r="HP27" s="54" t="s">
        <v>26</v>
      </c>
      <c r="HQ27" s="54" t="s">
        <v>26</v>
      </c>
      <c r="HR27" s="54" t="s">
        <v>26</v>
      </c>
      <c r="HS27" s="54" t="s">
        <v>26</v>
      </c>
      <c r="HT27" s="54" t="s">
        <v>26</v>
      </c>
      <c r="HU27" s="54" t="s">
        <v>26</v>
      </c>
      <c r="HV27" s="54" t="s">
        <v>26</v>
      </c>
      <c r="HW27" s="54" t="s">
        <v>26</v>
      </c>
      <c r="HX27" s="54" t="s">
        <v>26</v>
      </c>
      <c r="HY27" s="54" t="s">
        <v>26</v>
      </c>
      <c r="HZ27" s="54" t="s">
        <v>26</v>
      </c>
      <c r="IA27" s="54" t="s">
        <v>26</v>
      </c>
      <c r="IB27" s="54" t="s">
        <v>26</v>
      </c>
      <c r="IC27" s="54" t="s">
        <v>26</v>
      </c>
      <c r="ID27" s="54" t="s">
        <v>26</v>
      </c>
      <c r="IE27" s="54" t="s">
        <v>26</v>
      </c>
      <c r="IF27" s="54" t="s">
        <v>26</v>
      </c>
      <c r="IG27" s="54" t="s">
        <v>26</v>
      </c>
      <c r="IH27" s="54" t="s">
        <v>26</v>
      </c>
      <c r="II27" s="54" t="s">
        <v>26</v>
      </c>
      <c r="IJ27" s="54" t="s">
        <v>26</v>
      </c>
      <c r="IK27" s="54" t="s">
        <v>26</v>
      </c>
      <c r="IL27" s="54" t="s">
        <v>26</v>
      </c>
      <c r="IM27" s="54" t="s">
        <v>26</v>
      </c>
      <c r="IN27" s="54" t="s">
        <v>26</v>
      </c>
      <c r="IO27" s="54" t="s">
        <v>26</v>
      </c>
      <c r="IP27" s="54" t="s">
        <v>26</v>
      </c>
      <c r="IQ27" s="54" t="s">
        <v>26</v>
      </c>
      <c r="IR27" s="54" t="s">
        <v>26</v>
      </c>
      <c r="IS27" s="54" t="s">
        <v>26</v>
      </c>
      <c r="IT27" s="54" t="s">
        <v>26</v>
      </c>
      <c r="IU27" s="54" t="s">
        <v>26</v>
      </c>
      <c r="IV27" s="54" t="s">
        <v>26</v>
      </c>
      <c r="IW27" s="54" t="s">
        <v>26</v>
      </c>
      <c r="IX27" s="54" t="s">
        <v>26</v>
      </c>
      <c r="IY27" s="54" t="s">
        <v>26</v>
      </c>
      <c r="IZ27" s="54" t="s">
        <v>26</v>
      </c>
      <c r="JA27" s="16"/>
      <c r="JB27" s="16"/>
      <c r="JC27" s="16"/>
      <c r="JD27" s="16"/>
    </row>
    <row r="28" spans="1:264" s="14" customFormat="1" x14ac:dyDescent="0.25">
      <c r="A28" s="58">
        <v>24</v>
      </c>
      <c r="B28" s="59" t="str">
        <f>ESTUDIANTES!B28</f>
        <v>1° A</v>
      </c>
      <c r="C28" s="59">
        <f>ESTUDIANTES!C28</f>
        <v>12345693</v>
      </c>
      <c r="D28" s="102" t="str">
        <f>ESTUDIANTES!D28</f>
        <v>ESTUDIANTE 24</v>
      </c>
      <c r="E28" s="102"/>
      <c r="F28" s="102"/>
      <c r="G28" s="102"/>
      <c r="H28" s="60" t="str">
        <f>ESTUDIANTES!H28</f>
        <v>M</v>
      </c>
      <c r="I28" s="54" t="s">
        <v>27</v>
      </c>
      <c r="J28" s="54" t="s">
        <v>27</v>
      </c>
      <c r="K28" s="54" t="s">
        <v>27</v>
      </c>
      <c r="L28" s="54" t="s">
        <v>27</v>
      </c>
      <c r="M28" s="54" t="s">
        <v>27</v>
      </c>
      <c r="N28" s="54" t="s">
        <v>27</v>
      </c>
      <c r="O28" s="54" t="s">
        <v>27</v>
      </c>
      <c r="P28" s="54" t="s">
        <v>27</v>
      </c>
      <c r="Q28" s="54" t="s">
        <v>27</v>
      </c>
      <c r="R28" s="54" t="s">
        <v>27</v>
      </c>
      <c r="S28" s="54" t="s">
        <v>27</v>
      </c>
      <c r="T28" s="54" t="s">
        <v>27</v>
      </c>
      <c r="U28" s="54" t="s">
        <v>27</v>
      </c>
      <c r="V28" s="54" t="s">
        <v>27</v>
      </c>
      <c r="W28" s="54" t="s">
        <v>27</v>
      </c>
      <c r="X28" s="54" t="s">
        <v>27</v>
      </c>
      <c r="Y28" s="54" t="s">
        <v>27</v>
      </c>
      <c r="Z28" s="54" t="s">
        <v>27</v>
      </c>
      <c r="AA28" s="54" t="s">
        <v>27</v>
      </c>
      <c r="AB28" s="54" t="s">
        <v>27</v>
      </c>
      <c r="AC28" s="54" t="s">
        <v>27</v>
      </c>
      <c r="AD28" s="54" t="s">
        <v>27</v>
      </c>
      <c r="AE28" s="54" t="s">
        <v>27</v>
      </c>
      <c r="AF28" s="54" t="s">
        <v>27</v>
      </c>
      <c r="AG28" s="54" t="s">
        <v>27</v>
      </c>
      <c r="AH28" s="54" t="s">
        <v>27</v>
      </c>
      <c r="AI28" s="54" t="s">
        <v>27</v>
      </c>
      <c r="AJ28" s="54" t="s">
        <v>27</v>
      </c>
      <c r="AK28" s="54" t="s">
        <v>27</v>
      </c>
      <c r="AL28" s="54" t="s">
        <v>27</v>
      </c>
      <c r="AM28" s="54" t="s">
        <v>27</v>
      </c>
      <c r="AN28" s="54" t="s">
        <v>27</v>
      </c>
      <c r="AO28" s="54" t="s">
        <v>27</v>
      </c>
      <c r="AP28" s="54" t="s">
        <v>27</v>
      </c>
      <c r="AQ28" s="54" t="s">
        <v>27</v>
      </c>
      <c r="AR28" s="54" t="s">
        <v>27</v>
      </c>
      <c r="AS28" s="54" t="s">
        <v>27</v>
      </c>
      <c r="AT28" s="54" t="s">
        <v>27</v>
      </c>
      <c r="AU28" s="54" t="s">
        <v>27</v>
      </c>
      <c r="AV28" s="54" t="s">
        <v>27</v>
      </c>
      <c r="AW28" s="54" t="s">
        <v>27</v>
      </c>
      <c r="AX28" s="54" t="s">
        <v>27</v>
      </c>
      <c r="AY28" s="54" t="s">
        <v>27</v>
      </c>
      <c r="AZ28" s="54" t="s">
        <v>27</v>
      </c>
      <c r="BA28" s="54" t="s">
        <v>27</v>
      </c>
      <c r="BB28" s="54" t="s">
        <v>27</v>
      </c>
      <c r="BC28" s="54" t="s">
        <v>27</v>
      </c>
      <c r="BD28" s="54" t="s">
        <v>27</v>
      </c>
      <c r="BE28" s="54" t="s">
        <v>27</v>
      </c>
      <c r="BF28" s="54" t="s">
        <v>27</v>
      </c>
      <c r="BG28" s="54" t="s">
        <v>27</v>
      </c>
      <c r="BH28" s="54" t="s">
        <v>27</v>
      </c>
      <c r="BI28" s="54" t="s">
        <v>27</v>
      </c>
      <c r="BJ28" s="54" t="s">
        <v>27</v>
      </c>
      <c r="BK28" s="54" t="s">
        <v>27</v>
      </c>
      <c r="BL28" s="54" t="s">
        <v>27</v>
      </c>
      <c r="BM28" s="54" t="s">
        <v>27</v>
      </c>
      <c r="BN28" s="54" t="s">
        <v>27</v>
      </c>
      <c r="BO28" s="54" t="s">
        <v>27</v>
      </c>
      <c r="BP28" s="54" t="s">
        <v>27</v>
      </c>
      <c r="BQ28" s="54" t="s">
        <v>27</v>
      </c>
      <c r="BR28" s="54" t="s">
        <v>27</v>
      </c>
      <c r="BS28" s="54" t="s">
        <v>27</v>
      </c>
      <c r="BT28" s="54" t="s">
        <v>27</v>
      </c>
      <c r="BU28" s="54" t="s">
        <v>27</v>
      </c>
      <c r="BV28" s="54" t="s">
        <v>27</v>
      </c>
      <c r="BW28" s="54" t="s">
        <v>27</v>
      </c>
      <c r="BX28" s="54" t="s">
        <v>27</v>
      </c>
      <c r="BY28" s="54" t="s">
        <v>27</v>
      </c>
      <c r="BZ28" s="54" t="s">
        <v>27</v>
      </c>
      <c r="CA28" s="54" t="s">
        <v>27</v>
      </c>
      <c r="CB28" s="54" t="s">
        <v>27</v>
      </c>
      <c r="CC28" s="54" t="s">
        <v>27</v>
      </c>
      <c r="CD28" s="54" t="s">
        <v>27</v>
      </c>
      <c r="CE28" s="54" t="s">
        <v>27</v>
      </c>
      <c r="CF28" s="54" t="s">
        <v>27</v>
      </c>
      <c r="CG28" s="54" t="s">
        <v>27</v>
      </c>
      <c r="CH28" s="54" t="s">
        <v>27</v>
      </c>
      <c r="CI28" s="54" t="s">
        <v>27</v>
      </c>
      <c r="CJ28" s="54" t="s">
        <v>27</v>
      </c>
      <c r="CK28" s="54" t="s">
        <v>27</v>
      </c>
      <c r="CL28" s="54" t="s">
        <v>27</v>
      </c>
      <c r="CM28" s="54" t="s">
        <v>27</v>
      </c>
      <c r="CN28" s="54" t="s">
        <v>27</v>
      </c>
      <c r="CO28" s="54" t="s">
        <v>27</v>
      </c>
      <c r="CP28" s="54" t="s">
        <v>27</v>
      </c>
      <c r="CQ28" s="54" t="s">
        <v>27</v>
      </c>
      <c r="CR28" s="54" t="s">
        <v>27</v>
      </c>
      <c r="CS28" s="54" t="s">
        <v>27</v>
      </c>
      <c r="CT28" s="54" t="s">
        <v>27</v>
      </c>
      <c r="CU28" s="54" t="s">
        <v>27</v>
      </c>
      <c r="CV28" s="54" t="s">
        <v>27</v>
      </c>
      <c r="CW28" s="54" t="s">
        <v>27</v>
      </c>
      <c r="CX28" s="54" t="s">
        <v>27</v>
      </c>
      <c r="CY28" s="54" t="s">
        <v>27</v>
      </c>
      <c r="CZ28" s="54" t="s">
        <v>27</v>
      </c>
      <c r="DA28" s="54" t="s">
        <v>27</v>
      </c>
      <c r="DB28" s="54" t="s">
        <v>27</v>
      </c>
      <c r="DC28" s="54" t="s">
        <v>27</v>
      </c>
      <c r="DD28" s="54" t="s">
        <v>27</v>
      </c>
      <c r="DE28" s="54" t="s">
        <v>27</v>
      </c>
      <c r="DF28" s="54" t="s">
        <v>27</v>
      </c>
      <c r="DG28" s="54" t="s">
        <v>27</v>
      </c>
      <c r="DH28" s="54" t="s">
        <v>27</v>
      </c>
      <c r="DI28" s="54" t="s">
        <v>27</v>
      </c>
      <c r="DJ28" s="54" t="s">
        <v>27</v>
      </c>
      <c r="DK28" s="54" t="s">
        <v>27</v>
      </c>
      <c r="DL28" s="54" t="s">
        <v>27</v>
      </c>
      <c r="DM28" s="54" t="s">
        <v>27</v>
      </c>
      <c r="DN28" s="54" t="s">
        <v>27</v>
      </c>
      <c r="DO28" s="54" t="s">
        <v>27</v>
      </c>
      <c r="DP28" s="54" t="s">
        <v>27</v>
      </c>
      <c r="DQ28" s="54" t="s">
        <v>27</v>
      </c>
      <c r="DR28" s="54" t="s">
        <v>27</v>
      </c>
      <c r="DS28" s="54" t="s">
        <v>27</v>
      </c>
      <c r="DT28" s="54" t="s">
        <v>27</v>
      </c>
      <c r="DU28" s="54" t="s">
        <v>27</v>
      </c>
      <c r="DV28" s="54" t="s">
        <v>27</v>
      </c>
      <c r="DW28" s="54" t="s">
        <v>27</v>
      </c>
      <c r="DX28" s="54" t="s">
        <v>27</v>
      </c>
      <c r="DY28" s="54" t="s">
        <v>27</v>
      </c>
      <c r="DZ28" s="54" t="s">
        <v>27</v>
      </c>
      <c r="EA28" s="54" t="s">
        <v>27</v>
      </c>
      <c r="EB28" s="54" t="s">
        <v>27</v>
      </c>
      <c r="EC28" s="54" t="s">
        <v>27</v>
      </c>
      <c r="ED28" s="54" t="s">
        <v>27</v>
      </c>
      <c r="EE28" s="54" t="s">
        <v>27</v>
      </c>
      <c r="EF28" s="54" t="s">
        <v>27</v>
      </c>
      <c r="EG28" s="54" t="s">
        <v>27</v>
      </c>
      <c r="EH28" s="54" t="s">
        <v>27</v>
      </c>
      <c r="EI28" s="54" t="s">
        <v>27</v>
      </c>
      <c r="EJ28" s="54" t="s">
        <v>27</v>
      </c>
      <c r="EK28" s="54" t="s">
        <v>27</v>
      </c>
      <c r="EL28" s="54" t="s">
        <v>27</v>
      </c>
      <c r="EM28" s="54" t="s">
        <v>27</v>
      </c>
      <c r="EN28" s="54" t="s">
        <v>27</v>
      </c>
      <c r="EO28" s="54" t="s">
        <v>27</v>
      </c>
      <c r="EP28" s="54" t="s">
        <v>27</v>
      </c>
      <c r="EQ28" s="54" t="s">
        <v>27</v>
      </c>
      <c r="ER28" s="54" t="s">
        <v>27</v>
      </c>
      <c r="ES28" s="54" t="s">
        <v>27</v>
      </c>
      <c r="ET28" s="54" t="s">
        <v>27</v>
      </c>
      <c r="EU28" s="54" t="s">
        <v>27</v>
      </c>
      <c r="EV28" s="54" t="s">
        <v>27</v>
      </c>
      <c r="EW28" s="54" t="s">
        <v>27</v>
      </c>
      <c r="EX28" s="54" t="s">
        <v>27</v>
      </c>
      <c r="EY28" s="54" t="s">
        <v>27</v>
      </c>
      <c r="EZ28" s="54" t="s">
        <v>27</v>
      </c>
      <c r="FA28" s="54" t="s">
        <v>27</v>
      </c>
      <c r="FB28" s="54" t="s">
        <v>27</v>
      </c>
      <c r="FC28" s="54" t="s">
        <v>27</v>
      </c>
      <c r="FD28" s="54" t="s">
        <v>27</v>
      </c>
      <c r="FE28" s="54" t="s">
        <v>27</v>
      </c>
      <c r="FF28" s="54" t="s">
        <v>27</v>
      </c>
      <c r="FG28" s="54" t="s">
        <v>27</v>
      </c>
      <c r="FH28" s="54" t="s">
        <v>27</v>
      </c>
      <c r="FI28" s="54" t="s">
        <v>27</v>
      </c>
      <c r="FJ28" s="54" t="s">
        <v>27</v>
      </c>
      <c r="FK28" s="54" t="s">
        <v>27</v>
      </c>
      <c r="FL28" s="54" t="s">
        <v>27</v>
      </c>
      <c r="FM28" s="54" t="s">
        <v>27</v>
      </c>
      <c r="FN28" s="54" t="s">
        <v>27</v>
      </c>
      <c r="FO28" s="54" t="s">
        <v>27</v>
      </c>
      <c r="FP28" s="54" t="s">
        <v>27</v>
      </c>
      <c r="FQ28" s="54" t="s">
        <v>27</v>
      </c>
      <c r="FR28" s="54" t="s">
        <v>27</v>
      </c>
      <c r="FS28" s="54" t="s">
        <v>27</v>
      </c>
      <c r="FT28" s="54" t="s">
        <v>27</v>
      </c>
      <c r="FU28" s="54" t="s">
        <v>27</v>
      </c>
      <c r="FV28" s="54" t="s">
        <v>27</v>
      </c>
      <c r="FW28" s="54" t="s">
        <v>27</v>
      </c>
      <c r="FX28" s="54" t="s">
        <v>27</v>
      </c>
      <c r="FY28" s="54" t="s">
        <v>27</v>
      </c>
      <c r="FZ28" s="54" t="s">
        <v>27</v>
      </c>
      <c r="GA28" s="54" t="s">
        <v>27</v>
      </c>
      <c r="GB28" s="54" t="s">
        <v>27</v>
      </c>
      <c r="GC28" s="54" t="s">
        <v>27</v>
      </c>
      <c r="GD28" s="54" t="s">
        <v>27</v>
      </c>
      <c r="GE28" s="54" t="s">
        <v>27</v>
      </c>
      <c r="GF28" s="54" t="s">
        <v>27</v>
      </c>
      <c r="GG28" s="54" t="s">
        <v>27</v>
      </c>
      <c r="GH28" s="54" t="s">
        <v>27</v>
      </c>
      <c r="GI28" s="54" t="s">
        <v>27</v>
      </c>
      <c r="GJ28" s="54" t="s">
        <v>27</v>
      </c>
      <c r="GK28" s="54" t="s">
        <v>27</v>
      </c>
      <c r="GL28" s="54" t="s">
        <v>27</v>
      </c>
      <c r="GM28" s="54" t="s">
        <v>27</v>
      </c>
      <c r="GN28" s="54" t="s">
        <v>27</v>
      </c>
      <c r="GO28" s="54" t="s">
        <v>27</v>
      </c>
      <c r="GP28" s="54" t="s">
        <v>27</v>
      </c>
      <c r="GQ28" s="54" t="s">
        <v>27</v>
      </c>
      <c r="GR28" s="54" t="s">
        <v>27</v>
      </c>
      <c r="GS28" s="54" t="s">
        <v>27</v>
      </c>
      <c r="GT28" s="54" t="s">
        <v>27</v>
      </c>
      <c r="GU28" s="54" t="s">
        <v>27</v>
      </c>
      <c r="GV28" s="54" t="s">
        <v>27</v>
      </c>
      <c r="GW28" s="54" t="s">
        <v>27</v>
      </c>
      <c r="GX28" s="54" t="s">
        <v>27</v>
      </c>
      <c r="GY28" s="54" t="s">
        <v>27</v>
      </c>
      <c r="GZ28" s="54" t="s">
        <v>27</v>
      </c>
      <c r="HA28" s="54" t="s">
        <v>27</v>
      </c>
      <c r="HB28" s="54" t="s">
        <v>27</v>
      </c>
      <c r="HC28" s="54" t="s">
        <v>27</v>
      </c>
      <c r="HD28" s="54" t="s">
        <v>27</v>
      </c>
      <c r="HE28" s="54" t="s">
        <v>27</v>
      </c>
      <c r="HF28" s="54" t="s">
        <v>27</v>
      </c>
      <c r="HG28" s="54" t="s">
        <v>27</v>
      </c>
      <c r="HH28" s="54" t="s">
        <v>27</v>
      </c>
      <c r="HI28" s="54" t="s">
        <v>27</v>
      </c>
      <c r="HJ28" s="54" t="s">
        <v>27</v>
      </c>
      <c r="HK28" s="54" t="s">
        <v>27</v>
      </c>
      <c r="HL28" s="54" t="s">
        <v>27</v>
      </c>
      <c r="HM28" s="54" t="s">
        <v>27</v>
      </c>
      <c r="HN28" s="54" t="s">
        <v>27</v>
      </c>
      <c r="HO28" s="54" t="s">
        <v>27</v>
      </c>
      <c r="HP28" s="54" t="s">
        <v>27</v>
      </c>
      <c r="HQ28" s="54" t="s">
        <v>27</v>
      </c>
      <c r="HR28" s="54" t="s">
        <v>27</v>
      </c>
      <c r="HS28" s="54" t="s">
        <v>27</v>
      </c>
      <c r="HT28" s="54" t="s">
        <v>27</v>
      </c>
      <c r="HU28" s="54" t="s">
        <v>27</v>
      </c>
      <c r="HV28" s="54" t="s">
        <v>27</v>
      </c>
      <c r="HW28" s="54" t="s">
        <v>27</v>
      </c>
      <c r="HX28" s="54" t="s">
        <v>27</v>
      </c>
      <c r="HY28" s="54" t="s">
        <v>27</v>
      </c>
      <c r="HZ28" s="54" t="s">
        <v>27</v>
      </c>
      <c r="IA28" s="54" t="s">
        <v>27</v>
      </c>
      <c r="IB28" s="54" t="s">
        <v>27</v>
      </c>
      <c r="IC28" s="54" t="s">
        <v>27</v>
      </c>
      <c r="ID28" s="54" t="s">
        <v>27</v>
      </c>
      <c r="IE28" s="54" t="s">
        <v>27</v>
      </c>
      <c r="IF28" s="54" t="s">
        <v>27</v>
      </c>
      <c r="IG28" s="54" t="s">
        <v>27</v>
      </c>
      <c r="IH28" s="54" t="s">
        <v>27</v>
      </c>
      <c r="II28" s="54" t="s">
        <v>27</v>
      </c>
      <c r="IJ28" s="54" t="s">
        <v>27</v>
      </c>
      <c r="IK28" s="54" t="s">
        <v>27</v>
      </c>
      <c r="IL28" s="54" t="s">
        <v>27</v>
      </c>
      <c r="IM28" s="54" t="s">
        <v>27</v>
      </c>
      <c r="IN28" s="54" t="s">
        <v>27</v>
      </c>
      <c r="IO28" s="54" t="s">
        <v>27</v>
      </c>
      <c r="IP28" s="54" t="s">
        <v>27</v>
      </c>
      <c r="IQ28" s="54" t="s">
        <v>27</v>
      </c>
      <c r="IR28" s="54" t="s">
        <v>27</v>
      </c>
      <c r="IS28" s="54" t="s">
        <v>27</v>
      </c>
      <c r="IT28" s="54" t="s">
        <v>27</v>
      </c>
      <c r="IU28" s="54" t="s">
        <v>27</v>
      </c>
      <c r="IV28" s="54" t="s">
        <v>27</v>
      </c>
      <c r="IW28" s="54" t="s">
        <v>27</v>
      </c>
      <c r="IX28" s="54" t="s">
        <v>27</v>
      </c>
      <c r="IY28" s="54" t="s">
        <v>27</v>
      </c>
      <c r="IZ28" s="54" t="s">
        <v>27</v>
      </c>
      <c r="JA28" s="17"/>
      <c r="JB28" s="17"/>
      <c r="JC28" s="17"/>
      <c r="JD28" s="17"/>
    </row>
    <row r="29" spans="1:264" s="6" customFormat="1" x14ac:dyDescent="0.25">
      <c r="A29" s="55">
        <v>25</v>
      </c>
      <c r="B29" s="56" t="str">
        <f>ESTUDIANTES!B29</f>
        <v>1° A</v>
      </c>
      <c r="C29" s="56">
        <f>ESTUDIANTES!C29</f>
        <v>12345694</v>
      </c>
      <c r="D29" s="97" t="str">
        <f>ESTUDIANTES!D29</f>
        <v>ESTUDIANTE 25</v>
      </c>
      <c r="E29" s="97"/>
      <c r="F29" s="97"/>
      <c r="G29" s="97"/>
      <c r="H29" s="57" t="str">
        <f>ESTUDIANTES!H29</f>
        <v>H</v>
      </c>
      <c r="I29" s="54" t="s">
        <v>26</v>
      </c>
      <c r="J29" s="54" t="s">
        <v>26</v>
      </c>
      <c r="K29" s="54" t="s">
        <v>26</v>
      </c>
      <c r="L29" s="54" t="s">
        <v>26</v>
      </c>
      <c r="M29" s="54" t="s">
        <v>26</v>
      </c>
      <c r="N29" s="54" t="s">
        <v>26</v>
      </c>
      <c r="O29" s="54" t="s">
        <v>26</v>
      </c>
      <c r="P29" s="54" t="s">
        <v>26</v>
      </c>
      <c r="Q29" s="54" t="s">
        <v>26</v>
      </c>
      <c r="R29" s="54" t="s">
        <v>26</v>
      </c>
      <c r="S29" s="54" t="s">
        <v>26</v>
      </c>
      <c r="T29" s="54" t="s">
        <v>26</v>
      </c>
      <c r="U29" s="54" t="s">
        <v>26</v>
      </c>
      <c r="V29" s="54" t="s">
        <v>26</v>
      </c>
      <c r="W29" s="54" t="s">
        <v>26</v>
      </c>
      <c r="X29" s="54" t="s">
        <v>26</v>
      </c>
      <c r="Y29" s="54" t="s">
        <v>26</v>
      </c>
      <c r="Z29" s="54" t="s">
        <v>26</v>
      </c>
      <c r="AA29" s="54" t="s">
        <v>26</v>
      </c>
      <c r="AB29" s="54" t="s">
        <v>26</v>
      </c>
      <c r="AC29" s="54" t="s">
        <v>26</v>
      </c>
      <c r="AD29" s="54" t="s">
        <v>26</v>
      </c>
      <c r="AE29" s="54" t="s">
        <v>26</v>
      </c>
      <c r="AF29" s="54" t="s">
        <v>26</v>
      </c>
      <c r="AG29" s="54" t="s">
        <v>26</v>
      </c>
      <c r="AH29" s="54" t="s">
        <v>26</v>
      </c>
      <c r="AI29" s="54" t="s">
        <v>26</v>
      </c>
      <c r="AJ29" s="54" t="s">
        <v>26</v>
      </c>
      <c r="AK29" s="54" t="s">
        <v>26</v>
      </c>
      <c r="AL29" s="54" t="s">
        <v>26</v>
      </c>
      <c r="AM29" s="54" t="s">
        <v>26</v>
      </c>
      <c r="AN29" s="54" t="s">
        <v>26</v>
      </c>
      <c r="AO29" s="54" t="s">
        <v>26</v>
      </c>
      <c r="AP29" s="54" t="s">
        <v>26</v>
      </c>
      <c r="AQ29" s="54" t="s">
        <v>26</v>
      </c>
      <c r="AR29" s="54" t="s">
        <v>26</v>
      </c>
      <c r="AS29" s="54" t="s">
        <v>26</v>
      </c>
      <c r="AT29" s="54" t="s">
        <v>26</v>
      </c>
      <c r="AU29" s="54" t="s">
        <v>26</v>
      </c>
      <c r="AV29" s="54" t="s">
        <v>26</v>
      </c>
      <c r="AW29" s="54" t="s">
        <v>26</v>
      </c>
      <c r="AX29" s="54" t="s">
        <v>26</v>
      </c>
      <c r="AY29" s="54" t="s">
        <v>26</v>
      </c>
      <c r="AZ29" s="54" t="s">
        <v>26</v>
      </c>
      <c r="BA29" s="54" t="s">
        <v>26</v>
      </c>
      <c r="BB29" s="54" t="s">
        <v>26</v>
      </c>
      <c r="BC29" s="54" t="s">
        <v>26</v>
      </c>
      <c r="BD29" s="54" t="s">
        <v>26</v>
      </c>
      <c r="BE29" s="54" t="s">
        <v>26</v>
      </c>
      <c r="BF29" s="54" t="s">
        <v>26</v>
      </c>
      <c r="BG29" s="54" t="s">
        <v>26</v>
      </c>
      <c r="BH29" s="54" t="s">
        <v>26</v>
      </c>
      <c r="BI29" s="54" t="s">
        <v>26</v>
      </c>
      <c r="BJ29" s="54" t="s">
        <v>26</v>
      </c>
      <c r="BK29" s="54" t="s">
        <v>26</v>
      </c>
      <c r="BL29" s="54" t="s">
        <v>26</v>
      </c>
      <c r="BM29" s="54" t="s">
        <v>26</v>
      </c>
      <c r="BN29" s="54" t="s">
        <v>26</v>
      </c>
      <c r="BO29" s="54" t="s">
        <v>26</v>
      </c>
      <c r="BP29" s="54" t="s">
        <v>26</v>
      </c>
      <c r="BQ29" s="54" t="s">
        <v>26</v>
      </c>
      <c r="BR29" s="54" t="s">
        <v>26</v>
      </c>
      <c r="BS29" s="54" t="s">
        <v>26</v>
      </c>
      <c r="BT29" s="54" t="s">
        <v>26</v>
      </c>
      <c r="BU29" s="54" t="s">
        <v>26</v>
      </c>
      <c r="BV29" s="54" t="s">
        <v>26</v>
      </c>
      <c r="BW29" s="54" t="s">
        <v>26</v>
      </c>
      <c r="BX29" s="54" t="s">
        <v>26</v>
      </c>
      <c r="BY29" s="54" t="s">
        <v>26</v>
      </c>
      <c r="BZ29" s="54" t="s">
        <v>26</v>
      </c>
      <c r="CA29" s="54" t="s">
        <v>26</v>
      </c>
      <c r="CB29" s="54" t="s">
        <v>26</v>
      </c>
      <c r="CC29" s="54" t="s">
        <v>26</v>
      </c>
      <c r="CD29" s="54" t="s">
        <v>26</v>
      </c>
      <c r="CE29" s="54" t="s">
        <v>26</v>
      </c>
      <c r="CF29" s="54" t="s">
        <v>26</v>
      </c>
      <c r="CG29" s="54" t="s">
        <v>26</v>
      </c>
      <c r="CH29" s="54" t="s">
        <v>26</v>
      </c>
      <c r="CI29" s="54" t="s">
        <v>26</v>
      </c>
      <c r="CJ29" s="54" t="s">
        <v>26</v>
      </c>
      <c r="CK29" s="54" t="s">
        <v>26</v>
      </c>
      <c r="CL29" s="54" t="s">
        <v>26</v>
      </c>
      <c r="CM29" s="54" t="s">
        <v>26</v>
      </c>
      <c r="CN29" s="54" t="s">
        <v>26</v>
      </c>
      <c r="CO29" s="54" t="s">
        <v>26</v>
      </c>
      <c r="CP29" s="54" t="s">
        <v>26</v>
      </c>
      <c r="CQ29" s="54" t="s">
        <v>26</v>
      </c>
      <c r="CR29" s="54" t="s">
        <v>26</v>
      </c>
      <c r="CS29" s="54" t="s">
        <v>26</v>
      </c>
      <c r="CT29" s="54" t="s">
        <v>26</v>
      </c>
      <c r="CU29" s="54" t="s">
        <v>26</v>
      </c>
      <c r="CV29" s="54" t="s">
        <v>26</v>
      </c>
      <c r="CW29" s="54" t="s">
        <v>26</v>
      </c>
      <c r="CX29" s="54" t="s">
        <v>26</v>
      </c>
      <c r="CY29" s="54" t="s">
        <v>26</v>
      </c>
      <c r="CZ29" s="54" t="s">
        <v>26</v>
      </c>
      <c r="DA29" s="54" t="s">
        <v>26</v>
      </c>
      <c r="DB29" s="54" t="s">
        <v>26</v>
      </c>
      <c r="DC29" s="54" t="s">
        <v>26</v>
      </c>
      <c r="DD29" s="54" t="s">
        <v>26</v>
      </c>
      <c r="DE29" s="54" t="s">
        <v>26</v>
      </c>
      <c r="DF29" s="54" t="s">
        <v>26</v>
      </c>
      <c r="DG29" s="54" t="s">
        <v>26</v>
      </c>
      <c r="DH29" s="54" t="s">
        <v>26</v>
      </c>
      <c r="DI29" s="54" t="s">
        <v>26</v>
      </c>
      <c r="DJ29" s="54" t="s">
        <v>26</v>
      </c>
      <c r="DK29" s="54" t="s">
        <v>26</v>
      </c>
      <c r="DL29" s="54" t="s">
        <v>26</v>
      </c>
      <c r="DM29" s="54" t="s">
        <v>26</v>
      </c>
      <c r="DN29" s="54" t="s">
        <v>26</v>
      </c>
      <c r="DO29" s="54" t="s">
        <v>26</v>
      </c>
      <c r="DP29" s="54" t="s">
        <v>26</v>
      </c>
      <c r="DQ29" s="54" t="s">
        <v>26</v>
      </c>
      <c r="DR29" s="54" t="s">
        <v>26</v>
      </c>
      <c r="DS29" s="54" t="s">
        <v>26</v>
      </c>
      <c r="DT29" s="54" t="s">
        <v>26</v>
      </c>
      <c r="DU29" s="54" t="s">
        <v>26</v>
      </c>
      <c r="DV29" s="54" t="s">
        <v>26</v>
      </c>
      <c r="DW29" s="54" t="s">
        <v>26</v>
      </c>
      <c r="DX29" s="54" t="s">
        <v>26</v>
      </c>
      <c r="DY29" s="54" t="s">
        <v>26</v>
      </c>
      <c r="DZ29" s="54" t="s">
        <v>26</v>
      </c>
      <c r="EA29" s="54" t="s">
        <v>26</v>
      </c>
      <c r="EB29" s="54" t="s">
        <v>26</v>
      </c>
      <c r="EC29" s="54" t="s">
        <v>26</v>
      </c>
      <c r="ED29" s="54" t="s">
        <v>26</v>
      </c>
      <c r="EE29" s="54" t="s">
        <v>26</v>
      </c>
      <c r="EF29" s="54" t="s">
        <v>26</v>
      </c>
      <c r="EG29" s="54" t="s">
        <v>26</v>
      </c>
      <c r="EH29" s="54" t="s">
        <v>26</v>
      </c>
      <c r="EI29" s="54" t="s">
        <v>26</v>
      </c>
      <c r="EJ29" s="54" t="s">
        <v>26</v>
      </c>
      <c r="EK29" s="54" t="s">
        <v>26</v>
      </c>
      <c r="EL29" s="54" t="s">
        <v>26</v>
      </c>
      <c r="EM29" s="54" t="s">
        <v>26</v>
      </c>
      <c r="EN29" s="54" t="s">
        <v>26</v>
      </c>
      <c r="EO29" s="54" t="s">
        <v>26</v>
      </c>
      <c r="EP29" s="54" t="s">
        <v>26</v>
      </c>
      <c r="EQ29" s="54" t="s">
        <v>26</v>
      </c>
      <c r="ER29" s="54" t="s">
        <v>26</v>
      </c>
      <c r="ES29" s="54" t="s">
        <v>26</v>
      </c>
      <c r="ET29" s="54" t="s">
        <v>26</v>
      </c>
      <c r="EU29" s="54" t="s">
        <v>26</v>
      </c>
      <c r="EV29" s="54" t="s">
        <v>26</v>
      </c>
      <c r="EW29" s="54" t="s">
        <v>26</v>
      </c>
      <c r="EX29" s="54" t="s">
        <v>26</v>
      </c>
      <c r="EY29" s="54" t="s">
        <v>26</v>
      </c>
      <c r="EZ29" s="54" t="s">
        <v>26</v>
      </c>
      <c r="FA29" s="54" t="s">
        <v>26</v>
      </c>
      <c r="FB29" s="54" t="s">
        <v>26</v>
      </c>
      <c r="FC29" s="54" t="s">
        <v>26</v>
      </c>
      <c r="FD29" s="54" t="s">
        <v>26</v>
      </c>
      <c r="FE29" s="54" t="s">
        <v>26</v>
      </c>
      <c r="FF29" s="54" t="s">
        <v>26</v>
      </c>
      <c r="FG29" s="54" t="s">
        <v>26</v>
      </c>
      <c r="FH29" s="54" t="s">
        <v>26</v>
      </c>
      <c r="FI29" s="54" t="s">
        <v>26</v>
      </c>
      <c r="FJ29" s="54" t="s">
        <v>26</v>
      </c>
      <c r="FK29" s="54" t="s">
        <v>26</v>
      </c>
      <c r="FL29" s="54" t="s">
        <v>26</v>
      </c>
      <c r="FM29" s="54" t="s">
        <v>26</v>
      </c>
      <c r="FN29" s="54" t="s">
        <v>26</v>
      </c>
      <c r="FO29" s="54" t="s">
        <v>26</v>
      </c>
      <c r="FP29" s="54" t="s">
        <v>26</v>
      </c>
      <c r="FQ29" s="54" t="s">
        <v>26</v>
      </c>
      <c r="FR29" s="54" t="s">
        <v>26</v>
      </c>
      <c r="FS29" s="54" t="s">
        <v>26</v>
      </c>
      <c r="FT29" s="54" t="s">
        <v>26</v>
      </c>
      <c r="FU29" s="54" t="s">
        <v>26</v>
      </c>
      <c r="FV29" s="54" t="s">
        <v>26</v>
      </c>
      <c r="FW29" s="54" t="s">
        <v>26</v>
      </c>
      <c r="FX29" s="54" t="s">
        <v>26</v>
      </c>
      <c r="FY29" s="54" t="s">
        <v>26</v>
      </c>
      <c r="FZ29" s="54" t="s">
        <v>26</v>
      </c>
      <c r="GA29" s="54" t="s">
        <v>26</v>
      </c>
      <c r="GB29" s="54" t="s">
        <v>26</v>
      </c>
      <c r="GC29" s="54" t="s">
        <v>26</v>
      </c>
      <c r="GD29" s="54" t="s">
        <v>26</v>
      </c>
      <c r="GE29" s="54" t="s">
        <v>26</v>
      </c>
      <c r="GF29" s="54" t="s">
        <v>26</v>
      </c>
      <c r="GG29" s="54" t="s">
        <v>26</v>
      </c>
      <c r="GH29" s="54" t="s">
        <v>26</v>
      </c>
      <c r="GI29" s="54" t="s">
        <v>26</v>
      </c>
      <c r="GJ29" s="54" t="s">
        <v>26</v>
      </c>
      <c r="GK29" s="54" t="s">
        <v>26</v>
      </c>
      <c r="GL29" s="54" t="s">
        <v>26</v>
      </c>
      <c r="GM29" s="54" t="s">
        <v>26</v>
      </c>
      <c r="GN29" s="54" t="s">
        <v>26</v>
      </c>
      <c r="GO29" s="54" t="s">
        <v>26</v>
      </c>
      <c r="GP29" s="54" t="s">
        <v>26</v>
      </c>
      <c r="GQ29" s="54" t="s">
        <v>26</v>
      </c>
      <c r="GR29" s="54" t="s">
        <v>26</v>
      </c>
      <c r="GS29" s="54" t="s">
        <v>26</v>
      </c>
      <c r="GT29" s="54" t="s">
        <v>26</v>
      </c>
      <c r="GU29" s="54" t="s">
        <v>26</v>
      </c>
      <c r="GV29" s="54" t="s">
        <v>26</v>
      </c>
      <c r="GW29" s="54" t="s">
        <v>26</v>
      </c>
      <c r="GX29" s="54" t="s">
        <v>26</v>
      </c>
      <c r="GY29" s="54" t="s">
        <v>26</v>
      </c>
      <c r="GZ29" s="54" t="s">
        <v>26</v>
      </c>
      <c r="HA29" s="54" t="s">
        <v>26</v>
      </c>
      <c r="HB29" s="54" t="s">
        <v>26</v>
      </c>
      <c r="HC29" s="54" t="s">
        <v>26</v>
      </c>
      <c r="HD29" s="54" t="s">
        <v>26</v>
      </c>
      <c r="HE29" s="54" t="s">
        <v>26</v>
      </c>
      <c r="HF29" s="54" t="s">
        <v>26</v>
      </c>
      <c r="HG29" s="54" t="s">
        <v>26</v>
      </c>
      <c r="HH29" s="54" t="s">
        <v>26</v>
      </c>
      <c r="HI29" s="54" t="s">
        <v>26</v>
      </c>
      <c r="HJ29" s="54" t="s">
        <v>26</v>
      </c>
      <c r="HK29" s="54" t="s">
        <v>26</v>
      </c>
      <c r="HL29" s="54" t="s">
        <v>26</v>
      </c>
      <c r="HM29" s="54" t="s">
        <v>26</v>
      </c>
      <c r="HN29" s="54" t="s">
        <v>26</v>
      </c>
      <c r="HO29" s="54" t="s">
        <v>26</v>
      </c>
      <c r="HP29" s="54" t="s">
        <v>26</v>
      </c>
      <c r="HQ29" s="54" t="s">
        <v>26</v>
      </c>
      <c r="HR29" s="54" t="s">
        <v>26</v>
      </c>
      <c r="HS29" s="54" t="s">
        <v>26</v>
      </c>
      <c r="HT29" s="54" t="s">
        <v>26</v>
      </c>
      <c r="HU29" s="54" t="s">
        <v>26</v>
      </c>
      <c r="HV29" s="54" t="s">
        <v>26</v>
      </c>
      <c r="HW29" s="54" t="s">
        <v>26</v>
      </c>
      <c r="HX29" s="54" t="s">
        <v>26</v>
      </c>
      <c r="HY29" s="54" t="s">
        <v>26</v>
      </c>
      <c r="HZ29" s="54" t="s">
        <v>26</v>
      </c>
      <c r="IA29" s="54" t="s">
        <v>26</v>
      </c>
      <c r="IB29" s="54" t="s">
        <v>26</v>
      </c>
      <c r="IC29" s="54" t="s">
        <v>26</v>
      </c>
      <c r="ID29" s="54" t="s">
        <v>26</v>
      </c>
      <c r="IE29" s="54" t="s">
        <v>26</v>
      </c>
      <c r="IF29" s="54" t="s">
        <v>26</v>
      </c>
      <c r="IG29" s="54" t="s">
        <v>26</v>
      </c>
      <c r="IH29" s="54" t="s">
        <v>26</v>
      </c>
      <c r="II29" s="54" t="s">
        <v>26</v>
      </c>
      <c r="IJ29" s="54" t="s">
        <v>26</v>
      </c>
      <c r="IK29" s="54" t="s">
        <v>26</v>
      </c>
      <c r="IL29" s="54" t="s">
        <v>26</v>
      </c>
      <c r="IM29" s="54" t="s">
        <v>26</v>
      </c>
      <c r="IN29" s="54" t="s">
        <v>26</v>
      </c>
      <c r="IO29" s="54" t="s">
        <v>26</v>
      </c>
      <c r="IP29" s="54" t="s">
        <v>26</v>
      </c>
      <c r="IQ29" s="54" t="s">
        <v>26</v>
      </c>
      <c r="IR29" s="54" t="s">
        <v>26</v>
      </c>
      <c r="IS29" s="54" t="s">
        <v>26</v>
      </c>
      <c r="IT29" s="54" t="s">
        <v>26</v>
      </c>
      <c r="IU29" s="54" t="s">
        <v>26</v>
      </c>
      <c r="IV29" s="54" t="s">
        <v>26</v>
      </c>
      <c r="IW29" s="54" t="s">
        <v>26</v>
      </c>
      <c r="IX29" s="54" t="s">
        <v>26</v>
      </c>
      <c r="IY29" s="54" t="s">
        <v>26</v>
      </c>
      <c r="IZ29" s="54" t="s">
        <v>26</v>
      </c>
      <c r="JA29" s="16"/>
      <c r="JB29" s="16"/>
      <c r="JC29" s="16"/>
      <c r="JD29" s="16"/>
    </row>
    <row r="30" spans="1:264" s="6" customFormat="1" x14ac:dyDescent="0.25">
      <c r="A30" s="55">
        <v>26</v>
      </c>
      <c r="B30" s="56" t="str">
        <f>ESTUDIANTES!B30</f>
        <v>1° A</v>
      </c>
      <c r="C30" s="56">
        <f>ESTUDIANTES!C30</f>
        <v>12345695</v>
      </c>
      <c r="D30" s="97" t="str">
        <f>ESTUDIANTES!D30</f>
        <v>ESTUDIANTE 26</v>
      </c>
      <c r="E30" s="97"/>
      <c r="F30" s="97"/>
      <c r="G30" s="97"/>
      <c r="H30" s="57" t="str">
        <f>ESTUDIANTES!H30</f>
        <v>H</v>
      </c>
      <c r="I30" s="54" t="s">
        <v>27</v>
      </c>
      <c r="J30" s="54" t="s">
        <v>27</v>
      </c>
      <c r="K30" s="54" t="s">
        <v>27</v>
      </c>
      <c r="L30" s="54" t="s">
        <v>27</v>
      </c>
      <c r="M30" s="54" t="s">
        <v>27</v>
      </c>
      <c r="N30" s="54" t="s">
        <v>27</v>
      </c>
      <c r="O30" s="54" t="s">
        <v>27</v>
      </c>
      <c r="P30" s="54" t="s">
        <v>27</v>
      </c>
      <c r="Q30" s="54" t="s">
        <v>27</v>
      </c>
      <c r="R30" s="54" t="s">
        <v>27</v>
      </c>
      <c r="S30" s="54" t="s">
        <v>27</v>
      </c>
      <c r="T30" s="54" t="s">
        <v>27</v>
      </c>
      <c r="U30" s="54" t="s">
        <v>27</v>
      </c>
      <c r="V30" s="54" t="s">
        <v>27</v>
      </c>
      <c r="W30" s="54" t="s">
        <v>27</v>
      </c>
      <c r="X30" s="54" t="s">
        <v>27</v>
      </c>
      <c r="Y30" s="54" t="s">
        <v>27</v>
      </c>
      <c r="Z30" s="54" t="s">
        <v>27</v>
      </c>
      <c r="AA30" s="54" t="s">
        <v>27</v>
      </c>
      <c r="AB30" s="54" t="s">
        <v>27</v>
      </c>
      <c r="AC30" s="54" t="s">
        <v>27</v>
      </c>
      <c r="AD30" s="54" t="s">
        <v>27</v>
      </c>
      <c r="AE30" s="54" t="s">
        <v>27</v>
      </c>
      <c r="AF30" s="54" t="s">
        <v>27</v>
      </c>
      <c r="AG30" s="54" t="s">
        <v>27</v>
      </c>
      <c r="AH30" s="54" t="s">
        <v>27</v>
      </c>
      <c r="AI30" s="54" t="s">
        <v>27</v>
      </c>
      <c r="AJ30" s="54" t="s">
        <v>27</v>
      </c>
      <c r="AK30" s="54" t="s">
        <v>27</v>
      </c>
      <c r="AL30" s="54" t="s">
        <v>27</v>
      </c>
      <c r="AM30" s="54" t="s">
        <v>27</v>
      </c>
      <c r="AN30" s="54" t="s">
        <v>27</v>
      </c>
      <c r="AO30" s="54" t="s">
        <v>27</v>
      </c>
      <c r="AP30" s="54" t="s">
        <v>27</v>
      </c>
      <c r="AQ30" s="54" t="s">
        <v>27</v>
      </c>
      <c r="AR30" s="54" t="s">
        <v>27</v>
      </c>
      <c r="AS30" s="54" t="s">
        <v>27</v>
      </c>
      <c r="AT30" s="54" t="s">
        <v>27</v>
      </c>
      <c r="AU30" s="54" t="s">
        <v>27</v>
      </c>
      <c r="AV30" s="54" t="s">
        <v>27</v>
      </c>
      <c r="AW30" s="54" t="s">
        <v>27</v>
      </c>
      <c r="AX30" s="54" t="s">
        <v>27</v>
      </c>
      <c r="AY30" s="54" t="s">
        <v>27</v>
      </c>
      <c r="AZ30" s="54" t="s">
        <v>27</v>
      </c>
      <c r="BA30" s="54" t="s">
        <v>27</v>
      </c>
      <c r="BB30" s="54" t="s">
        <v>27</v>
      </c>
      <c r="BC30" s="54" t="s">
        <v>27</v>
      </c>
      <c r="BD30" s="54" t="s">
        <v>27</v>
      </c>
      <c r="BE30" s="54" t="s">
        <v>27</v>
      </c>
      <c r="BF30" s="54" t="s">
        <v>27</v>
      </c>
      <c r="BG30" s="54" t="s">
        <v>27</v>
      </c>
      <c r="BH30" s="54" t="s">
        <v>27</v>
      </c>
      <c r="BI30" s="54" t="s">
        <v>27</v>
      </c>
      <c r="BJ30" s="54" t="s">
        <v>27</v>
      </c>
      <c r="BK30" s="54" t="s">
        <v>27</v>
      </c>
      <c r="BL30" s="54" t="s">
        <v>27</v>
      </c>
      <c r="BM30" s="54" t="s">
        <v>27</v>
      </c>
      <c r="BN30" s="54" t="s">
        <v>27</v>
      </c>
      <c r="BO30" s="54" t="s">
        <v>27</v>
      </c>
      <c r="BP30" s="54" t="s">
        <v>27</v>
      </c>
      <c r="BQ30" s="54" t="s">
        <v>27</v>
      </c>
      <c r="BR30" s="54" t="s">
        <v>27</v>
      </c>
      <c r="BS30" s="54" t="s">
        <v>27</v>
      </c>
      <c r="BT30" s="54" t="s">
        <v>27</v>
      </c>
      <c r="BU30" s="54" t="s">
        <v>27</v>
      </c>
      <c r="BV30" s="54" t="s">
        <v>27</v>
      </c>
      <c r="BW30" s="54" t="s">
        <v>27</v>
      </c>
      <c r="BX30" s="54" t="s">
        <v>27</v>
      </c>
      <c r="BY30" s="54" t="s">
        <v>27</v>
      </c>
      <c r="BZ30" s="54" t="s">
        <v>27</v>
      </c>
      <c r="CA30" s="54" t="s">
        <v>27</v>
      </c>
      <c r="CB30" s="54" t="s">
        <v>27</v>
      </c>
      <c r="CC30" s="54" t="s">
        <v>27</v>
      </c>
      <c r="CD30" s="54" t="s">
        <v>27</v>
      </c>
      <c r="CE30" s="54" t="s">
        <v>27</v>
      </c>
      <c r="CF30" s="54" t="s">
        <v>27</v>
      </c>
      <c r="CG30" s="54" t="s">
        <v>27</v>
      </c>
      <c r="CH30" s="54" t="s">
        <v>27</v>
      </c>
      <c r="CI30" s="54" t="s">
        <v>27</v>
      </c>
      <c r="CJ30" s="54" t="s">
        <v>27</v>
      </c>
      <c r="CK30" s="54" t="s">
        <v>27</v>
      </c>
      <c r="CL30" s="54" t="s">
        <v>27</v>
      </c>
      <c r="CM30" s="54" t="s">
        <v>27</v>
      </c>
      <c r="CN30" s="54" t="s">
        <v>27</v>
      </c>
      <c r="CO30" s="54" t="s">
        <v>27</v>
      </c>
      <c r="CP30" s="54" t="s">
        <v>27</v>
      </c>
      <c r="CQ30" s="54" t="s">
        <v>27</v>
      </c>
      <c r="CR30" s="54" t="s">
        <v>27</v>
      </c>
      <c r="CS30" s="54" t="s">
        <v>27</v>
      </c>
      <c r="CT30" s="54" t="s">
        <v>27</v>
      </c>
      <c r="CU30" s="54" t="s">
        <v>27</v>
      </c>
      <c r="CV30" s="54" t="s">
        <v>27</v>
      </c>
      <c r="CW30" s="54" t="s">
        <v>27</v>
      </c>
      <c r="CX30" s="54" t="s">
        <v>27</v>
      </c>
      <c r="CY30" s="54" t="s">
        <v>27</v>
      </c>
      <c r="CZ30" s="54" t="s">
        <v>27</v>
      </c>
      <c r="DA30" s="54" t="s">
        <v>27</v>
      </c>
      <c r="DB30" s="54" t="s">
        <v>27</v>
      </c>
      <c r="DC30" s="54" t="s">
        <v>27</v>
      </c>
      <c r="DD30" s="54" t="s">
        <v>27</v>
      </c>
      <c r="DE30" s="54" t="s">
        <v>27</v>
      </c>
      <c r="DF30" s="54" t="s">
        <v>27</v>
      </c>
      <c r="DG30" s="54" t="s">
        <v>27</v>
      </c>
      <c r="DH30" s="54" t="s">
        <v>27</v>
      </c>
      <c r="DI30" s="54" t="s">
        <v>27</v>
      </c>
      <c r="DJ30" s="54" t="s">
        <v>27</v>
      </c>
      <c r="DK30" s="54" t="s">
        <v>27</v>
      </c>
      <c r="DL30" s="54" t="s">
        <v>27</v>
      </c>
      <c r="DM30" s="54" t="s">
        <v>27</v>
      </c>
      <c r="DN30" s="54" t="s">
        <v>27</v>
      </c>
      <c r="DO30" s="54" t="s">
        <v>27</v>
      </c>
      <c r="DP30" s="54" t="s">
        <v>27</v>
      </c>
      <c r="DQ30" s="54" t="s">
        <v>27</v>
      </c>
      <c r="DR30" s="54" t="s">
        <v>27</v>
      </c>
      <c r="DS30" s="54" t="s">
        <v>27</v>
      </c>
      <c r="DT30" s="54" t="s">
        <v>27</v>
      </c>
      <c r="DU30" s="54" t="s">
        <v>27</v>
      </c>
      <c r="DV30" s="54" t="s">
        <v>27</v>
      </c>
      <c r="DW30" s="54" t="s">
        <v>27</v>
      </c>
      <c r="DX30" s="54" t="s">
        <v>27</v>
      </c>
      <c r="DY30" s="54" t="s">
        <v>27</v>
      </c>
      <c r="DZ30" s="54" t="s">
        <v>27</v>
      </c>
      <c r="EA30" s="54" t="s">
        <v>27</v>
      </c>
      <c r="EB30" s="54" t="s">
        <v>27</v>
      </c>
      <c r="EC30" s="54" t="s">
        <v>27</v>
      </c>
      <c r="ED30" s="54" t="s">
        <v>27</v>
      </c>
      <c r="EE30" s="54" t="s">
        <v>27</v>
      </c>
      <c r="EF30" s="54" t="s">
        <v>27</v>
      </c>
      <c r="EG30" s="54" t="s">
        <v>27</v>
      </c>
      <c r="EH30" s="54" t="s">
        <v>27</v>
      </c>
      <c r="EI30" s="54" t="s">
        <v>27</v>
      </c>
      <c r="EJ30" s="54" t="s">
        <v>27</v>
      </c>
      <c r="EK30" s="54" t="s">
        <v>27</v>
      </c>
      <c r="EL30" s="54" t="s">
        <v>27</v>
      </c>
      <c r="EM30" s="54" t="s">
        <v>27</v>
      </c>
      <c r="EN30" s="54" t="s">
        <v>27</v>
      </c>
      <c r="EO30" s="54" t="s">
        <v>27</v>
      </c>
      <c r="EP30" s="54" t="s">
        <v>27</v>
      </c>
      <c r="EQ30" s="54" t="s">
        <v>27</v>
      </c>
      <c r="ER30" s="54" t="s">
        <v>27</v>
      </c>
      <c r="ES30" s="54" t="s">
        <v>27</v>
      </c>
      <c r="ET30" s="54" t="s">
        <v>27</v>
      </c>
      <c r="EU30" s="54" t="s">
        <v>27</v>
      </c>
      <c r="EV30" s="54" t="s">
        <v>27</v>
      </c>
      <c r="EW30" s="54" t="s">
        <v>27</v>
      </c>
      <c r="EX30" s="54" t="s">
        <v>27</v>
      </c>
      <c r="EY30" s="54" t="s">
        <v>27</v>
      </c>
      <c r="EZ30" s="54" t="s">
        <v>27</v>
      </c>
      <c r="FA30" s="54" t="s">
        <v>27</v>
      </c>
      <c r="FB30" s="54" t="s">
        <v>27</v>
      </c>
      <c r="FC30" s="54" t="s">
        <v>27</v>
      </c>
      <c r="FD30" s="54" t="s">
        <v>27</v>
      </c>
      <c r="FE30" s="54" t="s">
        <v>27</v>
      </c>
      <c r="FF30" s="54" t="s">
        <v>27</v>
      </c>
      <c r="FG30" s="54" t="s">
        <v>27</v>
      </c>
      <c r="FH30" s="54" t="s">
        <v>27</v>
      </c>
      <c r="FI30" s="54" t="s">
        <v>27</v>
      </c>
      <c r="FJ30" s="54" t="s">
        <v>27</v>
      </c>
      <c r="FK30" s="54" t="s">
        <v>27</v>
      </c>
      <c r="FL30" s="54" t="s">
        <v>27</v>
      </c>
      <c r="FM30" s="54" t="s">
        <v>27</v>
      </c>
      <c r="FN30" s="54" t="s">
        <v>27</v>
      </c>
      <c r="FO30" s="54" t="s">
        <v>27</v>
      </c>
      <c r="FP30" s="54" t="s">
        <v>27</v>
      </c>
      <c r="FQ30" s="54" t="s">
        <v>27</v>
      </c>
      <c r="FR30" s="54" t="s">
        <v>27</v>
      </c>
      <c r="FS30" s="54" t="s">
        <v>27</v>
      </c>
      <c r="FT30" s="54" t="s">
        <v>27</v>
      </c>
      <c r="FU30" s="54" t="s">
        <v>27</v>
      </c>
      <c r="FV30" s="54" t="s">
        <v>27</v>
      </c>
      <c r="FW30" s="54" t="s">
        <v>27</v>
      </c>
      <c r="FX30" s="54" t="s">
        <v>27</v>
      </c>
      <c r="FY30" s="54" t="s">
        <v>27</v>
      </c>
      <c r="FZ30" s="54" t="s">
        <v>27</v>
      </c>
      <c r="GA30" s="54" t="s">
        <v>27</v>
      </c>
      <c r="GB30" s="54" t="s">
        <v>27</v>
      </c>
      <c r="GC30" s="54" t="s">
        <v>27</v>
      </c>
      <c r="GD30" s="54" t="s">
        <v>27</v>
      </c>
      <c r="GE30" s="54" t="s">
        <v>27</v>
      </c>
      <c r="GF30" s="54" t="s">
        <v>27</v>
      </c>
      <c r="GG30" s="54" t="s">
        <v>27</v>
      </c>
      <c r="GH30" s="54" t="s">
        <v>27</v>
      </c>
      <c r="GI30" s="54" t="s">
        <v>27</v>
      </c>
      <c r="GJ30" s="54" t="s">
        <v>27</v>
      </c>
      <c r="GK30" s="54" t="s">
        <v>27</v>
      </c>
      <c r="GL30" s="54" t="s">
        <v>27</v>
      </c>
      <c r="GM30" s="54" t="s">
        <v>27</v>
      </c>
      <c r="GN30" s="54" t="s">
        <v>27</v>
      </c>
      <c r="GO30" s="54" t="s">
        <v>27</v>
      </c>
      <c r="GP30" s="54" t="s">
        <v>27</v>
      </c>
      <c r="GQ30" s="54" t="s">
        <v>27</v>
      </c>
      <c r="GR30" s="54" t="s">
        <v>27</v>
      </c>
      <c r="GS30" s="54" t="s">
        <v>27</v>
      </c>
      <c r="GT30" s="54" t="s">
        <v>27</v>
      </c>
      <c r="GU30" s="54" t="s">
        <v>27</v>
      </c>
      <c r="GV30" s="54" t="s">
        <v>27</v>
      </c>
      <c r="GW30" s="54" t="s">
        <v>27</v>
      </c>
      <c r="GX30" s="54" t="s">
        <v>27</v>
      </c>
      <c r="GY30" s="54" t="s">
        <v>27</v>
      </c>
      <c r="GZ30" s="54" t="s">
        <v>27</v>
      </c>
      <c r="HA30" s="54" t="s">
        <v>27</v>
      </c>
      <c r="HB30" s="54" t="s">
        <v>27</v>
      </c>
      <c r="HC30" s="54" t="s">
        <v>27</v>
      </c>
      <c r="HD30" s="54" t="s">
        <v>27</v>
      </c>
      <c r="HE30" s="54" t="s">
        <v>27</v>
      </c>
      <c r="HF30" s="54" t="s">
        <v>27</v>
      </c>
      <c r="HG30" s="54" t="s">
        <v>27</v>
      </c>
      <c r="HH30" s="54" t="s">
        <v>27</v>
      </c>
      <c r="HI30" s="54" t="s">
        <v>27</v>
      </c>
      <c r="HJ30" s="54" t="s">
        <v>27</v>
      </c>
      <c r="HK30" s="54" t="s">
        <v>27</v>
      </c>
      <c r="HL30" s="54" t="s">
        <v>27</v>
      </c>
      <c r="HM30" s="54" t="s">
        <v>27</v>
      </c>
      <c r="HN30" s="54" t="s">
        <v>27</v>
      </c>
      <c r="HO30" s="54" t="s">
        <v>27</v>
      </c>
      <c r="HP30" s="54" t="s">
        <v>27</v>
      </c>
      <c r="HQ30" s="54" t="s">
        <v>27</v>
      </c>
      <c r="HR30" s="54" t="s">
        <v>27</v>
      </c>
      <c r="HS30" s="54" t="s">
        <v>27</v>
      </c>
      <c r="HT30" s="54" t="s">
        <v>27</v>
      </c>
      <c r="HU30" s="54" t="s">
        <v>27</v>
      </c>
      <c r="HV30" s="54" t="s">
        <v>27</v>
      </c>
      <c r="HW30" s="54" t="s">
        <v>27</v>
      </c>
      <c r="HX30" s="54" t="s">
        <v>27</v>
      </c>
      <c r="HY30" s="54" t="s">
        <v>27</v>
      </c>
      <c r="HZ30" s="54" t="s">
        <v>27</v>
      </c>
      <c r="IA30" s="54" t="s">
        <v>27</v>
      </c>
      <c r="IB30" s="54" t="s">
        <v>27</v>
      </c>
      <c r="IC30" s="54" t="s">
        <v>27</v>
      </c>
      <c r="ID30" s="54" t="s">
        <v>27</v>
      </c>
      <c r="IE30" s="54" t="s">
        <v>27</v>
      </c>
      <c r="IF30" s="54" t="s">
        <v>27</v>
      </c>
      <c r="IG30" s="54" t="s">
        <v>27</v>
      </c>
      <c r="IH30" s="54" t="s">
        <v>27</v>
      </c>
      <c r="II30" s="54" t="s">
        <v>27</v>
      </c>
      <c r="IJ30" s="54" t="s">
        <v>27</v>
      </c>
      <c r="IK30" s="54" t="s">
        <v>27</v>
      </c>
      <c r="IL30" s="54" t="s">
        <v>27</v>
      </c>
      <c r="IM30" s="54" t="s">
        <v>27</v>
      </c>
      <c r="IN30" s="54" t="s">
        <v>27</v>
      </c>
      <c r="IO30" s="54" t="s">
        <v>27</v>
      </c>
      <c r="IP30" s="54" t="s">
        <v>27</v>
      </c>
      <c r="IQ30" s="54" t="s">
        <v>27</v>
      </c>
      <c r="IR30" s="54" t="s">
        <v>27</v>
      </c>
      <c r="IS30" s="54" t="s">
        <v>27</v>
      </c>
      <c r="IT30" s="54" t="s">
        <v>27</v>
      </c>
      <c r="IU30" s="54" t="s">
        <v>27</v>
      </c>
      <c r="IV30" s="54" t="s">
        <v>27</v>
      </c>
      <c r="IW30" s="54" t="s">
        <v>27</v>
      </c>
      <c r="IX30" s="54" t="s">
        <v>27</v>
      </c>
      <c r="IY30" s="54" t="s">
        <v>27</v>
      </c>
      <c r="IZ30" s="54" t="s">
        <v>27</v>
      </c>
      <c r="JA30" s="16"/>
      <c r="JB30" s="16"/>
      <c r="JC30" s="16"/>
      <c r="JD30" s="16"/>
    </row>
    <row r="31" spans="1:264" s="6" customFormat="1" x14ac:dyDescent="0.25">
      <c r="A31" s="55">
        <v>27</v>
      </c>
      <c r="B31" s="56" t="str">
        <f>ESTUDIANTES!B31</f>
        <v>1° A</v>
      </c>
      <c r="C31" s="56">
        <f>ESTUDIANTES!C31</f>
        <v>12345696</v>
      </c>
      <c r="D31" s="97" t="str">
        <f>ESTUDIANTES!D31</f>
        <v>ESTUDIANTE 27</v>
      </c>
      <c r="E31" s="97"/>
      <c r="F31" s="97"/>
      <c r="G31" s="97"/>
      <c r="H31" s="57" t="str">
        <f>ESTUDIANTES!H31</f>
        <v>H</v>
      </c>
      <c r="I31" s="54" t="s">
        <v>26</v>
      </c>
      <c r="J31" s="54" t="s">
        <v>26</v>
      </c>
      <c r="K31" s="54" t="s">
        <v>26</v>
      </c>
      <c r="L31" s="54" t="s">
        <v>26</v>
      </c>
      <c r="M31" s="54" t="s">
        <v>26</v>
      </c>
      <c r="N31" s="54" t="s">
        <v>26</v>
      </c>
      <c r="O31" s="54" t="s">
        <v>26</v>
      </c>
      <c r="P31" s="54" t="s">
        <v>26</v>
      </c>
      <c r="Q31" s="54" t="s">
        <v>26</v>
      </c>
      <c r="R31" s="54" t="s">
        <v>26</v>
      </c>
      <c r="S31" s="54" t="s">
        <v>26</v>
      </c>
      <c r="T31" s="54" t="s">
        <v>26</v>
      </c>
      <c r="U31" s="54" t="s">
        <v>26</v>
      </c>
      <c r="V31" s="54" t="s">
        <v>26</v>
      </c>
      <c r="W31" s="54" t="s">
        <v>26</v>
      </c>
      <c r="X31" s="54" t="s">
        <v>26</v>
      </c>
      <c r="Y31" s="54" t="s">
        <v>26</v>
      </c>
      <c r="Z31" s="54" t="s">
        <v>26</v>
      </c>
      <c r="AA31" s="54" t="s">
        <v>26</v>
      </c>
      <c r="AB31" s="54" t="s">
        <v>26</v>
      </c>
      <c r="AC31" s="54" t="s">
        <v>26</v>
      </c>
      <c r="AD31" s="54" t="s">
        <v>26</v>
      </c>
      <c r="AE31" s="54" t="s">
        <v>26</v>
      </c>
      <c r="AF31" s="54" t="s">
        <v>26</v>
      </c>
      <c r="AG31" s="54" t="s">
        <v>26</v>
      </c>
      <c r="AH31" s="54" t="s">
        <v>26</v>
      </c>
      <c r="AI31" s="54" t="s">
        <v>26</v>
      </c>
      <c r="AJ31" s="54" t="s">
        <v>26</v>
      </c>
      <c r="AK31" s="54" t="s">
        <v>26</v>
      </c>
      <c r="AL31" s="54" t="s">
        <v>26</v>
      </c>
      <c r="AM31" s="54" t="s">
        <v>26</v>
      </c>
      <c r="AN31" s="54" t="s">
        <v>26</v>
      </c>
      <c r="AO31" s="54" t="s">
        <v>26</v>
      </c>
      <c r="AP31" s="54" t="s">
        <v>26</v>
      </c>
      <c r="AQ31" s="54" t="s">
        <v>26</v>
      </c>
      <c r="AR31" s="54" t="s">
        <v>26</v>
      </c>
      <c r="AS31" s="54" t="s">
        <v>26</v>
      </c>
      <c r="AT31" s="54" t="s">
        <v>26</v>
      </c>
      <c r="AU31" s="54" t="s">
        <v>26</v>
      </c>
      <c r="AV31" s="54" t="s">
        <v>26</v>
      </c>
      <c r="AW31" s="54" t="s">
        <v>26</v>
      </c>
      <c r="AX31" s="54" t="s">
        <v>26</v>
      </c>
      <c r="AY31" s="54" t="s">
        <v>26</v>
      </c>
      <c r="AZ31" s="54" t="s">
        <v>26</v>
      </c>
      <c r="BA31" s="54" t="s">
        <v>26</v>
      </c>
      <c r="BB31" s="54" t="s">
        <v>26</v>
      </c>
      <c r="BC31" s="54" t="s">
        <v>26</v>
      </c>
      <c r="BD31" s="54" t="s">
        <v>26</v>
      </c>
      <c r="BE31" s="54" t="s">
        <v>26</v>
      </c>
      <c r="BF31" s="54" t="s">
        <v>26</v>
      </c>
      <c r="BG31" s="54" t="s">
        <v>26</v>
      </c>
      <c r="BH31" s="54" t="s">
        <v>26</v>
      </c>
      <c r="BI31" s="54" t="s">
        <v>26</v>
      </c>
      <c r="BJ31" s="54" t="s">
        <v>26</v>
      </c>
      <c r="BK31" s="54" t="s">
        <v>26</v>
      </c>
      <c r="BL31" s="54" t="s">
        <v>26</v>
      </c>
      <c r="BM31" s="54" t="s">
        <v>26</v>
      </c>
      <c r="BN31" s="54" t="s">
        <v>26</v>
      </c>
      <c r="BO31" s="54" t="s">
        <v>26</v>
      </c>
      <c r="BP31" s="54" t="s">
        <v>26</v>
      </c>
      <c r="BQ31" s="54" t="s">
        <v>26</v>
      </c>
      <c r="BR31" s="54" t="s">
        <v>26</v>
      </c>
      <c r="BS31" s="54" t="s">
        <v>26</v>
      </c>
      <c r="BT31" s="54" t="s">
        <v>26</v>
      </c>
      <c r="BU31" s="54" t="s">
        <v>26</v>
      </c>
      <c r="BV31" s="54" t="s">
        <v>26</v>
      </c>
      <c r="BW31" s="54" t="s">
        <v>26</v>
      </c>
      <c r="BX31" s="54" t="s">
        <v>26</v>
      </c>
      <c r="BY31" s="54" t="s">
        <v>26</v>
      </c>
      <c r="BZ31" s="54" t="s">
        <v>26</v>
      </c>
      <c r="CA31" s="54" t="s">
        <v>26</v>
      </c>
      <c r="CB31" s="54" t="s">
        <v>26</v>
      </c>
      <c r="CC31" s="54" t="s">
        <v>26</v>
      </c>
      <c r="CD31" s="54" t="s">
        <v>26</v>
      </c>
      <c r="CE31" s="54" t="s">
        <v>26</v>
      </c>
      <c r="CF31" s="54" t="s">
        <v>26</v>
      </c>
      <c r="CG31" s="54" t="s">
        <v>26</v>
      </c>
      <c r="CH31" s="54" t="s">
        <v>26</v>
      </c>
      <c r="CI31" s="54" t="s">
        <v>26</v>
      </c>
      <c r="CJ31" s="54" t="s">
        <v>26</v>
      </c>
      <c r="CK31" s="54" t="s">
        <v>26</v>
      </c>
      <c r="CL31" s="54" t="s">
        <v>26</v>
      </c>
      <c r="CM31" s="54" t="s">
        <v>26</v>
      </c>
      <c r="CN31" s="54" t="s">
        <v>26</v>
      </c>
      <c r="CO31" s="54" t="s">
        <v>26</v>
      </c>
      <c r="CP31" s="54" t="s">
        <v>26</v>
      </c>
      <c r="CQ31" s="54" t="s">
        <v>26</v>
      </c>
      <c r="CR31" s="54" t="s">
        <v>26</v>
      </c>
      <c r="CS31" s="54" t="s">
        <v>26</v>
      </c>
      <c r="CT31" s="54" t="s">
        <v>26</v>
      </c>
      <c r="CU31" s="54" t="s">
        <v>26</v>
      </c>
      <c r="CV31" s="54" t="s">
        <v>26</v>
      </c>
      <c r="CW31" s="54" t="s">
        <v>26</v>
      </c>
      <c r="CX31" s="54" t="s">
        <v>26</v>
      </c>
      <c r="CY31" s="54" t="s">
        <v>26</v>
      </c>
      <c r="CZ31" s="54" t="s">
        <v>26</v>
      </c>
      <c r="DA31" s="54" t="s">
        <v>26</v>
      </c>
      <c r="DB31" s="54" t="s">
        <v>26</v>
      </c>
      <c r="DC31" s="54" t="s">
        <v>26</v>
      </c>
      <c r="DD31" s="54" t="s">
        <v>26</v>
      </c>
      <c r="DE31" s="54" t="s">
        <v>26</v>
      </c>
      <c r="DF31" s="54" t="s">
        <v>26</v>
      </c>
      <c r="DG31" s="54" t="s">
        <v>26</v>
      </c>
      <c r="DH31" s="54" t="s">
        <v>26</v>
      </c>
      <c r="DI31" s="54" t="s">
        <v>26</v>
      </c>
      <c r="DJ31" s="54" t="s">
        <v>26</v>
      </c>
      <c r="DK31" s="54" t="s">
        <v>26</v>
      </c>
      <c r="DL31" s="54" t="s">
        <v>26</v>
      </c>
      <c r="DM31" s="54" t="s">
        <v>26</v>
      </c>
      <c r="DN31" s="54" t="s">
        <v>26</v>
      </c>
      <c r="DO31" s="54" t="s">
        <v>26</v>
      </c>
      <c r="DP31" s="54" t="s">
        <v>26</v>
      </c>
      <c r="DQ31" s="54" t="s">
        <v>26</v>
      </c>
      <c r="DR31" s="54" t="s">
        <v>26</v>
      </c>
      <c r="DS31" s="54" t="s">
        <v>26</v>
      </c>
      <c r="DT31" s="54" t="s">
        <v>26</v>
      </c>
      <c r="DU31" s="54" t="s">
        <v>26</v>
      </c>
      <c r="DV31" s="54" t="s">
        <v>26</v>
      </c>
      <c r="DW31" s="54" t="s">
        <v>26</v>
      </c>
      <c r="DX31" s="54" t="s">
        <v>26</v>
      </c>
      <c r="DY31" s="54" t="s">
        <v>26</v>
      </c>
      <c r="DZ31" s="54" t="s">
        <v>26</v>
      </c>
      <c r="EA31" s="54" t="s">
        <v>26</v>
      </c>
      <c r="EB31" s="54" t="s">
        <v>26</v>
      </c>
      <c r="EC31" s="54" t="s">
        <v>26</v>
      </c>
      <c r="ED31" s="54" t="s">
        <v>26</v>
      </c>
      <c r="EE31" s="54" t="s">
        <v>26</v>
      </c>
      <c r="EF31" s="54" t="s">
        <v>26</v>
      </c>
      <c r="EG31" s="54" t="s">
        <v>26</v>
      </c>
      <c r="EH31" s="54" t="s">
        <v>26</v>
      </c>
      <c r="EI31" s="54" t="s">
        <v>26</v>
      </c>
      <c r="EJ31" s="54" t="s">
        <v>26</v>
      </c>
      <c r="EK31" s="54" t="s">
        <v>26</v>
      </c>
      <c r="EL31" s="54" t="s">
        <v>26</v>
      </c>
      <c r="EM31" s="54" t="s">
        <v>26</v>
      </c>
      <c r="EN31" s="54" t="s">
        <v>26</v>
      </c>
      <c r="EO31" s="54" t="s">
        <v>26</v>
      </c>
      <c r="EP31" s="54" t="s">
        <v>26</v>
      </c>
      <c r="EQ31" s="54" t="s">
        <v>26</v>
      </c>
      <c r="ER31" s="54" t="s">
        <v>26</v>
      </c>
      <c r="ES31" s="54" t="s">
        <v>26</v>
      </c>
      <c r="ET31" s="54" t="s">
        <v>26</v>
      </c>
      <c r="EU31" s="54" t="s">
        <v>26</v>
      </c>
      <c r="EV31" s="54" t="s">
        <v>26</v>
      </c>
      <c r="EW31" s="54" t="s">
        <v>26</v>
      </c>
      <c r="EX31" s="54" t="s">
        <v>26</v>
      </c>
      <c r="EY31" s="54" t="s">
        <v>26</v>
      </c>
      <c r="EZ31" s="54" t="s">
        <v>26</v>
      </c>
      <c r="FA31" s="54" t="s">
        <v>26</v>
      </c>
      <c r="FB31" s="54" t="s">
        <v>26</v>
      </c>
      <c r="FC31" s="54" t="s">
        <v>26</v>
      </c>
      <c r="FD31" s="54" t="s">
        <v>26</v>
      </c>
      <c r="FE31" s="54" t="s">
        <v>26</v>
      </c>
      <c r="FF31" s="54" t="s">
        <v>26</v>
      </c>
      <c r="FG31" s="54" t="s">
        <v>26</v>
      </c>
      <c r="FH31" s="54" t="s">
        <v>26</v>
      </c>
      <c r="FI31" s="54" t="s">
        <v>26</v>
      </c>
      <c r="FJ31" s="54" t="s">
        <v>26</v>
      </c>
      <c r="FK31" s="54" t="s">
        <v>26</v>
      </c>
      <c r="FL31" s="54" t="s">
        <v>26</v>
      </c>
      <c r="FM31" s="54" t="s">
        <v>26</v>
      </c>
      <c r="FN31" s="54" t="s">
        <v>26</v>
      </c>
      <c r="FO31" s="54" t="s">
        <v>26</v>
      </c>
      <c r="FP31" s="54" t="s">
        <v>26</v>
      </c>
      <c r="FQ31" s="54" t="s">
        <v>26</v>
      </c>
      <c r="FR31" s="54" t="s">
        <v>26</v>
      </c>
      <c r="FS31" s="54" t="s">
        <v>26</v>
      </c>
      <c r="FT31" s="54" t="s">
        <v>26</v>
      </c>
      <c r="FU31" s="54" t="s">
        <v>26</v>
      </c>
      <c r="FV31" s="54" t="s">
        <v>26</v>
      </c>
      <c r="FW31" s="54" t="s">
        <v>26</v>
      </c>
      <c r="FX31" s="54" t="s">
        <v>26</v>
      </c>
      <c r="FY31" s="54" t="s">
        <v>26</v>
      </c>
      <c r="FZ31" s="54" t="s">
        <v>26</v>
      </c>
      <c r="GA31" s="54" t="s">
        <v>26</v>
      </c>
      <c r="GB31" s="54" t="s">
        <v>26</v>
      </c>
      <c r="GC31" s="54" t="s">
        <v>26</v>
      </c>
      <c r="GD31" s="54" t="s">
        <v>26</v>
      </c>
      <c r="GE31" s="54" t="s">
        <v>26</v>
      </c>
      <c r="GF31" s="54" t="s">
        <v>26</v>
      </c>
      <c r="GG31" s="54" t="s">
        <v>26</v>
      </c>
      <c r="GH31" s="54" t="s">
        <v>26</v>
      </c>
      <c r="GI31" s="54" t="s">
        <v>26</v>
      </c>
      <c r="GJ31" s="54" t="s">
        <v>26</v>
      </c>
      <c r="GK31" s="54" t="s">
        <v>26</v>
      </c>
      <c r="GL31" s="54" t="s">
        <v>26</v>
      </c>
      <c r="GM31" s="54" t="s">
        <v>26</v>
      </c>
      <c r="GN31" s="54" t="s">
        <v>26</v>
      </c>
      <c r="GO31" s="54" t="s">
        <v>26</v>
      </c>
      <c r="GP31" s="54" t="s">
        <v>26</v>
      </c>
      <c r="GQ31" s="54" t="s">
        <v>26</v>
      </c>
      <c r="GR31" s="54" t="s">
        <v>26</v>
      </c>
      <c r="GS31" s="54" t="s">
        <v>26</v>
      </c>
      <c r="GT31" s="54" t="s">
        <v>26</v>
      </c>
      <c r="GU31" s="54" t="s">
        <v>26</v>
      </c>
      <c r="GV31" s="54" t="s">
        <v>26</v>
      </c>
      <c r="GW31" s="54" t="s">
        <v>26</v>
      </c>
      <c r="GX31" s="54" t="s">
        <v>26</v>
      </c>
      <c r="GY31" s="54" t="s">
        <v>26</v>
      </c>
      <c r="GZ31" s="54" t="s">
        <v>26</v>
      </c>
      <c r="HA31" s="54" t="s">
        <v>26</v>
      </c>
      <c r="HB31" s="54" t="s">
        <v>26</v>
      </c>
      <c r="HC31" s="54" t="s">
        <v>26</v>
      </c>
      <c r="HD31" s="54" t="s">
        <v>26</v>
      </c>
      <c r="HE31" s="54" t="s">
        <v>26</v>
      </c>
      <c r="HF31" s="54" t="s">
        <v>26</v>
      </c>
      <c r="HG31" s="54" t="s">
        <v>26</v>
      </c>
      <c r="HH31" s="54" t="s">
        <v>26</v>
      </c>
      <c r="HI31" s="54" t="s">
        <v>26</v>
      </c>
      <c r="HJ31" s="54" t="s">
        <v>26</v>
      </c>
      <c r="HK31" s="54" t="s">
        <v>26</v>
      </c>
      <c r="HL31" s="54" t="s">
        <v>26</v>
      </c>
      <c r="HM31" s="54" t="s">
        <v>26</v>
      </c>
      <c r="HN31" s="54" t="s">
        <v>26</v>
      </c>
      <c r="HO31" s="54" t="s">
        <v>26</v>
      </c>
      <c r="HP31" s="54" t="s">
        <v>26</v>
      </c>
      <c r="HQ31" s="54" t="s">
        <v>26</v>
      </c>
      <c r="HR31" s="54" t="s">
        <v>26</v>
      </c>
      <c r="HS31" s="54" t="s">
        <v>26</v>
      </c>
      <c r="HT31" s="54" t="s">
        <v>26</v>
      </c>
      <c r="HU31" s="54" t="s">
        <v>26</v>
      </c>
      <c r="HV31" s="54" t="s">
        <v>26</v>
      </c>
      <c r="HW31" s="54" t="s">
        <v>26</v>
      </c>
      <c r="HX31" s="54" t="s">
        <v>26</v>
      </c>
      <c r="HY31" s="54" t="s">
        <v>26</v>
      </c>
      <c r="HZ31" s="54" t="s">
        <v>26</v>
      </c>
      <c r="IA31" s="54" t="s">
        <v>26</v>
      </c>
      <c r="IB31" s="54" t="s">
        <v>26</v>
      </c>
      <c r="IC31" s="54" t="s">
        <v>26</v>
      </c>
      <c r="ID31" s="54" t="s">
        <v>26</v>
      </c>
      <c r="IE31" s="54" t="s">
        <v>26</v>
      </c>
      <c r="IF31" s="54" t="s">
        <v>26</v>
      </c>
      <c r="IG31" s="54" t="s">
        <v>26</v>
      </c>
      <c r="IH31" s="54" t="s">
        <v>26</v>
      </c>
      <c r="II31" s="54" t="s">
        <v>26</v>
      </c>
      <c r="IJ31" s="54" t="s">
        <v>26</v>
      </c>
      <c r="IK31" s="54" t="s">
        <v>26</v>
      </c>
      <c r="IL31" s="54" t="s">
        <v>26</v>
      </c>
      <c r="IM31" s="54" t="s">
        <v>26</v>
      </c>
      <c r="IN31" s="54" t="s">
        <v>26</v>
      </c>
      <c r="IO31" s="54" t="s">
        <v>26</v>
      </c>
      <c r="IP31" s="54" t="s">
        <v>26</v>
      </c>
      <c r="IQ31" s="54" t="s">
        <v>26</v>
      </c>
      <c r="IR31" s="54" t="s">
        <v>26</v>
      </c>
      <c r="IS31" s="54" t="s">
        <v>26</v>
      </c>
      <c r="IT31" s="54" t="s">
        <v>26</v>
      </c>
      <c r="IU31" s="54" t="s">
        <v>26</v>
      </c>
      <c r="IV31" s="54" t="s">
        <v>26</v>
      </c>
      <c r="IW31" s="54" t="s">
        <v>26</v>
      </c>
      <c r="IX31" s="54" t="s">
        <v>26</v>
      </c>
      <c r="IY31" s="54" t="s">
        <v>26</v>
      </c>
      <c r="IZ31" s="54" t="s">
        <v>26</v>
      </c>
      <c r="JA31" s="16"/>
      <c r="JB31" s="16"/>
      <c r="JC31" s="16"/>
      <c r="JD31" s="16"/>
    </row>
    <row r="32" spans="1:264" s="6" customFormat="1" x14ac:dyDescent="0.25">
      <c r="A32" s="55">
        <v>28</v>
      </c>
      <c r="B32" s="56" t="str">
        <f>ESTUDIANTES!B32</f>
        <v>1° A</v>
      </c>
      <c r="C32" s="56">
        <f>ESTUDIANTES!C32</f>
        <v>12345697</v>
      </c>
      <c r="D32" s="97" t="str">
        <f>ESTUDIANTES!D32</f>
        <v>ESTUDIANTE 28</v>
      </c>
      <c r="E32" s="97"/>
      <c r="F32" s="97"/>
      <c r="G32" s="97"/>
      <c r="H32" s="57" t="str">
        <f>ESTUDIANTES!H32</f>
        <v>M</v>
      </c>
      <c r="I32" s="54" t="s">
        <v>27</v>
      </c>
      <c r="J32" s="54" t="s">
        <v>27</v>
      </c>
      <c r="K32" s="54" t="s">
        <v>27</v>
      </c>
      <c r="L32" s="54" t="s">
        <v>27</v>
      </c>
      <c r="M32" s="54" t="s">
        <v>27</v>
      </c>
      <c r="N32" s="54" t="s">
        <v>27</v>
      </c>
      <c r="O32" s="54" t="s">
        <v>27</v>
      </c>
      <c r="P32" s="54" t="s">
        <v>27</v>
      </c>
      <c r="Q32" s="54" t="s">
        <v>27</v>
      </c>
      <c r="R32" s="54" t="s">
        <v>27</v>
      </c>
      <c r="S32" s="54" t="s">
        <v>27</v>
      </c>
      <c r="T32" s="54" t="s">
        <v>27</v>
      </c>
      <c r="U32" s="54" t="s">
        <v>27</v>
      </c>
      <c r="V32" s="54" t="s">
        <v>27</v>
      </c>
      <c r="W32" s="54" t="s">
        <v>27</v>
      </c>
      <c r="X32" s="54" t="s">
        <v>27</v>
      </c>
      <c r="Y32" s="54" t="s">
        <v>27</v>
      </c>
      <c r="Z32" s="54" t="s">
        <v>27</v>
      </c>
      <c r="AA32" s="54" t="s">
        <v>27</v>
      </c>
      <c r="AB32" s="54" t="s">
        <v>27</v>
      </c>
      <c r="AC32" s="54" t="s">
        <v>27</v>
      </c>
      <c r="AD32" s="54" t="s">
        <v>27</v>
      </c>
      <c r="AE32" s="54" t="s">
        <v>27</v>
      </c>
      <c r="AF32" s="54" t="s">
        <v>27</v>
      </c>
      <c r="AG32" s="54" t="s">
        <v>27</v>
      </c>
      <c r="AH32" s="54" t="s">
        <v>27</v>
      </c>
      <c r="AI32" s="54" t="s">
        <v>27</v>
      </c>
      <c r="AJ32" s="54" t="s">
        <v>27</v>
      </c>
      <c r="AK32" s="54" t="s">
        <v>27</v>
      </c>
      <c r="AL32" s="54" t="s">
        <v>27</v>
      </c>
      <c r="AM32" s="54" t="s">
        <v>27</v>
      </c>
      <c r="AN32" s="54" t="s">
        <v>27</v>
      </c>
      <c r="AO32" s="54" t="s">
        <v>27</v>
      </c>
      <c r="AP32" s="54" t="s">
        <v>27</v>
      </c>
      <c r="AQ32" s="54" t="s">
        <v>27</v>
      </c>
      <c r="AR32" s="54" t="s">
        <v>27</v>
      </c>
      <c r="AS32" s="54" t="s">
        <v>27</v>
      </c>
      <c r="AT32" s="54" t="s">
        <v>27</v>
      </c>
      <c r="AU32" s="54" t="s">
        <v>27</v>
      </c>
      <c r="AV32" s="54" t="s">
        <v>27</v>
      </c>
      <c r="AW32" s="54" t="s">
        <v>27</v>
      </c>
      <c r="AX32" s="54" t="s">
        <v>27</v>
      </c>
      <c r="AY32" s="54" t="s">
        <v>27</v>
      </c>
      <c r="AZ32" s="54" t="s">
        <v>27</v>
      </c>
      <c r="BA32" s="54" t="s">
        <v>27</v>
      </c>
      <c r="BB32" s="54" t="s">
        <v>27</v>
      </c>
      <c r="BC32" s="54" t="s">
        <v>27</v>
      </c>
      <c r="BD32" s="54" t="s">
        <v>27</v>
      </c>
      <c r="BE32" s="54" t="s">
        <v>27</v>
      </c>
      <c r="BF32" s="54" t="s">
        <v>27</v>
      </c>
      <c r="BG32" s="54" t="s">
        <v>27</v>
      </c>
      <c r="BH32" s="54" t="s">
        <v>27</v>
      </c>
      <c r="BI32" s="54" t="s">
        <v>27</v>
      </c>
      <c r="BJ32" s="54" t="s">
        <v>27</v>
      </c>
      <c r="BK32" s="54" t="s">
        <v>27</v>
      </c>
      <c r="BL32" s="54" t="s">
        <v>27</v>
      </c>
      <c r="BM32" s="54" t="s">
        <v>27</v>
      </c>
      <c r="BN32" s="54" t="s">
        <v>27</v>
      </c>
      <c r="BO32" s="54" t="s">
        <v>27</v>
      </c>
      <c r="BP32" s="54" t="s">
        <v>27</v>
      </c>
      <c r="BQ32" s="54" t="s">
        <v>27</v>
      </c>
      <c r="BR32" s="54" t="s">
        <v>27</v>
      </c>
      <c r="BS32" s="54" t="s">
        <v>27</v>
      </c>
      <c r="BT32" s="54" t="s">
        <v>27</v>
      </c>
      <c r="BU32" s="54" t="s">
        <v>27</v>
      </c>
      <c r="BV32" s="54" t="s">
        <v>27</v>
      </c>
      <c r="BW32" s="54" t="s">
        <v>27</v>
      </c>
      <c r="BX32" s="54" t="s">
        <v>27</v>
      </c>
      <c r="BY32" s="54" t="s">
        <v>27</v>
      </c>
      <c r="BZ32" s="54" t="s">
        <v>27</v>
      </c>
      <c r="CA32" s="54" t="s">
        <v>27</v>
      </c>
      <c r="CB32" s="54" t="s">
        <v>27</v>
      </c>
      <c r="CC32" s="54" t="s">
        <v>27</v>
      </c>
      <c r="CD32" s="54" t="s">
        <v>27</v>
      </c>
      <c r="CE32" s="54" t="s">
        <v>27</v>
      </c>
      <c r="CF32" s="54" t="s">
        <v>27</v>
      </c>
      <c r="CG32" s="54" t="s">
        <v>27</v>
      </c>
      <c r="CH32" s="54" t="s">
        <v>27</v>
      </c>
      <c r="CI32" s="54" t="s">
        <v>27</v>
      </c>
      <c r="CJ32" s="54" t="s">
        <v>27</v>
      </c>
      <c r="CK32" s="54" t="s">
        <v>27</v>
      </c>
      <c r="CL32" s="54" t="s">
        <v>27</v>
      </c>
      <c r="CM32" s="54" t="s">
        <v>27</v>
      </c>
      <c r="CN32" s="54" t="s">
        <v>27</v>
      </c>
      <c r="CO32" s="54" t="s">
        <v>27</v>
      </c>
      <c r="CP32" s="54" t="s">
        <v>27</v>
      </c>
      <c r="CQ32" s="54" t="s">
        <v>27</v>
      </c>
      <c r="CR32" s="54" t="s">
        <v>27</v>
      </c>
      <c r="CS32" s="54" t="s">
        <v>27</v>
      </c>
      <c r="CT32" s="54" t="s">
        <v>27</v>
      </c>
      <c r="CU32" s="54" t="s">
        <v>27</v>
      </c>
      <c r="CV32" s="54" t="s">
        <v>27</v>
      </c>
      <c r="CW32" s="54" t="s">
        <v>27</v>
      </c>
      <c r="CX32" s="54" t="s">
        <v>27</v>
      </c>
      <c r="CY32" s="54" t="s">
        <v>27</v>
      </c>
      <c r="CZ32" s="54" t="s">
        <v>27</v>
      </c>
      <c r="DA32" s="54" t="s">
        <v>27</v>
      </c>
      <c r="DB32" s="54" t="s">
        <v>27</v>
      </c>
      <c r="DC32" s="54" t="s">
        <v>27</v>
      </c>
      <c r="DD32" s="54" t="s">
        <v>27</v>
      </c>
      <c r="DE32" s="54" t="s">
        <v>27</v>
      </c>
      <c r="DF32" s="54" t="s">
        <v>27</v>
      </c>
      <c r="DG32" s="54" t="s">
        <v>27</v>
      </c>
      <c r="DH32" s="54" t="s">
        <v>27</v>
      </c>
      <c r="DI32" s="54" t="s">
        <v>27</v>
      </c>
      <c r="DJ32" s="54" t="s">
        <v>27</v>
      </c>
      <c r="DK32" s="54" t="s">
        <v>27</v>
      </c>
      <c r="DL32" s="54" t="s">
        <v>27</v>
      </c>
      <c r="DM32" s="54" t="s">
        <v>27</v>
      </c>
      <c r="DN32" s="54" t="s">
        <v>27</v>
      </c>
      <c r="DO32" s="54" t="s">
        <v>27</v>
      </c>
      <c r="DP32" s="54" t="s">
        <v>27</v>
      </c>
      <c r="DQ32" s="54" t="s">
        <v>27</v>
      </c>
      <c r="DR32" s="54" t="s">
        <v>27</v>
      </c>
      <c r="DS32" s="54" t="s">
        <v>27</v>
      </c>
      <c r="DT32" s="54" t="s">
        <v>27</v>
      </c>
      <c r="DU32" s="54" t="s">
        <v>27</v>
      </c>
      <c r="DV32" s="54" t="s">
        <v>27</v>
      </c>
      <c r="DW32" s="54" t="s">
        <v>27</v>
      </c>
      <c r="DX32" s="54" t="s">
        <v>27</v>
      </c>
      <c r="DY32" s="54" t="s">
        <v>27</v>
      </c>
      <c r="DZ32" s="54" t="s">
        <v>27</v>
      </c>
      <c r="EA32" s="54" t="s">
        <v>27</v>
      </c>
      <c r="EB32" s="54" t="s">
        <v>27</v>
      </c>
      <c r="EC32" s="54" t="s">
        <v>27</v>
      </c>
      <c r="ED32" s="54" t="s">
        <v>27</v>
      </c>
      <c r="EE32" s="54" t="s">
        <v>27</v>
      </c>
      <c r="EF32" s="54" t="s">
        <v>27</v>
      </c>
      <c r="EG32" s="54" t="s">
        <v>27</v>
      </c>
      <c r="EH32" s="54" t="s">
        <v>27</v>
      </c>
      <c r="EI32" s="54" t="s">
        <v>27</v>
      </c>
      <c r="EJ32" s="54" t="s">
        <v>27</v>
      </c>
      <c r="EK32" s="54" t="s">
        <v>27</v>
      </c>
      <c r="EL32" s="54" t="s">
        <v>27</v>
      </c>
      <c r="EM32" s="54" t="s">
        <v>27</v>
      </c>
      <c r="EN32" s="54" t="s">
        <v>27</v>
      </c>
      <c r="EO32" s="54" t="s">
        <v>27</v>
      </c>
      <c r="EP32" s="54" t="s">
        <v>27</v>
      </c>
      <c r="EQ32" s="54" t="s">
        <v>27</v>
      </c>
      <c r="ER32" s="54" t="s">
        <v>27</v>
      </c>
      <c r="ES32" s="54" t="s">
        <v>27</v>
      </c>
      <c r="ET32" s="54" t="s">
        <v>27</v>
      </c>
      <c r="EU32" s="54" t="s">
        <v>27</v>
      </c>
      <c r="EV32" s="54" t="s">
        <v>27</v>
      </c>
      <c r="EW32" s="54" t="s">
        <v>27</v>
      </c>
      <c r="EX32" s="54" t="s">
        <v>27</v>
      </c>
      <c r="EY32" s="54" t="s">
        <v>27</v>
      </c>
      <c r="EZ32" s="54" t="s">
        <v>27</v>
      </c>
      <c r="FA32" s="54" t="s">
        <v>27</v>
      </c>
      <c r="FB32" s="54" t="s">
        <v>27</v>
      </c>
      <c r="FC32" s="54" t="s">
        <v>27</v>
      </c>
      <c r="FD32" s="54" t="s">
        <v>27</v>
      </c>
      <c r="FE32" s="54" t="s">
        <v>27</v>
      </c>
      <c r="FF32" s="54" t="s">
        <v>27</v>
      </c>
      <c r="FG32" s="54" t="s">
        <v>27</v>
      </c>
      <c r="FH32" s="54" t="s">
        <v>27</v>
      </c>
      <c r="FI32" s="54" t="s">
        <v>27</v>
      </c>
      <c r="FJ32" s="54" t="s">
        <v>27</v>
      </c>
      <c r="FK32" s="54" t="s">
        <v>27</v>
      </c>
      <c r="FL32" s="54" t="s">
        <v>27</v>
      </c>
      <c r="FM32" s="54" t="s">
        <v>27</v>
      </c>
      <c r="FN32" s="54" t="s">
        <v>27</v>
      </c>
      <c r="FO32" s="54" t="s">
        <v>27</v>
      </c>
      <c r="FP32" s="54" t="s">
        <v>27</v>
      </c>
      <c r="FQ32" s="54" t="s">
        <v>27</v>
      </c>
      <c r="FR32" s="54" t="s">
        <v>27</v>
      </c>
      <c r="FS32" s="54" t="s">
        <v>27</v>
      </c>
      <c r="FT32" s="54" t="s">
        <v>27</v>
      </c>
      <c r="FU32" s="54" t="s">
        <v>27</v>
      </c>
      <c r="FV32" s="54" t="s">
        <v>27</v>
      </c>
      <c r="FW32" s="54" t="s">
        <v>27</v>
      </c>
      <c r="FX32" s="54" t="s">
        <v>27</v>
      </c>
      <c r="FY32" s="54" t="s">
        <v>27</v>
      </c>
      <c r="FZ32" s="54" t="s">
        <v>27</v>
      </c>
      <c r="GA32" s="54" t="s">
        <v>27</v>
      </c>
      <c r="GB32" s="54" t="s">
        <v>27</v>
      </c>
      <c r="GC32" s="54" t="s">
        <v>27</v>
      </c>
      <c r="GD32" s="54" t="s">
        <v>27</v>
      </c>
      <c r="GE32" s="54" t="s">
        <v>27</v>
      </c>
      <c r="GF32" s="54" t="s">
        <v>27</v>
      </c>
      <c r="GG32" s="54" t="s">
        <v>27</v>
      </c>
      <c r="GH32" s="54" t="s">
        <v>27</v>
      </c>
      <c r="GI32" s="54" t="s">
        <v>27</v>
      </c>
      <c r="GJ32" s="54" t="s">
        <v>27</v>
      </c>
      <c r="GK32" s="54" t="s">
        <v>27</v>
      </c>
      <c r="GL32" s="54" t="s">
        <v>27</v>
      </c>
      <c r="GM32" s="54" t="s">
        <v>27</v>
      </c>
      <c r="GN32" s="54" t="s">
        <v>27</v>
      </c>
      <c r="GO32" s="54" t="s">
        <v>27</v>
      </c>
      <c r="GP32" s="54" t="s">
        <v>27</v>
      </c>
      <c r="GQ32" s="54" t="s">
        <v>27</v>
      </c>
      <c r="GR32" s="54" t="s">
        <v>27</v>
      </c>
      <c r="GS32" s="54" t="s">
        <v>27</v>
      </c>
      <c r="GT32" s="54" t="s">
        <v>27</v>
      </c>
      <c r="GU32" s="54" t="s">
        <v>27</v>
      </c>
      <c r="GV32" s="54" t="s">
        <v>27</v>
      </c>
      <c r="GW32" s="54" t="s">
        <v>27</v>
      </c>
      <c r="GX32" s="54" t="s">
        <v>27</v>
      </c>
      <c r="GY32" s="54" t="s">
        <v>27</v>
      </c>
      <c r="GZ32" s="54" t="s">
        <v>27</v>
      </c>
      <c r="HA32" s="54" t="s">
        <v>27</v>
      </c>
      <c r="HB32" s="54" t="s">
        <v>27</v>
      </c>
      <c r="HC32" s="54" t="s">
        <v>27</v>
      </c>
      <c r="HD32" s="54" t="s">
        <v>27</v>
      </c>
      <c r="HE32" s="54" t="s">
        <v>27</v>
      </c>
      <c r="HF32" s="54" t="s">
        <v>27</v>
      </c>
      <c r="HG32" s="54" t="s">
        <v>27</v>
      </c>
      <c r="HH32" s="54" t="s">
        <v>27</v>
      </c>
      <c r="HI32" s="54" t="s">
        <v>27</v>
      </c>
      <c r="HJ32" s="54" t="s">
        <v>27</v>
      </c>
      <c r="HK32" s="54" t="s">
        <v>27</v>
      </c>
      <c r="HL32" s="54" t="s">
        <v>27</v>
      </c>
      <c r="HM32" s="54" t="s">
        <v>27</v>
      </c>
      <c r="HN32" s="54" t="s">
        <v>27</v>
      </c>
      <c r="HO32" s="54" t="s">
        <v>27</v>
      </c>
      <c r="HP32" s="54" t="s">
        <v>27</v>
      </c>
      <c r="HQ32" s="54" t="s">
        <v>27</v>
      </c>
      <c r="HR32" s="54" t="s">
        <v>27</v>
      </c>
      <c r="HS32" s="54" t="s">
        <v>27</v>
      </c>
      <c r="HT32" s="54" t="s">
        <v>27</v>
      </c>
      <c r="HU32" s="54" t="s">
        <v>27</v>
      </c>
      <c r="HV32" s="54" t="s">
        <v>27</v>
      </c>
      <c r="HW32" s="54" t="s">
        <v>27</v>
      </c>
      <c r="HX32" s="54" t="s">
        <v>27</v>
      </c>
      <c r="HY32" s="54" t="s">
        <v>27</v>
      </c>
      <c r="HZ32" s="54" t="s">
        <v>27</v>
      </c>
      <c r="IA32" s="54" t="s">
        <v>27</v>
      </c>
      <c r="IB32" s="54" t="s">
        <v>27</v>
      </c>
      <c r="IC32" s="54" t="s">
        <v>27</v>
      </c>
      <c r="ID32" s="54" t="s">
        <v>27</v>
      </c>
      <c r="IE32" s="54" t="s">
        <v>27</v>
      </c>
      <c r="IF32" s="54" t="s">
        <v>27</v>
      </c>
      <c r="IG32" s="54" t="s">
        <v>27</v>
      </c>
      <c r="IH32" s="54" t="s">
        <v>27</v>
      </c>
      <c r="II32" s="54" t="s">
        <v>27</v>
      </c>
      <c r="IJ32" s="54" t="s">
        <v>27</v>
      </c>
      <c r="IK32" s="54" t="s">
        <v>27</v>
      </c>
      <c r="IL32" s="54" t="s">
        <v>27</v>
      </c>
      <c r="IM32" s="54" t="s">
        <v>27</v>
      </c>
      <c r="IN32" s="54" t="s">
        <v>27</v>
      </c>
      <c r="IO32" s="54" t="s">
        <v>27</v>
      </c>
      <c r="IP32" s="54" t="s">
        <v>27</v>
      </c>
      <c r="IQ32" s="54" t="s">
        <v>27</v>
      </c>
      <c r="IR32" s="54" t="s">
        <v>27</v>
      </c>
      <c r="IS32" s="54" t="s">
        <v>27</v>
      </c>
      <c r="IT32" s="54" t="s">
        <v>27</v>
      </c>
      <c r="IU32" s="54" t="s">
        <v>27</v>
      </c>
      <c r="IV32" s="54" t="s">
        <v>27</v>
      </c>
      <c r="IW32" s="54" t="s">
        <v>27</v>
      </c>
      <c r="IX32" s="54" t="s">
        <v>27</v>
      </c>
      <c r="IY32" s="54" t="s">
        <v>27</v>
      </c>
      <c r="IZ32" s="54" t="s">
        <v>27</v>
      </c>
      <c r="JA32" s="16"/>
      <c r="JB32" s="16"/>
      <c r="JC32" s="16"/>
      <c r="JD32" s="16"/>
    </row>
    <row r="33" spans="1:264" s="14" customFormat="1" x14ac:dyDescent="0.25">
      <c r="A33" s="58">
        <v>29</v>
      </c>
      <c r="B33" s="59" t="str">
        <f>ESTUDIANTES!B33</f>
        <v>1° A</v>
      </c>
      <c r="C33" s="59">
        <f>ESTUDIANTES!C33</f>
        <v>12345698</v>
      </c>
      <c r="D33" s="98" t="str">
        <f>ESTUDIANTES!D33</f>
        <v>ESTUDIANTE 29</v>
      </c>
      <c r="E33" s="98"/>
      <c r="F33" s="98"/>
      <c r="G33" s="98"/>
      <c r="H33" s="60" t="str">
        <f>ESTUDIANTES!H33</f>
        <v>M</v>
      </c>
      <c r="I33" s="54" t="s">
        <v>26</v>
      </c>
      <c r="J33" s="54" t="s">
        <v>26</v>
      </c>
      <c r="K33" s="54" t="s">
        <v>26</v>
      </c>
      <c r="L33" s="54" t="s">
        <v>26</v>
      </c>
      <c r="M33" s="54" t="s">
        <v>26</v>
      </c>
      <c r="N33" s="54" t="s">
        <v>26</v>
      </c>
      <c r="O33" s="54" t="s">
        <v>26</v>
      </c>
      <c r="P33" s="54" t="s">
        <v>26</v>
      </c>
      <c r="Q33" s="54" t="s">
        <v>26</v>
      </c>
      <c r="R33" s="54" t="s">
        <v>26</v>
      </c>
      <c r="S33" s="54" t="s">
        <v>26</v>
      </c>
      <c r="T33" s="54" t="s">
        <v>26</v>
      </c>
      <c r="U33" s="54" t="s">
        <v>26</v>
      </c>
      <c r="V33" s="54" t="s">
        <v>26</v>
      </c>
      <c r="W33" s="54" t="s">
        <v>26</v>
      </c>
      <c r="X33" s="54" t="s">
        <v>26</v>
      </c>
      <c r="Y33" s="54" t="s">
        <v>26</v>
      </c>
      <c r="Z33" s="54" t="s">
        <v>26</v>
      </c>
      <c r="AA33" s="54" t="s">
        <v>26</v>
      </c>
      <c r="AB33" s="54" t="s">
        <v>26</v>
      </c>
      <c r="AC33" s="54" t="s">
        <v>26</v>
      </c>
      <c r="AD33" s="54" t="s">
        <v>26</v>
      </c>
      <c r="AE33" s="54" t="s">
        <v>26</v>
      </c>
      <c r="AF33" s="54" t="s">
        <v>26</v>
      </c>
      <c r="AG33" s="54" t="s">
        <v>26</v>
      </c>
      <c r="AH33" s="54" t="s">
        <v>26</v>
      </c>
      <c r="AI33" s="54" t="s">
        <v>26</v>
      </c>
      <c r="AJ33" s="54" t="s">
        <v>26</v>
      </c>
      <c r="AK33" s="54" t="s">
        <v>26</v>
      </c>
      <c r="AL33" s="54" t="s">
        <v>26</v>
      </c>
      <c r="AM33" s="54" t="s">
        <v>26</v>
      </c>
      <c r="AN33" s="54" t="s">
        <v>26</v>
      </c>
      <c r="AO33" s="54" t="s">
        <v>26</v>
      </c>
      <c r="AP33" s="54" t="s">
        <v>26</v>
      </c>
      <c r="AQ33" s="54" t="s">
        <v>26</v>
      </c>
      <c r="AR33" s="54" t="s">
        <v>26</v>
      </c>
      <c r="AS33" s="54" t="s">
        <v>26</v>
      </c>
      <c r="AT33" s="54" t="s">
        <v>26</v>
      </c>
      <c r="AU33" s="54" t="s">
        <v>26</v>
      </c>
      <c r="AV33" s="54" t="s">
        <v>26</v>
      </c>
      <c r="AW33" s="54" t="s">
        <v>26</v>
      </c>
      <c r="AX33" s="54" t="s">
        <v>26</v>
      </c>
      <c r="AY33" s="54" t="s">
        <v>26</v>
      </c>
      <c r="AZ33" s="54" t="s">
        <v>26</v>
      </c>
      <c r="BA33" s="54" t="s">
        <v>26</v>
      </c>
      <c r="BB33" s="54" t="s">
        <v>26</v>
      </c>
      <c r="BC33" s="54" t="s">
        <v>26</v>
      </c>
      <c r="BD33" s="54" t="s">
        <v>26</v>
      </c>
      <c r="BE33" s="54" t="s">
        <v>26</v>
      </c>
      <c r="BF33" s="54" t="s">
        <v>26</v>
      </c>
      <c r="BG33" s="54" t="s">
        <v>26</v>
      </c>
      <c r="BH33" s="54" t="s">
        <v>26</v>
      </c>
      <c r="BI33" s="54" t="s">
        <v>26</v>
      </c>
      <c r="BJ33" s="54" t="s">
        <v>26</v>
      </c>
      <c r="BK33" s="54" t="s">
        <v>26</v>
      </c>
      <c r="BL33" s="54" t="s">
        <v>26</v>
      </c>
      <c r="BM33" s="54" t="s">
        <v>26</v>
      </c>
      <c r="BN33" s="54" t="s">
        <v>26</v>
      </c>
      <c r="BO33" s="54" t="s">
        <v>26</v>
      </c>
      <c r="BP33" s="54" t="s">
        <v>26</v>
      </c>
      <c r="BQ33" s="54" t="s">
        <v>26</v>
      </c>
      <c r="BR33" s="54" t="s">
        <v>26</v>
      </c>
      <c r="BS33" s="54" t="s">
        <v>26</v>
      </c>
      <c r="BT33" s="54" t="s">
        <v>26</v>
      </c>
      <c r="BU33" s="54" t="s">
        <v>26</v>
      </c>
      <c r="BV33" s="54" t="s">
        <v>26</v>
      </c>
      <c r="BW33" s="54" t="s">
        <v>26</v>
      </c>
      <c r="BX33" s="54" t="s">
        <v>26</v>
      </c>
      <c r="BY33" s="54" t="s">
        <v>26</v>
      </c>
      <c r="BZ33" s="54" t="s">
        <v>26</v>
      </c>
      <c r="CA33" s="54" t="s">
        <v>26</v>
      </c>
      <c r="CB33" s="54" t="s">
        <v>26</v>
      </c>
      <c r="CC33" s="54" t="s">
        <v>26</v>
      </c>
      <c r="CD33" s="54" t="s">
        <v>26</v>
      </c>
      <c r="CE33" s="54" t="s">
        <v>26</v>
      </c>
      <c r="CF33" s="54" t="s">
        <v>26</v>
      </c>
      <c r="CG33" s="54" t="s">
        <v>26</v>
      </c>
      <c r="CH33" s="54" t="s">
        <v>26</v>
      </c>
      <c r="CI33" s="54" t="s">
        <v>26</v>
      </c>
      <c r="CJ33" s="54" t="s">
        <v>26</v>
      </c>
      <c r="CK33" s="54" t="s">
        <v>26</v>
      </c>
      <c r="CL33" s="54" t="s">
        <v>26</v>
      </c>
      <c r="CM33" s="54" t="s">
        <v>26</v>
      </c>
      <c r="CN33" s="54" t="s">
        <v>26</v>
      </c>
      <c r="CO33" s="54" t="s">
        <v>26</v>
      </c>
      <c r="CP33" s="54" t="s">
        <v>26</v>
      </c>
      <c r="CQ33" s="54" t="s">
        <v>26</v>
      </c>
      <c r="CR33" s="54" t="s">
        <v>26</v>
      </c>
      <c r="CS33" s="54" t="s">
        <v>26</v>
      </c>
      <c r="CT33" s="54" t="s">
        <v>26</v>
      </c>
      <c r="CU33" s="54" t="s">
        <v>26</v>
      </c>
      <c r="CV33" s="54" t="s">
        <v>26</v>
      </c>
      <c r="CW33" s="54" t="s">
        <v>26</v>
      </c>
      <c r="CX33" s="54" t="s">
        <v>26</v>
      </c>
      <c r="CY33" s="54" t="s">
        <v>26</v>
      </c>
      <c r="CZ33" s="54" t="s">
        <v>26</v>
      </c>
      <c r="DA33" s="54" t="s">
        <v>26</v>
      </c>
      <c r="DB33" s="54" t="s">
        <v>26</v>
      </c>
      <c r="DC33" s="54" t="s">
        <v>26</v>
      </c>
      <c r="DD33" s="54" t="s">
        <v>26</v>
      </c>
      <c r="DE33" s="54" t="s">
        <v>26</v>
      </c>
      <c r="DF33" s="54" t="s">
        <v>26</v>
      </c>
      <c r="DG33" s="54" t="s">
        <v>26</v>
      </c>
      <c r="DH33" s="54" t="s">
        <v>26</v>
      </c>
      <c r="DI33" s="54" t="s">
        <v>26</v>
      </c>
      <c r="DJ33" s="54" t="s">
        <v>26</v>
      </c>
      <c r="DK33" s="54" t="s">
        <v>26</v>
      </c>
      <c r="DL33" s="54" t="s">
        <v>26</v>
      </c>
      <c r="DM33" s="54" t="s">
        <v>26</v>
      </c>
      <c r="DN33" s="54" t="s">
        <v>26</v>
      </c>
      <c r="DO33" s="54" t="s">
        <v>26</v>
      </c>
      <c r="DP33" s="54" t="s">
        <v>26</v>
      </c>
      <c r="DQ33" s="54" t="s">
        <v>26</v>
      </c>
      <c r="DR33" s="54" t="s">
        <v>26</v>
      </c>
      <c r="DS33" s="54" t="s">
        <v>26</v>
      </c>
      <c r="DT33" s="54" t="s">
        <v>26</v>
      </c>
      <c r="DU33" s="54" t="s">
        <v>26</v>
      </c>
      <c r="DV33" s="54" t="s">
        <v>26</v>
      </c>
      <c r="DW33" s="54" t="s">
        <v>26</v>
      </c>
      <c r="DX33" s="54" t="s">
        <v>26</v>
      </c>
      <c r="DY33" s="54" t="s">
        <v>26</v>
      </c>
      <c r="DZ33" s="54" t="s">
        <v>26</v>
      </c>
      <c r="EA33" s="54" t="s">
        <v>26</v>
      </c>
      <c r="EB33" s="54" t="s">
        <v>26</v>
      </c>
      <c r="EC33" s="54" t="s">
        <v>26</v>
      </c>
      <c r="ED33" s="54" t="s">
        <v>26</v>
      </c>
      <c r="EE33" s="54" t="s">
        <v>26</v>
      </c>
      <c r="EF33" s="54" t="s">
        <v>26</v>
      </c>
      <c r="EG33" s="54" t="s">
        <v>26</v>
      </c>
      <c r="EH33" s="54" t="s">
        <v>26</v>
      </c>
      <c r="EI33" s="54" t="s">
        <v>26</v>
      </c>
      <c r="EJ33" s="54" t="s">
        <v>26</v>
      </c>
      <c r="EK33" s="54" t="s">
        <v>26</v>
      </c>
      <c r="EL33" s="54" t="s">
        <v>26</v>
      </c>
      <c r="EM33" s="54" t="s">
        <v>26</v>
      </c>
      <c r="EN33" s="54" t="s">
        <v>26</v>
      </c>
      <c r="EO33" s="54" t="s">
        <v>26</v>
      </c>
      <c r="EP33" s="54" t="s">
        <v>26</v>
      </c>
      <c r="EQ33" s="54" t="s">
        <v>26</v>
      </c>
      <c r="ER33" s="54" t="s">
        <v>26</v>
      </c>
      <c r="ES33" s="54" t="s">
        <v>26</v>
      </c>
      <c r="ET33" s="54" t="s">
        <v>26</v>
      </c>
      <c r="EU33" s="54" t="s">
        <v>26</v>
      </c>
      <c r="EV33" s="54" t="s">
        <v>26</v>
      </c>
      <c r="EW33" s="54" t="s">
        <v>26</v>
      </c>
      <c r="EX33" s="54" t="s">
        <v>26</v>
      </c>
      <c r="EY33" s="54" t="s">
        <v>26</v>
      </c>
      <c r="EZ33" s="54" t="s">
        <v>26</v>
      </c>
      <c r="FA33" s="54" t="s">
        <v>26</v>
      </c>
      <c r="FB33" s="54" t="s">
        <v>26</v>
      </c>
      <c r="FC33" s="54" t="s">
        <v>26</v>
      </c>
      <c r="FD33" s="54" t="s">
        <v>26</v>
      </c>
      <c r="FE33" s="54" t="s">
        <v>26</v>
      </c>
      <c r="FF33" s="54" t="s">
        <v>26</v>
      </c>
      <c r="FG33" s="54" t="s">
        <v>26</v>
      </c>
      <c r="FH33" s="54" t="s">
        <v>26</v>
      </c>
      <c r="FI33" s="54" t="s">
        <v>26</v>
      </c>
      <c r="FJ33" s="54" t="s">
        <v>26</v>
      </c>
      <c r="FK33" s="54" t="s">
        <v>26</v>
      </c>
      <c r="FL33" s="54" t="s">
        <v>26</v>
      </c>
      <c r="FM33" s="54" t="s">
        <v>26</v>
      </c>
      <c r="FN33" s="54" t="s">
        <v>26</v>
      </c>
      <c r="FO33" s="54" t="s">
        <v>26</v>
      </c>
      <c r="FP33" s="54" t="s">
        <v>26</v>
      </c>
      <c r="FQ33" s="54" t="s">
        <v>26</v>
      </c>
      <c r="FR33" s="54" t="s">
        <v>26</v>
      </c>
      <c r="FS33" s="54" t="s">
        <v>26</v>
      </c>
      <c r="FT33" s="54" t="s">
        <v>26</v>
      </c>
      <c r="FU33" s="54" t="s">
        <v>26</v>
      </c>
      <c r="FV33" s="54" t="s">
        <v>26</v>
      </c>
      <c r="FW33" s="54" t="s">
        <v>26</v>
      </c>
      <c r="FX33" s="54" t="s">
        <v>26</v>
      </c>
      <c r="FY33" s="54" t="s">
        <v>26</v>
      </c>
      <c r="FZ33" s="54" t="s">
        <v>26</v>
      </c>
      <c r="GA33" s="54" t="s">
        <v>26</v>
      </c>
      <c r="GB33" s="54" t="s">
        <v>26</v>
      </c>
      <c r="GC33" s="54" t="s">
        <v>26</v>
      </c>
      <c r="GD33" s="54" t="s">
        <v>26</v>
      </c>
      <c r="GE33" s="54" t="s">
        <v>26</v>
      </c>
      <c r="GF33" s="54" t="s">
        <v>26</v>
      </c>
      <c r="GG33" s="54" t="s">
        <v>26</v>
      </c>
      <c r="GH33" s="54" t="s">
        <v>26</v>
      </c>
      <c r="GI33" s="54" t="s">
        <v>26</v>
      </c>
      <c r="GJ33" s="54" t="s">
        <v>26</v>
      </c>
      <c r="GK33" s="54" t="s">
        <v>26</v>
      </c>
      <c r="GL33" s="54" t="s">
        <v>26</v>
      </c>
      <c r="GM33" s="54" t="s">
        <v>26</v>
      </c>
      <c r="GN33" s="54" t="s">
        <v>26</v>
      </c>
      <c r="GO33" s="54" t="s">
        <v>26</v>
      </c>
      <c r="GP33" s="54" t="s">
        <v>26</v>
      </c>
      <c r="GQ33" s="54" t="s">
        <v>26</v>
      </c>
      <c r="GR33" s="54" t="s">
        <v>26</v>
      </c>
      <c r="GS33" s="54" t="s">
        <v>26</v>
      </c>
      <c r="GT33" s="54" t="s">
        <v>26</v>
      </c>
      <c r="GU33" s="54" t="s">
        <v>26</v>
      </c>
      <c r="GV33" s="54" t="s">
        <v>26</v>
      </c>
      <c r="GW33" s="54" t="s">
        <v>26</v>
      </c>
      <c r="GX33" s="54" t="s">
        <v>26</v>
      </c>
      <c r="GY33" s="54" t="s">
        <v>26</v>
      </c>
      <c r="GZ33" s="54" t="s">
        <v>26</v>
      </c>
      <c r="HA33" s="54" t="s">
        <v>26</v>
      </c>
      <c r="HB33" s="54" t="s">
        <v>26</v>
      </c>
      <c r="HC33" s="54" t="s">
        <v>26</v>
      </c>
      <c r="HD33" s="54" t="s">
        <v>26</v>
      </c>
      <c r="HE33" s="54" t="s">
        <v>26</v>
      </c>
      <c r="HF33" s="54" t="s">
        <v>26</v>
      </c>
      <c r="HG33" s="54" t="s">
        <v>26</v>
      </c>
      <c r="HH33" s="54" t="s">
        <v>26</v>
      </c>
      <c r="HI33" s="54" t="s">
        <v>26</v>
      </c>
      <c r="HJ33" s="54" t="s">
        <v>26</v>
      </c>
      <c r="HK33" s="54" t="s">
        <v>26</v>
      </c>
      <c r="HL33" s="54" t="s">
        <v>26</v>
      </c>
      <c r="HM33" s="54" t="s">
        <v>26</v>
      </c>
      <c r="HN33" s="54" t="s">
        <v>26</v>
      </c>
      <c r="HO33" s="54" t="s">
        <v>26</v>
      </c>
      <c r="HP33" s="54" t="s">
        <v>26</v>
      </c>
      <c r="HQ33" s="54" t="s">
        <v>26</v>
      </c>
      <c r="HR33" s="54" t="s">
        <v>26</v>
      </c>
      <c r="HS33" s="54" t="s">
        <v>26</v>
      </c>
      <c r="HT33" s="54" t="s">
        <v>26</v>
      </c>
      <c r="HU33" s="54" t="s">
        <v>26</v>
      </c>
      <c r="HV33" s="54" t="s">
        <v>26</v>
      </c>
      <c r="HW33" s="54" t="s">
        <v>26</v>
      </c>
      <c r="HX33" s="54" t="s">
        <v>26</v>
      </c>
      <c r="HY33" s="54" t="s">
        <v>26</v>
      </c>
      <c r="HZ33" s="54" t="s">
        <v>26</v>
      </c>
      <c r="IA33" s="54" t="s">
        <v>26</v>
      </c>
      <c r="IB33" s="54" t="s">
        <v>26</v>
      </c>
      <c r="IC33" s="54" t="s">
        <v>26</v>
      </c>
      <c r="ID33" s="54" t="s">
        <v>26</v>
      </c>
      <c r="IE33" s="54" t="s">
        <v>26</v>
      </c>
      <c r="IF33" s="54" t="s">
        <v>26</v>
      </c>
      <c r="IG33" s="54" t="s">
        <v>26</v>
      </c>
      <c r="IH33" s="54" t="s">
        <v>26</v>
      </c>
      <c r="II33" s="54" t="s">
        <v>26</v>
      </c>
      <c r="IJ33" s="54" t="s">
        <v>26</v>
      </c>
      <c r="IK33" s="54" t="s">
        <v>26</v>
      </c>
      <c r="IL33" s="54" t="s">
        <v>26</v>
      </c>
      <c r="IM33" s="54" t="s">
        <v>26</v>
      </c>
      <c r="IN33" s="54" t="s">
        <v>26</v>
      </c>
      <c r="IO33" s="54" t="s">
        <v>26</v>
      </c>
      <c r="IP33" s="54" t="s">
        <v>26</v>
      </c>
      <c r="IQ33" s="54" t="s">
        <v>26</v>
      </c>
      <c r="IR33" s="54" t="s">
        <v>26</v>
      </c>
      <c r="IS33" s="54" t="s">
        <v>26</v>
      </c>
      <c r="IT33" s="54" t="s">
        <v>26</v>
      </c>
      <c r="IU33" s="54" t="s">
        <v>26</v>
      </c>
      <c r="IV33" s="54" t="s">
        <v>26</v>
      </c>
      <c r="IW33" s="54" t="s">
        <v>26</v>
      </c>
      <c r="IX33" s="54" t="s">
        <v>26</v>
      </c>
      <c r="IY33" s="54" t="s">
        <v>26</v>
      </c>
      <c r="IZ33" s="54" t="s">
        <v>26</v>
      </c>
      <c r="JA33" s="17"/>
      <c r="JB33" s="17"/>
      <c r="JC33" s="17"/>
      <c r="JD33" s="17"/>
    </row>
    <row r="34" spans="1:264" s="14" customFormat="1" x14ac:dyDescent="0.25">
      <c r="A34" s="58">
        <v>30</v>
      </c>
      <c r="B34" s="59" t="str">
        <f>ESTUDIANTES!B34</f>
        <v>1° A</v>
      </c>
      <c r="C34" s="59">
        <f>ESTUDIANTES!C34</f>
        <v>12345699</v>
      </c>
      <c r="D34" s="98" t="str">
        <f>ESTUDIANTES!D34</f>
        <v>ESTUDIANTE 30</v>
      </c>
      <c r="E34" s="98"/>
      <c r="F34" s="98"/>
      <c r="G34" s="98"/>
      <c r="H34" s="60" t="str">
        <f>ESTUDIANTES!H34</f>
        <v>M</v>
      </c>
      <c r="I34" s="54" t="s">
        <v>27</v>
      </c>
      <c r="J34" s="54" t="s">
        <v>27</v>
      </c>
      <c r="K34" s="54" t="s">
        <v>27</v>
      </c>
      <c r="L34" s="54" t="s">
        <v>27</v>
      </c>
      <c r="M34" s="54" t="s">
        <v>27</v>
      </c>
      <c r="N34" s="54" t="s">
        <v>27</v>
      </c>
      <c r="O34" s="54" t="s">
        <v>27</v>
      </c>
      <c r="P34" s="54" t="s">
        <v>27</v>
      </c>
      <c r="Q34" s="54" t="s">
        <v>27</v>
      </c>
      <c r="R34" s="54" t="s">
        <v>27</v>
      </c>
      <c r="S34" s="54" t="s">
        <v>27</v>
      </c>
      <c r="T34" s="54" t="s">
        <v>27</v>
      </c>
      <c r="U34" s="54" t="s">
        <v>27</v>
      </c>
      <c r="V34" s="54" t="s">
        <v>27</v>
      </c>
      <c r="W34" s="54" t="s">
        <v>27</v>
      </c>
      <c r="X34" s="54" t="s">
        <v>27</v>
      </c>
      <c r="Y34" s="54" t="s">
        <v>27</v>
      </c>
      <c r="Z34" s="54" t="s">
        <v>27</v>
      </c>
      <c r="AA34" s="54" t="s">
        <v>27</v>
      </c>
      <c r="AB34" s="54" t="s">
        <v>27</v>
      </c>
      <c r="AC34" s="54" t="s">
        <v>27</v>
      </c>
      <c r="AD34" s="54" t="s">
        <v>27</v>
      </c>
      <c r="AE34" s="54" t="s">
        <v>27</v>
      </c>
      <c r="AF34" s="54" t="s">
        <v>27</v>
      </c>
      <c r="AG34" s="54" t="s">
        <v>27</v>
      </c>
      <c r="AH34" s="54" t="s">
        <v>27</v>
      </c>
      <c r="AI34" s="54" t="s">
        <v>27</v>
      </c>
      <c r="AJ34" s="54" t="s">
        <v>27</v>
      </c>
      <c r="AK34" s="54" t="s">
        <v>27</v>
      </c>
      <c r="AL34" s="54" t="s">
        <v>27</v>
      </c>
      <c r="AM34" s="54" t="s">
        <v>27</v>
      </c>
      <c r="AN34" s="54" t="s">
        <v>27</v>
      </c>
      <c r="AO34" s="54" t="s">
        <v>27</v>
      </c>
      <c r="AP34" s="54" t="s">
        <v>27</v>
      </c>
      <c r="AQ34" s="54" t="s">
        <v>27</v>
      </c>
      <c r="AR34" s="54" t="s">
        <v>27</v>
      </c>
      <c r="AS34" s="54" t="s">
        <v>27</v>
      </c>
      <c r="AT34" s="54" t="s">
        <v>27</v>
      </c>
      <c r="AU34" s="54" t="s">
        <v>27</v>
      </c>
      <c r="AV34" s="54" t="s">
        <v>27</v>
      </c>
      <c r="AW34" s="54" t="s">
        <v>27</v>
      </c>
      <c r="AX34" s="54" t="s">
        <v>27</v>
      </c>
      <c r="AY34" s="54" t="s">
        <v>27</v>
      </c>
      <c r="AZ34" s="54" t="s">
        <v>27</v>
      </c>
      <c r="BA34" s="54" t="s">
        <v>27</v>
      </c>
      <c r="BB34" s="54" t="s">
        <v>27</v>
      </c>
      <c r="BC34" s="54" t="s">
        <v>27</v>
      </c>
      <c r="BD34" s="54" t="s">
        <v>27</v>
      </c>
      <c r="BE34" s="54" t="s">
        <v>27</v>
      </c>
      <c r="BF34" s="54" t="s">
        <v>27</v>
      </c>
      <c r="BG34" s="54" t="s">
        <v>27</v>
      </c>
      <c r="BH34" s="54" t="s">
        <v>27</v>
      </c>
      <c r="BI34" s="54" t="s">
        <v>27</v>
      </c>
      <c r="BJ34" s="54" t="s">
        <v>27</v>
      </c>
      <c r="BK34" s="54" t="s">
        <v>27</v>
      </c>
      <c r="BL34" s="54" t="s">
        <v>27</v>
      </c>
      <c r="BM34" s="54" t="s">
        <v>27</v>
      </c>
      <c r="BN34" s="54" t="s">
        <v>27</v>
      </c>
      <c r="BO34" s="54" t="s">
        <v>27</v>
      </c>
      <c r="BP34" s="54" t="s">
        <v>27</v>
      </c>
      <c r="BQ34" s="54" t="s">
        <v>27</v>
      </c>
      <c r="BR34" s="54" t="s">
        <v>27</v>
      </c>
      <c r="BS34" s="54" t="s">
        <v>27</v>
      </c>
      <c r="BT34" s="54" t="s">
        <v>27</v>
      </c>
      <c r="BU34" s="54" t="s">
        <v>27</v>
      </c>
      <c r="BV34" s="54" t="s">
        <v>27</v>
      </c>
      <c r="BW34" s="54" t="s">
        <v>27</v>
      </c>
      <c r="BX34" s="54" t="s">
        <v>27</v>
      </c>
      <c r="BY34" s="54" t="s">
        <v>27</v>
      </c>
      <c r="BZ34" s="54" t="s">
        <v>27</v>
      </c>
      <c r="CA34" s="54" t="s">
        <v>27</v>
      </c>
      <c r="CB34" s="54" t="s">
        <v>27</v>
      </c>
      <c r="CC34" s="54" t="s">
        <v>27</v>
      </c>
      <c r="CD34" s="54" t="s">
        <v>27</v>
      </c>
      <c r="CE34" s="54" t="s">
        <v>27</v>
      </c>
      <c r="CF34" s="54" t="s">
        <v>27</v>
      </c>
      <c r="CG34" s="54" t="s">
        <v>27</v>
      </c>
      <c r="CH34" s="54" t="s">
        <v>27</v>
      </c>
      <c r="CI34" s="54" t="s">
        <v>27</v>
      </c>
      <c r="CJ34" s="54" t="s">
        <v>27</v>
      </c>
      <c r="CK34" s="54" t="s">
        <v>27</v>
      </c>
      <c r="CL34" s="54" t="s">
        <v>27</v>
      </c>
      <c r="CM34" s="54" t="s">
        <v>27</v>
      </c>
      <c r="CN34" s="54" t="s">
        <v>27</v>
      </c>
      <c r="CO34" s="54" t="s">
        <v>27</v>
      </c>
      <c r="CP34" s="54" t="s">
        <v>27</v>
      </c>
      <c r="CQ34" s="54" t="s">
        <v>27</v>
      </c>
      <c r="CR34" s="54" t="s">
        <v>27</v>
      </c>
      <c r="CS34" s="54" t="s">
        <v>27</v>
      </c>
      <c r="CT34" s="54" t="s">
        <v>27</v>
      </c>
      <c r="CU34" s="54" t="s">
        <v>27</v>
      </c>
      <c r="CV34" s="54" t="s">
        <v>27</v>
      </c>
      <c r="CW34" s="54" t="s">
        <v>27</v>
      </c>
      <c r="CX34" s="54" t="s">
        <v>27</v>
      </c>
      <c r="CY34" s="54" t="s">
        <v>27</v>
      </c>
      <c r="CZ34" s="54" t="s">
        <v>27</v>
      </c>
      <c r="DA34" s="54" t="s">
        <v>27</v>
      </c>
      <c r="DB34" s="54" t="s">
        <v>27</v>
      </c>
      <c r="DC34" s="54" t="s">
        <v>27</v>
      </c>
      <c r="DD34" s="54" t="s">
        <v>27</v>
      </c>
      <c r="DE34" s="54" t="s">
        <v>27</v>
      </c>
      <c r="DF34" s="54" t="s">
        <v>27</v>
      </c>
      <c r="DG34" s="54" t="s">
        <v>27</v>
      </c>
      <c r="DH34" s="54" t="s">
        <v>27</v>
      </c>
      <c r="DI34" s="54" t="s">
        <v>27</v>
      </c>
      <c r="DJ34" s="54" t="s">
        <v>27</v>
      </c>
      <c r="DK34" s="54" t="s">
        <v>27</v>
      </c>
      <c r="DL34" s="54" t="s">
        <v>27</v>
      </c>
      <c r="DM34" s="54" t="s">
        <v>27</v>
      </c>
      <c r="DN34" s="54" t="s">
        <v>27</v>
      </c>
      <c r="DO34" s="54" t="s">
        <v>27</v>
      </c>
      <c r="DP34" s="54" t="s">
        <v>27</v>
      </c>
      <c r="DQ34" s="54" t="s">
        <v>27</v>
      </c>
      <c r="DR34" s="54" t="s">
        <v>27</v>
      </c>
      <c r="DS34" s="54" t="s">
        <v>27</v>
      </c>
      <c r="DT34" s="54" t="s">
        <v>27</v>
      </c>
      <c r="DU34" s="54" t="s">
        <v>27</v>
      </c>
      <c r="DV34" s="54" t="s">
        <v>27</v>
      </c>
      <c r="DW34" s="54" t="s">
        <v>27</v>
      </c>
      <c r="DX34" s="54" t="s">
        <v>27</v>
      </c>
      <c r="DY34" s="54" t="s">
        <v>27</v>
      </c>
      <c r="DZ34" s="54" t="s">
        <v>27</v>
      </c>
      <c r="EA34" s="54" t="s">
        <v>27</v>
      </c>
      <c r="EB34" s="54" t="s">
        <v>27</v>
      </c>
      <c r="EC34" s="54" t="s">
        <v>27</v>
      </c>
      <c r="ED34" s="54" t="s">
        <v>27</v>
      </c>
      <c r="EE34" s="54" t="s">
        <v>27</v>
      </c>
      <c r="EF34" s="54" t="s">
        <v>27</v>
      </c>
      <c r="EG34" s="54" t="s">
        <v>27</v>
      </c>
      <c r="EH34" s="54" t="s">
        <v>27</v>
      </c>
      <c r="EI34" s="54" t="s">
        <v>27</v>
      </c>
      <c r="EJ34" s="54" t="s">
        <v>27</v>
      </c>
      <c r="EK34" s="54" t="s">
        <v>27</v>
      </c>
      <c r="EL34" s="54" t="s">
        <v>27</v>
      </c>
      <c r="EM34" s="54" t="s">
        <v>27</v>
      </c>
      <c r="EN34" s="54" t="s">
        <v>27</v>
      </c>
      <c r="EO34" s="54" t="s">
        <v>27</v>
      </c>
      <c r="EP34" s="54" t="s">
        <v>27</v>
      </c>
      <c r="EQ34" s="54" t="s">
        <v>27</v>
      </c>
      <c r="ER34" s="54" t="s">
        <v>27</v>
      </c>
      <c r="ES34" s="54" t="s">
        <v>27</v>
      </c>
      <c r="ET34" s="54" t="s">
        <v>27</v>
      </c>
      <c r="EU34" s="54" t="s">
        <v>27</v>
      </c>
      <c r="EV34" s="54" t="s">
        <v>27</v>
      </c>
      <c r="EW34" s="54" t="s">
        <v>27</v>
      </c>
      <c r="EX34" s="54" t="s">
        <v>27</v>
      </c>
      <c r="EY34" s="54" t="s">
        <v>27</v>
      </c>
      <c r="EZ34" s="54" t="s">
        <v>27</v>
      </c>
      <c r="FA34" s="54" t="s">
        <v>27</v>
      </c>
      <c r="FB34" s="54" t="s">
        <v>27</v>
      </c>
      <c r="FC34" s="54" t="s">
        <v>27</v>
      </c>
      <c r="FD34" s="54" t="s">
        <v>27</v>
      </c>
      <c r="FE34" s="54" t="s">
        <v>27</v>
      </c>
      <c r="FF34" s="54" t="s">
        <v>27</v>
      </c>
      <c r="FG34" s="54" t="s">
        <v>27</v>
      </c>
      <c r="FH34" s="54" t="s">
        <v>27</v>
      </c>
      <c r="FI34" s="54" t="s">
        <v>27</v>
      </c>
      <c r="FJ34" s="54" t="s">
        <v>27</v>
      </c>
      <c r="FK34" s="54" t="s">
        <v>27</v>
      </c>
      <c r="FL34" s="54" t="s">
        <v>27</v>
      </c>
      <c r="FM34" s="54" t="s">
        <v>27</v>
      </c>
      <c r="FN34" s="54" t="s">
        <v>27</v>
      </c>
      <c r="FO34" s="54" t="s">
        <v>27</v>
      </c>
      <c r="FP34" s="54" t="s">
        <v>27</v>
      </c>
      <c r="FQ34" s="54" t="s">
        <v>27</v>
      </c>
      <c r="FR34" s="54" t="s">
        <v>27</v>
      </c>
      <c r="FS34" s="54" t="s">
        <v>27</v>
      </c>
      <c r="FT34" s="54" t="s">
        <v>27</v>
      </c>
      <c r="FU34" s="54" t="s">
        <v>27</v>
      </c>
      <c r="FV34" s="54" t="s">
        <v>27</v>
      </c>
      <c r="FW34" s="54" t="s">
        <v>27</v>
      </c>
      <c r="FX34" s="54" t="s">
        <v>27</v>
      </c>
      <c r="FY34" s="54" t="s">
        <v>27</v>
      </c>
      <c r="FZ34" s="54" t="s">
        <v>27</v>
      </c>
      <c r="GA34" s="54" t="s">
        <v>27</v>
      </c>
      <c r="GB34" s="54" t="s">
        <v>27</v>
      </c>
      <c r="GC34" s="54" t="s">
        <v>27</v>
      </c>
      <c r="GD34" s="54" t="s">
        <v>27</v>
      </c>
      <c r="GE34" s="54" t="s">
        <v>27</v>
      </c>
      <c r="GF34" s="54" t="s">
        <v>27</v>
      </c>
      <c r="GG34" s="54" t="s">
        <v>27</v>
      </c>
      <c r="GH34" s="54" t="s">
        <v>27</v>
      </c>
      <c r="GI34" s="54" t="s">
        <v>27</v>
      </c>
      <c r="GJ34" s="54" t="s">
        <v>27</v>
      </c>
      <c r="GK34" s="54" t="s">
        <v>27</v>
      </c>
      <c r="GL34" s="54" t="s">
        <v>27</v>
      </c>
      <c r="GM34" s="54" t="s">
        <v>27</v>
      </c>
      <c r="GN34" s="54" t="s">
        <v>27</v>
      </c>
      <c r="GO34" s="54" t="s">
        <v>27</v>
      </c>
      <c r="GP34" s="54" t="s">
        <v>27</v>
      </c>
      <c r="GQ34" s="54" t="s">
        <v>27</v>
      </c>
      <c r="GR34" s="54" t="s">
        <v>27</v>
      </c>
      <c r="GS34" s="54" t="s">
        <v>27</v>
      </c>
      <c r="GT34" s="54" t="s">
        <v>27</v>
      </c>
      <c r="GU34" s="54" t="s">
        <v>27</v>
      </c>
      <c r="GV34" s="54" t="s">
        <v>27</v>
      </c>
      <c r="GW34" s="54" t="s">
        <v>27</v>
      </c>
      <c r="GX34" s="54" t="s">
        <v>27</v>
      </c>
      <c r="GY34" s="54" t="s">
        <v>27</v>
      </c>
      <c r="GZ34" s="54" t="s">
        <v>27</v>
      </c>
      <c r="HA34" s="54" t="s">
        <v>27</v>
      </c>
      <c r="HB34" s="54" t="s">
        <v>27</v>
      </c>
      <c r="HC34" s="54" t="s">
        <v>27</v>
      </c>
      <c r="HD34" s="54" t="s">
        <v>27</v>
      </c>
      <c r="HE34" s="54" t="s">
        <v>27</v>
      </c>
      <c r="HF34" s="54" t="s">
        <v>27</v>
      </c>
      <c r="HG34" s="54" t="s">
        <v>27</v>
      </c>
      <c r="HH34" s="54" t="s">
        <v>27</v>
      </c>
      <c r="HI34" s="54" t="s">
        <v>27</v>
      </c>
      <c r="HJ34" s="54" t="s">
        <v>27</v>
      </c>
      <c r="HK34" s="54" t="s">
        <v>27</v>
      </c>
      <c r="HL34" s="54" t="s">
        <v>27</v>
      </c>
      <c r="HM34" s="54" t="s">
        <v>27</v>
      </c>
      <c r="HN34" s="54" t="s">
        <v>27</v>
      </c>
      <c r="HO34" s="54" t="s">
        <v>27</v>
      </c>
      <c r="HP34" s="54" t="s">
        <v>27</v>
      </c>
      <c r="HQ34" s="54" t="s">
        <v>27</v>
      </c>
      <c r="HR34" s="54" t="s">
        <v>27</v>
      </c>
      <c r="HS34" s="54" t="s">
        <v>27</v>
      </c>
      <c r="HT34" s="54" t="s">
        <v>27</v>
      </c>
      <c r="HU34" s="54" t="s">
        <v>27</v>
      </c>
      <c r="HV34" s="54" t="s">
        <v>27</v>
      </c>
      <c r="HW34" s="54" t="s">
        <v>27</v>
      </c>
      <c r="HX34" s="54" t="s">
        <v>27</v>
      </c>
      <c r="HY34" s="54" t="s">
        <v>27</v>
      </c>
      <c r="HZ34" s="54" t="s">
        <v>27</v>
      </c>
      <c r="IA34" s="54" t="s">
        <v>27</v>
      </c>
      <c r="IB34" s="54" t="s">
        <v>27</v>
      </c>
      <c r="IC34" s="54" t="s">
        <v>27</v>
      </c>
      <c r="ID34" s="54" t="s">
        <v>27</v>
      </c>
      <c r="IE34" s="54" t="s">
        <v>27</v>
      </c>
      <c r="IF34" s="54" t="s">
        <v>27</v>
      </c>
      <c r="IG34" s="54" t="s">
        <v>27</v>
      </c>
      <c r="IH34" s="54" t="s">
        <v>27</v>
      </c>
      <c r="II34" s="54" t="s">
        <v>27</v>
      </c>
      <c r="IJ34" s="54" t="s">
        <v>27</v>
      </c>
      <c r="IK34" s="54" t="s">
        <v>27</v>
      </c>
      <c r="IL34" s="54" t="s">
        <v>27</v>
      </c>
      <c r="IM34" s="54" t="s">
        <v>27</v>
      </c>
      <c r="IN34" s="54" t="s">
        <v>27</v>
      </c>
      <c r="IO34" s="54" t="s">
        <v>27</v>
      </c>
      <c r="IP34" s="54" t="s">
        <v>27</v>
      </c>
      <c r="IQ34" s="54" t="s">
        <v>27</v>
      </c>
      <c r="IR34" s="54" t="s">
        <v>27</v>
      </c>
      <c r="IS34" s="54" t="s">
        <v>27</v>
      </c>
      <c r="IT34" s="54" t="s">
        <v>27</v>
      </c>
      <c r="IU34" s="54" t="s">
        <v>27</v>
      </c>
      <c r="IV34" s="54" t="s">
        <v>27</v>
      </c>
      <c r="IW34" s="54" t="s">
        <v>27</v>
      </c>
      <c r="IX34" s="54" t="s">
        <v>27</v>
      </c>
      <c r="IY34" s="54" t="s">
        <v>27</v>
      </c>
      <c r="IZ34" s="54" t="s">
        <v>27</v>
      </c>
      <c r="JA34" s="17"/>
      <c r="JB34" s="17"/>
      <c r="JC34" s="17"/>
      <c r="JD34" s="17"/>
    </row>
    <row r="35" spans="1:264" s="6" customFormat="1" x14ac:dyDescent="0.25">
      <c r="A35" s="55">
        <v>31</v>
      </c>
      <c r="B35" s="56">
        <f>ESTUDIANTES!B35</f>
        <v>0</v>
      </c>
      <c r="C35" s="56">
        <f>ESTUDIANTES!C35</f>
        <v>0</v>
      </c>
      <c r="D35" s="97">
        <f>ESTUDIANTES!D35</f>
        <v>0</v>
      </c>
      <c r="E35" s="97"/>
      <c r="F35" s="97"/>
      <c r="G35" s="97"/>
      <c r="H35" s="57">
        <f>ESTUDIANTES!H35</f>
        <v>0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16"/>
      <c r="JB35" s="16"/>
      <c r="JC35" s="16"/>
      <c r="JD35" s="16"/>
    </row>
    <row r="36" spans="1:264" s="6" customFormat="1" x14ac:dyDescent="0.25">
      <c r="A36" s="55">
        <v>32</v>
      </c>
      <c r="B36" s="56">
        <f>ESTUDIANTES!B36</f>
        <v>0</v>
      </c>
      <c r="C36" s="56">
        <f>ESTUDIANTES!C36</f>
        <v>0</v>
      </c>
      <c r="D36" s="97">
        <f>ESTUDIANTES!D36</f>
        <v>0</v>
      </c>
      <c r="E36" s="97"/>
      <c r="F36" s="97"/>
      <c r="G36" s="97"/>
      <c r="H36" s="57">
        <f>ESTUDIANTES!H36</f>
        <v>0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16"/>
      <c r="JB36" s="16"/>
      <c r="JC36" s="16"/>
      <c r="JD36" s="16"/>
    </row>
    <row r="37" spans="1:264" s="6" customFormat="1" x14ac:dyDescent="0.25">
      <c r="A37" s="55">
        <v>33</v>
      </c>
      <c r="B37" s="56">
        <f>ESTUDIANTES!B37</f>
        <v>0</v>
      </c>
      <c r="C37" s="56">
        <f>ESTUDIANTES!C37</f>
        <v>0</v>
      </c>
      <c r="D37" s="97">
        <f>ESTUDIANTES!D37</f>
        <v>0</v>
      </c>
      <c r="E37" s="97"/>
      <c r="F37" s="97"/>
      <c r="G37" s="97"/>
      <c r="H37" s="57">
        <f>ESTUDIANTES!H37</f>
        <v>0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16"/>
      <c r="JB37" s="16"/>
      <c r="JC37" s="16"/>
      <c r="JD37" s="16"/>
    </row>
    <row r="38" spans="1:264" s="6" customFormat="1" x14ac:dyDescent="0.25">
      <c r="A38" s="55">
        <v>34</v>
      </c>
      <c r="B38" s="56">
        <f>ESTUDIANTES!B38</f>
        <v>0</v>
      </c>
      <c r="C38" s="56">
        <f>ESTUDIANTES!C38</f>
        <v>0</v>
      </c>
      <c r="D38" s="97">
        <f>ESTUDIANTES!D38</f>
        <v>0</v>
      </c>
      <c r="E38" s="97"/>
      <c r="F38" s="97"/>
      <c r="G38" s="97"/>
      <c r="H38" s="57">
        <f>ESTUDIANTES!H38</f>
        <v>0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16"/>
      <c r="JB38" s="16"/>
      <c r="JC38" s="16"/>
      <c r="JD38" s="16"/>
    </row>
    <row r="39" spans="1:264" s="6" customFormat="1" x14ac:dyDescent="0.25">
      <c r="A39" s="55">
        <v>35</v>
      </c>
      <c r="B39" s="56">
        <f>ESTUDIANTES!B39</f>
        <v>0</v>
      </c>
      <c r="C39" s="56">
        <f>ESTUDIANTES!C39</f>
        <v>0</v>
      </c>
      <c r="D39" s="97">
        <f>ESTUDIANTES!D39</f>
        <v>0</v>
      </c>
      <c r="E39" s="97"/>
      <c r="F39" s="97"/>
      <c r="G39" s="97"/>
      <c r="H39" s="57">
        <f>ESTUDIANTES!H39</f>
        <v>0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16"/>
      <c r="JB39" s="16"/>
      <c r="JC39" s="16"/>
      <c r="JD39" s="16"/>
    </row>
    <row r="40" spans="1:264" s="6" customFormat="1" x14ac:dyDescent="0.25">
      <c r="A40" s="55">
        <v>36</v>
      </c>
      <c r="B40" s="56">
        <f>ESTUDIANTES!B40</f>
        <v>0</v>
      </c>
      <c r="C40" s="56">
        <f>ESTUDIANTES!C40</f>
        <v>0</v>
      </c>
      <c r="D40" s="97">
        <f>ESTUDIANTES!D40</f>
        <v>0</v>
      </c>
      <c r="E40" s="97"/>
      <c r="F40" s="97"/>
      <c r="G40" s="97"/>
      <c r="H40" s="57">
        <f>ESTUDIANTES!H40</f>
        <v>0</v>
      </c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16"/>
      <c r="JB40" s="16"/>
      <c r="JC40" s="16"/>
      <c r="JD40" s="16"/>
    </row>
    <row r="41" spans="1:264" s="6" customFormat="1" x14ac:dyDescent="0.25">
      <c r="A41" s="55">
        <v>37</v>
      </c>
      <c r="B41" s="56">
        <f>ESTUDIANTES!B41</f>
        <v>0</v>
      </c>
      <c r="C41" s="56">
        <f>ESTUDIANTES!C41</f>
        <v>0</v>
      </c>
      <c r="D41" s="97">
        <f>ESTUDIANTES!D41</f>
        <v>0</v>
      </c>
      <c r="E41" s="97"/>
      <c r="F41" s="97"/>
      <c r="G41" s="97"/>
      <c r="H41" s="57">
        <f>ESTUDIANTES!H41</f>
        <v>0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16"/>
      <c r="JB41" s="16"/>
      <c r="JC41" s="16"/>
      <c r="JD41" s="16"/>
    </row>
    <row r="42" spans="1:264" s="6" customFormat="1" x14ac:dyDescent="0.25">
      <c r="A42" s="55">
        <v>38</v>
      </c>
      <c r="B42" s="56">
        <f>ESTUDIANTES!B42</f>
        <v>0</v>
      </c>
      <c r="C42" s="56">
        <f>ESTUDIANTES!C42</f>
        <v>0</v>
      </c>
      <c r="D42" s="97">
        <f>ESTUDIANTES!D42</f>
        <v>0</v>
      </c>
      <c r="E42" s="97"/>
      <c r="F42" s="97"/>
      <c r="G42" s="97"/>
      <c r="H42" s="57">
        <f>ESTUDIANTES!H42</f>
        <v>0</v>
      </c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16"/>
      <c r="JB42" s="16"/>
      <c r="JC42" s="16"/>
      <c r="JD42" s="16"/>
    </row>
    <row r="43" spans="1:264" s="6" customFormat="1" x14ac:dyDescent="0.25">
      <c r="A43" s="55">
        <v>39</v>
      </c>
      <c r="B43" s="56">
        <f>ESTUDIANTES!B43</f>
        <v>0</v>
      </c>
      <c r="C43" s="56">
        <f>ESTUDIANTES!C43</f>
        <v>0</v>
      </c>
      <c r="D43" s="97">
        <f>ESTUDIANTES!D43</f>
        <v>0</v>
      </c>
      <c r="E43" s="97"/>
      <c r="F43" s="97"/>
      <c r="G43" s="97"/>
      <c r="H43" s="57">
        <f>ESTUDIANTES!H43</f>
        <v>0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16"/>
      <c r="JB43" s="16"/>
      <c r="JC43" s="16"/>
      <c r="JD43" s="16"/>
    </row>
    <row r="44" spans="1:264" s="6" customFormat="1" x14ac:dyDescent="0.25">
      <c r="A44" s="55">
        <v>40</v>
      </c>
      <c r="B44" s="56">
        <f>ESTUDIANTES!B44</f>
        <v>0</v>
      </c>
      <c r="C44" s="56">
        <f>ESTUDIANTES!C44</f>
        <v>0</v>
      </c>
      <c r="D44" s="97">
        <f>ESTUDIANTES!D44</f>
        <v>0</v>
      </c>
      <c r="E44" s="97"/>
      <c r="F44" s="97"/>
      <c r="G44" s="97"/>
      <c r="H44" s="57">
        <f>ESTUDIANTES!H44</f>
        <v>0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16"/>
      <c r="JB44" s="16"/>
      <c r="JC44" s="16"/>
      <c r="JD44" s="16"/>
    </row>
    <row r="45" spans="1:264" s="6" customFormat="1" x14ac:dyDescent="0.25">
      <c r="A45" s="55">
        <v>41</v>
      </c>
      <c r="B45" s="56">
        <f>ESTUDIANTES!B45</f>
        <v>0</v>
      </c>
      <c r="C45" s="56">
        <f>ESTUDIANTES!C45</f>
        <v>0</v>
      </c>
      <c r="D45" s="97">
        <f>ESTUDIANTES!D45</f>
        <v>0</v>
      </c>
      <c r="E45" s="97"/>
      <c r="F45" s="97"/>
      <c r="G45" s="97"/>
      <c r="H45" s="57">
        <f>ESTUDIANTES!H45</f>
        <v>0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16"/>
      <c r="JB45" s="16"/>
      <c r="JC45" s="16"/>
      <c r="JD45" s="16"/>
    </row>
    <row r="46" spans="1:264" s="6" customFormat="1" x14ac:dyDescent="0.25">
      <c r="A46" s="55">
        <v>42</v>
      </c>
      <c r="B46" s="56">
        <f>ESTUDIANTES!B46</f>
        <v>0</v>
      </c>
      <c r="C46" s="56">
        <f>ESTUDIANTES!C46</f>
        <v>0</v>
      </c>
      <c r="D46" s="97">
        <f>ESTUDIANTES!D46</f>
        <v>0</v>
      </c>
      <c r="E46" s="97"/>
      <c r="F46" s="97"/>
      <c r="G46" s="97"/>
      <c r="H46" s="57">
        <f>ESTUDIANTES!H46</f>
        <v>0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16"/>
      <c r="JB46" s="16"/>
      <c r="JC46" s="16"/>
      <c r="JD46" s="16"/>
    </row>
    <row r="47" spans="1:264" s="6" customFormat="1" x14ac:dyDescent="0.25">
      <c r="A47" s="55">
        <v>43</v>
      </c>
      <c r="B47" s="56">
        <f>ESTUDIANTES!B47</f>
        <v>0</v>
      </c>
      <c r="C47" s="56">
        <f>ESTUDIANTES!C47</f>
        <v>0</v>
      </c>
      <c r="D47" s="97">
        <f>ESTUDIANTES!D47</f>
        <v>0</v>
      </c>
      <c r="E47" s="97"/>
      <c r="F47" s="97"/>
      <c r="G47" s="97"/>
      <c r="H47" s="57">
        <f>ESTUDIANTES!H47</f>
        <v>0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16"/>
      <c r="JB47" s="16"/>
      <c r="JC47" s="16"/>
      <c r="JD47" s="16"/>
    </row>
    <row r="48" spans="1:264" s="6" customFormat="1" x14ac:dyDescent="0.25">
      <c r="A48" s="55">
        <v>44</v>
      </c>
      <c r="B48" s="56">
        <f>ESTUDIANTES!B48</f>
        <v>0</v>
      </c>
      <c r="C48" s="56">
        <f>ESTUDIANTES!C48</f>
        <v>0</v>
      </c>
      <c r="D48" s="97">
        <f>ESTUDIANTES!D48</f>
        <v>0</v>
      </c>
      <c r="E48" s="97"/>
      <c r="F48" s="97"/>
      <c r="G48" s="97"/>
      <c r="H48" s="57">
        <f>ESTUDIANTES!H48</f>
        <v>0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16"/>
      <c r="JB48" s="16"/>
      <c r="JC48" s="16"/>
      <c r="JD48" s="16"/>
    </row>
    <row r="49" spans="1:264" s="6" customFormat="1" x14ac:dyDescent="0.25">
      <c r="A49" s="55">
        <v>45</v>
      </c>
      <c r="B49" s="56">
        <f>ESTUDIANTES!B49</f>
        <v>0</v>
      </c>
      <c r="C49" s="56">
        <f>ESTUDIANTES!C49</f>
        <v>0</v>
      </c>
      <c r="D49" s="97">
        <f>ESTUDIANTES!D49</f>
        <v>0</v>
      </c>
      <c r="E49" s="97"/>
      <c r="F49" s="97"/>
      <c r="G49" s="97"/>
      <c r="H49" s="57">
        <f>ESTUDIANTES!H49</f>
        <v>0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16"/>
      <c r="JB49" s="16"/>
      <c r="JC49" s="16"/>
      <c r="JD49" s="16"/>
    </row>
    <row r="50" spans="1:264" s="6" customFormat="1" x14ac:dyDescent="0.25">
      <c r="A50" s="55">
        <v>46</v>
      </c>
      <c r="B50" s="56">
        <f>ESTUDIANTES!B50</f>
        <v>0</v>
      </c>
      <c r="C50" s="56">
        <f>ESTUDIANTES!C50</f>
        <v>0</v>
      </c>
      <c r="D50" s="97">
        <f>ESTUDIANTES!D50</f>
        <v>0</v>
      </c>
      <c r="E50" s="97"/>
      <c r="F50" s="97"/>
      <c r="G50" s="97"/>
      <c r="H50" s="57">
        <f>ESTUDIANTES!H50</f>
        <v>0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16"/>
      <c r="JB50" s="16"/>
      <c r="JC50" s="16"/>
      <c r="JD50" s="16"/>
    </row>
    <row r="51" spans="1:264" s="6" customFormat="1" x14ac:dyDescent="0.25">
      <c r="A51" s="55">
        <v>47</v>
      </c>
      <c r="B51" s="56">
        <f>ESTUDIANTES!B51</f>
        <v>0</v>
      </c>
      <c r="C51" s="56">
        <f>ESTUDIANTES!C51</f>
        <v>0</v>
      </c>
      <c r="D51" s="97">
        <f>ESTUDIANTES!D51</f>
        <v>0</v>
      </c>
      <c r="E51" s="97"/>
      <c r="F51" s="97"/>
      <c r="G51" s="97"/>
      <c r="H51" s="57">
        <f>ESTUDIANTES!H51</f>
        <v>0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16"/>
      <c r="JB51" s="16"/>
      <c r="JC51" s="16"/>
      <c r="JD51" s="16"/>
    </row>
    <row r="52" spans="1:264" s="6" customFormat="1" x14ac:dyDescent="0.25">
      <c r="A52" s="55">
        <v>48</v>
      </c>
      <c r="B52" s="56">
        <f>ESTUDIANTES!B52</f>
        <v>0</v>
      </c>
      <c r="C52" s="56">
        <f>ESTUDIANTES!C52</f>
        <v>0</v>
      </c>
      <c r="D52" s="97">
        <f>ESTUDIANTES!D52</f>
        <v>0</v>
      </c>
      <c r="E52" s="97"/>
      <c r="F52" s="97"/>
      <c r="G52" s="97"/>
      <c r="H52" s="57">
        <f>ESTUDIANTES!H52</f>
        <v>0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16"/>
      <c r="JB52" s="16"/>
      <c r="JC52" s="16"/>
      <c r="JD52" s="16"/>
    </row>
    <row r="53" spans="1:264" s="6" customFormat="1" x14ac:dyDescent="0.25">
      <c r="A53" s="55">
        <v>49</v>
      </c>
      <c r="B53" s="56">
        <f>ESTUDIANTES!B53</f>
        <v>0</v>
      </c>
      <c r="C53" s="56">
        <f>ESTUDIANTES!C53</f>
        <v>0</v>
      </c>
      <c r="D53" s="97">
        <f>ESTUDIANTES!D53</f>
        <v>0</v>
      </c>
      <c r="E53" s="97"/>
      <c r="F53" s="97"/>
      <c r="G53" s="97"/>
      <c r="H53" s="57">
        <f>ESTUDIANTES!H53</f>
        <v>0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16"/>
      <c r="JB53" s="16"/>
      <c r="JC53" s="16"/>
      <c r="JD53" s="16"/>
    </row>
    <row r="54" spans="1:264" s="6" customFormat="1" x14ac:dyDescent="0.25">
      <c r="A54" s="55">
        <v>50</v>
      </c>
      <c r="B54" s="56">
        <f>ESTUDIANTES!B54</f>
        <v>0</v>
      </c>
      <c r="C54" s="56">
        <f>ESTUDIANTES!C54</f>
        <v>0</v>
      </c>
      <c r="D54" s="97">
        <f>ESTUDIANTES!D54</f>
        <v>0</v>
      </c>
      <c r="E54" s="97"/>
      <c r="F54" s="97"/>
      <c r="G54" s="97"/>
      <c r="H54" s="57">
        <f>ESTUDIANTES!H54</f>
        <v>0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16"/>
      <c r="JB54" s="16"/>
      <c r="JC54" s="16"/>
      <c r="JD54" s="16"/>
    </row>
    <row r="55" spans="1:264" s="6" customFormat="1" x14ac:dyDescent="0.25">
      <c r="A55" s="55">
        <v>51</v>
      </c>
      <c r="B55" s="56">
        <f>ESTUDIANTES!B55</f>
        <v>0</v>
      </c>
      <c r="C55" s="56">
        <f>ESTUDIANTES!C55</f>
        <v>0</v>
      </c>
      <c r="D55" s="97">
        <f>ESTUDIANTES!D55</f>
        <v>0</v>
      </c>
      <c r="E55" s="97"/>
      <c r="F55" s="97"/>
      <c r="G55" s="97"/>
      <c r="H55" s="57">
        <f>ESTUDIANTES!H55</f>
        <v>0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16"/>
      <c r="JB55" s="16"/>
      <c r="JC55" s="16"/>
      <c r="JD55" s="16"/>
    </row>
    <row r="56" spans="1:264" s="6" customFormat="1" x14ac:dyDescent="0.25">
      <c r="A56" s="55">
        <v>52</v>
      </c>
      <c r="B56" s="56">
        <f>ESTUDIANTES!B56</f>
        <v>0</v>
      </c>
      <c r="C56" s="56">
        <f>ESTUDIANTES!C56</f>
        <v>0</v>
      </c>
      <c r="D56" s="97">
        <f>ESTUDIANTES!D56</f>
        <v>0</v>
      </c>
      <c r="E56" s="97"/>
      <c r="F56" s="97"/>
      <c r="G56" s="97"/>
      <c r="H56" s="57">
        <f>ESTUDIANTES!H56</f>
        <v>0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16"/>
      <c r="JB56" s="16"/>
      <c r="JC56" s="16"/>
      <c r="JD56" s="16"/>
    </row>
    <row r="57" spans="1:264" s="6" customFormat="1" x14ac:dyDescent="0.25">
      <c r="A57" s="55">
        <v>53</v>
      </c>
      <c r="B57" s="56">
        <f>ESTUDIANTES!B57</f>
        <v>0</v>
      </c>
      <c r="C57" s="56">
        <f>ESTUDIANTES!C57</f>
        <v>0</v>
      </c>
      <c r="D57" s="97">
        <f>ESTUDIANTES!D57</f>
        <v>0</v>
      </c>
      <c r="E57" s="97"/>
      <c r="F57" s="97"/>
      <c r="G57" s="97"/>
      <c r="H57" s="57">
        <f>ESTUDIANTES!H57</f>
        <v>0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16"/>
      <c r="JB57" s="16"/>
      <c r="JC57" s="16"/>
      <c r="JD57" s="16"/>
    </row>
    <row r="58" spans="1:264" s="6" customFormat="1" x14ac:dyDescent="0.25">
      <c r="A58" s="55">
        <v>54</v>
      </c>
      <c r="B58" s="56">
        <f>ESTUDIANTES!B58</f>
        <v>0</v>
      </c>
      <c r="C58" s="56">
        <f>ESTUDIANTES!C58</f>
        <v>0</v>
      </c>
      <c r="D58" s="97">
        <f>ESTUDIANTES!D58</f>
        <v>0</v>
      </c>
      <c r="E58" s="97"/>
      <c r="F58" s="97"/>
      <c r="G58" s="97"/>
      <c r="H58" s="57">
        <f>ESTUDIANTES!H58</f>
        <v>0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16"/>
      <c r="JB58" s="16"/>
      <c r="JC58" s="16"/>
      <c r="JD58" s="16"/>
    </row>
    <row r="59" spans="1:264" s="6" customFormat="1" x14ac:dyDescent="0.25">
      <c r="A59" s="55">
        <v>55</v>
      </c>
      <c r="B59" s="56">
        <f>ESTUDIANTES!B59</f>
        <v>0</v>
      </c>
      <c r="C59" s="56">
        <f>ESTUDIANTES!C59</f>
        <v>0</v>
      </c>
      <c r="D59" s="97">
        <f>ESTUDIANTES!D59</f>
        <v>0</v>
      </c>
      <c r="E59" s="97"/>
      <c r="F59" s="97"/>
      <c r="G59" s="97"/>
      <c r="H59" s="57">
        <f>ESTUDIANTES!H59</f>
        <v>0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16"/>
      <c r="JB59" s="16"/>
      <c r="JC59" s="16"/>
      <c r="JD59" s="16"/>
    </row>
    <row r="60" spans="1:264" s="14" customFormat="1" x14ac:dyDescent="0.25">
      <c r="A60" s="58">
        <v>56</v>
      </c>
      <c r="B60" s="59">
        <f>ESTUDIANTES!B60</f>
        <v>0</v>
      </c>
      <c r="C60" s="59">
        <f>ESTUDIANTES!C60</f>
        <v>0</v>
      </c>
      <c r="D60" s="98">
        <f>ESTUDIANTES!D60</f>
        <v>0</v>
      </c>
      <c r="E60" s="98"/>
      <c r="F60" s="98"/>
      <c r="G60" s="98"/>
      <c r="H60" s="60">
        <f>ESTUDIANTES!H60</f>
        <v>0</v>
      </c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17"/>
      <c r="JB60" s="17"/>
      <c r="JC60" s="17"/>
      <c r="JD60" s="17"/>
    </row>
    <row r="61" spans="1:264" s="6" customFormat="1" x14ac:dyDescent="0.25">
      <c r="A61" s="55">
        <v>57</v>
      </c>
      <c r="B61" s="56">
        <f>ESTUDIANTES!B61</f>
        <v>0</v>
      </c>
      <c r="C61" s="56">
        <f>ESTUDIANTES!C61</f>
        <v>0</v>
      </c>
      <c r="D61" s="97">
        <f>ESTUDIANTES!D61</f>
        <v>0</v>
      </c>
      <c r="E61" s="97"/>
      <c r="F61" s="97"/>
      <c r="G61" s="97"/>
      <c r="H61" s="57">
        <f>ESTUDIANTES!H61</f>
        <v>0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16"/>
      <c r="JB61" s="16"/>
      <c r="JC61" s="16"/>
      <c r="JD61" s="16"/>
    </row>
    <row r="62" spans="1:264" s="6" customFormat="1" x14ac:dyDescent="0.25">
      <c r="A62" s="55">
        <v>58</v>
      </c>
      <c r="B62" s="56">
        <f>ESTUDIANTES!B62</f>
        <v>0</v>
      </c>
      <c r="C62" s="56">
        <f>ESTUDIANTES!C62</f>
        <v>0</v>
      </c>
      <c r="D62" s="97">
        <f>ESTUDIANTES!D62</f>
        <v>0</v>
      </c>
      <c r="E62" s="97"/>
      <c r="F62" s="97"/>
      <c r="G62" s="97"/>
      <c r="H62" s="57">
        <f>ESTUDIANTES!H62</f>
        <v>0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16"/>
      <c r="JB62" s="16"/>
      <c r="JC62" s="16"/>
      <c r="JD62" s="16"/>
    </row>
    <row r="63" spans="1:264" s="6" customFormat="1" x14ac:dyDescent="0.25">
      <c r="A63" s="55">
        <v>59</v>
      </c>
      <c r="B63" s="56">
        <f>ESTUDIANTES!B63</f>
        <v>0</v>
      </c>
      <c r="C63" s="56">
        <f>ESTUDIANTES!C63</f>
        <v>0</v>
      </c>
      <c r="D63" s="97">
        <f>ESTUDIANTES!D63</f>
        <v>0</v>
      </c>
      <c r="E63" s="97"/>
      <c r="F63" s="97"/>
      <c r="G63" s="97"/>
      <c r="H63" s="57">
        <f>ESTUDIANTES!H63</f>
        <v>0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16"/>
      <c r="JB63" s="16"/>
      <c r="JC63" s="16"/>
      <c r="JD63" s="16"/>
    </row>
    <row r="64" spans="1:264" s="6" customFormat="1" x14ac:dyDescent="0.25">
      <c r="A64" s="55">
        <v>60</v>
      </c>
      <c r="B64" s="56">
        <f>ESTUDIANTES!B64</f>
        <v>0</v>
      </c>
      <c r="C64" s="56">
        <f>ESTUDIANTES!C64</f>
        <v>0</v>
      </c>
      <c r="D64" s="97">
        <f>ESTUDIANTES!D64</f>
        <v>0</v>
      </c>
      <c r="E64" s="97"/>
      <c r="F64" s="97"/>
      <c r="G64" s="97"/>
      <c r="H64" s="57">
        <f>ESTUDIANTES!H64</f>
        <v>0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16"/>
      <c r="JB64" s="16"/>
      <c r="JC64" s="16"/>
      <c r="JD64" s="16"/>
    </row>
    <row r="65" spans="1:264" s="6" customFormat="1" x14ac:dyDescent="0.25">
      <c r="A65" s="55">
        <v>61</v>
      </c>
      <c r="B65" s="56">
        <f>ESTUDIANTES!B65</f>
        <v>0</v>
      </c>
      <c r="C65" s="56">
        <f>ESTUDIANTES!C65</f>
        <v>0</v>
      </c>
      <c r="D65" s="97">
        <f>ESTUDIANTES!D65</f>
        <v>0</v>
      </c>
      <c r="E65" s="97"/>
      <c r="F65" s="97"/>
      <c r="G65" s="97"/>
      <c r="H65" s="57">
        <f>ESTUDIANTES!H65</f>
        <v>0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16"/>
      <c r="JB65" s="16"/>
      <c r="JC65" s="16"/>
      <c r="JD65" s="16"/>
    </row>
    <row r="66" spans="1:264" s="14" customFormat="1" x14ac:dyDescent="0.25">
      <c r="A66" s="58">
        <v>62</v>
      </c>
      <c r="B66" s="59">
        <f>ESTUDIANTES!B66</f>
        <v>0</v>
      </c>
      <c r="C66" s="59">
        <f>ESTUDIANTES!C66</f>
        <v>0</v>
      </c>
      <c r="D66" s="98">
        <f>ESTUDIANTES!D66</f>
        <v>0</v>
      </c>
      <c r="E66" s="98"/>
      <c r="F66" s="98"/>
      <c r="G66" s="98"/>
      <c r="H66" s="60">
        <f>ESTUDIANTES!H66</f>
        <v>0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17"/>
      <c r="JB66" s="17"/>
      <c r="JC66" s="17"/>
      <c r="JD66" s="17"/>
    </row>
    <row r="67" spans="1:264" s="6" customFormat="1" x14ac:dyDescent="0.25">
      <c r="A67" s="55">
        <v>63</v>
      </c>
      <c r="B67" s="56">
        <f>ESTUDIANTES!B67</f>
        <v>0</v>
      </c>
      <c r="C67" s="56">
        <f>ESTUDIANTES!C67</f>
        <v>0</v>
      </c>
      <c r="D67" s="97">
        <f>ESTUDIANTES!D67</f>
        <v>0</v>
      </c>
      <c r="E67" s="97"/>
      <c r="F67" s="97"/>
      <c r="G67" s="97"/>
      <c r="H67" s="57">
        <f>ESTUDIANTES!H67</f>
        <v>0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16"/>
      <c r="JB67" s="16"/>
      <c r="JC67" s="16"/>
      <c r="JD67" s="16"/>
    </row>
    <row r="68" spans="1:264" s="6" customFormat="1" x14ac:dyDescent="0.25">
      <c r="A68" s="55">
        <v>64</v>
      </c>
      <c r="B68" s="56">
        <f>ESTUDIANTES!B68</f>
        <v>0</v>
      </c>
      <c r="C68" s="56">
        <f>ESTUDIANTES!C68</f>
        <v>0</v>
      </c>
      <c r="D68" s="97">
        <f>ESTUDIANTES!D68</f>
        <v>0</v>
      </c>
      <c r="E68" s="97"/>
      <c r="F68" s="97"/>
      <c r="G68" s="97"/>
      <c r="H68" s="57">
        <f>ESTUDIANTES!H68</f>
        <v>0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16"/>
      <c r="JB68" s="16"/>
      <c r="JC68" s="16"/>
      <c r="JD68" s="16"/>
    </row>
    <row r="69" spans="1:264" s="6" customFormat="1" x14ac:dyDescent="0.25">
      <c r="A69" s="55">
        <v>65</v>
      </c>
      <c r="B69" s="56">
        <f>ESTUDIANTES!B69</f>
        <v>0</v>
      </c>
      <c r="C69" s="56">
        <f>ESTUDIANTES!C69</f>
        <v>0</v>
      </c>
      <c r="D69" s="97">
        <f>ESTUDIANTES!D69</f>
        <v>0</v>
      </c>
      <c r="E69" s="97"/>
      <c r="F69" s="97"/>
      <c r="G69" s="97"/>
      <c r="H69" s="57">
        <f>ESTUDIANTES!H69</f>
        <v>0</v>
      </c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16"/>
      <c r="JB69" s="16"/>
      <c r="JC69" s="16"/>
      <c r="JD69" s="16"/>
    </row>
    <row r="70" spans="1:264" s="6" customFormat="1" x14ac:dyDescent="0.25">
      <c r="A70" s="55">
        <v>66</v>
      </c>
      <c r="B70" s="56">
        <f>ESTUDIANTES!B70</f>
        <v>0</v>
      </c>
      <c r="C70" s="56">
        <f>ESTUDIANTES!C70</f>
        <v>0</v>
      </c>
      <c r="D70" s="97">
        <f>ESTUDIANTES!D70</f>
        <v>0</v>
      </c>
      <c r="E70" s="97"/>
      <c r="F70" s="97"/>
      <c r="G70" s="97"/>
      <c r="H70" s="57">
        <f>ESTUDIANTES!H70</f>
        <v>0</v>
      </c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16"/>
      <c r="JB70" s="16"/>
      <c r="JC70" s="16"/>
      <c r="JD70" s="16"/>
    </row>
    <row r="71" spans="1:264" s="6" customFormat="1" x14ac:dyDescent="0.25">
      <c r="A71" s="55">
        <v>67</v>
      </c>
      <c r="B71" s="56">
        <f>ESTUDIANTES!B71</f>
        <v>0</v>
      </c>
      <c r="C71" s="56">
        <f>ESTUDIANTES!C71</f>
        <v>0</v>
      </c>
      <c r="D71" s="97">
        <f>ESTUDIANTES!D71</f>
        <v>0</v>
      </c>
      <c r="E71" s="97"/>
      <c r="F71" s="97"/>
      <c r="G71" s="97"/>
      <c r="H71" s="57">
        <f>ESTUDIANTES!H71</f>
        <v>0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16"/>
      <c r="JB71" s="16"/>
      <c r="JC71" s="16"/>
      <c r="JD71" s="16"/>
    </row>
    <row r="72" spans="1:264" s="6" customFormat="1" x14ac:dyDescent="0.25">
      <c r="A72" s="55">
        <v>68</v>
      </c>
      <c r="B72" s="56">
        <f>ESTUDIANTES!B72</f>
        <v>0</v>
      </c>
      <c r="C72" s="56">
        <f>ESTUDIANTES!C72</f>
        <v>0</v>
      </c>
      <c r="D72" s="97">
        <f>ESTUDIANTES!D72</f>
        <v>0</v>
      </c>
      <c r="E72" s="97"/>
      <c r="F72" s="97"/>
      <c r="G72" s="97"/>
      <c r="H72" s="57">
        <f>ESTUDIANTES!H72</f>
        <v>0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16"/>
      <c r="JB72" s="16"/>
      <c r="JC72" s="16"/>
      <c r="JD72" s="16"/>
    </row>
    <row r="73" spans="1:264" s="6" customFormat="1" x14ac:dyDescent="0.25">
      <c r="A73" s="55">
        <v>69</v>
      </c>
      <c r="B73" s="56">
        <f>ESTUDIANTES!B73</f>
        <v>0</v>
      </c>
      <c r="C73" s="56">
        <f>ESTUDIANTES!C73</f>
        <v>0</v>
      </c>
      <c r="D73" s="97">
        <f>ESTUDIANTES!D73</f>
        <v>0</v>
      </c>
      <c r="E73" s="97"/>
      <c r="F73" s="97"/>
      <c r="G73" s="97"/>
      <c r="H73" s="57">
        <f>ESTUDIANTES!H73</f>
        <v>0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16"/>
      <c r="JB73" s="16"/>
      <c r="JC73" s="16"/>
      <c r="JD73" s="16"/>
    </row>
    <row r="74" spans="1:264" s="6" customFormat="1" x14ac:dyDescent="0.25">
      <c r="A74" s="55">
        <v>70</v>
      </c>
      <c r="B74" s="56">
        <f>ESTUDIANTES!B74</f>
        <v>0</v>
      </c>
      <c r="C74" s="56">
        <f>ESTUDIANTES!C74</f>
        <v>0</v>
      </c>
      <c r="D74" s="97">
        <f>ESTUDIANTES!D74</f>
        <v>0</v>
      </c>
      <c r="E74" s="97"/>
      <c r="F74" s="97"/>
      <c r="G74" s="97"/>
      <c r="H74" s="57">
        <f>ESTUDIANTES!H74</f>
        <v>0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16"/>
      <c r="JB74" s="16"/>
      <c r="JC74" s="16"/>
      <c r="JD74" s="16"/>
    </row>
    <row r="75" spans="1:264" s="6" customFormat="1" x14ac:dyDescent="0.25">
      <c r="A75" s="55">
        <v>71</v>
      </c>
      <c r="B75" s="56">
        <f>ESTUDIANTES!B75</f>
        <v>0</v>
      </c>
      <c r="C75" s="56">
        <f>ESTUDIANTES!C75</f>
        <v>0</v>
      </c>
      <c r="D75" s="97">
        <f>ESTUDIANTES!D75</f>
        <v>0</v>
      </c>
      <c r="E75" s="97"/>
      <c r="F75" s="97"/>
      <c r="G75" s="97"/>
      <c r="H75" s="57">
        <f>ESTUDIANTES!H75</f>
        <v>0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16"/>
      <c r="JB75" s="16"/>
      <c r="JC75" s="16"/>
      <c r="JD75" s="16"/>
    </row>
    <row r="76" spans="1:264" s="6" customFormat="1" x14ac:dyDescent="0.25">
      <c r="A76" s="55">
        <v>72</v>
      </c>
      <c r="B76" s="56">
        <f>ESTUDIANTES!B76</f>
        <v>0</v>
      </c>
      <c r="C76" s="56">
        <f>ESTUDIANTES!C76</f>
        <v>0</v>
      </c>
      <c r="D76" s="97">
        <f>ESTUDIANTES!D76</f>
        <v>0</v>
      </c>
      <c r="E76" s="97"/>
      <c r="F76" s="97"/>
      <c r="G76" s="97"/>
      <c r="H76" s="57">
        <f>ESTUDIANTES!H76</f>
        <v>0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16"/>
      <c r="JB76" s="16"/>
      <c r="JC76" s="16"/>
      <c r="JD76" s="16"/>
    </row>
    <row r="77" spans="1:264" s="6" customFormat="1" x14ac:dyDescent="0.25">
      <c r="A77" s="55">
        <v>73</v>
      </c>
      <c r="B77" s="56">
        <f>ESTUDIANTES!B77</f>
        <v>0</v>
      </c>
      <c r="C77" s="56">
        <f>ESTUDIANTES!C77</f>
        <v>0</v>
      </c>
      <c r="D77" s="97">
        <f>ESTUDIANTES!D77</f>
        <v>0</v>
      </c>
      <c r="E77" s="97"/>
      <c r="F77" s="97"/>
      <c r="G77" s="97"/>
      <c r="H77" s="57">
        <f>ESTUDIANTES!H77</f>
        <v>0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16"/>
      <c r="JB77" s="16"/>
      <c r="JC77" s="16"/>
      <c r="JD77" s="16"/>
    </row>
    <row r="78" spans="1:264" s="6" customFormat="1" x14ac:dyDescent="0.25">
      <c r="A78" s="55">
        <v>74</v>
      </c>
      <c r="B78" s="56">
        <f>ESTUDIANTES!B78</f>
        <v>0</v>
      </c>
      <c r="C78" s="56">
        <f>ESTUDIANTES!C78</f>
        <v>0</v>
      </c>
      <c r="D78" s="97">
        <f>ESTUDIANTES!D78</f>
        <v>0</v>
      </c>
      <c r="E78" s="97"/>
      <c r="F78" s="97"/>
      <c r="G78" s="97"/>
      <c r="H78" s="57">
        <f>ESTUDIANTES!H78</f>
        <v>0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16"/>
      <c r="JB78" s="16"/>
      <c r="JC78" s="16"/>
      <c r="JD78" s="16"/>
    </row>
    <row r="79" spans="1:264" s="14" customFormat="1" x14ac:dyDescent="0.25">
      <c r="A79" s="58">
        <v>75</v>
      </c>
      <c r="B79" s="59">
        <f>ESTUDIANTES!B79</f>
        <v>0</v>
      </c>
      <c r="C79" s="59">
        <f>ESTUDIANTES!C79</f>
        <v>0</v>
      </c>
      <c r="D79" s="98">
        <f>ESTUDIANTES!D79</f>
        <v>0</v>
      </c>
      <c r="E79" s="98"/>
      <c r="F79" s="98"/>
      <c r="G79" s="98"/>
      <c r="H79" s="60">
        <f>ESTUDIANTES!H79</f>
        <v>0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17"/>
      <c r="JB79" s="17"/>
      <c r="JC79" s="17"/>
      <c r="JD79" s="17"/>
    </row>
    <row r="80" spans="1:264" s="6" customFormat="1" x14ac:dyDescent="0.25">
      <c r="A80" s="55">
        <v>76</v>
      </c>
      <c r="B80" s="56">
        <f>ESTUDIANTES!B80</f>
        <v>0</v>
      </c>
      <c r="C80" s="56">
        <f>ESTUDIANTES!C80</f>
        <v>0</v>
      </c>
      <c r="D80" s="97">
        <f>ESTUDIANTES!D80</f>
        <v>0</v>
      </c>
      <c r="E80" s="97"/>
      <c r="F80" s="97"/>
      <c r="G80" s="97"/>
      <c r="H80" s="57">
        <f>ESTUDIANTES!H80</f>
        <v>0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16"/>
      <c r="JB80" s="16"/>
      <c r="JC80" s="16"/>
      <c r="JD80" s="16"/>
    </row>
    <row r="81" spans="1:264" s="6" customFormat="1" x14ac:dyDescent="0.25">
      <c r="A81" s="55">
        <v>77</v>
      </c>
      <c r="B81" s="56">
        <f>ESTUDIANTES!B81</f>
        <v>0</v>
      </c>
      <c r="C81" s="56">
        <f>ESTUDIANTES!C81</f>
        <v>0</v>
      </c>
      <c r="D81" s="97">
        <f>ESTUDIANTES!D81</f>
        <v>0</v>
      </c>
      <c r="E81" s="97"/>
      <c r="F81" s="97"/>
      <c r="G81" s="97"/>
      <c r="H81" s="57">
        <f>ESTUDIANTES!H81</f>
        <v>0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16"/>
      <c r="JB81" s="16"/>
      <c r="JC81" s="16"/>
      <c r="JD81" s="16"/>
    </row>
    <row r="82" spans="1:264" s="6" customFormat="1" x14ac:dyDescent="0.25">
      <c r="A82" s="55">
        <v>78</v>
      </c>
      <c r="B82" s="56">
        <f>ESTUDIANTES!B82</f>
        <v>0</v>
      </c>
      <c r="C82" s="56">
        <f>ESTUDIANTES!C82</f>
        <v>0</v>
      </c>
      <c r="D82" s="97">
        <f>ESTUDIANTES!D82</f>
        <v>0</v>
      </c>
      <c r="E82" s="97"/>
      <c r="F82" s="97"/>
      <c r="G82" s="97"/>
      <c r="H82" s="57">
        <f>ESTUDIANTES!H82</f>
        <v>0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16"/>
      <c r="JB82" s="16"/>
      <c r="JC82" s="16"/>
      <c r="JD82" s="16"/>
    </row>
    <row r="83" spans="1:264" s="6" customFormat="1" x14ac:dyDescent="0.25">
      <c r="A83" s="55">
        <v>79</v>
      </c>
      <c r="B83" s="56">
        <f>ESTUDIANTES!B83</f>
        <v>0</v>
      </c>
      <c r="C83" s="56">
        <f>ESTUDIANTES!C83</f>
        <v>0</v>
      </c>
      <c r="D83" s="97">
        <f>ESTUDIANTES!D83</f>
        <v>0</v>
      </c>
      <c r="E83" s="97"/>
      <c r="F83" s="97"/>
      <c r="G83" s="97"/>
      <c r="H83" s="57">
        <f>ESTUDIANTES!H83</f>
        <v>0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16"/>
      <c r="JB83" s="16"/>
      <c r="JC83" s="16"/>
      <c r="JD83" s="16"/>
    </row>
    <row r="84" spans="1:264" s="6" customFormat="1" x14ac:dyDescent="0.25">
      <c r="A84" s="55">
        <v>80</v>
      </c>
      <c r="B84" s="56">
        <f>ESTUDIANTES!B84</f>
        <v>0</v>
      </c>
      <c r="C84" s="56">
        <f>ESTUDIANTES!C84</f>
        <v>0</v>
      </c>
      <c r="D84" s="97">
        <f>ESTUDIANTES!D84</f>
        <v>0</v>
      </c>
      <c r="E84" s="97"/>
      <c r="F84" s="97"/>
      <c r="G84" s="97"/>
      <c r="H84" s="57">
        <f>ESTUDIANTES!H84</f>
        <v>0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16"/>
      <c r="JB84" s="16"/>
      <c r="JC84" s="16"/>
      <c r="JD84" s="16"/>
    </row>
    <row r="85" spans="1:264" s="6" customFormat="1" x14ac:dyDescent="0.25">
      <c r="A85" s="55">
        <v>81</v>
      </c>
      <c r="B85" s="56">
        <f>ESTUDIANTES!B85</f>
        <v>0</v>
      </c>
      <c r="C85" s="56">
        <f>ESTUDIANTES!C85</f>
        <v>0</v>
      </c>
      <c r="D85" s="97">
        <f>ESTUDIANTES!D85</f>
        <v>0</v>
      </c>
      <c r="E85" s="97"/>
      <c r="F85" s="97"/>
      <c r="G85" s="97"/>
      <c r="H85" s="57">
        <f>ESTUDIANTES!H85</f>
        <v>0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16"/>
      <c r="JB85" s="16"/>
      <c r="JC85" s="16"/>
      <c r="JD85" s="16"/>
    </row>
    <row r="86" spans="1:264" s="6" customFormat="1" x14ac:dyDescent="0.25">
      <c r="A86" s="55">
        <v>82</v>
      </c>
      <c r="B86" s="56">
        <f>ESTUDIANTES!B86</f>
        <v>0</v>
      </c>
      <c r="C86" s="56">
        <f>ESTUDIANTES!C86</f>
        <v>0</v>
      </c>
      <c r="D86" s="97">
        <f>ESTUDIANTES!D86</f>
        <v>0</v>
      </c>
      <c r="E86" s="97"/>
      <c r="F86" s="97"/>
      <c r="G86" s="97"/>
      <c r="H86" s="57">
        <f>ESTUDIANTES!H86</f>
        <v>0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16"/>
      <c r="JB86" s="16"/>
      <c r="JC86" s="16"/>
      <c r="JD86" s="16"/>
    </row>
    <row r="87" spans="1:264" s="6" customFormat="1" x14ac:dyDescent="0.25">
      <c r="A87" s="55">
        <v>83</v>
      </c>
      <c r="B87" s="56">
        <f>ESTUDIANTES!B87</f>
        <v>0</v>
      </c>
      <c r="C87" s="56">
        <f>ESTUDIANTES!C87</f>
        <v>0</v>
      </c>
      <c r="D87" s="97">
        <f>ESTUDIANTES!D87</f>
        <v>0</v>
      </c>
      <c r="E87" s="97"/>
      <c r="F87" s="97"/>
      <c r="G87" s="97"/>
      <c r="H87" s="57">
        <f>ESTUDIANTES!H87</f>
        <v>0</v>
      </c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16"/>
      <c r="JB87" s="16"/>
      <c r="JC87" s="16"/>
      <c r="JD87" s="16"/>
    </row>
    <row r="88" spans="1:264" s="6" customFormat="1" x14ac:dyDescent="0.25">
      <c r="A88" s="55">
        <v>84</v>
      </c>
      <c r="B88" s="56">
        <f>ESTUDIANTES!B88</f>
        <v>0</v>
      </c>
      <c r="C88" s="56">
        <f>ESTUDIANTES!C88</f>
        <v>0</v>
      </c>
      <c r="D88" s="97">
        <f>ESTUDIANTES!D88</f>
        <v>0</v>
      </c>
      <c r="E88" s="97"/>
      <c r="F88" s="97"/>
      <c r="G88" s="97"/>
      <c r="H88" s="57">
        <f>ESTUDIANTES!H88</f>
        <v>0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16"/>
      <c r="JB88" s="16"/>
      <c r="JC88" s="16"/>
      <c r="JD88" s="16"/>
    </row>
    <row r="89" spans="1:264" s="6" customFormat="1" x14ac:dyDescent="0.25">
      <c r="A89" s="55">
        <v>85</v>
      </c>
      <c r="B89" s="56">
        <f>ESTUDIANTES!B89</f>
        <v>0</v>
      </c>
      <c r="C89" s="56">
        <f>ESTUDIANTES!C89</f>
        <v>0</v>
      </c>
      <c r="D89" s="97">
        <f>ESTUDIANTES!D89</f>
        <v>0</v>
      </c>
      <c r="E89" s="97"/>
      <c r="F89" s="97"/>
      <c r="G89" s="97"/>
      <c r="H89" s="57">
        <f>ESTUDIANTES!H89</f>
        <v>0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16"/>
      <c r="JB89" s="16"/>
      <c r="JC89" s="16"/>
      <c r="JD89" s="16"/>
    </row>
    <row r="90" spans="1:264" s="6" customFormat="1" x14ac:dyDescent="0.25">
      <c r="A90" s="55">
        <v>86</v>
      </c>
      <c r="B90" s="56">
        <f>ESTUDIANTES!B90</f>
        <v>0</v>
      </c>
      <c r="C90" s="56">
        <f>ESTUDIANTES!C90</f>
        <v>0</v>
      </c>
      <c r="D90" s="97">
        <f>ESTUDIANTES!D90</f>
        <v>0</v>
      </c>
      <c r="E90" s="97"/>
      <c r="F90" s="97"/>
      <c r="G90" s="97"/>
      <c r="H90" s="57">
        <f>ESTUDIANTES!H90</f>
        <v>0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16"/>
      <c r="JB90" s="16"/>
      <c r="JC90" s="16"/>
      <c r="JD90" s="16"/>
    </row>
    <row r="91" spans="1:264" s="6" customFormat="1" x14ac:dyDescent="0.25">
      <c r="A91" s="55">
        <v>87</v>
      </c>
      <c r="B91" s="56">
        <f>ESTUDIANTES!B91</f>
        <v>0</v>
      </c>
      <c r="C91" s="56">
        <f>ESTUDIANTES!C91</f>
        <v>0</v>
      </c>
      <c r="D91" s="97">
        <f>ESTUDIANTES!D91</f>
        <v>0</v>
      </c>
      <c r="E91" s="97"/>
      <c r="F91" s="97"/>
      <c r="G91" s="97"/>
      <c r="H91" s="57">
        <f>ESTUDIANTES!H91</f>
        <v>0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16"/>
      <c r="JB91" s="16"/>
      <c r="JC91" s="16"/>
      <c r="JD91" s="16"/>
    </row>
    <row r="92" spans="1:264" s="6" customFormat="1" x14ac:dyDescent="0.25">
      <c r="A92" s="55">
        <v>88</v>
      </c>
      <c r="B92" s="56">
        <f>ESTUDIANTES!B92</f>
        <v>0</v>
      </c>
      <c r="C92" s="56">
        <f>ESTUDIANTES!C92</f>
        <v>0</v>
      </c>
      <c r="D92" s="97">
        <f>ESTUDIANTES!D92</f>
        <v>0</v>
      </c>
      <c r="E92" s="97"/>
      <c r="F92" s="97"/>
      <c r="G92" s="97"/>
      <c r="H92" s="57">
        <f>ESTUDIANTES!H92</f>
        <v>0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16"/>
      <c r="JB92" s="16"/>
      <c r="JC92" s="16"/>
      <c r="JD92" s="16"/>
    </row>
    <row r="93" spans="1:264" s="6" customFormat="1" x14ac:dyDescent="0.25">
      <c r="A93" s="55">
        <v>89</v>
      </c>
      <c r="B93" s="56">
        <f>ESTUDIANTES!B93</f>
        <v>0</v>
      </c>
      <c r="C93" s="56">
        <f>ESTUDIANTES!C93</f>
        <v>0</v>
      </c>
      <c r="D93" s="97">
        <f>ESTUDIANTES!D93</f>
        <v>0</v>
      </c>
      <c r="E93" s="97"/>
      <c r="F93" s="97"/>
      <c r="G93" s="97"/>
      <c r="H93" s="57">
        <f>ESTUDIANTES!H93</f>
        <v>0</v>
      </c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16"/>
      <c r="JB93" s="16"/>
      <c r="JC93" s="16"/>
      <c r="JD93" s="16"/>
    </row>
    <row r="94" spans="1:264" s="6" customFormat="1" x14ac:dyDescent="0.25">
      <c r="A94" s="55">
        <v>90</v>
      </c>
      <c r="B94" s="56">
        <f>ESTUDIANTES!B94</f>
        <v>0</v>
      </c>
      <c r="C94" s="56">
        <f>ESTUDIANTES!C94</f>
        <v>0</v>
      </c>
      <c r="D94" s="97">
        <f>ESTUDIANTES!D94</f>
        <v>0</v>
      </c>
      <c r="E94" s="97"/>
      <c r="F94" s="97"/>
      <c r="G94" s="97"/>
      <c r="H94" s="57">
        <f>ESTUDIANTES!H94</f>
        <v>0</v>
      </c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16"/>
      <c r="JB94" s="16"/>
      <c r="JC94" s="16"/>
      <c r="JD94" s="16"/>
    </row>
    <row r="95" spans="1:264" s="6" customFormat="1" x14ac:dyDescent="0.25">
      <c r="A95" s="55">
        <v>91</v>
      </c>
      <c r="B95" s="56">
        <f>ESTUDIANTES!B95</f>
        <v>0</v>
      </c>
      <c r="C95" s="56">
        <f>ESTUDIANTES!C95</f>
        <v>0</v>
      </c>
      <c r="D95" s="97">
        <f>ESTUDIANTES!D95</f>
        <v>0</v>
      </c>
      <c r="E95" s="97"/>
      <c r="F95" s="97"/>
      <c r="G95" s="97"/>
      <c r="H95" s="57">
        <f>ESTUDIANTES!H95</f>
        <v>0</v>
      </c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16"/>
      <c r="JB95" s="16"/>
      <c r="JC95" s="16"/>
      <c r="JD95" s="16"/>
    </row>
    <row r="96" spans="1:264" s="6" customFormat="1" x14ac:dyDescent="0.25">
      <c r="A96" s="55">
        <v>92</v>
      </c>
      <c r="B96" s="56">
        <f>ESTUDIANTES!B96</f>
        <v>0</v>
      </c>
      <c r="C96" s="56">
        <f>ESTUDIANTES!C96</f>
        <v>0</v>
      </c>
      <c r="D96" s="97">
        <f>ESTUDIANTES!D96</f>
        <v>0</v>
      </c>
      <c r="E96" s="97"/>
      <c r="F96" s="97"/>
      <c r="G96" s="97"/>
      <c r="H96" s="57">
        <f>ESTUDIANTES!H96</f>
        <v>0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16"/>
      <c r="JB96" s="16"/>
      <c r="JC96" s="16"/>
      <c r="JD96" s="16"/>
    </row>
    <row r="97" spans="1:264" s="14" customFormat="1" x14ac:dyDescent="0.25">
      <c r="A97" s="58">
        <v>93</v>
      </c>
      <c r="B97" s="59">
        <f>ESTUDIANTES!B97</f>
        <v>0</v>
      </c>
      <c r="C97" s="59">
        <f>ESTUDIANTES!C97</f>
        <v>0</v>
      </c>
      <c r="D97" s="98">
        <f>ESTUDIANTES!D97</f>
        <v>0</v>
      </c>
      <c r="E97" s="98"/>
      <c r="F97" s="98"/>
      <c r="G97" s="98"/>
      <c r="H97" s="60">
        <f>ESTUDIANTES!H97</f>
        <v>0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17"/>
      <c r="JB97" s="17"/>
      <c r="JC97" s="17"/>
      <c r="JD97" s="17"/>
    </row>
    <row r="98" spans="1:264" s="6" customFormat="1" x14ac:dyDescent="0.25">
      <c r="A98" s="55">
        <v>94</v>
      </c>
      <c r="B98" s="56">
        <f>ESTUDIANTES!B98</f>
        <v>0</v>
      </c>
      <c r="C98" s="56">
        <f>ESTUDIANTES!C98</f>
        <v>0</v>
      </c>
      <c r="D98" s="97">
        <f>ESTUDIANTES!D98</f>
        <v>0</v>
      </c>
      <c r="E98" s="97"/>
      <c r="F98" s="97"/>
      <c r="G98" s="97"/>
      <c r="H98" s="57">
        <f>ESTUDIANTES!H98</f>
        <v>0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16"/>
      <c r="JB98" s="16"/>
      <c r="JC98" s="16"/>
      <c r="JD98" s="16"/>
    </row>
    <row r="99" spans="1:264" s="6" customFormat="1" x14ac:dyDescent="0.25">
      <c r="A99" s="55">
        <v>95</v>
      </c>
      <c r="B99" s="56">
        <f>ESTUDIANTES!B99</f>
        <v>0</v>
      </c>
      <c r="C99" s="56">
        <f>ESTUDIANTES!C99</f>
        <v>0</v>
      </c>
      <c r="D99" s="97">
        <f>ESTUDIANTES!D99</f>
        <v>0</v>
      </c>
      <c r="E99" s="97"/>
      <c r="F99" s="97"/>
      <c r="G99" s="97"/>
      <c r="H99" s="57">
        <f>ESTUDIANTES!H99</f>
        <v>0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16"/>
      <c r="JB99" s="16"/>
      <c r="JC99" s="16"/>
      <c r="JD99" s="16"/>
    </row>
    <row r="100" spans="1:264" s="6" customFormat="1" x14ac:dyDescent="0.25">
      <c r="A100" s="55">
        <v>96</v>
      </c>
      <c r="B100" s="56">
        <f>ESTUDIANTES!B100</f>
        <v>0</v>
      </c>
      <c r="C100" s="56">
        <f>ESTUDIANTES!C100</f>
        <v>0</v>
      </c>
      <c r="D100" s="97">
        <f>ESTUDIANTES!D100</f>
        <v>0</v>
      </c>
      <c r="E100" s="97"/>
      <c r="F100" s="97"/>
      <c r="G100" s="97"/>
      <c r="H100" s="57">
        <f>ESTUDIANTES!H100</f>
        <v>0</v>
      </c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16"/>
      <c r="JB100" s="16"/>
      <c r="JC100" s="16"/>
      <c r="JD100" s="16"/>
    </row>
    <row r="101" spans="1:264" s="6" customFormat="1" x14ac:dyDescent="0.25">
      <c r="A101" s="55">
        <v>97</v>
      </c>
      <c r="B101" s="56">
        <f>ESTUDIANTES!B101</f>
        <v>0</v>
      </c>
      <c r="C101" s="56">
        <f>ESTUDIANTES!C101</f>
        <v>0</v>
      </c>
      <c r="D101" s="97">
        <f>ESTUDIANTES!D101</f>
        <v>0</v>
      </c>
      <c r="E101" s="97"/>
      <c r="F101" s="97"/>
      <c r="G101" s="97"/>
      <c r="H101" s="57">
        <f>ESTUDIANTES!H101</f>
        <v>0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16"/>
      <c r="JB101" s="16"/>
      <c r="JC101" s="16"/>
      <c r="JD101" s="16"/>
    </row>
    <row r="102" spans="1:264" s="6" customFormat="1" x14ac:dyDescent="0.25">
      <c r="A102" s="55">
        <v>98</v>
      </c>
      <c r="B102" s="56">
        <f>ESTUDIANTES!B102</f>
        <v>0</v>
      </c>
      <c r="C102" s="56">
        <f>ESTUDIANTES!C102</f>
        <v>0</v>
      </c>
      <c r="D102" s="97">
        <f>ESTUDIANTES!D102</f>
        <v>0</v>
      </c>
      <c r="E102" s="97"/>
      <c r="F102" s="97"/>
      <c r="G102" s="97"/>
      <c r="H102" s="57">
        <f>ESTUDIANTES!H102</f>
        <v>0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16"/>
      <c r="JB102" s="16"/>
      <c r="JC102" s="16"/>
      <c r="JD102" s="16"/>
    </row>
    <row r="103" spans="1:264" s="6" customFormat="1" x14ac:dyDescent="0.25">
      <c r="A103" s="55">
        <v>99</v>
      </c>
      <c r="B103" s="56">
        <f>ESTUDIANTES!B103</f>
        <v>0</v>
      </c>
      <c r="C103" s="56">
        <f>ESTUDIANTES!C103</f>
        <v>0</v>
      </c>
      <c r="D103" s="97">
        <f>ESTUDIANTES!D103</f>
        <v>0</v>
      </c>
      <c r="E103" s="97"/>
      <c r="F103" s="97"/>
      <c r="G103" s="97"/>
      <c r="H103" s="57">
        <f>ESTUDIANTES!H103</f>
        <v>0</v>
      </c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16"/>
      <c r="JB103" s="16"/>
      <c r="JC103" s="16"/>
      <c r="JD103" s="16"/>
    </row>
    <row r="104" spans="1:264" s="6" customFormat="1" x14ac:dyDescent="0.25">
      <c r="A104" s="55">
        <v>100</v>
      </c>
      <c r="B104" s="56">
        <f>ESTUDIANTES!B104</f>
        <v>0</v>
      </c>
      <c r="C104" s="56">
        <f>ESTUDIANTES!C104</f>
        <v>0</v>
      </c>
      <c r="D104" s="97">
        <f>ESTUDIANTES!D104</f>
        <v>0</v>
      </c>
      <c r="E104" s="97"/>
      <c r="F104" s="97"/>
      <c r="G104" s="97"/>
      <c r="H104" s="57">
        <f>ESTUDIANTES!H104</f>
        <v>0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16"/>
      <c r="JB104" s="16"/>
      <c r="JC104" s="16"/>
      <c r="JD104" s="16"/>
    </row>
    <row r="105" spans="1:264" s="6" customFormat="1" x14ac:dyDescent="0.25">
      <c r="A105" s="55">
        <v>101</v>
      </c>
      <c r="B105" s="56">
        <f>ESTUDIANTES!B105</f>
        <v>0</v>
      </c>
      <c r="C105" s="56">
        <f>ESTUDIANTES!C105</f>
        <v>0</v>
      </c>
      <c r="D105" s="97">
        <f>ESTUDIANTES!D105</f>
        <v>0</v>
      </c>
      <c r="E105" s="97"/>
      <c r="F105" s="97"/>
      <c r="G105" s="97"/>
      <c r="H105" s="57">
        <f>ESTUDIANTES!H105</f>
        <v>0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16"/>
      <c r="JB105" s="16"/>
      <c r="JC105" s="16"/>
      <c r="JD105" s="16"/>
    </row>
    <row r="106" spans="1:264" s="6" customFormat="1" x14ac:dyDescent="0.25">
      <c r="A106" s="55">
        <v>102</v>
      </c>
      <c r="B106" s="56">
        <f>ESTUDIANTES!B106</f>
        <v>0</v>
      </c>
      <c r="C106" s="56">
        <f>ESTUDIANTES!C106</f>
        <v>0</v>
      </c>
      <c r="D106" s="97">
        <f>ESTUDIANTES!D106</f>
        <v>0</v>
      </c>
      <c r="E106" s="97"/>
      <c r="F106" s="97"/>
      <c r="G106" s="97"/>
      <c r="H106" s="57">
        <f>ESTUDIANTES!H106</f>
        <v>0</v>
      </c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16"/>
      <c r="JB106" s="16"/>
      <c r="JC106" s="16"/>
      <c r="JD106" s="16"/>
    </row>
    <row r="107" spans="1:264" s="6" customFormat="1" x14ac:dyDescent="0.25">
      <c r="A107" s="55">
        <v>103</v>
      </c>
      <c r="B107" s="56">
        <f>ESTUDIANTES!B107</f>
        <v>0</v>
      </c>
      <c r="C107" s="56">
        <f>ESTUDIANTES!C107</f>
        <v>0</v>
      </c>
      <c r="D107" s="97">
        <f>ESTUDIANTES!D107</f>
        <v>0</v>
      </c>
      <c r="E107" s="97"/>
      <c r="F107" s="97"/>
      <c r="G107" s="97"/>
      <c r="H107" s="57">
        <f>ESTUDIANTES!H107</f>
        <v>0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16"/>
      <c r="JB107" s="16"/>
      <c r="JC107" s="16"/>
      <c r="JD107" s="16"/>
    </row>
    <row r="108" spans="1:264" s="6" customFormat="1" x14ac:dyDescent="0.25">
      <c r="A108" s="55">
        <v>104</v>
      </c>
      <c r="B108" s="56">
        <f>ESTUDIANTES!B108</f>
        <v>0</v>
      </c>
      <c r="C108" s="56">
        <f>ESTUDIANTES!C108</f>
        <v>0</v>
      </c>
      <c r="D108" s="97">
        <f>ESTUDIANTES!D108</f>
        <v>0</v>
      </c>
      <c r="E108" s="97"/>
      <c r="F108" s="97"/>
      <c r="G108" s="97"/>
      <c r="H108" s="57">
        <f>ESTUDIANTES!H108</f>
        <v>0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16"/>
      <c r="JB108" s="16"/>
      <c r="JC108" s="16"/>
      <c r="JD108" s="16"/>
    </row>
    <row r="109" spans="1:264" s="6" customFormat="1" x14ac:dyDescent="0.25">
      <c r="A109" s="55">
        <v>105</v>
      </c>
      <c r="B109" s="56">
        <f>ESTUDIANTES!B109</f>
        <v>0</v>
      </c>
      <c r="C109" s="56">
        <f>ESTUDIANTES!C109</f>
        <v>0</v>
      </c>
      <c r="D109" s="97">
        <f>ESTUDIANTES!D109</f>
        <v>0</v>
      </c>
      <c r="E109" s="97"/>
      <c r="F109" s="97"/>
      <c r="G109" s="97"/>
      <c r="H109" s="57">
        <f>ESTUDIANTES!H109</f>
        <v>0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16"/>
      <c r="JB109" s="16"/>
      <c r="JC109" s="16"/>
      <c r="JD109" s="16"/>
    </row>
    <row r="110" spans="1:264" s="6" customFormat="1" x14ac:dyDescent="0.25">
      <c r="A110" s="55">
        <v>106</v>
      </c>
      <c r="B110" s="56">
        <f>ESTUDIANTES!B110</f>
        <v>0</v>
      </c>
      <c r="C110" s="56">
        <f>ESTUDIANTES!C110</f>
        <v>0</v>
      </c>
      <c r="D110" s="97">
        <f>ESTUDIANTES!D110</f>
        <v>0</v>
      </c>
      <c r="E110" s="97"/>
      <c r="F110" s="97"/>
      <c r="G110" s="97"/>
      <c r="H110" s="57">
        <f>ESTUDIANTES!H110</f>
        <v>0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16"/>
      <c r="JB110" s="16"/>
      <c r="JC110" s="16"/>
      <c r="JD110" s="16"/>
    </row>
    <row r="111" spans="1:264" s="6" customFormat="1" x14ac:dyDescent="0.25">
      <c r="A111" s="55">
        <v>107</v>
      </c>
      <c r="B111" s="56">
        <f>ESTUDIANTES!B111</f>
        <v>0</v>
      </c>
      <c r="C111" s="56">
        <f>ESTUDIANTES!C111</f>
        <v>0</v>
      </c>
      <c r="D111" s="97">
        <f>ESTUDIANTES!D111</f>
        <v>0</v>
      </c>
      <c r="E111" s="97"/>
      <c r="F111" s="97"/>
      <c r="G111" s="97"/>
      <c r="H111" s="57">
        <f>ESTUDIANTES!H111</f>
        <v>0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16"/>
      <c r="JB111" s="16"/>
      <c r="JC111" s="16"/>
      <c r="JD111" s="16"/>
    </row>
    <row r="112" spans="1:264" s="6" customFormat="1" x14ac:dyDescent="0.25">
      <c r="A112" s="55">
        <v>108</v>
      </c>
      <c r="B112" s="56">
        <f>ESTUDIANTES!B112</f>
        <v>0</v>
      </c>
      <c r="C112" s="56">
        <f>ESTUDIANTES!C112</f>
        <v>0</v>
      </c>
      <c r="D112" s="97">
        <f>ESTUDIANTES!D112</f>
        <v>0</v>
      </c>
      <c r="E112" s="97"/>
      <c r="F112" s="97"/>
      <c r="G112" s="97"/>
      <c r="H112" s="57">
        <f>ESTUDIANTES!H112</f>
        <v>0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16"/>
      <c r="JB112" s="16"/>
      <c r="JC112" s="16"/>
      <c r="JD112" s="16"/>
    </row>
    <row r="113" spans="1:264" s="6" customFormat="1" x14ac:dyDescent="0.25">
      <c r="A113" s="55">
        <v>109</v>
      </c>
      <c r="B113" s="56">
        <f>ESTUDIANTES!B113</f>
        <v>0</v>
      </c>
      <c r="C113" s="56">
        <f>ESTUDIANTES!C113</f>
        <v>0</v>
      </c>
      <c r="D113" s="97">
        <f>ESTUDIANTES!D113</f>
        <v>0</v>
      </c>
      <c r="E113" s="97"/>
      <c r="F113" s="97"/>
      <c r="G113" s="97"/>
      <c r="H113" s="57">
        <f>ESTUDIANTES!H113</f>
        <v>0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16"/>
      <c r="JB113" s="16"/>
      <c r="JC113" s="16"/>
      <c r="JD113" s="16"/>
    </row>
    <row r="114" spans="1:264" s="6" customFormat="1" x14ac:dyDescent="0.25">
      <c r="A114" s="55">
        <v>110</v>
      </c>
      <c r="B114" s="56">
        <f>ESTUDIANTES!B114</f>
        <v>0</v>
      </c>
      <c r="C114" s="56">
        <f>ESTUDIANTES!C114</f>
        <v>0</v>
      </c>
      <c r="D114" s="97">
        <f>ESTUDIANTES!D114</f>
        <v>0</v>
      </c>
      <c r="E114" s="97"/>
      <c r="F114" s="97"/>
      <c r="G114" s="97"/>
      <c r="H114" s="57">
        <f>ESTUDIANTES!H114</f>
        <v>0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16"/>
      <c r="JB114" s="16"/>
      <c r="JC114" s="16"/>
      <c r="JD114" s="16"/>
    </row>
    <row r="115" spans="1:264" s="6" customFormat="1" x14ac:dyDescent="0.25">
      <c r="A115" s="55">
        <v>111</v>
      </c>
      <c r="B115" s="56">
        <f>ESTUDIANTES!B115</f>
        <v>0</v>
      </c>
      <c r="C115" s="56">
        <f>ESTUDIANTES!C115</f>
        <v>0</v>
      </c>
      <c r="D115" s="97">
        <f>ESTUDIANTES!D115</f>
        <v>0</v>
      </c>
      <c r="E115" s="97"/>
      <c r="F115" s="97"/>
      <c r="G115" s="97"/>
      <c r="H115" s="57">
        <f>ESTUDIANTES!H115</f>
        <v>0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16"/>
      <c r="JB115" s="16"/>
      <c r="JC115" s="16"/>
      <c r="JD115" s="16"/>
    </row>
    <row r="116" spans="1:264" s="6" customFormat="1" x14ac:dyDescent="0.25">
      <c r="A116" s="55">
        <v>112</v>
      </c>
      <c r="B116" s="56">
        <f>ESTUDIANTES!B116</f>
        <v>0</v>
      </c>
      <c r="C116" s="56">
        <f>ESTUDIANTES!C116</f>
        <v>0</v>
      </c>
      <c r="D116" s="97">
        <f>ESTUDIANTES!D116</f>
        <v>0</v>
      </c>
      <c r="E116" s="97"/>
      <c r="F116" s="97"/>
      <c r="G116" s="97"/>
      <c r="H116" s="57">
        <f>ESTUDIANTES!H116</f>
        <v>0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  <c r="IV116" s="54"/>
      <c r="IW116" s="54"/>
      <c r="IX116" s="54"/>
      <c r="IY116" s="54"/>
      <c r="IZ116" s="54"/>
      <c r="JA116" s="16"/>
      <c r="JB116" s="16"/>
      <c r="JC116" s="16"/>
      <c r="JD116" s="16"/>
    </row>
    <row r="117" spans="1:264" s="6" customFormat="1" x14ac:dyDescent="0.25">
      <c r="A117" s="55">
        <v>113</v>
      </c>
      <c r="B117" s="56">
        <f>ESTUDIANTES!B117</f>
        <v>0</v>
      </c>
      <c r="C117" s="56">
        <f>ESTUDIANTES!C117</f>
        <v>0</v>
      </c>
      <c r="D117" s="97">
        <f>ESTUDIANTES!D117</f>
        <v>0</v>
      </c>
      <c r="E117" s="97"/>
      <c r="F117" s="97"/>
      <c r="G117" s="97"/>
      <c r="H117" s="57">
        <f>ESTUDIANTES!H117</f>
        <v>0</v>
      </c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16"/>
      <c r="JB117" s="16"/>
      <c r="JC117" s="16"/>
      <c r="JD117" s="16"/>
    </row>
    <row r="118" spans="1:264" s="6" customFormat="1" x14ac:dyDescent="0.25">
      <c r="A118" s="55">
        <v>114</v>
      </c>
      <c r="B118" s="56">
        <f>ESTUDIANTES!B118</f>
        <v>0</v>
      </c>
      <c r="C118" s="56">
        <f>ESTUDIANTES!C118</f>
        <v>0</v>
      </c>
      <c r="D118" s="97">
        <f>ESTUDIANTES!D118</f>
        <v>0</v>
      </c>
      <c r="E118" s="97"/>
      <c r="F118" s="97"/>
      <c r="G118" s="97"/>
      <c r="H118" s="57">
        <f>ESTUDIANTES!H118</f>
        <v>0</v>
      </c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16"/>
      <c r="JB118" s="16"/>
      <c r="JC118" s="16"/>
      <c r="JD118" s="16"/>
    </row>
    <row r="119" spans="1:264" s="6" customFormat="1" x14ac:dyDescent="0.25">
      <c r="A119" s="55">
        <v>115</v>
      </c>
      <c r="B119" s="56">
        <f>ESTUDIANTES!B119</f>
        <v>0</v>
      </c>
      <c r="C119" s="56">
        <f>ESTUDIANTES!C119</f>
        <v>0</v>
      </c>
      <c r="D119" s="97">
        <f>ESTUDIANTES!D119</f>
        <v>0</v>
      </c>
      <c r="E119" s="97"/>
      <c r="F119" s="97"/>
      <c r="G119" s="97"/>
      <c r="H119" s="57">
        <f>ESTUDIANTES!H119</f>
        <v>0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  <c r="IV119" s="54"/>
      <c r="IW119" s="54"/>
      <c r="IX119" s="54"/>
      <c r="IY119" s="54"/>
      <c r="IZ119" s="54"/>
      <c r="JA119" s="16"/>
      <c r="JB119" s="16"/>
      <c r="JC119" s="16"/>
      <c r="JD119" s="16"/>
    </row>
    <row r="120" spans="1:264" s="6" customFormat="1" x14ac:dyDescent="0.25">
      <c r="A120" s="55">
        <v>116</v>
      </c>
      <c r="B120" s="56">
        <f>ESTUDIANTES!B120</f>
        <v>0</v>
      </c>
      <c r="C120" s="56">
        <f>ESTUDIANTES!C120</f>
        <v>0</v>
      </c>
      <c r="D120" s="97">
        <f>ESTUDIANTES!D120</f>
        <v>0</v>
      </c>
      <c r="E120" s="97"/>
      <c r="F120" s="97"/>
      <c r="G120" s="97"/>
      <c r="H120" s="57">
        <f>ESTUDIANTES!H120</f>
        <v>0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  <c r="IV120" s="54"/>
      <c r="IW120" s="54"/>
      <c r="IX120" s="54"/>
      <c r="IY120" s="54"/>
      <c r="IZ120" s="54"/>
      <c r="JA120" s="16"/>
      <c r="JB120" s="16"/>
      <c r="JC120" s="16"/>
      <c r="JD120" s="16"/>
    </row>
    <row r="121" spans="1:264" s="6" customFormat="1" x14ac:dyDescent="0.25">
      <c r="A121" s="55">
        <v>117</v>
      </c>
      <c r="B121" s="56">
        <f>ESTUDIANTES!B121</f>
        <v>0</v>
      </c>
      <c r="C121" s="56">
        <f>ESTUDIANTES!C121</f>
        <v>0</v>
      </c>
      <c r="D121" s="97">
        <f>ESTUDIANTES!D121</f>
        <v>0</v>
      </c>
      <c r="E121" s="97"/>
      <c r="F121" s="97"/>
      <c r="G121" s="97"/>
      <c r="H121" s="57">
        <f>ESTUDIANTES!H121</f>
        <v>0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16"/>
      <c r="JB121" s="16"/>
      <c r="JC121" s="16"/>
      <c r="JD121" s="16"/>
    </row>
    <row r="122" spans="1:264" s="6" customFormat="1" x14ac:dyDescent="0.25">
      <c r="A122" s="55">
        <v>118</v>
      </c>
      <c r="B122" s="56">
        <f>ESTUDIANTES!B122</f>
        <v>0</v>
      </c>
      <c r="C122" s="56">
        <f>ESTUDIANTES!C122</f>
        <v>0</v>
      </c>
      <c r="D122" s="97">
        <f>ESTUDIANTES!D122</f>
        <v>0</v>
      </c>
      <c r="E122" s="97"/>
      <c r="F122" s="97"/>
      <c r="G122" s="97"/>
      <c r="H122" s="57">
        <f>ESTUDIANTES!H122</f>
        <v>0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/>
      <c r="JA122" s="16"/>
      <c r="JB122" s="16"/>
      <c r="JC122" s="16"/>
      <c r="JD122" s="16"/>
    </row>
    <row r="123" spans="1:264" s="6" customFormat="1" x14ac:dyDescent="0.25">
      <c r="A123" s="55">
        <v>119</v>
      </c>
      <c r="B123" s="56">
        <f>ESTUDIANTES!B123</f>
        <v>0</v>
      </c>
      <c r="C123" s="56">
        <f>ESTUDIANTES!C123</f>
        <v>0</v>
      </c>
      <c r="D123" s="97">
        <f>ESTUDIANTES!D123</f>
        <v>0</v>
      </c>
      <c r="E123" s="97"/>
      <c r="F123" s="97"/>
      <c r="G123" s="97"/>
      <c r="H123" s="57">
        <f>ESTUDIANTES!H123</f>
        <v>0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16"/>
      <c r="JB123" s="16"/>
      <c r="JC123" s="16"/>
      <c r="JD123" s="16"/>
    </row>
    <row r="124" spans="1:264" s="6" customFormat="1" x14ac:dyDescent="0.25">
      <c r="A124" s="55">
        <v>120</v>
      </c>
      <c r="B124" s="56">
        <f>ESTUDIANTES!B124</f>
        <v>0</v>
      </c>
      <c r="C124" s="56">
        <f>ESTUDIANTES!C124</f>
        <v>0</v>
      </c>
      <c r="D124" s="97">
        <f>ESTUDIANTES!D124</f>
        <v>0</v>
      </c>
      <c r="E124" s="97"/>
      <c r="F124" s="97"/>
      <c r="G124" s="97"/>
      <c r="H124" s="57">
        <f>ESTUDIANTES!H124</f>
        <v>0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16"/>
      <c r="JB124" s="16"/>
      <c r="JC124" s="16"/>
      <c r="JD124" s="16"/>
    </row>
    <row r="125" spans="1:264" s="6" customFormat="1" x14ac:dyDescent="0.25">
      <c r="A125" s="55">
        <v>121</v>
      </c>
      <c r="B125" s="56">
        <f>ESTUDIANTES!B125</f>
        <v>0</v>
      </c>
      <c r="C125" s="56">
        <f>ESTUDIANTES!C125</f>
        <v>0</v>
      </c>
      <c r="D125" s="97">
        <f>ESTUDIANTES!D125</f>
        <v>0</v>
      </c>
      <c r="E125" s="97"/>
      <c r="F125" s="97"/>
      <c r="G125" s="97"/>
      <c r="H125" s="57">
        <f>ESTUDIANTES!H125</f>
        <v>0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16"/>
      <c r="JB125" s="16"/>
      <c r="JC125" s="16"/>
      <c r="JD125" s="16"/>
    </row>
    <row r="126" spans="1:264" s="6" customFormat="1" x14ac:dyDescent="0.25">
      <c r="A126" s="55">
        <v>122</v>
      </c>
      <c r="B126" s="56">
        <f>ESTUDIANTES!B126</f>
        <v>0</v>
      </c>
      <c r="C126" s="56">
        <f>ESTUDIANTES!C126</f>
        <v>0</v>
      </c>
      <c r="D126" s="97">
        <f>ESTUDIANTES!D126</f>
        <v>0</v>
      </c>
      <c r="E126" s="97"/>
      <c r="F126" s="97"/>
      <c r="G126" s="97"/>
      <c r="H126" s="57">
        <f>ESTUDIANTES!H126</f>
        <v>0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16"/>
      <c r="JB126" s="16"/>
      <c r="JC126" s="16"/>
      <c r="JD126" s="16"/>
    </row>
    <row r="127" spans="1:264" s="6" customFormat="1" x14ac:dyDescent="0.25">
      <c r="A127" s="55">
        <v>123</v>
      </c>
      <c r="B127" s="56">
        <f>ESTUDIANTES!B127</f>
        <v>0</v>
      </c>
      <c r="C127" s="56">
        <f>ESTUDIANTES!C127</f>
        <v>0</v>
      </c>
      <c r="D127" s="97">
        <f>ESTUDIANTES!D127</f>
        <v>0</v>
      </c>
      <c r="E127" s="97"/>
      <c r="F127" s="97"/>
      <c r="G127" s="97"/>
      <c r="H127" s="57">
        <f>ESTUDIANTES!H127</f>
        <v>0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  <c r="IV127" s="54"/>
      <c r="IW127" s="54"/>
      <c r="IX127" s="54"/>
      <c r="IY127" s="54"/>
      <c r="IZ127" s="54"/>
      <c r="JA127" s="16"/>
      <c r="JB127" s="16"/>
      <c r="JC127" s="16"/>
      <c r="JD127" s="16"/>
    </row>
    <row r="128" spans="1:264" s="6" customFormat="1" x14ac:dyDescent="0.25">
      <c r="A128" s="55">
        <v>124</v>
      </c>
      <c r="B128" s="56">
        <f>ESTUDIANTES!B128</f>
        <v>0</v>
      </c>
      <c r="C128" s="56">
        <f>ESTUDIANTES!C128</f>
        <v>0</v>
      </c>
      <c r="D128" s="97">
        <f>ESTUDIANTES!D128</f>
        <v>0</v>
      </c>
      <c r="E128" s="97"/>
      <c r="F128" s="97"/>
      <c r="G128" s="97"/>
      <c r="H128" s="57">
        <f>ESTUDIANTES!H128</f>
        <v>0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16"/>
      <c r="JB128" s="16"/>
      <c r="JC128" s="16"/>
      <c r="JD128" s="16"/>
    </row>
    <row r="129" spans="1:264" s="6" customFormat="1" x14ac:dyDescent="0.25">
      <c r="A129" s="55">
        <v>125</v>
      </c>
      <c r="B129" s="56">
        <f>ESTUDIANTES!B129</f>
        <v>0</v>
      </c>
      <c r="C129" s="56">
        <f>ESTUDIANTES!C129</f>
        <v>0</v>
      </c>
      <c r="D129" s="97">
        <f>ESTUDIANTES!D129</f>
        <v>0</v>
      </c>
      <c r="E129" s="97"/>
      <c r="F129" s="97"/>
      <c r="G129" s="97"/>
      <c r="H129" s="57">
        <f>ESTUDIANTES!H129</f>
        <v>0</v>
      </c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16"/>
      <c r="JB129" s="16"/>
      <c r="JC129" s="16"/>
      <c r="JD129" s="16"/>
    </row>
    <row r="130" spans="1:264" s="6" customFormat="1" x14ac:dyDescent="0.25">
      <c r="A130" s="55">
        <v>126</v>
      </c>
      <c r="B130" s="56">
        <f>ESTUDIANTES!B130</f>
        <v>0</v>
      </c>
      <c r="C130" s="56">
        <f>ESTUDIANTES!C130</f>
        <v>0</v>
      </c>
      <c r="D130" s="97">
        <f>ESTUDIANTES!D130</f>
        <v>0</v>
      </c>
      <c r="E130" s="97"/>
      <c r="F130" s="97"/>
      <c r="G130" s="97"/>
      <c r="H130" s="57">
        <f>ESTUDIANTES!H130</f>
        <v>0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16"/>
      <c r="JB130" s="16"/>
      <c r="JC130" s="16"/>
      <c r="JD130" s="16"/>
    </row>
    <row r="131" spans="1:264" s="6" customFormat="1" x14ac:dyDescent="0.25">
      <c r="A131" s="55">
        <v>127</v>
      </c>
      <c r="B131" s="56">
        <f>ESTUDIANTES!B131</f>
        <v>0</v>
      </c>
      <c r="C131" s="56">
        <f>ESTUDIANTES!C131</f>
        <v>0</v>
      </c>
      <c r="D131" s="97">
        <f>ESTUDIANTES!D131</f>
        <v>0</v>
      </c>
      <c r="E131" s="97"/>
      <c r="F131" s="97"/>
      <c r="G131" s="97"/>
      <c r="H131" s="57">
        <f>ESTUDIANTES!H131</f>
        <v>0</v>
      </c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16"/>
      <c r="JB131" s="16"/>
      <c r="JC131" s="16"/>
      <c r="JD131" s="16"/>
    </row>
    <row r="132" spans="1:264" s="6" customFormat="1" x14ac:dyDescent="0.25">
      <c r="A132" s="55">
        <v>128</v>
      </c>
      <c r="B132" s="56">
        <f>ESTUDIANTES!B132</f>
        <v>0</v>
      </c>
      <c r="C132" s="56">
        <f>ESTUDIANTES!C132</f>
        <v>0</v>
      </c>
      <c r="D132" s="97">
        <f>ESTUDIANTES!D132</f>
        <v>0</v>
      </c>
      <c r="E132" s="97"/>
      <c r="F132" s="97"/>
      <c r="G132" s="97"/>
      <c r="H132" s="57">
        <f>ESTUDIANTES!H132</f>
        <v>0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16"/>
      <c r="JB132" s="16"/>
      <c r="JC132" s="16"/>
      <c r="JD132" s="16"/>
    </row>
    <row r="133" spans="1:264" s="6" customFormat="1" x14ac:dyDescent="0.25">
      <c r="A133" s="55">
        <v>129</v>
      </c>
      <c r="B133" s="56">
        <f>ESTUDIANTES!B133</f>
        <v>0</v>
      </c>
      <c r="C133" s="56">
        <f>ESTUDIANTES!C133</f>
        <v>0</v>
      </c>
      <c r="D133" s="97">
        <f>ESTUDIANTES!D133</f>
        <v>0</v>
      </c>
      <c r="E133" s="97"/>
      <c r="F133" s="97"/>
      <c r="G133" s="97"/>
      <c r="H133" s="57">
        <f>ESTUDIANTES!H133</f>
        <v>0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16"/>
      <c r="JB133" s="16"/>
      <c r="JC133" s="16"/>
      <c r="JD133" s="16"/>
    </row>
    <row r="134" spans="1:264" s="6" customFormat="1" x14ac:dyDescent="0.25">
      <c r="A134" s="55">
        <v>130</v>
      </c>
      <c r="B134" s="56">
        <f>ESTUDIANTES!B134</f>
        <v>0</v>
      </c>
      <c r="C134" s="56">
        <f>ESTUDIANTES!C134</f>
        <v>0</v>
      </c>
      <c r="D134" s="97">
        <f>ESTUDIANTES!D134</f>
        <v>0</v>
      </c>
      <c r="E134" s="97"/>
      <c r="F134" s="97"/>
      <c r="G134" s="97"/>
      <c r="H134" s="57">
        <f>ESTUDIANTES!H134</f>
        <v>0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16"/>
      <c r="JB134" s="16"/>
      <c r="JC134" s="16"/>
      <c r="JD134" s="16"/>
    </row>
    <row r="135" spans="1:264" s="6" customFormat="1" x14ac:dyDescent="0.25">
      <c r="A135" s="55">
        <v>131</v>
      </c>
      <c r="B135" s="56">
        <f>ESTUDIANTES!B135</f>
        <v>0</v>
      </c>
      <c r="C135" s="56">
        <f>ESTUDIANTES!C135</f>
        <v>0</v>
      </c>
      <c r="D135" s="97">
        <f>ESTUDIANTES!D135</f>
        <v>0</v>
      </c>
      <c r="E135" s="97"/>
      <c r="F135" s="97"/>
      <c r="G135" s="97"/>
      <c r="H135" s="57">
        <f>ESTUDIANTES!H135</f>
        <v>0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16"/>
      <c r="JB135" s="16"/>
      <c r="JC135" s="16"/>
      <c r="JD135" s="16"/>
    </row>
    <row r="136" spans="1:264" s="6" customFormat="1" x14ac:dyDescent="0.25">
      <c r="A136" s="55">
        <v>132</v>
      </c>
      <c r="B136" s="56">
        <f>ESTUDIANTES!B136</f>
        <v>0</v>
      </c>
      <c r="C136" s="56">
        <f>ESTUDIANTES!C136</f>
        <v>0</v>
      </c>
      <c r="D136" s="97">
        <f>ESTUDIANTES!D136</f>
        <v>0</v>
      </c>
      <c r="E136" s="97"/>
      <c r="F136" s="97"/>
      <c r="G136" s="97"/>
      <c r="H136" s="57">
        <f>ESTUDIANTES!H136</f>
        <v>0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16"/>
      <c r="JB136" s="16"/>
      <c r="JC136" s="16"/>
      <c r="JD136" s="16"/>
    </row>
    <row r="137" spans="1:264" s="6" customFormat="1" x14ac:dyDescent="0.25">
      <c r="A137" s="55">
        <v>133</v>
      </c>
      <c r="B137" s="56">
        <f>ESTUDIANTES!B137</f>
        <v>0</v>
      </c>
      <c r="C137" s="56">
        <f>ESTUDIANTES!C137</f>
        <v>0</v>
      </c>
      <c r="D137" s="97">
        <f>ESTUDIANTES!D137</f>
        <v>0</v>
      </c>
      <c r="E137" s="97"/>
      <c r="F137" s="97"/>
      <c r="G137" s="97"/>
      <c r="H137" s="57">
        <f>ESTUDIANTES!H137</f>
        <v>0</v>
      </c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16"/>
      <c r="JB137" s="16"/>
      <c r="JC137" s="16"/>
      <c r="JD137" s="16"/>
    </row>
    <row r="138" spans="1:264" s="6" customFormat="1" x14ac:dyDescent="0.25">
      <c r="A138" s="55">
        <v>134</v>
      </c>
      <c r="B138" s="56">
        <f>ESTUDIANTES!B138</f>
        <v>0</v>
      </c>
      <c r="C138" s="56">
        <f>ESTUDIANTES!C138</f>
        <v>0</v>
      </c>
      <c r="D138" s="97">
        <f>ESTUDIANTES!D138</f>
        <v>0</v>
      </c>
      <c r="E138" s="97"/>
      <c r="F138" s="97"/>
      <c r="G138" s="97"/>
      <c r="H138" s="57">
        <f>ESTUDIANTES!H138</f>
        <v>0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16"/>
      <c r="JB138" s="16"/>
      <c r="JC138" s="16"/>
      <c r="JD138" s="16"/>
    </row>
    <row r="139" spans="1:264" s="6" customFormat="1" x14ac:dyDescent="0.25">
      <c r="A139" s="55">
        <v>135</v>
      </c>
      <c r="B139" s="56">
        <f>ESTUDIANTES!B139</f>
        <v>0</v>
      </c>
      <c r="C139" s="56">
        <f>ESTUDIANTES!C139</f>
        <v>0</v>
      </c>
      <c r="D139" s="97">
        <f>ESTUDIANTES!D139</f>
        <v>0</v>
      </c>
      <c r="E139" s="97"/>
      <c r="F139" s="97"/>
      <c r="G139" s="97"/>
      <c r="H139" s="57">
        <f>ESTUDIANTES!H139</f>
        <v>0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16"/>
      <c r="JB139" s="16"/>
      <c r="JC139" s="16"/>
      <c r="JD139" s="16"/>
    </row>
    <row r="140" spans="1:264" s="6" customFormat="1" x14ac:dyDescent="0.25">
      <c r="A140" s="55">
        <v>136</v>
      </c>
      <c r="B140" s="56">
        <f>ESTUDIANTES!B140</f>
        <v>0</v>
      </c>
      <c r="C140" s="56">
        <f>ESTUDIANTES!C140</f>
        <v>0</v>
      </c>
      <c r="D140" s="97">
        <f>ESTUDIANTES!D140</f>
        <v>0</v>
      </c>
      <c r="E140" s="97"/>
      <c r="F140" s="97"/>
      <c r="G140" s="97"/>
      <c r="H140" s="57">
        <f>ESTUDIANTES!H140</f>
        <v>0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16"/>
      <c r="JB140" s="16"/>
      <c r="JC140" s="16"/>
      <c r="JD140" s="16"/>
    </row>
    <row r="141" spans="1:264" s="6" customFormat="1" x14ac:dyDescent="0.25">
      <c r="A141" s="55">
        <v>137</v>
      </c>
      <c r="B141" s="56">
        <f>ESTUDIANTES!B141</f>
        <v>0</v>
      </c>
      <c r="C141" s="56">
        <f>ESTUDIANTES!C141</f>
        <v>0</v>
      </c>
      <c r="D141" s="97">
        <f>ESTUDIANTES!D141</f>
        <v>0</v>
      </c>
      <c r="E141" s="97"/>
      <c r="F141" s="97"/>
      <c r="G141" s="97"/>
      <c r="H141" s="57">
        <f>ESTUDIANTES!H141</f>
        <v>0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16"/>
      <c r="JB141" s="16"/>
      <c r="JC141" s="16"/>
      <c r="JD141" s="16"/>
    </row>
    <row r="142" spans="1:264" s="6" customFormat="1" x14ac:dyDescent="0.25">
      <c r="A142" s="55">
        <v>138</v>
      </c>
      <c r="B142" s="56">
        <f>ESTUDIANTES!B142</f>
        <v>0</v>
      </c>
      <c r="C142" s="56">
        <f>ESTUDIANTES!C142</f>
        <v>0</v>
      </c>
      <c r="D142" s="97">
        <f>ESTUDIANTES!D142</f>
        <v>0</v>
      </c>
      <c r="E142" s="97"/>
      <c r="F142" s="97"/>
      <c r="G142" s="97"/>
      <c r="H142" s="57">
        <f>ESTUDIANTES!H142</f>
        <v>0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16"/>
      <c r="JB142" s="16"/>
      <c r="JC142" s="16"/>
      <c r="JD142" s="16"/>
    </row>
    <row r="143" spans="1:264" s="6" customFormat="1" x14ac:dyDescent="0.25">
      <c r="A143" s="55">
        <v>139</v>
      </c>
      <c r="B143" s="56">
        <f>ESTUDIANTES!B143</f>
        <v>0</v>
      </c>
      <c r="C143" s="56">
        <f>ESTUDIANTES!C143</f>
        <v>0</v>
      </c>
      <c r="D143" s="97">
        <f>ESTUDIANTES!D143</f>
        <v>0</v>
      </c>
      <c r="E143" s="97"/>
      <c r="F143" s="97"/>
      <c r="G143" s="97"/>
      <c r="H143" s="57">
        <f>ESTUDIANTES!H143</f>
        <v>0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16"/>
      <c r="JB143" s="16"/>
      <c r="JC143" s="16"/>
      <c r="JD143" s="16"/>
    </row>
    <row r="144" spans="1:264" s="6" customFormat="1" x14ac:dyDescent="0.25">
      <c r="A144" s="55">
        <v>140</v>
      </c>
      <c r="B144" s="56">
        <f>ESTUDIANTES!B144</f>
        <v>0</v>
      </c>
      <c r="C144" s="56">
        <f>ESTUDIANTES!C144</f>
        <v>0</v>
      </c>
      <c r="D144" s="97">
        <f>ESTUDIANTES!D144</f>
        <v>0</v>
      </c>
      <c r="E144" s="97"/>
      <c r="F144" s="97"/>
      <c r="G144" s="97"/>
      <c r="H144" s="57">
        <f>ESTUDIANTES!H144</f>
        <v>0</v>
      </c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16"/>
      <c r="JB144" s="16"/>
      <c r="JC144" s="16"/>
      <c r="JD144" s="16"/>
    </row>
    <row r="145" spans="1:264" s="6" customFormat="1" x14ac:dyDescent="0.25">
      <c r="A145" s="55">
        <v>141</v>
      </c>
      <c r="B145" s="56">
        <f>ESTUDIANTES!B145</f>
        <v>0</v>
      </c>
      <c r="C145" s="56">
        <f>ESTUDIANTES!C145</f>
        <v>0</v>
      </c>
      <c r="D145" s="97">
        <f>ESTUDIANTES!D145</f>
        <v>0</v>
      </c>
      <c r="E145" s="97"/>
      <c r="F145" s="97"/>
      <c r="G145" s="97"/>
      <c r="H145" s="57">
        <f>ESTUDIANTES!H145</f>
        <v>0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  <c r="IV145" s="54"/>
      <c r="IW145" s="54"/>
      <c r="IX145" s="54"/>
      <c r="IY145" s="54"/>
      <c r="IZ145" s="54"/>
      <c r="JA145" s="16"/>
      <c r="JB145" s="16"/>
      <c r="JC145" s="16"/>
      <c r="JD145" s="16"/>
    </row>
    <row r="146" spans="1:264" s="6" customFormat="1" x14ac:dyDescent="0.25">
      <c r="A146" s="55">
        <v>142</v>
      </c>
      <c r="B146" s="56">
        <f>ESTUDIANTES!B146</f>
        <v>0</v>
      </c>
      <c r="C146" s="56">
        <f>ESTUDIANTES!C146</f>
        <v>0</v>
      </c>
      <c r="D146" s="97">
        <f>ESTUDIANTES!D146</f>
        <v>0</v>
      </c>
      <c r="E146" s="97"/>
      <c r="F146" s="97"/>
      <c r="G146" s="97"/>
      <c r="H146" s="57">
        <f>ESTUDIANTES!H146</f>
        <v>0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16"/>
      <c r="JB146" s="16"/>
      <c r="JC146" s="16"/>
      <c r="JD146" s="16"/>
    </row>
    <row r="147" spans="1:264" s="6" customFormat="1" x14ac:dyDescent="0.25">
      <c r="A147" s="55">
        <v>143</v>
      </c>
      <c r="B147" s="56">
        <f>ESTUDIANTES!B147</f>
        <v>0</v>
      </c>
      <c r="C147" s="56">
        <f>ESTUDIANTES!C147</f>
        <v>0</v>
      </c>
      <c r="D147" s="97">
        <f>ESTUDIANTES!D147</f>
        <v>0</v>
      </c>
      <c r="E147" s="97"/>
      <c r="F147" s="97"/>
      <c r="G147" s="97"/>
      <c r="H147" s="57">
        <f>ESTUDIANTES!H147</f>
        <v>0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16"/>
      <c r="JB147" s="16"/>
      <c r="JC147" s="16"/>
      <c r="JD147" s="16"/>
    </row>
    <row r="148" spans="1:264" s="6" customFormat="1" x14ac:dyDescent="0.25">
      <c r="A148" s="55">
        <v>144</v>
      </c>
      <c r="B148" s="56">
        <f>ESTUDIANTES!B148</f>
        <v>0</v>
      </c>
      <c r="C148" s="56">
        <f>ESTUDIANTES!C148</f>
        <v>0</v>
      </c>
      <c r="D148" s="97">
        <f>ESTUDIANTES!D148</f>
        <v>0</v>
      </c>
      <c r="E148" s="97"/>
      <c r="F148" s="97"/>
      <c r="G148" s="97"/>
      <c r="H148" s="57">
        <f>ESTUDIANTES!H148</f>
        <v>0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16"/>
      <c r="JB148" s="16"/>
      <c r="JC148" s="16"/>
      <c r="JD148" s="16"/>
    </row>
    <row r="149" spans="1:264" s="6" customFormat="1" x14ac:dyDescent="0.25">
      <c r="A149" s="55">
        <v>145</v>
      </c>
      <c r="B149" s="56">
        <f>ESTUDIANTES!B149</f>
        <v>0</v>
      </c>
      <c r="C149" s="56">
        <f>ESTUDIANTES!C149</f>
        <v>0</v>
      </c>
      <c r="D149" s="97">
        <f>ESTUDIANTES!D149</f>
        <v>0</v>
      </c>
      <c r="E149" s="97"/>
      <c r="F149" s="97"/>
      <c r="G149" s="97"/>
      <c r="H149" s="57">
        <f>ESTUDIANTES!H149</f>
        <v>0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16"/>
      <c r="JB149" s="16"/>
      <c r="JC149" s="16"/>
      <c r="JD149" s="16"/>
    </row>
    <row r="150" spans="1:264" s="6" customFormat="1" x14ac:dyDescent="0.25">
      <c r="A150" s="55">
        <v>146</v>
      </c>
      <c r="B150" s="56">
        <f>ESTUDIANTES!B150</f>
        <v>0</v>
      </c>
      <c r="C150" s="56">
        <f>ESTUDIANTES!C150</f>
        <v>0</v>
      </c>
      <c r="D150" s="97">
        <f>ESTUDIANTES!D150</f>
        <v>0</v>
      </c>
      <c r="E150" s="97"/>
      <c r="F150" s="97"/>
      <c r="G150" s="97"/>
      <c r="H150" s="57">
        <f>ESTUDIANTES!H150</f>
        <v>0</v>
      </c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  <c r="IV150" s="54"/>
      <c r="IW150" s="54"/>
      <c r="IX150" s="54"/>
      <c r="IY150" s="54"/>
      <c r="IZ150" s="54"/>
      <c r="JA150" s="16"/>
      <c r="JB150" s="16"/>
      <c r="JC150" s="16"/>
      <c r="JD150" s="16"/>
    </row>
    <row r="151" spans="1:264" s="6" customFormat="1" x14ac:dyDescent="0.25">
      <c r="A151" s="55">
        <v>147</v>
      </c>
      <c r="B151" s="56">
        <f>ESTUDIANTES!B151</f>
        <v>0</v>
      </c>
      <c r="C151" s="56">
        <f>ESTUDIANTES!C151</f>
        <v>0</v>
      </c>
      <c r="D151" s="97">
        <f>ESTUDIANTES!D151</f>
        <v>0</v>
      </c>
      <c r="E151" s="97"/>
      <c r="F151" s="97"/>
      <c r="G151" s="97"/>
      <c r="H151" s="57">
        <f>ESTUDIANTES!H151</f>
        <v>0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  <c r="IV151" s="54"/>
      <c r="IW151" s="54"/>
      <c r="IX151" s="54"/>
      <c r="IY151" s="54"/>
      <c r="IZ151" s="54"/>
      <c r="JA151" s="16"/>
      <c r="JB151" s="16"/>
      <c r="JC151" s="16"/>
      <c r="JD151" s="16"/>
    </row>
    <row r="152" spans="1:264" s="6" customFormat="1" x14ac:dyDescent="0.25">
      <c r="A152" s="55">
        <v>148</v>
      </c>
      <c r="B152" s="56">
        <f>ESTUDIANTES!B152</f>
        <v>0</v>
      </c>
      <c r="C152" s="56">
        <f>ESTUDIANTES!C152</f>
        <v>0</v>
      </c>
      <c r="D152" s="97">
        <f>ESTUDIANTES!D152</f>
        <v>0</v>
      </c>
      <c r="E152" s="97"/>
      <c r="F152" s="97"/>
      <c r="G152" s="97"/>
      <c r="H152" s="57">
        <f>ESTUDIANTES!H152</f>
        <v>0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16"/>
      <c r="JB152" s="16"/>
      <c r="JC152" s="16"/>
      <c r="JD152" s="16"/>
    </row>
    <row r="153" spans="1:264" s="6" customFormat="1" x14ac:dyDescent="0.25">
      <c r="A153" s="55">
        <v>149</v>
      </c>
      <c r="B153" s="56">
        <f>ESTUDIANTES!B153</f>
        <v>0</v>
      </c>
      <c r="C153" s="56">
        <f>ESTUDIANTES!C153</f>
        <v>0</v>
      </c>
      <c r="D153" s="97">
        <f>ESTUDIANTES!D153</f>
        <v>0</v>
      </c>
      <c r="E153" s="97"/>
      <c r="F153" s="97"/>
      <c r="G153" s="97"/>
      <c r="H153" s="57">
        <f>ESTUDIANTES!H153</f>
        <v>0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16"/>
      <c r="JB153" s="16"/>
      <c r="JC153" s="16"/>
      <c r="JD153" s="16"/>
    </row>
    <row r="154" spans="1:264" s="6" customFormat="1" x14ac:dyDescent="0.25">
      <c r="A154" s="55">
        <v>150</v>
      </c>
      <c r="B154" s="56">
        <f>ESTUDIANTES!B154</f>
        <v>0</v>
      </c>
      <c r="C154" s="56">
        <f>ESTUDIANTES!C154</f>
        <v>0</v>
      </c>
      <c r="D154" s="97">
        <f>ESTUDIANTES!D154</f>
        <v>0</v>
      </c>
      <c r="E154" s="97"/>
      <c r="F154" s="97"/>
      <c r="G154" s="97"/>
      <c r="H154" s="57">
        <f>ESTUDIANTES!H154</f>
        <v>0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16"/>
      <c r="JB154" s="16"/>
      <c r="JC154" s="16"/>
      <c r="JD154" s="16"/>
    </row>
    <row r="155" spans="1:264" s="14" customFormat="1" x14ac:dyDescent="0.25">
      <c r="A155" s="58">
        <v>151</v>
      </c>
      <c r="B155" s="59">
        <f>ESTUDIANTES!B155</f>
        <v>0</v>
      </c>
      <c r="C155" s="59">
        <f>ESTUDIANTES!C155</f>
        <v>0</v>
      </c>
      <c r="D155" s="98">
        <f>ESTUDIANTES!D155</f>
        <v>0</v>
      </c>
      <c r="E155" s="98"/>
      <c r="F155" s="98"/>
      <c r="G155" s="98"/>
      <c r="H155" s="60">
        <f>ESTUDIANTES!H155</f>
        <v>0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17"/>
      <c r="JB155" s="17"/>
      <c r="JC155" s="17"/>
      <c r="JD155" s="17"/>
    </row>
    <row r="156" spans="1:264" s="6" customFormat="1" x14ac:dyDescent="0.25">
      <c r="A156" s="55">
        <v>152</v>
      </c>
      <c r="B156" s="56">
        <f>ESTUDIANTES!B156</f>
        <v>0</v>
      </c>
      <c r="C156" s="56">
        <f>ESTUDIANTES!C156</f>
        <v>0</v>
      </c>
      <c r="D156" s="97">
        <f>ESTUDIANTES!D156</f>
        <v>0</v>
      </c>
      <c r="E156" s="97"/>
      <c r="F156" s="97"/>
      <c r="G156" s="97"/>
      <c r="H156" s="57">
        <f>ESTUDIANTES!H156</f>
        <v>0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16"/>
      <c r="JB156" s="16"/>
      <c r="JC156" s="16"/>
      <c r="JD156" s="16"/>
    </row>
    <row r="157" spans="1:264" s="6" customFormat="1" x14ac:dyDescent="0.25">
      <c r="A157" s="55">
        <v>153</v>
      </c>
      <c r="B157" s="56">
        <f>ESTUDIANTES!B157</f>
        <v>0</v>
      </c>
      <c r="C157" s="56">
        <f>ESTUDIANTES!C157</f>
        <v>0</v>
      </c>
      <c r="D157" s="97">
        <f>ESTUDIANTES!D157</f>
        <v>0</v>
      </c>
      <c r="E157" s="97"/>
      <c r="F157" s="97"/>
      <c r="G157" s="97"/>
      <c r="H157" s="57">
        <f>ESTUDIANTES!H157</f>
        <v>0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  <c r="IV157" s="54"/>
      <c r="IW157" s="54"/>
      <c r="IX157" s="54"/>
      <c r="IY157" s="54"/>
      <c r="IZ157" s="54"/>
      <c r="JA157" s="16"/>
      <c r="JB157" s="16"/>
      <c r="JC157" s="16"/>
      <c r="JD157" s="16"/>
    </row>
    <row r="158" spans="1:264" s="6" customFormat="1" x14ac:dyDescent="0.25">
      <c r="A158" s="55">
        <v>154</v>
      </c>
      <c r="B158" s="56">
        <f>ESTUDIANTES!B158</f>
        <v>0</v>
      </c>
      <c r="C158" s="56">
        <f>ESTUDIANTES!C158</f>
        <v>0</v>
      </c>
      <c r="D158" s="97">
        <f>ESTUDIANTES!D158</f>
        <v>0</v>
      </c>
      <c r="E158" s="97"/>
      <c r="F158" s="97"/>
      <c r="G158" s="97"/>
      <c r="H158" s="57">
        <f>ESTUDIANTES!H158</f>
        <v>0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16"/>
      <c r="JB158" s="16"/>
      <c r="JC158" s="16"/>
      <c r="JD158" s="16"/>
    </row>
    <row r="159" spans="1:264" s="6" customFormat="1" x14ac:dyDescent="0.25">
      <c r="A159" s="55">
        <v>155</v>
      </c>
      <c r="B159" s="56">
        <f>ESTUDIANTES!B159</f>
        <v>0</v>
      </c>
      <c r="C159" s="56">
        <f>ESTUDIANTES!C159</f>
        <v>0</v>
      </c>
      <c r="D159" s="97">
        <f>ESTUDIANTES!D159</f>
        <v>0</v>
      </c>
      <c r="E159" s="97"/>
      <c r="F159" s="97"/>
      <c r="G159" s="97"/>
      <c r="H159" s="57">
        <f>ESTUDIANTES!H159</f>
        <v>0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16"/>
      <c r="JB159" s="16"/>
      <c r="JC159" s="16"/>
      <c r="JD159" s="16"/>
    </row>
    <row r="160" spans="1:264" s="14" customFormat="1" x14ac:dyDescent="0.25">
      <c r="A160" s="58">
        <v>156</v>
      </c>
      <c r="B160" s="59">
        <f>ESTUDIANTES!B160</f>
        <v>0</v>
      </c>
      <c r="C160" s="59">
        <f>ESTUDIANTES!C160</f>
        <v>0</v>
      </c>
      <c r="D160" s="98">
        <f>ESTUDIANTES!D160</f>
        <v>0</v>
      </c>
      <c r="E160" s="98"/>
      <c r="F160" s="98"/>
      <c r="G160" s="98"/>
      <c r="H160" s="60">
        <f>ESTUDIANTES!H160</f>
        <v>0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  <c r="IV160" s="54"/>
      <c r="IW160" s="54"/>
      <c r="IX160" s="54"/>
      <c r="IY160" s="54"/>
      <c r="IZ160" s="54"/>
      <c r="JA160" s="17"/>
      <c r="JB160" s="17"/>
      <c r="JC160" s="17"/>
      <c r="JD160" s="17"/>
    </row>
    <row r="161" spans="1:264" s="6" customFormat="1" x14ac:dyDescent="0.25">
      <c r="A161" s="55">
        <v>157</v>
      </c>
      <c r="B161" s="56">
        <f>ESTUDIANTES!B161</f>
        <v>0</v>
      </c>
      <c r="C161" s="56">
        <f>ESTUDIANTES!C161</f>
        <v>0</v>
      </c>
      <c r="D161" s="97">
        <f>ESTUDIANTES!D161</f>
        <v>0</v>
      </c>
      <c r="E161" s="97"/>
      <c r="F161" s="97"/>
      <c r="G161" s="97"/>
      <c r="H161" s="57">
        <f>ESTUDIANTES!H161</f>
        <v>0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16"/>
      <c r="JB161" s="16"/>
      <c r="JC161" s="16"/>
      <c r="JD161" s="16"/>
    </row>
    <row r="162" spans="1:264" s="6" customFormat="1" x14ac:dyDescent="0.25">
      <c r="A162" s="55">
        <v>158</v>
      </c>
      <c r="B162" s="56">
        <f>ESTUDIANTES!B162</f>
        <v>0</v>
      </c>
      <c r="C162" s="56">
        <f>ESTUDIANTES!C162</f>
        <v>0</v>
      </c>
      <c r="D162" s="97">
        <f>ESTUDIANTES!D162</f>
        <v>0</v>
      </c>
      <c r="E162" s="97"/>
      <c r="F162" s="97"/>
      <c r="G162" s="97"/>
      <c r="H162" s="57">
        <f>ESTUDIANTES!H162</f>
        <v>0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16"/>
      <c r="JB162" s="16"/>
      <c r="JC162" s="16"/>
      <c r="JD162" s="16"/>
    </row>
    <row r="163" spans="1:264" s="6" customFormat="1" x14ac:dyDescent="0.25">
      <c r="A163" s="55">
        <v>159</v>
      </c>
      <c r="B163" s="56">
        <f>ESTUDIANTES!B163</f>
        <v>0</v>
      </c>
      <c r="C163" s="56">
        <f>ESTUDIANTES!C163</f>
        <v>0</v>
      </c>
      <c r="D163" s="97">
        <f>ESTUDIANTES!D163</f>
        <v>0</v>
      </c>
      <c r="E163" s="97"/>
      <c r="F163" s="97"/>
      <c r="G163" s="97"/>
      <c r="H163" s="57">
        <f>ESTUDIANTES!H163</f>
        <v>0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16"/>
      <c r="JB163" s="16"/>
      <c r="JC163" s="16"/>
      <c r="JD163" s="16"/>
    </row>
    <row r="164" spans="1:264" s="6" customFormat="1" x14ac:dyDescent="0.25">
      <c r="A164" s="55">
        <v>160</v>
      </c>
      <c r="B164" s="56">
        <f>ESTUDIANTES!B164</f>
        <v>0</v>
      </c>
      <c r="C164" s="56">
        <f>ESTUDIANTES!C164</f>
        <v>0</v>
      </c>
      <c r="D164" s="97">
        <f>ESTUDIANTES!D164</f>
        <v>0</v>
      </c>
      <c r="E164" s="97"/>
      <c r="F164" s="97"/>
      <c r="G164" s="97"/>
      <c r="H164" s="57">
        <f>ESTUDIANTES!H164</f>
        <v>0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16"/>
      <c r="JB164" s="16"/>
      <c r="JC164" s="16"/>
      <c r="JD164" s="16"/>
    </row>
    <row r="165" spans="1:264" s="6" customFormat="1" x14ac:dyDescent="0.25">
      <c r="A165" s="55">
        <v>161</v>
      </c>
      <c r="B165" s="56">
        <f>ESTUDIANTES!B165</f>
        <v>0</v>
      </c>
      <c r="C165" s="56">
        <f>ESTUDIANTES!C165</f>
        <v>0</v>
      </c>
      <c r="D165" s="97">
        <f>ESTUDIANTES!D165</f>
        <v>0</v>
      </c>
      <c r="E165" s="97"/>
      <c r="F165" s="97"/>
      <c r="G165" s="97"/>
      <c r="H165" s="57">
        <f>ESTUDIANTES!H165</f>
        <v>0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16"/>
      <c r="JB165" s="16"/>
      <c r="JC165" s="16"/>
      <c r="JD165" s="16"/>
    </row>
    <row r="166" spans="1:264" s="6" customFormat="1" x14ac:dyDescent="0.25">
      <c r="A166" s="55">
        <v>162</v>
      </c>
      <c r="B166" s="56">
        <f>ESTUDIANTES!B166</f>
        <v>0</v>
      </c>
      <c r="C166" s="56">
        <f>ESTUDIANTES!C166</f>
        <v>0</v>
      </c>
      <c r="D166" s="97">
        <f>ESTUDIANTES!D166</f>
        <v>0</v>
      </c>
      <c r="E166" s="97"/>
      <c r="F166" s="97"/>
      <c r="G166" s="97"/>
      <c r="H166" s="57">
        <f>ESTUDIANTES!H166</f>
        <v>0</v>
      </c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16"/>
      <c r="JB166" s="16"/>
      <c r="JC166" s="16"/>
      <c r="JD166" s="16"/>
    </row>
    <row r="167" spans="1:264" s="6" customFormat="1" x14ac:dyDescent="0.25">
      <c r="A167" s="55">
        <v>163</v>
      </c>
      <c r="B167" s="56">
        <f>ESTUDIANTES!B167</f>
        <v>0</v>
      </c>
      <c r="C167" s="56">
        <f>ESTUDIANTES!C167</f>
        <v>0</v>
      </c>
      <c r="D167" s="97">
        <f>ESTUDIANTES!D167</f>
        <v>0</v>
      </c>
      <c r="E167" s="97"/>
      <c r="F167" s="97"/>
      <c r="G167" s="97"/>
      <c r="H167" s="57">
        <f>ESTUDIANTES!H167</f>
        <v>0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16"/>
      <c r="JB167" s="16"/>
      <c r="JC167" s="16"/>
      <c r="JD167" s="16"/>
    </row>
    <row r="168" spans="1:264" s="6" customFormat="1" x14ac:dyDescent="0.25">
      <c r="A168" s="55">
        <v>164</v>
      </c>
      <c r="B168" s="56">
        <f>ESTUDIANTES!B168</f>
        <v>0</v>
      </c>
      <c r="C168" s="56">
        <f>ESTUDIANTES!C168</f>
        <v>0</v>
      </c>
      <c r="D168" s="97">
        <f>ESTUDIANTES!D168</f>
        <v>0</v>
      </c>
      <c r="E168" s="97"/>
      <c r="F168" s="97"/>
      <c r="G168" s="97"/>
      <c r="H168" s="57">
        <f>ESTUDIANTES!H168</f>
        <v>0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16"/>
      <c r="JB168" s="16"/>
      <c r="JC168" s="16"/>
      <c r="JD168" s="16"/>
    </row>
    <row r="169" spans="1:264" s="6" customFormat="1" x14ac:dyDescent="0.25">
      <c r="A169" s="55">
        <v>165</v>
      </c>
      <c r="B169" s="56">
        <f>ESTUDIANTES!B169</f>
        <v>0</v>
      </c>
      <c r="C169" s="56">
        <f>ESTUDIANTES!C169</f>
        <v>0</v>
      </c>
      <c r="D169" s="97">
        <f>ESTUDIANTES!D169</f>
        <v>0</v>
      </c>
      <c r="E169" s="97"/>
      <c r="F169" s="97"/>
      <c r="G169" s="97"/>
      <c r="H169" s="57">
        <f>ESTUDIANTES!H169</f>
        <v>0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16"/>
      <c r="JB169" s="16"/>
      <c r="JC169" s="16"/>
      <c r="JD169" s="16"/>
    </row>
    <row r="170" spans="1:264" s="6" customFormat="1" x14ac:dyDescent="0.25">
      <c r="A170" s="55">
        <v>166</v>
      </c>
      <c r="B170" s="56">
        <f>ESTUDIANTES!B170</f>
        <v>0</v>
      </c>
      <c r="C170" s="56">
        <f>ESTUDIANTES!C170</f>
        <v>0</v>
      </c>
      <c r="D170" s="97">
        <f>ESTUDIANTES!D170</f>
        <v>0</v>
      </c>
      <c r="E170" s="97"/>
      <c r="F170" s="97"/>
      <c r="G170" s="97"/>
      <c r="H170" s="57">
        <f>ESTUDIANTES!H170</f>
        <v>0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16"/>
      <c r="JB170" s="16"/>
      <c r="JC170" s="16"/>
      <c r="JD170" s="16"/>
    </row>
    <row r="171" spans="1:264" s="6" customFormat="1" x14ac:dyDescent="0.25">
      <c r="A171" s="55">
        <v>167</v>
      </c>
      <c r="B171" s="56">
        <f>ESTUDIANTES!B171</f>
        <v>0</v>
      </c>
      <c r="C171" s="56">
        <f>ESTUDIANTES!C171</f>
        <v>0</v>
      </c>
      <c r="D171" s="97">
        <f>ESTUDIANTES!D171</f>
        <v>0</v>
      </c>
      <c r="E171" s="97"/>
      <c r="F171" s="97"/>
      <c r="G171" s="97"/>
      <c r="H171" s="57">
        <f>ESTUDIANTES!H171</f>
        <v>0</v>
      </c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16"/>
      <c r="JB171" s="16"/>
      <c r="JC171" s="16"/>
      <c r="JD171" s="16"/>
    </row>
    <row r="172" spans="1:264" s="6" customFormat="1" x14ac:dyDescent="0.25">
      <c r="A172" s="55">
        <v>168</v>
      </c>
      <c r="B172" s="56">
        <f>ESTUDIANTES!B172</f>
        <v>0</v>
      </c>
      <c r="C172" s="56">
        <f>ESTUDIANTES!C172</f>
        <v>0</v>
      </c>
      <c r="D172" s="97">
        <f>ESTUDIANTES!D172</f>
        <v>0</v>
      </c>
      <c r="E172" s="97"/>
      <c r="F172" s="97"/>
      <c r="G172" s="97"/>
      <c r="H172" s="57">
        <f>ESTUDIANTES!H172</f>
        <v>0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16"/>
      <c r="JB172" s="16"/>
      <c r="JC172" s="16"/>
      <c r="JD172" s="16"/>
    </row>
    <row r="173" spans="1:264" s="6" customFormat="1" x14ac:dyDescent="0.25">
      <c r="A173" s="55">
        <v>169</v>
      </c>
      <c r="B173" s="56">
        <f>ESTUDIANTES!B173</f>
        <v>0</v>
      </c>
      <c r="C173" s="56">
        <f>ESTUDIANTES!C173</f>
        <v>0</v>
      </c>
      <c r="D173" s="97">
        <f>ESTUDIANTES!D173</f>
        <v>0</v>
      </c>
      <c r="E173" s="97"/>
      <c r="F173" s="97"/>
      <c r="G173" s="97"/>
      <c r="H173" s="57">
        <f>ESTUDIANTES!H173</f>
        <v>0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16"/>
      <c r="JB173" s="16"/>
      <c r="JC173" s="16"/>
      <c r="JD173" s="16"/>
    </row>
    <row r="174" spans="1:264" s="6" customFormat="1" x14ac:dyDescent="0.25">
      <c r="A174" s="55">
        <v>170</v>
      </c>
      <c r="B174" s="56">
        <f>ESTUDIANTES!B174</f>
        <v>0</v>
      </c>
      <c r="C174" s="56">
        <f>ESTUDIANTES!C174</f>
        <v>0</v>
      </c>
      <c r="D174" s="97">
        <f>ESTUDIANTES!D174</f>
        <v>0</v>
      </c>
      <c r="E174" s="97"/>
      <c r="F174" s="97"/>
      <c r="G174" s="97"/>
      <c r="H174" s="57">
        <f>ESTUDIANTES!H174</f>
        <v>0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16"/>
      <c r="JB174" s="16"/>
      <c r="JC174" s="16"/>
      <c r="JD174" s="16"/>
    </row>
    <row r="175" spans="1:264" s="6" customFormat="1" x14ac:dyDescent="0.25">
      <c r="A175" s="55">
        <v>171</v>
      </c>
      <c r="B175" s="56">
        <f>ESTUDIANTES!B175</f>
        <v>0</v>
      </c>
      <c r="C175" s="56">
        <f>ESTUDIANTES!C175</f>
        <v>0</v>
      </c>
      <c r="D175" s="97">
        <f>ESTUDIANTES!D175</f>
        <v>0</v>
      </c>
      <c r="E175" s="97"/>
      <c r="F175" s="97"/>
      <c r="G175" s="97"/>
      <c r="H175" s="57">
        <f>ESTUDIANTES!H175</f>
        <v>0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16"/>
      <c r="JB175" s="16"/>
      <c r="JC175" s="16"/>
      <c r="JD175" s="16"/>
    </row>
    <row r="176" spans="1:264" s="6" customFormat="1" x14ac:dyDescent="0.25">
      <c r="A176" s="55">
        <v>172</v>
      </c>
      <c r="B176" s="56">
        <f>ESTUDIANTES!B176</f>
        <v>0</v>
      </c>
      <c r="C176" s="56">
        <f>ESTUDIANTES!C176</f>
        <v>0</v>
      </c>
      <c r="D176" s="97">
        <f>ESTUDIANTES!D176</f>
        <v>0</v>
      </c>
      <c r="E176" s="97"/>
      <c r="F176" s="97"/>
      <c r="G176" s="97"/>
      <c r="H176" s="57">
        <f>ESTUDIANTES!H176</f>
        <v>0</v>
      </c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16"/>
      <c r="JB176" s="16"/>
      <c r="JC176" s="16"/>
      <c r="JD176" s="16"/>
    </row>
    <row r="177" spans="1:264" s="6" customFormat="1" x14ac:dyDescent="0.25">
      <c r="A177" s="55">
        <v>173</v>
      </c>
      <c r="B177" s="56">
        <f>ESTUDIANTES!B177</f>
        <v>0</v>
      </c>
      <c r="C177" s="56">
        <f>ESTUDIANTES!C177</f>
        <v>0</v>
      </c>
      <c r="D177" s="97">
        <f>ESTUDIANTES!D177</f>
        <v>0</v>
      </c>
      <c r="E177" s="97"/>
      <c r="F177" s="97"/>
      <c r="G177" s="97"/>
      <c r="H177" s="57">
        <f>ESTUDIANTES!H177</f>
        <v>0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16"/>
      <c r="JB177" s="16"/>
      <c r="JC177" s="16"/>
      <c r="JD177" s="16"/>
    </row>
    <row r="178" spans="1:264" s="6" customFormat="1" x14ac:dyDescent="0.25">
      <c r="A178" s="55">
        <v>174</v>
      </c>
      <c r="B178" s="56">
        <f>ESTUDIANTES!B178</f>
        <v>0</v>
      </c>
      <c r="C178" s="56">
        <f>ESTUDIANTES!C178</f>
        <v>0</v>
      </c>
      <c r="D178" s="97">
        <f>ESTUDIANTES!D178</f>
        <v>0</v>
      </c>
      <c r="E178" s="97"/>
      <c r="F178" s="97"/>
      <c r="G178" s="97"/>
      <c r="H178" s="57">
        <f>ESTUDIANTES!H178</f>
        <v>0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16"/>
      <c r="JB178" s="16"/>
      <c r="JC178" s="16"/>
      <c r="JD178" s="16"/>
    </row>
    <row r="179" spans="1:264" s="6" customFormat="1" x14ac:dyDescent="0.25">
      <c r="A179" s="55">
        <v>175</v>
      </c>
      <c r="B179" s="56">
        <f>ESTUDIANTES!B179</f>
        <v>0</v>
      </c>
      <c r="C179" s="56">
        <f>ESTUDIANTES!C179</f>
        <v>0</v>
      </c>
      <c r="D179" s="97">
        <f>ESTUDIANTES!D179</f>
        <v>0</v>
      </c>
      <c r="E179" s="97"/>
      <c r="F179" s="97"/>
      <c r="G179" s="97"/>
      <c r="H179" s="57">
        <f>ESTUDIANTES!H179</f>
        <v>0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16"/>
      <c r="JB179" s="16"/>
      <c r="JC179" s="16"/>
      <c r="JD179" s="16"/>
    </row>
    <row r="180" spans="1:264" s="6" customFormat="1" x14ac:dyDescent="0.25">
      <c r="A180" s="55">
        <v>176</v>
      </c>
      <c r="B180" s="56">
        <f>ESTUDIANTES!B180</f>
        <v>0</v>
      </c>
      <c r="C180" s="56">
        <f>ESTUDIANTES!C180</f>
        <v>0</v>
      </c>
      <c r="D180" s="97">
        <f>ESTUDIANTES!D180</f>
        <v>0</v>
      </c>
      <c r="E180" s="97"/>
      <c r="F180" s="97"/>
      <c r="G180" s="97"/>
      <c r="H180" s="57">
        <f>ESTUDIANTES!H180</f>
        <v>0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16"/>
      <c r="JB180" s="16"/>
      <c r="JC180" s="16"/>
      <c r="JD180" s="16"/>
    </row>
    <row r="181" spans="1:264" s="6" customFormat="1" x14ac:dyDescent="0.25">
      <c r="A181" s="55">
        <v>177</v>
      </c>
      <c r="B181" s="56">
        <f>ESTUDIANTES!B181</f>
        <v>0</v>
      </c>
      <c r="C181" s="56">
        <f>ESTUDIANTES!C181</f>
        <v>0</v>
      </c>
      <c r="D181" s="97">
        <f>ESTUDIANTES!D181</f>
        <v>0</v>
      </c>
      <c r="E181" s="97"/>
      <c r="F181" s="97"/>
      <c r="G181" s="97"/>
      <c r="H181" s="57">
        <f>ESTUDIANTES!H181</f>
        <v>0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16"/>
      <c r="JB181" s="16"/>
      <c r="JC181" s="16"/>
      <c r="JD181" s="16"/>
    </row>
    <row r="182" spans="1:264" s="6" customFormat="1" x14ac:dyDescent="0.25">
      <c r="A182" s="55">
        <v>178</v>
      </c>
      <c r="B182" s="56">
        <f>ESTUDIANTES!B182</f>
        <v>0</v>
      </c>
      <c r="C182" s="56">
        <f>ESTUDIANTES!C182</f>
        <v>0</v>
      </c>
      <c r="D182" s="97">
        <f>ESTUDIANTES!D182</f>
        <v>0</v>
      </c>
      <c r="E182" s="97"/>
      <c r="F182" s="97"/>
      <c r="G182" s="97"/>
      <c r="H182" s="57">
        <f>ESTUDIANTES!H182</f>
        <v>0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16"/>
      <c r="JB182" s="16"/>
      <c r="JC182" s="16"/>
      <c r="JD182" s="16"/>
    </row>
    <row r="183" spans="1:264" s="6" customFormat="1" x14ac:dyDescent="0.25">
      <c r="A183" s="55">
        <v>179</v>
      </c>
      <c r="B183" s="56">
        <f>ESTUDIANTES!B183</f>
        <v>0</v>
      </c>
      <c r="C183" s="56">
        <f>ESTUDIANTES!C183</f>
        <v>0</v>
      </c>
      <c r="D183" s="97">
        <f>ESTUDIANTES!D183</f>
        <v>0</v>
      </c>
      <c r="E183" s="97"/>
      <c r="F183" s="97"/>
      <c r="G183" s="97"/>
      <c r="H183" s="57">
        <f>ESTUDIANTES!H183</f>
        <v>0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  <c r="IV183" s="54"/>
      <c r="IW183" s="54"/>
      <c r="IX183" s="54"/>
      <c r="IY183" s="54"/>
      <c r="IZ183" s="54"/>
      <c r="JA183" s="16"/>
      <c r="JB183" s="16"/>
      <c r="JC183" s="16"/>
      <c r="JD183" s="16"/>
    </row>
    <row r="184" spans="1:264" s="6" customFormat="1" x14ac:dyDescent="0.25">
      <c r="A184" s="55">
        <v>180</v>
      </c>
      <c r="B184" s="56">
        <f>ESTUDIANTES!B184</f>
        <v>0</v>
      </c>
      <c r="C184" s="56">
        <f>ESTUDIANTES!C184</f>
        <v>0</v>
      </c>
      <c r="D184" s="97">
        <f>ESTUDIANTES!D184</f>
        <v>0</v>
      </c>
      <c r="E184" s="97"/>
      <c r="F184" s="97"/>
      <c r="G184" s="97"/>
      <c r="H184" s="57">
        <f>ESTUDIANTES!H184</f>
        <v>0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16"/>
      <c r="JB184" s="16"/>
      <c r="JC184" s="16"/>
      <c r="JD184" s="16"/>
    </row>
    <row r="185" spans="1:264" s="14" customFormat="1" x14ac:dyDescent="0.25">
      <c r="A185" s="58">
        <v>181</v>
      </c>
      <c r="B185" s="59">
        <f>ESTUDIANTES!B185</f>
        <v>0</v>
      </c>
      <c r="C185" s="59">
        <f>ESTUDIANTES!C185</f>
        <v>0</v>
      </c>
      <c r="D185" s="98">
        <f>ESTUDIANTES!D185</f>
        <v>0</v>
      </c>
      <c r="E185" s="98"/>
      <c r="F185" s="98"/>
      <c r="G185" s="98"/>
      <c r="H185" s="60">
        <f>ESTUDIANTES!H185</f>
        <v>0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17"/>
      <c r="JB185" s="17"/>
      <c r="JC185" s="17"/>
      <c r="JD185" s="17"/>
    </row>
    <row r="186" spans="1:264" s="6" customFormat="1" x14ac:dyDescent="0.25">
      <c r="A186" s="55">
        <v>182</v>
      </c>
      <c r="B186" s="56">
        <f>ESTUDIANTES!B186</f>
        <v>0</v>
      </c>
      <c r="C186" s="56">
        <f>ESTUDIANTES!C186</f>
        <v>0</v>
      </c>
      <c r="D186" s="97">
        <f>ESTUDIANTES!D186</f>
        <v>0</v>
      </c>
      <c r="E186" s="97"/>
      <c r="F186" s="97"/>
      <c r="G186" s="97"/>
      <c r="H186" s="57">
        <f>ESTUDIANTES!H186</f>
        <v>0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  <c r="IW186" s="54"/>
      <c r="IX186" s="54"/>
      <c r="IY186" s="54"/>
      <c r="IZ186" s="54"/>
      <c r="JA186" s="16"/>
      <c r="JB186" s="16"/>
      <c r="JC186" s="16"/>
      <c r="JD186" s="16"/>
    </row>
    <row r="187" spans="1:264" s="6" customFormat="1" x14ac:dyDescent="0.25">
      <c r="A187" s="55">
        <v>183</v>
      </c>
      <c r="B187" s="56">
        <f>ESTUDIANTES!B187</f>
        <v>0</v>
      </c>
      <c r="C187" s="56">
        <f>ESTUDIANTES!C187</f>
        <v>0</v>
      </c>
      <c r="D187" s="97">
        <f>ESTUDIANTES!D187</f>
        <v>0</v>
      </c>
      <c r="E187" s="97"/>
      <c r="F187" s="97"/>
      <c r="G187" s="97"/>
      <c r="H187" s="57">
        <f>ESTUDIANTES!H187</f>
        <v>0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16"/>
      <c r="JB187" s="16"/>
      <c r="JC187" s="16"/>
      <c r="JD187" s="16"/>
    </row>
    <row r="188" spans="1:264" s="6" customFormat="1" x14ac:dyDescent="0.25">
      <c r="A188" s="55">
        <v>184</v>
      </c>
      <c r="B188" s="56">
        <f>ESTUDIANTES!B188</f>
        <v>0</v>
      </c>
      <c r="C188" s="56">
        <f>ESTUDIANTES!C188</f>
        <v>0</v>
      </c>
      <c r="D188" s="97">
        <f>ESTUDIANTES!D188</f>
        <v>0</v>
      </c>
      <c r="E188" s="97"/>
      <c r="F188" s="97"/>
      <c r="G188" s="97"/>
      <c r="H188" s="57">
        <f>ESTUDIANTES!H188</f>
        <v>0</v>
      </c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16"/>
      <c r="JB188" s="16"/>
      <c r="JC188" s="16"/>
      <c r="JD188" s="16"/>
    </row>
    <row r="189" spans="1:264" s="6" customFormat="1" x14ac:dyDescent="0.25">
      <c r="A189" s="55">
        <v>185</v>
      </c>
      <c r="B189" s="56">
        <f>ESTUDIANTES!B189</f>
        <v>0</v>
      </c>
      <c r="C189" s="56">
        <f>ESTUDIANTES!C189</f>
        <v>0</v>
      </c>
      <c r="D189" s="97">
        <f>ESTUDIANTES!D189</f>
        <v>0</v>
      </c>
      <c r="E189" s="97"/>
      <c r="F189" s="97"/>
      <c r="G189" s="97"/>
      <c r="H189" s="57">
        <f>ESTUDIANTES!H189</f>
        <v>0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16"/>
      <c r="JB189" s="16"/>
      <c r="JC189" s="16"/>
      <c r="JD189" s="16"/>
    </row>
    <row r="190" spans="1:264" s="6" customFormat="1" x14ac:dyDescent="0.25">
      <c r="A190" s="55">
        <v>186</v>
      </c>
      <c r="B190" s="56">
        <f>ESTUDIANTES!B190</f>
        <v>0</v>
      </c>
      <c r="C190" s="56">
        <f>ESTUDIANTES!C190</f>
        <v>0</v>
      </c>
      <c r="D190" s="97">
        <f>ESTUDIANTES!D190</f>
        <v>0</v>
      </c>
      <c r="E190" s="97"/>
      <c r="F190" s="97"/>
      <c r="G190" s="97"/>
      <c r="H190" s="57">
        <f>ESTUDIANTES!H190</f>
        <v>0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16"/>
      <c r="JB190" s="16"/>
      <c r="JC190" s="16"/>
      <c r="JD190" s="16"/>
    </row>
    <row r="191" spans="1:264" s="6" customFormat="1" x14ac:dyDescent="0.25">
      <c r="A191" s="55">
        <v>187</v>
      </c>
      <c r="B191" s="56">
        <f>ESTUDIANTES!B191</f>
        <v>0</v>
      </c>
      <c r="C191" s="56">
        <f>ESTUDIANTES!C191</f>
        <v>0</v>
      </c>
      <c r="D191" s="97">
        <f>ESTUDIANTES!D191</f>
        <v>0</v>
      </c>
      <c r="E191" s="97"/>
      <c r="F191" s="97"/>
      <c r="G191" s="97"/>
      <c r="H191" s="57">
        <f>ESTUDIANTES!H191</f>
        <v>0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16"/>
      <c r="JB191" s="16"/>
      <c r="JC191" s="16"/>
      <c r="JD191" s="16"/>
    </row>
    <row r="192" spans="1:264" s="6" customFormat="1" x14ac:dyDescent="0.25">
      <c r="A192" s="55">
        <v>188</v>
      </c>
      <c r="B192" s="56">
        <f>ESTUDIANTES!B192</f>
        <v>0</v>
      </c>
      <c r="C192" s="56">
        <f>ESTUDIANTES!C192</f>
        <v>0</v>
      </c>
      <c r="D192" s="97">
        <f>ESTUDIANTES!D192</f>
        <v>0</v>
      </c>
      <c r="E192" s="97"/>
      <c r="F192" s="97"/>
      <c r="G192" s="97"/>
      <c r="H192" s="57">
        <f>ESTUDIANTES!H192</f>
        <v>0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/>
      <c r="IZ192" s="54"/>
      <c r="JA192" s="16"/>
      <c r="JB192" s="16"/>
      <c r="JC192" s="16"/>
      <c r="JD192" s="16"/>
    </row>
    <row r="193" spans="1:264" s="6" customFormat="1" x14ac:dyDescent="0.25">
      <c r="A193" s="55">
        <v>189</v>
      </c>
      <c r="B193" s="56">
        <f>ESTUDIANTES!B193</f>
        <v>0</v>
      </c>
      <c r="C193" s="56">
        <f>ESTUDIANTES!C193</f>
        <v>0</v>
      </c>
      <c r="D193" s="97">
        <f>ESTUDIANTES!D193</f>
        <v>0</v>
      </c>
      <c r="E193" s="97"/>
      <c r="F193" s="97"/>
      <c r="G193" s="97"/>
      <c r="H193" s="57">
        <f>ESTUDIANTES!H193</f>
        <v>0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16"/>
      <c r="JB193" s="16"/>
      <c r="JC193" s="16"/>
      <c r="JD193" s="16"/>
    </row>
    <row r="194" spans="1:264" s="6" customFormat="1" x14ac:dyDescent="0.25">
      <c r="A194" s="55">
        <v>190</v>
      </c>
      <c r="B194" s="56">
        <f>ESTUDIANTES!B194</f>
        <v>0</v>
      </c>
      <c r="C194" s="56">
        <f>ESTUDIANTES!C194</f>
        <v>0</v>
      </c>
      <c r="D194" s="97">
        <f>ESTUDIANTES!D194</f>
        <v>0</v>
      </c>
      <c r="E194" s="97"/>
      <c r="F194" s="97"/>
      <c r="G194" s="97"/>
      <c r="H194" s="57">
        <f>ESTUDIANTES!H194</f>
        <v>0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16"/>
      <c r="JB194" s="16"/>
      <c r="JC194" s="16"/>
      <c r="JD194" s="16"/>
    </row>
    <row r="195" spans="1:264" s="6" customFormat="1" x14ac:dyDescent="0.25">
      <c r="A195" s="55">
        <v>191</v>
      </c>
      <c r="B195" s="56">
        <f>ESTUDIANTES!B195</f>
        <v>0</v>
      </c>
      <c r="C195" s="56">
        <f>ESTUDIANTES!C195</f>
        <v>0</v>
      </c>
      <c r="D195" s="97">
        <f>ESTUDIANTES!D195</f>
        <v>0</v>
      </c>
      <c r="E195" s="97"/>
      <c r="F195" s="97"/>
      <c r="G195" s="97"/>
      <c r="H195" s="57">
        <f>ESTUDIANTES!H195</f>
        <v>0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16"/>
      <c r="JB195" s="16"/>
      <c r="JC195" s="16"/>
      <c r="JD195" s="16"/>
    </row>
    <row r="196" spans="1:264" s="14" customFormat="1" x14ac:dyDescent="0.25">
      <c r="A196" s="58">
        <v>192</v>
      </c>
      <c r="B196" s="59">
        <f>ESTUDIANTES!B196</f>
        <v>0</v>
      </c>
      <c r="C196" s="59">
        <f>ESTUDIANTES!C196</f>
        <v>0</v>
      </c>
      <c r="D196" s="98">
        <f>ESTUDIANTES!D196</f>
        <v>0</v>
      </c>
      <c r="E196" s="98"/>
      <c r="F196" s="98"/>
      <c r="G196" s="98"/>
      <c r="H196" s="60">
        <f>ESTUDIANTES!H196</f>
        <v>0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17"/>
      <c r="JB196" s="17"/>
      <c r="JC196" s="17"/>
      <c r="JD196" s="17"/>
    </row>
    <row r="197" spans="1:264" s="6" customFormat="1" x14ac:dyDescent="0.25">
      <c r="A197" s="55">
        <v>193</v>
      </c>
      <c r="B197" s="56">
        <f>ESTUDIANTES!B197</f>
        <v>0</v>
      </c>
      <c r="C197" s="56">
        <f>ESTUDIANTES!C197</f>
        <v>0</v>
      </c>
      <c r="D197" s="97">
        <f>ESTUDIANTES!D197</f>
        <v>0</v>
      </c>
      <c r="E197" s="97"/>
      <c r="F197" s="97"/>
      <c r="G197" s="97"/>
      <c r="H197" s="57">
        <f>ESTUDIANTES!H197</f>
        <v>0</v>
      </c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16"/>
      <c r="JB197" s="16"/>
      <c r="JC197" s="16"/>
      <c r="JD197" s="16"/>
    </row>
    <row r="198" spans="1:264" s="6" customFormat="1" x14ac:dyDescent="0.25">
      <c r="A198" s="55">
        <v>194</v>
      </c>
      <c r="B198" s="56">
        <f>ESTUDIANTES!B198</f>
        <v>0</v>
      </c>
      <c r="C198" s="56">
        <f>ESTUDIANTES!C198</f>
        <v>0</v>
      </c>
      <c r="D198" s="97">
        <f>ESTUDIANTES!D198</f>
        <v>0</v>
      </c>
      <c r="E198" s="97"/>
      <c r="F198" s="97"/>
      <c r="G198" s="97"/>
      <c r="H198" s="57">
        <f>ESTUDIANTES!H198</f>
        <v>0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16"/>
      <c r="JB198" s="16"/>
      <c r="JC198" s="16"/>
      <c r="JD198" s="16"/>
    </row>
    <row r="199" spans="1:264" s="6" customFormat="1" x14ac:dyDescent="0.25">
      <c r="A199" s="55">
        <v>195</v>
      </c>
      <c r="B199" s="56">
        <f>ESTUDIANTES!B199</f>
        <v>0</v>
      </c>
      <c r="C199" s="56">
        <f>ESTUDIANTES!C199</f>
        <v>0</v>
      </c>
      <c r="D199" s="97">
        <f>ESTUDIANTES!D199</f>
        <v>0</v>
      </c>
      <c r="E199" s="97"/>
      <c r="F199" s="97"/>
      <c r="G199" s="97"/>
      <c r="H199" s="57">
        <f>ESTUDIANTES!H199</f>
        <v>0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16"/>
      <c r="JB199" s="16"/>
      <c r="JC199" s="16"/>
      <c r="JD199" s="16"/>
    </row>
    <row r="200" spans="1:264" s="6" customFormat="1" x14ac:dyDescent="0.25">
      <c r="A200" s="55">
        <v>196</v>
      </c>
      <c r="B200" s="56">
        <f>ESTUDIANTES!B200</f>
        <v>0</v>
      </c>
      <c r="C200" s="56">
        <f>ESTUDIANTES!C200</f>
        <v>0</v>
      </c>
      <c r="D200" s="97">
        <f>ESTUDIANTES!D200</f>
        <v>0</v>
      </c>
      <c r="E200" s="97"/>
      <c r="F200" s="97"/>
      <c r="G200" s="97"/>
      <c r="H200" s="57">
        <f>ESTUDIANTES!H200</f>
        <v>0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16"/>
      <c r="JB200" s="16"/>
      <c r="JC200" s="16"/>
      <c r="JD200" s="16"/>
    </row>
    <row r="201" spans="1:264" s="6" customFormat="1" x14ac:dyDescent="0.25">
      <c r="A201" s="55">
        <v>197</v>
      </c>
      <c r="B201" s="56">
        <f>ESTUDIANTES!B201</f>
        <v>0</v>
      </c>
      <c r="C201" s="56">
        <f>ESTUDIANTES!C201</f>
        <v>0</v>
      </c>
      <c r="D201" s="97">
        <f>ESTUDIANTES!D201</f>
        <v>0</v>
      </c>
      <c r="E201" s="97"/>
      <c r="F201" s="97"/>
      <c r="G201" s="97"/>
      <c r="H201" s="57">
        <f>ESTUDIANTES!H201</f>
        <v>0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16"/>
      <c r="JB201" s="16"/>
      <c r="JC201" s="16"/>
      <c r="JD201" s="16"/>
    </row>
    <row r="202" spans="1:264" s="6" customFormat="1" x14ac:dyDescent="0.25">
      <c r="A202" s="55">
        <v>198</v>
      </c>
      <c r="B202" s="56">
        <f>ESTUDIANTES!B202</f>
        <v>0</v>
      </c>
      <c r="C202" s="56">
        <f>ESTUDIANTES!C202</f>
        <v>0</v>
      </c>
      <c r="D202" s="97">
        <f>ESTUDIANTES!D202</f>
        <v>0</v>
      </c>
      <c r="E202" s="97"/>
      <c r="F202" s="97"/>
      <c r="G202" s="97"/>
      <c r="H202" s="57">
        <f>ESTUDIANTES!H202</f>
        <v>0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  <c r="IW202" s="54"/>
      <c r="IX202" s="54"/>
      <c r="IY202" s="54"/>
      <c r="IZ202" s="54"/>
      <c r="JA202" s="16"/>
      <c r="JB202" s="16"/>
      <c r="JC202" s="16"/>
      <c r="JD202" s="16"/>
    </row>
    <row r="203" spans="1:264" s="6" customFormat="1" x14ac:dyDescent="0.25">
      <c r="A203" s="55">
        <v>199</v>
      </c>
      <c r="B203" s="56">
        <f>ESTUDIANTES!B203</f>
        <v>0</v>
      </c>
      <c r="C203" s="56">
        <f>ESTUDIANTES!C203</f>
        <v>0</v>
      </c>
      <c r="D203" s="97">
        <f>ESTUDIANTES!D203</f>
        <v>0</v>
      </c>
      <c r="E203" s="97"/>
      <c r="F203" s="97"/>
      <c r="G203" s="97"/>
      <c r="H203" s="57">
        <f>ESTUDIANTES!H203</f>
        <v>0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16"/>
      <c r="JB203" s="16"/>
      <c r="JC203" s="16"/>
      <c r="JD203" s="16"/>
    </row>
    <row r="204" spans="1:264" s="6" customFormat="1" x14ac:dyDescent="0.25">
      <c r="A204" s="55">
        <v>200</v>
      </c>
      <c r="B204" s="56">
        <f>ESTUDIANTES!B204</f>
        <v>0</v>
      </c>
      <c r="C204" s="56">
        <f>ESTUDIANTES!C204</f>
        <v>0</v>
      </c>
      <c r="D204" s="97">
        <f>ESTUDIANTES!D204</f>
        <v>0</v>
      </c>
      <c r="E204" s="97"/>
      <c r="F204" s="97"/>
      <c r="G204" s="97"/>
      <c r="H204" s="57">
        <f>ESTUDIANTES!H204</f>
        <v>0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16"/>
      <c r="JB204" s="16"/>
      <c r="JC204" s="16"/>
      <c r="JD204" s="16"/>
    </row>
    <row r="205" spans="1:264" s="6" customFormat="1" x14ac:dyDescent="0.25">
      <c r="A205" s="55">
        <v>201</v>
      </c>
      <c r="B205" s="56">
        <f>ESTUDIANTES!B205</f>
        <v>0</v>
      </c>
      <c r="C205" s="56">
        <f>ESTUDIANTES!C205</f>
        <v>0</v>
      </c>
      <c r="D205" s="97">
        <f>ESTUDIANTES!D205</f>
        <v>0</v>
      </c>
      <c r="E205" s="97"/>
      <c r="F205" s="97"/>
      <c r="G205" s="97"/>
      <c r="H205" s="57">
        <f>ESTUDIANTES!H205</f>
        <v>0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  <c r="IW205" s="54"/>
      <c r="IX205" s="54"/>
      <c r="IY205" s="54"/>
      <c r="IZ205" s="54"/>
      <c r="JA205" s="16"/>
      <c r="JB205" s="16"/>
      <c r="JC205" s="16"/>
      <c r="JD205" s="16"/>
    </row>
    <row r="206" spans="1:264" s="6" customFormat="1" x14ac:dyDescent="0.25">
      <c r="A206" s="55">
        <v>202</v>
      </c>
      <c r="B206" s="56">
        <f>ESTUDIANTES!B206</f>
        <v>0</v>
      </c>
      <c r="C206" s="56">
        <f>ESTUDIANTES!C206</f>
        <v>0</v>
      </c>
      <c r="D206" s="97">
        <f>ESTUDIANTES!D206</f>
        <v>0</v>
      </c>
      <c r="E206" s="97"/>
      <c r="F206" s="97"/>
      <c r="G206" s="97"/>
      <c r="H206" s="57">
        <f>ESTUDIANTES!H206</f>
        <v>0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16"/>
      <c r="JB206" s="16"/>
      <c r="JC206" s="16"/>
      <c r="JD206" s="16"/>
    </row>
    <row r="207" spans="1:264" s="6" customFormat="1" x14ac:dyDescent="0.25">
      <c r="A207" s="55">
        <v>203</v>
      </c>
      <c r="B207" s="56">
        <f>ESTUDIANTES!B207</f>
        <v>0</v>
      </c>
      <c r="C207" s="56">
        <f>ESTUDIANTES!C207</f>
        <v>0</v>
      </c>
      <c r="D207" s="97">
        <f>ESTUDIANTES!D207</f>
        <v>0</v>
      </c>
      <c r="E207" s="97"/>
      <c r="F207" s="97"/>
      <c r="G207" s="97"/>
      <c r="H207" s="57">
        <f>ESTUDIANTES!H207</f>
        <v>0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16"/>
      <c r="JB207" s="16"/>
      <c r="JC207" s="16"/>
      <c r="JD207" s="16"/>
    </row>
    <row r="208" spans="1:264" s="14" customFormat="1" x14ac:dyDescent="0.25">
      <c r="A208" s="58">
        <v>204</v>
      </c>
      <c r="B208" s="59">
        <f>ESTUDIANTES!B208</f>
        <v>0</v>
      </c>
      <c r="C208" s="59">
        <f>ESTUDIANTES!C208</f>
        <v>0</v>
      </c>
      <c r="D208" s="98">
        <f>ESTUDIANTES!D208</f>
        <v>0</v>
      </c>
      <c r="E208" s="98"/>
      <c r="F208" s="98"/>
      <c r="G208" s="98"/>
      <c r="H208" s="60">
        <f>ESTUDIANTES!H208</f>
        <v>0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17"/>
      <c r="JB208" s="17"/>
      <c r="JC208" s="17"/>
      <c r="JD208" s="17"/>
    </row>
    <row r="209" spans="1:264" s="6" customFormat="1" x14ac:dyDescent="0.25">
      <c r="A209" s="55">
        <v>205</v>
      </c>
      <c r="B209" s="56">
        <f>ESTUDIANTES!B209</f>
        <v>0</v>
      </c>
      <c r="C209" s="56">
        <f>ESTUDIANTES!C209</f>
        <v>0</v>
      </c>
      <c r="D209" s="97">
        <f>ESTUDIANTES!D209</f>
        <v>0</v>
      </c>
      <c r="E209" s="97"/>
      <c r="F209" s="97"/>
      <c r="G209" s="97"/>
      <c r="H209" s="57">
        <f>ESTUDIANTES!H209</f>
        <v>0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16"/>
      <c r="JB209" s="16"/>
      <c r="JC209" s="16"/>
      <c r="JD209" s="16"/>
    </row>
    <row r="210" spans="1:264" s="6" customFormat="1" x14ac:dyDescent="0.25">
      <c r="A210" s="55">
        <v>206</v>
      </c>
      <c r="B210" s="56">
        <f>ESTUDIANTES!B210</f>
        <v>0</v>
      </c>
      <c r="C210" s="56">
        <f>ESTUDIANTES!C210</f>
        <v>0</v>
      </c>
      <c r="D210" s="97">
        <f>ESTUDIANTES!D210</f>
        <v>0</v>
      </c>
      <c r="E210" s="97"/>
      <c r="F210" s="97"/>
      <c r="G210" s="97"/>
      <c r="H210" s="57">
        <f>ESTUDIANTES!H210</f>
        <v>0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16"/>
      <c r="JB210" s="16"/>
      <c r="JC210" s="16"/>
      <c r="JD210" s="16"/>
    </row>
    <row r="211" spans="1:264" s="6" customFormat="1" x14ac:dyDescent="0.25">
      <c r="A211" s="55">
        <v>207</v>
      </c>
      <c r="B211" s="56">
        <f>ESTUDIANTES!B211</f>
        <v>0</v>
      </c>
      <c r="C211" s="56">
        <f>ESTUDIANTES!C211</f>
        <v>0</v>
      </c>
      <c r="D211" s="97">
        <f>ESTUDIANTES!D211</f>
        <v>0</v>
      </c>
      <c r="E211" s="97"/>
      <c r="F211" s="97"/>
      <c r="G211" s="97"/>
      <c r="H211" s="57">
        <f>ESTUDIANTES!H211</f>
        <v>0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16"/>
      <c r="JB211" s="16"/>
      <c r="JC211" s="16"/>
      <c r="JD211" s="16"/>
    </row>
    <row r="212" spans="1:264" s="6" customFormat="1" x14ac:dyDescent="0.25">
      <c r="A212" s="55">
        <v>208</v>
      </c>
      <c r="B212" s="56">
        <f>ESTUDIANTES!B212</f>
        <v>0</v>
      </c>
      <c r="C212" s="56">
        <f>ESTUDIANTES!C212</f>
        <v>0</v>
      </c>
      <c r="D212" s="97">
        <f>ESTUDIANTES!D212</f>
        <v>0</v>
      </c>
      <c r="E212" s="97"/>
      <c r="F212" s="97"/>
      <c r="G212" s="97"/>
      <c r="H212" s="57">
        <f>ESTUDIANTES!H212</f>
        <v>0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16"/>
      <c r="JB212" s="16"/>
      <c r="JC212" s="16"/>
      <c r="JD212" s="16"/>
    </row>
    <row r="213" spans="1:264" s="6" customFormat="1" x14ac:dyDescent="0.25">
      <c r="A213" s="55">
        <v>209</v>
      </c>
      <c r="B213" s="56">
        <f>ESTUDIANTES!B213</f>
        <v>0</v>
      </c>
      <c r="C213" s="56">
        <f>ESTUDIANTES!C213</f>
        <v>0</v>
      </c>
      <c r="D213" s="97">
        <f>ESTUDIANTES!D213</f>
        <v>0</v>
      </c>
      <c r="E213" s="97"/>
      <c r="F213" s="97"/>
      <c r="G213" s="97"/>
      <c r="H213" s="57">
        <f>ESTUDIANTES!H213</f>
        <v>0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16"/>
      <c r="JB213" s="16"/>
      <c r="JC213" s="16"/>
      <c r="JD213" s="16"/>
    </row>
    <row r="214" spans="1:264" s="6" customFormat="1" x14ac:dyDescent="0.25">
      <c r="A214" s="55">
        <v>210</v>
      </c>
      <c r="B214" s="56">
        <f>ESTUDIANTES!B214</f>
        <v>0</v>
      </c>
      <c r="C214" s="56">
        <f>ESTUDIANTES!C214</f>
        <v>0</v>
      </c>
      <c r="D214" s="97">
        <f>ESTUDIANTES!D214</f>
        <v>0</v>
      </c>
      <c r="E214" s="97"/>
      <c r="F214" s="97"/>
      <c r="G214" s="97"/>
      <c r="H214" s="57">
        <f>ESTUDIANTES!H214</f>
        <v>0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16"/>
      <c r="JB214" s="16"/>
      <c r="JC214" s="16"/>
      <c r="JD214" s="16"/>
    </row>
    <row r="215" spans="1:264" s="6" customFormat="1" x14ac:dyDescent="0.25">
      <c r="A215" s="55">
        <v>211</v>
      </c>
      <c r="B215" s="56">
        <f>ESTUDIANTES!B215</f>
        <v>0</v>
      </c>
      <c r="C215" s="56">
        <f>ESTUDIANTES!C215</f>
        <v>0</v>
      </c>
      <c r="D215" s="97">
        <f>ESTUDIANTES!D215</f>
        <v>0</v>
      </c>
      <c r="E215" s="97"/>
      <c r="F215" s="97"/>
      <c r="G215" s="97"/>
      <c r="H215" s="57">
        <f>ESTUDIANTES!H215</f>
        <v>0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16"/>
      <c r="JB215" s="16"/>
      <c r="JC215" s="16"/>
      <c r="JD215" s="16"/>
    </row>
    <row r="216" spans="1:264" s="6" customFormat="1" x14ac:dyDescent="0.25">
      <c r="A216" s="55">
        <v>212</v>
      </c>
      <c r="B216" s="56">
        <f>ESTUDIANTES!B216</f>
        <v>0</v>
      </c>
      <c r="C216" s="56">
        <f>ESTUDIANTES!C216</f>
        <v>0</v>
      </c>
      <c r="D216" s="97">
        <f>ESTUDIANTES!D216</f>
        <v>0</v>
      </c>
      <c r="E216" s="97"/>
      <c r="F216" s="97"/>
      <c r="G216" s="97"/>
      <c r="H216" s="57">
        <f>ESTUDIANTES!H216</f>
        <v>0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16"/>
      <c r="JB216" s="16"/>
      <c r="JC216" s="16"/>
      <c r="JD216" s="16"/>
    </row>
    <row r="217" spans="1:264" s="6" customFormat="1" x14ac:dyDescent="0.25">
      <c r="A217" s="55">
        <v>213</v>
      </c>
      <c r="B217" s="56">
        <f>ESTUDIANTES!B217</f>
        <v>0</v>
      </c>
      <c r="C217" s="56">
        <f>ESTUDIANTES!C217</f>
        <v>0</v>
      </c>
      <c r="D217" s="97">
        <f>ESTUDIANTES!D217</f>
        <v>0</v>
      </c>
      <c r="E217" s="97"/>
      <c r="F217" s="97"/>
      <c r="G217" s="97"/>
      <c r="H217" s="57">
        <f>ESTUDIANTES!H217</f>
        <v>0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16"/>
      <c r="JB217" s="16"/>
      <c r="JC217" s="16"/>
      <c r="JD217" s="16"/>
    </row>
    <row r="218" spans="1:264" s="6" customFormat="1" x14ac:dyDescent="0.25">
      <c r="A218" s="55">
        <v>214</v>
      </c>
      <c r="B218" s="56">
        <f>ESTUDIANTES!B218</f>
        <v>0</v>
      </c>
      <c r="C218" s="56">
        <f>ESTUDIANTES!C218</f>
        <v>0</v>
      </c>
      <c r="D218" s="97">
        <f>ESTUDIANTES!D218</f>
        <v>0</v>
      </c>
      <c r="E218" s="97"/>
      <c r="F218" s="97"/>
      <c r="G218" s="97"/>
      <c r="H218" s="57">
        <f>ESTUDIANTES!H218</f>
        <v>0</v>
      </c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16"/>
      <c r="JB218" s="16"/>
      <c r="JC218" s="16"/>
      <c r="JD218" s="16"/>
    </row>
    <row r="219" spans="1:264" s="6" customFormat="1" x14ac:dyDescent="0.25">
      <c r="A219" s="55">
        <v>215</v>
      </c>
      <c r="B219" s="56">
        <f>ESTUDIANTES!B219</f>
        <v>0</v>
      </c>
      <c r="C219" s="56">
        <f>ESTUDIANTES!C219</f>
        <v>0</v>
      </c>
      <c r="D219" s="97">
        <f>ESTUDIANTES!D219</f>
        <v>0</v>
      </c>
      <c r="E219" s="97"/>
      <c r="F219" s="97"/>
      <c r="G219" s="97"/>
      <c r="H219" s="57">
        <f>ESTUDIANTES!H219</f>
        <v>0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16"/>
      <c r="JB219" s="16"/>
      <c r="JC219" s="16"/>
      <c r="JD219" s="16"/>
    </row>
    <row r="220" spans="1:264" s="6" customFormat="1" x14ac:dyDescent="0.25">
      <c r="A220" s="55">
        <v>216</v>
      </c>
      <c r="B220" s="56">
        <f>ESTUDIANTES!B220</f>
        <v>0</v>
      </c>
      <c r="C220" s="56">
        <f>ESTUDIANTES!C220</f>
        <v>0</v>
      </c>
      <c r="D220" s="97">
        <f>ESTUDIANTES!D220</f>
        <v>0</v>
      </c>
      <c r="E220" s="97"/>
      <c r="F220" s="97"/>
      <c r="G220" s="97"/>
      <c r="H220" s="57">
        <f>ESTUDIANTES!H220</f>
        <v>0</v>
      </c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16"/>
      <c r="JB220" s="16"/>
      <c r="JC220" s="16"/>
      <c r="JD220" s="16"/>
    </row>
    <row r="221" spans="1:264" s="6" customFormat="1" x14ac:dyDescent="0.25">
      <c r="A221" s="55">
        <v>217</v>
      </c>
      <c r="B221" s="56">
        <f>ESTUDIANTES!B221</f>
        <v>0</v>
      </c>
      <c r="C221" s="56">
        <f>ESTUDIANTES!C221</f>
        <v>0</v>
      </c>
      <c r="D221" s="97">
        <f>ESTUDIANTES!D221</f>
        <v>0</v>
      </c>
      <c r="E221" s="97"/>
      <c r="F221" s="97"/>
      <c r="G221" s="97"/>
      <c r="H221" s="57">
        <f>ESTUDIANTES!H221</f>
        <v>0</v>
      </c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16"/>
      <c r="JB221" s="16"/>
      <c r="JC221" s="16"/>
      <c r="JD221" s="16"/>
    </row>
    <row r="222" spans="1:264" s="6" customFormat="1" x14ac:dyDescent="0.25">
      <c r="A222" s="55">
        <v>218</v>
      </c>
      <c r="B222" s="56">
        <f>ESTUDIANTES!B222</f>
        <v>0</v>
      </c>
      <c r="C222" s="56">
        <f>ESTUDIANTES!C222</f>
        <v>0</v>
      </c>
      <c r="D222" s="97">
        <f>ESTUDIANTES!D222</f>
        <v>0</v>
      </c>
      <c r="E222" s="97"/>
      <c r="F222" s="97"/>
      <c r="G222" s="97"/>
      <c r="H222" s="57">
        <f>ESTUDIANTES!H222</f>
        <v>0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16"/>
      <c r="JB222" s="16"/>
      <c r="JC222" s="16"/>
      <c r="JD222" s="16"/>
    </row>
    <row r="223" spans="1:264" s="6" customFormat="1" x14ac:dyDescent="0.25">
      <c r="A223" s="55">
        <v>219</v>
      </c>
      <c r="B223" s="56">
        <f>ESTUDIANTES!B223</f>
        <v>0</v>
      </c>
      <c r="C223" s="56">
        <f>ESTUDIANTES!C223</f>
        <v>0</v>
      </c>
      <c r="D223" s="97">
        <f>ESTUDIANTES!D223</f>
        <v>0</v>
      </c>
      <c r="E223" s="97"/>
      <c r="F223" s="97"/>
      <c r="G223" s="97"/>
      <c r="H223" s="57">
        <f>ESTUDIANTES!H223</f>
        <v>0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16"/>
      <c r="JB223" s="16"/>
      <c r="JC223" s="16"/>
      <c r="JD223" s="16"/>
    </row>
    <row r="224" spans="1:264" s="6" customFormat="1" x14ac:dyDescent="0.25">
      <c r="A224" s="55">
        <v>220</v>
      </c>
      <c r="B224" s="56">
        <f>ESTUDIANTES!B224</f>
        <v>0</v>
      </c>
      <c r="C224" s="56">
        <f>ESTUDIANTES!C224</f>
        <v>0</v>
      </c>
      <c r="D224" s="97">
        <f>ESTUDIANTES!D224</f>
        <v>0</v>
      </c>
      <c r="E224" s="97"/>
      <c r="F224" s="97"/>
      <c r="G224" s="97"/>
      <c r="H224" s="57">
        <f>ESTUDIANTES!H224</f>
        <v>0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16"/>
      <c r="JB224" s="16"/>
      <c r="JC224" s="16"/>
      <c r="JD224" s="16"/>
    </row>
    <row r="225" spans="1:264" s="6" customFormat="1" x14ac:dyDescent="0.25">
      <c r="A225" s="55">
        <v>221</v>
      </c>
      <c r="B225" s="56">
        <f>ESTUDIANTES!B225</f>
        <v>0</v>
      </c>
      <c r="C225" s="56">
        <f>ESTUDIANTES!C225</f>
        <v>0</v>
      </c>
      <c r="D225" s="97">
        <f>ESTUDIANTES!D225</f>
        <v>0</v>
      </c>
      <c r="E225" s="97"/>
      <c r="F225" s="97"/>
      <c r="G225" s="97"/>
      <c r="H225" s="57">
        <f>ESTUDIANTES!H225</f>
        <v>0</v>
      </c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16"/>
      <c r="JB225" s="16"/>
      <c r="JC225" s="16"/>
      <c r="JD225" s="16"/>
    </row>
    <row r="226" spans="1:264" s="6" customFormat="1" x14ac:dyDescent="0.25">
      <c r="A226" s="55">
        <v>222</v>
      </c>
      <c r="B226" s="56">
        <f>ESTUDIANTES!B226</f>
        <v>0</v>
      </c>
      <c r="C226" s="56">
        <f>ESTUDIANTES!C226</f>
        <v>0</v>
      </c>
      <c r="D226" s="97">
        <f>ESTUDIANTES!D226</f>
        <v>0</v>
      </c>
      <c r="E226" s="97"/>
      <c r="F226" s="97"/>
      <c r="G226" s="97"/>
      <c r="H226" s="57">
        <f>ESTUDIANTES!H226</f>
        <v>0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16"/>
      <c r="JB226" s="16"/>
      <c r="JC226" s="16"/>
      <c r="JD226" s="16"/>
    </row>
    <row r="227" spans="1:264" s="14" customFormat="1" x14ac:dyDescent="0.25">
      <c r="A227" s="58">
        <v>223</v>
      </c>
      <c r="B227" s="59">
        <f>ESTUDIANTES!B227</f>
        <v>0</v>
      </c>
      <c r="C227" s="59">
        <f>ESTUDIANTES!C227</f>
        <v>0</v>
      </c>
      <c r="D227" s="98">
        <f>ESTUDIANTES!D227</f>
        <v>0</v>
      </c>
      <c r="E227" s="98"/>
      <c r="F227" s="98"/>
      <c r="G227" s="98"/>
      <c r="H227" s="60">
        <f>ESTUDIANTES!H227</f>
        <v>0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17"/>
      <c r="JB227" s="17"/>
      <c r="JC227" s="17"/>
      <c r="JD227" s="17"/>
    </row>
    <row r="228" spans="1:264" s="6" customFormat="1" x14ac:dyDescent="0.25">
      <c r="A228" s="55">
        <v>224</v>
      </c>
      <c r="B228" s="56">
        <f>ESTUDIANTES!B228</f>
        <v>0</v>
      </c>
      <c r="C228" s="56">
        <f>ESTUDIANTES!C228</f>
        <v>0</v>
      </c>
      <c r="D228" s="97">
        <f>ESTUDIANTES!D228</f>
        <v>0</v>
      </c>
      <c r="E228" s="97"/>
      <c r="F228" s="97"/>
      <c r="G228" s="97"/>
      <c r="H228" s="57">
        <f>ESTUDIANTES!H228</f>
        <v>0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  <c r="IW228" s="54"/>
      <c r="IX228" s="54"/>
      <c r="IY228" s="54"/>
      <c r="IZ228" s="54"/>
      <c r="JA228" s="16"/>
      <c r="JB228" s="16"/>
      <c r="JC228" s="16"/>
      <c r="JD228" s="16"/>
    </row>
    <row r="229" spans="1:264" s="6" customFormat="1" x14ac:dyDescent="0.25">
      <c r="A229" s="55">
        <v>225</v>
      </c>
      <c r="B229" s="56">
        <f>ESTUDIANTES!B229</f>
        <v>0</v>
      </c>
      <c r="C229" s="56">
        <f>ESTUDIANTES!C229</f>
        <v>0</v>
      </c>
      <c r="D229" s="97">
        <f>ESTUDIANTES!D229</f>
        <v>0</v>
      </c>
      <c r="E229" s="97"/>
      <c r="F229" s="97"/>
      <c r="G229" s="97"/>
      <c r="H229" s="57">
        <f>ESTUDIANTES!H229</f>
        <v>0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16"/>
      <c r="JB229" s="16"/>
      <c r="JC229" s="16"/>
      <c r="JD229" s="16"/>
    </row>
    <row r="230" spans="1:264" s="6" customFormat="1" x14ac:dyDescent="0.25">
      <c r="A230" s="55">
        <v>226</v>
      </c>
      <c r="B230" s="56">
        <f>ESTUDIANTES!B230</f>
        <v>0</v>
      </c>
      <c r="C230" s="56">
        <f>ESTUDIANTES!C230</f>
        <v>0</v>
      </c>
      <c r="D230" s="97">
        <f>ESTUDIANTES!D230</f>
        <v>0</v>
      </c>
      <c r="E230" s="97"/>
      <c r="F230" s="97"/>
      <c r="G230" s="97"/>
      <c r="H230" s="57">
        <f>ESTUDIANTES!H230</f>
        <v>0</v>
      </c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/>
      <c r="IZ230" s="54"/>
      <c r="JA230" s="16"/>
      <c r="JB230" s="16"/>
      <c r="JC230" s="16"/>
      <c r="JD230" s="16"/>
    </row>
    <row r="231" spans="1:264" s="6" customFormat="1" x14ac:dyDescent="0.25">
      <c r="A231" s="55">
        <v>227</v>
      </c>
      <c r="B231" s="56">
        <f>ESTUDIANTES!B231</f>
        <v>0</v>
      </c>
      <c r="C231" s="56">
        <f>ESTUDIANTES!C231</f>
        <v>0</v>
      </c>
      <c r="D231" s="97">
        <f>ESTUDIANTES!D231</f>
        <v>0</v>
      </c>
      <c r="E231" s="97"/>
      <c r="F231" s="97"/>
      <c r="G231" s="97"/>
      <c r="H231" s="57">
        <f>ESTUDIANTES!H231</f>
        <v>0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/>
      <c r="IZ231" s="54"/>
      <c r="JA231" s="16"/>
      <c r="JB231" s="16"/>
      <c r="JC231" s="16"/>
      <c r="JD231" s="16"/>
    </row>
    <row r="232" spans="1:264" s="6" customFormat="1" x14ac:dyDescent="0.25">
      <c r="A232" s="55">
        <v>228</v>
      </c>
      <c r="B232" s="56">
        <f>ESTUDIANTES!B232</f>
        <v>0</v>
      </c>
      <c r="C232" s="56">
        <f>ESTUDIANTES!C232</f>
        <v>0</v>
      </c>
      <c r="D232" s="97">
        <f>ESTUDIANTES!D232</f>
        <v>0</v>
      </c>
      <c r="E232" s="97"/>
      <c r="F232" s="97"/>
      <c r="G232" s="97"/>
      <c r="H232" s="57">
        <f>ESTUDIANTES!H232</f>
        <v>0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/>
      <c r="IZ232" s="54"/>
      <c r="JA232" s="16"/>
      <c r="JB232" s="16"/>
      <c r="JC232" s="16"/>
      <c r="JD232" s="16"/>
    </row>
    <row r="233" spans="1:264" s="6" customFormat="1" x14ac:dyDescent="0.25">
      <c r="A233" s="55">
        <v>229</v>
      </c>
      <c r="B233" s="56">
        <f>ESTUDIANTES!B233</f>
        <v>0</v>
      </c>
      <c r="C233" s="56">
        <f>ESTUDIANTES!C233</f>
        <v>0</v>
      </c>
      <c r="D233" s="97">
        <f>ESTUDIANTES!D233</f>
        <v>0</v>
      </c>
      <c r="E233" s="97"/>
      <c r="F233" s="97"/>
      <c r="G233" s="97"/>
      <c r="H233" s="57">
        <f>ESTUDIANTES!H233</f>
        <v>0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16"/>
      <c r="JB233" s="16"/>
      <c r="JC233" s="16"/>
      <c r="JD233" s="16"/>
    </row>
    <row r="234" spans="1:264" s="6" customFormat="1" x14ac:dyDescent="0.25">
      <c r="A234" s="55">
        <v>230</v>
      </c>
      <c r="B234" s="56">
        <f>ESTUDIANTES!B234</f>
        <v>0</v>
      </c>
      <c r="C234" s="56">
        <f>ESTUDIANTES!C234</f>
        <v>0</v>
      </c>
      <c r="D234" s="97">
        <f>ESTUDIANTES!D234</f>
        <v>0</v>
      </c>
      <c r="E234" s="97"/>
      <c r="F234" s="97"/>
      <c r="G234" s="97"/>
      <c r="H234" s="57">
        <f>ESTUDIANTES!H234</f>
        <v>0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16"/>
      <c r="JB234" s="16"/>
      <c r="JC234" s="16"/>
      <c r="JD234" s="16"/>
    </row>
    <row r="235" spans="1:264" s="6" customFormat="1" x14ac:dyDescent="0.25">
      <c r="A235" s="55">
        <v>231</v>
      </c>
      <c r="B235" s="56">
        <f>ESTUDIANTES!B235</f>
        <v>0</v>
      </c>
      <c r="C235" s="56">
        <f>ESTUDIANTES!C235</f>
        <v>0</v>
      </c>
      <c r="D235" s="97">
        <f>ESTUDIANTES!D235</f>
        <v>0</v>
      </c>
      <c r="E235" s="97"/>
      <c r="F235" s="97"/>
      <c r="G235" s="97"/>
      <c r="H235" s="57">
        <f>ESTUDIANTES!H235</f>
        <v>0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16"/>
      <c r="JB235" s="16"/>
      <c r="JC235" s="16"/>
      <c r="JD235" s="16"/>
    </row>
    <row r="236" spans="1:264" s="6" customFormat="1" x14ac:dyDescent="0.25">
      <c r="A236" s="55">
        <v>232</v>
      </c>
      <c r="B236" s="56">
        <f>ESTUDIANTES!B236</f>
        <v>0</v>
      </c>
      <c r="C236" s="56">
        <f>ESTUDIANTES!C236</f>
        <v>0</v>
      </c>
      <c r="D236" s="97">
        <f>ESTUDIANTES!D236</f>
        <v>0</v>
      </c>
      <c r="E236" s="97"/>
      <c r="F236" s="97"/>
      <c r="G236" s="97"/>
      <c r="H236" s="57">
        <f>ESTUDIANTES!H236</f>
        <v>0</v>
      </c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16"/>
      <c r="JB236" s="16"/>
      <c r="JC236" s="16"/>
      <c r="JD236" s="16"/>
    </row>
    <row r="237" spans="1:264" s="6" customFormat="1" x14ac:dyDescent="0.25">
      <c r="A237" s="55">
        <v>233</v>
      </c>
      <c r="B237" s="56">
        <f>ESTUDIANTES!B237</f>
        <v>0</v>
      </c>
      <c r="C237" s="56">
        <f>ESTUDIANTES!C237</f>
        <v>0</v>
      </c>
      <c r="D237" s="97">
        <f>ESTUDIANTES!D237</f>
        <v>0</v>
      </c>
      <c r="E237" s="97"/>
      <c r="F237" s="97"/>
      <c r="G237" s="97"/>
      <c r="H237" s="57">
        <f>ESTUDIANTES!H237</f>
        <v>0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16"/>
      <c r="JB237" s="16"/>
      <c r="JC237" s="16"/>
      <c r="JD237" s="16"/>
    </row>
    <row r="238" spans="1:264" s="6" customFormat="1" x14ac:dyDescent="0.25">
      <c r="A238" s="55">
        <v>234</v>
      </c>
      <c r="B238" s="56">
        <f>ESTUDIANTES!B238</f>
        <v>0</v>
      </c>
      <c r="C238" s="56">
        <f>ESTUDIANTES!C238</f>
        <v>0</v>
      </c>
      <c r="D238" s="97">
        <f>ESTUDIANTES!D238</f>
        <v>0</v>
      </c>
      <c r="E238" s="97"/>
      <c r="F238" s="97"/>
      <c r="G238" s="97"/>
      <c r="H238" s="57">
        <f>ESTUDIANTES!H238</f>
        <v>0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  <c r="IV238" s="54"/>
      <c r="IW238" s="54"/>
      <c r="IX238" s="54"/>
      <c r="IY238" s="54"/>
      <c r="IZ238" s="54"/>
      <c r="JA238" s="16"/>
      <c r="JB238" s="16"/>
      <c r="JC238" s="16"/>
      <c r="JD238" s="16"/>
    </row>
    <row r="239" spans="1:264" s="6" customFormat="1" x14ac:dyDescent="0.25">
      <c r="A239" s="55">
        <v>235</v>
      </c>
      <c r="B239" s="56">
        <f>ESTUDIANTES!B239</f>
        <v>0</v>
      </c>
      <c r="C239" s="56">
        <f>ESTUDIANTES!C239</f>
        <v>0</v>
      </c>
      <c r="D239" s="97">
        <f>ESTUDIANTES!D239</f>
        <v>0</v>
      </c>
      <c r="E239" s="97"/>
      <c r="F239" s="97"/>
      <c r="G239" s="97"/>
      <c r="H239" s="57">
        <f>ESTUDIANTES!H239</f>
        <v>0</v>
      </c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/>
      <c r="HD239" s="54"/>
      <c r="HE239" s="54"/>
      <c r="HF239" s="54"/>
      <c r="HG239" s="54"/>
      <c r="HH239" s="54"/>
      <c r="HI239" s="54"/>
      <c r="HJ239" s="54"/>
      <c r="HK239" s="54"/>
      <c r="HL239" s="54"/>
      <c r="HM239" s="54"/>
      <c r="HN239" s="54"/>
      <c r="HO239" s="54"/>
      <c r="HP239" s="54"/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  <c r="IV239" s="54"/>
      <c r="IW239" s="54"/>
      <c r="IX239" s="54"/>
      <c r="IY239" s="54"/>
      <c r="IZ239" s="54"/>
      <c r="JA239" s="16"/>
      <c r="JB239" s="16"/>
      <c r="JC239" s="16"/>
      <c r="JD239" s="16"/>
    </row>
    <row r="240" spans="1:264" s="14" customFormat="1" x14ac:dyDescent="0.25">
      <c r="A240" s="58">
        <v>236</v>
      </c>
      <c r="B240" s="59">
        <f>ESTUDIANTES!B240</f>
        <v>0</v>
      </c>
      <c r="C240" s="59">
        <f>ESTUDIANTES!C240</f>
        <v>0</v>
      </c>
      <c r="D240" s="98">
        <f>ESTUDIANTES!D240</f>
        <v>0</v>
      </c>
      <c r="E240" s="98"/>
      <c r="F240" s="98"/>
      <c r="G240" s="98"/>
      <c r="H240" s="60">
        <f>ESTUDIANTES!H240</f>
        <v>0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  <c r="HB240" s="54"/>
      <c r="HC240" s="54"/>
      <c r="HD240" s="54"/>
      <c r="HE240" s="54"/>
      <c r="HF240" s="54"/>
      <c r="HG240" s="54"/>
      <c r="HH240" s="54"/>
      <c r="HI240" s="54"/>
      <c r="HJ240" s="54"/>
      <c r="HK240" s="54"/>
      <c r="HL240" s="54"/>
      <c r="HM240" s="54"/>
      <c r="HN240" s="54"/>
      <c r="HO240" s="54"/>
      <c r="HP240" s="54"/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  <c r="IV240" s="54"/>
      <c r="IW240" s="54"/>
      <c r="IX240" s="54"/>
      <c r="IY240" s="54"/>
      <c r="IZ240" s="54"/>
      <c r="JA240" s="17"/>
      <c r="JB240" s="17"/>
      <c r="JC240" s="17"/>
      <c r="JD240" s="17"/>
    </row>
    <row r="241" spans="1:264" s="6" customFormat="1" x14ac:dyDescent="0.25">
      <c r="A241" s="55">
        <v>237</v>
      </c>
      <c r="B241" s="56">
        <f>ESTUDIANTES!B241</f>
        <v>0</v>
      </c>
      <c r="C241" s="56">
        <f>ESTUDIANTES!C241</f>
        <v>0</v>
      </c>
      <c r="D241" s="97">
        <f>ESTUDIANTES!D241</f>
        <v>0</v>
      </c>
      <c r="E241" s="97"/>
      <c r="F241" s="97"/>
      <c r="G241" s="97"/>
      <c r="H241" s="57">
        <f>ESTUDIANTES!H241</f>
        <v>0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/>
      <c r="HJ241" s="54"/>
      <c r="HK241" s="54"/>
      <c r="HL241" s="54"/>
      <c r="HM241" s="54"/>
      <c r="HN241" s="54"/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  <c r="IV241" s="54"/>
      <c r="IW241" s="54"/>
      <c r="IX241" s="54"/>
      <c r="IY241" s="54"/>
      <c r="IZ241" s="54"/>
      <c r="JA241" s="16"/>
      <c r="JB241" s="16"/>
      <c r="JC241" s="16"/>
      <c r="JD241" s="16"/>
    </row>
    <row r="242" spans="1:264" s="6" customFormat="1" x14ac:dyDescent="0.25">
      <c r="A242" s="55">
        <v>238</v>
      </c>
      <c r="B242" s="56">
        <f>ESTUDIANTES!B242</f>
        <v>0</v>
      </c>
      <c r="C242" s="56">
        <f>ESTUDIANTES!C242</f>
        <v>0</v>
      </c>
      <c r="D242" s="97">
        <f>ESTUDIANTES!D242</f>
        <v>0</v>
      </c>
      <c r="E242" s="97"/>
      <c r="F242" s="97"/>
      <c r="G242" s="97"/>
      <c r="H242" s="57">
        <f>ESTUDIANTES!H242</f>
        <v>0</v>
      </c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/>
      <c r="HJ242" s="54"/>
      <c r="HK242" s="54"/>
      <c r="HL242" s="54"/>
      <c r="HM242" s="54"/>
      <c r="HN242" s="54"/>
      <c r="HO242" s="54"/>
      <c r="HP242" s="54"/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  <c r="IV242" s="54"/>
      <c r="IW242" s="54"/>
      <c r="IX242" s="54"/>
      <c r="IY242" s="54"/>
      <c r="IZ242" s="54"/>
      <c r="JA242" s="16"/>
      <c r="JB242" s="16"/>
      <c r="JC242" s="16"/>
      <c r="JD242" s="16"/>
    </row>
    <row r="243" spans="1:264" s="6" customFormat="1" x14ac:dyDescent="0.25">
      <c r="A243" s="55">
        <v>239</v>
      </c>
      <c r="B243" s="56">
        <f>ESTUDIANTES!B243</f>
        <v>0</v>
      </c>
      <c r="C243" s="56">
        <f>ESTUDIANTES!C243</f>
        <v>0</v>
      </c>
      <c r="D243" s="97">
        <f>ESTUDIANTES!D243</f>
        <v>0</v>
      </c>
      <c r="E243" s="97"/>
      <c r="F243" s="97"/>
      <c r="G243" s="97"/>
      <c r="H243" s="57">
        <f>ESTUDIANTES!H243</f>
        <v>0</v>
      </c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  <c r="HB243" s="54"/>
      <c r="HC243" s="54"/>
      <c r="HD243" s="54"/>
      <c r="HE243" s="54"/>
      <c r="HF243" s="54"/>
      <c r="HG243" s="54"/>
      <c r="HH243" s="54"/>
      <c r="HI243" s="54"/>
      <c r="HJ243" s="54"/>
      <c r="HK243" s="54"/>
      <c r="HL243" s="54"/>
      <c r="HM243" s="54"/>
      <c r="HN243" s="54"/>
      <c r="HO243" s="54"/>
      <c r="HP243" s="54"/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  <c r="IV243" s="54"/>
      <c r="IW243" s="54"/>
      <c r="IX243" s="54"/>
      <c r="IY243" s="54"/>
      <c r="IZ243" s="54"/>
      <c r="JA243" s="16"/>
      <c r="JB243" s="16"/>
      <c r="JC243" s="16"/>
      <c r="JD243" s="16"/>
    </row>
    <row r="244" spans="1:264" s="6" customFormat="1" x14ac:dyDescent="0.25">
      <c r="A244" s="55">
        <v>240</v>
      </c>
      <c r="B244" s="56">
        <f>ESTUDIANTES!B244</f>
        <v>0</v>
      </c>
      <c r="C244" s="56">
        <f>ESTUDIANTES!C244</f>
        <v>0</v>
      </c>
      <c r="D244" s="97">
        <f>ESTUDIANTES!D244</f>
        <v>0</v>
      </c>
      <c r="E244" s="97"/>
      <c r="F244" s="97"/>
      <c r="G244" s="97"/>
      <c r="H244" s="57">
        <f>ESTUDIANTES!H244</f>
        <v>0</v>
      </c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/>
      <c r="IR244" s="54"/>
      <c r="IS244" s="54"/>
      <c r="IT244" s="54"/>
      <c r="IU244" s="54"/>
      <c r="IV244" s="54"/>
      <c r="IW244" s="54"/>
      <c r="IX244" s="54"/>
      <c r="IY244" s="54"/>
      <c r="IZ244" s="54"/>
      <c r="JA244" s="16"/>
      <c r="JB244" s="16"/>
      <c r="JC244" s="16"/>
      <c r="JD244" s="16"/>
    </row>
    <row r="245" spans="1:264" s="6" customFormat="1" x14ac:dyDescent="0.25">
      <c r="A245" s="55">
        <v>241</v>
      </c>
      <c r="B245" s="56">
        <f>ESTUDIANTES!B245</f>
        <v>0</v>
      </c>
      <c r="C245" s="56">
        <f>ESTUDIANTES!C245</f>
        <v>0</v>
      </c>
      <c r="D245" s="97">
        <f>ESTUDIANTES!D245</f>
        <v>0</v>
      </c>
      <c r="E245" s="97"/>
      <c r="F245" s="97"/>
      <c r="G245" s="97"/>
      <c r="H245" s="57">
        <f>ESTUDIANTES!H245</f>
        <v>0</v>
      </c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  <c r="JA245" s="16"/>
      <c r="JB245" s="16"/>
      <c r="JC245" s="16"/>
      <c r="JD245" s="16"/>
    </row>
    <row r="246" spans="1:264" s="6" customFormat="1" x14ac:dyDescent="0.25">
      <c r="A246" s="55">
        <v>242</v>
      </c>
      <c r="B246" s="56">
        <f>ESTUDIANTES!B246</f>
        <v>0</v>
      </c>
      <c r="C246" s="56">
        <f>ESTUDIANTES!C246</f>
        <v>0</v>
      </c>
      <c r="D246" s="97">
        <f>ESTUDIANTES!D246</f>
        <v>0</v>
      </c>
      <c r="E246" s="97"/>
      <c r="F246" s="97"/>
      <c r="G246" s="97"/>
      <c r="H246" s="57">
        <f>ESTUDIANTES!H246</f>
        <v>0</v>
      </c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4"/>
      <c r="HG246" s="54"/>
      <c r="HH246" s="54"/>
      <c r="HI246" s="54"/>
      <c r="HJ246" s="54"/>
      <c r="HK246" s="54"/>
      <c r="HL246" s="54"/>
      <c r="HM246" s="54"/>
      <c r="HN246" s="54"/>
      <c r="HO246" s="54"/>
      <c r="HP246" s="54"/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  <c r="IV246" s="54"/>
      <c r="IW246" s="54"/>
      <c r="IX246" s="54"/>
      <c r="IY246" s="54"/>
      <c r="IZ246" s="54"/>
      <c r="JA246" s="16"/>
      <c r="JB246" s="16"/>
      <c r="JC246" s="16"/>
      <c r="JD246" s="16"/>
    </row>
    <row r="247" spans="1:264" s="6" customFormat="1" x14ac:dyDescent="0.25">
      <c r="A247" s="55">
        <v>243</v>
      </c>
      <c r="B247" s="56">
        <f>ESTUDIANTES!B247</f>
        <v>0</v>
      </c>
      <c r="C247" s="56">
        <f>ESTUDIANTES!C247</f>
        <v>0</v>
      </c>
      <c r="D247" s="97">
        <f>ESTUDIANTES!D247</f>
        <v>0</v>
      </c>
      <c r="E247" s="97"/>
      <c r="F247" s="97"/>
      <c r="G247" s="97"/>
      <c r="H247" s="57">
        <f>ESTUDIANTES!H247</f>
        <v>0</v>
      </c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  <c r="HB247" s="54"/>
      <c r="HC247" s="54"/>
      <c r="HD247" s="54"/>
      <c r="HE247" s="54"/>
      <c r="HF247" s="54"/>
      <c r="HG247" s="54"/>
      <c r="HH247" s="54"/>
      <c r="HI247" s="54"/>
      <c r="HJ247" s="54"/>
      <c r="HK247" s="54"/>
      <c r="HL247" s="54"/>
      <c r="HM247" s="54"/>
      <c r="HN247" s="54"/>
      <c r="HO247" s="54"/>
      <c r="HP247" s="54"/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  <c r="IV247" s="54"/>
      <c r="IW247" s="54"/>
      <c r="IX247" s="54"/>
      <c r="IY247" s="54"/>
      <c r="IZ247" s="54"/>
      <c r="JA247" s="16"/>
      <c r="JB247" s="16"/>
      <c r="JC247" s="16"/>
      <c r="JD247" s="16"/>
    </row>
    <row r="248" spans="1:264" s="6" customFormat="1" x14ac:dyDescent="0.25">
      <c r="A248" s="55">
        <v>244</v>
      </c>
      <c r="B248" s="56">
        <f>ESTUDIANTES!B248</f>
        <v>0</v>
      </c>
      <c r="C248" s="56">
        <f>ESTUDIANTES!C248</f>
        <v>0</v>
      </c>
      <c r="D248" s="97">
        <f>ESTUDIANTES!D248</f>
        <v>0</v>
      </c>
      <c r="E248" s="97"/>
      <c r="F248" s="97"/>
      <c r="G248" s="97"/>
      <c r="H248" s="57">
        <f>ESTUDIANTES!H248</f>
        <v>0</v>
      </c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/>
      <c r="IZ248" s="54"/>
      <c r="JA248" s="16"/>
      <c r="JB248" s="16"/>
      <c r="JC248" s="16"/>
      <c r="JD248" s="16"/>
    </row>
    <row r="249" spans="1:264" s="6" customFormat="1" x14ac:dyDescent="0.25">
      <c r="A249" s="55">
        <v>245</v>
      </c>
      <c r="B249" s="56">
        <f>ESTUDIANTES!B249</f>
        <v>0</v>
      </c>
      <c r="C249" s="56">
        <f>ESTUDIANTES!C249</f>
        <v>0</v>
      </c>
      <c r="D249" s="97">
        <f>ESTUDIANTES!D249</f>
        <v>0</v>
      </c>
      <c r="E249" s="97"/>
      <c r="F249" s="97"/>
      <c r="G249" s="97"/>
      <c r="H249" s="57">
        <f>ESTUDIANTES!H249</f>
        <v>0</v>
      </c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/>
      <c r="GY249" s="54"/>
      <c r="GZ249" s="54"/>
      <c r="HA249" s="54"/>
      <c r="HB249" s="54"/>
      <c r="HC249" s="54"/>
      <c r="HD249" s="54"/>
      <c r="HE249" s="54"/>
      <c r="HF249" s="54"/>
      <c r="HG249" s="54"/>
      <c r="HH249" s="54"/>
      <c r="HI249" s="54"/>
      <c r="HJ249" s="54"/>
      <c r="HK249" s="54"/>
      <c r="HL249" s="54"/>
      <c r="HM249" s="54"/>
      <c r="HN249" s="54"/>
      <c r="HO249" s="54"/>
      <c r="HP249" s="54"/>
      <c r="HQ249" s="54"/>
      <c r="HR249" s="54"/>
      <c r="HS249" s="54"/>
      <c r="HT249" s="54"/>
      <c r="HU249" s="54"/>
      <c r="HV249" s="54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  <c r="IV249" s="54"/>
      <c r="IW249" s="54"/>
      <c r="IX249" s="54"/>
      <c r="IY249" s="54"/>
      <c r="IZ249" s="54"/>
      <c r="JA249" s="16"/>
      <c r="JB249" s="16"/>
      <c r="JC249" s="16"/>
      <c r="JD249" s="16"/>
    </row>
    <row r="250" spans="1:264" s="6" customFormat="1" x14ac:dyDescent="0.25">
      <c r="A250" s="55">
        <v>246</v>
      </c>
      <c r="B250" s="56">
        <f>ESTUDIANTES!B250</f>
        <v>0</v>
      </c>
      <c r="C250" s="56">
        <f>ESTUDIANTES!C250</f>
        <v>0</v>
      </c>
      <c r="D250" s="97">
        <f>ESTUDIANTES!D250</f>
        <v>0</v>
      </c>
      <c r="E250" s="97"/>
      <c r="F250" s="97"/>
      <c r="G250" s="97"/>
      <c r="H250" s="57">
        <f>ESTUDIANTES!H250</f>
        <v>0</v>
      </c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/>
      <c r="HJ250" s="54"/>
      <c r="HK250" s="54"/>
      <c r="HL250" s="54"/>
      <c r="HM250" s="54"/>
      <c r="HN250" s="54"/>
      <c r="HO250" s="54"/>
      <c r="HP250" s="54"/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  <c r="IV250" s="54"/>
      <c r="IW250" s="54"/>
      <c r="IX250" s="54"/>
      <c r="IY250" s="54"/>
      <c r="IZ250" s="54"/>
      <c r="JA250" s="16"/>
      <c r="JB250" s="16"/>
      <c r="JC250" s="16"/>
      <c r="JD250" s="16"/>
    </row>
    <row r="251" spans="1:264" s="6" customFormat="1" x14ac:dyDescent="0.25">
      <c r="A251" s="55">
        <v>247</v>
      </c>
      <c r="B251" s="56">
        <f>ESTUDIANTES!B251</f>
        <v>0</v>
      </c>
      <c r="C251" s="56">
        <f>ESTUDIANTES!C251</f>
        <v>0</v>
      </c>
      <c r="D251" s="97">
        <f>ESTUDIANTES!D251</f>
        <v>0</v>
      </c>
      <c r="E251" s="97"/>
      <c r="F251" s="97"/>
      <c r="G251" s="97"/>
      <c r="H251" s="57">
        <f>ESTUDIANTES!H251</f>
        <v>0</v>
      </c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4"/>
      <c r="ER251" s="54"/>
      <c r="ES251" s="54"/>
      <c r="ET251" s="54"/>
      <c r="EU251" s="54"/>
      <c r="EV251" s="54"/>
      <c r="EW251" s="54"/>
      <c r="EX251" s="54"/>
      <c r="EY251" s="54"/>
      <c r="EZ251" s="54"/>
      <c r="FA251" s="54"/>
      <c r="FB251" s="54"/>
      <c r="FC251" s="54"/>
      <c r="FD251" s="54"/>
      <c r="FE251" s="54"/>
      <c r="FF251" s="54"/>
      <c r="FG251" s="54"/>
      <c r="FH251" s="54"/>
      <c r="FI251" s="54"/>
      <c r="FJ251" s="54"/>
      <c r="FK251" s="54"/>
      <c r="FL251" s="54"/>
      <c r="FM251" s="54"/>
      <c r="FN251" s="54"/>
      <c r="FO251" s="54"/>
      <c r="FP251" s="54"/>
      <c r="FQ251" s="54"/>
      <c r="FR251" s="54"/>
      <c r="FS251" s="54"/>
      <c r="FT251" s="54"/>
      <c r="FU251" s="54"/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  <c r="HB251" s="54"/>
      <c r="HC251" s="54"/>
      <c r="HD251" s="54"/>
      <c r="HE251" s="54"/>
      <c r="HF251" s="54"/>
      <c r="HG251" s="54"/>
      <c r="HH251" s="54"/>
      <c r="HI251" s="54"/>
      <c r="HJ251" s="54"/>
      <c r="HK251" s="54"/>
      <c r="HL251" s="54"/>
      <c r="HM251" s="54"/>
      <c r="HN251" s="54"/>
      <c r="HO251" s="54"/>
      <c r="HP251" s="54"/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  <c r="IV251" s="54"/>
      <c r="IW251" s="54"/>
      <c r="IX251" s="54"/>
      <c r="IY251" s="54"/>
      <c r="IZ251" s="54"/>
      <c r="JA251" s="16"/>
      <c r="JB251" s="16"/>
      <c r="JC251" s="16"/>
      <c r="JD251" s="16"/>
    </row>
    <row r="252" spans="1:264" s="6" customFormat="1" x14ac:dyDescent="0.25">
      <c r="A252" s="55">
        <v>248</v>
      </c>
      <c r="B252" s="56">
        <f>ESTUDIANTES!B252</f>
        <v>0</v>
      </c>
      <c r="C252" s="56">
        <f>ESTUDIANTES!C252</f>
        <v>0</v>
      </c>
      <c r="D252" s="97">
        <f>ESTUDIANTES!D252</f>
        <v>0</v>
      </c>
      <c r="E252" s="97"/>
      <c r="F252" s="97"/>
      <c r="G252" s="97"/>
      <c r="H252" s="57">
        <f>ESTUDIANTES!H252</f>
        <v>0</v>
      </c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  <c r="JA252" s="16"/>
      <c r="JB252" s="16"/>
      <c r="JC252" s="16"/>
      <c r="JD252" s="16"/>
    </row>
    <row r="253" spans="1:264" s="6" customFormat="1" x14ac:dyDescent="0.25">
      <c r="A253" s="55">
        <v>249</v>
      </c>
      <c r="B253" s="56">
        <f>ESTUDIANTES!B253</f>
        <v>0</v>
      </c>
      <c r="C253" s="56">
        <f>ESTUDIANTES!C253</f>
        <v>0</v>
      </c>
      <c r="D253" s="97">
        <f>ESTUDIANTES!D253</f>
        <v>0</v>
      </c>
      <c r="E253" s="97"/>
      <c r="F253" s="97"/>
      <c r="G253" s="97"/>
      <c r="H253" s="57">
        <f>ESTUDIANTES!H253</f>
        <v>0</v>
      </c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/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16"/>
      <c r="JB253" s="16"/>
      <c r="JC253" s="16"/>
      <c r="JD253" s="16"/>
    </row>
    <row r="254" spans="1:264" s="6" customFormat="1" x14ac:dyDescent="0.25">
      <c r="A254" s="55">
        <v>250</v>
      </c>
      <c r="B254" s="56">
        <f>ESTUDIANTES!B254</f>
        <v>0</v>
      </c>
      <c r="C254" s="56">
        <f>ESTUDIANTES!C254</f>
        <v>0</v>
      </c>
      <c r="D254" s="97">
        <f>ESTUDIANTES!D254</f>
        <v>0</v>
      </c>
      <c r="E254" s="97"/>
      <c r="F254" s="97"/>
      <c r="G254" s="97"/>
      <c r="H254" s="57">
        <f>ESTUDIANTES!H254</f>
        <v>0</v>
      </c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  <c r="HB254" s="54"/>
      <c r="HC254" s="54"/>
      <c r="HD254" s="54"/>
      <c r="HE254" s="54"/>
      <c r="HF254" s="54"/>
      <c r="HG254" s="54"/>
      <c r="HH254" s="54"/>
      <c r="HI254" s="54"/>
      <c r="HJ254" s="54"/>
      <c r="HK254" s="54"/>
      <c r="HL254" s="54"/>
      <c r="HM254" s="54"/>
      <c r="HN254" s="54"/>
      <c r="HO254" s="54"/>
      <c r="HP254" s="54"/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  <c r="IV254" s="54"/>
      <c r="IW254" s="54"/>
      <c r="IX254" s="54"/>
      <c r="IY254" s="54"/>
      <c r="IZ254" s="54"/>
      <c r="JA254" s="16"/>
      <c r="JB254" s="16"/>
      <c r="JC254" s="16"/>
      <c r="JD254" s="16"/>
    </row>
    <row r="255" spans="1:264" s="6" customFormat="1" x14ac:dyDescent="0.25">
      <c r="A255" s="55">
        <v>251</v>
      </c>
      <c r="B255" s="56">
        <f>ESTUDIANTES!B255</f>
        <v>0</v>
      </c>
      <c r="C255" s="56">
        <f>ESTUDIANTES!C255</f>
        <v>0</v>
      </c>
      <c r="D255" s="97">
        <f>ESTUDIANTES!D255</f>
        <v>0</v>
      </c>
      <c r="E255" s="97"/>
      <c r="F255" s="97"/>
      <c r="G255" s="97"/>
      <c r="H255" s="57">
        <f>ESTUDIANTES!H255</f>
        <v>0</v>
      </c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  <c r="IW255" s="54"/>
      <c r="IX255" s="54"/>
      <c r="IY255" s="54"/>
      <c r="IZ255" s="54"/>
      <c r="JA255" s="16"/>
      <c r="JB255" s="16"/>
      <c r="JC255" s="16"/>
      <c r="JD255" s="16"/>
    </row>
    <row r="256" spans="1:264" s="6" customFormat="1" x14ac:dyDescent="0.25">
      <c r="A256" s="55">
        <v>252</v>
      </c>
      <c r="B256" s="56">
        <f>ESTUDIANTES!B256</f>
        <v>0</v>
      </c>
      <c r="C256" s="56">
        <f>ESTUDIANTES!C256</f>
        <v>0</v>
      </c>
      <c r="D256" s="97">
        <f>ESTUDIANTES!D256</f>
        <v>0</v>
      </c>
      <c r="E256" s="97"/>
      <c r="F256" s="97"/>
      <c r="G256" s="97"/>
      <c r="H256" s="57">
        <f>ESTUDIANTES!H256</f>
        <v>0</v>
      </c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/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  <c r="IV256" s="54"/>
      <c r="IW256" s="54"/>
      <c r="IX256" s="54"/>
      <c r="IY256" s="54"/>
      <c r="IZ256" s="54"/>
      <c r="JA256" s="16"/>
      <c r="JB256" s="16"/>
      <c r="JC256" s="16"/>
      <c r="JD256" s="16"/>
    </row>
    <row r="257" spans="1:264" s="6" customFormat="1" x14ac:dyDescent="0.25">
      <c r="A257" s="55">
        <v>253</v>
      </c>
      <c r="B257" s="56">
        <f>ESTUDIANTES!B257</f>
        <v>0</v>
      </c>
      <c r="C257" s="56">
        <f>ESTUDIANTES!C257</f>
        <v>0</v>
      </c>
      <c r="D257" s="97">
        <f>ESTUDIANTES!D257</f>
        <v>0</v>
      </c>
      <c r="E257" s="97"/>
      <c r="F257" s="97"/>
      <c r="G257" s="97"/>
      <c r="H257" s="57">
        <f>ESTUDIANTES!H257</f>
        <v>0</v>
      </c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  <c r="IV257" s="54"/>
      <c r="IW257" s="54"/>
      <c r="IX257" s="54"/>
      <c r="IY257" s="54"/>
      <c r="IZ257" s="54"/>
      <c r="JA257" s="16"/>
      <c r="JB257" s="16"/>
      <c r="JC257" s="16"/>
      <c r="JD257" s="16"/>
    </row>
    <row r="258" spans="1:264" s="6" customFormat="1" x14ac:dyDescent="0.25">
      <c r="A258" s="55">
        <v>254</v>
      </c>
      <c r="B258" s="56">
        <f>ESTUDIANTES!B258</f>
        <v>0</v>
      </c>
      <c r="C258" s="56">
        <f>ESTUDIANTES!C258</f>
        <v>0</v>
      </c>
      <c r="D258" s="97">
        <f>ESTUDIANTES!D258</f>
        <v>0</v>
      </c>
      <c r="E258" s="97"/>
      <c r="F258" s="97"/>
      <c r="G258" s="97"/>
      <c r="H258" s="57">
        <f>ESTUDIANTES!H258</f>
        <v>0</v>
      </c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Q258" s="54"/>
      <c r="ER258" s="54"/>
      <c r="ES258" s="54"/>
      <c r="ET258" s="54"/>
      <c r="EU258" s="54"/>
      <c r="EV258" s="54"/>
      <c r="EW258" s="54"/>
      <c r="EX258" s="54"/>
      <c r="EY258" s="54"/>
      <c r="EZ258" s="54"/>
      <c r="FA258" s="54"/>
      <c r="FB258" s="54"/>
      <c r="FC258" s="54"/>
      <c r="FD258" s="54"/>
      <c r="FE258" s="54"/>
      <c r="FF258" s="54"/>
      <c r="FG258" s="54"/>
      <c r="FH258" s="54"/>
      <c r="FI258" s="54"/>
      <c r="FJ258" s="54"/>
      <c r="FK258" s="54"/>
      <c r="FL258" s="54"/>
      <c r="FM258" s="54"/>
      <c r="FN258" s="54"/>
      <c r="FO258" s="54"/>
      <c r="FP258" s="54"/>
      <c r="FQ258" s="54"/>
      <c r="FR258" s="54"/>
      <c r="FS258" s="54"/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/>
      <c r="GK258" s="54"/>
      <c r="GL258" s="54"/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/>
      <c r="HF258" s="54"/>
      <c r="HG258" s="54"/>
      <c r="HH258" s="54"/>
      <c r="HI258" s="54"/>
      <c r="HJ258" s="54"/>
      <c r="HK258" s="54"/>
      <c r="HL258" s="54"/>
      <c r="HM258" s="54"/>
      <c r="HN258" s="54"/>
      <c r="HO258" s="54"/>
      <c r="HP258" s="54"/>
      <c r="HQ258" s="54"/>
      <c r="HR258" s="54"/>
      <c r="HS258" s="54"/>
      <c r="HT258" s="54"/>
      <c r="HU258" s="54"/>
      <c r="HV258" s="54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  <c r="IV258" s="54"/>
      <c r="IW258" s="54"/>
      <c r="IX258" s="54"/>
      <c r="IY258" s="54"/>
      <c r="IZ258" s="54"/>
      <c r="JA258" s="16"/>
      <c r="JB258" s="16"/>
      <c r="JC258" s="16"/>
      <c r="JD258" s="16"/>
    </row>
    <row r="259" spans="1:264" s="6" customFormat="1" x14ac:dyDescent="0.25">
      <c r="A259" s="55">
        <v>255</v>
      </c>
      <c r="B259" s="56">
        <f>ESTUDIANTES!B259</f>
        <v>0</v>
      </c>
      <c r="C259" s="56">
        <f>ESTUDIANTES!C259</f>
        <v>0</v>
      </c>
      <c r="D259" s="97">
        <f>ESTUDIANTES!D259</f>
        <v>0</v>
      </c>
      <c r="E259" s="97"/>
      <c r="F259" s="97"/>
      <c r="G259" s="97"/>
      <c r="H259" s="57">
        <f>ESTUDIANTES!H259</f>
        <v>0</v>
      </c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4"/>
      <c r="EK259" s="54"/>
      <c r="EL259" s="54"/>
      <c r="EM259" s="54"/>
      <c r="EN259" s="54"/>
      <c r="EO259" s="54"/>
      <c r="EP259" s="54"/>
      <c r="EQ259" s="54"/>
      <c r="ER259" s="54"/>
      <c r="ES259" s="54"/>
      <c r="ET259" s="54"/>
      <c r="EU259" s="54"/>
      <c r="EV259" s="54"/>
      <c r="EW259" s="54"/>
      <c r="EX259" s="54"/>
      <c r="EY259" s="54"/>
      <c r="EZ259" s="54"/>
      <c r="FA259" s="54"/>
      <c r="FB259" s="54"/>
      <c r="FC259" s="54"/>
      <c r="FD259" s="54"/>
      <c r="FE259" s="54"/>
      <c r="FF259" s="54"/>
      <c r="FG259" s="54"/>
      <c r="FH259" s="54"/>
      <c r="FI259" s="54"/>
      <c r="FJ259" s="54"/>
      <c r="FK259" s="54"/>
      <c r="FL259" s="54"/>
      <c r="FM259" s="54"/>
      <c r="FN259" s="54"/>
      <c r="FO259" s="54"/>
      <c r="FP259" s="54"/>
      <c r="FQ259" s="54"/>
      <c r="FR259" s="54"/>
      <c r="FS259" s="54"/>
      <c r="FT259" s="54"/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/>
      <c r="GK259" s="54"/>
      <c r="GL259" s="54"/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/>
      <c r="HF259" s="54"/>
      <c r="HG259" s="54"/>
      <c r="HH259" s="54"/>
      <c r="HI259" s="54"/>
      <c r="HJ259" s="54"/>
      <c r="HK259" s="54"/>
      <c r="HL259" s="54"/>
      <c r="HM259" s="54"/>
      <c r="HN259" s="54"/>
      <c r="HO259" s="54"/>
      <c r="HP259" s="54"/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/>
      <c r="IV259" s="54"/>
      <c r="IW259" s="54"/>
      <c r="IX259" s="54"/>
      <c r="IY259" s="54"/>
      <c r="IZ259" s="54"/>
      <c r="JA259" s="16"/>
      <c r="JB259" s="16"/>
      <c r="JC259" s="16"/>
      <c r="JD259" s="16"/>
    </row>
    <row r="260" spans="1:264" s="6" customFormat="1" x14ac:dyDescent="0.25">
      <c r="A260" s="55">
        <v>256</v>
      </c>
      <c r="B260" s="56">
        <f>ESTUDIANTES!B260</f>
        <v>0</v>
      </c>
      <c r="C260" s="56">
        <f>ESTUDIANTES!C260</f>
        <v>0</v>
      </c>
      <c r="D260" s="97">
        <f>ESTUDIANTES!D260</f>
        <v>0</v>
      </c>
      <c r="E260" s="97"/>
      <c r="F260" s="97"/>
      <c r="G260" s="97"/>
      <c r="H260" s="57">
        <f>ESTUDIANTES!H260</f>
        <v>0</v>
      </c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  <c r="HB260" s="54"/>
      <c r="HC260" s="54"/>
      <c r="HD260" s="54"/>
      <c r="HE260" s="54"/>
      <c r="HF260" s="54"/>
      <c r="HG260" s="54"/>
      <c r="HH260" s="54"/>
      <c r="HI260" s="54"/>
      <c r="HJ260" s="54"/>
      <c r="HK260" s="54"/>
      <c r="HL260" s="54"/>
      <c r="HM260" s="54"/>
      <c r="HN260" s="54"/>
      <c r="HO260" s="54"/>
      <c r="HP260" s="54"/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  <c r="IV260" s="54"/>
      <c r="IW260" s="54"/>
      <c r="IX260" s="54"/>
      <c r="IY260" s="54"/>
      <c r="IZ260" s="54"/>
      <c r="JA260" s="16"/>
      <c r="JB260" s="16"/>
      <c r="JC260" s="16"/>
      <c r="JD260" s="16"/>
    </row>
    <row r="261" spans="1:264" s="6" customFormat="1" x14ac:dyDescent="0.25">
      <c r="A261" s="55">
        <v>257</v>
      </c>
      <c r="B261" s="56">
        <f>ESTUDIANTES!B261</f>
        <v>0</v>
      </c>
      <c r="C261" s="56">
        <f>ESTUDIANTES!C261</f>
        <v>0</v>
      </c>
      <c r="D261" s="97">
        <f>ESTUDIANTES!D261</f>
        <v>0</v>
      </c>
      <c r="E261" s="97"/>
      <c r="F261" s="97"/>
      <c r="G261" s="97"/>
      <c r="H261" s="57">
        <f>ESTUDIANTES!H261</f>
        <v>0</v>
      </c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  <c r="HB261" s="54"/>
      <c r="HC261" s="54"/>
      <c r="HD261" s="54"/>
      <c r="HE261" s="54"/>
      <c r="HF261" s="54"/>
      <c r="HG261" s="54"/>
      <c r="HH261" s="54"/>
      <c r="HI261" s="54"/>
      <c r="HJ261" s="54"/>
      <c r="HK261" s="54"/>
      <c r="HL261" s="54"/>
      <c r="HM261" s="54"/>
      <c r="HN261" s="54"/>
      <c r="HO261" s="54"/>
      <c r="HP261" s="54"/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  <c r="IV261" s="54"/>
      <c r="IW261" s="54"/>
      <c r="IX261" s="54"/>
      <c r="IY261" s="54"/>
      <c r="IZ261" s="54"/>
      <c r="JA261" s="16"/>
      <c r="JB261" s="16"/>
      <c r="JC261" s="16"/>
      <c r="JD261" s="16"/>
    </row>
    <row r="262" spans="1:264" s="6" customFormat="1" x14ac:dyDescent="0.25">
      <c r="A262" s="55">
        <v>258</v>
      </c>
      <c r="B262" s="56">
        <f>ESTUDIANTES!B262</f>
        <v>0</v>
      </c>
      <c r="C262" s="56">
        <f>ESTUDIANTES!C262</f>
        <v>0</v>
      </c>
      <c r="D262" s="97">
        <f>ESTUDIANTES!D262</f>
        <v>0</v>
      </c>
      <c r="E262" s="97"/>
      <c r="F262" s="97"/>
      <c r="G262" s="97"/>
      <c r="H262" s="57">
        <f>ESTUDIANTES!H262</f>
        <v>0</v>
      </c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  <c r="IV262" s="54"/>
      <c r="IW262" s="54"/>
      <c r="IX262" s="54"/>
      <c r="IY262" s="54"/>
      <c r="IZ262" s="54"/>
      <c r="JA262" s="16"/>
      <c r="JB262" s="16"/>
      <c r="JC262" s="16"/>
      <c r="JD262" s="16"/>
    </row>
    <row r="263" spans="1:264" s="6" customFormat="1" x14ac:dyDescent="0.25">
      <c r="A263" s="55">
        <v>259</v>
      </c>
      <c r="B263" s="56">
        <f>ESTUDIANTES!B263</f>
        <v>0</v>
      </c>
      <c r="C263" s="56">
        <f>ESTUDIANTES!C263</f>
        <v>0</v>
      </c>
      <c r="D263" s="97">
        <f>ESTUDIANTES!D263</f>
        <v>0</v>
      </c>
      <c r="E263" s="97"/>
      <c r="F263" s="97"/>
      <c r="G263" s="97"/>
      <c r="H263" s="57">
        <f>ESTUDIANTES!H263</f>
        <v>0</v>
      </c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16"/>
      <c r="JB263" s="16"/>
      <c r="JC263" s="16"/>
      <c r="JD263" s="16"/>
    </row>
    <row r="264" spans="1:264" s="6" customFormat="1" x14ac:dyDescent="0.25">
      <c r="A264" s="55">
        <v>260</v>
      </c>
      <c r="B264" s="56">
        <f>ESTUDIANTES!B264</f>
        <v>0</v>
      </c>
      <c r="C264" s="56">
        <f>ESTUDIANTES!C264</f>
        <v>0</v>
      </c>
      <c r="D264" s="97">
        <f>ESTUDIANTES!D264</f>
        <v>0</v>
      </c>
      <c r="E264" s="97"/>
      <c r="F264" s="97"/>
      <c r="G264" s="97"/>
      <c r="H264" s="57">
        <f>ESTUDIANTES!H264</f>
        <v>0</v>
      </c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  <c r="IW264" s="54"/>
      <c r="IX264" s="54"/>
      <c r="IY264" s="54"/>
      <c r="IZ264" s="54"/>
      <c r="JA264" s="16"/>
      <c r="JB264" s="16"/>
      <c r="JC264" s="16"/>
      <c r="JD264" s="16"/>
    </row>
    <row r="265" spans="1:264" s="6" customFormat="1" x14ac:dyDescent="0.25">
      <c r="A265" s="55">
        <v>261</v>
      </c>
      <c r="B265" s="56">
        <f>ESTUDIANTES!B265</f>
        <v>0</v>
      </c>
      <c r="C265" s="56">
        <f>ESTUDIANTES!C265</f>
        <v>0</v>
      </c>
      <c r="D265" s="97">
        <f>ESTUDIANTES!D265</f>
        <v>0</v>
      </c>
      <c r="E265" s="97"/>
      <c r="F265" s="97"/>
      <c r="G265" s="97"/>
      <c r="H265" s="57">
        <f>ESTUDIANTES!H265</f>
        <v>0</v>
      </c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  <c r="IW265" s="54"/>
      <c r="IX265" s="54"/>
      <c r="IY265" s="54"/>
      <c r="IZ265" s="54"/>
      <c r="JA265" s="16"/>
      <c r="JB265" s="16"/>
      <c r="JC265" s="16"/>
      <c r="JD265" s="16"/>
    </row>
    <row r="266" spans="1:264" s="6" customFormat="1" x14ac:dyDescent="0.25">
      <c r="A266" s="55">
        <v>262</v>
      </c>
      <c r="B266" s="56">
        <f>ESTUDIANTES!B266</f>
        <v>0</v>
      </c>
      <c r="C266" s="56">
        <f>ESTUDIANTES!C266</f>
        <v>0</v>
      </c>
      <c r="D266" s="97">
        <f>ESTUDIANTES!D266</f>
        <v>0</v>
      </c>
      <c r="E266" s="97"/>
      <c r="F266" s="97"/>
      <c r="G266" s="97"/>
      <c r="H266" s="57">
        <f>ESTUDIANTES!H266</f>
        <v>0</v>
      </c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54"/>
      <c r="EU266" s="54"/>
      <c r="EV266" s="54"/>
      <c r="EW266" s="54"/>
      <c r="EX266" s="54"/>
      <c r="EY266" s="54"/>
      <c r="EZ266" s="54"/>
      <c r="FA266" s="54"/>
      <c r="FB266" s="54"/>
      <c r="FC266" s="54"/>
      <c r="FD266" s="54"/>
      <c r="FE266" s="54"/>
      <c r="FF266" s="54"/>
      <c r="FG266" s="54"/>
      <c r="FH266" s="54"/>
      <c r="FI266" s="54"/>
      <c r="FJ266" s="54"/>
      <c r="FK266" s="54"/>
      <c r="FL266" s="54"/>
      <c r="FM266" s="54"/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/>
      <c r="GY266" s="54"/>
      <c r="GZ266" s="54"/>
      <c r="HA266" s="54"/>
      <c r="HB266" s="54"/>
      <c r="HC266" s="54"/>
      <c r="HD266" s="54"/>
      <c r="HE266" s="54"/>
      <c r="HF266" s="54"/>
      <c r="HG266" s="54"/>
      <c r="HH266" s="54"/>
      <c r="HI266" s="54"/>
      <c r="HJ266" s="54"/>
      <c r="HK266" s="54"/>
      <c r="HL266" s="54"/>
      <c r="HM266" s="54"/>
      <c r="HN266" s="54"/>
      <c r="HO266" s="54"/>
      <c r="HP266" s="54"/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  <c r="IV266" s="54"/>
      <c r="IW266" s="54"/>
      <c r="IX266" s="54"/>
      <c r="IY266" s="54"/>
      <c r="IZ266" s="54"/>
      <c r="JA266" s="16"/>
      <c r="JB266" s="16"/>
      <c r="JC266" s="16"/>
      <c r="JD266" s="16"/>
    </row>
    <row r="267" spans="1:264" s="6" customFormat="1" x14ac:dyDescent="0.25">
      <c r="A267" s="55">
        <v>263</v>
      </c>
      <c r="B267" s="56">
        <f>ESTUDIANTES!B267</f>
        <v>0</v>
      </c>
      <c r="C267" s="56">
        <f>ESTUDIANTES!C267</f>
        <v>0</v>
      </c>
      <c r="D267" s="97">
        <f>ESTUDIANTES!D267</f>
        <v>0</v>
      </c>
      <c r="E267" s="97"/>
      <c r="F267" s="97"/>
      <c r="G267" s="97"/>
      <c r="H267" s="57">
        <f>ESTUDIANTES!H267</f>
        <v>0</v>
      </c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  <c r="HB267" s="54"/>
      <c r="HC267" s="54"/>
      <c r="HD267" s="54"/>
      <c r="HE267" s="54"/>
      <c r="HF267" s="54"/>
      <c r="HG267" s="54"/>
      <c r="HH267" s="54"/>
      <c r="HI267" s="54"/>
      <c r="HJ267" s="54"/>
      <c r="HK267" s="54"/>
      <c r="HL267" s="54"/>
      <c r="HM267" s="54"/>
      <c r="HN267" s="54"/>
      <c r="HO267" s="54"/>
      <c r="HP267" s="54"/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  <c r="IV267" s="54"/>
      <c r="IW267" s="54"/>
      <c r="IX267" s="54"/>
      <c r="IY267" s="54"/>
      <c r="IZ267" s="54"/>
      <c r="JA267" s="16"/>
      <c r="JB267" s="16"/>
      <c r="JC267" s="16"/>
      <c r="JD267" s="16"/>
    </row>
    <row r="268" spans="1:264" s="6" customFormat="1" x14ac:dyDescent="0.25">
      <c r="A268" s="55">
        <v>264</v>
      </c>
      <c r="B268" s="56">
        <f>ESTUDIANTES!B268</f>
        <v>0</v>
      </c>
      <c r="C268" s="56">
        <f>ESTUDIANTES!C268</f>
        <v>0</v>
      </c>
      <c r="D268" s="97">
        <f>ESTUDIANTES!D268</f>
        <v>0</v>
      </c>
      <c r="E268" s="97"/>
      <c r="F268" s="97"/>
      <c r="G268" s="97"/>
      <c r="H268" s="57">
        <f>ESTUDIANTES!H268</f>
        <v>0</v>
      </c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  <c r="HB268" s="54"/>
      <c r="HC268" s="54"/>
      <c r="HD268" s="54"/>
      <c r="HE268" s="54"/>
      <c r="HF268" s="54"/>
      <c r="HG268" s="54"/>
      <c r="HH268" s="54"/>
      <c r="HI268" s="54"/>
      <c r="HJ268" s="54"/>
      <c r="HK268" s="54"/>
      <c r="HL268" s="54"/>
      <c r="HM268" s="54"/>
      <c r="HN268" s="54"/>
      <c r="HO268" s="54"/>
      <c r="HP268" s="54"/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  <c r="IV268" s="54"/>
      <c r="IW268" s="54"/>
      <c r="IX268" s="54"/>
      <c r="IY268" s="54"/>
      <c r="IZ268" s="54"/>
      <c r="JA268" s="16"/>
      <c r="JB268" s="16"/>
      <c r="JC268" s="16"/>
      <c r="JD268" s="16"/>
    </row>
    <row r="269" spans="1:264" s="6" customFormat="1" x14ac:dyDescent="0.25">
      <c r="A269" s="55">
        <v>265</v>
      </c>
      <c r="B269" s="56">
        <f>ESTUDIANTES!B269</f>
        <v>0</v>
      </c>
      <c r="C269" s="56">
        <f>ESTUDIANTES!C269</f>
        <v>0</v>
      </c>
      <c r="D269" s="97">
        <f>ESTUDIANTES!D269</f>
        <v>0</v>
      </c>
      <c r="E269" s="97"/>
      <c r="F269" s="97"/>
      <c r="G269" s="97"/>
      <c r="H269" s="57">
        <f>ESTUDIANTES!H269</f>
        <v>0</v>
      </c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/>
      <c r="HG269" s="54"/>
      <c r="HH269" s="54"/>
      <c r="HI269" s="54"/>
      <c r="HJ269" s="54"/>
      <c r="HK269" s="54"/>
      <c r="HL269" s="54"/>
      <c r="HM269" s="54"/>
      <c r="HN269" s="54"/>
      <c r="HO269" s="54"/>
      <c r="HP269" s="54"/>
      <c r="HQ269" s="54"/>
      <c r="HR269" s="54"/>
      <c r="HS269" s="54"/>
      <c r="HT269" s="54"/>
      <c r="HU269" s="54"/>
      <c r="HV269" s="54"/>
      <c r="HW269" s="54"/>
      <c r="HX269" s="54"/>
      <c r="HY269" s="54"/>
      <c r="HZ269" s="54"/>
      <c r="IA269" s="54"/>
      <c r="IB269" s="54"/>
      <c r="IC269" s="54"/>
      <c r="ID269" s="54"/>
      <c r="IE269" s="54"/>
      <c r="IF269" s="54"/>
      <c r="IG269" s="54"/>
      <c r="IH269" s="54"/>
      <c r="II269" s="54"/>
      <c r="IJ269" s="54"/>
      <c r="IK269" s="54"/>
      <c r="IL269" s="54"/>
      <c r="IM269" s="54"/>
      <c r="IN269" s="54"/>
      <c r="IO269" s="54"/>
      <c r="IP269" s="54"/>
      <c r="IQ269" s="54"/>
      <c r="IR269" s="54"/>
      <c r="IS269" s="54"/>
      <c r="IT269" s="54"/>
      <c r="IU269" s="54"/>
      <c r="IV269" s="54"/>
      <c r="IW269" s="54"/>
      <c r="IX269" s="54"/>
      <c r="IY269" s="54"/>
      <c r="IZ269" s="54"/>
      <c r="JA269" s="16"/>
      <c r="JB269" s="16"/>
      <c r="JC269" s="16"/>
      <c r="JD269" s="16"/>
    </row>
    <row r="270" spans="1:264" s="6" customFormat="1" x14ac:dyDescent="0.25">
      <c r="A270" s="55">
        <v>266</v>
      </c>
      <c r="B270" s="56">
        <f>ESTUDIANTES!B270</f>
        <v>0</v>
      </c>
      <c r="C270" s="56">
        <f>ESTUDIANTES!C270</f>
        <v>0</v>
      </c>
      <c r="D270" s="97">
        <f>ESTUDIANTES!D270</f>
        <v>0</v>
      </c>
      <c r="E270" s="97"/>
      <c r="F270" s="97"/>
      <c r="G270" s="97"/>
      <c r="H270" s="57">
        <f>ESTUDIANTES!H270</f>
        <v>0</v>
      </c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  <c r="HB270" s="54"/>
      <c r="HC270" s="54"/>
      <c r="HD270" s="54"/>
      <c r="HE270" s="54"/>
      <c r="HF270" s="54"/>
      <c r="HG270" s="54"/>
      <c r="HH270" s="54"/>
      <c r="HI270" s="54"/>
      <c r="HJ270" s="54"/>
      <c r="HK270" s="54"/>
      <c r="HL270" s="54"/>
      <c r="HM270" s="54"/>
      <c r="HN270" s="54"/>
      <c r="HO270" s="54"/>
      <c r="HP270" s="54"/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  <c r="IV270" s="54"/>
      <c r="IW270" s="54"/>
      <c r="IX270" s="54"/>
      <c r="IY270" s="54"/>
      <c r="IZ270" s="54"/>
      <c r="JA270" s="16"/>
      <c r="JB270" s="16"/>
      <c r="JC270" s="16"/>
      <c r="JD270" s="16"/>
    </row>
    <row r="271" spans="1:264" s="6" customFormat="1" x14ac:dyDescent="0.25">
      <c r="A271" s="55">
        <v>267</v>
      </c>
      <c r="B271" s="56">
        <f>ESTUDIANTES!B271</f>
        <v>0</v>
      </c>
      <c r="C271" s="56">
        <f>ESTUDIANTES!C271</f>
        <v>0</v>
      </c>
      <c r="D271" s="97">
        <f>ESTUDIANTES!D271</f>
        <v>0</v>
      </c>
      <c r="E271" s="97"/>
      <c r="F271" s="97"/>
      <c r="G271" s="97"/>
      <c r="H271" s="57">
        <f>ESTUDIANTES!H271</f>
        <v>0</v>
      </c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4"/>
      <c r="HG271" s="54"/>
      <c r="HH271" s="54"/>
      <c r="HI271" s="54"/>
      <c r="HJ271" s="54"/>
      <c r="HK271" s="54"/>
      <c r="HL271" s="54"/>
      <c r="HM271" s="54"/>
      <c r="HN271" s="54"/>
      <c r="HO271" s="54"/>
      <c r="HP271" s="54"/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  <c r="IV271" s="54"/>
      <c r="IW271" s="54"/>
      <c r="IX271" s="54"/>
      <c r="IY271" s="54"/>
      <c r="IZ271" s="54"/>
      <c r="JA271" s="16"/>
      <c r="JB271" s="16"/>
      <c r="JC271" s="16"/>
      <c r="JD271" s="16"/>
    </row>
    <row r="272" spans="1:264" s="6" customFormat="1" x14ac:dyDescent="0.25">
      <c r="A272" s="55">
        <v>268</v>
      </c>
      <c r="B272" s="56">
        <f>ESTUDIANTES!B272</f>
        <v>0</v>
      </c>
      <c r="C272" s="56">
        <f>ESTUDIANTES!C272</f>
        <v>0</v>
      </c>
      <c r="D272" s="97">
        <f>ESTUDIANTES!D272</f>
        <v>0</v>
      </c>
      <c r="E272" s="97"/>
      <c r="F272" s="97"/>
      <c r="G272" s="97"/>
      <c r="H272" s="57">
        <f>ESTUDIANTES!H272</f>
        <v>0</v>
      </c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54"/>
      <c r="ET272" s="54"/>
      <c r="EU272" s="54"/>
      <c r="EV272" s="54"/>
      <c r="EW272" s="54"/>
      <c r="EX272" s="54"/>
      <c r="EY272" s="54"/>
      <c r="EZ272" s="54"/>
      <c r="FA272" s="54"/>
      <c r="FB272" s="54"/>
      <c r="FC272" s="54"/>
      <c r="FD272" s="54"/>
      <c r="FE272" s="54"/>
      <c r="FF272" s="54"/>
      <c r="FG272" s="54"/>
      <c r="FH272" s="54"/>
      <c r="FI272" s="54"/>
      <c r="FJ272" s="54"/>
      <c r="FK272" s="54"/>
      <c r="FL272" s="54"/>
      <c r="FM272" s="54"/>
      <c r="FN272" s="54"/>
      <c r="FO272" s="54"/>
      <c r="FP272" s="54"/>
      <c r="FQ272" s="54"/>
      <c r="FR272" s="54"/>
      <c r="FS272" s="54"/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  <c r="HB272" s="54"/>
      <c r="HC272" s="54"/>
      <c r="HD272" s="54"/>
      <c r="HE272" s="54"/>
      <c r="HF272" s="54"/>
      <c r="HG272" s="54"/>
      <c r="HH272" s="54"/>
      <c r="HI272" s="54"/>
      <c r="HJ272" s="54"/>
      <c r="HK272" s="54"/>
      <c r="HL272" s="54"/>
      <c r="HM272" s="54"/>
      <c r="HN272" s="54"/>
      <c r="HO272" s="54"/>
      <c r="HP272" s="54"/>
      <c r="HQ272" s="54"/>
      <c r="HR272" s="54"/>
      <c r="HS272" s="54"/>
      <c r="HT272" s="54"/>
      <c r="HU272" s="54"/>
      <c r="HV272" s="54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  <c r="IV272" s="54"/>
      <c r="IW272" s="54"/>
      <c r="IX272" s="54"/>
      <c r="IY272" s="54"/>
      <c r="IZ272" s="54"/>
      <c r="JA272" s="16"/>
      <c r="JB272" s="16"/>
      <c r="JC272" s="16"/>
      <c r="JD272" s="16"/>
    </row>
    <row r="273" spans="1:264" s="6" customFormat="1" x14ac:dyDescent="0.25">
      <c r="A273" s="55">
        <v>269</v>
      </c>
      <c r="B273" s="56">
        <f>ESTUDIANTES!B273</f>
        <v>0</v>
      </c>
      <c r="C273" s="56">
        <f>ESTUDIANTES!C273</f>
        <v>0</v>
      </c>
      <c r="D273" s="97">
        <f>ESTUDIANTES!D273</f>
        <v>0</v>
      </c>
      <c r="E273" s="97"/>
      <c r="F273" s="97"/>
      <c r="G273" s="97"/>
      <c r="H273" s="57">
        <f>ESTUDIANTES!H273</f>
        <v>0</v>
      </c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  <c r="EV273" s="54"/>
      <c r="EW273" s="54"/>
      <c r="EX273" s="54"/>
      <c r="EY273" s="54"/>
      <c r="EZ273" s="54"/>
      <c r="FA273" s="54"/>
      <c r="FB273" s="54"/>
      <c r="FC273" s="54"/>
      <c r="FD273" s="54"/>
      <c r="FE273" s="54"/>
      <c r="FF273" s="54"/>
      <c r="FG273" s="54"/>
      <c r="FH273" s="54"/>
      <c r="FI273" s="54"/>
      <c r="FJ273" s="54"/>
      <c r="FK273" s="54"/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/>
      <c r="GS273" s="54"/>
      <c r="GT273" s="54"/>
      <c r="GU273" s="54"/>
      <c r="GV273" s="54"/>
      <c r="GW273" s="54"/>
      <c r="GX273" s="54"/>
      <c r="GY273" s="54"/>
      <c r="GZ273" s="54"/>
      <c r="HA273" s="54"/>
      <c r="HB273" s="54"/>
      <c r="HC273" s="54"/>
      <c r="HD273" s="54"/>
      <c r="HE273" s="54"/>
      <c r="HF273" s="54"/>
      <c r="HG273" s="54"/>
      <c r="HH273" s="54"/>
      <c r="HI273" s="54"/>
      <c r="HJ273" s="54"/>
      <c r="HK273" s="54"/>
      <c r="HL273" s="54"/>
      <c r="HM273" s="54"/>
      <c r="HN273" s="54"/>
      <c r="HO273" s="54"/>
      <c r="HP273" s="54"/>
      <c r="HQ273" s="54"/>
      <c r="HR273" s="54"/>
      <c r="HS273" s="54"/>
      <c r="HT273" s="54"/>
      <c r="HU273" s="54"/>
      <c r="HV273" s="54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  <c r="IV273" s="54"/>
      <c r="IW273" s="54"/>
      <c r="IX273" s="54"/>
      <c r="IY273" s="54"/>
      <c r="IZ273" s="54"/>
      <c r="JA273" s="16"/>
      <c r="JB273" s="16"/>
      <c r="JC273" s="16"/>
      <c r="JD273" s="16"/>
    </row>
    <row r="274" spans="1:264" s="14" customFormat="1" x14ac:dyDescent="0.25">
      <c r="A274" s="58">
        <v>270</v>
      </c>
      <c r="B274" s="59">
        <f>ESTUDIANTES!B274</f>
        <v>0</v>
      </c>
      <c r="C274" s="59">
        <f>ESTUDIANTES!C274</f>
        <v>0</v>
      </c>
      <c r="D274" s="98">
        <f>ESTUDIANTES!D274</f>
        <v>0</v>
      </c>
      <c r="E274" s="98"/>
      <c r="F274" s="98"/>
      <c r="G274" s="98"/>
      <c r="H274" s="60">
        <f>ESTUDIANTES!H274</f>
        <v>0</v>
      </c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  <c r="GS274" s="54"/>
      <c r="GT274" s="54"/>
      <c r="GU274" s="54"/>
      <c r="GV274" s="54"/>
      <c r="GW274" s="54"/>
      <c r="GX274" s="54"/>
      <c r="GY274" s="54"/>
      <c r="GZ274" s="54"/>
      <c r="HA274" s="54"/>
      <c r="HB274" s="54"/>
      <c r="HC274" s="54"/>
      <c r="HD274" s="54"/>
      <c r="HE274" s="54"/>
      <c r="HF274" s="54"/>
      <c r="HG274" s="54"/>
      <c r="HH274" s="54"/>
      <c r="HI274" s="54"/>
      <c r="HJ274" s="54"/>
      <c r="HK274" s="54"/>
      <c r="HL274" s="54"/>
      <c r="HM274" s="54"/>
      <c r="HN274" s="54"/>
      <c r="HO274" s="54"/>
      <c r="HP274" s="54"/>
      <c r="HQ274" s="54"/>
      <c r="HR274" s="54"/>
      <c r="HS274" s="54"/>
      <c r="HT274" s="54"/>
      <c r="HU274" s="54"/>
      <c r="HV274" s="54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  <c r="IV274" s="54"/>
      <c r="IW274" s="54"/>
      <c r="IX274" s="54"/>
      <c r="IY274" s="54"/>
      <c r="IZ274" s="54"/>
      <c r="JA274" s="17"/>
      <c r="JB274" s="17"/>
      <c r="JC274" s="17"/>
      <c r="JD274" s="17"/>
    </row>
    <row r="275" spans="1:264" s="6" customFormat="1" x14ac:dyDescent="0.25">
      <c r="A275" s="55">
        <v>271</v>
      </c>
      <c r="B275" s="56">
        <f>ESTUDIANTES!B275</f>
        <v>0</v>
      </c>
      <c r="C275" s="56">
        <f>ESTUDIANTES!C275</f>
        <v>0</v>
      </c>
      <c r="D275" s="97">
        <f>ESTUDIANTES!D275</f>
        <v>0</v>
      </c>
      <c r="E275" s="97"/>
      <c r="F275" s="97"/>
      <c r="G275" s="97"/>
      <c r="H275" s="57">
        <f>ESTUDIANTES!H275</f>
        <v>0</v>
      </c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  <c r="GS275" s="54"/>
      <c r="GT275" s="54"/>
      <c r="GU275" s="54"/>
      <c r="GV275" s="54"/>
      <c r="GW275" s="54"/>
      <c r="GX275" s="54"/>
      <c r="GY275" s="54"/>
      <c r="GZ275" s="54"/>
      <c r="HA275" s="54"/>
      <c r="HB275" s="54"/>
      <c r="HC275" s="54"/>
      <c r="HD275" s="54"/>
      <c r="HE275" s="54"/>
      <c r="HF275" s="54"/>
      <c r="HG275" s="54"/>
      <c r="HH275" s="54"/>
      <c r="HI275" s="54"/>
      <c r="HJ275" s="54"/>
      <c r="HK275" s="54"/>
      <c r="HL275" s="54"/>
      <c r="HM275" s="54"/>
      <c r="HN275" s="54"/>
      <c r="HO275" s="54"/>
      <c r="HP275" s="54"/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  <c r="IV275" s="54"/>
      <c r="IW275" s="54"/>
      <c r="IX275" s="54"/>
      <c r="IY275" s="54"/>
      <c r="IZ275" s="54"/>
      <c r="JA275" s="16"/>
      <c r="JB275" s="16"/>
      <c r="JC275" s="16"/>
      <c r="JD275" s="16"/>
    </row>
    <row r="276" spans="1:264" s="6" customFormat="1" x14ac:dyDescent="0.25">
      <c r="A276" s="55">
        <v>272</v>
      </c>
      <c r="B276" s="56">
        <f>ESTUDIANTES!B276</f>
        <v>0</v>
      </c>
      <c r="C276" s="56">
        <f>ESTUDIANTES!C276</f>
        <v>0</v>
      </c>
      <c r="D276" s="97">
        <f>ESTUDIANTES!D276</f>
        <v>0</v>
      </c>
      <c r="E276" s="97"/>
      <c r="F276" s="97"/>
      <c r="G276" s="97"/>
      <c r="H276" s="57">
        <f>ESTUDIANTES!H276</f>
        <v>0</v>
      </c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  <c r="GS276" s="54"/>
      <c r="GT276" s="54"/>
      <c r="GU276" s="54"/>
      <c r="GV276" s="54"/>
      <c r="GW276" s="54"/>
      <c r="GX276" s="54"/>
      <c r="GY276" s="54"/>
      <c r="GZ276" s="54"/>
      <c r="HA276" s="54"/>
      <c r="HB276" s="54"/>
      <c r="HC276" s="54"/>
      <c r="HD276" s="54"/>
      <c r="HE276" s="54"/>
      <c r="HF276" s="54"/>
      <c r="HG276" s="54"/>
      <c r="HH276" s="54"/>
      <c r="HI276" s="54"/>
      <c r="HJ276" s="54"/>
      <c r="HK276" s="54"/>
      <c r="HL276" s="54"/>
      <c r="HM276" s="54"/>
      <c r="HN276" s="54"/>
      <c r="HO276" s="54"/>
      <c r="HP276" s="54"/>
      <c r="HQ276" s="54"/>
      <c r="HR276" s="54"/>
      <c r="HS276" s="54"/>
      <c r="HT276" s="54"/>
      <c r="HU276" s="54"/>
      <c r="HV276" s="54"/>
      <c r="HW276" s="54"/>
      <c r="HX276" s="54"/>
      <c r="HY276" s="54"/>
      <c r="HZ276" s="54"/>
      <c r="IA276" s="54"/>
      <c r="IB276" s="54"/>
      <c r="IC276" s="54"/>
      <c r="ID276" s="54"/>
      <c r="IE276" s="54"/>
      <c r="IF276" s="54"/>
      <c r="IG276" s="54"/>
      <c r="IH276" s="54"/>
      <c r="II276" s="54"/>
      <c r="IJ276" s="54"/>
      <c r="IK276" s="54"/>
      <c r="IL276" s="54"/>
      <c r="IM276" s="54"/>
      <c r="IN276" s="54"/>
      <c r="IO276" s="54"/>
      <c r="IP276" s="54"/>
      <c r="IQ276" s="54"/>
      <c r="IR276" s="54"/>
      <c r="IS276" s="54"/>
      <c r="IT276" s="54"/>
      <c r="IU276" s="54"/>
      <c r="IV276" s="54"/>
      <c r="IW276" s="54"/>
      <c r="IX276" s="54"/>
      <c r="IY276" s="54"/>
      <c r="IZ276" s="54"/>
      <c r="JA276" s="16"/>
      <c r="JB276" s="16"/>
      <c r="JC276" s="16"/>
      <c r="JD276" s="16"/>
    </row>
    <row r="277" spans="1:264" s="6" customFormat="1" x14ac:dyDescent="0.25">
      <c r="A277" s="55">
        <v>273</v>
      </c>
      <c r="B277" s="56">
        <f>ESTUDIANTES!B277</f>
        <v>0</v>
      </c>
      <c r="C277" s="56">
        <f>ESTUDIANTES!C277</f>
        <v>0</v>
      </c>
      <c r="D277" s="97">
        <f>ESTUDIANTES!D277</f>
        <v>0</v>
      </c>
      <c r="E277" s="97"/>
      <c r="F277" s="97"/>
      <c r="G277" s="97"/>
      <c r="H277" s="57">
        <f>ESTUDIANTES!H277</f>
        <v>0</v>
      </c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  <c r="HB277" s="54"/>
      <c r="HC277" s="54"/>
      <c r="HD277" s="54"/>
      <c r="HE277" s="54"/>
      <c r="HF277" s="54"/>
      <c r="HG277" s="54"/>
      <c r="HH277" s="54"/>
      <c r="HI277" s="54"/>
      <c r="HJ277" s="54"/>
      <c r="HK277" s="54"/>
      <c r="HL277" s="54"/>
      <c r="HM277" s="54"/>
      <c r="HN277" s="54"/>
      <c r="HO277" s="54"/>
      <c r="HP277" s="54"/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/>
      <c r="IC277" s="54"/>
      <c r="ID277" s="54"/>
      <c r="IE277" s="54"/>
      <c r="IF277" s="54"/>
      <c r="IG277" s="54"/>
      <c r="IH277" s="54"/>
      <c r="II277" s="54"/>
      <c r="IJ277" s="54"/>
      <c r="IK277" s="54"/>
      <c r="IL277" s="54"/>
      <c r="IM277" s="54"/>
      <c r="IN277" s="54"/>
      <c r="IO277" s="54"/>
      <c r="IP277" s="54"/>
      <c r="IQ277" s="54"/>
      <c r="IR277" s="54"/>
      <c r="IS277" s="54"/>
      <c r="IT277" s="54"/>
      <c r="IU277" s="54"/>
      <c r="IV277" s="54"/>
      <c r="IW277" s="54"/>
      <c r="IX277" s="54"/>
      <c r="IY277" s="54"/>
      <c r="IZ277" s="54"/>
      <c r="JA277" s="16"/>
      <c r="JB277" s="16"/>
      <c r="JC277" s="16"/>
      <c r="JD277" s="16"/>
    </row>
    <row r="278" spans="1:264" s="6" customFormat="1" x14ac:dyDescent="0.25">
      <c r="A278" s="55">
        <v>274</v>
      </c>
      <c r="B278" s="56">
        <f>ESTUDIANTES!B278</f>
        <v>0</v>
      </c>
      <c r="C278" s="56">
        <f>ESTUDIANTES!C278</f>
        <v>0</v>
      </c>
      <c r="D278" s="97">
        <f>ESTUDIANTES!D278</f>
        <v>0</v>
      </c>
      <c r="E278" s="97"/>
      <c r="F278" s="97"/>
      <c r="G278" s="97"/>
      <c r="H278" s="57">
        <f>ESTUDIANTES!H278</f>
        <v>0</v>
      </c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  <c r="HB278" s="54"/>
      <c r="HC278" s="54"/>
      <c r="HD278" s="54"/>
      <c r="HE278" s="54"/>
      <c r="HF278" s="54"/>
      <c r="HG278" s="54"/>
      <c r="HH278" s="54"/>
      <c r="HI278" s="54"/>
      <c r="HJ278" s="54"/>
      <c r="HK278" s="54"/>
      <c r="HL278" s="54"/>
      <c r="HM278" s="54"/>
      <c r="HN278" s="54"/>
      <c r="HO278" s="54"/>
      <c r="HP278" s="54"/>
      <c r="HQ278" s="54"/>
      <c r="HR278" s="54"/>
      <c r="HS278" s="54"/>
      <c r="HT278" s="54"/>
      <c r="HU278" s="54"/>
      <c r="HV278" s="54"/>
      <c r="HW278" s="54"/>
      <c r="HX278" s="54"/>
      <c r="HY278" s="54"/>
      <c r="HZ278" s="54"/>
      <c r="IA278" s="54"/>
      <c r="IB278" s="54"/>
      <c r="IC278" s="54"/>
      <c r="ID278" s="54"/>
      <c r="IE278" s="54"/>
      <c r="IF278" s="54"/>
      <c r="IG278" s="54"/>
      <c r="IH278" s="54"/>
      <c r="II278" s="54"/>
      <c r="IJ278" s="54"/>
      <c r="IK278" s="54"/>
      <c r="IL278" s="54"/>
      <c r="IM278" s="54"/>
      <c r="IN278" s="54"/>
      <c r="IO278" s="54"/>
      <c r="IP278" s="54"/>
      <c r="IQ278" s="54"/>
      <c r="IR278" s="54"/>
      <c r="IS278" s="54"/>
      <c r="IT278" s="54"/>
      <c r="IU278" s="54"/>
      <c r="IV278" s="54"/>
      <c r="IW278" s="54"/>
      <c r="IX278" s="54"/>
      <c r="IY278" s="54"/>
      <c r="IZ278" s="54"/>
      <c r="JA278" s="16"/>
      <c r="JB278" s="16"/>
      <c r="JC278" s="16"/>
      <c r="JD278" s="16"/>
    </row>
    <row r="279" spans="1:264" s="6" customFormat="1" x14ac:dyDescent="0.25">
      <c r="A279" s="55">
        <v>275</v>
      </c>
      <c r="B279" s="56">
        <f>ESTUDIANTES!B279</f>
        <v>0</v>
      </c>
      <c r="C279" s="56">
        <f>ESTUDIANTES!C279</f>
        <v>0</v>
      </c>
      <c r="D279" s="97">
        <f>ESTUDIANTES!D279</f>
        <v>0</v>
      </c>
      <c r="E279" s="97"/>
      <c r="F279" s="97"/>
      <c r="G279" s="97"/>
      <c r="H279" s="57">
        <f>ESTUDIANTES!H279</f>
        <v>0</v>
      </c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4"/>
      <c r="EU279" s="54"/>
      <c r="EV279" s="54"/>
      <c r="EW279" s="54"/>
      <c r="EX279" s="54"/>
      <c r="EY279" s="54"/>
      <c r="EZ279" s="54"/>
      <c r="FA279" s="54"/>
      <c r="FB279" s="54"/>
      <c r="FC279" s="54"/>
      <c r="FD279" s="54"/>
      <c r="FE279" s="54"/>
      <c r="FF279" s="54"/>
      <c r="FG279" s="54"/>
      <c r="FH279" s="54"/>
      <c r="FI279" s="54"/>
      <c r="FJ279" s="54"/>
      <c r="FK279" s="54"/>
      <c r="FL279" s="54"/>
      <c r="FM279" s="54"/>
      <c r="FN279" s="54"/>
      <c r="FO279" s="54"/>
      <c r="FP279" s="54"/>
      <c r="FQ279" s="54"/>
      <c r="FR279" s="54"/>
      <c r="FS279" s="54"/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/>
      <c r="GS279" s="54"/>
      <c r="GT279" s="54"/>
      <c r="GU279" s="54"/>
      <c r="GV279" s="54"/>
      <c r="GW279" s="54"/>
      <c r="GX279" s="54"/>
      <c r="GY279" s="54"/>
      <c r="GZ279" s="54"/>
      <c r="HA279" s="54"/>
      <c r="HB279" s="54"/>
      <c r="HC279" s="54"/>
      <c r="HD279" s="54"/>
      <c r="HE279" s="54"/>
      <c r="HF279" s="54"/>
      <c r="HG279" s="54"/>
      <c r="HH279" s="54"/>
      <c r="HI279" s="54"/>
      <c r="HJ279" s="54"/>
      <c r="HK279" s="54"/>
      <c r="HL279" s="54"/>
      <c r="HM279" s="54"/>
      <c r="HN279" s="54"/>
      <c r="HO279" s="54"/>
      <c r="HP279" s="54"/>
      <c r="HQ279" s="54"/>
      <c r="HR279" s="54"/>
      <c r="HS279" s="54"/>
      <c r="HT279" s="54"/>
      <c r="HU279" s="54"/>
      <c r="HV279" s="54"/>
      <c r="HW279" s="54"/>
      <c r="HX279" s="54"/>
      <c r="HY279" s="54"/>
      <c r="HZ279" s="54"/>
      <c r="IA279" s="54"/>
      <c r="IB279" s="54"/>
      <c r="IC279" s="54"/>
      <c r="ID279" s="54"/>
      <c r="IE279" s="54"/>
      <c r="IF279" s="54"/>
      <c r="IG279" s="54"/>
      <c r="IH279" s="54"/>
      <c r="II279" s="54"/>
      <c r="IJ279" s="54"/>
      <c r="IK279" s="54"/>
      <c r="IL279" s="54"/>
      <c r="IM279" s="54"/>
      <c r="IN279" s="54"/>
      <c r="IO279" s="54"/>
      <c r="IP279" s="54"/>
      <c r="IQ279" s="54"/>
      <c r="IR279" s="54"/>
      <c r="IS279" s="54"/>
      <c r="IT279" s="54"/>
      <c r="IU279" s="54"/>
      <c r="IV279" s="54"/>
      <c r="IW279" s="54"/>
      <c r="IX279" s="54"/>
      <c r="IY279" s="54"/>
      <c r="IZ279" s="54"/>
      <c r="JA279" s="16"/>
      <c r="JB279" s="16"/>
      <c r="JC279" s="16"/>
      <c r="JD279" s="16"/>
    </row>
    <row r="280" spans="1:264" s="6" customFormat="1" x14ac:dyDescent="0.25">
      <c r="A280" s="55">
        <v>276</v>
      </c>
      <c r="B280" s="56">
        <f>ESTUDIANTES!B280</f>
        <v>0</v>
      </c>
      <c r="C280" s="56">
        <f>ESTUDIANTES!C280</f>
        <v>0</v>
      </c>
      <c r="D280" s="97">
        <f>ESTUDIANTES!D280</f>
        <v>0</v>
      </c>
      <c r="E280" s="97"/>
      <c r="F280" s="97"/>
      <c r="G280" s="97"/>
      <c r="H280" s="57">
        <f>ESTUDIANTES!H280</f>
        <v>0</v>
      </c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  <c r="EV280" s="54"/>
      <c r="EW280" s="54"/>
      <c r="EX280" s="54"/>
      <c r="EY280" s="54"/>
      <c r="EZ280" s="54"/>
      <c r="FA280" s="54"/>
      <c r="FB280" s="54"/>
      <c r="FC280" s="54"/>
      <c r="FD280" s="54"/>
      <c r="FE280" s="54"/>
      <c r="FF280" s="54"/>
      <c r="FG280" s="54"/>
      <c r="FH280" s="54"/>
      <c r="FI280" s="54"/>
      <c r="FJ280" s="54"/>
      <c r="FK280" s="54"/>
      <c r="FL280" s="54"/>
      <c r="FM280" s="54"/>
      <c r="FN280" s="54"/>
      <c r="FO280" s="54"/>
      <c r="FP280" s="54"/>
      <c r="FQ280" s="54"/>
      <c r="FR280" s="54"/>
      <c r="FS280" s="54"/>
      <c r="FT280" s="54"/>
      <c r="FU280" s="54"/>
      <c r="FV280" s="54"/>
      <c r="FW280" s="54"/>
      <c r="FX280" s="54"/>
      <c r="FY280" s="54"/>
      <c r="FZ280" s="54"/>
      <c r="GA280" s="54"/>
      <c r="GB280" s="54"/>
      <c r="GC280" s="54"/>
      <c r="GD280" s="54"/>
      <c r="GE280" s="54"/>
      <c r="GF280" s="54"/>
      <c r="GG280" s="54"/>
      <c r="GH280" s="54"/>
      <c r="GI280" s="54"/>
      <c r="GJ280" s="54"/>
      <c r="GK280" s="54"/>
      <c r="GL280" s="54"/>
      <c r="GM280" s="54"/>
      <c r="GN280" s="54"/>
      <c r="GO280" s="54"/>
      <c r="GP280" s="54"/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  <c r="HB280" s="54"/>
      <c r="HC280" s="54"/>
      <c r="HD280" s="54"/>
      <c r="HE280" s="54"/>
      <c r="HF280" s="54"/>
      <c r="HG280" s="54"/>
      <c r="HH280" s="54"/>
      <c r="HI280" s="54"/>
      <c r="HJ280" s="54"/>
      <c r="HK280" s="54"/>
      <c r="HL280" s="54"/>
      <c r="HM280" s="54"/>
      <c r="HN280" s="54"/>
      <c r="HO280" s="54"/>
      <c r="HP280" s="54"/>
      <c r="HQ280" s="54"/>
      <c r="HR280" s="54"/>
      <c r="HS280" s="54"/>
      <c r="HT280" s="54"/>
      <c r="HU280" s="54"/>
      <c r="HV280" s="54"/>
      <c r="HW280" s="54"/>
      <c r="HX280" s="54"/>
      <c r="HY280" s="54"/>
      <c r="HZ280" s="54"/>
      <c r="IA280" s="54"/>
      <c r="IB280" s="54"/>
      <c r="IC280" s="54"/>
      <c r="ID280" s="54"/>
      <c r="IE280" s="54"/>
      <c r="IF280" s="54"/>
      <c r="IG280" s="54"/>
      <c r="IH280" s="54"/>
      <c r="II280" s="54"/>
      <c r="IJ280" s="54"/>
      <c r="IK280" s="54"/>
      <c r="IL280" s="54"/>
      <c r="IM280" s="54"/>
      <c r="IN280" s="54"/>
      <c r="IO280" s="54"/>
      <c r="IP280" s="54"/>
      <c r="IQ280" s="54"/>
      <c r="IR280" s="54"/>
      <c r="IS280" s="54"/>
      <c r="IT280" s="54"/>
      <c r="IU280" s="54"/>
      <c r="IV280" s="54"/>
      <c r="IW280" s="54"/>
      <c r="IX280" s="54"/>
      <c r="IY280" s="54"/>
      <c r="IZ280" s="54"/>
      <c r="JA280" s="16"/>
      <c r="JB280" s="16"/>
      <c r="JC280" s="16"/>
      <c r="JD280" s="16"/>
    </row>
    <row r="281" spans="1:264" s="6" customFormat="1" x14ac:dyDescent="0.25">
      <c r="A281" s="55">
        <v>277</v>
      </c>
      <c r="B281" s="56">
        <f>ESTUDIANTES!B281</f>
        <v>0</v>
      </c>
      <c r="C281" s="56">
        <f>ESTUDIANTES!C281</f>
        <v>0</v>
      </c>
      <c r="D281" s="97">
        <f>ESTUDIANTES!D281</f>
        <v>0</v>
      </c>
      <c r="E281" s="97"/>
      <c r="F281" s="97"/>
      <c r="G281" s="97"/>
      <c r="H281" s="57">
        <f>ESTUDIANTES!H281</f>
        <v>0</v>
      </c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  <c r="GS281" s="54"/>
      <c r="GT281" s="54"/>
      <c r="GU281" s="54"/>
      <c r="GV281" s="54"/>
      <c r="GW281" s="54"/>
      <c r="GX281" s="54"/>
      <c r="GY281" s="54"/>
      <c r="GZ281" s="54"/>
      <c r="HA281" s="54"/>
      <c r="HB281" s="54"/>
      <c r="HC281" s="54"/>
      <c r="HD281" s="54"/>
      <c r="HE281" s="54"/>
      <c r="HF281" s="54"/>
      <c r="HG281" s="54"/>
      <c r="HH281" s="54"/>
      <c r="HI281" s="54"/>
      <c r="HJ281" s="54"/>
      <c r="HK281" s="54"/>
      <c r="HL281" s="54"/>
      <c r="HM281" s="54"/>
      <c r="HN281" s="54"/>
      <c r="HO281" s="54"/>
      <c r="HP281" s="54"/>
      <c r="HQ281" s="54"/>
      <c r="HR281" s="54"/>
      <c r="HS281" s="54"/>
      <c r="HT281" s="54"/>
      <c r="HU281" s="54"/>
      <c r="HV281" s="54"/>
      <c r="HW281" s="54"/>
      <c r="HX281" s="54"/>
      <c r="HY281" s="54"/>
      <c r="HZ281" s="54"/>
      <c r="IA281" s="54"/>
      <c r="IB281" s="54"/>
      <c r="IC281" s="54"/>
      <c r="ID281" s="54"/>
      <c r="IE281" s="54"/>
      <c r="IF281" s="54"/>
      <c r="IG281" s="54"/>
      <c r="IH281" s="54"/>
      <c r="II281" s="54"/>
      <c r="IJ281" s="54"/>
      <c r="IK281" s="54"/>
      <c r="IL281" s="54"/>
      <c r="IM281" s="54"/>
      <c r="IN281" s="54"/>
      <c r="IO281" s="54"/>
      <c r="IP281" s="54"/>
      <c r="IQ281" s="54"/>
      <c r="IR281" s="54"/>
      <c r="IS281" s="54"/>
      <c r="IT281" s="54"/>
      <c r="IU281" s="54"/>
      <c r="IV281" s="54"/>
      <c r="IW281" s="54"/>
      <c r="IX281" s="54"/>
      <c r="IY281" s="54"/>
      <c r="IZ281" s="54"/>
      <c r="JA281" s="16"/>
      <c r="JB281" s="16"/>
      <c r="JC281" s="16"/>
      <c r="JD281" s="16"/>
    </row>
    <row r="282" spans="1:264" s="6" customFormat="1" x14ac:dyDescent="0.25">
      <c r="A282" s="55">
        <v>278</v>
      </c>
      <c r="B282" s="56">
        <f>ESTUDIANTES!B282</f>
        <v>0</v>
      </c>
      <c r="C282" s="56">
        <f>ESTUDIANTES!C282</f>
        <v>0</v>
      </c>
      <c r="D282" s="97">
        <f>ESTUDIANTES!D282</f>
        <v>0</v>
      </c>
      <c r="E282" s="97"/>
      <c r="F282" s="97"/>
      <c r="G282" s="97"/>
      <c r="H282" s="57">
        <f>ESTUDIANTES!H282</f>
        <v>0</v>
      </c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  <c r="HB282" s="54"/>
      <c r="HC282" s="54"/>
      <c r="HD282" s="54"/>
      <c r="HE282" s="54"/>
      <c r="HF282" s="54"/>
      <c r="HG282" s="54"/>
      <c r="HH282" s="54"/>
      <c r="HI282" s="54"/>
      <c r="HJ282" s="54"/>
      <c r="HK282" s="54"/>
      <c r="HL282" s="54"/>
      <c r="HM282" s="54"/>
      <c r="HN282" s="54"/>
      <c r="HO282" s="54"/>
      <c r="HP282" s="54"/>
      <c r="HQ282" s="54"/>
      <c r="HR282" s="54"/>
      <c r="HS282" s="54"/>
      <c r="HT282" s="54"/>
      <c r="HU282" s="54"/>
      <c r="HV282" s="54"/>
      <c r="HW282" s="54"/>
      <c r="HX282" s="54"/>
      <c r="HY282" s="54"/>
      <c r="HZ282" s="54"/>
      <c r="IA282" s="54"/>
      <c r="IB282" s="54"/>
      <c r="IC282" s="54"/>
      <c r="ID282" s="54"/>
      <c r="IE282" s="54"/>
      <c r="IF282" s="54"/>
      <c r="IG282" s="54"/>
      <c r="IH282" s="54"/>
      <c r="II282" s="54"/>
      <c r="IJ282" s="54"/>
      <c r="IK282" s="54"/>
      <c r="IL282" s="54"/>
      <c r="IM282" s="54"/>
      <c r="IN282" s="54"/>
      <c r="IO282" s="54"/>
      <c r="IP282" s="54"/>
      <c r="IQ282" s="54"/>
      <c r="IR282" s="54"/>
      <c r="IS282" s="54"/>
      <c r="IT282" s="54"/>
      <c r="IU282" s="54"/>
      <c r="IV282" s="54"/>
      <c r="IW282" s="54"/>
      <c r="IX282" s="54"/>
      <c r="IY282" s="54"/>
      <c r="IZ282" s="54"/>
      <c r="JA282" s="16"/>
      <c r="JB282" s="16"/>
      <c r="JC282" s="16"/>
      <c r="JD282" s="16"/>
    </row>
    <row r="283" spans="1:264" s="6" customFormat="1" x14ac:dyDescent="0.25">
      <c r="A283" s="55">
        <v>279</v>
      </c>
      <c r="B283" s="56">
        <f>ESTUDIANTES!B283</f>
        <v>0</v>
      </c>
      <c r="C283" s="56">
        <f>ESTUDIANTES!C283</f>
        <v>0</v>
      </c>
      <c r="D283" s="97">
        <f>ESTUDIANTES!D283</f>
        <v>0</v>
      </c>
      <c r="E283" s="97"/>
      <c r="F283" s="97"/>
      <c r="G283" s="97"/>
      <c r="H283" s="57">
        <f>ESTUDIANTES!H283</f>
        <v>0</v>
      </c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/>
      <c r="HM283" s="54"/>
      <c r="HN283" s="54"/>
      <c r="HO283" s="54"/>
      <c r="HP283" s="54"/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  <c r="IG283" s="54"/>
      <c r="IH283" s="54"/>
      <c r="II283" s="54"/>
      <c r="IJ283" s="54"/>
      <c r="IK283" s="54"/>
      <c r="IL283" s="54"/>
      <c r="IM283" s="54"/>
      <c r="IN283" s="54"/>
      <c r="IO283" s="54"/>
      <c r="IP283" s="54"/>
      <c r="IQ283" s="54"/>
      <c r="IR283" s="54"/>
      <c r="IS283" s="54"/>
      <c r="IT283" s="54"/>
      <c r="IU283" s="54"/>
      <c r="IV283" s="54"/>
      <c r="IW283" s="54"/>
      <c r="IX283" s="54"/>
      <c r="IY283" s="54"/>
      <c r="IZ283" s="54"/>
      <c r="JA283" s="16"/>
      <c r="JB283" s="16"/>
      <c r="JC283" s="16"/>
      <c r="JD283" s="16"/>
    </row>
    <row r="284" spans="1:264" s="6" customFormat="1" x14ac:dyDescent="0.25">
      <c r="A284" s="55">
        <v>280</v>
      </c>
      <c r="B284" s="56">
        <f>ESTUDIANTES!B284</f>
        <v>0</v>
      </c>
      <c r="C284" s="56">
        <f>ESTUDIANTES!C284</f>
        <v>0</v>
      </c>
      <c r="D284" s="97">
        <f>ESTUDIANTES!D284</f>
        <v>0</v>
      </c>
      <c r="E284" s="97"/>
      <c r="F284" s="97"/>
      <c r="G284" s="97"/>
      <c r="H284" s="57">
        <f>ESTUDIANTES!H284</f>
        <v>0</v>
      </c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  <c r="HB284" s="54"/>
      <c r="HC284" s="54"/>
      <c r="HD284" s="54"/>
      <c r="HE284" s="54"/>
      <c r="HF284" s="54"/>
      <c r="HG284" s="54"/>
      <c r="HH284" s="54"/>
      <c r="HI284" s="54"/>
      <c r="HJ284" s="54"/>
      <c r="HK284" s="54"/>
      <c r="HL284" s="54"/>
      <c r="HM284" s="54"/>
      <c r="HN284" s="54"/>
      <c r="HO284" s="54"/>
      <c r="HP284" s="54"/>
      <c r="HQ284" s="54"/>
      <c r="HR284" s="54"/>
      <c r="HS284" s="54"/>
      <c r="HT284" s="54"/>
      <c r="HU284" s="54"/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/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  <c r="IV284" s="54"/>
      <c r="IW284" s="54"/>
      <c r="IX284" s="54"/>
      <c r="IY284" s="54"/>
      <c r="IZ284" s="54"/>
      <c r="JA284" s="16"/>
      <c r="JB284" s="16"/>
      <c r="JC284" s="16"/>
      <c r="JD284" s="16"/>
    </row>
    <row r="285" spans="1:264" s="6" customFormat="1" x14ac:dyDescent="0.25">
      <c r="A285" s="55">
        <v>281</v>
      </c>
      <c r="B285" s="56">
        <f>ESTUDIANTES!B285</f>
        <v>0</v>
      </c>
      <c r="C285" s="56">
        <f>ESTUDIANTES!C285</f>
        <v>0</v>
      </c>
      <c r="D285" s="97">
        <f>ESTUDIANTES!D285</f>
        <v>0</v>
      </c>
      <c r="E285" s="97"/>
      <c r="F285" s="97"/>
      <c r="G285" s="97"/>
      <c r="H285" s="57">
        <f>ESTUDIANTES!H285</f>
        <v>0</v>
      </c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  <c r="GY285" s="54"/>
      <c r="GZ285" s="54"/>
      <c r="HA285" s="54"/>
      <c r="HB285" s="54"/>
      <c r="HC285" s="54"/>
      <c r="HD285" s="54"/>
      <c r="HE285" s="54"/>
      <c r="HF285" s="54"/>
      <c r="HG285" s="54"/>
      <c r="HH285" s="54"/>
      <c r="HI285" s="54"/>
      <c r="HJ285" s="54"/>
      <c r="HK285" s="54"/>
      <c r="HL285" s="54"/>
      <c r="HM285" s="54"/>
      <c r="HN285" s="54"/>
      <c r="HO285" s="54"/>
      <c r="HP285" s="54"/>
      <c r="HQ285" s="54"/>
      <c r="HR285" s="54"/>
      <c r="HS285" s="54"/>
      <c r="HT285" s="54"/>
      <c r="HU285" s="54"/>
      <c r="HV285" s="54"/>
      <c r="HW285" s="54"/>
      <c r="HX285" s="54"/>
      <c r="HY285" s="54"/>
      <c r="HZ285" s="54"/>
      <c r="IA285" s="54"/>
      <c r="IB285" s="54"/>
      <c r="IC285" s="54"/>
      <c r="ID285" s="54"/>
      <c r="IE285" s="54"/>
      <c r="IF285" s="54"/>
      <c r="IG285" s="54"/>
      <c r="IH285" s="54"/>
      <c r="II285" s="54"/>
      <c r="IJ285" s="54"/>
      <c r="IK285" s="54"/>
      <c r="IL285" s="54"/>
      <c r="IM285" s="54"/>
      <c r="IN285" s="54"/>
      <c r="IO285" s="54"/>
      <c r="IP285" s="54"/>
      <c r="IQ285" s="54"/>
      <c r="IR285" s="54"/>
      <c r="IS285" s="54"/>
      <c r="IT285" s="54"/>
      <c r="IU285" s="54"/>
      <c r="IV285" s="54"/>
      <c r="IW285" s="54"/>
      <c r="IX285" s="54"/>
      <c r="IY285" s="54"/>
      <c r="IZ285" s="54"/>
      <c r="JA285" s="16"/>
      <c r="JB285" s="16"/>
      <c r="JC285" s="16"/>
      <c r="JD285" s="16"/>
    </row>
    <row r="286" spans="1:264" s="6" customFormat="1" x14ac:dyDescent="0.25">
      <c r="A286" s="55">
        <v>282</v>
      </c>
      <c r="B286" s="56">
        <f>ESTUDIANTES!B286</f>
        <v>0</v>
      </c>
      <c r="C286" s="56">
        <f>ESTUDIANTES!C286</f>
        <v>0</v>
      </c>
      <c r="D286" s="97">
        <f>ESTUDIANTES!D286</f>
        <v>0</v>
      </c>
      <c r="E286" s="97"/>
      <c r="F286" s="97"/>
      <c r="G286" s="97"/>
      <c r="H286" s="57">
        <f>ESTUDIANTES!H286</f>
        <v>0</v>
      </c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  <c r="EV286" s="54"/>
      <c r="EW286" s="54"/>
      <c r="EX286" s="54"/>
      <c r="EY286" s="54"/>
      <c r="EZ286" s="54"/>
      <c r="FA286" s="54"/>
      <c r="FB286" s="54"/>
      <c r="FC286" s="54"/>
      <c r="FD286" s="54"/>
      <c r="FE286" s="54"/>
      <c r="FF286" s="54"/>
      <c r="FG286" s="54"/>
      <c r="FH286" s="54"/>
      <c r="FI286" s="54"/>
      <c r="FJ286" s="54"/>
      <c r="FK286" s="54"/>
      <c r="FL286" s="54"/>
      <c r="FM286" s="54"/>
      <c r="FN286" s="54"/>
      <c r="FO286" s="54"/>
      <c r="FP286" s="54"/>
      <c r="FQ286" s="54"/>
      <c r="FR286" s="54"/>
      <c r="FS286" s="54"/>
      <c r="FT286" s="54"/>
      <c r="FU286" s="54"/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/>
      <c r="GK286" s="54"/>
      <c r="GL286" s="54"/>
      <c r="GM286" s="54"/>
      <c r="GN286" s="54"/>
      <c r="GO286" s="54"/>
      <c r="GP286" s="54"/>
      <c r="GQ286" s="54"/>
      <c r="GR286" s="54"/>
      <c r="GS286" s="54"/>
      <c r="GT286" s="54"/>
      <c r="GU286" s="54"/>
      <c r="GV286" s="54"/>
      <c r="GW286" s="54"/>
      <c r="GX286" s="54"/>
      <c r="GY286" s="54"/>
      <c r="GZ286" s="54"/>
      <c r="HA286" s="54"/>
      <c r="HB286" s="54"/>
      <c r="HC286" s="54"/>
      <c r="HD286" s="54"/>
      <c r="HE286" s="54"/>
      <c r="HF286" s="54"/>
      <c r="HG286" s="54"/>
      <c r="HH286" s="54"/>
      <c r="HI286" s="54"/>
      <c r="HJ286" s="54"/>
      <c r="HK286" s="54"/>
      <c r="HL286" s="54"/>
      <c r="HM286" s="54"/>
      <c r="HN286" s="54"/>
      <c r="HO286" s="54"/>
      <c r="HP286" s="54"/>
      <c r="HQ286" s="54"/>
      <c r="HR286" s="54"/>
      <c r="HS286" s="54"/>
      <c r="HT286" s="54"/>
      <c r="HU286" s="54"/>
      <c r="HV286" s="54"/>
      <c r="HW286" s="54"/>
      <c r="HX286" s="54"/>
      <c r="HY286" s="54"/>
      <c r="HZ286" s="54"/>
      <c r="IA286" s="54"/>
      <c r="IB286" s="54"/>
      <c r="IC286" s="54"/>
      <c r="ID286" s="54"/>
      <c r="IE286" s="54"/>
      <c r="IF286" s="54"/>
      <c r="IG286" s="54"/>
      <c r="IH286" s="54"/>
      <c r="II286" s="54"/>
      <c r="IJ286" s="54"/>
      <c r="IK286" s="54"/>
      <c r="IL286" s="54"/>
      <c r="IM286" s="54"/>
      <c r="IN286" s="54"/>
      <c r="IO286" s="54"/>
      <c r="IP286" s="54"/>
      <c r="IQ286" s="54"/>
      <c r="IR286" s="54"/>
      <c r="IS286" s="54"/>
      <c r="IT286" s="54"/>
      <c r="IU286" s="54"/>
      <c r="IV286" s="54"/>
      <c r="IW286" s="54"/>
      <c r="IX286" s="54"/>
      <c r="IY286" s="54"/>
      <c r="IZ286" s="54"/>
      <c r="JA286" s="16"/>
      <c r="JB286" s="16"/>
      <c r="JC286" s="16"/>
      <c r="JD286" s="16"/>
    </row>
    <row r="287" spans="1:264" s="6" customFormat="1" x14ac:dyDescent="0.25">
      <c r="A287" s="55">
        <v>283</v>
      </c>
      <c r="B287" s="56">
        <f>ESTUDIANTES!B287</f>
        <v>0</v>
      </c>
      <c r="C287" s="56">
        <f>ESTUDIANTES!C287</f>
        <v>0</v>
      </c>
      <c r="D287" s="97">
        <f>ESTUDIANTES!D287</f>
        <v>0</v>
      </c>
      <c r="E287" s="97"/>
      <c r="F287" s="97"/>
      <c r="G287" s="97"/>
      <c r="H287" s="57">
        <f>ESTUDIANTES!H287</f>
        <v>0</v>
      </c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  <c r="EV287" s="54"/>
      <c r="EW287" s="54"/>
      <c r="EX287" s="54"/>
      <c r="EY287" s="54"/>
      <c r="EZ287" s="54"/>
      <c r="FA287" s="54"/>
      <c r="FB287" s="54"/>
      <c r="FC287" s="54"/>
      <c r="FD287" s="54"/>
      <c r="FE287" s="54"/>
      <c r="FF287" s="54"/>
      <c r="FG287" s="54"/>
      <c r="FH287" s="54"/>
      <c r="FI287" s="54"/>
      <c r="FJ287" s="54"/>
      <c r="FK287" s="54"/>
      <c r="FL287" s="54"/>
      <c r="FM287" s="54"/>
      <c r="FN287" s="54"/>
      <c r="FO287" s="54"/>
      <c r="FP287" s="54"/>
      <c r="FQ287" s="54"/>
      <c r="FR287" s="54"/>
      <c r="FS287" s="54"/>
      <c r="FT287" s="54"/>
      <c r="FU287" s="54"/>
      <c r="FV287" s="54"/>
      <c r="FW287" s="54"/>
      <c r="FX287" s="54"/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/>
      <c r="GK287" s="54"/>
      <c r="GL287" s="54"/>
      <c r="GM287" s="54"/>
      <c r="GN287" s="54"/>
      <c r="GO287" s="54"/>
      <c r="GP287" s="54"/>
      <c r="GQ287" s="54"/>
      <c r="GR287" s="54"/>
      <c r="GS287" s="54"/>
      <c r="GT287" s="54"/>
      <c r="GU287" s="54"/>
      <c r="GV287" s="54"/>
      <c r="GW287" s="54"/>
      <c r="GX287" s="54"/>
      <c r="GY287" s="54"/>
      <c r="GZ287" s="54"/>
      <c r="HA287" s="54"/>
      <c r="HB287" s="54"/>
      <c r="HC287" s="54"/>
      <c r="HD287" s="54"/>
      <c r="HE287" s="54"/>
      <c r="HF287" s="54"/>
      <c r="HG287" s="54"/>
      <c r="HH287" s="54"/>
      <c r="HI287" s="54"/>
      <c r="HJ287" s="54"/>
      <c r="HK287" s="54"/>
      <c r="HL287" s="54"/>
      <c r="HM287" s="54"/>
      <c r="HN287" s="54"/>
      <c r="HO287" s="54"/>
      <c r="HP287" s="54"/>
      <c r="HQ287" s="54"/>
      <c r="HR287" s="54"/>
      <c r="HS287" s="54"/>
      <c r="HT287" s="54"/>
      <c r="HU287" s="54"/>
      <c r="HV287" s="54"/>
      <c r="HW287" s="54"/>
      <c r="HX287" s="54"/>
      <c r="HY287" s="54"/>
      <c r="HZ287" s="54"/>
      <c r="IA287" s="54"/>
      <c r="IB287" s="54"/>
      <c r="IC287" s="54"/>
      <c r="ID287" s="54"/>
      <c r="IE287" s="54"/>
      <c r="IF287" s="54"/>
      <c r="IG287" s="54"/>
      <c r="IH287" s="54"/>
      <c r="II287" s="54"/>
      <c r="IJ287" s="54"/>
      <c r="IK287" s="54"/>
      <c r="IL287" s="54"/>
      <c r="IM287" s="54"/>
      <c r="IN287" s="54"/>
      <c r="IO287" s="54"/>
      <c r="IP287" s="54"/>
      <c r="IQ287" s="54"/>
      <c r="IR287" s="54"/>
      <c r="IS287" s="54"/>
      <c r="IT287" s="54"/>
      <c r="IU287" s="54"/>
      <c r="IV287" s="54"/>
      <c r="IW287" s="54"/>
      <c r="IX287" s="54"/>
      <c r="IY287" s="54"/>
      <c r="IZ287" s="54"/>
      <c r="JA287" s="16"/>
      <c r="JB287" s="16"/>
      <c r="JC287" s="16"/>
      <c r="JD287" s="16"/>
    </row>
    <row r="288" spans="1:264" s="6" customFormat="1" x14ac:dyDescent="0.25">
      <c r="A288" s="55">
        <v>284</v>
      </c>
      <c r="B288" s="56">
        <f>ESTUDIANTES!B288</f>
        <v>0</v>
      </c>
      <c r="C288" s="56">
        <f>ESTUDIANTES!C288</f>
        <v>0</v>
      </c>
      <c r="D288" s="97">
        <f>ESTUDIANTES!D288</f>
        <v>0</v>
      </c>
      <c r="E288" s="97"/>
      <c r="F288" s="97"/>
      <c r="G288" s="97"/>
      <c r="H288" s="57">
        <f>ESTUDIANTES!H288</f>
        <v>0</v>
      </c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  <c r="HB288" s="54"/>
      <c r="HC288" s="54"/>
      <c r="HD288" s="54"/>
      <c r="HE288" s="54"/>
      <c r="HF288" s="54"/>
      <c r="HG288" s="54"/>
      <c r="HH288" s="54"/>
      <c r="HI288" s="54"/>
      <c r="HJ288" s="54"/>
      <c r="HK288" s="54"/>
      <c r="HL288" s="54"/>
      <c r="HM288" s="54"/>
      <c r="HN288" s="54"/>
      <c r="HO288" s="54"/>
      <c r="HP288" s="54"/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  <c r="IV288" s="54"/>
      <c r="IW288" s="54"/>
      <c r="IX288" s="54"/>
      <c r="IY288" s="54"/>
      <c r="IZ288" s="54"/>
      <c r="JA288" s="16"/>
      <c r="JB288" s="16"/>
      <c r="JC288" s="16"/>
      <c r="JD288" s="16"/>
    </row>
    <row r="289" spans="1:264" s="6" customFormat="1" x14ac:dyDescent="0.25">
      <c r="A289" s="55">
        <v>285</v>
      </c>
      <c r="B289" s="56">
        <f>ESTUDIANTES!B289</f>
        <v>0</v>
      </c>
      <c r="C289" s="56">
        <f>ESTUDIANTES!C289</f>
        <v>0</v>
      </c>
      <c r="D289" s="97">
        <f>ESTUDIANTES!D289</f>
        <v>0</v>
      </c>
      <c r="E289" s="97"/>
      <c r="F289" s="97"/>
      <c r="G289" s="97"/>
      <c r="H289" s="57">
        <f>ESTUDIANTES!H289</f>
        <v>0</v>
      </c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  <c r="HB289" s="54"/>
      <c r="HC289" s="54"/>
      <c r="HD289" s="54"/>
      <c r="HE289" s="54"/>
      <c r="HF289" s="54"/>
      <c r="HG289" s="54"/>
      <c r="HH289" s="54"/>
      <c r="HI289" s="54"/>
      <c r="HJ289" s="54"/>
      <c r="HK289" s="54"/>
      <c r="HL289" s="54"/>
      <c r="HM289" s="54"/>
      <c r="HN289" s="54"/>
      <c r="HO289" s="54"/>
      <c r="HP289" s="54"/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  <c r="IV289" s="54"/>
      <c r="IW289" s="54"/>
      <c r="IX289" s="54"/>
      <c r="IY289" s="54"/>
      <c r="IZ289" s="54"/>
      <c r="JA289" s="16"/>
      <c r="JB289" s="16"/>
      <c r="JC289" s="16"/>
      <c r="JD289" s="16"/>
    </row>
    <row r="290" spans="1:264" s="6" customFormat="1" x14ac:dyDescent="0.25">
      <c r="A290" s="55">
        <v>286</v>
      </c>
      <c r="B290" s="56">
        <f>ESTUDIANTES!B290</f>
        <v>0</v>
      </c>
      <c r="C290" s="56">
        <f>ESTUDIANTES!C290</f>
        <v>0</v>
      </c>
      <c r="D290" s="97">
        <f>ESTUDIANTES!D290</f>
        <v>0</v>
      </c>
      <c r="E290" s="97"/>
      <c r="F290" s="97"/>
      <c r="G290" s="97"/>
      <c r="H290" s="57">
        <f>ESTUDIANTES!H290</f>
        <v>0</v>
      </c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  <c r="IV290" s="54"/>
      <c r="IW290" s="54"/>
      <c r="IX290" s="54"/>
      <c r="IY290" s="54"/>
      <c r="IZ290" s="54"/>
      <c r="JA290" s="16"/>
      <c r="JB290" s="16"/>
      <c r="JC290" s="16"/>
      <c r="JD290" s="16"/>
    </row>
    <row r="291" spans="1:264" s="6" customFormat="1" x14ac:dyDescent="0.25">
      <c r="A291" s="55">
        <v>287</v>
      </c>
      <c r="B291" s="56">
        <f>ESTUDIANTES!B291</f>
        <v>0</v>
      </c>
      <c r="C291" s="56">
        <f>ESTUDIANTES!C291</f>
        <v>0</v>
      </c>
      <c r="D291" s="97">
        <f>ESTUDIANTES!D291</f>
        <v>0</v>
      </c>
      <c r="E291" s="97"/>
      <c r="F291" s="97"/>
      <c r="G291" s="97"/>
      <c r="H291" s="57">
        <f>ESTUDIANTES!H291</f>
        <v>0</v>
      </c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  <c r="HB291" s="54"/>
      <c r="HC291" s="54"/>
      <c r="HD291" s="54"/>
      <c r="HE291" s="54"/>
      <c r="HF291" s="54"/>
      <c r="HG291" s="54"/>
      <c r="HH291" s="54"/>
      <c r="HI291" s="54"/>
      <c r="HJ291" s="54"/>
      <c r="HK291" s="54"/>
      <c r="HL291" s="54"/>
      <c r="HM291" s="54"/>
      <c r="HN291" s="54"/>
      <c r="HO291" s="54"/>
      <c r="HP291" s="54"/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  <c r="IV291" s="54"/>
      <c r="IW291" s="54"/>
      <c r="IX291" s="54"/>
      <c r="IY291" s="54"/>
      <c r="IZ291" s="54"/>
      <c r="JA291" s="16"/>
      <c r="JB291" s="16"/>
      <c r="JC291" s="16"/>
      <c r="JD291" s="16"/>
    </row>
    <row r="292" spans="1:264" s="6" customFormat="1" x14ac:dyDescent="0.25">
      <c r="A292" s="55">
        <v>288</v>
      </c>
      <c r="B292" s="56">
        <f>ESTUDIANTES!B292</f>
        <v>0</v>
      </c>
      <c r="C292" s="56">
        <f>ESTUDIANTES!C292</f>
        <v>0</v>
      </c>
      <c r="D292" s="97">
        <f>ESTUDIANTES!D292</f>
        <v>0</v>
      </c>
      <c r="E292" s="97"/>
      <c r="F292" s="97"/>
      <c r="G292" s="97"/>
      <c r="H292" s="57">
        <f>ESTUDIANTES!H292</f>
        <v>0</v>
      </c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  <c r="HB292" s="54"/>
      <c r="HC292" s="54"/>
      <c r="HD292" s="54"/>
      <c r="HE292" s="54"/>
      <c r="HF292" s="54"/>
      <c r="HG292" s="54"/>
      <c r="HH292" s="54"/>
      <c r="HI292" s="54"/>
      <c r="HJ292" s="54"/>
      <c r="HK292" s="54"/>
      <c r="HL292" s="54"/>
      <c r="HM292" s="54"/>
      <c r="HN292" s="54"/>
      <c r="HO292" s="54"/>
      <c r="HP292" s="54"/>
      <c r="HQ292" s="54"/>
      <c r="HR292" s="54"/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  <c r="IV292" s="54"/>
      <c r="IW292" s="54"/>
      <c r="IX292" s="54"/>
      <c r="IY292" s="54"/>
      <c r="IZ292" s="54"/>
      <c r="JA292" s="16"/>
      <c r="JB292" s="16"/>
      <c r="JC292" s="16"/>
      <c r="JD292" s="16"/>
    </row>
    <row r="293" spans="1:264" s="6" customFormat="1" x14ac:dyDescent="0.25">
      <c r="A293" s="55">
        <v>289</v>
      </c>
      <c r="B293" s="56">
        <f>ESTUDIANTES!B293</f>
        <v>0</v>
      </c>
      <c r="C293" s="56">
        <f>ESTUDIANTES!C293</f>
        <v>0</v>
      </c>
      <c r="D293" s="97">
        <f>ESTUDIANTES!D293</f>
        <v>0</v>
      </c>
      <c r="E293" s="97"/>
      <c r="F293" s="97"/>
      <c r="G293" s="97"/>
      <c r="H293" s="57">
        <f>ESTUDIANTES!H293</f>
        <v>0</v>
      </c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  <c r="HB293" s="54"/>
      <c r="HC293" s="54"/>
      <c r="HD293" s="54"/>
      <c r="HE293" s="54"/>
      <c r="HF293" s="54"/>
      <c r="HG293" s="54"/>
      <c r="HH293" s="54"/>
      <c r="HI293" s="54"/>
      <c r="HJ293" s="54"/>
      <c r="HK293" s="54"/>
      <c r="HL293" s="54"/>
      <c r="HM293" s="54"/>
      <c r="HN293" s="54"/>
      <c r="HO293" s="54"/>
      <c r="HP293" s="54"/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  <c r="IV293" s="54"/>
      <c r="IW293" s="54"/>
      <c r="IX293" s="54"/>
      <c r="IY293" s="54"/>
      <c r="IZ293" s="54"/>
      <c r="JA293" s="16"/>
      <c r="JB293" s="16"/>
      <c r="JC293" s="16"/>
      <c r="JD293" s="16"/>
    </row>
    <row r="294" spans="1:264" s="6" customFormat="1" x14ac:dyDescent="0.25">
      <c r="A294" s="55">
        <v>290</v>
      </c>
      <c r="B294" s="56">
        <f>ESTUDIANTES!B294</f>
        <v>0</v>
      </c>
      <c r="C294" s="56">
        <f>ESTUDIANTES!C294</f>
        <v>0</v>
      </c>
      <c r="D294" s="97">
        <f>ESTUDIANTES!D294</f>
        <v>0</v>
      </c>
      <c r="E294" s="97"/>
      <c r="F294" s="97"/>
      <c r="G294" s="97"/>
      <c r="H294" s="57">
        <f>ESTUDIANTES!H294</f>
        <v>0</v>
      </c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4"/>
      <c r="ER294" s="54"/>
      <c r="ES294" s="54"/>
      <c r="ET294" s="54"/>
      <c r="EU294" s="54"/>
      <c r="EV294" s="54"/>
      <c r="EW294" s="54"/>
      <c r="EX294" s="54"/>
      <c r="EY294" s="54"/>
      <c r="EZ294" s="54"/>
      <c r="FA294" s="54"/>
      <c r="FB294" s="54"/>
      <c r="FC294" s="54"/>
      <c r="FD294" s="54"/>
      <c r="FE294" s="54"/>
      <c r="FF294" s="54"/>
      <c r="FG294" s="54"/>
      <c r="FH294" s="54"/>
      <c r="FI294" s="54"/>
      <c r="FJ294" s="54"/>
      <c r="FK294" s="54"/>
      <c r="FL294" s="54"/>
      <c r="FM294" s="54"/>
      <c r="FN294" s="54"/>
      <c r="FO294" s="54"/>
      <c r="FP294" s="54"/>
      <c r="FQ294" s="54"/>
      <c r="FR294" s="54"/>
      <c r="FS294" s="54"/>
      <c r="FT294" s="54"/>
      <c r="FU294" s="54"/>
      <c r="FV294" s="54"/>
      <c r="FW294" s="54"/>
      <c r="FX294" s="54"/>
      <c r="FY294" s="54"/>
      <c r="FZ294" s="54"/>
      <c r="GA294" s="54"/>
      <c r="GB294" s="54"/>
      <c r="GC294" s="54"/>
      <c r="GD294" s="54"/>
      <c r="GE294" s="54"/>
      <c r="GF294" s="54"/>
      <c r="GG294" s="54"/>
      <c r="GH294" s="54"/>
      <c r="GI294" s="54"/>
      <c r="GJ294" s="54"/>
      <c r="GK294" s="54"/>
      <c r="GL294" s="54"/>
      <c r="GM294" s="54"/>
      <c r="GN294" s="54"/>
      <c r="GO294" s="54"/>
      <c r="GP294" s="54"/>
      <c r="GQ294" s="54"/>
      <c r="GR294" s="54"/>
      <c r="GS294" s="54"/>
      <c r="GT294" s="54"/>
      <c r="GU294" s="54"/>
      <c r="GV294" s="54"/>
      <c r="GW294" s="54"/>
      <c r="GX294" s="54"/>
      <c r="GY294" s="54"/>
      <c r="GZ294" s="54"/>
      <c r="HA294" s="54"/>
      <c r="HB294" s="54"/>
      <c r="HC294" s="54"/>
      <c r="HD294" s="54"/>
      <c r="HE294" s="54"/>
      <c r="HF294" s="54"/>
      <c r="HG294" s="54"/>
      <c r="HH294" s="54"/>
      <c r="HI294" s="54"/>
      <c r="HJ294" s="54"/>
      <c r="HK294" s="54"/>
      <c r="HL294" s="54"/>
      <c r="HM294" s="54"/>
      <c r="HN294" s="54"/>
      <c r="HO294" s="54"/>
      <c r="HP294" s="54"/>
      <c r="HQ294" s="54"/>
      <c r="HR294" s="54"/>
      <c r="HS294" s="54"/>
      <c r="HT294" s="54"/>
      <c r="HU294" s="54"/>
      <c r="HV294" s="54"/>
      <c r="HW294" s="54"/>
      <c r="HX294" s="54"/>
      <c r="HY294" s="54"/>
      <c r="HZ294" s="54"/>
      <c r="IA294" s="54"/>
      <c r="IB294" s="54"/>
      <c r="IC294" s="54"/>
      <c r="ID294" s="54"/>
      <c r="IE294" s="54"/>
      <c r="IF294" s="54"/>
      <c r="IG294" s="54"/>
      <c r="IH294" s="54"/>
      <c r="II294" s="54"/>
      <c r="IJ294" s="54"/>
      <c r="IK294" s="54"/>
      <c r="IL294" s="54"/>
      <c r="IM294" s="54"/>
      <c r="IN294" s="54"/>
      <c r="IO294" s="54"/>
      <c r="IP294" s="54"/>
      <c r="IQ294" s="54"/>
      <c r="IR294" s="54"/>
      <c r="IS294" s="54"/>
      <c r="IT294" s="54"/>
      <c r="IU294" s="54"/>
      <c r="IV294" s="54"/>
      <c r="IW294" s="54"/>
      <c r="IX294" s="54"/>
      <c r="IY294" s="54"/>
      <c r="IZ294" s="54"/>
      <c r="JA294" s="16"/>
      <c r="JB294" s="16"/>
      <c r="JC294" s="16"/>
      <c r="JD294" s="16"/>
    </row>
    <row r="295" spans="1:264" s="6" customFormat="1" x14ac:dyDescent="0.25">
      <c r="A295" s="55">
        <v>291</v>
      </c>
      <c r="B295" s="56">
        <f>ESTUDIANTES!B295</f>
        <v>0</v>
      </c>
      <c r="C295" s="56">
        <f>ESTUDIANTES!C295</f>
        <v>0</v>
      </c>
      <c r="D295" s="97">
        <f>ESTUDIANTES!D295</f>
        <v>0</v>
      </c>
      <c r="E295" s="97"/>
      <c r="F295" s="97"/>
      <c r="G295" s="97"/>
      <c r="H295" s="57">
        <f>ESTUDIANTES!H295</f>
        <v>0</v>
      </c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  <c r="GS295" s="54"/>
      <c r="GT295" s="54"/>
      <c r="GU295" s="54"/>
      <c r="GV295" s="54"/>
      <c r="GW295" s="54"/>
      <c r="GX295" s="54"/>
      <c r="GY295" s="54"/>
      <c r="GZ295" s="54"/>
      <c r="HA295" s="54"/>
      <c r="HB295" s="54"/>
      <c r="HC295" s="54"/>
      <c r="HD295" s="54"/>
      <c r="HE295" s="54"/>
      <c r="HF295" s="54"/>
      <c r="HG295" s="54"/>
      <c r="HH295" s="54"/>
      <c r="HI295" s="54"/>
      <c r="HJ295" s="54"/>
      <c r="HK295" s="54"/>
      <c r="HL295" s="54"/>
      <c r="HM295" s="54"/>
      <c r="HN295" s="54"/>
      <c r="HO295" s="54"/>
      <c r="HP295" s="54"/>
      <c r="HQ295" s="54"/>
      <c r="HR295" s="54"/>
      <c r="HS295" s="54"/>
      <c r="HT295" s="54"/>
      <c r="HU295" s="54"/>
      <c r="HV295" s="54"/>
      <c r="HW295" s="54"/>
      <c r="HX295" s="54"/>
      <c r="HY295" s="54"/>
      <c r="HZ295" s="54"/>
      <c r="IA295" s="54"/>
      <c r="IB295" s="54"/>
      <c r="IC295" s="54"/>
      <c r="ID295" s="54"/>
      <c r="IE295" s="54"/>
      <c r="IF295" s="54"/>
      <c r="IG295" s="54"/>
      <c r="IH295" s="54"/>
      <c r="II295" s="54"/>
      <c r="IJ295" s="54"/>
      <c r="IK295" s="54"/>
      <c r="IL295" s="54"/>
      <c r="IM295" s="54"/>
      <c r="IN295" s="54"/>
      <c r="IO295" s="54"/>
      <c r="IP295" s="54"/>
      <c r="IQ295" s="54"/>
      <c r="IR295" s="54"/>
      <c r="IS295" s="54"/>
      <c r="IT295" s="54"/>
      <c r="IU295" s="54"/>
      <c r="IV295" s="54"/>
      <c r="IW295" s="54"/>
      <c r="IX295" s="54"/>
      <c r="IY295" s="54"/>
      <c r="IZ295" s="54"/>
      <c r="JA295" s="16"/>
      <c r="JB295" s="16"/>
      <c r="JC295" s="16"/>
      <c r="JD295" s="16"/>
    </row>
    <row r="296" spans="1:264" s="6" customFormat="1" x14ac:dyDescent="0.25">
      <c r="A296" s="55">
        <v>292</v>
      </c>
      <c r="B296" s="56">
        <f>ESTUDIANTES!B296</f>
        <v>0</v>
      </c>
      <c r="C296" s="56">
        <f>ESTUDIANTES!C296</f>
        <v>0</v>
      </c>
      <c r="D296" s="97">
        <f>ESTUDIANTES!D296</f>
        <v>0</v>
      </c>
      <c r="E296" s="97"/>
      <c r="F296" s="97"/>
      <c r="G296" s="97"/>
      <c r="H296" s="57">
        <f>ESTUDIANTES!H296</f>
        <v>0</v>
      </c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  <c r="HB296" s="54"/>
      <c r="HC296" s="54"/>
      <c r="HD296" s="54"/>
      <c r="HE296" s="54"/>
      <c r="HF296" s="54"/>
      <c r="HG296" s="54"/>
      <c r="HH296" s="54"/>
      <c r="HI296" s="54"/>
      <c r="HJ296" s="54"/>
      <c r="HK296" s="54"/>
      <c r="HL296" s="54"/>
      <c r="HM296" s="54"/>
      <c r="HN296" s="54"/>
      <c r="HO296" s="54"/>
      <c r="HP296" s="54"/>
      <c r="HQ296" s="54"/>
      <c r="HR296" s="54"/>
      <c r="HS296" s="54"/>
      <c r="HT296" s="54"/>
      <c r="HU296" s="54"/>
      <c r="HV296" s="54"/>
      <c r="HW296" s="54"/>
      <c r="HX296" s="54"/>
      <c r="HY296" s="54"/>
      <c r="HZ296" s="54"/>
      <c r="IA296" s="54"/>
      <c r="IB296" s="54"/>
      <c r="IC296" s="54"/>
      <c r="ID296" s="54"/>
      <c r="IE296" s="54"/>
      <c r="IF296" s="54"/>
      <c r="IG296" s="54"/>
      <c r="IH296" s="54"/>
      <c r="II296" s="54"/>
      <c r="IJ296" s="54"/>
      <c r="IK296" s="54"/>
      <c r="IL296" s="54"/>
      <c r="IM296" s="54"/>
      <c r="IN296" s="54"/>
      <c r="IO296" s="54"/>
      <c r="IP296" s="54"/>
      <c r="IQ296" s="54"/>
      <c r="IR296" s="54"/>
      <c r="IS296" s="54"/>
      <c r="IT296" s="54"/>
      <c r="IU296" s="54"/>
      <c r="IV296" s="54"/>
      <c r="IW296" s="54"/>
      <c r="IX296" s="54"/>
      <c r="IY296" s="54"/>
      <c r="IZ296" s="54"/>
      <c r="JA296" s="16"/>
      <c r="JB296" s="16"/>
      <c r="JC296" s="16"/>
      <c r="JD296" s="16"/>
    </row>
    <row r="297" spans="1:264" s="6" customFormat="1" x14ac:dyDescent="0.25">
      <c r="A297" s="55">
        <v>293</v>
      </c>
      <c r="B297" s="56">
        <f>ESTUDIANTES!B297</f>
        <v>0</v>
      </c>
      <c r="C297" s="56">
        <f>ESTUDIANTES!C297</f>
        <v>0</v>
      </c>
      <c r="D297" s="97">
        <f>ESTUDIANTES!D297</f>
        <v>0</v>
      </c>
      <c r="E297" s="97"/>
      <c r="F297" s="97"/>
      <c r="G297" s="97"/>
      <c r="H297" s="57">
        <f>ESTUDIANTES!H297</f>
        <v>0</v>
      </c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  <c r="GS297" s="54"/>
      <c r="GT297" s="54"/>
      <c r="GU297" s="54"/>
      <c r="GV297" s="54"/>
      <c r="GW297" s="54"/>
      <c r="GX297" s="54"/>
      <c r="GY297" s="54"/>
      <c r="GZ297" s="54"/>
      <c r="HA297" s="54"/>
      <c r="HB297" s="54"/>
      <c r="HC297" s="54"/>
      <c r="HD297" s="54"/>
      <c r="HE297" s="54"/>
      <c r="HF297" s="54"/>
      <c r="HG297" s="54"/>
      <c r="HH297" s="54"/>
      <c r="HI297" s="54"/>
      <c r="HJ297" s="54"/>
      <c r="HK297" s="54"/>
      <c r="HL297" s="54"/>
      <c r="HM297" s="54"/>
      <c r="HN297" s="54"/>
      <c r="HO297" s="54"/>
      <c r="HP297" s="54"/>
      <c r="HQ297" s="54"/>
      <c r="HR297" s="54"/>
      <c r="HS297" s="54"/>
      <c r="HT297" s="54"/>
      <c r="HU297" s="54"/>
      <c r="HV297" s="54"/>
      <c r="HW297" s="54"/>
      <c r="HX297" s="54"/>
      <c r="HY297" s="54"/>
      <c r="HZ297" s="54"/>
      <c r="IA297" s="54"/>
      <c r="IB297" s="54"/>
      <c r="IC297" s="54"/>
      <c r="ID297" s="54"/>
      <c r="IE297" s="54"/>
      <c r="IF297" s="54"/>
      <c r="IG297" s="54"/>
      <c r="IH297" s="54"/>
      <c r="II297" s="54"/>
      <c r="IJ297" s="54"/>
      <c r="IK297" s="54"/>
      <c r="IL297" s="54"/>
      <c r="IM297" s="54"/>
      <c r="IN297" s="54"/>
      <c r="IO297" s="54"/>
      <c r="IP297" s="54"/>
      <c r="IQ297" s="54"/>
      <c r="IR297" s="54"/>
      <c r="IS297" s="54"/>
      <c r="IT297" s="54"/>
      <c r="IU297" s="54"/>
      <c r="IV297" s="54"/>
      <c r="IW297" s="54"/>
      <c r="IX297" s="54"/>
      <c r="IY297" s="54"/>
      <c r="IZ297" s="54"/>
      <c r="JA297" s="16"/>
      <c r="JB297" s="16"/>
      <c r="JC297" s="16"/>
      <c r="JD297" s="16"/>
    </row>
    <row r="298" spans="1:264" s="6" customFormat="1" x14ac:dyDescent="0.25">
      <c r="A298" s="55">
        <v>294</v>
      </c>
      <c r="B298" s="56">
        <f>ESTUDIANTES!B298</f>
        <v>0</v>
      </c>
      <c r="C298" s="56">
        <f>ESTUDIANTES!C298</f>
        <v>0</v>
      </c>
      <c r="D298" s="97">
        <f>ESTUDIANTES!D298</f>
        <v>0</v>
      </c>
      <c r="E298" s="97"/>
      <c r="F298" s="97"/>
      <c r="G298" s="97"/>
      <c r="H298" s="57">
        <f>ESTUDIANTES!H298</f>
        <v>0</v>
      </c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  <c r="GS298" s="54"/>
      <c r="GT298" s="54"/>
      <c r="GU298" s="54"/>
      <c r="GV298" s="54"/>
      <c r="GW298" s="54"/>
      <c r="GX298" s="54"/>
      <c r="GY298" s="54"/>
      <c r="GZ298" s="54"/>
      <c r="HA298" s="54"/>
      <c r="HB298" s="54"/>
      <c r="HC298" s="54"/>
      <c r="HD298" s="54"/>
      <c r="HE298" s="54"/>
      <c r="HF298" s="54"/>
      <c r="HG298" s="54"/>
      <c r="HH298" s="54"/>
      <c r="HI298" s="54"/>
      <c r="HJ298" s="54"/>
      <c r="HK298" s="54"/>
      <c r="HL298" s="54"/>
      <c r="HM298" s="54"/>
      <c r="HN298" s="54"/>
      <c r="HO298" s="54"/>
      <c r="HP298" s="54"/>
      <c r="HQ298" s="54"/>
      <c r="HR298" s="54"/>
      <c r="HS298" s="54"/>
      <c r="HT298" s="54"/>
      <c r="HU298" s="54"/>
      <c r="HV298" s="54"/>
      <c r="HW298" s="54"/>
      <c r="HX298" s="54"/>
      <c r="HY298" s="54"/>
      <c r="HZ298" s="54"/>
      <c r="IA298" s="54"/>
      <c r="IB298" s="54"/>
      <c r="IC298" s="54"/>
      <c r="ID298" s="54"/>
      <c r="IE298" s="54"/>
      <c r="IF298" s="54"/>
      <c r="IG298" s="54"/>
      <c r="IH298" s="54"/>
      <c r="II298" s="54"/>
      <c r="IJ298" s="54"/>
      <c r="IK298" s="54"/>
      <c r="IL298" s="54"/>
      <c r="IM298" s="54"/>
      <c r="IN298" s="54"/>
      <c r="IO298" s="54"/>
      <c r="IP298" s="54"/>
      <c r="IQ298" s="54"/>
      <c r="IR298" s="54"/>
      <c r="IS298" s="54"/>
      <c r="IT298" s="54"/>
      <c r="IU298" s="54"/>
      <c r="IV298" s="54"/>
      <c r="IW298" s="54"/>
      <c r="IX298" s="54"/>
      <c r="IY298" s="54"/>
      <c r="IZ298" s="54"/>
      <c r="JA298" s="16"/>
      <c r="JB298" s="16"/>
      <c r="JC298" s="16"/>
      <c r="JD298" s="16"/>
    </row>
    <row r="299" spans="1:264" s="6" customFormat="1" x14ac:dyDescent="0.25">
      <c r="A299" s="55">
        <v>295</v>
      </c>
      <c r="B299" s="56">
        <f>ESTUDIANTES!B299</f>
        <v>0</v>
      </c>
      <c r="C299" s="56">
        <f>ESTUDIANTES!C299</f>
        <v>0</v>
      </c>
      <c r="D299" s="97">
        <f>ESTUDIANTES!D299</f>
        <v>0</v>
      </c>
      <c r="E299" s="97"/>
      <c r="F299" s="97"/>
      <c r="G299" s="97"/>
      <c r="H299" s="57">
        <f>ESTUDIANTES!H299</f>
        <v>0</v>
      </c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  <c r="GS299" s="54"/>
      <c r="GT299" s="54"/>
      <c r="GU299" s="54"/>
      <c r="GV299" s="54"/>
      <c r="GW299" s="54"/>
      <c r="GX299" s="54"/>
      <c r="GY299" s="54"/>
      <c r="GZ299" s="54"/>
      <c r="HA299" s="54"/>
      <c r="HB299" s="54"/>
      <c r="HC299" s="54"/>
      <c r="HD299" s="54"/>
      <c r="HE299" s="54"/>
      <c r="HF299" s="54"/>
      <c r="HG299" s="54"/>
      <c r="HH299" s="54"/>
      <c r="HI299" s="54"/>
      <c r="HJ299" s="54"/>
      <c r="HK299" s="54"/>
      <c r="HL299" s="54"/>
      <c r="HM299" s="54"/>
      <c r="HN299" s="54"/>
      <c r="HO299" s="54"/>
      <c r="HP299" s="54"/>
      <c r="HQ299" s="54"/>
      <c r="HR299" s="54"/>
      <c r="HS299" s="54"/>
      <c r="HT299" s="54"/>
      <c r="HU299" s="54"/>
      <c r="HV299" s="54"/>
      <c r="HW299" s="54"/>
      <c r="HX299" s="54"/>
      <c r="HY299" s="54"/>
      <c r="HZ299" s="54"/>
      <c r="IA299" s="54"/>
      <c r="IB299" s="54"/>
      <c r="IC299" s="54"/>
      <c r="ID299" s="54"/>
      <c r="IE299" s="54"/>
      <c r="IF299" s="54"/>
      <c r="IG299" s="54"/>
      <c r="IH299" s="54"/>
      <c r="II299" s="54"/>
      <c r="IJ299" s="54"/>
      <c r="IK299" s="54"/>
      <c r="IL299" s="54"/>
      <c r="IM299" s="54"/>
      <c r="IN299" s="54"/>
      <c r="IO299" s="54"/>
      <c r="IP299" s="54"/>
      <c r="IQ299" s="54"/>
      <c r="IR299" s="54"/>
      <c r="IS299" s="54"/>
      <c r="IT299" s="54"/>
      <c r="IU299" s="54"/>
      <c r="IV299" s="54"/>
      <c r="IW299" s="54"/>
      <c r="IX299" s="54"/>
      <c r="IY299" s="54"/>
      <c r="IZ299" s="54"/>
      <c r="JA299" s="16"/>
      <c r="JB299" s="16"/>
      <c r="JC299" s="16"/>
      <c r="JD299" s="16"/>
    </row>
    <row r="300" spans="1:264" s="6" customFormat="1" x14ac:dyDescent="0.25">
      <c r="A300" s="55">
        <v>296</v>
      </c>
      <c r="B300" s="56">
        <f>ESTUDIANTES!B300</f>
        <v>0</v>
      </c>
      <c r="C300" s="56">
        <f>ESTUDIANTES!C300</f>
        <v>0</v>
      </c>
      <c r="D300" s="97">
        <f>ESTUDIANTES!D300</f>
        <v>0</v>
      </c>
      <c r="E300" s="97"/>
      <c r="F300" s="97"/>
      <c r="G300" s="97"/>
      <c r="H300" s="57">
        <f>ESTUDIANTES!H300</f>
        <v>0</v>
      </c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54"/>
      <c r="EU300" s="54"/>
      <c r="EV300" s="54"/>
      <c r="EW300" s="54"/>
      <c r="EX300" s="54"/>
      <c r="EY300" s="54"/>
      <c r="EZ300" s="54"/>
      <c r="FA300" s="54"/>
      <c r="FB300" s="54"/>
      <c r="FC300" s="54"/>
      <c r="FD300" s="54"/>
      <c r="FE300" s="54"/>
      <c r="FF300" s="54"/>
      <c r="FG300" s="54"/>
      <c r="FH300" s="54"/>
      <c r="FI300" s="54"/>
      <c r="FJ300" s="54"/>
      <c r="FK300" s="54"/>
      <c r="FL300" s="54"/>
      <c r="FM300" s="54"/>
      <c r="FN300" s="54"/>
      <c r="FO300" s="54"/>
      <c r="FP300" s="54"/>
      <c r="FQ300" s="54"/>
      <c r="FR300" s="54"/>
      <c r="FS300" s="54"/>
      <c r="FT300" s="54"/>
      <c r="FU300" s="54"/>
      <c r="FV300" s="54"/>
      <c r="FW300" s="54"/>
      <c r="FX300" s="54"/>
      <c r="FY300" s="54"/>
      <c r="FZ300" s="54"/>
      <c r="GA300" s="54"/>
      <c r="GB300" s="54"/>
      <c r="GC300" s="54"/>
      <c r="GD300" s="54"/>
      <c r="GE300" s="54"/>
      <c r="GF300" s="54"/>
      <c r="GG300" s="54"/>
      <c r="GH300" s="54"/>
      <c r="GI300" s="54"/>
      <c r="GJ300" s="54"/>
      <c r="GK300" s="54"/>
      <c r="GL300" s="54"/>
      <c r="GM300" s="54"/>
      <c r="GN300" s="54"/>
      <c r="GO300" s="54"/>
      <c r="GP300" s="54"/>
      <c r="GQ300" s="54"/>
      <c r="GR300" s="54"/>
      <c r="GS300" s="54"/>
      <c r="GT300" s="54"/>
      <c r="GU300" s="54"/>
      <c r="GV300" s="54"/>
      <c r="GW300" s="54"/>
      <c r="GX300" s="54"/>
      <c r="GY300" s="54"/>
      <c r="GZ300" s="54"/>
      <c r="HA300" s="54"/>
      <c r="HB300" s="54"/>
      <c r="HC300" s="54"/>
      <c r="HD300" s="54"/>
      <c r="HE300" s="54"/>
      <c r="HF300" s="54"/>
      <c r="HG300" s="54"/>
      <c r="HH300" s="54"/>
      <c r="HI300" s="54"/>
      <c r="HJ300" s="54"/>
      <c r="HK300" s="54"/>
      <c r="HL300" s="54"/>
      <c r="HM300" s="54"/>
      <c r="HN300" s="54"/>
      <c r="HO300" s="54"/>
      <c r="HP300" s="54"/>
      <c r="HQ300" s="54"/>
      <c r="HR300" s="54"/>
      <c r="HS300" s="54"/>
      <c r="HT300" s="54"/>
      <c r="HU300" s="54"/>
      <c r="HV300" s="54"/>
      <c r="HW300" s="54"/>
      <c r="HX300" s="54"/>
      <c r="HY300" s="54"/>
      <c r="HZ300" s="54"/>
      <c r="IA300" s="54"/>
      <c r="IB300" s="54"/>
      <c r="IC300" s="54"/>
      <c r="ID300" s="54"/>
      <c r="IE300" s="54"/>
      <c r="IF300" s="54"/>
      <c r="IG300" s="54"/>
      <c r="IH300" s="54"/>
      <c r="II300" s="54"/>
      <c r="IJ300" s="54"/>
      <c r="IK300" s="54"/>
      <c r="IL300" s="54"/>
      <c r="IM300" s="54"/>
      <c r="IN300" s="54"/>
      <c r="IO300" s="54"/>
      <c r="IP300" s="54"/>
      <c r="IQ300" s="54"/>
      <c r="IR300" s="54"/>
      <c r="IS300" s="54"/>
      <c r="IT300" s="54"/>
      <c r="IU300" s="54"/>
      <c r="IV300" s="54"/>
      <c r="IW300" s="54"/>
      <c r="IX300" s="54"/>
      <c r="IY300" s="54"/>
      <c r="IZ300" s="54"/>
      <c r="JA300" s="16"/>
      <c r="JB300" s="16"/>
      <c r="JC300" s="16"/>
      <c r="JD300" s="16"/>
    </row>
    <row r="301" spans="1:264" s="6" customFormat="1" x14ac:dyDescent="0.25">
      <c r="A301" s="55">
        <v>297</v>
      </c>
      <c r="B301" s="56">
        <f>ESTUDIANTES!B301</f>
        <v>0</v>
      </c>
      <c r="C301" s="56">
        <f>ESTUDIANTES!C301</f>
        <v>0</v>
      </c>
      <c r="D301" s="97">
        <f>ESTUDIANTES!D301</f>
        <v>0</v>
      </c>
      <c r="E301" s="97"/>
      <c r="F301" s="97"/>
      <c r="G301" s="97"/>
      <c r="H301" s="57">
        <f>ESTUDIANTES!H301</f>
        <v>0</v>
      </c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4"/>
      <c r="ER301" s="54"/>
      <c r="ES301" s="54"/>
      <c r="ET301" s="54"/>
      <c r="EU301" s="54"/>
      <c r="EV301" s="54"/>
      <c r="EW301" s="54"/>
      <c r="EX301" s="54"/>
      <c r="EY301" s="54"/>
      <c r="EZ301" s="54"/>
      <c r="FA301" s="54"/>
      <c r="FB301" s="54"/>
      <c r="FC301" s="54"/>
      <c r="FD301" s="54"/>
      <c r="FE301" s="54"/>
      <c r="FF301" s="54"/>
      <c r="FG301" s="54"/>
      <c r="FH301" s="54"/>
      <c r="FI301" s="54"/>
      <c r="FJ301" s="54"/>
      <c r="FK301" s="54"/>
      <c r="FL301" s="54"/>
      <c r="FM301" s="54"/>
      <c r="FN301" s="54"/>
      <c r="FO301" s="54"/>
      <c r="FP301" s="54"/>
      <c r="FQ301" s="54"/>
      <c r="FR301" s="54"/>
      <c r="FS301" s="54"/>
      <c r="FT301" s="54"/>
      <c r="FU301" s="54"/>
      <c r="FV301" s="54"/>
      <c r="FW301" s="54"/>
      <c r="FX301" s="54"/>
      <c r="FY301" s="54"/>
      <c r="FZ301" s="54"/>
      <c r="GA301" s="54"/>
      <c r="GB301" s="54"/>
      <c r="GC301" s="54"/>
      <c r="GD301" s="54"/>
      <c r="GE301" s="54"/>
      <c r="GF301" s="54"/>
      <c r="GG301" s="54"/>
      <c r="GH301" s="54"/>
      <c r="GI301" s="54"/>
      <c r="GJ301" s="54"/>
      <c r="GK301" s="54"/>
      <c r="GL301" s="54"/>
      <c r="GM301" s="54"/>
      <c r="GN301" s="54"/>
      <c r="GO301" s="54"/>
      <c r="GP301" s="54"/>
      <c r="GQ301" s="54"/>
      <c r="GR301" s="54"/>
      <c r="GS301" s="54"/>
      <c r="GT301" s="54"/>
      <c r="GU301" s="54"/>
      <c r="GV301" s="54"/>
      <c r="GW301" s="54"/>
      <c r="GX301" s="54"/>
      <c r="GY301" s="54"/>
      <c r="GZ301" s="54"/>
      <c r="HA301" s="54"/>
      <c r="HB301" s="54"/>
      <c r="HC301" s="54"/>
      <c r="HD301" s="54"/>
      <c r="HE301" s="54"/>
      <c r="HF301" s="54"/>
      <c r="HG301" s="54"/>
      <c r="HH301" s="54"/>
      <c r="HI301" s="54"/>
      <c r="HJ301" s="54"/>
      <c r="HK301" s="54"/>
      <c r="HL301" s="54"/>
      <c r="HM301" s="54"/>
      <c r="HN301" s="54"/>
      <c r="HO301" s="54"/>
      <c r="HP301" s="54"/>
      <c r="HQ301" s="54"/>
      <c r="HR301" s="54"/>
      <c r="HS301" s="54"/>
      <c r="HT301" s="54"/>
      <c r="HU301" s="54"/>
      <c r="HV301" s="54"/>
      <c r="HW301" s="54"/>
      <c r="HX301" s="54"/>
      <c r="HY301" s="54"/>
      <c r="HZ301" s="54"/>
      <c r="IA301" s="54"/>
      <c r="IB301" s="54"/>
      <c r="IC301" s="54"/>
      <c r="ID301" s="54"/>
      <c r="IE301" s="54"/>
      <c r="IF301" s="54"/>
      <c r="IG301" s="54"/>
      <c r="IH301" s="54"/>
      <c r="II301" s="54"/>
      <c r="IJ301" s="54"/>
      <c r="IK301" s="54"/>
      <c r="IL301" s="54"/>
      <c r="IM301" s="54"/>
      <c r="IN301" s="54"/>
      <c r="IO301" s="54"/>
      <c r="IP301" s="54"/>
      <c r="IQ301" s="54"/>
      <c r="IR301" s="54"/>
      <c r="IS301" s="54"/>
      <c r="IT301" s="54"/>
      <c r="IU301" s="54"/>
      <c r="IV301" s="54"/>
      <c r="IW301" s="54"/>
      <c r="IX301" s="54"/>
      <c r="IY301" s="54"/>
      <c r="IZ301" s="54"/>
      <c r="JA301" s="16"/>
      <c r="JB301" s="16"/>
      <c r="JC301" s="16"/>
      <c r="JD301" s="16"/>
    </row>
    <row r="302" spans="1:264" s="6" customFormat="1" x14ac:dyDescent="0.25">
      <c r="A302" s="55">
        <v>298</v>
      </c>
      <c r="B302" s="56">
        <f>ESTUDIANTES!B302</f>
        <v>0</v>
      </c>
      <c r="C302" s="56">
        <f>ESTUDIANTES!C302</f>
        <v>0</v>
      </c>
      <c r="D302" s="97">
        <f>ESTUDIANTES!D302</f>
        <v>0</v>
      </c>
      <c r="E302" s="97"/>
      <c r="F302" s="97"/>
      <c r="G302" s="97"/>
      <c r="H302" s="57">
        <f>ESTUDIANTES!H302</f>
        <v>0</v>
      </c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  <c r="GS302" s="54"/>
      <c r="GT302" s="54"/>
      <c r="GU302" s="54"/>
      <c r="GV302" s="54"/>
      <c r="GW302" s="54"/>
      <c r="GX302" s="54"/>
      <c r="GY302" s="54"/>
      <c r="GZ302" s="54"/>
      <c r="HA302" s="54"/>
      <c r="HB302" s="54"/>
      <c r="HC302" s="54"/>
      <c r="HD302" s="54"/>
      <c r="HE302" s="54"/>
      <c r="HF302" s="54"/>
      <c r="HG302" s="54"/>
      <c r="HH302" s="54"/>
      <c r="HI302" s="54"/>
      <c r="HJ302" s="54"/>
      <c r="HK302" s="54"/>
      <c r="HL302" s="54"/>
      <c r="HM302" s="54"/>
      <c r="HN302" s="54"/>
      <c r="HO302" s="54"/>
      <c r="HP302" s="54"/>
      <c r="HQ302" s="54"/>
      <c r="HR302" s="54"/>
      <c r="HS302" s="54"/>
      <c r="HT302" s="54"/>
      <c r="HU302" s="54"/>
      <c r="HV302" s="54"/>
      <c r="HW302" s="54"/>
      <c r="HX302" s="54"/>
      <c r="HY302" s="54"/>
      <c r="HZ302" s="54"/>
      <c r="IA302" s="54"/>
      <c r="IB302" s="54"/>
      <c r="IC302" s="54"/>
      <c r="ID302" s="54"/>
      <c r="IE302" s="54"/>
      <c r="IF302" s="54"/>
      <c r="IG302" s="54"/>
      <c r="IH302" s="54"/>
      <c r="II302" s="54"/>
      <c r="IJ302" s="54"/>
      <c r="IK302" s="54"/>
      <c r="IL302" s="54"/>
      <c r="IM302" s="54"/>
      <c r="IN302" s="54"/>
      <c r="IO302" s="54"/>
      <c r="IP302" s="54"/>
      <c r="IQ302" s="54"/>
      <c r="IR302" s="54"/>
      <c r="IS302" s="54"/>
      <c r="IT302" s="54"/>
      <c r="IU302" s="54"/>
      <c r="IV302" s="54"/>
      <c r="IW302" s="54"/>
      <c r="IX302" s="54"/>
      <c r="IY302" s="54"/>
      <c r="IZ302" s="54"/>
      <c r="JA302" s="16"/>
      <c r="JB302" s="16"/>
      <c r="JC302" s="16"/>
      <c r="JD302" s="16"/>
    </row>
    <row r="303" spans="1:264" s="6" customFormat="1" x14ac:dyDescent="0.25">
      <c r="A303" s="55">
        <v>299</v>
      </c>
      <c r="B303" s="56">
        <f>ESTUDIANTES!B303</f>
        <v>0</v>
      </c>
      <c r="C303" s="56">
        <f>ESTUDIANTES!C303</f>
        <v>0</v>
      </c>
      <c r="D303" s="97">
        <f>ESTUDIANTES!D303</f>
        <v>0</v>
      </c>
      <c r="E303" s="97"/>
      <c r="F303" s="97"/>
      <c r="G303" s="97"/>
      <c r="H303" s="57">
        <f>ESTUDIANTES!H303</f>
        <v>0</v>
      </c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16"/>
      <c r="JB303" s="16"/>
      <c r="JC303" s="16"/>
      <c r="JD303" s="16"/>
    </row>
    <row r="304" spans="1:264" s="6" customFormat="1" x14ac:dyDescent="0.25">
      <c r="A304" s="55">
        <v>300</v>
      </c>
      <c r="B304" s="56">
        <f>ESTUDIANTES!B304</f>
        <v>0</v>
      </c>
      <c r="C304" s="56">
        <f>ESTUDIANTES!C304</f>
        <v>0</v>
      </c>
      <c r="D304" s="97">
        <f>ESTUDIANTES!D304</f>
        <v>0</v>
      </c>
      <c r="E304" s="97"/>
      <c r="F304" s="97"/>
      <c r="G304" s="97"/>
      <c r="H304" s="57">
        <f>ESTUDIANTES!H304</f>
        <v>0</v>
      </c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  <c r="GS304" s="54"/>
      <c r="GT304" s="54"/>
      <c r="GU304" s="54"/>
      <c r="GV304" s="54"/>
      <c r="GW304" s="54"/>
      <c r="GX304" s="54"/>
      <c r="GY304" s="54"/>
      <c r="GZ304" s="54"/>
      <c r="HA304" s="54"/>
      <c r="HB304" s="54"/>
      <c r="HC304" s="54"/>
      <c r="HD304" s="54"/>
      <c r="HE304" s="54"/>
      <c r="HF304" s="54"/>
      <c r="HG304" s="54"/>
      <c r="HH304" s="54"/>
      <c r="HI304" s="54"/>
      <c r="HJ304" s="54"/>
      <c r="HK304" s="54"/>
      <c r="HL304" s="54"/>
      <c r="HM304" s="54"/>
      <c r="HN304" s="54"/>
      <c r="HO304" s="54"/>
      <c r="HP304" s="54"/>
      <c r="HQ304" s="54"/>
      <c r="HR304" s="54"/>
      <c r="HS304" s="54"/>
      <c r="HT304" s="54"/>
      <c r="HU304" s="54"/>
      <c r="HV304" s="54"/>
      <c r="HW304" s="54"/>
      <c r="HX304" s="54"/>
      <c r="HY304" s="54"/>
      <c r="HZ304" s="54"/>
      <c r="IA304" s="54"/>
      <c r="IB304" s="54"/>
      <c r="IC304" s="54"/>
      <c r="ID304" s="54"/>
      <c r="IE304" s="54"/>
      <c r="IF304" s="54"/>
      <c r="IG304" s="54"/>
      <c r="IH304" s="54"/>
      <c r="II304" s="54"/>
      <c r="IJ304" s="54"/>
      <c r="IK304" s="54"/>
      <c r="IL304" s="54"/>
      <c r="IM304" s="54"/>
      <c r="IN304" s="54"/>
      <c r="IO304" s="54"/>
      <c r="IP304" s="54"/>
      <c r="IQ304" s="54"/>
      <c r="IR304" s="54"/>
      <c r="IS304" s="54"/>
      <c r="IT304" s="54"/>
      <c r="IU304" s="54"/>
      <c r="IV304" s="54"/>
      <c r="IW304" s="54"/>
      <c r="IX304" s="54"/>
      <c r="IY304" s="54"/>
      <c r="IZ304" s="54"/>
      <c r="JA304" s="16"/>
      <c r="JB304" s="16"/>
      <c r="JC304" s="16"/>
      <c r="JD304" s="16"/>
    </row>
    <row r="305" spans="1:264" s="6" customFormat="1" x14ac:dyDescent="0.25">
      <c r="A305" s="55">
        <v>301</v>
      </c>
      <c r="B305" s="56">
        <f>ESTUDIANTES!B305</f>
        <v>0</v>
      </c>
      <c r="C305" s="56">
        <f>ESTUDIANTES!C305</f>
        <v>0</v>
      </c>
      <c r="D305" s="97">
        <f>ESTUDIANTES!D305</f>
        <v>0</v>
      </c>
      <c r="E305" s="97"/>
      <c r="F305" s="97"/>
      <c r="G305" s="97"/>
      <c r="H305" s="57">
        <f>ESTUDIANTES!H305</f>
        <v>0</v>
      </c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  <c r="GS305" s="54"/>
      <c r="GT305" s="54"/>
      <c r="GU305" s="54"/>
      <c r="GV305" s="54"/>
      <c r="GW305" s="54"/>
      <c r="GX305" s="54"/>
      <c r="GY305" s="54"/>
      <c r="GZ305" s="54"/>
      <c r="HA305" s="54"/>
      <c r="HB305" s="54"/>
      <c r="HC305" s="54"/>
      <c r="HD305" s="54"/>
      <c r="HE305" s="54"/>
      <c r="HF305" s="54"/>
      <c r="HG305" s="54"/>
      <c r="HH305" s="54"/>
      <c r="HI305" s="54"/>
      <c r="HJ305" s="54"/>
      <c r="HK305" s="54"/>
      <c r="HL305" s="54"/>
      <c r="HM305" s="54"/>
      <c r="HN305" s="54"/>
      <c r="HO305" s="54"/>
      <c r="HP305" s="54"/>
      <c r="HQ305" s="54"/>
      <c r="HR305" s="54"/>
      <c r="HS305" s="54"/>
      <c r="HT305" s="54"/>
      <c r="HU305" s="54"/>
      <c r="HV305" s="54"/>
      <c r="HW305" s="54"/>
      <c r="HX305" s="54"/>
      <c r="HY305" s="54"/>
      <c r="HZ305" s="54"/>
      <c r="IA305" s="54"/>
      <c r="IB305" s="54"/>
      <c r="IC305" s="54"/>
      <c r="ID305" s="54"/>
      <c r="IE305" s="54"/>
      <c r="IF305" s="54"/>
      <c r="IG305" s="54"/>
      <c r="IH305" s="54"/>
      <c r="II305" s="54"/>
      <c r="IJ305" s="54"/>
      <c r="IK305" s="54"/>
      <c r="IL305" s="54"/>
      <c r="IM305" s="54"/>
      <c r="IN305" s="54"/>
      <c r="IO305" s="54"/>
      <c r="IP305" s="54"/>
      <c r="IQ305" s="54"/>
      <c r="IR305" s="54"/>
      <c r="IS305" s="54"/>
      <c r="IT305" s="54"/>
      <c r="IU305" s="54"/>
      <c r="IV305" s="54"/>
      <c r="IW305" s="54"/>
      <c r="IX305" s="54"/>
      <c r="IY305" s="54"/>
      <c r="IZ305" s="54"/>
      <c r="JA305" s="16"/>
      <c r="JB305" s="16"/>
      <c r="JC305" s="16"/>
      <c r="JD305" s="16"/>
    </row>
    <row r="306" spans="1:264" s="6" customFormat="1" x14ac:dyDescent="0.25">
      <c r="A306" s="55">
        <v>302</v>
      </c>
      <c r="B306" s="56">
        <f>ESTUDIANTES!B306</f>
        <v>0</v>
      </c>
      <c r="C306" s="56">
        <f>ESTUDIANTES!C306</f>
        <v>0</v>
      </c>
      <c r="D306" s="97">
        <f>ESTUDIANTES!D306</f>
        <v>0</v>
      </c>
      <c r="E306" s="97"/>
      <c r="F306" s="97"/>
      <c r="G306" s="97"/>
      <c r="H306" s="57">
        <f>ESTUDIANTES!H306</f>
        <v>0</v>
      </c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  <c r="GS306" s="54"/>
      <c r="GT306" s="54"/>
      <c r="GU306" s="54"/>
      <c r="GV306" s="54"/>
      <c r="GW306" s="54"/>
      <c r="GX306" s="54"/>
      <c r="GY306" s="54"/>
      <c r="GZ306" s="54"/>
      <c r="HA306" s="54"/>
      <c r="HB306" s="54"/>
      <c r="HC306" s="54"/>
      <c r="HD306" s="54"/>
      <c r="HE306" s="54"/>
      <c r="HF306" s="54"/>
      <c r="HG306" s="54"/>
      <c r="HH306" s="54"/>
      <c r="HI306" s="54"/>
      <c r="HJ306" s="54"/>
      <c r="HK306" s="54"/>
      <c r="HL306" s="54"/>
      <c r="HM306" s="54"/>
      <c r="HN306" s="54"/>
      <c r="HO306" s="54"/>
      <c r="HP306" s="54"/>
      <c r="HQ306" s="54"/>
      <c r="HR306" s="54"/>
      <c r="HS306" s="54"/>
      <c r="HT306" s="54"/>
      <c r="HU306" s="54"/>
      <c r="HV306" s="54"/>
      <c r="HW306" s="54"/>
      <c r="HX306" s="54"/>
      <c r="HY306" s="54"/>
      <c r="HZ306" s="54"/>
      <c r="IA306" s="54"/>
      <c r="IB306" s="54"/>
      <c r="IC306" s="54"/>
      <c r="ID306" s="54"/>
      <c r="IE306" s="54"/>
      <c r="IF306" s="54"/>
      <c r="IG306" s="54"/>
      <c r="IH306" s="54"/>
      <c r="II306" s="54"/>
      <c r="IJ306" s="54"/>
      <c r="IK306" s="54"/>
      <c r="IL306" s="54"/>
      <c r="IM306" s="54"/>
      <c r="IN306" s="54"/>
      <c r="IO306" s="54"/>
      <c r="IP306" s="54"/>
      <c r="IQ306" s="54"/>
      <c r="IR306" s="54"/>
      <c r="IS306" s="54"/>
      <c r="IT306" s="54"/>
      <c r="IU306" s="54"/>
      <c r="IV306" s="54"/>
      <c r="IW306" s="54"/>
      <c r="IX306" s="54"/>
      <c r="IY306" s="54"/>
      <c r="IZ306" s="54"/>
      <c r="JA306" s="16"/>
      <c r="JB306" s="16"/>
      <c r="JC306" s="16"/>
      <c r="JD306" s="16"/>
    </row>
    <row r="307" spans="1:264" s="6" customFormat="1" x14ac:dyDescent="0.25">
      <c r="A307" s="55">
        <v>303</v>
      </c>
      <c r="B307" s="56">
        <f>ESTUDIANTES!B307</f>
        <v>0</v>
      </c>
      <c r="C307" s="56">
        <f>ESTUDIANTES!C307</f>
        <v>0</v>
      </c>
      <c r="D307" s="97">
        <f>ESTUDIANTES!D307</f>
        <v>0</v>
      </c>
      <c r="E307" s="97"/>
      <c r="F307" s="97"/>
      <c r="G307" s="97"/>
      <c r="H307" s="57">
        <f>ESTUDIANTES!H307</f>
        <v>0</v>
      </c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4"/>
      <c r="EU307" s="54"/>
      <c r="EV307" s="54"/>
      <c r="EW307" s="54"/>
      <c r="EX307" s="54"/>
      <c r="EY307" s="54"/>
      <c r="EZ307" s="54"/>
      <c r="FA307" s="54"/>
      <c r="FB307" s="54"/>
      <c r="FC307" s="54"/>
      <c r="FD307" s="54"/>
      <c r="FE307" s="54"/>
      <c r="FF307" s="54"/>
      <c r="FG307" s="54"/>
      <c r="FH307" s="54"/>
      <c r="FI307" s="54"/>
      <c r="FJ307" s="54"/>
      <c r="FK307" s="54"/>
      <c r="FL307" s="54"/>
      <c r="FM307" s="54"/>
      <c r="FN307" s="54"/>
      <c r="FO307" s="54"/>
      <c r="FP307" s="54"/>
      <c r="FQ307" s="54"/>
      <c r="FR307" s="54"/>
      <c r="FS307" s="54"/>
      <c r="FT307" s="54"/>
      <c r="FU307" s="54"/>
      <c r="FV307" s="54"/>
      <c r="FW307" s="54"/>
      <c r="FX307" s="54"/>
      <c r="FY307" s="54"/>
      <c r="FZ307" s="54"/>
      <c r="GA307" s="54"/>
      <c r="GB307" s="54"/>
      <c r="GC307" s="54"/>
      <c r="GD307" s="54"/>
      <c r="GE307" s="54"/>
      <c r="GF307" s="54"/>
      <c r="GG307" s="54"/>
      <c r="GH307" s="54"/>
      <c r="GI307" s="54"/>
      <c r="GJ307" s="54"/>
      <c r="GK307" s="54"/>
      <c r="GL307" s="54"/>
      <c r="GM307" s="54"/>
      <c r="GN307" s="54"/>
      <c r="GO307" s="54"/>
      <c r="GP307" s="54"/>
      <c r="GQ307" s="54"/>
      <c r="GR307" s="54"/>
      <c r="GS307" s="54"/>
      <c r="GT307" s="54"/>
      <c r="GU307" s="54"/>
      <c r="GV307" s="54"/>
      <c r="GW307" s="54"/>
      <c r="GX307" s="54"/>
      <c r="GY307" s="54"/>
      <c r="GZ307" s="54"/>
      <c r="HA307" s="54"/>
      <c r="HB307" s="54"/>
      <c r="HC307" s="54"/>
      <c r="HD307" s="54"/>
      <c r="HE307" s="54"/>
      <c r="HF307" s="54"/>
      <c r="HG307" s="54"/>
      <c r="HH307" s="54"/>
      <c r="HI307" s="54"/>
      <c r="HJ307" s="54"/>
      <c r="HK307" s="54"/>
      <c r="HL307" s="54"/>
      <c r="HM307" s="54"/>
      <c r="HN307" s="54"/>
      <c r="HO307" s="54"/>
      <c r="HP307" s="54"/>
      <c r="HQ307" s="54"/>
      <c r="HR307" s="54"/>
      <c r="HS307" s="54"/>
      <c r="HT307" s="54"/>
      <c r="HU307" s="54"/>
      <c r="HV307" s="54"/>
      <c r="HW307" s="54"/>
      <c r="HX307" s="54"/>
      <c r="HY307" s="54"/>
      <c r="HZ307" s="54"/>
      <c r="IA307" s="54"/>
      <c r="IB307" s="54"/>
      <c r="IC307" s="54"/>
      <c r="ID307" s="54"/>
      <c r="IE307" s="54"/>
      <c r="IF307" s="54"/>
      <c r="IG307" s="54"/>
      <c r="IH307" s="54"/>
      <c r="II307" s="54"/>
      <c r="IJ307" s="54"/>
      <c r="IK307" s="54"/>
      <c r="IL307" s="54"/>
      <c r="IM307" s="54"/>
      <c r="IN307" s="54"/>
      <c r="IO307" s="54"/>
      <c r="IP307" s="54"/>
      <c r="IQ307" s="54"/>
      <c r="IR307" s="54"/>
      <c r="IS307" s="54"/>
      <c r="IT307" s="54"/>
      <c r="IU307" s="54"/>
      <c r="IV307" s="54"/>
      <c r="IW307" s="54"/>
      <c r="IX307" s="54"/>
      <c r="IY307" s="54"/>
      <c r="IZ307" s="54"/>
      <c r="JA307" s="16"/>
      <c r="JB307" s="16"/>
      <c r="JC307" s="16"/>
      <c r="JD307" s="16"/>
    </row>
    <row r="308" spans="1:264" s="6" customFormat="1" x14ac:dyDescent="0.25">
      <c r="A308" s="55">
        <v>304</v>
      </c>
      <c r="B308" s="56">
        <f>ESTUDIANTES!B308</f>
        <v>0</v>
      </c>
      <c r="C308" s="56">
        <f>ESTUDIANTES!C308</f>
        <v>0</v>
      </c>
      <c r="D308" s="97">
        <f>ESTUDIANTES!D308</f>
        <v>0</v>
      </c>
      <c r="E308" s="97"/>
      <c r="F308" s="97"/>
      <c r="G308" s="97"/>
      <c r="H308" s="57">
        <f>ESTUDIANTES!H308</f>
        <v>0</v>
      </c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4"/>
      <c r="EK308" s="54"/>
      <c r="EL308" s="54"/>
      <c r="EM308" s="54"/>
      <c r="EN308" s="54"/>
      <c r="EO308" s="54"/>
      <c r="EP308" s="54"/>
      <c r="EQ308" s="54"/>
      <c r="ER308" s="54"/>
      <c r="ES308" s="54"/>
      <c r="ET308" s="54"/>
      <c r="EU308" s="54"/>
      <c r="EV308" s="54"/>
      <c r="EW308" s="54"/>
      <c r="EX308" s="54"/>
      <c r="EY308" s="54"/>
      <c r="EZ308" s="54"/>
      <c r="FA308" s="54"/>
      <c r="FB308" s="54"/>
      <c r="FC308" s="54"/>
      <c r="FD308" s="54"/>
      <c r="FE308" s="54"/>
      <c r="FF308" s="54"/>
      <c r="FG308" s="54"/>
      <c r="FH308" s="54"/>
      <c r="FI308" s="54"/>
      <c r="FJ308" s="54"/>
      <c r="FK308" s="54"/>
      <c r="FL308" s="54"/>
      <c r="FM308" s="54"/>
      <c r="FN308" s="54"/>
      <c r="FO308" s="54"/>
      <c r="FP308" s="54"/>
      <c r="FQ308" s="54"/>
      <c r="FR308" s="54"/>
      <c r="FS308" s="54"/>
      <c r="FT308" s="54"/>
      <c r="FU308" s="54"/>
      <c r="FV308" s="54"/>
      <c r="FW308" s="54"/>
      <c r="FX308" s="54"/>
      <c r="FY308" s="54"/>
      <c r="FZ308" s="54"/>
      <c r="GA308" s="54"/>
      <c r="GB308" s="54"/>
      <c r="GC308" s="54"/>
      <c r="GD308" s="54"/>
      <c r="GE308" s="54"/>
      <c r="GF308" s="54"/>
      <c r="GG308" s="54"/>
      <c r="GH308" s="54"/>
      <c r="GI308" s="54"/>
      <c r="GJ308" s="54"/>
      <c r="GK308" s="54"/>
      <c r="GL308" s="54"/>
      <c r="GM308" s="54"/>
      <c r="GN308" s="54"/>
      <c r="GO308" s="54"/>
      <c r="GP308" s="54"/>
      <c r="GQ308" s="54"/>
      <c r="GR308" s="54"/>
      <c r="GS308" s="54"/>
      <c r="GT308" s="54"/>
      <c r="GU308" s="54"/>
      <c r="GV308" s="54"/>
      <c r="GW308" s="54"/>
      <c r="GX308" s="54"/>
      <c r="GY308" s="54"/>
      <c r="GZ308" s="54"/>
      <c r="HA308" s="54"/>
      <c r="HB308" s="54"/>
      <c r="HC308" s="54"/>
      <c r="HD308" s="54"/>
      <c r="HE308" s="54"/>
      <c r="HF308" s="54"/>
      <c r="HG308" s="54"/>
      <c r="HH308" s="54"/>
      <c r="HI308" s="54"/>
      <c r="HJ308" s="54"/>
      <c r="HK308" s="54"/>
      <c r="HL308" s="54"/>
      <c r="HM308" s="54"/>
      <c r="HN308" s="54"/>
      <c r="HO308" s="54"/>
      <c r="HP308" s="54"/>
      <c r="HQ308" s="54"/>
      <c r="HR308" s="54"/>
      <c r="HS308" s="54"/>
      <c r="HT308" s="54"/>
      <c r="HU308" s="54"/>
      <c r="HV308" s="54"/>
      <c r="HW308" s="54"/>
      <c r="HX308" s="54"/>
      <c r="HY308" s="54"/>
      <c r="HZ308" s="54"/>
      <c r="IA308" s="54"/>
      <c r="IB308" s="54"/>
      <c r="IC308" s="54"/>
      <c r="ID308" s="54"/>
      <c r="IE308" s="54"/>
      <c r="IF308" s="54"/>
      <c r="IG308" s="54"/>
      <c r="IH308" s="54"/>
      <c r="II308" s="54"/>
      <c r="IJ308" s="54"/>
      <c r="IK308" s="54"/>
      <c r="IL308" s="54"/>
      <c r="IM308" s="54"/>
      <c r="IN308" s="54"/>
      <c r="IO308" s="54"/>
      <c r="IP308" s="54"/>
      <c r="IQ308" s="54"/>
      <c r="IR308" s="54"/>
      <c r="IS308" s="54"/>
      <c r="IT308" s="54"/>
      <c r="IU308" s="54"/>
      <c r="IV308" s="54"/>
      <c r="IW308" s="54"/>
      <c r="IX308" s="54"/>
      <c r="IY308" s="54"/>
      <c r="IZ308" s="54"/>
      <c r="JA308" s="16"/>
      <c r="JB308" s="16"/>
      <c r="JC308" s="16"/>
      <c r="JD308" s="16"/>
    </row>
    <row r="309" spans="1:264" s="6" customFormat="1" x14ac:dyDescent="0.25">
      <c r="A309" s="55">
        <v>305</v>
      </c>
      <c r="B309" s="56">
        <f>ESTUDIANTES!B309</f>
        <v>0</v>
      </c>
      <c r="C309" s="56">
        <f>ESTUDIANTES!C309</f>
        <v>0</v>
      </c>
      <c r="D309" s="97">
        <f>ESTUDIANTES!D309</f>
        <v>0</v>
      </c>
      <c r="E309" s="97"/>
      <c r="F309" s="97"/>
      <c r="G309" s="97"/>
      <c r="H309" s="57">
        <f>ESTUDIANTES!H309</f>
        <v>0</v>
      </c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  <c r="GS309" s="54"/>
      <c r="GT309" s="54"/>
      <c r="GU309" s="54"/>
      <c r="GV309" s="54"/>
      <c r="GW309" s="54"/>
      <c r="GX309" s="54"/>
      <c r="GY309" s="54"/>
      <c r="GZ309" s="54"/>
      <c r="HA309" s="54"/>
      <c r="HB309" s="54"/>
      <c r="HC309" s="54"/>
      <c r="HD309" s="54"/>
      <c r="HE309" s="54"/>
      <c r="HF309" s="54"/>
      <c r="HG309" s="54"/>
      <c r="HH309" s="54"/>
      <c r="HI309" s="54"/>
      <c r="HJ309" s="54"/>
      <c r="HK309" s="54"/>
      <c r="HL309" s="54"/>
      <c r="HM309" s="54"/>
      <c r="HN309" s="54"/>
      <c r="HO309" s="54"/>
      <c r="HP309" s="54"/>
      <c r="HQ309" s="54"/>
      <c r="HR309" s="54"/>
      <c r="HS309" s="54"/>
      <c r="HT309" s="54"/>
      <c r="HU309" s="54"/>
      <c r="HV309" s="54"/>
      <c r="HW309" s="54"/>
      <c r="HX309" s="54"/>
      <c r="HY309" s="54"/>
      <c r="HZ309" s="54"/>
      <c r="IA309" s="54"/>
      <c r="IB309" s="54"/>
      <c r="IC309" s="54"/>
      <c r="ID309" s="54"/>
      <c r="IE309" s="54"/>
      <c r="IF309" s="54"/>
      <c r="IG309" s="54"/>
      <c r="IH309" s="54"/>
      <c r="II309" s="54"/>
      <c r="IJ309" s="54"/>
      <c r="IK309" s="54"/>
      <c r="IL309" s="54"/>
      <c r="IM309" s="54"/>
      <c r="IN309" s="54"/>
      <c r="IO309" s="54"/>
      <c r="IP309" s="54"/>
      <c r="IQ309" s="54"/>
      <c r="IR309" s="54"/>
      <c r="IS309" s="54"/>
      <c r="IT309" s="54"/>
      <c r="IU309" s="54"/>
      <c r="IV309" s="54"/>
      <c r="IW309" s="54"/>
      <c r="IX309" s="54"/>
      <c r="IY309" s="54"/>
      <c r="IZ309" s="54"/>
      <c r="JA309" s="16"/>
      <c r="JB309" s="16"/>
      <c r="JC309" s="16"/>
      <c r="JD309" s="16"/>
    </row>
    <row r="310" spans="1:264" s="6" customFormat="1" x14ac:dyDescent="0.25">
      <c r="A310" s="55">
        <v>306</v>
      </c>
      <c r="B310" s="56">
        <f>ESTUDIANTES!B310</f>
        <v>0</v>
      </c>
      <c r="C310" s="56">
        <f>ESTUDIANTES!C310</f>
        <v>0</v>
      </c>
      <c r="D310" s="97">
        <f>ESTUDIANTES!D310</f>
        <v>0</v>
      </c>
      <c r="E310" s="97"/>
      <c r="F310" s="97"/>
      <c r="G310" s="97"/>
      <c r="H310" s="57">
        <f>ESTUDIANTES!H310</f>
        <v>0</v>
      </c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  <c r="GS310" s="54"/>
      <c r="GT310" s="54"/>
      <c r="GU310" s="54"/>
      <c r="GV310" s="54"/>
      <c r="GW310" s="54"/>
      <c r="GX310" s="54"/>
      <c r="GY310" s="54"/>
      <c r="GZ310" s="54"/>
      <c r="HA310" s="54"/>
      <c r="HB310" s="54"/>
      <c r="HC310" s="54"/>
      <c r="HD310" s="54"/>
      <c r="HE310" s="54"/>
      <c r="HF310" s="54"/>
      <c r="HG310" s="54"/>
      <c r="HH310" s="54"/>
      <c r="HI310" s="54"/>
      <c r="HJ310" s="54"/>
      <c r="HK310" s="54"/>
      <c r="HL310" s="54"/>
      <c r="HM310" s="54"/>
      <c r="HN310" s="54"/>
      <c r="HO310" s="54"/>
      <c r="HP310" s="54"/>
      <c r="HQ310" s="54"/>
      <c r="HR310" s="54"/>
      <c r="HS310" s="54"/>
      <c r="HT310" s="54"/>
      <c r="HU310" s="54"/>
      <c r="HV310" s="54"/>
      <c r="HW310" s="54"/>
      <c r="HX310" s="54"/>
      <c r="HY310" s="54"/>
      <c r="HZ310" s="54"/>
      <c r="IA310" s="54"/>
      <c r="IB310" s="54"/>
      <c r="IC310" s="54"/>
      <c r="ID310" s="54"/>
      <c r="IE310" s="54"/>
      <c r="IF310" s="54"/>
      <c r="IG310" s="54"/>
      <c r="IH310" s="54"/>
      <c r="II310" s="54"/>
      <c r="IJ310" s="54"/>
      <c r="IK310" s="54"/>
      <c r="IL310" s="54"/>
      <c r="IM310" s="54"/>
      <c r="IN310" s="54"/>
      <c r="IO310" s="54"/>
      <c r="IP310" s="54"/>
      <c r="IQ310" s="54"/>
      <c r="IR310" s="54"/>
      <c r="IS310" s="54"/>
      <c r="IT310" s="54"/>
      <c r="IU310" s="54"/>
      <c r="IV310" s="54"/>
      <c r="IW310" s="54"/>
      <c r="IX310" s="54"/>
      <c r="IY310" s="54"/>
      <c r="IZ310" s="54"/>
      <c r="JA310" s="16"/>
      <c r="JB310" s="16"/>
      <c r="JC310" s="16"/>
      <c r="JD310" s="16"/>
    </row>
    <row r="311" spans="1:264" s="6" customFormat="1" x14ac:dyDescent="0.25">
      <c r="A311" s="55">
        <v>307</v>
      </c>
      <c r="B311" s="56">
        <f>ESTUDIANTES!B311</f>
        <v>0</v>
      </c>
      <c r="C311" s="56">
        <f>ESTUDIANTES!C311</f>
        <v>0</v>
      </c>
      <c r="D311" s="97">
        <f>ESTUDIANTES!D311</f>
        <v>0</v>
      </c>
      <c r="E311" s="97"/>
      <c r="F311" s="97"/>
      <c r="G311" s="97"/>
      <c r="H311" s="57">
        <f>ESTUDIANTES!H311</f>
        <v>0</v>
      </c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  <c r="GS311" s="54"/>
      <c r="GT311" s="54"/>
      <c r="GU311" s="54"/>
      <c r="GV311" s="54"/>
      <c r="GW311" s="54"/>
      <c r="GX311" s="54"/>
      <c r="GY311" s="54"/>
      <c r="GZ311" s="54"/>
      <c r="HA311" s="54"/>
      <c r="HB311" s="54"/>
      <c r="HC311" s="54"/>
      <c r="HD311" s="54"/>
      <c r="HE311" s="54"/>
      <c r="HF311" s="54"/>
      <c r="HG311" s="54"/>
      <c r="HH311" s="54"/>
      <c r="HI311" s="54"/>
      <c r="HJ311" s="54"/>
      <c r="HK311" s="54"/>
      <c r="HL311" s="54"/>
      <c r="HM311" s="54"/>
      <c r="HN311" s="54"/>
      <c r="HO311" s="54"/>
      <c r="HP311" s="54"/>
      <c r="HQ311" s="54"/>
      <c r="HR311" s="54"/>
      <c r="HS311" s="54"/>
      <c r="HT311" s="54"/>
      <c r="HU311" s="54"/>
      <c r="HV311" s="54"/>
      <c r="HW311" s="54"/>
      <c r="HX311" s="54"/>
      <c r="HY311" s="54"/>
      <c r="HZ311" s="54"/>
      <c r="IA311" s="54"/>
      <c r="IB311" s="54"/>
      <c r="IC311" s="54"/>
      <c r="ID311" s="54"/>
      <c r="IE311" s="54"/>
      <c r="IF311" s="54"/>
      <c r="IG311" s="54"/>
      <c r="IH311" s="54"/>
      <c r="II311" s="54"/>
      <c r="IJ311" s="54"/>
      <c r="IK311" s="54"/>
      <c r="IL311" s="54"/>
      <c r="IM311" s="54"/>
      <c r="IN311" s="54"/>
      <c r="IO311" s="54"/>
      <c r="IP311" s="54"/>
      <c r="IQ311" s="54"/>
      <c r="IR311" s="54"/>
      <c r="IS311" s="54"/>
      <c r="IT311" s="54"/>
      <c r="IU311" s="54"/>
      <c r="IV311" s="54"/>
      <c r="IW311" s="54"/>
      <c r="IX311" s="54"/>
      <c r="IY311" s="54"/>
      <c r="IZ311" s="54"/>
      <c r="JA311" s="16"/>
      <c r="JB311" s="16"/>
      <c r="JC311" s="16"/>
      <c r="JD311" s="16"/>
    </row>
    <row r="312" spans="1:264" s="14" customFormat="1" x14ac:dyDescent="0.25">
      <c r="A312" s="58">
        <v>308</v>
      </c>
      <c r="B312" s="59">
        <f>ESTUDIANTES!B312</f>
        <v>0</v>
      </c>
      <c r="C312" s="59">
        <f>ESTUDIANTES!C312</f>
        <v>0</v>
      </c>
      <c r="D312" s="98">
        <f>ESTUDIANTES!D312</f>
        <v>0</v>
      </c>
      <c r="E312" s="98"/>
      <c r="F312" s="98"/>
      <c r="G312" s="98"/>
      <c r="H312" s="60">
        <f>ESTUDIANTES!H312</f>
        <v>0</v>
      </c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  <c r="GS312" s="54"/>
      <c r="GT312" s="54"/>
      <c r="GU312" s="54"/>
      <c r="GV312" s="54"/>
      <c r="GW312" s="54"/>
      <c r="GX312" s="54"/>
      <c r="GY312" s="54"/>
      <c r="GZ312" s="54"/>
      <c r="HA312" s="54"/>
      <c r="HB312" s="54"/>
      <c r="HC312" s="54"/>
      <c r="HD312" s="54"/>
      <c r="HE312" s="54"/>
      <c r="HF312" s="54"/>
      <c r="HG312" s="54"/>
      <c r="HH312" s="54"/>
      <c r="HI312" s="54"/>
      <c r="HJ312" s="54"/>
      <c r="HK312" s="54"/>
      <c r="HL312" s="54"/>
      <c r="HM312" s="54"/>
      <c r="HN312" s="54"/>
      <c r="HO312" s="54"/>
      <c r="HP312" s="54"/>
      <c r="HQ312" s="54"/>
      <c r="HR312" s="54"/>
      <c r="HS312" s="54"/>
      <c r="HT312" s="54"/>
      <c r="HU312" s="54"/>
      <c r="HV312" s="54"/>
      <c r="HW312" s="54"/>
      <c r="HX312" s="54"/>
      <c r="HY312" s="54"/>
      <c r="HZ312" s="54"/>
      <c r="IA312" s="54"/>
      <c r="IB312" s="54"/>
      <c r="IC312" s="54"/>
      <c r="ID312" s="54"/>
      <c r="IE312" s="54"/>
      <c r="IF312" s="54"/>
      <c r="IG312" s="54"/>
      <c r="IH312" s="54"/>
      <c r="II312" s="54"/>
      <c r="IJ312" s="54"/>
      <c r="IK312" s="54"/>
      <c r="IL312" s="54"/>
      <c r="IM312" s="54"/>
      <c r="IN312" s="54"/>
      <c r="IO312" s="54"/>
      <c r="IP312" s="54"/>
      <c r="IQ312" s="54"/>
      <c r="IR312" s="54"/>
      <c r="IS312" s="54"/>
      <c r="IT312" s="54"/>
      <c r="IU312" s="54"/>
      <c r="IV312" s="54"/>
      <c r="IW312" s="54"/>
      <c r="IX312" s="54"/>
      <c r="IY312" s="54"/>
      <c r="IZ312" s="54"/>
      <c r="JA312" s="17"/>
      <c r="JB312" s="17"/>
      <c r="JC312" s="17"/>
      <c r="JD312" s="17"/>
    </row>
    <row r="313" spans="1:264" s="6" customFormat="1" x14ac:dyDescent="0.25">
      <c r="A313" s="55">
        <v>309</v>
      </c>
      <c r="B313" s="56">
        <f>ESTUDIANTES!B313</f>
        <v>0</v>
      </c>
      <c r="C313" s="56">
        <f>ESTUDIANTES!C313</f>
        <v>0</v>
      </c>
      <c r="D313" s="97">
        <f>ESTUDIANTES!D313</f>
        <v>0</v>
      </c>
      <c r="E313" s="97"/>
      <c r="F313" s="97"/>
      <c r="G313" s="97"/>
      <c r="H313" s="57">
        <f>ESTUDIANTES!H313</f>
        <v>0</v>
      </c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  <c r="GS313" s="54"/>
      <c r="GT313" s="54"/>
      <c r="GU313" s="54"/>
      <c r="GV313" s="54"/>
      <c r="GW313" s="54"/>
      <c r="GX313" s="54"/>
      <c r="GY313" s="54"/>
      <c r="GZ313" s="54"/>
      <c r="HA313" s="54"/>
      <c r="HB313" s="54"/>
      <c r="HC313" s="54"/>
      <c r="HD313" s="54"/>
      <c r="HE313" s="54"/>
      <c r="HF313" s="54"/>
      <c r="HG313" s="54"/>
      <c r="HH313" s="54"/>
      <c r="HI313" s="54"/>
      <c r="HJ313" s="54"/>
      <c r="HK313" s="54"/>
      <c r="HL313" s="54"/>
      <c r="HM313" s="54"/>
      <c r="HN313" s="54"/>
      <c r="HO313" s="54"/>
      <c r="HP313" s="54"/>
      <c r="HQ313" s="54"/>
      <c r="HR313" s="54"/>
      <c r="HS313" s="54"/>
      <c r="HT313" s="54"/>
      <c r="HU313" s="54"/>
      <c r="HV313" s="54"/>
      <c r="HW313" s="54"/>
      <c r="HX313" s="54"/>
      <c r="HY313" s="54"/>
      <c r="HZ313" s="54"/>
      <c r="IA313" s="54"/>
      <c r="IB313" s="54"/>
      <c r="IC313" s="54"/>
      <c r="ID313" s="54"/>
      <c r="IE313" s="54"/>
      <c r="IF313" s="54"/>
      <c r="IG313" s="54"/>
      <c r="IH313" s="54"/>
      <c r="II313" s="54"/>
      <c r="IJ313" s="54"/>
      <c r="IK313" s="54"/>
      <c r="IL313" s="54"/>
      <c r="IM313" s="54"/>
      <c r="IN313" s="54"/>
      <c r="IO313" s="54"/>
      <c r="IP313" s="54"/>
      <c r="IQ313" s="54"/>
      <c r="IR313" s="54"/>
      <c r="IS313" s="54"/>
      <c r="IT313" s="54"/>
      <c r="IU313" s="54"/>
      <c r="IV313" s="54"/>
      <c r="IW313" s="54"/>
      <c r="IX313" s="54"/>
      <c r="IY313" s="54"/>
      <c r="IZ313" s="54"/>
      <c r="JA313" s="16"/>
      <c r="JB313" s="16"/>
      <c r="JC313" s="16"/>
      <c r="JD313" s="16"/>
    </row>
    <row r="314" spans="1:264" s="6" customFormat="1" x14ac:dyDescent="0.25">
      <c r="A314" s="55">
        <v>310</v>
      </c>
      <c r="B314" s="56">
        <f>ESTUDIANTES!B314</f>
        <v>0</v>
      </c>
      <c r="C314" s="56">
        <f>ESTUDIANTES!C314</f>
        <v>0</v>
      </c>
      <c r="D314" s="97">
        <f>ESTUDIANTES!D314</f>
        <v>0</v>
      </c>
      <c r="E314" s="97"/>
      <c r="F314" s="97"/>
      <c r="G314" s="97"/>
      <c r="H314" s="57">
        <f>ESTUDIANTES!H314</f>
        <v>0</v>
      </c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4"/>
      <c r="EK314" s="54"/>
      <c r="EL314" s="54"/>
      <c r="EM314" s="54"/>
      <c r="EN314" s="54"/>
      <c r="EO314" s="54"/>
      <c r="EP314" s="54"/>
      <c r="EQ314" s="54"/>
      <c r="ER314" s="54"/>
      <c r="ES314" s="54"/>
      <c r="ET314" s="54"/>
      <c r="EU314" s="54"/>
      <c r="EV314" s="54"/>
      <c r="EW314" s="54"/>
      <c r="EX314" s="54"/>
      <c r="EY314" s="54"/>
      <c r="EZ314" s="54"/>
      <c r="FA314" s="54"/>
      <c r="FB314" s="54"/>
      <c r="FC314" s="54"/>
      <c r="FD314" s="54"/>
      <c r="FE314" s="54"/>
      <c r="FF314" s="54"/>
      <c r="FG314" s="54"/>
      <c r="FH314" s="54"/>
      <c r="FI314" s="54"/>
      <c r="FJ314" s="54"/>
      <c r="FK314" s="54"/>
      <c r="FL314" s="54"/>
      <c r="FM314" s="54"/>
      <c r="FN314" s="54"/>
      <c r="FO314" s="54"/>
      <c r="FP314" s="54"/>
      <c r="FQ314" s="54"/>
      <c r="FR314" s="54"/>
      <c r="FS314" s="54"/>
      <c r="FT314" s="54"/>
      <c r="FU314" s="54"/>
      <c r="FV314" s="54"/>
      <c r="FW314" s="54"/>
      <c r="FX314" s="54"/>
      <c r="FY314" s="54"/>
      <c r="FZ314" s="54"/>
      <c r="GA314" s="54"/>
      <c r="GB314" s="54"/>
      <c r="GC314" s="54"/>
      <c r="GD314" s="54"/>
      <c r="GE314" s="54"/>
      <c r="GF314" s="54"/>
      <c r="GG314" s="54"/>
      <c r="GH314" s="54"/>
      <c r="GI314" s="54"/>
      <c r="GJ314" s="54"/>
      <c r="GK314" s="54"/>
      <c r="GL314" s="54"/>
      <c r="GM314" s="54"/>
      <c r="GN314" s="54"/>
      <c r="GO314" s="54"/>
      <c r="GP314" s="54"/>
      <c r="GQ314" s="54"/>
      <c r="GR314" s="54"/>
      <c r="GS314" s="54"/>
      <c r="GT314" s="54"/>
      <c r="GU314" s="54"/>
      <c r="GV314" s="54"/>
      <c r="GW314" s="54"/>
      <c r="GX314" s="54"/>
      <c r="GY314" s="54"/>
      <c r="GZ314" s="54"/>
      <c r="HA314" s="54"/>
      <c r="HB314" s="54"/>
      <c r="HC314" s="54"/>
      <c r="HD314" s="54"/>
      <c r="HE314" s="54"/>
      <c r="HF314" s="54"/>
      <c r="HG314" s="54"/>
      <c r="HH314" s="54"/>
      <c r="HI314" s="54"/>
      <c r="HJ314" s="54"/>
      <c r="HK314" s="54"/>
      <c r="HL314" s="54"/>
      <c r="HM314" s="54"/>
      <c r="HN314" s="54"/>
      <c r="HO314" s="54"/>
      <c r="HP314" s="54"/>
      <c r="HQ314" s="54"/>
      <c r="HR314" s="54"/>
      <c r="HS314" s="54"/>
      <c r="HT314" s="54"/>
      <c r="HU314" s="54"/>
      <c r="HV314" s="54"/>
      <c r="HW314" s="54"/>
      <c r="HX314" s="54"/>
      <c r="HY314" s="54"/>
      <c r="HZ314" s="54"/>
      <c r="IA314" s="54"/>
      <c r="IB314" s="54"/>
      <c r="IC314" s="54"/>
      <c r="ID314" s="54"/>
      <c r="IE314" s="54"/>
      <c r="IF314" s="54"/>
      <c r="IG314" s="54"/>
      <c r="IH314" s="54"/>
      <c r="II314" s="54"/>
      <c r="IJ314" s="54"/>
      <c r="IK314" s="54"/>
      <c r="IL314" s="54"/>
      <c r="IM314" s="54"/>
      <c r="IN314" s="54"/>
      <c r="IO314" s="54"/>
      <c r="IP314" s="54"/>
      <c r="IQ314" s="54"/>
      <c r="IR314" s="54"/>
      <c r="IS314" s="54"/>
      <c r="IT314" s="54"/>
      <c r="IU314" s="54"/>
      <c r="IV314" s="54"/>
      <c r="IW314" s="54"/>
      <c r="IX314" s="54"/>
      <c r="IY314" s="54"/>
      <c r="IZ314" s="54"/>
      <c r="JA314" s="16"/>
      <c r="JB314" s="16"/>
      <c r="JC314" s="16"/>
      <c r="JD314" s="16"/>
    </row>
    <row r="315" spans="1:264" s="6" customFormat="1" x14ac:dyDescent="0.25">
      <c r="A315" s="55">
        <v>311</v>
      </c>
      <c r="B315" s="56">
        <f>ESTUDIANTES!B315</f>
        <v>0</v>
      </c>
      <c r="C315" s="56">
        <f>ESTUDIANTES!C315</f>
        <v>0</v>
      </c>
      <c r="D315" s="97">
        <f>ESTUDIANTES!D315</f>
        <v>0</v>
      </c>
      <c r="E315" s="97"/>
      <c r="F315" s="97"/>
      <c r="G315" s="97"/>
      <c r="H315" s="57">
        <f>ESTUDIANTES!H315</f>
        <v>0</v>
      </c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  <c r="IG315" s="54"/>
      <c r="IH315" s="54"/>
      <c r="II315" s="54"/>
      <c r="IJ315" s="54"/>
      <c r="IK315" s="54"/>
      <c r="IL315" s="54"/>
      <c r="IM315" s="54"/>
      <c r="IN315" s="54"/>
      <c r="IO315" s="54"/>
      <c r="IP315" s="54"/>
      <c r="IQ315" s="54"/>
      <c r="IR315" s="54"/>
      <c r="IS315" s="54"/>
      <c r="IT315" s="54"/>
      <c r="IU315" s="54"/>
      <c r="IV315" s="54"/>
      <c r="IW315" s="54"/>
      <c r="IX315" s="54"/>
      <c r="IY315" s="54"/>
      <c r="IZ315" s="54"/>
      <c r="JA315" s="16"/>
      <c r="JB315" s="16"/>
      <c r="JC315" s="16"/>
      <c r="JD315" s="16"/>
    </row>
    <row r="316" spans="1:264" s="6" customFormat="1" x14ac:dyDescent="0.25">
      <c r="A316" s="55">
        <v>312</v>
      </c>
      <c r="B316" s="56">
        <f>ESTUDIANTES!B316</f>
        <v>0</v>
      </c>
      <c r="C316" s="56">
        <f>ESTUDIANTES!C316</f>
        <v>0</v>
      </c>
      <c r="D316" s="97">
        <f>ESTUDIANTES!D316</f>
        <v>0</v>
      </c>
      <c r="E316" s="97"/>
      <c r="F316" s="97"/>
      <c r="G316" s="97"/>
      <c r="H316" s="57">
        <f>ESTUDIANTES!H316</f>
        <v>0</v>
      </c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  <c r="HB316" s="54"/>
      <c r="HC316" s="54"/>
      <c r="HD316" s="54"/>
      <c r="HE316" s="54"/>
      <c r="HF316" s="54"/>
      <c r="HG316" s="54"/>
      <c r="HH316" s="54"/>
      <c r="HI316" s="54"/>
      <c r="HJ316" s="54"/>
      <c r="HK316" s="54"/>
      <c r="HL316" s="54"/>
      <c r="HM316" s="54"/>
      <c r="HN316" s="54"/>
      <c r="HO316" s="54"/>
      <c r="HP316" s="54"/>
      <c r="HQ316" s="54"/>
      <c r="HR316" s="54"/>
      <c r="HS316" s="54"/>
      <c r="HT316" s="54"/>
      <c r="HU316" s="54"/>
      <c r="HV316" s="54"/>
      <c r="HW316" s="54"/>
      <c r="HX316" s="54"/>
      <c r="HY316" s="54"/>
      <c r="HZ316" s="54"/>
      <c r="IA316" s="54"/>
      <c r="IB316" s="54"/>
      <c r="IC316" s="54"/>
      <c r="ID316" s="54"/>
      <c r="IE316" s="54"/>
      <c r="IF316" s="54"/>
      <c r="IG316" s="54"/>
      <c r="IH316" s="54"/>
      <c r="II316" s="54"/>
      <c r="IJ316" s="54"/>
      <c r="IK316" s="54"/>
      <c r="IL316" s="54"/>
      <c r="IM316" s="54"/>
      <c r="IN316" s="54"/>
      <c r="IO316" s="54"/>
      <c r="IP316" s="54"/>
      <c r="IQ316" s="54"/>
      <c r="IR316" s="54"/>
      <c r="IS316" s="54"/>
      <c r="IT316" s="54"/>
      <c r="IU316" s="54"/>
      <c r="IV316" s="54"/>
      <c r="IW316" s="54"/>
      <c r="IX316" s="54"/>
      <c r="IY316" s="54"/>
      <c r="IZ316" s="54"/>
      <c r="JA316" s="16"/>
      <c r="JB316" s="16"/>
      <c r="JC316" s="16"/>
      <c r="JD316" s="16"/>
    </row>
    <row r="317" spans="1:264" s="6" customFormat="1" x14ac:dyDescent="0.25">
      <c r="A317" s="55">
        <v>313</v>
      </c>
      <c r="B317" s="56">
        <f>ESTUDIANTES!B317</f>
        <v>0</v>
      </c>
      <c r="C317" s="56">
        <f>ESTUDIANTES!C317</f>
        <v>0</v>
      </c>
      <c r="D317" s="97">
        <f>ESTUDIANTES!D317</f>
        <v>0</v>
      </c>
      <c r="E317" s="97"/>
      <c r="F317" s="97"/>
      <c r="G317" s="97"/>
      <c r="H317" s="57">
        <f>ESTUDIANTES!H317</f>
        <v>0</v>
      </c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  <c r="GS317" s="54"/>
      <c r="GT317" s="54"/>
      <c r="GU317" s="54"/>
      <c r="GV317" s="54"/>
      <c r="GW317" s="54"/>
      <c r="GX317" s="54"/>
      <c r="GY317" s="54"/>
      <c r="GZ317" s="54"/>
      <c r="HA317" s="54"/>
      <c r="HB317" s="54"/>
      <c r="HC317" s="54"/>
      <c r="HD317" s="54"/>
      <c r="HE317" s="54"/>
      <c r="HF317" s="54"/>
      <c r="HG317" s="54"/>
      <c r="HH317" s="54"/>
      <c r="HI317" s="54"/>
      <c r="HJ317" s="54"/>
      <c r="HK317" s="54"/>
      <c r="HL317" s="54"/>
      <c r="HM317" s="54"/>
      <c r="HN317" s="54"/>
      <c r="HO317" s="54"/>
      <c r="HP317" s="54"/>
      <c r="HQ317" s="54"/>
      <c r="HR317" s="54"/>
      <c r="HS317" s="54"/>
      <c r="HT317" s="54"/>
      <c r="HU317" s="54"/>
      <c r="HV317" s="54"/>
      <c r="HW317" s="54"/>
      <c r="HX317" s="54"/>
      <c r="HY317" s="54"/>
      <c r="HZ317" s="54"/>
      <c r="IA317" s="54"/>
      <c r="IB317" s="54"/>
      <c r="IC317" s="54"/>
      <c r="ID317" s="54"/>
      <c r="IE317" s="54"/>
      <c r="IF317" s="54"/>
      <c r="IG317" s="54"/>
      <c r="IH317" s="54"/>
      <c r="II317" s="54"/>
      <c r="IJ317" s="54"/>
      <c r="IK317" s="54"/>
      <c r="IL317" s="54"/>
      <c r="IM317" s="54"/>
      <c r="IN317" s="54"/>
      <c r="IO317" s="54"/>
      <c r="IP317" s="54"/>
      <c r="IQ317" s="54"/>
      <c r="IR317" s="54"/>
      <c r="IS317" s="54"/>
      <c r="IT317" s="54"/>
      <c r="IU317" s="54"/>
      <c r="IV317" s="54"/>
      <c r="IW317" s="54"/>
      <c r="IX317" s="54"/>
      <c r="IY317" s="54"/>
      <c r="IZ317" s="54"/>
      <c r="JA317" s="16"/>
      <c r="JB317" s="16"/>
      <c r="JC317" s="16"/>
      <c r="JD317" s="16"/>
    </row>
    <row r="318" spans="1:264" s="6" customFormat="1" x14ac:dyDescent="0.25">
      <c r="A318" s="55">
        <v>314</v>
      </c>
      <c r="B318" s="56">
        <f>ESTUDIANTES!B318</f>
        <v>0</v>
      </c>
      <c r="C318" s="56">
        <f>ESTUDIANTES!C318</f>
        <v>0</v>
      </c>
      <c r="D318" s="97">
        <f>ESTUDIANTES!D318</f>
        <v>0</v>
      </c>
      <c r="E318" s="97"/>
      <c r="F318" s="97"/>
      <c r="G318" s="97"/>
      <c r="H318" s="57">
        <f>ESTUDIANTES!H318</f>
        <v>0</v>
      </c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  <c r="GS318" s="54"/>
      <c r="GT318" s="54"/>
      <c r="GU318" s="54"/>
      <c r="GV318" s="54"/>
      <c r="GW318" s="54"/>
      <c r="GX318" s="54"/>
      <c r="GY318" s="54"/>
      <c r="GZ318" s="54"/>
      <c r="HA318" s="54"/>
      <c r="HB318" s="54"/>
      <c r="HC318" s="54"/>
      <c r="HD318" s="54"/>
      <c r="HE318" s="54"/>
      <c r="HF318" s="54"/>
      <c r="HG318" s="54"/>
      <c r="HH318" s="54"/>
      <c r="HI318" s="54"/>
      <c r="HJ318" s="54"/>
      <c r="HK318" s="54"/>
      <c r="HL318" s="54"/>
      <c r="HM318" s="54"/>
      <c r="HN318" s="54"/>
      <c r="HO318" s="54"/>
      <c r="HP318" s="54"/>
      <c r="HQ318" s="54"/>
      <c r="HR318" s="54"/>
      <c r="HS318" s="54"/>
      <c r="HT318" s="54"/>
      <c r="HU318" s="54"/>
      <c r="HV318" s="54"/>
      <c r="HW318" s="54"/>
      <c r="HX318" s="54"/>
      <c r="HY318" s="54"/>
      <c r="HZ318" s="54"/>
      <c r="IA318" s="54"/>
      <c r="IB318" s="54"/>
      <c r="IC318" s="54"/>
      <c r="ID318" s="54"/>
      <c r="IE318" s="54"/>
      <c r="IF318" s="54"/>
      <c r="IG318" s="54"/>
      <c r="IH318" s="54"/>
      <c r="II318" s="54"/>
      <c r="IJ318" s="54"/>
      <c r="IK318" s="54"/>
      <c r="IL318" s="54"/>
      <c r="IM318" s="54"/>
      <c r="IN318" s="54"/>
      <c r="IO318" s="54"/>
      <c r="IP318" s="54"/>
      <c r="IQ318" s="54"/>
      <c r="IR318" s="54"/>
      <c r="IS318" s="54"/>
      <c r="IT318" s="54"/>
      <c r="IU318" s="54"/>
      <c r="IV318" s="54"/>
      <c r="IW318" s="54"/>
      <c r="IX318" s="54"/>
      <c r="IY318" s="54"/>
      <c r="IZ318" s="54"/>
      <c r="JA318" s="16"/>
      <c r="JB318" s="16"/>
      <c r="JC318" s="16"/>
      <c r="JD318" s="16"/>
    </row>
    <row r="319" spans="1:264" s="6" customFormat="1" x14ac:dyDescent="0.25">
      <c r="A319" s="55">
        <v>315</v>
      </c>
      <c r="B319" s="56">
        <f>ESTUDIANTES!B319</f>
        <v>0</v>
      </c>
      <c r="C319" s="56">
        <f>ESTUDIANTES!C319</f>
        <v>0</v>
      </c>
      <c r="D319" s="97">
        <f>ESTUDIANTES!D319</f>
        <v>0</v>
      </c>
      <c r="E319" s="97"/>
      <c r="F319" s="97"/>
      <c r="G319" s="97"/>
      <c r="H319" s="57">
        <f>ESTUDIANTES!H319</f>
        <v>0</v>
      </c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  <c r="GS319" s="54"/>
      <c r="GT319" s="54"/>
      <c r="GU319" s="54"/>
      <c r="GV319" s="54"/>
      <c r="GW319" s="54"/>
      <c r="GX319" s="54"/>
      <c r="GY319" s="54"/>
      <c r="GZ319" s="54"/>
      <c r="HA319" s="54"/>
      <c r="HB319" s="54"/>
      <c r="HC319" s="54"/>
      <c r="HD319" s="54"/>
      <c r="HE319" s="54"/>
      <c r="HF319" s="54"/>
      <c r="HG319" s="54"/>
      <c r="HH319" s="54"/>
      <c r="HI319" s="54"/>
      <c r="HJ319" s="54"/>
      <c r="HK319" s="54"/>
      <c r="HL319" s="54"/>
      <c r="HM319" s="54"/>
      <c r="HN319" s="54"/>
      <c r="HO319" s="54"/>
      <c r="HP319" s="54"/>
      <c r="HQ319" s="54"/>
      <c r="HR319" s="54"/>
      <c r="HS319" s="54"/>
      <c r="HT319" s="54"/>
      <c r="HU319" s="54"/>
      <c r="HV319" s="54"/>
      <c r="HW319" s="54"/>
      <c r="HX319" s="54"/>
      <c r="HY319" s="54"/>
      <c r="HZ319" s="54"/>
      <c r="IA319" s="54"/>
      <c r="IB319" s="54"/>
      <c r="IC319" s="54"/>
      <c r="ID319" s="54"/>
      <c r="IE319" s="54"/>
      <c r="IF319" s="54"/>
      <c r="IG319" s="54"/>
      <c r="IH319" s="54"/>
      <c r="II319" s="54"/>
      <c r="IJ319" s="54"/>
      <c r="IK319" s="54"/>
      <c r="IL319" s="54"/>
      <c r="IM319" s="54"/>
      <c r="IN319" s="54"/>
      <c r="IO319" s="54"/>
      <c r="IP319" s="54"/>
      <c r="IQ319" s="54"/>
      <c r="IR319" s="54"/>
      <c r="IS319" s="54"/>
      <c r="IT319" s="54"/>
      <c r="IU319" s="54"/>
      <c r="IV319" s="54"/>
      <c r="IW319" s="54"/>
      <c r="IX319" s="54"/>
      <c r="IY319" s="54"/>
      <c r="IZ319" s="54"/>
      <c r="JA319" s="16"/>
      <c r="JB319" s="16"/>
      <c r="JC319" s="16"/>
      <c r="JD319" s="16"/>
    </row>
    <row r="320" spans="1:264" s="6" customFormat="1" x14ac:dyDescent="0.25">
      <c r="A320" s="55">
        <v>316</v>
      </c>
      <c r="B320" s="56">
        <f>ESTUDIANTES!B320</f>
        <v>0</v>
      </c>
      <c r="C320" s="56">
        <f>ESTUDIANTES!C320</f>
        <v>0</v>
      </c>
      <c r="D320" s="97">
        <f>ESTUDIANTES!D320</f>
        <v>0</v>
      </c>
      <c r="E320" s="97"/>
      <c r="F320" s="97"/>
      <c r="G320" s="97"/>
      <c r="H320" s="57">
        <f>ESTUDIANTES!H320</f>
        <v>0</v>
      </c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  <c r="GS320" s="54"/>
      <c r="GT320" s="54"/>
      <c r="GU320" s="54"/>
      <c r="GV320" s="54"/>
      <c r="GW320" s="54"/>
      <c r="GX320" s="54"/>
      <c r="GY320" s="54"/>
      <c r="GZ320" s="54"/>
      <c r="HA320" s="54"/>
      <c r="HB320" s="54"/>
      <c r="HC320" s="54"/>
      <c r="HD320" s="54"/>
      <c r="HE320" s="54"/>
      <c r="HF320" s="54"/>
      <c r="HG320" s="54"/>
      <c r="HH320" s="54"/>
      <c r="HI320" s="54"/>
      <c r="HJ320" s="54"/>
      <c r="HK320" s="54"/>
      <c r="HL320" s="54"/>
      <c r="HM320" s="54"/>
      <c r="HN320" s="54"/>
      <c r="HO320" s="54"/>
      <c r="HP320" s="54"/>
      <c r="HQ320" s="54"/>
      <c r="HR320" s="54"/>
      <c r="HS320" s="54"/>
      <c r="HT320" s="54"/>
      <c r="HU320" s="54"/>
      <c r="HV320" s="54"/>
      <c r="HW320" s="54"/>
      <c r="HX320" s="54"/>
      <c r="HY320" s="54"/>
      <c r="HZ320" s="54"/>
      <c r="IA320" s="54"/>
      <c r="IB320" s="54"/>
      <c r="IC320" s="54"/>
      <c r="ID320" s="54"/>
      <c r="IE320" s="54"/>
      <c r="IF320" s="54"/>
      <c r="IG320" s="54"/>
      <c r="IH320" s="54"/>
      <c r="II320" s="54"/>
      <c r="IJ320" s="54"/>
      <c r="IK320" s="54"/>
      <c r="IL320" s="54"/>
      <c r="IM320" s="54"/>
      <c r="IN320" s="54"/>
      <c r="IO320" s="54"/>
      <c r="IP320" s="54"/>
      <c r="IQ320" s="54"/>
      <c r="IR320" s="54"/>
      <c r="IS320" s="54"/>
      <c r="IT320" s="54"/>
      <c r="IU320" s="54"/>
      <c r="IV320" s="54"/>
      <c r="IW320" s="54"/>
      <c r="IX320" s="54"/>
      <c r="IY320" s="54"/>
      <c r="IZ320" s="54"/>
      <c r="JA320" s="16"/>
      <c r="JB320" s="16"/>
      <c r="JC320" s="16"/>
      <c r="JD320" s="16"/>
    </row>
    <row r="321" spans="1:264" s="6" customFormat="1" x14ac:dyDescent="0.25">
      <c r="A321" s="55">
        <v>317</v>
      </c>
      <c r="B321" s="56">
        <f>ESTUDIANTES!B321</f>
        <v>0</v>
      </c>
      <c r="C321" s="56">
        <f>ESTUDIANTES!C321</f>
        <v>0</v>
      </c>
      <c r="D321" s="97">
        <f>ESTUDIANTES!D321</f>
        <v>0</v>
      </c>
      <c r="E321" s="97"/>
      <c r="F321" s="97"/>
      <c r="G321" s="97"/>
      <c r="H321" s="57">
        <f>ESTUDIANTES!H321</f>
        <v>0</v>
      </c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4"/>
      <c r="EK321" s="54"/>
      <c r="EL321" s="54"/>
      <c r="EM321" s="54"/>
      <c r="EN321" s="54"/>
      <c r="EO321" s="54"/>
      <c r="EP321" s="54"/>
      <c r="EQ321" s="54"/>
      <c r="ER321" s="54"/>
      <c r="ES321" s="54"/>
      <c r="ET321" s="54"/>
      <c r="EU321" s="54"/>
      <c r="EV321" s="54"/>
      <c r="EW321" s="54"/>
      <c r="EX321" s="54"/>
      <c r="EY321" s="54"/>
      <c r="EZ321" s="54"/>
      <c r="FA321" s="54"/>
      <c r="FB321" s="54"/>
      <c r="FC321" s="54"/>
      <c r="FD321" s="54"/>
      <c r="FE321" s="54"/>
      <c r="FF321" s="54"/>
      <c r="FG321" s="54"/>
      <c r="FH321" s="54"/>
      <c r="FI321" s="54"/>
      <c r="FJ321" s="54"/>
      <c r="FK321" s="54"/>
      <c r="FL321" s="54"/>
      <c r="FM321" s="54"/>
      <c r="FN321" s="54"/>
      <c r="FO321" s="54"/>
      <c r="FP321" s="54"/>
      <c r="FQ321" s="54"/>
      <c r="FR321" s="54"/>
      <c r="FS321" s="54"/>
      <c r="FT321" s="54"/>
      <c r="FU321" s="54"/>
      <c r="FV321" s="54"/>
      <c r="FW321" s="54"/>
      <c r="FX321" s="54"/>
      <c r="FY321" s="54"/>
      <c r="FZ321" s="54"/>
      <c r="GA321" s="54"/>
      <c r="GB321" s="54"/>
      <c r="GC321" s="54"/>
      <c r="GD321" s="54"/>
      <c r="GE321" s="54"/>
      <c r="GF321" s="54"/>
      <c r="GG321" s="54"/>
      <c r="GH321" s="54"/>
      <c r="GI321" s="54"/>
      <c r="GJ321" s="54"/>
      <c r="GK321" s="54"/>
      <c r="GL321" s="54"/>
      <c r="GM321" s="54"/>
      <c r="GN321" s="54"/>
      <c r="GO321" s="54"/>
      <c r="GP321" s="54"/>
      <c r="GQ321" s="54"/>
      <c r="GR321" s="54"/>
      <c r="GS321" s="54"/>
      <c r="GT321" s="54"/>
      <c r="GU321" s="54"/>
      <c r="GV321" s="54"/>
      <c r="GW321" s="54"/>
      <c r="GX321" s="54"/>
      <c r="GY321" s="54"/>
      <c r="GZ321" s="54"/>
      <c r="HA321" s="54"/>
      <c r="HB321" s="54"/>
      <c r="HC321" s="54"/>
      <c r="HD321" s="54"/>
      <c r="HE321" s="54"/>
      <c r="HF321" s="54"/>
      <c r="HG321" s="54"/>
      <c r="HH321" s="54"/>
      <c r="HI321" s="54"/>
      <c r="HJ321" s="54"/>
      <c r="HK321" s="54"/>
      <c r="HL321" s="54"/>
      <c r="HM321" s="54"/>
      <c r="HN321" s="54"/>
      <c r="HO321" s="54"/>
      <c r="HP321" s="54"/>
      <c r="HQ321" s="54"/>
      <c r="HR321" s="54"/>
      <c r="HS321" s="54"/>
      <c r="HT321" s="54"/>
      <c r="HU321" s="54"/>
      <c r="HV321" s="54"/>
      <c r="HW321" s="54"/>
      <c r="HX321" s="54"/>
      <c r="HY321" s="54"/>
      <c r="HZ321" s="54"/>
      <c r="IA321" s="54"/>
      <c r="IB321" s="54"/>
      <c r="IC321" s="54"/>
      <c r="ID321" s="54"/>
      <c r="IE321" s="54"/>
      <c r="IF321" s="54"/>
      <c r="IG321" s="54"/>
      <c r="IH321" s="54"/>
      <c r="II321" s="54"/>
      <c r="IJ321" s="54"/>
      <c r="IK321" s="54"/>
      <c r="IL321" s="54"/>
      <c r="IM321" s="54"/>
      <c r="IN321" s="54"/>
      <c r="IO321" s="54"/>
      <c r="IP321" s="54"/>
      <c r="IQ321" s="54"/>
      <c r="IR321" s="54"/>
      <c r="IS321" s="54"/>
      <c r="IT321" s="54"/>
      <c r="IU321" s="54"/>
      <c r="IV321" s="54"/>
      <c r="IW321" s="54"/>
      <c r="IX321" s="54"/>
      <c r="IY321" s="54"/>
      <c r="IZ321" s="54"/>
      <c r="JA321" s="16"/>
      <c r="JB321" s="16"/>
      <c r="JC321" s="16"/>
      <c r="JD321" s="16"/>
    </row>
    <row r="322" spans="1:264" s="6" customFormat="1" x14ac:dyDescent="0.25">
      <c r="A322" s="55">
        <v>318</v>
      </c>
      <c r="B322" s="56">
        <f>ESTUDIANTES!B322</f>
        <v>0</v>
      </c>
      <c r="C322" s="56">
        <f>ESTUDIANTES!C322</f>
        <v>0</v>
      </c>
      <c r="D322" s="97">
        <f>ESTUDIANTES!D322</f>
        <v>0</v>
      </c>
      <c r="E322" s="97"/>
      <c r="F322" s="97"/>
      <c r="G322" s="97"/>
      <c r="H322" s="57">
        <f>ESTUDIANTES!H322</f>
        <v>0</v>
      </c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4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54"/>
      <c r="EP322" s="54"/>
      <c r="EQ322" s="54"/>
      <c r="ER322" s="54"/>
      <c r="ES322" s="54"/>
      <c r="ET322" s="54"/>
      <c r="EU322" s="54"/>
      <c r="EV322" s="54"/>
      <c r="EW322" s="54"/>
      <c r="EX322" s="54"/>
      <c r="EY322" s="54"/>
      <c r="EZ322" s="54"/>
      <c r="FA322" s="54"/>
      <c r="FB322" s="54"/>
      <c r="FC322" s="54"/>
      <c r="FD322" s="54"/>
      <c r="FE322" s="54"/>
      <c r="FF322" s="54"/>
      <c r="FG322" s="54"/>
      <c r="FH322" s="54"/>
      <c r="FI322" s="54"/>
      <c r="FJ322" s="54"/>
      <c r="FK322" s="54"/>
      <c r="FL322" s="54"/>
      <c r="FM322" s="54"/>
      <c r="FN322" s="54"/>
      <c r="FO322" s="54"/>
      <c r="FP322" s="54"/>
      <c r="FQ322" s="54"/>
      <c r="FR322" s="54"/>
      <c r="FS322" s="54"/>
      <c r="FT322" s="54"/>
      <c r="FU322" s="54"/>
      <c r="FV322" s="54"/>
      <c r="FW322" s="54"/>
      <c r="FX322" s="54"/>
      <c r="FY322" s="54"/>
      <c r="FZ322" s="54"/>
      <c r="GA322" s="54"/>
      <c r="GB322" s="54"/>
      <c r="GC322" s="54"/>
      <c r="GD322" s="54"/>
      <c r="GE322" s="54"/>
      <c r="GF322" s="54"/>
      <c r="GG322" s="54"/>
      <c r="GH322" s="54"/>
      <c r="GI322" s="54"/>
      <c r="GJ322" s="54"/>
      <c r="GK322" s="54"/>
      <c r="GL322" s="54"/>
      <c r="GM322" s="54"/>
      <c r="GN322" s="54"/>
      <c r="GO322" s="54"/>
      <c r="GP322" s="54"/>
      <c r="GQ322" s="54"/>
      <c r="GR322" s="54"/>
      <c r="GS322" s="54"/>
      <c r="GT322" s="54"/>
      <c r="GU322" s="54"/>
      <c r="GV322" s="54"/>
      <c r="GW322" s="54"/>
      <c r="GX322" s="54"/>
      <c r="GY322" s="54"/>
      <c r="GZ322" s="54"/>
      <c r="HA322" s="54"/>
      <c r="HB322" s="54"/>
      <c r="HC322" s="54"/>
      <c r="HD322" s="54"/>
      <c r="HE322" s="54"/>
      <c r="HF322" s="54"/>
      <c r="HG322" s="54"/>
      <c r="HH322" s="54"/>
      <c r="HI322" s="54"/>
      <c r="HJ322" s="54"/>
      <c r="HK322" s="54"/>
      <c r="HL322" s="54"/>
      <c r="HM322" s="54"/>
      <c r="HN322" s="54"/>
      <c r="HO322" s="54"/>
      <c r="HP322" s="54"/>
      <c r="HQ322" s="54"/>
      <c r="HR322" s="54"/>
      <c r="HS322" s="54"/>
      <c r="HT322" s="54"/>
      <c r="HU322" s="54"/>
      <c r="HV322" s="54"/>
      <c r="HW322" s="54"/>
      <c r="HX322" s="54"/>
      <c r="HY322" s="54"/>
      <c r="HZ322" s="54"/>
      <c r="IA322" s="54"/>
      <c r="IB322" s="54"/>
      <c r="IC322" s="54"/>
      <c r="ID322" s="54"/>
      <c r="IE322" s="54"/>
      <c r="IF322" s="54"/>
      <c r="IG322" s="54"/>
      <c r="IH322" s="54"/>
      <c r="II322" s="54"/>
      <c r="IJ322" s="54"/>
      <c r="IK322" s="54"/>
      <c r="IL322" s="54"/>
      <c r="IM322" s="54"/>
      <c r="IN322" s="54"/>
      <c r="IO322" s="54"/>
      <c r="IP322" s="54"/>
      <c r="IQ322" s="54"/>
      <c r="IR322" s="54"/>
      <c r="IS322" s="54"/>
      <c r="IT322" s="54"/>
      <c r="IU322" s="54"/>
      <c r="IV322" s="54"/>
      <c r="IW322" s="54"/>
      <c r="IX322" s="54"/>
      <c r="IY322" s="54"/>
      <c r="IZ322" s="54"/>
      <c r="JA322" s="16"/>
      <c r="JB322" s="16"/>
      <c r="JC322" s="16"/>
      <c r="JD322" s="16"/>
    </row>
    <row r="323" spans="1:264" s="6" customFormat="1" x14ac:dyDescent="0.25">
      <c r="A323" s="55">
        <v>319</v>
      </c>
      <c r="B323" s="56">
        <f>ESTUDIANTES!B323</f>
        <v>0</v>
      </c>
      <c r="C323" s="56">
        <f>ESTUDIANTES!C323</f>
        <v>0</v>
      </c>
      <c r="D323" s="97">
        <f>ESTUDIANTES!D323</f>
        <v>0</v>
      </c>
      <c r="E323" s="97"/>
      <c r="F323" s="97"/>
      <c r="G323" s="97"/>
      <c r="H323" s="57">
        <f>ESTUDIANTES!H323</f>
        <v>0</v>
      </c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  <c r="GS323" s="54"/>
      <c r="GT323" s="54"/>
      <c r="GU323" s="54"/>
      <c r="GV323" s="54"/>
      <c r="GW323" s="54"/>
      <c r="GX323" s="54"/>
      <c r="GY323" s="54"/>
      <c r="GZ323" s="54"/>
      <c r="HA323" s="54"/>
      <c r="HB323" s="54"/>
      <c r="HC323" s="54"/>
      <c r="HD323" s="54"/>
      <c r="HE323" s="54"/>
      <c r="HF323" s="54"/>
      <c r="HG323" s="54"/>
      <c r="HH323" s="54"/>
      <c r="HI323" s="54"/>
      <c r="HJ323" s="54"/>
      <c r="HK323" s="54"/>
      <c r="HL323" s="54"/>
      <c r="HM323" s="54"/>
      <c r="HN323" s="54"/>
      <c r="HO323" s="54"/>
      <c r="HP323" s="54"/>
      <c r="HQ323" s="54"/>
      <c r="HR323" s="54"/>
      <c r="HS323" s="54"/>
      <c r="HT323" s="54"/>
      <c r="HU323" s="54"/>
      <c r="HV323" s="54"/>
      <c r="HW323" s="54"/>
      <c r="HX323" s="54"/>
      <c r="HY323" s="54"/>
      <c r="HZ323" s="54"/>
      <c r="IA323" s="54"/>
      <c r="IB323" s="54"/>
      <c r="IC323" s="54"/>
      <c r="ID323" s="54"/>
      <c r="IE323" s="54"/>
      <c r="IF323" s="54"/>
      <c r="IG323" s="54"/>
      <c r="IH323" s="54"/>
      <c r="II323" s="54"/>
      <c r="IJ323" s="54"/>
      <c r="IK323" s="54"/>
      <c r="IL323" s="54"/>
      <c r="IM323" s="54"/>
      <c r="IN323" s="54"/>
      <c r="IO323" s="54"/>
      <c r="IP323" s="54"/>
      <c r="IQ323" s="54"/>
      <c r="IR323" s="54"/>
      <c r="IS323" s="54"/>
      <c r="IT323" s="54"/>
      <c r="IU323" s="54"/>
      <c r="IV323" s="54"/>
      <c r="IW323" s="54"/>
      <c r="IX323" s="54"/>
      <c r="IY323" s="54"/>
      <c r="IZ323" s="54"/>
      <c r="JA323" s="16"/>
      <c r="JB323" s="16"/>
      <c r="JC323" s="16"/>
      <c r="JD323" s="16"/>
    </row>
    <row r="324" spans="1:264" s="6" customFormat="1" x14ac:dyDescent="0.25">
      <c r="A324" s="55">
        <v>320</v>
      </c>
      <c r="B324" s="56">
        <f>ESTUDIANTES!B324</f>
        <v>0</v>
      </c>
      <c r="C324" s="56">
        <f>ESTUDIANTES!C324</f>
        <v>0</v>
      </c>
      <c r="D324" s="97">
        <f>ESTUDIANTES!D324</f>
        <v>0</v>
      </c>
      <c r="E324" s="97"/>
      <c r="F324" s="97"/>
      <c r="G324" s="97"/>
      <c r="H324" s="57">
        <f>ESTUDIANTES!H324</f>
        <v>0</v>
      </c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  <c r="GS324" s="54"/>
      <c r="GT324" s="54"/>
      <c r="GU324" s="54"/>
      <c r="GV324" s="54"/>
      <c r="GW324" s="54"/>
      <c r="GX324" s="54"/>
      <c r="GY324" s="54"/>
      <c r="GZ324" s="54"/>
      <c r="HA324" s="54"/>
      <c r="HB324" s="54"/>
      <c r="HC324" s="54"/>
      <c r="HD324" s="54"/>
      <c r="HE324" s="54"/>
      <c r="HF324" s="54"/>
      <c r="HG324" s="54"/>
      <c r="HH324" s="54"/>
      <c r="HI324" s="54"/>
      <c r="HJ324" s="54"/>
      <c r="HK324" s="54"/>
      <c r="HL324" s="54"/>
      <c r="HM324" s="54"/>
      <c r="HN324" s="54"/>
      <c r="HO324" s="54"/>
      <c r="HP324" s="54"/>
      <c r="HQ324" s="54"/>
      <c r="HR324" s="54"/>
      <c r="HS324" s="54"/>
      <c r="HT324" s="54"/>
      <c r="HU324" s="54"/>
      <c r="HV324" s="54"/>
      <c r="HW324" s="54"/>
      <c r="HX324" s="54"/>
      <c r="HY324" s="54"/>
      <c r="HZ324" s="54"/>
      <c r="IA324" s="54"/>
      <c r="IB324" s="54"/>
      <c r="IC324" s="54"/>
      <c r="ID324" s="54"/>
      <c r="IE324" s="54"/>
      <c r="IF324" s="54"/>
      <c r="IG324" s="54"/>
      <c r="IH324" s="54"/>
      <c r="II324" s="54"/>
      <c r="IJ324" s="54"/>
      <c r="IK324" s="54"/>
      <c r="IL324" s="54"/>
      <c r="IM324" s="54"/>
      <c r="IN324" s="54"/>
      <c r="IO324" s="54"/>
      <c r="IP324" s="54"/>
      <c r="IQ324" s="54"/>
      <c r="IR324" s="54"/>
      <c r="IS324" s="54"/>
      <c r="IT324" s="54"/>
      <c r="IU324" s="54"/>
      <c r="IV324" s="54"/>
      <c r="IW324" s="54"/>
      <c r="IX324" s="54"/>
      <c r="IY324" s="54"/>
      <c r="IZ324" s="54"/>
      <c r="JA324" s="16"/>
      <c r="JB324" s="16"/>
      <c r="JC324" s="16"/>
      <c r="JD324" s="16"/>
    </row>
    <row r="325" spans="1:264" s="6" customFormat="1" x14ac:dyDescent="0.25">
      <c r="A325" s="55">
        <v>321</v>
      </c>
      <c r="B325" s="56">
        <f>ESTUDIANTES!B325</f>
        <v>0</v>
      </c>
      <c r="C325" s="56">
        <f>ESTUDIANTES!C325</f>
        <v>0</v>
      </c>
      <c r="D325" s="97">
        <f>ESTUDIANTES!D325</f>
        <v>0</v>
      </c>
      <c r="E325" s="97"/>
      <c r="F325" s="97"/>
      <c r="G325" s="97"/>
      <c r="H325" s="57">
        <f>ESTUDIANTES!H325</f>
        <v>0</v>
      </c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  <c r="GS325" s="54"/>
      <c r="GT325" s="54"/>
      <c r="GU325" s="54"/>
      <c r="GV325" s="54"/>
      <c r="GW325" s="54"/>
      <c r="GX325" s="54"/>
      <c r="GY325" s="54"/>
      <c r="GZ325" s="54"/>
      <c r="HA325" s="54"/>
      <c r="HB325" s="54"/>
      <c r="HC325" s="54"/>
      <c r="HD325" s="54"/>
      <c r="HE325" s="54"/>
      <c r="HF325" s="54"/>
      <c r="HG325" s="54"/>
      <c r="HH325" s="54"/>
      <c r="HI325" s="54"/>
      <c r="HJ325" s="54"/>
      <c r="HK325" s="54"/>
      <c r="HL325" s="54"/>
      <c r="HM325" s="54"/>
      <c r="HN325" s="54"/>
      <c r="HO325" s="54"/>
      <c r="HP325" s="54"/>
      <c r="HQ325" s="54"/>
      <c r="HR325" s="54"/>
      <c r="HS325" s="54"/>
      <c r="HT325" s="54"/>
      <c r="HU325" s="54"/>
      <c r="HV325" s="54"/>
      <c r="HW325" s="54"/>
      <c r="HX325" s="54"/>
      <c r="HY325" s="54"/>
      <c r="HZ325" s="54"/>
      <c r="IA325" s="54"/>
      <c r="IB325" s="54"/>
      <c r="IC325" s="54"/>
      <c r="ID325" s="54"/>
      <c r="IE325" s="54"/>
      <c r="IF325" s="54"/>
      <c r="IG325" s="54"/>
      <c r="IH325" s="54"/>
      <c r="II325" s="54"/>
      <c r="IJ325" s="54"/>
      <c r="IK325" s="54"/>
      <c r="IL325" s="54"/>
      <c r="IM325" s="54"/>
      <c r="IN325" s="54"/>
      <c r="IO325" s="54"/>
      <c r="IP325" s="54"/>
      <c r="IQ325" s="54"/>
      <c r="IR325" s="54"/>
      <c r="IS325" s="54"/>
      <c r="IT325" s="54"/>
      <c r="IU325" s="54"/>
      <c r="IV325" s="54"/>
      <c r="IW325" s="54"/>
      <c r="IX325" s="54"/>
      <c r="IY325" s="54"/>
      <c r="IZ325" s="54"/>
      <c r="JA325" s="16"/>
      <c r="JB325" s="16"/>
      <c r="JC325" s="16"/>
      <c r="JD325" s="16"/>
    </row>
    <row r="326" spans="1:264" s="6" customFormat="1" x14ac:dyDescent="0.25">
      <c r="A326" s="55">
        <v>322</v>
      </c>
      <c r="B326" s="56">
        <f>ESTUDIANTES!B326</f>
        <v>0</v>
      </c>
      <c r="C326" s="56">
        <f>ESTUDIANTES!C326</f>
        <v>0</v>
      </c>
      <c r="D326" s="97">
        <f>ESTUDIANTES!D326</f>
        <v>0</v>
      </c>
      <c r="E326" s="97"/>
      <c r="F326" s="97"/>
      <c r="G326" s="97"/>
      <c r="H326" s="57">
        <f>ESTUDIANTES!H326</f>
        <v>0</v>
      </c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  <c r="GS326" s="54"/>
      <c r="GT326" s="54"/>
      <c r="GU326" s="54"/>
      <c r="GV326" s="54"/>
      <c r="GW326" s="54"/>
      <c r="GX326" s="54"/>
      <c r="GY326" s="54"/>
      <c r="GZ326" s="54"/>
      <c r="HA326" s="54"/>
      <c r="HB326" s="54"/>
      <c r="HC326" s="54"/>
      <c r="HD326" s="54"/>
      <c r="HE326" s="54"/>
      <c r="HF326" s="54"/>
      <c r="HG326" s="54"/>
      <c r="HH326" s="54"/>
      <c r="HI326" s="54"/>
      <c r="HJ326" s="54"/>
      <c r="HK326" s="54"/>
      <c r="HL326" s="54"/>
      <c r="HM326" s="54"/>
      <c r="HN326" s="54"/>
      <c r="HO326" s="54"/>
      <c r="HP326" s="54"/>
      <c r="HQ326" s="54"/>
      <c r="HR326" s="54"/>
      <c r="HS326" s="54"/>
      <c r="HT326" s="54"/>
      <c r="HU326" s="54"/>
      <c r="HV326" s="54"/>
      <c r="HW326" s="54"/>
      <c r="HX326" s="54"/>
      <c r="HY326" s="54"/>
      <c r="HZ326" s="54"/>
      <c r="IA326" s="54"/>
      <c r="IB326" s="54"/>
      <c r="IC326" s="54"/>
      <c r="ID326" s="54"/>
      <c r="IE326" s="54"/>
      <c r="IF326" s="54"/>
      <c r="IG326" s="54"/>
      <c r="IH326" s="54"/>
      <c r="II326" s="54"/>
      <c r="IJ326" s="54"/>
      <c r="IK326" s="54"/>
      <c r="IL326" s="54"/>
      <c r="IM326" s="54"/>
      <c r="IN326" s="54"/>
      <c r="IO326" s="54"/>
      <c r="IP326" s="54"/>
      <c r="IQ326" s="54"/>
      <c r="IR326" s="54"/>
      <c r="IS326" s="54"/>
      <c r="IT326" s="54"/>
      <c r="IU326" s="54"/>
      <c r="IV326" s="54"/>
      <c r="IW326" s="54"/>
      <c r="IX326" s="54"/>
      <c r="IY326" s="54"/>
      <c r="IZ326" s="54"/>
      <c r="JA326" s="16"/>
      <c r="JB326" s="16"/>
      <c r="JC326" s="16"/>
      <c r="JD326" s="16"/>
    </row>
    <row r="327" spans="1:264" s="6" customFormat="1" x14ac:dyDescent="0.25">
      <c r="A327" s="55">
        <v>323</v>
      </c>
      <c r="B327" s="56">
        <f>ESTUDIANTES!B327</f>
        <v>0</v>
      </c>
      <c r="C327" s="56">
        <f>ESTUDIANTES!C327</f>
        <v>0</v>
      </c>
      <c r="D327" s="97">
        <f>ESTUDIANTES!D327</f>
        <v>0</v>
      </c>
      <c r="E327" s="97"/>
      <c r="F327" s="97"/>
      <c r="G327" s="97"/>
      <c r="H327" s="57">
        <f>ESTUDIANTES!H327</f>
        <v>0</v>
      </c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  <c r="GS327" s="54"/>
      <c r="GT327" s="54"/>
      <c r="GU327" s="54"/>
      <c r="GV327" s="54"/>
      <c r="GW327" s="54"/>
      <c r="GX327" s="54"/>
      <c r="GY327" s="54"/>
      <c r="GZ327" s="54"/>
      <c r="HA327" s="54"/>
      <c r="HB327" s="54"/>
      <c r="HC327" s="54"/>
      <c r="HD327" s="54"/>
      <c r="HE327" s="54"/>
      <c r="HF327" s="54"/>
      <c r="HG327" s="54"/>
      <c r="HH327" s="54"/>
      <c r="HI327" s="54"/>
      <c r="HJ327" s="54"/>
      <c r="HK327" s="54"/>
      <c r="HL327" s="54"/>
      <c r="HM327" s="54"/>
      <c r="HN327" s="54"/>
      <c r="HO327" s="54"/>
      <c r="HP327" s="54"/>
      <c r="HQ327" s="54"/>
      <c r="HR327" s="54"/>
      <c r="HS327" s="54"/>
      <c r="HT327" s="54"/>
      <c r="HU327" s="54"/>
      <c r="HV327" s="54"/>
      <c r="HW327" s="54"/>
      <c r="HX327" s="54"/>
      <c r="HY327" s="54"/>
      <c r="HZ327" s="54"/>
      <c r="IA327" s="54"/>
      <c r="IB327" s="54"/>
      <c r="IC327" s="54"/>
      <c r="ID327" s="54"/>
      <c r="IE327" s="54"/>
      <c r="IF327" s="54"/>
      <c r="IG327" s="54"/>
      <c r="IH327" s="54"/>
      <c r="II327" s="54"/>
      <c r="IJ327" s="54"/>
      <c r="IK327" s="54"/>
      <c r="IL327" s="54"/>
      <c r="IM327" s="54"/>
      <c r="IN327" s="54"/>
      <c r="IO327" s="54"/>
      <c r="IP327" s="54"/>
      <c r="IQ327" s="54"/>
      <c r="IR327" s="54"/>
      <c r="IS327" s="54"/>
      <c r="IT327" s="54"/>
      <c r="IU327" s="54"/>
      <c r="IV327" s="54"/>
      <c r="IW327" s="54"/>
      <c r="IX327" s="54"/>
      <c r="IY327" s="54"/>
      <c r="IZ327" s="54"/>
      <c r="JA327" s="16"/>
      <c r="JB327" s="16"/>
      <c r="JC327" s="16"/>
      <c r="JD327" s="16"/>
    </row>
    <row r="328" spans="1:264" s="6" customFormat="1" x14ac:dyDescent="0.25">
      <c r="A328" s="55">
        <v>324</v>
      </c>
      <c r="B328" s="56">
        <f>ESTUDIANTES!B328</f>
        <v>0</v>
      </c>
      <c r="C328" s="56">
        <f>ESTUDIANTES!C328</f>
        <v>0</v>
      </c>
      <c r="D328" s="97">
        <f>ESTUDIANTES!D328</f>
        <v>0</v>
      </c>
      <c r="E328" s="97"/>
      <c r="F328" s="97"/>
      <c r="G328" s="97"/>
      <c r="H328" s="57">
        <f>ESTUDIANTES!H328</f>
        <v>0</v>
      </c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4"/>
      <c r="EK328" s="54"/>
      <c r="EL328" s="54"/>
      <c r="EM328" s="54"/>
      <c r="EN328" s="54"/>
      <c r="EO328" s="54"/>
      <c r="EP328" s="54"/>
      <c r="EQ328" s="54"/>
      <c r="ER328" s="54"/>
      <c r="ES328" s="54"/>
      <c r="ET328" s="54"/>
      <c r="EU328" s="54"/>
      <c r="EV328" s="54"/>
      <c r="EW328" s="54"/>
      <c r="EX328" s="54"/>
      <c r="EY328" s="54"/>
      <c r="EZ328" s="54"/>
      <c r="FA328" s="54"/>
      <c r="FB328" s="54"/>
      <c r="FC328" s="54"/>
      <c r="FD328" s="54"/>
      <c r="FE328" s="54"/>
      <c r="FF328" s="54"/>
      <c r="FG328" s="54"/>
      <c r="FH328" s="54"/>
      <c r="FI328" s="54"/>
      <c r="FJ328" s="54"/>
      <c r="FK328" s="54"/>
      <c r="FL328" s="54"/>
      <c r="FM328" s="54"/>
      <c r="FN328" s="54"/>
      <c r="FO328" s="54"/>
      <c r="FP328" s="54"/>
      <c r="FQ328" s="54"/>
      <c r="FR328" s="54"/>
      <c r="FS328" s="54"/>
      <c r="FT328" s="54"/>
      <c r="FU328" s="54"/>
      <c r="FV328" s="54"/>
      <c r="FW328" s="54"/>
      <c r="FX328" s="54"/>
      <c r="FY328" s="54"/>
      <c r="FZ328" s="54"/>
      <c r="GA328" s="54"/>
      <c r="GB328" s="54"/>
      <c r="GC328" s="54"/>
      <c r="GD328" s="54"/>
      <c r="GE328" s="54"/>
      <c r="GF328" s="54"/>
      <c r="GG328" s="54"/>
      <c r="GH328" s="54"/>
      <c r="GI328" s="54"/>
      <c r="GJ328" s="54"/>
      <c r="GK328" s="54"/>
      <c r="GL328" s="54"/>
      <c r="GM328" s="54"/>
      <c r="GN328" s="54"/>
      <c r="GO328" s="54"/>
      <c r="GP328" s="54"/>
      <c r="GQ328" s="54"/>
      <c r="GR328" s="54"/>
      <c r="GS328" s="54"/>
      <c r="GT328" s="54"/>
      <c r="GU328" s="54"/>
      <c r="GV328" s="54"/>
      <c r="GW328" s="54"/>
      <c r="GX328" s="54"/>
      <c r="GY328" s="54"/>
      <c r="GZ328" s="54"/>
      <c r="HA328" s="54"/>
      <c r="HB328" s="54"/>
      <c r="HC328" s="54"/>
      <c r="HD328" s="54"/>
      <c r="HE328" s="54"/>
      <c r="HF328" s="54"/>
      <c r="HG328" s="54"/>
      <c r="HH328" s="54"/>
      <c r="HI328" s="54"/>
      <c r="HJ328" s="54"/>
      <c r="HK328" s="54"/>
      <c r="HL328" s="54"/>
      <c r="HM328" s="54"/>
      <c r="HN328" s="54"/>
      <c r="HO328" s="54"/>
      <c r="HP328" s="54"/>
      <c r="HQ328" s="54"/>
      <c r="HR328" s="54"/>
      <c r="HS328" s="54"/>
      <c r="HT328" s="54"/>
      <c r="HU328" s="54"/>
      <c r="HV328" s="54"/>
      <c r="HW328" s="54"/>
      <c r="HX328" s="54"/>
      <c r="HY328" s="54"/>
      <c r="HZ328" s="54"/>
      <c r="IA328" s="54"/>
      <c r="IB328" s="54"/>
      <c r="IC328" s="54"/>
      <c r="ID328" s="54"/>
      <c r="IE328" s="54"/>
      <c r="IF328" s="54"/>
      <c r="IG328" s="54"/>
      <c r="IH328" s="54"/>
      <c r="II328" s="54"/>
      <c r="IJ328" s="54"/>
      <c r="IK328" s="54"/>
      <c r="IL328" s="54"/>
      <c r="IM328" s="54"/>
      <c r="IN328" s="54"/>
      <c r="IO328" s="54"/>
      <c r="IP328" s="54"/>
      <c r="IQ328" s="54"/>
      <c r="IR328" s="54"/>
      <c r="IS328" s="54"/>
      <c r="IT328" s="54"/>
      <c r="IU328" s="54"/>
      <c r="IV328" s="54"/>
      <c r="IW328" s="54"/>
      <c r="IX328" s="54"/>
      <c r="IY328" s="54"/>
      <c r="IZ328" s="54"/>
      <c r="JA328" s="16"/>
      <c r="JB328" s="16"/>
      <c r="JC328" s="16"/>
      <c r="JD328" s="16"/>
    </row>
    <row r="329" spans="1:264" s="6" customFormat="1" x14ac:dyDescent="0.25">
      <c r="A329" s="55">
        <v>325</v>
      </c>
      <c r="B329" s="56">
        <f>ESTUDIANTES!B329</f>
        <v>0</v>
      </c>
      <c r="C329" s="56">
        <f>ESTUDIANTES!C329</f>
        <v>0</v>
      </c>
      <c r="D329" s="97">
        <f>ESTUDIANTES!D329</f>
        <v>0</v>
      </c>
      <c r="E329" s="97"/>
      <c r="F329" s="97"/>
      <c r="G329" s="97"/>
      <c r="H329" s="57">
        <f>ESTUDIANTES!H329</f>
        <v>0</v>
      </c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4"/>
      <c r="EK329" s="54"/>
      <c r="EL329" s="54"/>
      <c r="EM329" s="54"/>
      <c r="EN329" s="54"/>
      <c r="EO329" s="54"/>
      <c r="EP329" s="54"/>
      <c r="EQ329" s="54"/>
      <c r="ER329" s="54"/>
      <c r="ES329" s="54"/>
      <c r="ET329" s="54"/>
      <c r="EU329" s="54"/>
      <c r="EV329" s="54"/>
      <c r="EW329" s="54"/>
      <c r="EX329" s="54"/>
      <c r="EY329" s="54"/>
      <c r="EZ329" s="54"/>
      <c r="FA329" s="54"/>
      <c r="FB329" s="54"/>
      <c r="FC329" s="54"/>
      <c r="FD329" s="54"/>
      <c r="FE329" s="54"/>
      <c r="FF329" s="54"/>
      <c r="FG329" s="54"/>
      <c r="FH329" s="54"/>
      <c r="FI329" s="54"/>
      <c r="FJ329" s="54"/>
      <c r="FK329" s="54"/>
      <c r="FL329" s="54"/>
      <c r="FM329" s="54"/>
      <c r="FN329" s="54"/>
      <c r="FO329" s="54"/>
      <c r="FP329" s="54"/>
      <c r="FQ329" s="54"/>
      <c r="FR329" s="54"/>
      <c r="FS329" s="54"/>
      <c r="FT329" s="54"/>
      <c r="FU329" s="54"/>
      <c r="FV329" s="54"/>
      <c r="FW329" s="54"/>
      <c r="FX329" s="54"/>
      <c r="FY329" s="54"/>
      <c r="FZ329" s="54"/>
      <c r="GA329" s="54"/>
      <c r="GB329" s="54"/>
      <c r="GC329" s="54"/>
      <c r="GD329" s="54"/>
      <c r="GE329" s="54"/>
      <c r="GF329" s="54"/>
      <c r="GG329" s="54"/>
      <c r="GH329" s="54"/>
      <c r="GI329" s="54"/>
      <c r="GJ329" s="54"/>
      <c r="GK329" s="54"/>
      <c r="GL329" s="54"/>
      <c r="GM329" s="54"/>
      <c r="GN329" s="54"/>
      <c r="GO329" s="54"/>
      <c r="GP329" s="54"/>
      <c r="GQ329" s="54"/>
      <c r="GR329" s="54"/>
      <c r="GS329" s="54"/>
      <c r="GT329" s="54"/>
      <c r="GU329" s="54"/>
      <c r="GV329" s="54"/>
      <c r="GW329" s="54"/>
      <c r="GX329" s="54"/>
      <c r="GY329" s="54"/>
      <c r="GZ329" s="54"/>
      <c r="HA329" s="54"/>
      <c r="HB329" s="54"/>
      <c r="HC329" s="54"/>
      <c r="HD329" s="54"/>
      <c r="HE329" s="54"/>
      <c r="HF329" s="54"/>
      <c r="HG329" s="54"/>
      <c r="HH329" s="54"/>
      <c r="HI329" s="54"/>
      <c r="HJ329" s="54"/>
      <c r="HK329" s="54"/>
      <c r="HL329" s="54"/>
      <c r="HM329" s="54"/>
      <c r="HN329" s="54"/>
      <c r="HO329" s="54"/>
      <c r="HP329" s="54"/>
      <c r="HQ329" s="54"/>
      <c r="HR329" s="54"/>
      <c r="HS329" s="54"/>
      <c r="HT329" s="54"/>
      <c r="HU329" s="54"/>
      <c r="HV329" s="54"/>
      <c r="HW329" s="54"/>
      <c r="HX329" s="54"/>
      <c r="HY329" s="54"/>
      <c r="HZ329" s="54"/>
      <c r="IA329" s="54"/>
      <c r="IB329" s="54"/>
      <c r="IC329" s="54"/>
      <c r="ID329" s="54"/>
      <c r="IE329" s="54"/>
      <c r="IF329" s="54"/>
      <c r="IG329" s="54"/>
      <c r="IH329" s="54"/>
      <c r="II329" s="54"/>
      <c r="IJ329" s="54"/>
      <c r="IK329" s="54"/>
      <c r="IL329" s="54"/>
      <c r="IM329" s="54"/>
      <c r="IN329" s="54"/>
      <c r="IO329" s="54"/>
      <c r="IP329" s="54"/>
      <c r="IQ329" s="54"/>
      <c r="IR329" s="54"/>
      <c r="IS329" s="54"/>
      <c r="IT329" s="54"/>
      <c r="IU329" s="54"/>
      <c r="IV329" s="54"/>
      <c r="IW329" s="54"/>
      <c r="IX329" s="54"/>
      <c r="IY329" s="54"/>
      <c r="IZ329" s="54"/>
      <c r="JA329" s="16"/>
      <c r="JB329" s="16"/>
      <c r="JC329" s="16"/>
      <c r="JD329" s="16"/>
    </row>
    <row r="330" spans="1:264" s="6" customFormat="1" x14ac:dyDescent="0.25">
      <c r="A330" s="55">
        <v>326</v>
      </c>
      <c r="B330" s="56">
        <f>ESTUDIANTES!B330</f>
        <v>0</v>
      </c>
      <c r="C330" s="56">
        <f>ESTUDIANTES!C330</f>
        <v>0</v>
      </c>
      <c r="D330" s="97">
        <f>ESTUDIANTES!D330</f>
        <v>0</v>
      </c>
      <c r="E330" s="97"/>
      <c r="F330" s="97"/>
      <c r="G330" s="97"/>
      <c r="H330" s="57">
        <f>ESTUDIANTES!H330</f>
        <v>0</v>
      </c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  <c r="HB330" s="54"/>
      <c r="HC330" s="54"/>
      <c r="HD330" s="54"/>
      <c r="HE330" s="54"/>
      <c r="HF330" s="54"/>
      <c r="HG330" s="54"/>
      <c r="HH330" s="54"/>
      <c r="HI330" s="54"/>
      <c r="HJ330" s="54"/>
      <c r="HK330" s="54"/>
      <c r="HL330" s="54"/>
      <c r="HM330" s="54"/>
      <c r="HN330" s="54"/>
      <c r="HO330" s="54"/>
      <c r="HP330" s="54"/>
      <c r="HQ330" s="54"/>
      <c r="HR330" s="54"/>
      <c r="HS330" s="54"/>
      <c r="HT330" s="54"/>
      <c r="HU330" s="54"/>
      <c r="HV330" s="54"/>
      <c r="HW330" s="54"/>
      <c r="HX330" s="54"/>
      <c r="HY330" s="54"/>
      <c r="HZ330" s="54"/>
      <c r="IA330" s="54"/>
      <c r="IB330" s="54"/>
      <c r="IC330" s="54"/>
      <c r="ID330" s="54"/>
      <c r="IE330" s="54"/>
      <c r="IF330" s="54"/>
      <c r="IG330" s="54"/>
      <c r="IH330" s="54"/>
      <c r="II330" s="54"/>
      <c r="IJ330" s="54"/>
      <c r="IK330" s="54"/>
      <c r="IL330" s="54"/>
      <c r="IM330" s="54"/>
      <c r="IN330" s="54"/>
      <c r="IO330" s="54"/>
      <c r="IP330" s="54"/>
      <c r="IQ330" s="54"/>
      <c r="IR330" s="54"/>
      <c r="IS330" s="54"/>
      <c r="IT330" s="54"/>
      <c r="IU330" s="54"/>
      <c r="IV330" s="54"/>
      <c r="IW330" s="54"/>
      <c r="IX330" s="54"/>
      <c r="IY330" s="54"/>
      <c r="IZ330" s="54"/>
      <c r="JA330" s="16"/>
      <c r="JB330" s="16"/>
      <c r="JC330" s="16"/>
      <c r="JD330" s="16"/>
    </row>
    <row r="331" spans="1:264" s="6" customFormat="1" x14ac:dyDescent="0.25">
      <c r="A331" s="55">
        <v>327</v>
      </c>
      <c r="B331" s="56">
        <f>ESTUDIANTES!B331</f>
        <v>0</v>
      </c>
      <c r="C331" s="56">
        <f>ESTUDIANTES!C331</f>
        <v>0</v>
      </c>
      <c r="D331" s="97">
        <f>ESTUDIANTES!D331</f>
        <v>0</v>
      </c>
      <c r="E331" s="97"/>
      <c r="F331" s="97"/>
      <c r="G331" s="97"/>
      <c r="H331" s="57">
        <f>ESTUDIANTES!H331</f>
        <v>0</v>
      </c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  <c r="GS331" s="54"/>
      <c r="GT331" s="54"/>
      <c r="GU331" s="54"/>
      <c r="GV331" s="54"/>
      <c r="GW331" s="54"/>
      <c r="GX331" s="54"/>
      <c r="GY331" s="54"/>
      <c r="GZ331" s="54"/>
      <c r="HA331" s="54"/>
      <c r="HB331" s="54"/>
      <c r="HC331" s="54"/>
      <c r="HD331" s="54"/>
      <c r="HE331" s="54"/>
      <c r="HF331" s="54"/>
      <c r="HG331" s="54"/>
      <c r="HH331" s="54"/>
      <c r="HI331" s="54"/>
      <c r="HJ331" s="54"/>
      <c r="HK331" s="54"/>
      <c r="HL331" s="54"/>
      <c r="HM331" s="54"/>
      <c r="HN331" s="54"/>
      <c r="HO331" s="54"/>
      <c r="HP331" s="54"/>
      <c r="HQ331" s="54"/>
      <c r="HR331" s="54"/>
      <c r="HS331" s="54"/>
      <c r="HT331" s="54"/>
      <c r="HU331" s="54"/>
      <c r="HV331" s="54"/>
      <c r="HW331" s="54"/>
      <c r="HX331" s="54"/>
      <c r="HY331" s="54"/>
      <c r="HZ331" s="54"/>
      <c r="IA331" s="54"/>
      <c r="IB331" s="54"/>
      <c r="IC331" s="54"/>
      <c r="ID331" s="54"/>
      <c r="IE331" s="54"/>
      <c r="IF331" s="54"/>
      <c r="IG331" s="54"/>
      <c r="IH331" s="54"/>
      <c r="II331" s="54"/>
      <c r="IJ331" s="54"/>
      <c r="IK331" s="54"/>
      <c r="IL331" s="54"/>
      <c r="IM331" s="54"/>
      <c r="IN331" s="54"/>
      <c r="IO331" s="54"/>
      <c r="IP331" s="54"/>
      <c r="IQ331" s="54"/>
      <c r="IR331" s="54"/>
      <c r="IS331" s="54"/>
      <c r="IT331" s="54"/>
      <c r="IU331" s="54"/>
      <c r="IV331" s="54"/>
      <c r="IW331" s="54"/>
      <c r="IX331" s="54"/>
      <c r="IY331" s="54"/>
      <c r="IZ331" s="54"/>
      <c r="JA331" s="16"/>
      <c r="JB331" s="16"/>
      <c r="JC331" s="16"/>
      <c r="JD331" s="16"/>
    </row>
    <row r="332" spans="1:264" s="6" customFormat="1" x14ac:dyDescent="0.25">
      <c r="A332" s="55">
        <v>328</v>
      </c>
      <c r="B332" s="56">
        <f>ESTUDIANTES!B332</f>
        <v>0</v>
      </c>
      <c r="C332" s="56">
        <f>ESTUDIANTES!C332</f>
        <v>0</v>
      </c>
      <c r="D332" s="97">
        <f>ESTUDIANTES!D332</f>
        <v>0</v>
      </c>
      <c r="E332" s="97"/>
      <c r="F332" s="97"/>
      <c r="G332" s="97"/>
      <c r="H332" s="57">
        <f>ESTUDIANTES!H332</f>
        <v>0</v>
      </c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  <c r="GS332" s="54"/>
      <c r="GT332" s="54"/>
      <c r="GU332" s="54"/>
      <c r="GV332" s="54"/>
      <c r="GW332" s="54"/>
      <c r="GX332" s="54"/>
      <c r="GY332" s="54"/>
      <c r="GZ332" s="54"/>
      <c r="HA332" s="54"/>
      <c r="HB332" s="54"/>
      <c r="HC332" s="54"/>
      <c r="HD332" s="54"/>
      <c r="HE332" s="54"/>
      <c r="HF332" s="54"/>
      <c r="HG332" s="54"/>
      <c r="HH332" s="54"/>
      <c r="HI332" s="54"/>
      <c r="HJ332" s="54"/>
      <c r="HK332" s="54"/>
      <c r="HL332" s="54"/>
      <c r="HM332" s="54"/>
      <c r="HN332" s="54"/>
      <c r="HO332" s="54"/>
      <c r="HP332" s="54"/>
      <c r="HQ332" s="54"/>
      <c r="HR332" s="54"/>
      <c r="HS332" s="54"/>
      <c r="HT332" s="54"/>
      <c r="HU332" s="54"/>
      <c r="HV332" s="54"/>
      <c r="HW332" s="54"/>
      <c r="HX332" s="54"/>
      <c r="HY332" s="54"/>
      <c r="HZ332" s="54"/>
      <c r="IA332" s="54"/>
      <c r="IB332" s="54"/>
      <c r="IC332" s="54"/>
      <c r="ID332" s="54"/>
      <c r="IE332" s="54"/>
      <c r="IF332" s="54"/>
      <c r="IG332" s="54"/>
      <c r="IH332" s="54"/>
      <c r="II332" s="54"/>
      <c r="IJ332" s="54"/>
      <c r="IK332" s="54"/>
      <c r="IL332" s="54"/>
      <c r="IM332" s="54"/>
      <c r="IN332" s="54"/>
      <c r="IO332" s="54"/>
      <c r="IP332" s="54"/>
      <c r="IQ332" s="54"/>
      <c r="IR332" s="54"/>
      <c r="IS332" s="54"/>
      <c r="IT332" s="54"/>
      <c r="IU332" s="54"/>
      <c r="IV332" s="54"/>
      <c r="IW332" s="54"/>
      <c r="IX332" s="54"/>
      <c r="IY332" s="54"/>
      <c r="IZ332" s="54"/>
      <c r="JA332" s="16"/>
      <c r="JB332" s="16"/>
      <c r="JC332" s="16"/>
      <c r="JD332" s="16"/>
    </row>
    <row r="333" spans="1:264" s="6" customFormat="1" x14ac:dyDescent="0.25">
      <c r="A333" s="55">
        <v>329</v>
      </c>
      <c r="B333" s="56">
        <f>ESTUDIANTES!B333</f>
        <v>0</v>
      </c>
      <c r="C333" s="56">
        <f>ESTUDIANTES!C333</f>
        <v>0</v>
      </c>
      <c r="D333" s="97">
        <f>ESTUDIANTES!D333</f>
        <v>0</v>
      </c>
      <c r="E333" s="97"/>
      <c r="F333" s="97"/>
      <c r="G333" s="97"/>
      <c r="H333" s="57">
        <f>ESTUDIANTES!H333</f>
        <v>0</v>
      </c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  <c r="GS333" s="54"/>
      <c r="GT333" s="54"/>
      <c r="GU333" s="54"/>
      <c r="GV333" s="54"/>
      <c r="GW333" s="54"/>
      <c r="GX333" s="54"/>
      <c r="GY333" s="54"/>
      <c r="GZ333" s="54"/>
      <c r="HA333" s="54"/>
      <c r="HB333" s="54"/>
      <c r="HC333" s="54"/>
      <c r="HD333" s="54"/>
      <c r="HE333" s="54"/>
      <c r="HF333" s="54"/>
      <c r="HG333" s="54"/>
      <c r="HH333" s="54"/>
      <c r="HI333" s="54"/>
      <c r="HJ333" s="54"/>
      <c r="HK333" s="54"/>
      <c r="HL333" s="54"/>
      <c r="HM333" s="54"/>
      <c r="HN333" s="54"/>
      <c r="HO333" s="54"/>
      <c r="HP333" s="54"/>
      <c r="HQ333" s="54"/>
      <c r="HR333" s="54"/>
      <c r="HS333" s="54"/>
      <c r="HT333" s="54"/>
      <c r="HU333" s="54"/>
      <c r="HV333" s="54"/>
      <c r="HW333" s="54"/>
      <c r="HX333" s="54"/>
      <c r="HY333" s="54"/>
      <c r="HZ333" s="54"/>
      <c r="IA333" s="54"/>
      <c r="IB333" s="54"/>
      <c r="IC333" s="54"/>
      <c r="ID333" s="54"/>
      <c r="IE333" s="54"/>
      <c r="IF333" s="54"/>
      <c r="IG333" s="54"/>
      <c r="IH333" s="54"/>
      <c r="II333" s="54"/>
      <c r="IJ333" s="54"/>
      <c r="IK333" s="54"/>
      <c r="IL333" s="54"/>
      <c r="IM333" s="54"/>
      <c r="IN333" s="54"/>
      <c r="IO333" s="54"/>
      <c r="IP333" s="54"/>
      <c r="IQ333" s="54"/>
      <c r="IR333" s="54"/>
      <c r="IS333" s="54"/>
      <c r="IT333" s="54"/>
      <c r="IU333" s="54"/>
      <c r="IV333" s="54"/>
      <c r="IW333" s="54"/>
      <c r="IX333" s="54"/>
      <c r="IY333" s="54"/>
      <c r="IZ333" s="54"/>
      <c r="JA333" s="16"/>
      <c r="JB333" s="16"/>
      <c r="JC333" s="16"/>
      <c r="JD333" s="16"/>
    </row>
    <row r="334" spans="1:264" s="6" customFormat="1" x14ac:dyDescent="0.25">
      <c r="A334" s="55">
        <v>330</v>
      </c>
      <c r="B334" s="56">
        <f>ESTUDIANTES!B334</f>
        <v>0</v>
      </c>
      <c r="C334" s="56">
        <f>ESTUDIANTES!C334</f>
        <v>0</v>
      </c>
      <c r="D334" s="97">
        <f>ESTUDIANTES!D334</f>
        <v>0</v>
      </c>
      <c r="E334" s="97"/>
      <c r="F334" s="97"/>
      <c r="G334" s="97"/>
      <c r="H334" s="57">
        <f>ESTUDIANTES!H334</f>
        <v>0</v>
      </c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  <c r="GS334" s="54"/>
      <c r="GT334" s="54"/>
      <c r="GU334" s="54"/>
      <c r="GV334" s="54"/>
      <c r="GW334" s="54"/>
      <c r="GX334" s="54"/>
      <c r="GY334" s="54"/>
      <c r="GZ334" s="54"/>
      <c r="HA334" s="54"/>
      <c r="HB334" s="54"/>
      <c r="HC334" s="54"/>
      <c r="HD334" s="54"/>
      <c r="HE334" s="54"/>
      <c r="HF334" s="54"/>
      <c r="HG334" s="54"/>
      <c r="HH334" s="54"/>
      <c r="HI334" s="54"/>
      <c r="HJ334" s="54"/>
      <c r="HK334" s="54"/>
      <c r="HL334" s="54"/>
      <c r="HM334" s="54"/>
      <c r="HN334" s="54"/>
      <c r="HO334" s="54"/>
      <c r="HP334" s="54"/>
      <c r="HQ334" s="54"/>
      <c r="HR334" s="54"/>
      <c r="HS334" s="54"/>
      <c r="HT334" s="54"/>
      <c r="HU334" s="54"/>
      <c r="HV334" s="54"/>
      <c r="HW334" s="54"/>
      <c r="HX334" s="54"/>
      <c r="HY334" s="54"/>
      <c r="HZ334" s="54"/>
      <c r="IA334" s="54"/>
      <c r="IB334" s="54"/>
      <c r="IC334" s="54"/>
      <c r="ID334" s="54"/>
      <c r="IE334" s="54"/>
      <c r="IF334" s="54"/>
      <c r="IG334" s="54"/>
      <c r="IH334" s="54"/>
      <c r="II334" s="54"/>
      <c r="IJ334" s="54"/>
      <c r="IK334" s="54"/>
      <c r="IL334" s="54"/>
      <c r="IM334" s="54"/>
      <c r="IN334" s="54"/>
      <c r="IO334" s="54"/>
      <c r="IP334" s="54"/>
      <c r="IQ334" s="54"/>
      <c r="IR334" s="54"/>
      <c r="IS334" s="54"/>
      <c r="IT334" s="54"/>
      <c r="IU334" s="54"/>
      <c r="IV334" s="54"/>
      <c r="IW334" s="54"/>
      <c r="IX334" s="54"/>
      <c r="IY334" s="54"/>
      <c r="IZ334" s="54"/>
      <c r="JA334" s="16"/>
      <c r="JB334" s="16"/>
      <c r="JC334" s="16"/>
      <c r="JD334" s="16"/>
    </row>
    <row r="335" spans="1:264" s="6" customFormat="1" x14ac:dyDescent="0.25">
      <c r="A335" s="55">
        <v>331</v>
      </c>
      <c r="B335" s="56">
        <f>ESTUDIANTES!B335</f>
        <v>0</v>
      </c>
      <c r="C335" s="56">
        <f>ESTUDIANTES!C335</f>
        <v>0</v>
      </c>
      <c r="D335" s="97">
        <f>ESTUDIANTES!D335</f>
        <v>0</v>
      </c>
      <c r="E335" s="97"/>
      <c r="F335" s="97"/>
      <c r="G335" s="97"/>
      <c r="H335" s="57">
        <f>ESTUDIANTES!H335</f>
        <v>0</v>
      </c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4"/>
      <c r="ER335" s="54"/>
      <c r="ES335" s="54"/>
      <c r="ET335" s="54"/>
      <c r="EU335" s="54"/>
      <c r="EV335" s="54"/>
      <c r="EW335" s="54"/>
      <c r="EX335" s="54"/>
      <c r="EY335" s="54"/>
      <c r="EZ335" s="54"/>
      <c r="FA335" s="54"/>
      <c r="FB335" s="54"/>
      <c r="FC335" s="54"/>
      <c r="FD335" s="54"/>
      <c r="FE335" s="54"/>
      <c r="FF335" s="54"/>
      <c r="FG335" s="54"/>
      <c r="FH335" s="54"/>
      <c r="FI335" s="54"/>
      <c r="FJ335" s="54"/>
      <c r="FK335" s="54"/>
      <c r="FL335" s="54"/>
      <c r="FM335" s="54"/>
      <c r="FN335" s="54"/>
      <c r="FO335" s="54"/>
      <c r="FP335" s="54"/>
      <c r="FQ335" s="54"/>
      <c r="FR335" s="54"/>
      <c r="FS335" s="54"/>
      <c r="FT335" s="54"/>
      <c r="FU335" s="54"/>
      <c r="FV335" s="54"/>
      <c r="FW335" s="54"/>
      <c r="FX335" s="54"/>
      <c r="FY335" s="54"/>
      <c r="FZ335" s="54"/>
      <c r="GA335" s="54"/>
      <c r="GB335" s="54"/>
      <c r="GC335" s="54"/>
      <c r="GD335" s="54"/>
      <c r="GE335" s="54"/>
      <c r="GF335" s="54"/>
      <c r="GG335" s="54"/>
      <c r="GH335" s="54"/>
      <c r="GI335" s="54"/>
      <c r="GJ335" s="54"/>
      <c r="GK335" s="54"/>
      <c r="GL335" s="54"/>
      <c r="GM335" s="54"/>
      <c r="GN335" s="54"/>
      <c r="GO335" s="54"/>
      <c r="GP335" s="54"/>
      <c r="GQ335" s="54"/>
      <c r="GR335" s="54"/>
      <c r="GS335" s="54"/>
      <c r="GT335" s="54"/>
      <c r="GU335" s="54"/>
      <c r="GV335" s="54"/>
      <c r="GW335" s="54"/>
      <c r="GX335" s="54"/>
      <c r="GY335" s="54"/>
      <c r="GZ335" s="54"/>
      <c r="HA335" s="54"/>
      <c r="HB335" s="54"/>
      <c r="HC335" s="54"/>
      <c r="HD335" s="54"/>
      <c r="HE335" s="54"/>
      <c r="HF335" s="54"/>
      <c r="HG335" s="54"/>
      <c r="HH335" s="54"/>
      <c r="HI335" s="54"/>
      <c r="HJ335" s="54"/>
      <c r="HK335" s="54"/>
      <c r="HL335" s="54"/>
      <c r="HM335" s="54"/>
      <c r="HN335" s="54"/>
      <c r="HO335" s="54"/>
      <c r="HP335" s="54"/>
      <c r="HQ335" s="54"/>
      <c r="HR335" s="54"/>
      <c r="HS335" s="54"/>
      <c r="HT335" s="54"/>
      <c r="HU335" s="54"/>
      <c r="HV335" s="54"/>
      <c r="HW335" s="54"/>
      <c r="HX335" s="54"/>
      <c r="HY335" s="54"/>
      <c r="HZ335" s="54"/>
      <c r="IA335" s="54"/>
      <c r="IB335" s="54"/>
      <c r="IC335" s="54"/>
      <c r="ID335" s="54"/>
      <c r="IE335" s="54"/>
      <c r="IF335" s="54"/>
      <c r="IG335" s="54"/>
      <c r="IH335" s="54"/>
      <c r="II335" s="54"/>
      <c r="IJ335" s="54"/>
      <c r="IK335" s="54"/>
      <c r="IL335" s="54"/>
      <c r="IM335" s="54"/>
      <c r="IN335" s="54"/>
      <c r="IO335" s="54"/>
      <c r="IP335" s="54"/>
      <c r="IQ335" s="54"/>
      <c r="IR335" s="54"/>
      <c r="IS335" s="54"/>
      <c r="IT335" s="54"/>
      <c r="IU335" s="54"/>
      <c r="IV335" s="54"/>
      <c r="IW335" s="54"/>
      <c r="IX335" s="54"/>
      <c r="IY335" s="54"/>
      <c r="IZ335" s="54"/>
      <c r="JA335" s="16"/>
      <c r="JB335" s="16"/>
      <c r="JC335" s="16"/>
      <c r="JD335" s="16"/>
    </row>
    <row r="336" spans="1:264" s="6" customFormat="1" x14ac:dyDescent="0.25">
      <c r="A336" s="55">
        <v>332</v>
      </c>
      <c r="B336" s="56">
        <f>ESTUDIANTES!B336</f>
        <v>0</v>
      </c>
      <c r="C336" s="56">
        <f>ESTUDIANTES!C336</f>
        <v>0</v>
      </c>
      <c r="D336" s="97">
        <f>ESTUDIANTES!D336</f>
        <v>0</v>
      </c>
      <c r="E336" s="97"/>
      <c r="F336" s="97"/>
      <c r="G336" s="97"/>
      <c r="H336" s="57">
        <f>ESTUDIANTES!H336</f>
        <v>0</v>
      </c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4"/>
      <c r="EK336" s="54"/>
      <c r="EL336" s="54"/>
      <c r="EM336" s="54"/>
      <c r="EN336" s="54"/>
      <c r="EO336" s="54"/>
      <c r="EP336" s="54"/>
      <c r="EQ336" s="54"/>
      <c r="ER336" s="54"/>
      <c r="ES336" s="54"/>
      <c r="ET336" s="54"/>
      <c r="EU336" s="54"/>
      <c r="EV336" s="54"/>
      <c r="EW336" s="54"/>
      <c r="EX336" s="54"/>
      <c r="EY336" s="54"/>
      <c r="EZ336" s="54"/>
      <c r="FA336" s="54"/>
      <c r="FB336" s="54"/>
      <c r="FC336" s="54"/>
      <c r="FD336" s="54"/>
      <c r="FE336" s="54"/>
      <c r="FF336" s="54"/>
      <c r="FG336" s="54"/>
      <c r="FH336" s="54"/>
      <c r="FI336" s="54"/>
      <c r="FJ336" s="54"/>
      <c r="FK336" s="54"/>
      <c r="FL336" s="54"/>
      <c r="FM336" s="54"/>
      <c r="FN336" s="54"/>
      <c r="FO336" s="54"/>
      <c r="FP336" s="54"/>
      <c r="FQ336" s="54"/>
      <c r="FR336" s="54"/>
      <c r="FS336" s="54"/>
      <c r="FT336" s="54"/>
      <c r="FU336" s="54"/>
      <c r="FV336" s="54"/>
      <c r="FW336" s="54"/>
      <c r="FX336" s="54"/>
      <c r="FY336" s="54"/>
      <c r="FZ336" s="54"/>
      <c r="GA336" s="54"/>
      <c r="GB336" s="54"/>
      <c r="GC336" s="54"/>
      <c r="GD336" s="54"/>
      <c r="GE336" s="54"/>
      <c r="GF336" s="54"/>
      <c r="GG336" s="54"/>
      <c r="GH336" s="54"/>
      <c r="GI336" s="54"/>
      <c r="GJ336" s="54"/>
      <c r="GK336" s="54"/>
      <c r="GL336" s="54"/>
      <c r="GM336" s="54"/>
      <c r="GN336" s="54"/>
      <c r="GO336" s="54"/>
      <c r="GP336" s="54"/>
      <c r="GQ336" s="54"/>
      <c r="GR336" s="54"/>
      <c r="GS336" s="54"/>
      <c r="GT336" s="54"/>
      <c r="GU336" s="54"/>
      <c r="GV336" s="54"/>
      <c r="GW336" s="54"/>
      <c r="GX336" s="54"/>
      <c r="GY336" s="54"/>
      <c r="GZ336" s="54"/>
      <c r="HA336" s="54"/>
      <c r="HB336" s="54"/>
      <c r="HC336" s="54"/>
      <c r="HD336" s="54"/>
      <c r="HE336" s="54"/>
      <c r="HF336" s="54"/>
      <c r="HG336" s="54"/>
      <c r="HH336" s="54"/>
      <c r="HI336" s="54"/>
      <c r="HJ336" s="54"/>
      <c r="HK336" s="54"/>
      <c r="HL336" s="54"/>
      <c r="HM336" s="54"/>
      <c r="HN336" s="54"/>
      <c r="HO336" s="54"/>
      <c r="HP336" s="54"/>
      <c r="HQ336" s="54"/>
      <c r="HR336" s="54"/>
      <c r="HS336" s="54"/>
      <c r="HT336" s="54"/>
      <c r="HU336" s="54"/>
      <c r="HV336" s="54"/>
      <c r="HW336" s="54"/>
      <c r="HX336" s="54"/>
      <c r="HY336" s="54"/>
      <c r="HZ336" s="54"/>
      <c r="IA336" s="54"/>
      <c r="IB336" s="54"/>
      <c r="IC336" s="54"/>
      <c r="ID336" s="54"/>
      <c r="IE336" s="54"/>
      <c r="IF336" s="54"/>
      <c r="IG336" s="54"/>
      <c r="IH336" s="54"/>
      <c r="II336" s="54"/>
      <c r="IJ336" s="54"/>
      <c r="IK336" s="54"/>
      <c r="IL336" s="54"/>
      <c r="IM336" s="54"/>
      <c r="IN336" s="54"/>
      <c r="IO336" s="54"/>
      <c r="IP336" s="54"/>
      <c r="IQ336" s="54"/>
      <c r="IR336" s="54"/>
      <c r="IS336" s="54"/>
      <c r="IT336" s="54"/>
      <c r="IU336" s="54"/>
      <c r="IV336" s="54"/>
      <c r="IW336" s="54"/>
      <c r="IX336" s="54"/>
      <c r="IY336" s="54"/>
      <c r="IZ336" s="54"/>
      <c r="JA336" s="16"/>
      <c r="JB336" s="16"/>
      <c r="JC336" s="16"/>
      <c r="JD336" s="16"/>
    </row>
    <row r="337" spans="1:264" s="6" customFormat="1" x14ac:dyDescent="0.25">
      <c r="A337" s="55">
        <v>333</v>
      </c>
      <c r="B337" s="56">
        <f>ESTUDIANTES!B337</f>
        <v>0</v>
      </c>
      <c r="C337" s="56">
        <f>ESTUDIANTES!C337</f>
        <v>0</v>
      </c>
      <c r="D337" s="97">
        <f>ESTUDIANTES!D337</f>
        <v>0</v>
      </c>
      <c r="E337" s="97"/>
      <c r="F337" s="97"/>
      <c r="G337" s="97"/>
      <c r="H337" s="57">
        <f>ESTUDIANTES!H337</f>
        <v>0</v>
      </c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  <c r="GS337" s="54"/>
      <c r="GT337" s="54"/>
      <c r="GU337" s="54"/>
      <c r="GV337" s="54"/>
      <c r="GW337" s="54"/>
      <c r="GX337" s="54"/>
      <c r="GY337" s="54"/>
      <c r="GZ337" s="54"/>
      <c r="HA337" s="54"/>
      <c r="HB337" s="54"/>
      <c r="HC337" s="54"/>
      <c r="HD337" s="54"/>
      <c r="HE337" s="54"/>
      <c r="HF337" s="54"/>
      <c r="HG337" s="54"/>
      <c r="HH337" s="54"/>
      <c r="HI337" s="54"/>
      <c r="HJ337" s="54"/>
      <c r="HK337" s="54"/>
      <c r="HL337" s="54"/>
      <c r="HM337" s="54"/>
      <c r="HN337" s="54"/>
      <c r="HO337" s="54"/>
      <c r="HP337" s="54"/>
      <c r="HQ337" s="54"/>
      <c r="HR337" s="54"/>
      <c r="HS337" s="54"/>
      <c r="HT337" s="54"/>
      <c r="HU337" s="54"/>
      <c r="HV337" s="54"/>
      <c r="HW337" s="54"/>
      <c r="HX337" s="54"/>
      <c r="HY337" s="54"/>
      <c r="HZ337" s="54"/>
      <c r="IA337" s="54"/>
      <c r="IB337" s="54"/>
      <c r="IC337" s="54"/>
      <c r="ID337" s="54"/>
      <c r="IE337" s="54"/>
      <c r="IF337" s="54"/>
      <c r="IG337" s="54"/>
      <c r="IH337" s="54"/>
      <c r="II337" s="54"/>
      <c r="IJ337" s="54"/>
      <c r="IK337" s="54"/>
      <c r="IL337" s="54"/>
      <c r="IM337" s="54"/>
      <c r="IN337" s="54"/>
      <c r="IO337" s="54"/>
      <c r="IP337" s="54"/>
      <c r="IQ337" s="54"/>
      <c r="IR337" s="54"/>
      <c r="IS337" s="54"/>
      <c r="IT337" s="54"/>
      <c r="IU337" s="54"/>
      <c r="IV337" s="54"/>
      <c r="IW337" s="54"/>
      <c r="IX337" s="54"/>
      <c r="IY337" s="54"/>
      <c r="IZ337" s="54"/>
      <c r="JA337" s="16"/>
      <c r="JB337" s="16"/>
      <c r="JC337" s="16"/>
      <c r="JD337" s="16"/>
    </row>
    <row r="338" spans="1:264" s="6" customFormat="1" x14ac:dyDescent="0.25">
      <c r="A338" s="55">
        <v>334</v>
      </c>
      <c r="B338" s="56">
        <f>ESTUDIANTES!B338</f>
        <v>0</v>
      </c>
      <c r="C338" s="56">
        <f>ESTUDIANTES!C338</f>
        <v>0</v>
      </c>
      <c r="D338" s="97">
        <f>ESTUDIANTES!D338</f>
        <v>0</v>
      </c>
      <c r="E338" s="97"/>
      <c r="F338" s="97"/>
      <c r="G338" s="97"/>
      <c r="H338" s="57">
        <f>ESTUDIANTES!H338</f>
        <v>0</v>
      </c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  <c r="GS338" s="54"/>
      <c r="GT338" s="54"/>
      <c r="GU338" s="54"/>
      <c r="GV338" s="54"/>
      <c r="GW338" s="54"/>
      <c r="GX338" s="54"/>
      <c r="GY338" s="54"/>
      <c r="GZ338" s="54"/>
      <c r="HA338" s="54"/>
      <c r="HB338" s="54"/>
      <c r="HC338" s="54"/>
      <c r="HD338" s="54"/>
      <c r="HE338" s="54"/>
      <c r="HF338" s="54"/>
      <c r="HG338" s="54"/>
      <c r="HH338" s="54"/>
      <c r="HI338" s="54"/>
      <c r="HJ338" s="54"/>
      <c r="HK338" s="54"/>
      <c r="HL338" s="54"/>
      <c r="HM338" s="54"/>
      <c r="HN338" s="54"/>
      <c r="HO338" s="54"/>
      <c r="HP338" s="54"/>
      <c r="HQ338" s="54"/>
      <c r="HR338" s="54"/>
      <c r="HS338" s="54"/>
      <c r="HT338" s="54"/>
      <c r="HU338" s="54"/>
      <c r="HV338" s="54"/>
      <c r="HW338" s="54"/>
      <c r="HX338" s="54"/>
      <c r="HY338" s="54"/>
      <c r="HZ338" s="54"/>
      <c r="IA338" s="54"/>
      <c r="IB338" s="54"/>
      <c r="IC338" s="54"/>
      <c r="ID338" s="54"/>
      <c r="IE338" s="54"/>
      <c r="IF338" s="54"/>
      <c r="IG338" s="54"/>
      <c r="IH338" s="54"/>
      <c r="II338" s="54"/>
      <c r="IJ338" s="54"/>
      <c r="IK338" s="54"/>
      <c r="IL338" s="54"/>
      <c r="IM338" s="54"/>
      <c r="IN338" s="54"/>
      <c r="IO338" s="54"/>
      <c r="IP338" s="54"/>
      <c r="IQ338" s="54"/>
      <c r="IR338" s="54"/>
      <c r="IS338" s="54"/>
      <c r="IT338" s="54"/>
      <c r="IU338" s="54"/>
      <c r="IV338" s="54"/>
      <c r="IW338" s="54"/>
      <c r="IX338" s="54"/>
      <c r="IY338" s="54"/>
      <c r="IZ338" s="54"/>
      <c r="JA338" s="16"/>
      <c r="JB338" s="16"/>
      <c r="JC338" s="16"/>
      <c r="JD338" s="16"/>
    </row>
    <row r="339" spans="1:264" s="6" customFormat="1" x14ac:dyDescent="0.25">
      <c r="A339" s="55">
        <v>335</v>
      </c>
      <c r="B339" s="56">
        <f>ESTUDIANTES!B339</f>
        <v>0</v>
      </c>
      <c r="C339" s="56">
        <f>ESTUDIANTES!C339</f>
        <v>0</v>
      </c>
      <c r="D339" s="97">
        <f>ESTUDIANTES!D339</f>
        <v>0</v>
      </c>
      <c r="E339" s="97"/>
      <c r="F339" s="97"/>
      <c r="G339" s="97"/>
      <c r="H339" s="57">
        <f>ESTUDIANTES!H339</f>
        <v>0</v>
      </c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  <c r="HB339" s="54"/>
      <c r="HC339" s="54"/>
      <c r="HD339" s="54"/>
      <c r="HE339" s="54"/>
      <c r="HF339" s="54"/>
      <c r="HG339" s="54"/>
      <c r="HH339" s="54"/>
      <c r="HI339" s="54"/>
      <c r="HJ339" s="54"/>
      <c r="HK339" s="54"/>
      <c r="HL339" s="54"/>
      <c r="HM339" s="54"/>
      <c r="HN339" s="54"/>
      <c r="HO339" s="54"/>
      <c r="HP339" s="54"/>
      <c r="HQ339" s="54"/>
      <c r="HR339" s="54"/>
      <c r="HS339" s="54"/>
      <c r="HT339" s="54"/>
      <c r="HU339" s="54"/>
      <c r="HV339" s="54"/>
      <c r="HW339" s="54"/>
      <c r="HX339" s="54"/>
      <c r="HY339" s="54"/>
      <c r="HZ339" s="54"/>
      <c r="IA339" s="54"/>
      <c r="IB339" s="54"/>
      <c r="IC339" s="54"/>
      <c r="ID339" s="54"/>
      <c r="IE339" s="54"/>
      <c r="IF339" s="54"/>
      <c r="IG339" s="54"/>
      <c r="IH339" s="54"/>
      <c r="II339" s="54"/>
      <c r="IJ339" s="54"/>
      <c r="IK339" s="54"/>
      <c r="IL339" s="54"/>
      <c r="IM339" s="54"/>
      <c r="IN339" s="54"/>
      <c r="IO339" s="54"/>
      <c r="IP339" s="54"/>
      <c r="IQ339" s="54"/>
      <c r="IR339" s="54"/>
      <c r="IS339" s="54"/>
      <c r="IT339" s="54"/>
      <c r="IU339" s="54"/>
      <c r="IV339" s="54"/>
      <c r="IW339" s="54"/>
      <c r="IX339" s="54"/>
      <c r="IY339" s="54"/>
      <c r="IZ339" s="54"/>
      <c r="JA339" s="16"/>
      <c r="JB339" s="16"/>
      <c r="JC339" s="16"/>
      <c r="JD339" s="16"/>
    </row>
    <row r="340" spans="1:264" s="6" customFormat="1" x14ac:dyDescent="0.25">
      <c r="A340" s="55">
        <v>336</v>
      </c>
      <c r="B340" s="56">
        <f>ESTUDIANTES!B340</f>
        <v>0</v>
      </c>
      <c r="C340" s="56">
        <f>ESTUDIANTES!C340</f>
        <v>0</v>
      </c>
      <c r="D340" s="97">
        <f>ESTUDIANTES!D340</f>
        <v>0</v>
      </c>
      <c r="E340" s="97"/>
      <c r="F340" s="97"/>
      <c r="G340" s="97"/>
      <c r="H340" s="57">
        <f>ESTUDIANTES!H340</f>
        <v>0</v>
      </c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  <c r="HB340" s="54"/>
      <c r="HC340" s="54"/>
      <c r="HD340" s="54"/>
      <c r="HE340" s="54"/>
      <c r="HF340" s="54"/>
      <c r="HG340" s="54"/>
      <c r="HH340" s="54"/>
      <c r="HI340" s="54"/>
      <c r="HJ340" s="54"/>
      <c r="HK340" s="54"/>
      <c r="HL340" s="54"/>
      <c r="HM340" s="54"/>
      <c r="HN340" s="54"/>
      <c r="HO340" s="54"/>
      <c r="HP340" s="54"/>
      <c r="HQ340" s="54"/>
      <c r="HR340" s="54"/>
      <c r="HS340" s="54"/>
      <c r="HT340" s="54"/>
      <c r="HU340" s="54"/>
      <c r="HV340" s="54"/>
      <c r="HW340" s="54"/>
      <c r="HX340" s="54"/>
      <c r="HY340" s="54"/>
      <c r="HZ340" s="54"/>
      <c r="IA340" s="54"/>
      <c r="IB340" s="54"/>
      <c r="IC340" s="54"/>
      <c r="ID340" s="54"/>
      <c r="IE340" s="54"/>
      <c r="IF340" s="54"/>
      <c r="IG340" s="54"/>
      <c r="IH340" s="54"/>
      <c r="II340" s="54"/>
      <c r="IJ340" s="54"/>
      <c r="IK340" s="54"/>
      <c r="IL340" s="54"/>
      <c r="IM340" s="54"/>
      <c r="IN340" s="54"/>
      <c r="IO340" s="54"/>
      <c r="IP340" s="54"/>
      <c r="IQ340" s="54"/>
      <c r="IR340" s="54"/>
      <c r="IS340" s="54"/>
      <c r="IT340" s="54"/>
      <c r="IU340" s="54"/>
      <c r="IV340" s="54"/>
      <c r="IW340" s="54"/>
      <c r="IX340" s="54"/>
      <c r="IY340" s="54"/>
      <c r="IZ340" s="54"/>
      <c r="JA340" s="16"/>
      <c r="JB340" s="16"/>
      <c r="JC340" s="16"/>
      <c r="JD340" s="16"/>
    </row>
    <row r="341" spans="1:264" s="6" customFormat="1" x14ac:dyDescent="0.25">
      <c r="A341" s="55">
        <v>337</v>
      </c>
      <c r="B341" s="56">
        <f>ESTUDIANTES!B341</f>
        <v>0</v>
      </c>
      <c r="C341" s="56">
        <f>ESTUDIANTES!C341</f>
        <v>0</v>
      </c>
      <c r="D341" s="97">
        <f>ESTUDIANTES!D341</f>
        <v>0</v>
      </c>
      <c r="E341" s="97"/>
      <c r="F341" s="97"/>
      <c r="G341" s="97"/>
      <c r="H341" s="57">
        <f>ESTUDIANTES!H341</f>
        <v>0</v>
      </c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  <c r="HB341" s="54"/>
      <c r="HC341" s="54"/>
      <c r="HD341" s="54"/>
      <c r="HE341" s="54"/>
      <c r="HF341" s="54"/>
      <c r="HG341" s="54"/>
      <c r="HH341" s="54"/>
      <c r="HI341" s="54"/>
      <c r="HJ341" s="54"/>
      <c r="HK341" s="54"/>
      <c r="HL341" s="54"/>
      <c r="HM341" s="54"/>
      <c r="HN341" s="54"/>
      <c r="HO341" s="54"/>
      <c r="HP341" s="54"/>
      <c r="HQ341" s="54"/>
      <c r="HR341" s="54"/>
      <c r="HS341" s="54"/>
      <c r="HT341" s="54"/>
      <c r="HU341" s="54"/>
      <c r="HV341" s="54"/>
      <c r="HW341" s="54"/>
      <c r="HX341" s="54"/>
      <c r="HY341" s="54"/>
      <c r="HZ341" s="54"/>
      <c r="IA341" s="54"/>
      <c r="IB341" s="54"/>
      <c r="IC341" s="54"/>
      <c r="ID341" s="54"/>
      <c r="IE341" s="54"/>
      <c r="IF341" s="54"/>
      <c r="IG341" s="54"/>
      <c r="IH341" s="54"/>
      <c r="II341" s="54"/>
      <c r="IJ341" s="54"/>
      <c r="IK341" s="54"/>
      <c r="IL341" s="54"/>
      <c r="IM341" s="54"/>
      <c r="IN341" s="54"/>
      <c r="IO341" s="54"/>
      <c r="IP341" s="54"/>
      <c r="IQ341" s="54"/>
      <c r="IR341" s="54"/>
      <c r="IS341" s="54"/>
      <c r="IT341" s="54"/>
      <c r="IU341" s="54"/>
      <c r="IV341" s="54"/>
      <c r="IW341" s="54"/>
      <c r="IX341" s="54"/>
      <c r="IY341" s="54"/>
      <c r="IZ341" s="54"/>
      <c r="JA341" s="16"/>
      <c r="JB341" s="16"/>
      <c r="JC341" s="16"/>
      <c r="JD341" s="16"/>
    </row>
    <row r="342" spans="1:264" s="6" customFormat="1" x14ac:dyDescent="0.25">
      <c r="A342" s="55">
        <v>338</v>
      </c>
      <c r="B342" s="56">
        <f>ESTUDIANTES!B342</f>
        <v>0</v>
      </c>
      <c r="C342" s="56">
        <f>ESTUDIANTES!C342</f>
        <v>0</v>
      </c>
      <c r="D342" s="97">
        <f>ESTUDIANTES!D342</f>
        <v>0</v>
      </c>
      <c r="E342" s="97"/>
      <c r="F342" s="97"/>
      <c r="G342" s="97"/>
      <c r="H342" s="57">
        <f>ESTUDIANTES!H342</f>
        <v>0</v>
      </c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54"/>
      <c r="ET342" s="54"/>
      <c r="EU342" s="54"/>
      <c r="EV342" s="54"/>
      <c r="EW342" s="54"/>
      <c r="EX342" s="54"/>
      <c r="EY342" s="54"/>
      <c r="EZ342" s="54"/>
      <c r="FA342" s="54"/>
      <c r="FB342" s="54"/>
      <c r="FC342" s="54"/>
      <c r="FD342" s="54"/>
      <c r="FE342" s="54"/>
      <c r="FF342" s="54"/>
      <c r="FG342" s="54"/>
      <c r="FH342" s="54"/>
      <c r="FI342" s="54"/>
      <c r="FJ342" s="54"/>
      <c r="FK342" s="54"/>
      <c r="FL342" s="54"/>
      <c r="FM342" s="54"/>
      <c r="FN342" s="54"/>
      <c r="FO342" s="54"/>
      <c r="FP342" s="54"/>
      <c r="FQ342" s="54"/>
      <c r="FR342" s="54"/>
      <c r="FS342" s="54"/>
      <c r="FT342" s="54"/>
      <c r="FU342" s="54"/>
      <c r="FV342" s="54"/>
      <c r="FW342" s="54"/>
      <c r="FX342" s="54"/>
      <c r="FY342" s="54"/>
      <c r="FZ342" s="54"/>
      <c r="GA342" s="54"/>
      <c r="GB342" s="54"/>
      <c r="GC342" s="54"/>
      <c r="GD342" s="54"/>
      <c r="GE342" s="54"/>
      <c r="GF342" s="54"/>
      <c r="GG342" s="54"/>
      <c r="GH342" s="54"/>
      <c r="GI342" s="54"/>
      <c r="GJ342" s="54"/>
      <c r="GK342" s="54"/>
      <c r="GL342" s="54"/>
      <c r="GM342" s="54"/>
      <c r="GN342" s="54"/>
      <c r="GO342" s="54"/>
      <c r="GP342" s="54"/>
      <c r="GQ342" s="54"/>
      <c r="GR342" s="54"/>
      <c r="GS342" s="54"/>
      <c r="GT342" s="54"/>
      <c r="GU342" s="54"/>
      <c r="GV342" s="54"/>
      <c r="GW342" s="54"/>
      <c r="GX342" s="54"/>
      <c r="GY342" s="54"/>
      <c r="GZ342" s="54"/>
      <c r="HA342" s="54"/>
      <c r="HB342" s="54"/>
      <c r="HC342" s="54"/>
      <c r="HD342" s="54"/>
      <c r="HE342" s="54"/>
      <c r="HF342" s="54"/>
      <c r="HG342" s="54"/>
      <c r="HH342" s="54"/>
      <c r="HI342" s="54"/>
      <c r="HJ342" s="54"/>
      <c r="HK342" s="54"/>
      <c r="HL342" s="54"/>
      <c r="HM342" s="54"/>
      <c r="HN342" s="54"/>
      <c r="HO342" s="54"/>
      <c r="HP342" s="54"/>
      <c r="HQ342" s="54"/>
      <c r="HR342" s="54"/>
      <c r="HS342" s="54"/>
      <c r="HT342" s="54"/>
      <c r="HU342" s="54"/>
      <c r="HV342" s="54"/>
      <c r="HW342" s="54"/>
      <c r="HX342" s="54"/>
      <c r="HY342" s="54"/>
      <c r="HZ342" s="54"/>
      <c r="IA342" s="54"/>
      <c r="IB342" s="54"/>
      <c r="IC342" s="54"/>
      <c r="ID342" s="54"/>
      <c r="IE342" s="54"/>
      <c r="IF342" s="54"/>
      <c r="IG342" s="54"/>
      <c r="IH342" s="54"/>
      <c r="II342" s="54"/>
      <c r="IJ342" s="54"/>
      <c r="IK342" s="54"/>
      <c r="IL342" s="54"/>
      <c r="IM342" s="54"/>
      <c r="IN342" s="54"/>
      <c r="IO342" s="54"/>
      <c r="IP342" s="54"/>
      <c r="IQ342" s="54"/>
      <c r="IR342" s="54"/>
      <c r="IS342" s="54"/>
      <c r="IT342" s="54"/>
      <c r="IU342" s="54"/>
      <c r="IV342" s="54"/>
      <c r="IW342" s="54"/>
      <c r="IX342" s="54"/>
      <c r="IY342" s="54"/>
      <c r="IZ342" s="54"/>
      <c r="JA342" s="16"/>
      <c r="JB342" s="16"/>
      <c r="JC342" s="16"/>
      <c r="JD342" s="16"/>
    </row>
    <row r="343" spans="1:264" s="6" customFormat="1" x14ac:dyDescent="0.25">
      <c r="A343" s="55">
        <v>339</v>
      </c>
      <c r="B343" s="56">
        <f>ESTUDIANTES!B343</f>
        <v>0</v>
      </c>
      <c r="C343" s="56">
        <f>ESTUDIANTES!C343</f>
        <v>0</v>
      </c>
      <c r="D343" s="97">
        <f>ESTUDIANTES!D343</f>
        <v>0</v>
      </c>
      <c r="E343" s="97"/>
      <c r="F343" s="97"/>
      <c r="G343" s="97"/>
      <c r="H343" s="57">
        <f>ESTUDIANTES!H343</f>
        <v>0</v>
      </c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  <c r="HB343" s="54"/>
      <c r="HC343" s="54"/>
      <c r="HD343" s="54"/>
      <c r="HE343" s="54"/>
      <c r="HF343" s="54"/>
      <c r="HG343" s="54"/>
      <c r="HH343" s="54"/>
      <c r="HI343" s="54"/>
      <c r="HJ343" s="54"/>
      <c r="HK343" s="54"/>
      <c r="HL343" s="54"/>
      <c r="HM343" s="54"/>
      <c r="HN343" s="54"/>
      <c r="HO343" s="54"/>
      <c r="HP343" s="54"/>
      <c r="HQ343" s="54"/>
      <c r="HR343" s="54"/>
      <c r="HS343" s="54"/>
      <c r="HT343" s="54"/>
      <c r="HU343" s="54"/>
      <c r="HV343" s="54"/>
      <c r="HW343" s="54"/>
      <c r="HX343" s="54"/>
      <c r="HY343" s="54"/>
      <c r="HZ343" s="54"/>
      <c r="IA343" s="54"/>
      <c r="IB343" s="54"/>
      <c r="IC343" s="54"/>
      <c r="ID343" s="54"/>
      <c r="IE343" s="54"/>
      <c r="IF343" s="54"/>
      <c r="IG343" s="54"/>
      <c r="IH343" s="54"/>
      <c r="II343" s="54"/>
      <c r="IJ343" s="54"/>
      <c r="IK343" s="54"/>
      <c r="IL343" s="54"/>
      <c r="IM343" s="54"/>
      <c r="IN343" s="54"/>
      <c r="IO343" s="54"/>
      <c r="IP343" s="54"/>
      <c r="IQ343" s="54"/>
      <c r="IR343" s="54"/>
      <c r="IS343" s="54"/>
      <c r="IT343" s="54"/>
      <c r="IU343" s="54"/>
      <c r="IV343" s="54"/>
      <c r="IW343" s="54"/>
      <c r="IX343" s="54"/>
      <c r="IY343" s="54"/>
      <c r="IZ343" s="54"/>
      <c r="JA343" s="16"/>
      <c r="JB343" s="16"/>
      <c r="JC343" s="16"/>
      <c r="JD343" s="16"/>
    </row>
    <row r="344" spans="1:264" s="6" customFormat="1" x14ac:dyDescent="0.25">
      <c r="A344" s="55">
        <v>340</v>
      </c>
      <c r="B344" s="56">
        <f>ESTUDIANTES!B344</f>
        <v>0</v>
      </c>
      <c r="C344" s="56">
        <f>ESTUDIANTES!C344</f>
        <v>0</v>
      </c>
      <c r="D344" s="97">
        <f>ESTUDIANTES!D344</f>
        <v>0</v>
      </c>
      <c r="E344" s="97"/>
      <c r="F344" s="97"/>
      <c r="G344" s="97"/>
      <c r="H344" s="57">
        <f>ESTUDIANTES!H344</f>
        <v>0</v>
      </c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  <c r="GS344" s="54"/>
      <c r="GT344" s="54"/>
      <c r="GU344" s="54"/>
      <c r="GV344" s="54"/>
      <c r="GW344" s="54"/>
      <c r="GX344" s="54"/>
      <c r="GY344" s="54"/>
      <c r="GZ344" s="54"/>
      <c r="HA344" s="54"/>
      <c r="HB344" s="54"/>
      <c r="HC344" s="54"/>
      <c r="HD344" s="54"/>
      <c r="HE344" s="54"/>
      <c r="HF344" s="54"/>
      <c r="HG344" s="54"/>
      <c r="HH344" s="54"/>
      <c r="HI344" s="54"/>
      <c r="HJ344" s="54"/>
      <c r="HK344" s="54"/>
      <c r="HL344" s="54"/>
      <c r="HM344" s="54"/>
      <c r="HN344" s="54"/>
      <c r="HO344" s="54"/>
      <c r="HP344" s="54"/>
      <c r="HQ344" s="54"/>
      <c r="HR344" s="54"/>
      <c r="HS344" s="54"/>
      <c r="HT344" s="54"/>
      <c r="HU344" s="54"/>
      <c r="HV344" s="54"/>
      <c r="HW344" s="54"/>
      <c r="HX344" s="54"/>
      <c r="HY344" s="54"/>
      <c r="HZ344" s="54"/>
      <c r="IA344" s="54"/>
      <c r="IB344" s="54"/>
      <c r="IC344" s="54"/>
      <c r="ID344" s="54"/>
      <c r="IE344" s="54"/>
      <c r="IF344" s="54"/>
      <c r="IG344" s="54"/>
      <c r="IH344" s="54"/>
      <c r="II344" s="54"/>
      <c r="IJ344" s="54"/>
      <c r="IK344" s="54"/>
      <c r="IL344" s="54"/>
      <c r="IM344" s="54"/>
      <c r="IN344" s="54"/>
      <c r="IO344" s="54"/>
      <c r="IP344" s="54"/>
      <c r="IQ344" s="54"/>
      <c r="IR344" s="54"/>
      <c r="IS344" s="54"/>
      <c r="IT344" s="54"/>
      <c r="IU344" s="54"/>
      <c r="IV344" s="54"/>
      <c r="IW344" s="54"/>
      <c r="IX344" s="54"/>
      <c r="IY344" s="54"/>
      <c r="IZ344" s="54"/>
      <c r="JA344" s="16"/>
      <c r="JB344" s="16"/>
      <c r="JC344" s="16"/>
      <c r="JD344" s="16"/>
    </row>
    <row r="345" spans="1:264" s="6" customFormat="1" x14ac:dyDescent="0.25">
      <c r="A345" s="55">
        <v>341</v>
      </c>
      <c r="B345" s="56">
        <f>ESTUDIANTES!B345</f>
        <v>0</v>
      </c>
      <c r="C345" s="56">
        <f>ESTUDIANTES!C345</f>
        <v>0</v>
      </c>
      <c r="D345" s="97">
        <f>ESTUDIANTES!D345</f>
        <v>0</v>
      </c>
      <c r="E345" s="97"/>
      <c r="F345" s="97"/>
      <c r="G345" s="97"/>
      <c r="H345" s="57">
        <f>ESTUDIANTES!H345</f>
        <v>0</v>
      </c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4"/>
      <c r="EK345" s="54"/>
      <c r="EL345" s="54"/>
      <c r="EM345" s="54"/>
      <c r="EN345" s="54"/>
      <c r="EO345" s="54"/>
      <c r="EP345" s="54"/>
      <c r="EQ345" s="54"/>
      <c r="ER345" s="54"/>
      <c r="ES345" s="54"/>
      <c r="ET345" s="54"/>
      <c r="EU345" s="54"/>
      <c r="EV345" s="54"/>
      <c r="EW345" s="54"/>
      <c r="EX345" s="54"/>
      <c r="EY345" s="54"/>
      <c r="EZ345" s="54"/>
      <c r="FA345" s="54"/>
      <c r="FB345" s="54"/>
      <c r="FC345" s="54"/>
      <c r="FD345" s="54"/>
      <c r="FE345" s="54"/>
      <c r="FF345" s="54"/>
      <c r="FG345" s="54"/>
      <c r="FH345" s="54"/>
      <c r="FI345" s="54"/>
      <c r="FJ345" s="54"/>
      <c r="FK345" s="54"/>
      <c r="FL345" s="54"/>
      <c r="FM345" s="54"/>
      <c r="FN345" s="54"/>
      <c r="FO345" s="54"/>
      <c r="FP345" s="54"/>
      <c r="FQ345" s="54"/>
      <c r="FR345" s="54"/>
      <c r="FS345" s="54"/>
      <c r="FT345" s="54"/>
      <c r="FU345" s="54"/>
      <c r="FV345" s="54"/>
      <c r="FW345" s="54"/>
      <c r="FX345" s="54"/>
      <c r="FY345" s="54"/>
      <c r="FZ345" s="54"/>
      <c r="GA345" s="54"/>
      <c r="GB345" s="54"/>
      <c r="GC345" s="54"/>
      <c r="GD345" s="54"/>
      <c r="GE345" s="54"/>
      <c r="GF345" s="54"/>
      <c r="GG345" s="54"/>
      <c r="GH345" s="54"/>
      <c r="GI345" s="54"/>
      <c r="GJ345" s="54"/>
      <c r="GK345" s="54"/>
      <c r="GL345" s="54"/>
      <c r="GM345" s="54"/>
      <c r="GN345" s="54"/>
      <c r="GO345" s="54"/>
      <c r="GP345" s="54"/>
      <c r="GQ345" s="54"/>
      <c r="GR345" s="54"/>
      <c r="GS345" s="54"/>
      <c r="GT345" s="54"/>
      <c r="GU345" s="54"/>
      <c r="GV345" s="54"/>
      <c r="GW345" s="54"/>
      <c r="GX345" s="54"/>
      <c r="GY345" s="54"/>
      <c r="GZ345" s="54"/>
      <c r="HA345" s="54"/>
      <c r="HB345" s="54"/>
      <c r="HC345" s="54"/>
      <c r="HD345" s="54"/>
      <c r="HE345" s="54"/>
      <c r="HF345" s="54"/>
      <c r="HG345" s="54"/>
      <c r="HH345" s="54"/>
      <c r="HI345" s="54"/>
      <c r="HJ345" s="54"/>
      <c r="HK345" s="54"/>
      <c r="HL345" s="54"/>
      <c r="HM345" s="54"/>
      <c r="HN345" s="54"/>
      <c r="HO345" s="54"/>
      <c r="HP345" s="54"/>
      <c r="HQ345" s="54"/>
      <c r="HR345" s="54"/>
      <c r="HS345" s="54"/>
      <c r="HT345" s="54"/>
      <c r="HU345" s="54"/>
      <c r="HV345" s="54"/>
      <c r="HW345" s="54"/>
      <c r="HX345" s="54"/>
      <c r="HY345" s="54"/>
      <c r="HZ345" s="54"/>
      <c r="IA345" s="54"/>
      <c r="IB345" s="54"/>
      <c r="IC345" s="54"/>
      <c r="ID345" s="54"/>
      <c r="IE345" s="54"/>
      <c r="IF345" s="54"/>
      <c r="IG345" s="54"/>
      <c r="IH345" s="54"/>
      <c r="II345" s="54"/>
      <c r="IJ345" s="54"/>
      <c r="IK345" s="54"/>
      <c r="IL345" s="54"/>
      <c r="IM345" s="54"/>
      <c r="IN345" s="54"/>
      <c r="IO345" s="54"/>
      <c r="IP345" s="54"/>
      <c r="IQ345" s="54"/>
      <c r="IR345" s="54"/>
      <c r="IS345" s="54"/>
      <c r="IT345" s="54"/>
      <c r="IU345" s="54"/>
      <c r="IV345" s="54"/>
      <c r="IW345" s="54"/>
      <c r="IX345" s="54"/>
      <c r="IY345" s="54"/>
      <c r="IZ345" s="54"/>
      <c r="JA345" s="16"/>
      <c r="JB345" s="16"/>
      <c r="JC345" s="16"/>
      <c r="JD345" s="16"/>
    </row>
    <row r="346" spans="1:264" s="6" customFormat="1" x14ac:dyDescent="0.25">
      <c r="A346" s="55">
        <v>342</v>
      </c>
      <c r="B346" s="56">
        <f>ESTUDIANTES!B346</f>
        <v>0</v>
      </c>
      <c r="C346" s="56">
        <f>ESTUDIANTES!C346</f>
        <v>0</v>
      </c>
      <c r="D346" s="97">
        <f>ESTUDIANTES!D346</f>
        <v>0</v>
      </c>
      <c r="E346" s="97"/>
      <c r="F346" s="97"/>
      <c r="G346" s="97"/>
      <c r="H346" s="57">
        <f>ESTUDIANTES!H346</f>
        <v>0</v>
      </c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4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4"/>
      <c r="EK346" s="54"/>
      <c r="EL346" s="54"/>
      <c r="EM346" s="54"/>
      <c r="EN346" s="54"/>
      <c r="EO346" s="54"/>
      <c r="EP346" s="54"/>
      <c r="EQ346" s="54"/>
      <c r="ER346" s="54"/>
      <c r="ES346" s="54"/>
      <c r="ET346" s="54"/>
      <c r="EU346" s="54"/>
      <c r="EV346" s="54"/>
      <c r="EW346" s="54"/>
      <c r="EX346" s="54"/>
      <c r="EY346" s="54"/>
      <c r="EZ346" s="54"/>
      <c r="FA346" s="54"/>
      <c r="FB346" s="54"/>
      <c r="FC346" s="54"/>
      <c r="FD346" s="54"/>
      <c r="FE346" s="54"/>
      <c r="FF346" s="54"/>
      <c r="FG346" s="54"/>
      <c r="FH346" s="54"/>
      <c r="FI346" s="54"/>
      <c r="FJ346" s="54"/>
      <c r="FK346" s="54"/>
      <c r="FL346" s="54"/>
      <c r="FM346" s="54"/>
      <c r="FN346" s="54"/>
      <c r="FO346" s="54"/>
      <c r="FP346" s="54"/>
      <c r="FQ346" s="54"/>
      <c r="FR346" s="54"/>
      <c r="FS346" s="54"/>
      <c r="FT346" s="54"/>
      <c r="FU346" s="54"/>
      <c r="FV346" s="54"/>
      <c r="FW346" s="54"/>
      <c r="FX346" s="54"/>
      <c r="FY346" s="54"/>
      <c r="FZ346" s="54"/>
      <c r="GA346" s="54"/>
      <c r="GB346" s="54"/>
      <c r="GC346" s="54"/>
      <c r="GD346" s="54"/>
      <c r="GE346" s="54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  <c r="GS346" s="54"/>
      <c r="GT346" s="54"/>
      <c r="GU346" s="54"/>
      <c r="GV346" s="54"/>
      <c r="GW346" s="54"/>
      <c r="GX346" s="54"/>
      <c r="GY346" s="54"/>
      <c r="GZ346" s="54"/>
      <c r="HA346" s="54"/>
      <c r="HB346" s="54"/>
      <c r="HC346" s="54"/>
      <c r="HD346" s="54"/>
      <c r="HE346" s="54"/>
      <c r="HF346" s="54"/>
      <c r="HG346" s="54"/>
      <c r="HH346" s="54"/>
      <c r="HI346" s="54"/>
      <c r="HJ346" s="54"/>
      <c r="HK346" s="54"/>
      <c r="HL346" s="54"/>
      <c r="HM346" s="54"/>
      <c r="HN346" s="54"/>
      <c r="HO346" s="54"/>
      <c r="HP346" s="54"/>
      <c r="HQ346" s="54"/>
      <c r="HR346" s="54"/>
      <c r="HS346" s="54"/>
      <c r="HT346" s="54"/>
      <c r="HU346" s="54"/>
      <c r="HV346" s="54"/>
      <c r="HW346" s="54"/>
      <c r="HX346" s="54"/>
      <c r="HY346" s="54"/>
      <c r="HZ346" s="54"/>
      <c r="IA346" s="54"/>
      <c r="IB346" s="54"/>
      <c r="IC346" s="54"/>
      <c r="ID346" s="54"/>
      <c r="IE346" s="54"/>
      <c r="IF346" s="54"/>
      <c r="IG346" s="54"/>
      <c r="IH346" s="54"/>
      <c r="II346" s="54"/>
      <c r="IJ346" s="54"/>
      <c r="IK346" s="54"/>
      <c r="IL346" s="54"/>
      <c r="IM346" s="54"/>
      <c r="IN346" s="54"/>
      <c r="IO346" s="54"/>
      <c r="IP346" s="54"/>
      <c r="IQ346" s="54"/>
      <c r="IR346" s="54"/>
      <c r="IS346" s="54"/>
      <c r="IT346" s="54"/>
      <c r="IU346" s="54"/>
      <c r="IV346" s="54"/>
      <c r="IW346" s="54"/>
      <c r="IX346" s="54"/>
      <c r="IY346" s="54"/>
      <c r="IZ346" s="54"/>
      <c r="JA346" s="16"/>
      <c r="JB346" s="16"/>
      <c r="JC346" s="16"/>
      <c r="JD346" s="16"/>
    </row>
    <row r="347" spans="1:264" s="6" customFormat="1" x14ac:dyDescent="0.25">
      <c r="A347" s="55">
        <v>343</v>
      </c>
      <c r="B347" s="56">
        <f>ESTUDIANTES!B347</f>
        <v>0</v>
      </c>
      <c r="C347" s="56">
        <f>ESTUDIANTES!C347</f>
        <v>0</v>
      </c>
      <c r="D347" s="97">
        <f>ESTUDIANTES!D347</f>
        <v>0</v>
      </c>
      <c r="E347" s="97"/>
      <c r="F347" s="97"/>
      <c r="G347" s="97"/>
      <c r="H347" s="57">
        <f>ESTUDIANTES!H347</f>
        <v>0</v>
      </c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  <c r="GS347" s="54"/>
      <c r="GT347" s="54"/>
      <c r="GU347" s="54"/>
      <c r="GV347" s="54"/>
      <c r="GW347" s="54"/>
      <c r="GX347" s="54"/>
      <c r="GY347" s="54"/>
      <c r="GZ347" s="54"/>
      <c r="HA347" s="54"/>
      <c r="HB347" s="54"/>
      <c r="HC347" s="54"/>
      <c r="HD347" s="54"/>
      <c r="HE347" s="54"/>
      <c r="HF347" s="54"/>
      <c r="HG347" s="54"/>
      <c r="HH347" s="54"/>
      <c r="HI347" s="54"/>
      <c r="HJ347" s="54"/>
      <c r="HK347" s="54"/>
      <c r="HL347" s="54"/>
      <c r="HM347" s="54"/>
      <c r="HN347" s="54"/>
      <c r="HO347" s="54"/>
      <c r="HP347" s="54"/>
      <c r="HQ347" s="54"/>
      <c r="HR347" s="54"/>
      <c r="HS347" s="54"/>
      <c r="HT347" s="54"/>
      <c r="HU347" s="54"/>
      <c r="HV347" s="54"/>
      <c r="HW347" s="54"/>
      <c r="HX347" s="54"/>
      <c r="HY347" s="54"/>
      <c r="HZ347" s="54"/>
      <c r="IA347" s="54"/>
      <c r="IB347" s="54"/>
      <c r="IC347" s="54"/>
      <c r="ID347" s="54"/>
      <c r="IE347" s="54"/>
      <c r="IF347" s="54"/>
      <c r="IG347" s="54"/>
      <c r="IH347" s="54"/>
      <c r="II347" s="54"/>
      <c r="IJ347" s="54"/>
      <c r="IK347" s="54"/>
      <c r="IL347" s="54"/>
      <c r="IM347" s="54"/>
      <c r="IN347" s="54"/>
      <c r="IO347" s="54"/>
      <c r="IP347" s="54"/>
      <c r="IQ347" s="54"/>
      <c r="IR347" s="54"/>
      <c r="IS347" s="54"/>
      <c r="IT347" s="54"/>
      <c r="IU347" s="54"/>
      <c r="IV347" s="54"/>
      <c r="IW347" s="54"/>
      <c r="IX347" s="54"/>
      <c r="IY347" s="54"/>
      <c r="IZ347" s="54"/>
      <c r="JA347" s="16"/>
      <c r="JB347" s="16"/>
      <c r="JC347" s="16"/>
      <c r="JD347" s="16"/>
    </row>
    <row r="348" spans="1:264" s="6" customFormat="1" x14ac:dyDescent="0.25">
      <c r="A348" s="55">
        <v>344</v>
      </c>
      <c r="B348" s="56">
        <f>ESTUDIANTES!B348</f>
        <v>0</v>
      </c>
      <c r="C348" s="56">
        <f>ESTUDIANTES!C348</f>
        <v>0</v>
      </c>
      <c r="D348" s="97">
        <f>ESTUDIANTES!D348</f>
        <v>0</v>
      </c>
      <c r="E348" s="97"/>
      <c r="F348" s="97"/>
      <c r="G348" s="97"/>
      <c r="H348" s="57">
        <f>ESTUDIANTES!H348</f>
        <v>0</v>
      </c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4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4"/>
      <c r="EK348" s="54"/>
      <c r="EL348" s="54"/>
      <c r="EM348" s="54"/>
      <c r="EN348" s="54"/>
      <c r="EO348" s="54"/>
      <c r="EP348" s="54"/>
      <c r="EQ348" s="54"/>
      <c r="ER348" s="54"/>
      <c r="ES348" s="54"/>
      <c r="ET348" s="54"/>
      <c r="EU348" s="54"/>
      <c r="EV348" s="54"/>
      <c r="EW348" s="54"/>
      <c r="EX348" s="54"/>
      <c r="EY348" s="54"/>
      <c r="EZ348" s="54"/>
      <c r="FA348" s="54"/>
      <c r="FB348" s="54"/>
      <c r="FC348" s="54"/>
      <c r="FD348" s="54"/>
      <c r="FE348" s="54"/>
      <c r="FF348" s="54"/>
      <c r="FG348" s="54"/>
      <c r="FH348" s="54"/>
      <c r="FI348" s="54"/>
      <c r="FJ348" s="54"/>
      <c r="FK348" s="54"/>
      <c r="FL348" s="54"/>
      <c r="FM348" s="54"/>
      <c r="FN348" s="54"/>
      <c r="FO348" s="54"/>
      <c r="FP348" s="54"/>
      <c r="FQ348" s="54"/>
      <c r="FR348" s="54"/>
      <c r="FS348" s="54"/>
      <c r="FT348" s="54"/>
      <c r="FU348" s="54"/>
      <c r="FV348" s="54"/>
      <c r="FW348" s="54"/>
      <c r="FX348" s="54"/>
      <c r="FY348" s="54"/>
      <c r="FZ348" s="54"/>
      <c r="GA348" s="54"/>
      <c r="GB348" s="54"/>
      <c r="GC348" s="54"/>
      <c r="GD348" s="54"/>
      <c r="GE348" s="54"/>
      <c r="GF348" s="54"/>
      <c r="GG348" s="54"/>
      <c r="GH348" s="54"/>
      <c r="GI348" s="54"/>
      <c r="GJ348" s="54"/>
      <c r="GK348" s="54"/>
      <c r="GL348" s="54"/>
      <c r="GM348" s="54"/>
      <c r="GN348" s="54"/>
      <c r="GO348" s="54"/>
      <c r="GP348" s="54"/>
      <c r="GQ348" s="54"/>
      <c r="GR348" s="54"/>
      <c r="GS348" s="54"/>
      <c r="GT348" s="54"/>
      <c r="GU348" s="54"/>
      <c r="GV348" s="54"/>
      <c r="GW348" s="54"/>
      <c r="GX348" s="54"/>
      <c r="GY348" s="54"/>
      <c r="GZ348" s="54"/>
      <c r="HA348" s="54"/>
      <c r="HB348" s="54"/>
      <c r="HC348" s="54"/>
      <c r="HD348" s="54"/>
      <c r="HE348" s="54"/>
      <c r="HF348" s="54"/>
      <c r="HG348" s="54"/>
      <c r="HH348" s="54"/>
      <c r="HI348" s="54"/>
      <c r="HJ348" s="54"/>
      <c r="HK348" s="54"/>
      <c r="HL348" s="54"/>
      <c r="HM348" s="54"/>
      <c r="HN348" s="54"/>
      <c r="HO348" s="54"/>
      <c r="HP348" s="54"/>
      <c r="HQ348" s="54"/>
      <c r="HR348" s="54"/>
      <c r="HS348" s="54"/>
      <c r="HT348" s="54"/>
      <c r="HU348" s="54"/>
      <c r="HV348" s="54"/>
      <c r="HW348" s="54"/>
      <c r="HX348" s="54"/>
      <c r="HY348" s="54"/>
      <c r="HZ348" s="54"/>
      <c r="IA348" s="54"/>
      <c r="IB348" s="54"/>
      <c r="IC348" s="54"/>
      <c r="ID348" s="54"/>
      <c r="IE348" s="54"/>
      <c r="IF348" s="54"/>
      <c r="IG348" s="54"/>
      <c r="IH348" s="54"/>
      <c r="II348" s="54"/>
      <c r="IJ348" s="54"/>
      <c r="IK348" s="54"/>
      <c r="IL348" s="54"/>
      <c r="IM348" s="54"/>
      <c r="IN348" s="54"/>
      <c r="IO348" s="54"/>
      <c r="IP348" s="54"/>
      <c r="IQ348" s="54"/>
      <c r="IR348" s="54"/>
      <c r="IS348" s="54"/>
      <c r="IT348" s="54"/>
      <c r="IU348" s="54"/>
      <c r="IV348" s="54"/>
      <c r="IW348" s="54"/>
      <c r="IX348" s="54"/>
      <c r="IY348" s="54"/>
      <c r="IZ348" s="54"/>
      <c r="JA348" s="16"/>
      <c r="JB348" s="16"/>
      <c r="JC348" s="16"/>
      <c r="JD348" s="16"/>
    </row>
    <row r="349" spans="1:264" s="6" customFormat="1" x14ac:dyDescent="0.25">
      <c r="A349" s="55">
        <v>345</v>
      </c>
      <c r="B349" s="56">
        <f>ESTUDIANTES!B349</f>
        <v>0</v>
      </c>
      <c r="C349" s="56">
        <f>ESTUDIANTES!C349</f>
        <v>0</v>
      </c>
      <c r="D349" s="97">
        <f>ESTUDIANTES!D349</f>
        <v>0</v>
      </c>
      <c r="E349" s="97"/>
      <c r="F349" s="97"/>
      <c r="G349" s="97"/>
      <c r="H349" s="57">
        <f>ESTUDIANTES!H349</f>
        <v>0</v>
      </c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4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4"/>
      <c r="EK349" s="54"/>
      <c r="EL349" s="54"/>
      <c r="EM349" s="54"/>
      <c r="EN349" s="54"/>
      <c r="EO349" s="54"/>
      <c r="EP349" s="54"/>
      <c r="EQ349" s="54"/>
      <c r="ER349" s="54"/>
      <c r="ES349" s="54"/>
      <c r="ET349" s="54"/>
      <c r="EU349" s="54"/>
      <c r="EV349" s="54"/>
      <c r="EW349" s="54"/>
      <c r="EX349" s="54"/>
      <c r="EY349" s="54"/>
      <c r="EZ349" s="54"/>
      <c r="FA349" s="54"/>
      <c r="FB349" s="54"/>
      <c r="FC349" s="54"/>
      <c r="FD349" s="54"/>
      <c r="FE349" s="54"/>
      <c r="FF349" s="54"/>
      <c r="FG349" s="54"/>
      <c r="FH349" s="54"/>
      <c r="FI349" s="54"/>
      <c r="FJ349" s="54"/>
      <c r="FK349" s="54"/>
      <c r="FL349" s="54"/>
      <c r="FM349" s="54"/>
      <c r="FN349" s="54"/>
      <c r="FO349" s="54"/>
      <c r="FP349" s="54"/>
      <c r="FQ349" s="54"/>
      <c r="FR349" s="54"/>
      <c r="FS349" s="54"/>
      <c r="FT349" s="54"/>
      <c r="FU349" s="54"/>
      <c r="FV349" s="54"/>
      <c r="FW349" s="54"/>
      <c r="FX349" s="54"/>
      <c r="FY349" s="54"/>
      <c r="FZ349" s="54"/>
      <c r="GA349" s="54"/>
      <c r="GB349" s="54"/>
      <c r="GC349" s="54"/>
      <c r="GD349" s="54"/>
      <c r="GE349" s="54"/>
      <c r="GF349" s="54"/>
      <c r="GG349" s="54"/>
      <c r="GH349" s="54"/>
      <c r="GI349" s="54"/>
      <c r="GJ349" s="54"/>
      <c r="GK349" s="54"/>
      <c r="GL349" s="54"/>
      <c r="GM349" s="54"/>
      <c r="GN349" s="54"/>
      <c r="GO349" s="54"/>
      <c r="GP349" s="54"/>
      <c r="GQ349" s="54"/>
      <c r="GR349" s="54"/>
      <c r="GS349" s="54"/>
      <c r="GT349" s="54"/>
      <c r="GU349" s="54"/>
      <c r="GV349" s="54"/>
      <c r="GW349" s="54"/>
      <c r="GX349" s="54"/>
      <c r="GY349" s="54"/>
      <c r="GZ349" s="54"/>
      <c r="HA349" s="54"/>
      <c r="HB349" s="54"/>
      <c r="HC349" s="54"/>
      <c r="HD349" s="54"/>
      <c r="HE349" s="54"/>
      <c r="HF349" s="54"/>
      <c r="HG349" s="54"/>
      <c r="HH349" s="54"/>
      <c r="HI349" s="54"/>
      <c r="HJ349" s="54"/>
      <c r="HK349" s="54"/>
      <c r="HL349" s="54"/>
      <c r="HM349" s="54"/>
      <c r="HN349" s="54"/>
      <c r="HO349" s="54"/>
      <c r="HP349" s="54"/>
      <c r="HQ349" s="54"/>
      <c r="HR349" s="54"/>
      <c r="HS349" s="54"/>
      <c r="HT349" s="54"/>
      <c r="HU349" s="54"/>
      <c r="HV349" s="54"/>
      <c r="HW349" s="54"/>
      <c r="HX349" s="54"/>
      <c r="HY349" s="54"/>
      <c r="HZ349" s="54"/>
      <c r="IA349" s="54"/>
      <c r="IB349" s="54"/>
      <c r="IC349" s="54"/>
      <c r="ID349" s="54"/>
      <c r="IE349" s="54"/>
      <c r="IF349" s="54"/>
      <c r="IG349" s="54"/>
      <c r="IH349" s="54"/>
      <c r="II349" s="54"/>
      <c r="IJ349" s="54"/>
      <c r="IK349" s="54"/>
      <c r="IL349" s="54"/>
      <c r="IM349" s="54"/>
      <c r="IN349" s="54"/>
      <c r="IO349" s="54"/>
      <c r="IP349" s="54"/>
      <c r="IQ349" s="54"/>
      <c r="IR349" s="54"/>
      <c r="IS349" s="54"/>
      <c r="IT349" s="54"/>
      <c r="IU349" s="54"/>
      <c r="IV349" s="54"/>
      <c r="IW349" s="54"/>
      <c r="IX349" s="54"/>
      <c r="IY349" s="54"/>
      <c r="IZ349" s="54"/>
      <c r="JA349" s="16"/>
      <c r="JB349" s="16"/>
      <c r="JC349" s="16"/>
      <c r="JD349" s="16"/>
    </row>
    <row r="350" spans="1:264" s="6" customFormat="1" x14ac:dyDescent="0.25">
      <c r="A350" s="55">
        <v>346</v>
      </c>
      <c r="B350" s="56">
        <f>ESTUDIANTES!B350</f>
        <v>0</v>
      </c>
      <c r="C350" s="56">
        <f>ESTUDIANTES!C350</f>
        <v>0</v>
      </c>
      <c r="D350" s="97">
        <f>ESTUDIANTES!D350</f>
        <v>0</v>
      </c>
      <c r="E350" s="97"/>
      <c r="F350" s="97"/>
      <c r="G350" s="97"/>
      <c r="H350" s="57">
        <f>ESTUDIANTES!H350</f>
        <v>0</v>
      </c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Q350" s="54"/>
      <c r="ER350" s="54"/>
      <c r="ES350" s="54"/>
      <c r="ET350" s="54"/>
      <c r="EU350" s="54"/>
      <c r="EV350" s="54"/>
      <c r="EW350" s="54"/>
      <c r="EX350" s="54"/>
      <c r="EY350" s="54"/>
      <c r="EZ350" s="54"/>
      <c r="FA350" s="54"/>
      <c r="FB350" s="54"/>
      <c r="FC350" s="54"/>
      <c r="FD350" s="54"/>
      <c r="FE350" s="54"/>
      <c r="FF350" s="54"/>
      <c r="FG350" s="54"/>
      <c r="FH350" s="54"/>
      <c r="FI350" s="54"/>
      <c r="FJ350" s="54"/>
      <c r="FK350" s="54"/>
      <c r="FL350" s="54"/>
      <c r="FM350" s="54"/>
      <c r="FN350" s="54"/>
      <c r="FO350" s="54"/>
      <c r="FP350" s="54"/>
      <c r="FQ350" s="54"/>
      <c r="FR350" s="54"/>
      <c r="FS350" s="54"/>
      <c r="FT350" s="54"/>
      <c r="FU350" s="54"/>
      <c r="FV350" s="54"/>
      <c r="FW350" s="54"/>
      <c r="FX350" s="54"/>
      <c r="FY350" s="54"/>
      <c r="FZ350" s="54"/>
      <c r="GA350" s="54"/>
      <c r="GB350" s="54"/>
      <c r="GC350" s="54"/>
      <c r="GD350" s="54"/>
      <c r="GE350" s="54"/>
      <c r="GF350" s="54"/>
      <c r="GG350" s="54"/>
      <c r="GH350" s="54"/>
      <c r="GI350" s="54"/>
      <c r="GJ350" s="54"/>
      <c r="GK350" s="54"/>
      <c r="GL350" s="54"/>
      <c r="GM350" s="54"/>
      <c r="GN350" s="54"/>
      <c r="GO350" s="54"/>
      <c r="GP350" s="54"/>
      <c r="GQ350" s="54"/>
      <c r="GR350" s="54"/>
      <c r="GS350" s="54"/>
      <c r="GT350" s="54"/>
      <c r="GU350" s="54"/>
      <c r="GV350" s="54"/>
      <c r="GW350" s="54"/>
      <c r="GX350" s="54"/>
      <c r="GY350" s="54"/>
      <c r="GZ350" s="54"/>
      <c r="HA350" s="54"/>
      <c r="HB350" s="54"/>
      <c r="HC350" s="54"/>
      <c r="HD350" s="54"/>
      <c r="HE350" s="54"/>
      <c r="HF350" s="54"/>
      <c r="HG350" s="54"/>
      <c r="HH350" s="54"/>
      <c r="HI350" s="54"/>
      <c r="HJ350" s="54"/>
      <c r="HK350" s="54"/>
      <c r="HL350" s="54"/>
      <c r="HM350" s="54"/>
      <c r="HN350" s="54"/>
      <c r="HO350" s="54"/>
      <c r="HP350" s="54"/>
      <c r="HQ350" s="54"/>
      <c r="HR350" s="54"/>
      <c r="HS350" s="54"/>
      <c r="HT350" s="54"/>
      <c r="HU350" s="54"/>
      <c r="HV350" s="54"/>
      <c r="HW350" s="54"/>
      <c r="HX350" s="54"/>
      <c r="HY350" s="54"/>
      <c r="HZ350" s="54"/>
      <c r="IA350" s="54"/>
      <c r="IB350" s="54"/>
      <c r="IC350" s="54"/>
      <c r="ID350" s="54"/>
      <c r="IE350" s="54"/>
      <c r="IF350" s="54"/>
      <c r="IG350" s="54"/>
      <c r="IH350" s="54"/>
      <c r="II350" s="54"/>
      <c r="IJ350" s="54"/>
      <c r="IK350" s="54"/>
      <c r="IL350" s="54"/>
      <c r="IM350" s="54"/>
      <c r="IN350" s="54"/>
      <c r="IO350" s="54"/>
      <c r="IP350" s="54"/>
      <c r="IQ350" s="54"/>
      <c r="IR350" s="54"/>
      <c r="IS350" s="54"/>
      <c r="IT350" s="54"/>
      <c r="IU350" s="54"/>
      <c r="IV350" s="54"/>
      <c r="IW350" s="54"/>
      <c r="IX350" s="54"/>
      <c r="IY350" s="54"/>
      <c r="IZ350" s="54"/>
      <c r="JA350" s="16"/>
      <c r="JB350" s="16"/>
      <c r="JC350" s="16"/>
      <c r="JD350" s="16"/>
    </row>
    <row r="351" spans="1:264" s="6" customFormat="1" x14ac:dyDescent="0.25">
      <c r="A351" s="55">
        <v>347</v>
      </c>
      <c r="B351" s="56">
        <f>ESTUDIANTES!B351</f>
        <v>0</v>
      </c>
      <c r="C351" s="56">
        <f>ESTUDIANTES!C351</f>
        <v>0</v>
      </c>
      <c r="D351" s="97">
        <f>ESTUDIANTES!D351</f>
        <v>0</v>
      </c>
      <c r="E351" s="97"/>
      <c r="F351" s="97"/>
      <c r="G351" s="97"/>
      <c r="H351" s="57">
        <f>ESTUDIANTES!H351</f>
        <v>0</v>
      </c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54"/>
      <c r="EU351" s="54"/>
      <c r="EV351" s="54"/>
      <c r="EW351" s="54"/>
      <c r="EX351" s="54"/>
      <c r="EY351" s="54"/>
      <c r="EZ351" s="54"/>
      <c r="FA351" s="54"/>
      <c r="FB351" s="54"/>
      <c r="FC351" s="54"/>
      <c r="FD351" s="54"/>
      <c r="FE351" s="54"/>
      <c r="FF351" s="54"/>
      <c r="FG351" s="54"/>
      <c r="FH351" s="54"/>
      <c r="FI351" s="54"/>
      <c r="FJ351" s="54"/>
      <c r="FK351" s="54"/>
      <c r="FL351" s="54"/>
      <c r="FM351" s="54"/>
      <c r="FN351" s="54"/>
      <c r="FO351" s="54"/>
      <c r="FP351" s="54"/>
      <c r="FQ351" s="54"/>
      <c r="FR351" s="54"/>
      <c r="FS351" s="54"/>
      <c r="FT351" s="54"/>
      <c r="FU351" s="54"/>
      <c r="FV351" s="54"/>
      <c r="FW351" s="54"/>
      <c r="FX351" s="54"/>
      <c r="FY351" s="54"/>
      <c r="FZ351" s="54"/>
      <c r="GA351" s="54"/>
      <c r="GB351" s="54"/>
      <c r="GC351" s="54"/>
      <c r="GD351" s="54"/>
      <c r="GE351" s="54"/>
      <c r="GF351" s="54"/>
      <c r="GG351" s="54"/>
      <c r="GH351" s="54"/>
      <c r="GI351" s="54"/>
      <c r="GJ351" s="54"/>
      <c r="GK351" s="54"/>
      <c r="GL351" s="54"/>
      <c r="GM351" s="54"/>
      <c r="GN351" s="54"/>
      <c r="GO351" s="54"/>
      <c r="GP351" s="54"/>
      <c r="GQ351" s="54"/>
      <c r="GR351" s="54"/>
      <c r="GS351" s="54"/>
      <c r="GT351" s="54"/>
      <c r="GU351" s="54"/>
      <c r="GV351" s="54"/>
      <c r="GW351" s="54"/>
      <c r="GX351" s="54"/>
      <c r="GY351" s="54"/>
      <c r="GZ351" s="54"/>
      <c r="HA351" s="54"/>
      <c r="HB351" s="54"/>
      <c r="HC351" s="54"/>
      <c r="HD351" s="54"/>
      <c r="HE351" s="54"/>
      <c r="HF351" s="54"/>
      <c r="HG351" s="54"/>
      <c r="HH351" s="54"/>
      <c r="HI351" s="54"/>
      <c r="HJ351" s="54"/>
      <c r="HK351" s="54"/>
      <c r="HL351" s="54"/>
      <c r="HM351" s="54"/>
      <c r="HN351" s="54"/>
      <c r="HO351" s="54"/>
      <c r="HP351" s="54"/>
      <c r="HQ351" s="54"/>
      <c r="HR351" s="54"/>
      <c r="HS351" s="54"/>
      <c r="HT351" s="54"/>
      <c r="HU351" s="54"/>
      <c r="HV351" s="54"/>
      <c r="HW351" s="54"/>
      <c r="HX351" s="54"/>
      <c r="HY351" s="54"/>
      <c r="HZ351" s="54"/>
      <c r="IA351" s="54"/>
      <c r="IB351" s="54"/>
      <c r="IC351" s="54"/>
      <c r="ID351" s="54"/>
      <c r="IE351" s="54"/>
      <c r="IF351" s="54"/>
      <c r="IG351" s="54"/>
      <c r="IH351" s="54"/>
      <c r="II351" s="54"/>
      <c r="IJ351" s="54"/>
      <c r="IK351" s="54"/>
      <c r="IL351" s="54"/>
      <c r="IM351" s="54"/>
      <c r="IN351" s="54"/>
      <c r="IO351" s="54"/>
      <c r="IP351" s="54"/>
      <c r="IQ351" s="54"/>
      <c r="IR351" s="54"/>
      <c r="IS351" s="54"/>
      <c r="IT351" s="54"/>
      <c r="IU351" s="54"/>
      <c r="IV351" s="54"/>
      <c r="IW351" s="54"/>
      <c r="IX351" s="54"/>
      <c r="IY351" s="54"/>
      <c r="IZ351" s="54"/>
      <c r="JA351" s="16"/>
      <c r="JB351" s="16"/>
      <c r="JC351" s="16"/>
      <c r="JD351" s="16"/>
    </row>
    <row r="352" spans="1:264" s="6" customFormat="1" x14ac:dyDescent="0.25">
      <c r="A352" s="55">
        <v>348</v>
      </c>
      <c r="B352" s="56">
        <f>ESTUDIANTES!B352</f>
        <v>0</v>
      </c>
      <c r="C352" s="56">
        <f>ESTUDIANTES!C352</f>
        <v>0</v>
      </c>
      <c r="D352" s="97">
        <f>ESTUDIANTES!D352</f>
        <v>0</v>
      </c>
      <c r="E352" s="97"/>
      <c r="F352" s="97"/>
      <c r="G352" s="97"/>
      <c r="H352" s="57">
        <f>ESTUDIANTES!H352</f>
        <v>0</v>
      </c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Q352" s="54"/>
      <c r="ER352" s="54"/>
      <c r="ES352" s="54"/>
      <c r="ET352" s="54"/>
      <c r="EU352" s="54"/>
      <c r="EV352" s="54"/>
      <c r="EW352" s="54"/>
      <c r="EX352" s="54"/>
      <c r="EY352" s="54"/>
      <c r="EZ352" s="54"/>
      <c r="FA352" s="54"/>
      <c r="FB352" s="54"/>
      <c r="FC352" s="54"/>
      <c r="FD352" s="54"/>
      <c r="FE352" s="54"/>
      <c r="FF352" s="54"/>
      <c r="FG352" s="54"/>
      <c r="FH352" s="54"/>
      <c r="FI352" s="54"/>
      <c r="FJ352" s="54"/>
      <c r="FK352" s="54"/>
      <c r="FL352" s="54"/>
      <c r="FM352" s="54"/>
      <c r="FN352" s="54"/>
      <c r="FO352" s="54"/>
      <c r="FP352" s="54"/>
      <c r="FQ352" s="54"/>
      <c r="FR352" s="54"/>
      <c r="FS352" s="54"/>
      <c r="FT352" s="54"/>
      <c r="FU352" s="54"/>
      <c r="FV352" s="54"/>
      <c r="FW352" s="54"/>
      <c r="FX352" s="54"/>
      <c r="FY352" s="54"/>
      <c r="FZ352" s="54"/>
      <c r="GA352" s="54"/>
      <c r="GB352" s="54"/>
      <c r="GC352" s="54"/>
      <c r="GD352" s="54"/>
      <c r="GE352" s="54"/>
      <c r="GF352" s="54"/>
      <c r="GG352" s="54"/>
      <c r="GH352" s="54"/>
      <c r="GI352" s="54"/>
      <c r="GJ352" s="54"/>
      <c r="GK352" s="54"/>
      <c r="GL352" s="54"/>
      <c r="GM352" s="54"/>
      <c r="GN352" s="54"/>
      <c r="GO352" s="54"/>
      <c r="GP352" s="54"/>
      <c r="GQ352" s="54"/>
      <c r="GR352" s="54"/>
      <c r="GS352" s="54"/>
      <c r="GT352" s="54"/>
      <c r="GU352" s="54"/>
      <c r="GV352" s="54"/>
      <c r="GW352" s="54"/>
      <c r="GX352" s="54"/>
      <c r="GY352" s="54"/>
      <c r="GZ352" s="54"/>
      <c r="HA352" s="54"/>
      <c r="HB352" s="54"/>
      <c r="HC352" s="54"/>
      <c r="HD352" s="54"/>
      <c r="HE352" s="54"/>
      <c r="HF352" s="54"/>
      <c r="HG352" s="54"/>
      <c r="HH352" s="54"/>
      <c r="HI352" s="54"/>
      <c r="HJ352" s="54"/>
      <c r="HK352" s="54"/>
      <c r="HL352" s="54"/>
      <c r="HM352" s="54"/>
      <c r="HN352" s="54"/>
      <c r="HO352" s="54"/>
      <c r="HP352" s="54"/>
      <c r="HQ352" s="54"/>
      <c r="HR352" s="54"/>
      <c r="HS352" s="54"/>
      <c r="HT352" s="54"/>
      <c r="HU352" s="54"/>
      <c r="HV352" s="54"/>
      <c r="HW352" s="54"/>
      <c r="HX352" s="54"/>
      <c r="HY352" s="54"/>
      <c r="HZ352" s="54"/>
      <c r="IA352" s="54"/>
      <c r="IB352" s="54"/>
      <c r="IC352" s="54"/>
      <c r="ID352" s="54"/>
      <c r="IE352" s="54"/>
      <c r="IF352" s="54"/>
      <c r="IG352" s="54"/>
      <c r="IH352" s="54"/>
      <c r="II352" s="54"/>
      <c r="IJ352" s="54"/>
      <c r="IK352" s="54"/>
      <c r="IL352" s="54"/>
      <c r="IM352" s="54"/>
      <c r="IN352" s="54"/>
      <c r="IO352" s="54"/>
      <c r="IP352" s="54"/>
      <c r="IQ352" s="54"/>
      <c r="IR352" s="54"/>
      <c r="IS352" s="54"/>
      <c r="IT352" s="54"/>
      <c r="IU352" s="54"/>
      <c r="IV352" s="54"/>
      <c r="IW352" s="54"/>
      <c r="IX352" s="54"/>
      <c r="IY352" s="54"/>
      <c r="IZ352" s="54"/>
      <c r="JA352" s="16"/>
      <c r="JB352" s="16"/>
      <c r="JC352" s="16"/>
      <c r="JD352" s="16"/>
    </row>
    <row r="353" spans="1:264" s="6" customFormat="1" x14ac:dyDescent="0.25">
      <c r="A353" s="55">
        <v>349</v>
      </c>
      <c r="B353" s="56">
        <f>ESTUDIANTES!B353</f>
        <v>0</v>
      </c>
      <c r="C353" s="56">
        <f>ESTUDIANTES!C353</f>
        <v>0</v>
      </c>
      <c r="D353" s="97">
        <f>ESTUDIANTES!D353</f>
        <v>0</v>
      </c>
      <c r="E353" s="97"/>
      <c r="F353" s="97"/>
      <c r="G353" s="97"/>
      <c r="H353" s="57">
        <f>ESTUDIANTES!H353</f>
        <v>0</v>
      </c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  <c r="ET353" s="54"/>
      <c r="EU353" s="54"/>
      <c r="EV353" s="54"/>
      <c r="EW353" s="54"/>
      <c r="EX353" s="54"/>
      <c r="EY353" s="54"/>
      <c r="EZ353" s="54"/>
      <c r="FA353" s="54"/>
      <c r="FB353" s="54"/>
      <c r="FC353" s="54"/>
      <c r="FD353" s="54"/>
      <c r="FE353" s="54"/>
      <c r="FF353" s="54"/>
      <c r="FG353" s="54"/>
      <c r="FH353" s="54"/>
      <c r="FI353" s="54"/>
      <c r="FJ353" s="54"/>
      <c r="FK353" s="54"/>
      <c r="FL353" s="54"/>
      <c r="FM353" s="54"/>
      <c r="FN353" s="54"/>
      <c r="FO353" s="54"/>
      <c r="FP353" s="54"/>
      <c r="FQ353" s="54"/>
      <c r="FR353" s="54"/>
      <c r="FS353" s="54"/>
      <c r="FT353" s="54"/>
      <c r="FU353" s="54"/>
      <c r="FV353" s="54"/>
      <c r="FW353" s="54"/>
      <c r="FX353" s="54"/>
      <c r="FY353" s="54"/>
      <c r="FZ353" s="54"/>
      <c r="GA353" s="54"/>
      <c r="GB353" s="54"/>
      <c r="GC353" s="54"/>
      <c r="GD353" s="54"/>
      <c r="GE353" s="54"/>
      <c r="GF353" s="54"/>
      <c r="GG353" s="54"/>
      <c r="GH353" s="54"/>
      <c r="GI353" s="54"/>
      <c r="GJ353" s="54"/>
      <c r="GK353" s="54"/>
      <c r="GL353" s="54"/>
      <c r="GM353" s="54"/>
      <c r="GN353" s="54"/>
      <c r="GO353" s="54"/>
      <c r="GP353" s="54"/>
      <c r="GQ353" s="54"/>
      <c r="GR353" s="54"/>
      <c r="GS353" s="54"/>
      <c r="GT353" s="54"/>
      <c r="GU353" s="54"/>
      <c r="GV353" s="54"/>
      <c r="GW353" s="54"/>
      <c r="GX353" s="54"/>
      <c r="GY353" s="54"/>
      <c r="GZ353" s="54"/>
      <c r="HA353" s="54"/>
      <c r="HB353" s="54"/>
      <c r="HC353" s="54"/>
      <c r="HD353" s="54"/>
      <c r="HE353" s="54"/>
      <c r="HF353" s="54"/>
      <c r="HG353" s="54"/>
      <c r="HH353" s="54"/>
      <c r="HI353" s="54"/>
      <c r="HJ353" s="54"/>
      <c r="HK353" s="54"/>
      <c r="HL353" s="54"/>
      <c r="HM353" s="54"/>
      <c r="HN353" s="54"/>
      <c r="HO353" s="54"/>
      <c r="HP353" s="54"/>
      <c r="HQ353" s="54"/>
      <c r="HR353" s="54"/>
      <c r="HS353" s="54"/>
      <c r="HT353" s="54"/>
      <c r="HU353" s="54"/>
      <c r="HV353" s="54"/>
      <c r="HW353" s="54"/>
      <c r="HX353" s="54"/>
      <c r="HY353" s="54"/>
      <c r="HZ353" s="54"/>
      <c r="IA353" s="54"/>
      <c r="IB353" s="54"/>
      <c r="IC353" s="54"/>
      <c r="ID353" s="54"/>
      <c r="IE353" s="54"/>
      <c r="IF353" s="54"/>
      <c r="IG353" s="54"/>
      <c r="IH353" s="54"/>
      <c r="II353" s="54"/>
      <c r="IJ353" s="54"/>
      <c r="IK353" s="54"/>
      <c r="IL353" s="54"/>
      <c r="IM353" s="54"/>
      <c r="IN353" s="54"/>
      <c r="IO353" s="54"/>
      <c r="IP353" s="54"/>
      <c r="IQ353" s="54"/>
      <c r="IR353" s="54"/>
      <c r="IS353" s="54"/>
      <c r="IT353" s="54"/>
      <c r="IU353" s="54"/>
      <c r="IV353" s="54"/>
      <c r="IW353" s="54"/>
      <c r="IX353" s="54"/>
      <c r="IY353" s="54"/>
      <c r="IZ353" s="54"/>
      <c r="JA353" s="16"/>
      <c r="JB353" s="16"/>
      <c r="JC353" s="16"/>
      <c r="JD353" s="16"/>
    </row>
    <row r="354" spans="1:264" s="6" customFormat="1" x14ac:dyDescent="0.25">
      <c r="A354" s="55">
        <v>350</v>
      </c>
      <c r="B354" s="56">
        <f>ESTUDIANTES!B354</f>
        <v>0</v>
      </c>
      <c r="C354" s="56">
        <f>ESTUDIANTES!C354</f>
        <v>0</v>
      </c>
      <c r="D354" s="97">
        <f>ESTUDIANTES!D354</f>
        <v>0</v>
      </c>
      <c r="E354" s="97"/>
      <c r="F354" s="97"/>
      <c r="G354" s="97"/>
      <c r="H354" s="57">
        <f>ESTUDIANTES!H354</f>
        <v>0</v>
      </c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  <c r="FO354" s="54"/>
      <c r="FP354" s="54"/>
      <c r="FQ354" s="54"/>
      <c r="FR354" s="54"/>
      <c r="FS354" s="54"/>
      <c r="FT354" s="54"/>
      <c r="FU354" s="54"/>
      <c r="FV354" s="54"/>
      <c r="FW354" s="54"/>
      <c r="FX354" s="54"/>
      <c r="FY354" s="54"/>
      <c r="FZ354" s="54"/>
      <c r="GA354" s="54"/>
      <c r="GB354" s="54"/>
      <c r="GC354" s="54"/>
      <c r="GD354" s="54"/>
      <c r="GE354" s="54"/>
      <c r="GF354" s="54"/>
      <c r="GG354" s="54"/>
      <c r="GH354" s="54"/>
      <c r="GI354" s="54"/>
      <c r="GJ354" s="54"/>
      <c r="GK354" s="54"/>
      <c r="GL354" s="54"/>
      <c r="GM354" s="54"/>
      <c r="GN354" s="54"/>
      <c r="GO354" s="54"/>
      <c r="GP354" s="54"/>
      <c r="GQ354" s="54"/>
      <c r="GR354" s="54"/>
      <c r="GS354" s="54"/>
      <c r="GT354" s="54"/>
      <c r="GU354" s="54"/>
      <c r="GV354" s="54"/>
      <c r="GW354" s="54"/>
      <c r="GX354" s="54"/>
      <c r="GY354" s="54"/>
      <c r="GZ354" s="54"/>
      <c r="HA354" s="54"/>
      <c r="HB354" s="54"/>
      <c r="HC354" s="54"/>
      <c r="HD354" s="54"/>
      <c r="HE354" s="54"/>
      <c r="HF354" s="54"/>
      <c r="HG354" s="54"/>
      <c r="HH354" s="54"/>
      <c r="HI354" s="54"/>
      <c r="HJ354" s="54"/>
      <c r="HK354" s="54"/>
      <c r="HL354" s="54"/>
      <c r="HM354" s="54"/>
      <c r="HN354" s="54"/>
      <c r="HO354" s="54"/>
      <c r="HP354" s="54"/>
      <c r="HQ354" s="54"/>
      <c r="HR354" s="54"/>
      <c r="HS354" s="54"/>
      <c r="HT354" s="54"/>
      <c r="HU354" s="54"/>
      <c r="HV354" s="54"/>
      <c r="HW354" s="54"/>
      <c r="HX354" s="54"/>
      <c r="HY354" s="54"/>
      <c r="HZ354" s="54"/>
      <c r="IA354" s="54"/>
      <c r="IB354" s="54"/>
      <c r="IC354" s="54"/>
      <c r="ID354" s="54"/>
      <c r="IE354" s="54"/>
      <c r="IF354" s="54"/>
      <c r="IG354" s="54"/>
      <c r="IH354" s="54"/>
      <c r="II354" s="54"/>
      <c r="IJ354" s="54"/>
      <c r="IK354" s="54"/>
      <c r="IL354" s="54"/>
      <c r="IM354" s="54"/>
      <c r="IN354" s="54"/>
      <c r="IO354" s="54"/>
      <c r="IP354" s="54"/>
      <c r="IQ354" s="54"/>
      <c r="IR354" s="54"/>
      <c r="IS354" s="54"/>
      <c r="IT354" s="54"/>
      <c r="IU354" s="54"/>
      <c r="IV354" s="54"/>
      <c r="IW354" s="54"/>
      <c r="IX354" s="54"/>
      <c r="IY354" s="54"/>
      <c r="IZ354" s="54"/>
      <c r="JA354" s="16"/>
      <c r="JB354" s="16"/>
      <c r="JC354" s="16"/>
      <c r="JD354" s="16"/>
    </row>
    <row r="355" spans="1:264" s="6" customFormat="1" x14ac:dyDescent="0.25">
      <c r="A355" s="55">
        <v>351</v>
      </c>
      <c r="B355" s="56">
        <f>ESTUDIANTES!B355</f>
        <v>0</v>
      </c>
      <c r="C355" s="56">
        <f>ESTUDIANTES!C355</f>
        <v>0</v>
      </c>
      <c r="D355" s="97">
        <f>ESTUDIANTES!D355</f>
        <v>0</v>
      </c>
      <c r="E355" s="97"/>
      <c r="F355" s="97"/>
      <c r="G355" s="97"/>
      <c r="H355" s="57">
        <f>ESTUDIANTES!H355</f>
        <v>0</v>
      </c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4"/>
      <c r="EK355" s="54"/>
      <c r="EL355" s="54"/>
      <c r="EM355" s="54"/>
      <c r="EN355" s="54"/>
      <c r="EO355" s="54"/>
      <c r="EP355" s="54"/>
      <c r="EQ355" s="54"/>
      <c r="ER355" s="54"/>
      <c r="ES355" s="54"/>
      <c r="ET355" s="54"/>
      <c r="EU355" s="54"/>
      <c r="EV355" s="54"/>
      <c r="EW355" s="54"/>
      <c r="EX355" s="54"/>
      <c r="EY355" s="54"/>
      <c r="EZ355" s="54"/>
      <c r="FA355" s="54"/>
      <c r="FB355" s="54"/>
      <c r="FC355" s="54"/>
      <c r="FD355" s="54"/>
      <c r="FE355" s="54"/>
      <c r="FF355" s="54"/>
      <c r="FG355" s="54"/>
      <c r="FH355" s="54"/>
      <c r="FI355" s="54"/>
      <c r="FJ355" s="54"/>
      <c r="FK355" s="54"/>
      <c r="FL355" s="54"/>
      <c r="FM355" s="54"/>
      <c r="FN355" s="54"/>
      <c r="FO355" s="54"/>
      <c r="FP355" s="54"/>
      <c r="FQ355" s="54"/>
      <c r="FR355" s="54"/>
      <c r="FS355" s="54"/>
      <c r="FT355" s="54"/>
      <c r="FU355" s="54"/>
      <c r="FV355" s="54"/>
      <c r="FW355" s="54"/>
      <c r="FX355" s="54"/>
      <c r="FY355" s="54"/>
      <c r="FZ355" s="54"/>
      <c r="GA355" s="54"/>
      <c r="GB355" s="54"/>
      <c r="GC355" s="54"/>
      <c r="GD355" s="54"/>
      <c r="GE355" s="54"/>
      <c r="GF355" s="54"/>
      <c r="GG355" s="54"/>
      <c r="GH355" s="54"/>
      <c r="GI355" s="54"/>
      <c r="GJ355" s="54"/>
      <c r="GK355" s="54"/>
      <c r="GL355" s="54"/>
      <c r="GM355" s="54"/>
      <c r="GN355" s="54"/>
      <c r="GO355" s="54"/>
      <c r="GP355" s="54"/>
      <c r="GQ355" s="54"/>
      <c r="GR355" s="54"/>
      <c r="GS355" s="54"/>
      <c r="GT355" s="54"/>
      <c r="GU355" s="54"/>
      <c r="GV355" s="54"/>
      <c r="GW355" s="54"/>
      <c r="GX355" s="54"/>
      <c r="GY355" s="54"/>
      <c r="GZ355" s="54"/>
      <c r="HA355" s="54"/>
      <c r="HB355" s="54"/>
      <c r="HC355" s="54"/>
      <c r="HD355" s="54"/>
      <c r="HE355" s="54"/>
      <c r="HF355" s="54"/>
      <c r="HG355" s="54"/>
      <c r="HH355" s="54"/>
      <c r="HI355" s="54"/>
      <c r="HJ355" s="54"/>
      <c r="HK355" s="54"/>
      <c r="HL355" s="54"/>
      <c r="HM355" s="54"/>
      <c r="HN355" s="54"/>
      <c r="HO355" s="54"/>
      <c r="HP355" s="54"/>
      <c r="HQ355" s="54"/>
      <c r="HR355" s="54"/>
      <c r="HS355" s="54"/>
      <c r="HT355" s="54"/>
      <c r="HU355" s="54"/>
      <c r="HV355" s="54"/>
      <c r="HW355" s="54"/>
      <c r="HX355" s="54"/>
      <c r="HY355" s="54"/>
      <c r="HZ355" s="54"/>
      <c r="IA355" s="54"/>
      <c r="IB355" s="54"/>
      <c r="IC355" s="54"/>
      <c r="ID355" s="54"/>
      <c r="IE355" s="54"/>
      <c r="IF355" s="54"/>
      <c r="IG355" s="54"/>
      <c r="IH355" s="54"/>
      <c r="II355" s="54"/>
      <c r="IJ355" s="54"/>
      <c r="IK355" s="54"/>
      <c r="IL355" s="54"/>
      <c r="IM355" s="54"/>
      <c r="IN355" s="54"/>
      <c r="IO355" s="54"/>
      <c r="IP355" s="54"/>
      <c r="IQ355" s="54"/>
      <c r="IR355" s="54"/>
      <c r="IS355" s="54"/>
      <c r="IT355" s="54"/>
      <c r="IU355" s="54"/>
      <c r="IV355" s="54"/>
      <c r="IW355" s="54"/>
      <c r="IX355" s="54"/>
      <c r="IY355" s="54"/>
      <c r="IZ355" s="54"/>
      <c r="JA355" s="16"/>
      <c r="JB355" s="16"/>
      <c r="JC355" s="16"/>
      <c r="JD355" s="16"/>
    </row>
    <row r="356" spans="1:264" s="6" customFormat="1" x14ac:dyDescent="0.25">
      <c r="A356" s="55">
        <v>352</v>
      </c>
      <c r="B356" s="56">
        <f>ESTUDIANTES!B356</f>
        <v>0</v>
      </c>
      <c r="C356" s="56">
        <f>ESTUDIANTES!C356</f>
        <v>0</v>
      </c>
      <c r="D356" s="97">
        <f>ESTUDIANTES!D356</f>
        <v>0</v>
      </c>
      <c r="E356" s="97"/>
      <c r="F356" s="97"/>
      <c r="G356" s="97"/>
      <c r="H356" s="57">
        <f>ESTUDIANTES!H356</f>
        <v>0</v>
      </c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4"/>
      <c r="EK356" s="54"/>
      <c r="EL356" s="54"/>
      <c r="EM356" s="54"/>
      <c r="EN356" s="54"/>
      <c r="EO356" s="54"/>
      <c r="EP356" s="54"/>
      <c r="EQ356" s="54"/>
      <c r="ER356" s="54"/>
      <c r="ES356" s="54"/>
      <c r="ET356" s="54"/>
      <c r="EU356" s="54"/>
      <c r="EV356" s="54"/>
      <c r="EW356" s="54"/>
      <c r="EX356" s="54"/>
      <c r="EY356" s="54"/>
      <c r="EZ356" s="54"/>
      <c r="FA356" s="54"/>
      <c r="FB356" s="54"/>
      <c r="FC356" s="54"/>
      <c r="FD356" s="54"/>
      <c r="FE356" s="54"/>
      <c r="FF356" s="54"/>
      <c r="FG356" s="54"/>
      <c r="FH356" s="54"/>
      <c r="FI356" s="54"/>
      <c r="FJ356" s="54"/>
      <c r="FK356" s="54"/>
      <c r="FL356" s="54"/>
      <c r="FM356" s="54"/>
      <c r="FN356" s="54"/>
      <c r="FO356" s="54"/>
      <c r="FP356" s="54"/>
      <c r="FQ356" s="54"/>
      <c r="FR356" s="54"/>
      <c r="FS356" s="54"/>
      <c r="FT356" s="54"/>
      <c r="FU356" s="54"/>
      <c r="FV356" s="54"/>
      <c r="FW356" s="54"/>
      <c r="FX356" s="54"/>
      <c r="FY356" s="54"/>
      <c r="FZ356" s="54"/>
      <c r="GA356" s="54"/>
      <c r="GB356" s="54"/>
      <c r="GC356" s="54"/>
      <c r="GD356" s="54"/>
      <c r="GE356" s="54"/>
      <c r="GF356" s="54"/>
      <c r="GG356" s="54"/>
      <c r="GH356" s="54"/>
      <c r="GI356" s="54"/>
      <c r="GJ356" s="54"/>
      <c r="GK356" s="54"/>
      <c r="GL356" s="54"/>
      <c r="GM356" s="54"/>
      <c r="GN356" s="54"/>
      <c r="GO356" s="54"/>
      <c r="GP356" s="54"/>
      <c r="GQ356" s="54"/>
      <c r="GR356" s="54"/>
      <c r="GS356" s="54"/>
      <c r="GT356" s="54"/>
      <c r="GU356" s="54"/>
      <c r="GV356" s="54"/>
      <c r="GW356" s="54"/>
      <c r="GX356" s="54"/>
      <c r="GY356" s="54"/>
      <c r="GZ356" s="54"/>
      <c r="HA356" s="54"/>
      <c r="HB356" s="54"/>
      <c r="HC356" s="54"/>
      <c r="HD356" s="54"/>
      <c r="HE356" s="54"/>
      <c r="HF356" s="54"/>
      <c r="HG356" s="54"/>
      <c r="HH356" s="54"/>
      <c r="HI356" s="54"/>
      <c r="HJ356" s="54"/>
      <c r="HK356" s="54"/>
      <c r="HL356" s="54"/>
      <c r="HM356" s="54"/>
      <c r="HN356" s="54"/>
      <c r="HO356" s="54"/>
      <c r="HP356" s="54"/>
      <c r="HQ356" s="54"/>
      <c r="HR356" s="54"/>
      <c r="HS356" s="54"/>
      <c r="HT356" s="54"/>
      <c r="HU356" s="54"/>
      <c r="HV356" s="54"/>
      <c r="HW356" s="54"/>
      <c r="HX356" s="54"/>
      <c r="HY356" s="54"/>
      <c r="HZ356" s="54"/>
      <c r="IA356" s="54"/>
      <c r="IB356" s="54"/>
      <c r="IC356" s="54"/>
      <c r="ID356" s="54"/>
      <c r="IE356" s="54"/>
      <c r="IF356" s="54"/>
      <c r="IG356" s="54"/>
      <c r="IH356" s="54"/>
      <c r="II356" s="54"/>
      <c r="IJ356" s="54"/>
      <c r="IK356" s="54"/>
      <c r="IL356" s="54"/>
      <c r="IM356" s="54"/>
      <c r="IN356" s="54"/>
      <c r="IO356" s="54"/>
      <c r="IP356" s="54"/>
      <c r="IQ356" s="54"/>
      <c r="IR356" s="54"/>
      <c r="IS356" s="54"/>
      <c r="IT356" s="54"/>
      <c r="IU356" s="54"/>
      <c r="IV356" s="54"/>
      <c r="IW356" s="54"/>
      <c r="IX356" s="54"/>
      <c r="IY356" s="54"/>
      <c r="IZ356" s="54"/>
      <c r="JA356" s="16"/>
      <c r="JB356" s="16"/>
      <c r="JC356" s="16"/>
      <c r="JD356" s="16"/>
    </row>
    <row r="357" spans="1:264" s="6" customFormat="1" x14ac:dyDescent="0.25">
      <c r="A357" s="55">
        <v>353</v>
      </c>
      <c r="B357" s="56">
        <f>ESTUDIANTES!B357</f>
        <v>0</v>
      </c>
      <c r="C357" s="56">
        <f>ESTUDIANTES!C357</f>
        <v>0</v>
      </c>
      <c r="D357" s="97">
        <f>ESTUDIANTES!D357</f>
        <v>0</v>
      </c>
      <c r="E357" s="97"/>
      <c r="F357" s="97"/>
      <c r="G357" s="97"/>
      <c r="H357" s="57">
        <f>ESTUDIANTES!H357</f>
        <v>0</v>
      </c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4"/>
      <c r="CW357" s="54"/>
      <c r="CX357" s="54"/>
      <c r="CY357" s="54"/>
      <c r="CZ357" s="54"/>
      <c r="DA357" s="54"/>
      <c r="DB357" s="54"/>
      <c r="DC357" s="54"/>
      <c r="DD357" s="54"/>
      <c r="DE357" s="54"/>
      <c r="DF357" s="54"/>
      <c r="DG357" s="54"/>
      <c r="DH357" s="54"/>
      <c r="DI357" s="54"/>
      <c r="DJ357" s="54"/>
      <c r="DK357" s="54"/>
      <c r="DL357" s="54"/>
      <c r="DM357" s="54"/>
      <c r="DN357" s="54"/>
      <c r="DO357" s="54"/>
      <c r="DP357" s="54"/>
      <c r="DQ357" s="54"/>
      <c r="DR357" s="54"/>
      <c r="DS357" s="54"/>
      <c r="DT357" s="54"/>
      <c r="DU357" s="54"/>
      <c r="DV357" s="54"/>
      <c r="DW357" s="54"/>
      <c r="DX357" s="54"/>
      <c r="DY357" s="54"/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  <c r="EJ357" s="54"/>
      <c r="EK357" s="54"/>
      <c r="EL357" s="54"/>
      <c r="EM357" s="54"/>
      <c r="EN357" s="54"/>
      <c r="EO357" s="54"/>
      <c r="EP357" s="54"/>
      <c r="EQ357" s="54"/>
      <c r="ER357" s="54"/>
      <c r="ES357" s="54"/>
      <c r="ET357" s="54"/>
      <c r="EU357" s="54"/>
      <c r="EV357" s="54"/>
      <c r="EW357" s="54"/>
      <c r="EX357" s="54"/>
      <c r="EY357" s="54"/>
      <c r="EZ357" s="54"/>
      <c r="FA357" s="54"/>
      <c r="FB357" s="54"/>
      <c r="FC357" s="54"/>
      <c r="FD357" s="54"/>
      <c r="FE357" s="54"/>
      <c r="FF357" s="54"/>
      <c r="FG357" s="54"/>
      <c r="FH357" s="54"/>
      <c r="FI357" s="54"/>
      <c r="FJ357" s="54"/>
      <c r="FK357" s="54"/>
      <c r="FL357" s="54"/>
      <c r="FM357" s="54"/>
      <c r="FN357" s="54"/>
      <c r="FO357" s="54"/>
      <c r="FP357" s="54"/>
      <c r="FQ357" s="54"/>
      <c r="FR357" s="54"/>
      <c r="FS357" s="54"/>
      <c r="FT357" s="54"/>
      <c r="FU357" s="54"/>
      <c r="FV357" s="54"/>
      <c r="FW357" s="54"/>
      <c r="FX357" s="54"/>
      <c r="FY357" s="54"/>
      <c r="FZ357" s="54"/>
      <c r="GA357" s="54"/>
      <c r="GB357" s="54"/>
      <c r="GC357" s="54"/>
      <c r="GD357" s="54"/>
      <c r="GE357" s="54"/>
      <c r="GF357" s="54"/>
      <c r="GG357" s="54"/>
      <c r="GH357" s="54"/>
      <c r="GI357" s="54"/>
      <c r="GJ357" s="54"/>
      <c r="GK357" s="54"/>
      <c r="GL357" s="54"/>
      <c r="GM357" s="54"/>
      <c r="GN357" s="54"/>
      <c r="GO357" s="54"/>
      <c r="GP357" s="54"/>
      <c r="GQ357" s="54"/>
      <c r="GR357" s="54"/>
      <c r="GS357" s="54"/>
      <c r="GT357" s="54"/>
      <c r="GU357" s="54"/>
      <c r="GV357" s="54"/>
      <c r="GW357" s="54"/>
      <c r="GX357" s="54"/>
      <c r="GY357" s="54"/>
      <c r="GZ357" s="54"/>
      <c r="HA357" s="54"/>
      <c r="HB357" s="54"/>
      <c r="HC357" s="54"/>
      <c r="HD357" s="54"/>
      <c r="HE357" s="54"/>
      <c r="HF357" s="54"/>
      <c r="HG357" s="54"/>
      <c r="HH357" s="54"/>
      <c r="HI357" s="54"/>
      <c r="HJ357" s="54"/>
      <c r="HK357" s="54"/>
      <c r="HL357" s="54"/>
      <c r="HM357" s="54"/>
      <c r="HN357" s="54"/>
      <c r="HO357" s="54"/>
      <c r="HP357" s="54"/>
      <c r="HQ357" s="54"/>
      <c r="HR357" s="54"/>
      <c r="HS357" s="54"/>
      <c r="HT357" s="54"/>
      <c r="HU357" s="54"/>
      <c r="HV357" s="54"/>
      <c r="HW357" s="54"/>
      <c r="HX357" s="54"/>
      <c r="HY357" s="54"/>
      <c r="HZ357" s="54"/>
      <c r="IA357" s="54"/>
      <c r="IB357" s="54"/>
      <c r="IC357" s="54"/>
      <c r="ID357" s="54"/>
      <c r="IE357" s="54"/>
      <c r="IF357" s="54"/>
      <c r="IG357" s="54"/>
      <c r="IH357" s="54"/>
      <c r="II357" s="54"/>
      <c r="IJ357" s="54"/>
      <c r="IK357" s="54"/>
      <c r="IL357" s="54"/>
      <c r="IM357" s="54"/>
      <c r="IN357" s="54"/>
      <c r="IO357" s="54"/>
      <c r="IP357" s="54"/>
      <c r="IQ357" s="54"/>
      <c r="IR357" s="54"/>
      <c r="IS357" s="54"/>
      <c r="IT357" s="54"/>
      <c r="IU357" s="54"/>
      <c r="IV357" s="54"/>
      <c r="IW357" s="54"/>
      <c r="IX357" s="54"/>
      <c r="IY357" s="54"/>
      <c r="IZ357" s="54"/>
      <c r="JA357" s="16"/>
      <c r="JB357" s="16"/>
      <c r="JC357" s="16"/>
      <c r="JD357" s="16"/>
    </row>
    <row r="358" spans="1:264" s="6" customFormat="1" x14ac:dyDescent="0.25">
      <c r="A358" s="55">
        <v>354</v>
      </c>
      <c r="B358" s="56">
        <f>ESTUDIANTES!B358</f>
        <v>0</v>
      </c>
      <c r="C358" s="56">
        <f>ESTUDIANTES!C358</f>
        <v>0</v>
      </c>
      <c r="D358" s="97">
        <f>ESTUDIANTES!D358</f>
        <v>0</v>
      </c>
      <c r="E358" s="97"/>
      <c r="F358" s="97"/>
      <c r="G358" s="97"/>
      <c r="H358" s="57">
        <f>ESTUDIANTES!H358</f>
        <v>0</v>
      </c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Q358" s="54"/>
      <c r="ER358" s="54"/>
      <c r="ES358" s="54"/>
      <c r="ET358" s="54"/>
      <c r="EU358" s="54"/>
      <c r="EV358" s="54"/>
      <c r="EW358" s="54"/>
      <c r="EX358" s="54"/>
      <c r="EY358" s="54"/>
      <c r="EZ358" s="54"/>
      <c r="FA358" s="54"/>
      <c r="FB358" s="54"/>
      <c r="FC358" s="54"/>
      <c r="FD358" s="54"/>
      <c r="FE358" s="54"/>
      <c r="FF358" s="54"/>
      <c r="FG358" s="54"/>
      <c r="FH358" s="54"/>
      <c r="FI358" s="54"/>
      <c r="FJ358" s="54"/>
      <c r="FK358" s="54"/>
      <c r="FL358" s="54"/>
      <c r="FM358" s="54"/>
      <c r="FN358" s="54"/>
      <c r="FO358" s="54"/>
      <c r="FP358" s="54"/>
      <c r="FQ358" s="54"/>
      <c r="FR358" s="54"/>
      <c r="FS358" s="54"/>
      <c r="FT358" s="54"/>
      <c r="FU358" s="54"/>
      <c r="FV358" s="54"/>
      <c r="FW358" s="54"/>
      <c r="FX358" s="54"/>
      <c r="FY358" s="54"/>
      <c r="FZ358" s="54"/>
      <c r="GA358" s="54"/>
      <c r="GB358" s="54"/>
      <c r="GC358" s="54"/>
      <c r="GD358" s="54"/>
      <c r="GE358" s="54"/>
      <c r="GF358" s="54"/>
      <c r="GG358" s="54"/>
      <c r="GH358" s="54"/>
      <c r="GI358" s="54"/>
      <c r="GJ358" s="54"/>
      <c r="GK358" s="54"/>
      <c r="GL358" s="54"/>
      <c r="GM358" s="54"/>
      <c r="GN358" s="54"/>
      <c r="GO358" s="54"/>
      <c r="GP358" s="54"/>
      <c r="GQ358" s="54"/>
      <c r="GR358" s="54"/>
      <c r="GS358" s="54"/>
      <c r="GT358" s="54"/>
      <c r="GU358" s="54"/>
      <c r="GV358" s="54"/>
      <c r="GW358" s="54"/>
      <c r="GX358" s="54"/>
      <c r="GY358" s="54"/>
      <c r="GZ358" s="54"/>
      <c r="HA358" s="54"/>
      <c r="HB358" s="54"/>
      <c r="HC358" s="54"/>
      <c r="HD358" s="54"/>
      <c r="HE358" s="54"/>
      <c r="HF358" s="54"/>
      <c r="HG358" s="54"/>
      <c r="HH358" s="54"/>
      <c r="HI358" s="54"/>
      <c r="HJ358" s="54"/>
      <c r="HK358" s="54"/>
      <c r="HL358" s="54"/>
      <c r="HM358" s="54"/>
      <c r="HN358" s="54"/>
      <c r="HO358" s="54"/>
      <c r="HP358" s="54"/>
      <c r="HQ358" s="54"/>
      <c r="HR358" s="54"/>
      <c r="HS358" s="54"/>
      <c r="HT358" s="54"/>
      <c r="HU358" s="54"/>
      <c r="HV358" s="54"/>
      <c r="HW358" s="54"/>
      <c r="HX358" s="54"/>
      <c r="HY358" s="54"/>
      <c r="HZ358" s="54"/>
      <c r="IA358" s="54"/>
      <c r="IB358" s="54"/>
      <c r="IC358" s="54"/>
      <c r="ID358" s="54"/>
      <c r="IE358" s="54"/>
      <c r="IF358" s="54"/>
      <c r="IG358" s="54"/>
      <c r="IH358" s="54"/>
      <c r="II358" s="54"/>
      <c r="IJ358" s="54"/>
      <c r="IK358" s="54"/>
      <c r="IL358" s="54"/>
      <c r="IM358" s="54"/>
      <c r="IN358" s="54"/>
      <c r="IO358" s="54"/>
      <c r="IP358" s="54"/>
      <c r="IQ358" s="54"/>
      <c r="IR358" s="54"/>
      <c r="IS358" s="54"/>
      <c r="IT358" s="54"/>
      <c r="IU358" s="54"/>
      <c r="IV358" s="54"/>
      <c r="IW358" s="54"/>
      <c r="IX358" s="54"/>
      <c r="IY358" s="54"/>
      <c r="IZ358" s="54"/>
      <c r="JA358" s="16"/>
      <c r="JB358" s="16"/>
      <c r="JC358" s="16"/>
      <c r="JD358" s="16"/>
    </row>
    <row r="359" spans="1:264" s="6" customFormat="1" x14ac:dyDescent="0.25">
      <c r="A359" s="55">
        <v>355</v>
      </c>
      <c r="B359" s="56">
        <f>ESTUDIANTES!B359</f>
        <v>0</v>
      </c>
      <c r="C359" s="56">
        <f>ESTUDIANTES!C359</f>
        <v>0</v>
      </c>
      <c r="D359" s="97">
        <f>ESTUDIANTES!D359</f>
        <v>0</v>
      </c>
      <c r="E359" s="97"/>
      <c r="F359" s="97"/>
      <c r="G359" s="97"/>
      <c r="H359" s="57">
        <f>ESTUDIANTES!H359</f>
        <v>0</v>
      </c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54"/>
      <c r="EU359" s="54"/>
      <c r="EV359" s="54"/>
      <c r="EW359" s="54"/>
      <c r="EX359" s="54"/>
      <c r="EY359" s="54"/>
      <c r="EZ359" s="54"/>
      <c r="FA359" s="54"/>
      <c r="FB359" s="54"/>
      <c r="FC359" s="54"/>
      <c r="FD359" s="54"/>
      <c r="FE359" s="54"/>
      <c r="FF359" s="54"/>
      <c r="FG359" s="54"/>
      <c r="FH359" s="54"/>
      <c r="FI359" s="54"/>
      <c r="FJ359" s="54"/>
      <c r="FK359" s="54"/>
      <c r="FL359" s="54"/>
      <c r="FM359" s="54"/>
      <c r="FN359" s="54"/>
      <c r="FO359" s="54"/>
      <c r="FP359" s="54"/>
      <c r="FQ359" s="54"/>
      <c r="FR359" s="54"/>
      <c r="FS359" s="54"/>
      <c r="FT359" s="54"/>
      <c r="FU359" s="54"/>
      <c r="FV359" s="54"/>
      <c r="FW359" s="54"/>
      <c r="FX359" s="54"/>
      <c r="FY359" s="54"/>
      <c r="FZ359" s="54"/>
      <c r="GA359" s="54"/>
      <c r="GB359" s="54"/>
      <c r="GC359" s="54"/>
      <c r="GD359" s="54"/>
      <c r="GE359" s="54"/>
      <c r="GF359" s="54"/>
      <c r="GG359" s="54"/>
      <c r="GH359" s="54"/>
      <c r="GI359" s="54"/>
      <c r="GJ359" s="54"/>
      <c r="GK359" s="54"/>
      <c r="GL359" s="54"/>
      <c r="GM359" s="54"/>
      <c r="GN359" s="54"/>
      <c r="GO359" s="54"/>
      <c r="GP359" s="54"/>
      <c r="GQ359" s="54"/>
      <c r="GR359" s="54"/>
      <c r="GS359" s="54"/>
      <c r="GT359" s="54"/>
      <c r="GU359" s="54"/>
      <c r="GV359" s="54"/>
      <c r="GW359" s="54"/>
      <c r="GX359" s="54"/>
      <c r="GY359" s="54"/>
      <c r="GZ359" s="54"/>
      <c r="HA359" s="54"/>
      <c r="HB359" s="54"/>
      <c r="HC359" s="54"/>
      <c r="HD359" s="54"/>
      <c r="HE359" s="54"/>
      <c r="HF359" s="54"/>
      <c r="HG359" s="54"/>
      <c r="HH359" s="54"/>
      <c r="HI359" s="54"/>
      <c r="HJ359" s="54"/>
      <c r="HK359" s="54"/>
      <c r="HL359" s="54"/>
      <c r="HM359" s="54"/>
      <c r="HN359" s="54"/>
      <c r="HO359" s="54"/>
      <c r="HP359" s="54"/>
      <c r="HQ359" s="54"/>
      <c r="HR359" s="54"/>
      <c r="HS359" s="54"/>
      <c r="HT359" s="54"/>
      <c r="HU359" s="54"/>
      <c r="HV359" s="54"/>
      <c r="HW359" s="54"/>
      <c r="HX359" s="54"/>
      <c r="HY359" s="54"/>
      <c r="HZ359" s="54"/>
      <c r="IA359" s="54"/>
      <c r="IB359" s="54"/>
      <c r="IC359" s="54"/>
      <c r="ID359" s="54"/>
      <c r="IE359" s="54"/>
      <c r="IF359" s="54"/>
      <c r="IG359" s="54"/>
      <c r="IH359" s="54"/>
      <c r="II359" s="54"/>
      <c r="IJ359" s="54"/>
      <c r="IK359" s="54"/>
      <c r="IL359" s="54"/>
      <c r="IM359" s="54"/>
      <c r="IN359" s="54"/>
      <c r="IO359" s="54"/>
      <c r="IP359" s="54"/>
      <c r="IQ359" s="54"/>
      <c r="IR359" s="54"/>
      <c r="IS359" s="54"/>
      <c r="IT359" s="54"/>
      <c r="IU359" s="54"/>
      <c r="IV359" s="54"/>
      <c r="IW359" s="54"/>
      <c r="IX359" s="54"/>
      <c r="IY359" s="54"/>
      <c r="IZ359" s="54"/>
      <c r="JA359" s="16"/>
      <c r="JB359" s="16"/>
      <c r="JC359" s="16"/>
      <c r="JD359" s="16"/>
    </row>
    <row r="360" spans="1:264" s="6" customFormat="1" x14ac:dyDescent="0.25">
      <c r="A360" s="55">
        <v>356</v>
      </c>
      <c r="B360" s="56">
        <f>ESTUDIANTES!B360</f>
        <v>0</v>
      </c>
      <c r="C360" s="56">
        <f>ESTUDIANTES!C360</f>
        <v>0</v>
      </c>
      <c r="D360" s="97">
        <f>ESTUDIANTES!D360</f>
        <v>0</v>
      </c>
      <c r="E360" s="97"/>
      <c r="F360" s="97"/>
      <c r="G360" s="97"/>
      <c r="H360" s="57">
        <f>ESTUDIANTES!H360</f>
        <v>0</v>
      </c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54"/>
      <c r="EU360" s="54"/>
      <c r="EV360" s="54"/>
      <c r="EW360" s="54"/>
      <c r="EX360" s="54"/>
      <c r="EY360" s="54"/>
      <c r="EZ360" s="54"/>
      <c r="FA360" s="54"/>
      <c r="FB360" s="54"/>
      <c r="FC360" s="54"/>
      <c r="FD360" s="54"/>
      <c r="FE360" s="54"/>
      <c r="FF360" s="54"/>
      <c r="FG360" s="54"/>
      <c r="FH360" s="54"/>
      <c r="FI360" s="54"/>
      <c r="FJ360" s="54"/>
      <c r="FK360" s="54"/>
      <c r="FL360" s="54"/>
      <c r="FM360" s="54"/>
      <c r="FN360" s="54"/>
      <c r="FO360" s="54"/>
      <c r="FP360" s="54"/>
      <c r="FQ360" s="54"/>
      <c r="FR360" s="54"/>
      <c r="FS360" s="54"/>
      <c r="FT360" s="54"/>
      <c r="FU360" s="54"/>
      <c r="FV360" s="54"/>
      <c r="FW360" s="54"/>
      <c r="FX360" s="54"/>
      <c r="FY360" s="54"/>
      <c r="FZ360" s="54"/>
      <c r="GA360" s="54"/>
      <c r="GB360" s="54"/>
      <c r="GC360" s="54"/>
      <c r="GD360" s="54"/>
      <c r="GE360" s="54"/>
      <c r="GF360" s="54"/>
      <c r="GG360" s="54"/>
      <c r="GH360" s="54"/>
      <c r="GI360" s="54"/>
      <c r="GJ360" s="54"/>
      <c r="GK360" s="54"/>
      <c r="GL360" s="54"/>
      <c r="GM360" s="54"/>
      <c r="GN360" s="54"/>
      <c r="GO360" s="54"/>
      <c r="GP360" s="54"/>
      <c r="GQ360" s="54"/>
      <c r="GR360" s="54"/>
      <c r="GS360" s="54"/>
      <c r="GT360" s="54"/>
      <c r="GU360" s="54"/>
      <c r="GV360" s="54"/>
      <c r="GW360" s="54"/>
      <c r="GX360" s="54"/>
      <c r="GY360" s="54"/>
      <c r="GZ360" s="54"/>
      <c r="HA360" s="54"/>
      <c r="HB360" s="54"/>
      <c r="HC360" s="54"/>
      <c r="HD360" s="54"/>
      <c r="HE360" s="54"/>
      <c r="HF360" s="54"/>
      <c r="HG360" s="54"/>
      <c r="HH360" s="54"/>
      <c r="HI360" s="54"/>
      <c r="HJ360" s="54"/>
      <c r="HK360" s="54"/>
      <c r="HL360" s="54"/>
      <c r="HM360" s="54"/>
      <c r="HN360" s="54"/>
      <c r="HO360" s="54"/>
      <c r="HP360" s="54"/>
      <c r="HQ360" s="54"/>
      <c r="HR360" s="54"/>
      <c r="HS360" s="54"/>
      <c r="HT360" s="54"/>
      <c r="HU360" s="54"/>
      <c r="HV360" s="54"/>
      <c r="HW360" s="54"/>
      <c r="HX360" s="54"/>
      <c r="HY360" s="54"/>
      <c r="HZ360" s="54"/>
      <c r="IA360" s="54"/>
      <c r="IB360" s="54"/>
      <c r="IC360" s="54"/>
      <c r="ID360" s="54"/>
      <c r="IE360" s="54"/>
      <c r="IF360" s="54"/>
      <c r="IG360" s="54"/>
      <c r="IH360" s="54"/>
      <c r="II360" s="54"/>
      <c r="IJ360" s="54"/>
      <c r="IK360" s="54"/>
      <c r="IL360" s="54"/>
      <c r="IM360" s="54"/>
      <c r="IN360" s="54"/>
      <c r="IO360" s="54"/>
      <c r="IP360" s="54"/>
      <c r="IQ360" s="54"/>
      <c r="IR360" s="54"/>
      <c r="IS360" s="54"/>
      <c r="IT360" s="54"/>
      <c r="IU360" s="54"/>
      <c r="IV360" s="54"/>
      <c r="IW360" s="54"/>
      <c r="IX360" s="54"/>
      <c r="IY360" s="54"/>
      <c r="IZ360" s="54"/>
      <c r="JA360" s="16"/>
      <c r="JB360" s="16"/>
      <c r="JC360" s="16"/>
      <c r="JD360" s="16"/>
    </row>
    <row r="361" spans="1:264" s="6" customFormat="1" x14ac:dyDescent="0.25">
      <c r="A361" s="55">
        <v>357</v>
      </c>
      <c r="B361" s="56">
        <f>ESTUDIANTES!B361</f>
        <v>0</v>
      </c>
      <c r="C361" s="56">
        <f>ESTUDIANTES!C361</f>
        <v>0</v>
      </c>
      <c r="D361" s="97">
        <f>ESTUDIANTES!D361</f>
        <v>0</v>
      </c>
      <c r="E361" s="97"/>
      <c r="F361" s="97"/>
      <c r="G361" s="97"/>
      <c r="H361" s="57">
        <f>ESTUDIANTES!H361</f>
        <v>0</v>
      </c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4"/>
      <c r="EK361" s="54"/>
      <c r="EL361" s="54"/>
      <c r="EM361" s="54"/>
      <c r="EN361" s="54"/>
      <c r="EO361" s="54"/>
      <c r="EP361" s="54"/>
      <c r="EQ361" s="54"/>
      <c r="ER361" s="54"/>
      <c r="ES361" s="54"/>
      <c r="ET361" s="54"/>
      <c r="EU361" s="54"/>
      <c r="EV361" s="54"/>
      <c r="EW361" s="54"/>
      <c r="EX361" s="54"/>
      <c r="EY361" s="54"/>
      <c r="EZ361" s="54"/>
      <c r="FA361" s="54"/>
      <c r="FB361" s="54"/>
      <c r="FC361" s="54"/>
      <c r="FD361" s="54"/>
      <c r="FE361" s="54"/>
      <c r="FF361" s="54"/>
      <c r="FG361" s="54"/>
      <c r="FH361" s="54"/>
      <c r="FI361" s="54"/>
      <c r="FJ361" s="54"/>
      <c r="FK361" s="54"/>
      <c r="FL361" s="54"/>
      <c r="FM361" s="54"/>
      <c r="FN361" s="54"/>
      <c r="FO361" s="54"/>
      <c r="FP361" s="54"/>
      <c r="FQ361" s="54"/>
      <c r="FR361" s="54"/>
      <c r="FS361" s="54"/>
      <c r="FT361" s="54"/>
      <c r="FU361" s="54"/>
      <c r="FV361" s="54"/>
      <c r="FW361" s="54"/>
      <c r="FX361" s="54"/>
      <c r="FY361" s="54"/>
      <c r="FZ361" s="54"/>
      <c r="GA361" s="54"/>
      <c r="GB361" s="54"/>
      <c r="GC361" s="54"/>
      <c r="GD361" s="54"/>
      <c r="GE361" s="54"/>
      <c r="GF361" s="54"/>
      <c r="GG361" s="54"/>
      <c r="GH361" s="54"/>
      <c r="GI361" s="54"/>
      <c r="GJ361" s="54"/>
      <c r="GK361" s="54"/>
      <c r="GL361" s="54"/>
      <c r="GM361" s="54"/>
      <c r="GN361" s="54"/>
      <c r="GO361" s="54"/>
      <c r="GP361" s="54"/>
      <c r="GQ361" s="54"/>
      <c r="GR361" s="54"/>
      <c r="GS361" s="54"/>
      <c r="GT361" s="54"/>
      <c r="GU361" s="54"/>
      <c r="GV361" s="54"/>
      <c r="GW361" s="54"/>
      <c r="GX361" s="54"/>
      <c r="GY361" s="54"/>
      <c r="GZ361" s="54"/>
      <c r="HA361" s="54"/>
      <c r="HB361" s="54"/>
      <c r="HC361" s="54"/>
      <c r="HD361" s="54"/>
      <c r="HE361" s="54"/>
      <c r="HF361" s="54"/>
      <c r="HG361" s="54"/>
      <c r="HH361" s="54"/>
      <c r="HI361" s="54"/>
      <c r="HJ361" s="54"/>
      <c r="HK361" s="54"/>
      <c r="HL361" s="54"/>
      <c r="HM361" s="54"/>
      <c r="HN361" s="54"/>
      <c r="HO361" s="54"/>
      <c r="HP361" s="54"/>
      <c r="HQ361" s="54"/>
      <c r="HR361" s="54"/>
      <c r="HS361" s="54"/>
      <c r="HT361" s="54"/>
      <c r="HU361" s="54"/>
      <c r="HV361" s="54"/>
      <c r="HW361" s="54"/>
      <c r="HX361" s="54"/>
      <c r="HY361" s="54"/>
      <c r="HZ361" s="54"/>
      <c r="IA361" s="54"/>
      <c r="IB361" s="54"/>
      <c r="IC361" s="54"/>
      <c r="ID361" s="54"/>
      <c r="IE361" s="54"/>
      <c r="IF361" s="54"/>
      <c r="IG361" s="54"/>
      <c r="IH361" s="54"/>
      <c r="II361" s="54"/>
      <c r="IJ361" s="54"/>
      <c r="IK361" s="54"/>
      <c r="IL361" s="54"/>
      <c r="IM361" s="54"/>
      <c r="IN361" s="54"/>
      <c r="IO361" s="54"/>
      <c r="IP361" s="54"/>
      <c r="IQ361" s="54"/>
      <c r="IR361" s="54"/>
      <c r="IS361" s="54"/>
      <c r="IT361" s="54"/>
      <c r="IU361" s="54"/>
      <c r="IV361" s="54"/>
      <c r="IW361" s="54"/>
      <c r="IX361" s="54"/>
      <c r="IY361" s="54"/>
      <c r="IZ361" s="54"/>
      <c r="JA361" s="16"/>
      <c r="JB361" s="16"/>
      <c r="JC361" s="16"/>
      <c r="JD361" s="16"/>
    </row>
    <row r="362" spans="1:264" s="6" customFormat="1" x14ac:dyDescent="0.25">
      <c r="A362" s="55">
        <v>358</v>
      </c>
      <c r="B362" s="56">
        <f>ESTUDIANTES!B362</f>
        <v>0</v>
      </c>
      <c r="C362" s="56">
        <f>ESTUDIANTES!C362</f>
        <v>0</v>
      </c>
      <c r="D362" s="97">
        <f>ESTUDIANTES!D362</f>
        <v>0</v>
      </c>
      <c r="E362" s="97"/>
      <c r="F362" s="97"/>
      <c r="G362" s="97"/>
      <c r="H362" s="57">
        <f>ESTUDIANTES!H362</f>
        <v>0</v>
      </c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  <c r="EV362" s="54"/>
      <c r="EW362" s="54"/>
      <c r="EX362" s="54"/>
      <c r="EY362" s="54"/>
      <c r="EZ362" s="54"/>
      <c r="FA362" s="54"/>
      <c r="FB362" s="54"/>
      <c r="FC362" s="54"/>
      <c r="FD362" s="54"/>
      <c r="FE362" s="54"/>
      <c r="FF362" s="54"/>
      <c r="FG362" s="54"/>
      <c r="FH362" s="54"/>
      <c r="FI362" s="54"/>
      <c r="FJ362" s="54"/>
      <c r="FK362" s="54"/>
      <c r="FL362" s="54"/>
      <c r="FM362" s="54"/>
      <c r="FN362" s="54"/>
      <c r="FO362" s="54"/>
      <c r="FP362" s="54"/>
      <c r="FQ362" s="54"/>
      <c r="FR362" s="54"/>
      <c r="FS362" s="54"/>
      <c r="FT362" s="54"/>
      <c r="FU362" s="54"/>
      <c r="FV362" s="54"/>
      <c r="FW362" s="54"/>
      <c r="FX362" s="54"/>
      <c r="FY362" s="54"/>
      <c r="FZ362" s="54"/>
      <c r="GA362" s="54"/>
      <c r="GB362" s="54"/>
      <c r="GC362" s="54"/>
      <c r="GD362" s="54"/>
      <c r="GE362" s="54"/>
      <c r="GF362" s="54"/>
      <c r="GG362" s="54"/>
      <c r="GH362" s="54"/>
      <c r="GI362" s="54"/>
      <c r="GJ362" s="54"/>
      <c r="GK362" s="54"/>
      <c r="GL362" s="54"/>
      <c r="GM362" s="54"/>
      <c r="GN362" s="54"/>
      <c r="GO362" s="54"/>
      <c r="GP362" s="54"/>
      <c r="GQ362" s="54"/>
      <c r="GR362" s="54"/>
      <c r="GS362" s="54"/>
      <c r="GT362" s="54"/>
      <c r="GU362" s="54"/>
      <c r="GV362" s="54"/>
      <c r="GW362" s="54"/>
      <c r="GX362" s="54"/>
      <c r="GY362" s="54"/>
      <c r="GZ362" s="54"/>
      <c r="HA362" s="54"/>
      <c r="HB362" s="54"/>
      <c r="HC362" s="54"/>
      <c r="HD362" s="54"/>
      <c r="HE362" s="54"/>
      <c r="HF362" s="54"/>
      <c r="HG362" s="54"/>
      <c r="HH362" s="54"/>
      <c r="HI362" s="54"/>
      <c r="HJ362" s="54"/>
      <c r="HK362" s="54"/>
      <c r="HL362" s="54"/>
      <c r="HM362" s="54"/>
      <c r="HN362" s="54"/>
      <c r="HO362" s="54"/>
      <c r="HP362" s="54"/>
      <c r="HQ362" s="54"/>
      <c r="HR362" s="54"/>
      <c r="HS362" s="54"/>
      <c r="HT362" s="54"/>
      <c r="HU362" s="54"/>
      <c r="HV362" s="54"/>
      <c r="HW362" s="54"/>
      <c r="HX362" s="54"/>
      <c r="HY362" s="54"/>
      <c r="HZ362" s="54"/>
      <c r="IA362" s="54"/>
      <c r="IB362" s="54"/>
      <c r="IC362" s="54"/>
      <c r="ID362" s="54"/>
      <c r="IE362" s="54"/>
      <c r="IF362" s="54"/>
      <c r="IG362" s="54"/>
      <c r="IH362" s="54"/>
      <c r="II362" s="54"/>
      <c r="IJ362" s="54"/>
      <c r="IK362" s="54"/>
      <c r="IL362" s="54"/>
      <c r="IM362" s="54"/>
      <c r="IN362" s="54"/>
      <c r="IO362" s="54"/>
      <c r="IP362" s="54"/>
      <c r="IQ362" s="54"/>
      <c r="IR362" s="54"/>
      <c r="IS362" s="54"/>
      <c r="IT362" s="54"/>
      <c r="IU362" s="54"/>
      <c r="IV362" s="54"/>
      <c r="IW362" s="54"/>
      <c r="IX362" s="54"/>
      <c r="IY362" s="54"/>
      <c r="IZ362" s="54"/>
      <c r="JA362" s="16"/>
      <c r="JB362" s="16"/>
      <c r="JC362" s="16"/>
      <c r="JD362" s="16"/>
    </row>
    <row r="363" spans="1:264" s="6" customFormat="1" x14ac:dyDescent="0.25">
      <c r="A363" s="55">
        <v>359</v>
      </c>
      <c r="B363" s="56">
        <f>ESTUDIANTES!B363</f>
        <v>0</v>
      </c>
      <c r="C363" s="56">
        <f>ESTUDIANTES!C363</f>
        <v>0</v>
      </c>
      <c r="D363" s="97">
        <f>ESTUDIANTES!D363</f>
        <v>0</v>
      </c>
      <c r="E363" s="97"/>
      <c r="F363" s="97"/>
      <c r="G363" s="97"/>
      <c r="H363" s="57">
        <f>ESTUDIANTES!H363</f>
        <v>0</v>
      </c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4"/>
      <c r="CW363" s="54"/>
      <c r="CX363" s="54"/>
      <c r="CY363" s="54"/>
      <c r="CZ363" s="54"/>
      <c r="DA363" s="54"/>
      <c r="DB363" s="54"/>
      <c r="DC363" s="54"/>
      <c r="DD363" s="54"/>
      <c r="DE363" s="54"/>
      <c r="DF363" s="54"/>
      <c r="DG363" s="54"/>
      <c r="DH363" s="54"/>
      <c r="DI363" s="54"/>
      <c r="DJ363" s="54"/>
      <c r="DK363" s="54"/>
      <c r="DL363" s="54"/>
      <c r="DM363" s="54"/>
      <c r="DN363" s="54"/>
      <c r="DO363" s="54"/>
      <c r="DP363" s="54"/>
      <c r="DQ363" s="54"/>
      <c r="DR363" s="54"/>
      <c r="DS363" s="54"/>
      <c r="DT363" s="54"/>
      <c r="DU363" s="54"/>
      <c r="DV363" s="54"/>
      <c r="DW363" s="54"/>
      <c r="DX363" s="54"/>
      <c r="DY363" s="54"/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  <c r="EJ363" s="54"/>
      <c r="EK363" s="54"/>
      <c r="EL363" s="54"/>
      <c r="EM363" s="54"/>
      <c r="EN363" s="54"/>
      <c r="EO363" s="54"/>
      <c r="EP363" s="54"/>
      <c r="EQ363" s="54"/>
      <c r="ER363" s="54"/>
      <c r="ES363" s="54"/>
      <c r="ET363" s="54"/>
      <c r="EU363" s="54"/>
      <c r="EV363" s="54"/>
      <c r="EW363" s="54"/>
      <c r="EX363" s="54"/>
      <c r="EY363" s="54"/>
      <c r="EZ363" s="54"/>
      <c r="FA363" s="54"/>
      <c r="FB363" s="54"/>
      <c r="FC363" s="54"/>
      <c r="FD363" s="54"/>
      <c r="FE363" s="54"/>
      <c r="FF363" s="54"/>
      <c r="FG363" s="54"/>
      <c r="FH363" s="54"/>
      <c r="FI363" s="54"/>
      <c r="FJ363" s="54"/>
      <c r="FK363" s="54"/>
      <c r="FL363" s="54"/>
      <c r="FM363" s="54"/>
      <c r="FN363" s="54"/>
      <c r="FO363" s="54"/>
      <c r="FP363" s="54"/>
      <c r="FQ363" s="54"/>
      <c r="FR363" s="54"/>
      <c r="FS363" s="54"/>
      <c r="FT363" s="54"/>
      <c r="FU363" s="54"/>
      <c r="FV363" s="54"/>
      <c r="FW363" s="54"/>
      <c r="FX363" s="54"/>
      <c r="FY363" s="54"/>
      <c r="FZ363" s="54"/>
      <c r="GA363" s="54"/>
      <c r="GB363" s="54"/>
      <c r="GC363" s="54"/>
      <c r="GD363" s="54"/>
      <c r="GE363" s="54"/>
      <c r="GF363" s="54"/>
      <c r="GG363" s="54"/>
      <c r="GH363" s="54"/>
      <c r="GI363" s="54"/>
      <c r="GJ363" s="54"/>
      <c r="GK363" s="54"/>
      <c r="GL363" s="54"/>
      <c r="GM363" s="54"/>
      <c r="GN363" s="54"/>
      <c r="GO363" s="54"/>
      <c r="GP363" s="54"/>
      <c r="GQ363" s="54"/>
      <c r="GR363" s="54"/>
      <c r="GS363" s="54"/>
      <c r="GT363" s="54"/>
      <c r="GU363" s="54"/>
      <c r="GV363" s="54"/>
      <c r="GW363" s="54"/>
      <c r="GX363" s="54"/>
      <c r="GY363" s="54"/>
      <c r="GZ363" s="54"/>
      <c r="HA363" s="54"/>
      <c r="HB363" s="54"/>
      <c r="HC363" s="54"/>
      <c r="HD363" s="54"/>
      <c r="HE363" s="54"/>
      <c r="HF363" s="54"/>
      <c r="HG363" s="54"/>
      <c r="HH363" s="54"/>
      <c r="HI363" s="54"/>
      <c r="HJ363" s="54"/>
      <c r="HK363" s="54"/>
      <c r="HL363" s="54"/>
      <c r="HM363" s="54"/>
      <c r="HN363" s="54"/>
      <c r="HO363" s="54"/>
      <c r="HP363" s="54"/>
      <c r="HQ363" s="54"/>
      <c r="HR363" s="54"/>
      <c r="HS363" s="54"/>
      <c r="HT363" s="54"/>
      <c r="HU363" s="54"/>
      <c r="HV363" s="54"/>
      <c r="HW363" s="54"/>
      <c r="HX363" s="54"/>
      <c r="HY363" s="54"/>
      <c r="HZ363" s="54"/>
      <c r="IA363" s="54"/>
      <c r="IB363" s="54"/>
      <c r="IC363" s="54"/>
      <c r="ID363" s="54"/>
      <c r="IE363" s="54"/>
      <c r="IF363" s="54"/>
      <c r="IG363" s="54"/>
      <c r="IH363" s="54"/>
      <c r="II363" s="54"/>
      <c r="IJ363" s="54"/>
      <c r="IK363" s="54"/>
      <c r="IL363" s="54"/>
      <c r="IM363" s="54"/>
      <c r="IN363" s="54"/>
      <c r="IO363" s="54"/>
      <c r="IP363" s="54"/>
      <c r="IQ363" s="54"/>
      <c r="IR363" s="54"/>
      <c r="IS363" s="54"/>
      <c r="IT363" s="54"/>
      <c r="IU363" s="54"/>
      <c r="IV363" s="54"/>
      <c r="IW363" s="54"/>
      <c r="IX363" s="54"/>
      <c r="IY363" s="54"/>
      <c r="IZ363" s="54"/>
      <c r="JA363" s="16"/>
      <c r="JB363" s="16"/>
      <c r="JC363" s="16"/>
      <c r="JD363" s="16"/>
    </row>
    <row r="364" spans="1:264" s="6" customFormat="1" x14ac:dyDescent="0.25">
      <c r="A364" s="55">
        <v>360</v>
      </c>
      <c r="B364" s="56">
        <f>ESTUDIANTES!B364</f>
        <v>0</v>
      </c>
      <c r="C364" s="56">
        <f>ESTUDIANTES!C364</f>
        <v>0</v>
      </c>
      <c r="D364" s="97">
        <f>ESTUDIANTES!D364</f>
        <v>0</v>
      </c>
      <c r="E364" s="97"/>
      <c r="F364" s="97"/>
      <c r="G364" s="97"/>
      <c r="H364" s="57">
        <f>ESTUDIANTES!H364</f>
        <v>0</v>
      </c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4"/>
      <c r="EK364" s="54"/>
      <c r="EL364" s="54"/>
      <c r="EM364" s="54"/>
      <c r="EN364" s="54"/>
      <c r="EO364" s="54"/>
      <c r="EP364" s="54"/>
      <c r="EQ364" s="54"/>
      <c r="ER364" s="54"/>
      <c r="ES364" s="54"/>
      <c r="ET364" s="54"/>
      <c r="EU364" s="54"/>
      <c r="EV364" s="54"/>
      <c r="EW364" s="54"/>
      <c r="EX364" s="54"/>
      <c r="EY364" s="54"/>
      <c r="EZ364" s="54"/>
      <c r="FA364" s="54"/>
      <c r="FB364" s="54"/>
      <c r="FC364" s="54"/>
      <c r="FD364" s="54"/>
      <c r="FE364" s="54"/>
      <c r="FF364" s="54"/>
      <c r="FG364" s="54"/>
      <c r="FH364" s="54"/>
      <c r="FI364" s="54"/>
      <c r="FJ364" s="54"/>
      <c r="FK364" s="54"/>
      <c r="FL364" s="54"/>
      <c r="FM364" s="54"/>
      <c r="FN364" s="54"/>
      <c r="FO364" s="54"/>
      <c r="FP364" s="54"/>
      <c r="FQ364" s="54"/>
      <c r="FR364" s="54"/>
      <c r="FS364" s="54"/>
      <c r="FT364" s="54"/>
      <c r="FU364" s="54"/>
      <c r="FV364" s="54"/>
      <c r="FW364" s="54"/>
      <c r="FX364" s="54"/>
      <c r="FY364" s="54"/>
      <c r="FZ364" s="54"/>
      <c r="GA364" s="54"/>
      <c r="GB364" s="54"/>
      <c r="GC364" s="54"/>
      <c r="GD364" s="54"/>
      <c r="GE364" s="54"/>
      <c r="GF364" s="54"/>
      <c r="GG364" s="54"/>
      <c r="GH364" s="54"/>
      <c r="GI364" s="54"/>
      <c r="GJ364" s="54"/>
      <c r="GK364" s="54"/>
      <c r="GL364" s="54"/>
      <c r="GM364" s="54"/>
      <c r="GN364" s="54"/>
      <c r="GO364" s="54"/>
      <c r="GP364" s="54"/>
      <c r="GQ364" s="54"/>
      <c r="GR364" s="54"/>
      <c r="GS364" s="54"/>
      <c r="GT364" s="54"/>
      <c r="GU364" s="54"/>
      <c r="GV364" s="54"/>
      <c r="GW364" s="54"/>
      <c r="GX364" s="54"/>
      <c r="GY364" s="54"/>
      <c r="GZ364" s="54"/>
      <c r="HA364" s="54"/>
      <c r="HB364" s="54"/>
      <c r="HC364" s="54"/>
      <c r="HD364" s="54"/>
      <c r="HE364" s="54"/>
      <c r="HF364" s="54"/>
      <c r="HG364" s="54"/>
      <c r="HH364" s="54"/>
      <c r="HI364" s="54"/>
      <c r="HJ364" s="54"/>
      <c r="HK364" s="54"/>
      <c r="HL364" s="54"/>
      <c r="HM364" s="54"/>
      <c r="HN364" s="54"/>
      <c r="HO364" s="54"/>
      <c r="HP364" s="54"/>
      <c r="HQ364" s="54"/>
      <c r="HR364" s="54"/>
      <c r="HS364" s="54"/>
      <c r="HT364" s="54"/>
      <c r="HU364" s="54"/>
      <c r="HV364" s="54"/>
      <c r="HW364" s="54"/>
      <c r="HX364" s="54"/>
      <c r="HY364" s="54"/>
      <c r="HZ364" s="54"/>
      <c r="IA364" s="54"/>
      <c r="IB364" s="54"/>
      <c r="IC364" s="54"/>
      <c r="ID364" s="54"/>
      <c r="IE364" s="54"/>
      <c r="IF364" s="54"/>
      <c r="IG364" s="54"/>
      <c r="IH364" s="54"/>
      <c r="II364" s="54"/>
      <c r="IJ364" s="54"/>
      <c r="IK364" s="54"/>
      <c r="IL364" s="54"/>
      <c r="IM364" s="54"/>
      <c r="IN364" s="54"/>
      <c r="IO364" s="54"/>
      <c r="IP364" s="54"/>
      <c r="IQ364" s="54"/>
      <c r="IR364" s="54"/>
      <c r="IS364" s="54"/>
      <c r="IT364" s="54"/>
      <c r="IU364" s="54"/>
      <c r="IV364" s="54"/>
      <c r="IW364" s="54"/>
      <c r="IX364" s="54"/>
      <c r="IY364" s="54"/>
      <c r="IZ364" s="54"/>
      <c r="JA364" s="16"/>
      <c r="JB364" s="16"/>
      <c r="JC364" s="16"/>
      <c r="JD364" s="16"/>
    </row>
    <row r="365" spans="1:264" s="6" customFormat="1" x14ac:dyDescent="0.25">
      <c r="A365" s="55">
        <v>361</v>
      </c>
      <c r="B365" s="56">
        <f>ESTUDIANTES!B365</f>
        <v>0</v>
      </c>
      <c r="C365" s="56">
        <f>ESTUDIANTES!C365</f>
        <v>0</v>
      </c>
      <c r="D365" s="97">
        <f>ESTUDIANTES!D365</f>
        <v>0</v>
      </c>
      <c r="E365" s="97"/>
      <c r="F365" s="97"/>
      <c r="G365" s="97"/>
      <c r="H365" s="57">
        <f>ESTUDIANTES!H365</f>
        <v>0</v>
      </c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  <c r="EQ365" s="54"/>
      <c r="ER365" s="54"/>
      <c r="ES365" s="54"/>
      <c r="ET365" s="54"/>
      <c r="EU365" s="54"/>
      <c r="EV365" s="54"/>
      <c r="EW365" s="54"/>
      <c r="EX365" s="54"/>
      <c r="EY365" s="54"/>
      <c r="EZ365" s="54"/>
      <c r="FA365" s="54"/>
      <c r="FB365" s="54"/>
      <c r="FC365" s="54"/>
      <c r="FD365" s="54"/>
      <c r="FE365" s="54"/>
      <c r="FF365" s="54"/>
      <c r="FG365" s="54"/>
      <c r="FH365" s="54"/>
      <c r="FI365" s="54"/>
      <c r="FJ365" s="54"/>
      <c r="FK365" s="54"/>
      <c r="FL365" s="54"/>
      <c r="FM365" s="54"/>
      <c r="FN365" s="54"/>
      <c r="FO365" s="54"/>
      <c r="FP365" s="54"/>
      <c r="FQ365" s="54"/>
      <c r="FR365" s="54"/>
      <c r="FS365" s="54"/>
      <c r="FT365" s="54"/>
      <c r="FU365" s="54"/>
      <c r="FV365" s="54"/>
      <c r="FW365" s="54"/>
      <c r="FX365" s="54"/>
      <c r="FY365" s="54"/>
      <c r="FZ365" s="54"/>
      <c r="GA365" s="54"/>
      <c r="GB365" s="54"/>
      <c r="GC365" s="54"/>
      <c r="GD365" s="54"/>
      <c r="GE365" s="54"/>
      <c r="GF365" s="54"/>
      <c r="GG365" s="54"/>
      <c r="GH365" s="54"/>
      <c r="GI365" s="54"/>
      <c r="GJ365" s="54"/>
      <c r="GK365" s="54"/>
      <c r="GL365" s="54"/>
      <c r="GM365" s="54"/>
      <c r="GN365" s="54"/>
      <c r="GO365" s="54"/>
      <c r="GP365" s="54"/>
      <c r="GQ365" s="54"/>
      <c r="GR365" s="54"/>
      <c r="GS365" s="54"/>
      <c r="GT365" s="54"/>
      <c r="GU365" s="54"/>
      <c r="GV365" s="54"/>
      <c r="GW365" s="54"/>
      <c r="GX365" s="54"/>
      <c r="GY365" s="54"/>
      <c r="GZ365" s="54"/>
      <c r="HA365" s="54"/>
      <c r="HB365" s="54"/>
      <c r="HC365" s="54"/>
      <c r="HD365" s="54"/>
      <c r="HE365" s="54"/>
      <c r="HF365" s="54"/>
      <c r="HG365" s="54"/>
      <c r="HH365" s="54"/>
      <c r="HI365" s="54"/>
      <c r="HJ365" s="54"/>
      <c r="HK365" s="54"/>
      <c r="HL365" s="54"/>
      <c r="HM365" s="54"/>
      <c r="HN365" s="54"/>
      <c r="HO365" s="54"/>
      <c r="HP365" s="54"/>
      <c r="HQ365" s="54"/>
      <c r="HR365" s="54"/>
      <c r="HS365" s="54"/>
      <c r="HT365" s="54"/>
      <c r="HU365" s="54"/>
      <c r="HV365" s="54"/>
      <c r="HW365" s="54"/>
      <c r="HX365" s="54"/>
      <c r="HY365" s="54"/>
      <c r="HZ365" s="54"/>
      <c r="IA365" s="54"/>
      <c r="IB365" s="54"/>
      <c r="IC365" s="54"/>
      <c r="ID365" s="54"/>
      <c r="IE365" s="54"/>
      <c r="IF365" s="54"/>
      <c r="IG365" s="54"/>
      <c r="IH365" s="54"/>
      <c r="II365" s="54"/>
      <c r="IJ365" s="54"/>
      <c r="IK365" s="54"/>
      <c r="IL365" s="54"/>
      <c r="IM365" s="54"/>
      <c r="IN365" s="54"/>
      <c r="IO365" s="54"/>
      <c r="IP365" s="54"/>
      <c r="IQ365" s="54"/>
      <c r="IR365" s="54"/>
      <c r="IS365" s="54"/>
      <c r="IT365" s="54"/>
      <c r="IU365" s="54"/>
      <c r="IV365" s="54"/>
      <c r="IW365" s="54"/>
      <c r="IX365" s="54"/>
      <c r="IY365" s="54"/>
      <c r="IZ365" s="54"/>
      <c r="JA365" s="16"/>
      <c r="JB365" s="16"/>
      <c r="JC365" s="16"/>
      <c r="JD365" s="16"/>
    </row>
    <row r="366" spans="1:264" s="6" customFormat="1" x14ac:dyDescent="0.25">
      <c r="A366" s="55">
        <v>362</v>
      </c>
      <c r="B366" s="56">
        <f>ESTUDIANTES!B366</f>
        <v>0</v>
      </c>
      <c r="C366" s="56">
        <f>ESTUDIANTES!C366</f>
        <v>0</v>
      </c>
      <c r="D366" s="97">
        <f>ESTUDIANTES!D366</f>
        <v>0</v>
      </c>
      <c r="E366" s="97"/>
      <c r="F366" s="97"/>
      <c r="G366" s="97"/>
      <c r="H366" s="57">
        <f>ESTUDIANTES!H366</f>
        <v>0</v>
      </c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  <c r="GS366" s="54"/>
      <c r="GT366" s="54"/>
      <c r="GU366" s="54"/>
      <c r="GV366" s="54"/>
      <c r="GW366" s="54"/>
      <c r="GX366" s="54"/>
      <c r="GY366" s="54"/>
      <c r="GZ366" s="54"/>
      <c r="HA366" s="54"/>
      <c r="HB366" s="54"/>
      <c r="HC366" s="54"/>
      <c r="HD366" s="54"/>
      <c r="HE366" s="54"/>
      <c r="HF366" s="54"/>
      <c r="HG366" s="54"/>
      <c r="HH366" s="54"/>
      <c r="HI366" s="54"/>
      <c r="HJ366" s="54"/>
      <c r="HK366" s="54"/>
      <c r="HL366" s="54"/>
      <c r="HM366" s="54"/>
      <c r="HN366" s="54"/>
      <c r="HO366" s="54"/>
      <c r="HP366" s="54"/>
      <c r="HQ366" s="54"/>
      <c r="HR366" s="54"/>
      <c r="HS366" s="54"/>
      <c r="HT366" s="54"/>
      <c r="HU366" s="54"/>
      <c r="HV366" s="54"/>
      <c r="HW366" s="54"/>
      <c r="HX366" s="54"/>
      <c r="HY366" s="54"/>
      <c r="HZ366" s="54"/>
      <c r="IA366" s="54"/>
      <c r="IB366" s="54"/>
      <c r="IC366" s="54"/>
      <c r="ID366" s="54"/>
      <c r="IE366" s="54"/>
      <c r="IF366" s="54"/>
      <c r="IG366" s="54"/>
      <c r="IH366" s="54"/>
      <c r="II366" s="54"/>
      <c r="IJ366" s="54"/>
      <c r="IK366" s="54"/>
      <c r="IL366" s="54"/>
      <c r="IM366" s="54"/>
      <c r="IN366" s="54"/>
      <c r="IO366" s="54"/>
      <c r="IP366" s="54"/>
      <c r="IQ366" s="54"/>
      <c r="IR366" s="54"/>
      <c r="IS366" s="54"/>
      <c r="IT366" s="54"/>
      <c r="IU366" s="54"/>
      <c r="IV366" s="54"/>
      <c r="IW366" s="54"/>
      <c r="IX366" s="54"/>
      <c r="IY366" s="54"/>
      <c r="IZ366" s="54"/>
      <c r="JA366" s="16"/>
      <c r="JB366" s="16"/>
      <c r="JC366" s="16"/>
      <c r="JD366" s="16"/>
    </row>
    <row r="367" spans="1:264" s="6" customFormat="1" x14ac:dyDescent="0.25">
      <c r="A367" s="55">
        <v>363</v>
      </c>
      <c r="B367" s="56">
        <f>ESTUDIANTES!B367</f>
        <v>0</v>
      </c>
      <c r="C367" s="56">
        <f>ESTUDIANTES!C367</f>
        <v>0</v>
      </c>
      <c r="D367" s="97">
        <f>ESTUDIANTES!D367</f>
        <v>0</v>
      </c>
      <c r="E367" s="97"/>
      <c r="F367" s="97"/>
      <c r="G367" s="97"/>
      <c r="H367" s="57">
        <f>ESTUDIANTES!H367</f>
        <v>0</v>
      </c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4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4"/>
      <c r="EK367" s="54"/>
      <c r="EL367" s="54"/>
      <c r="EM367" s="54"/>
      <c r="EN367" s="54"/>
      <c r="EO367" s="54"/>
      <c r="EP367" s="54"/>
      <c r="EQ367" s="54"/>
      <c r="ER367" s="54"/>
      <c r="ES367" s="54"/>
      <c r="ET367" s="54"/>
      <c r="EU367" s="54"/>
      <c r="EV367" s="54"/>
      <c r="EW367" s="54"/>
      <c r="EX367" s="54"/>
      <c r="EY367" s="54"/>
      <c r="EZ367" s="54"/>
      <c r="FA367" s="54"/>
      <c r="FB367" s="54"/>
      <c r="FC367" s="54"/>
      <c r="FD367" s="54"/>
      <c r="FE367" s="54"/>
      <c r="FF367" s="54"/>
      <c r="FG367" s="54"/>
      <c r="FH367" s="54"/>
      <c r="FI367" s="54"/>
      <c r="FJ367" s="54"/>
      <c r="FK367" s="54"/>
      <c r="FL367" s="54"/>
      <c r="FM367" s="54"/>
      <c r="FN367" s="54"/>
      <c r="FO367" s="54"/>
      <c r="FP367" s="54"/>
      <c r="FQ367" s="54"/>
      <c r="FR367" s="54"/>
      <c r="FS367" s="54"/>
      <c r="FT367" s="54"/>
      <c r="FU367" s="54"/>
      <c r="FV367" s="54"/>
      <c r="FW367" s="54"/>
      <c r="FX367" s="54"/>
      <c r="FY367" s="54"/>
      <c r="FZ367" s="54"/>
      <c r="GA367" s="54"/>
      <c r="GB367" s="54"/>
      <c r="GC367" s="54"/>
      <c r="GD367" s="54"/>
      <c r="GE367" s="54"/>
      <c r="GF367" s="54"/>
      <c r="GG367" s="54"/>
      <c r="GH367" s="54"/>
      <c r="GI367" s="54"/>
      <c r="GJ367" s="54"/>
      <c r="GK367" s="54"/>
      <c r="GL367" s="54"/>
      <c r="GM367" s="54"/>
      <c r="GN367" s="54"/>
      <c r="GO367" s="54"/>
      <c r="GP367" s="54"/>
      <c r="GQ367" s="54"/>
      <c r="GR367" s="54"/>
      <c r="GS367" s="54"/>
      <c r="GT367" s="54"/>
      <c r="GU367" s="54"/>
      <c r="GV367" s="54"/>
      <c r="GW367" s="54"/>
      <c r="GX367" s="54"/>
      <c r="GY367" s="54"/>
      <c r="GZ367" s="54"/>
      <c r="HA367" s="54"/>
      <c r="HB367" s="54"/>
      <c r="HC367" s="54"/>
      <c r="HD367" s="54"/>
      <c r="HE367" s="54"/>
      <c r="HF367" s="54"/>
      <c r="HG367" s="54"/>
      <c r="HH367" s="54"/>
      <c r="HI367" s="54"/>
      <c r="HJ367" s="54"/>
      <c r="HK367" s="54"/>
      <c r="HL367" s="54"/>
      <c r="HM367" s="54"/>
      <c r="HN367" s="54"/>
      <c r="HO367" s="54"/>
      <c r="HP367" s="54"/>
      <c r="HQ367" s="54"/>
      <c r="HR367" s="54"/>
      <c r="HS367" s="54"/>
      <c r="HT367" s="54"/>
      <c r="HU367" s="54"/>
      <c r="HV367" s="54"/>
      <c r="HW367" s="54"/>
      <c r="HX367" s="54"/>
      <c r="HY367" s="54"/>
      <c r="HZ367" s="54"/>
      <c r="IA367" s="54"/>
      <c r="IB367" s="54"/>
      <c r="IC367" s="54"/>
      <c r="ID367" s="54"/>
      <c r="IE367" s="54"/>
      <c r="IF367" s="54"/>
      <c r="IG367" s="54"/>
      <c r="IH367" s="54"/>
      <c r="II367" s="54"/>
      <c r="IJ367" s="54"/>
      <c r="IK367" s="54"/>
      <c r="IL367" s="54"/>
      <c r="IM367" s="54"/>
      <c r="IN367" s="54"/>
      <c r="IO367" s="54"/>
      <c r="IP367" s="54"/>
      <c r="IQ367" s="54"/>
      <c r="IR367" s="54"/>
      <c r="IS367" s="54"/>
      <c r="IT367" s="54"/>
      <c r="IU367" s="54"/>
      <c r="IV367" s="54"/>
      <c r="IW367" s="54"/>
      <c r="IX367" s="54"/>
      <c r="IY367" s="54"/>
      <c r="IZ367" s="54"/>
      <c r="JA367" s="16"/>
      <c r="JB367" s="16"/>
      <c r="JC367" s="16"/>
      <c r="JD367" s="16"/>
    </row>
    <row r="368" spans="1:264" s="6" customFormat="1" x14ac:dyDescent="0.25">
      <c r="A368" s="55">
        <v>364</v>
      </c>
      <c r="B368" s="56">
        <f>ESTUDIANTES!B368</f>
        <v>0</v>
      </c>
      <c r="C368" s="56">
        <f>ESTUDIANTES!C368</f>
        <v>0</v>
      </c>
      <c r="D368" s="97">
        <f>ESTUDIANTES!D368</f>
        <v>0</v>
      </c>
      <c r="E368" s="97"/>
      <c r="F368" s="97"/>
      <c r="G368" s="97"/>
      <c r="H368" s="57">
        <f>ESTUDIANTES!H368</f>
        <v>0</v>
      </c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  <c r="GS368" s="54"/>
      <c r="GT368" s="54"/>
      <c r="GU368" s="54"/>
      <c r="GV368" s="54"/>
      <c r="GW368" s="54"/>
      <c r="GX368" s="54"/>
      <c r="GY368" s="54"/>
      <c r="GZ368" s="54"/>
      <c r="HA368" s="54"/>
      <c r="HB368" s="54"/>
      <c r="HC368" s="54"/>
      <c r="HD368" s="54"/>
      <c r="HE368" s="54"/>
      <c r="HF368" s="54"/>
      <c r="HG368" s="54"/>
      <c r="HH368" s="54"/>
      <c r="HI368" s="54"/>
      <c r="HJ368" s="54"/>
      <c r="HK368" s="54"/>
      <c r="HL368" s="54"/>
      <c r="HM368" s="54"/>
      <c r="HN368" s="54"/>
      <c r="HO368" s="54"/>
      <c r="HP368" s="54"/>
      <c r="HQ368" s="54"/>
      <c r="HR368" s="54"/>
      <c r="HS368" s="54"/>
      <c r="HT368" s="54"/>
      <c r="HU368" s="54"/>
      <c r="HV368" s="54"/>
      <c r="HW368" s="54"/>
      <c r="HX368" s="54"/>
      <c r="HY368" s="54"/>
      <c r="HZ368" s="54"/>
      <c r="IA368" s="54"/>
      <c r="IB368" s="54"/>
      <c r="IC368" s="54"/>
      <c r="ID368" s="54"/>
      <c r="IE368" s="54"/>
      <c r="IF368" s="54"/>
      <c r="IG368" s="54"/>
      <c r="IH368" s="54"/>
      <c r="II368" s="54"/>
      <c r="IJ368" s="54"/>
      <c r="IK368" s="54"/>
      <c r="IL368" s="54"/>
      <c r="IM368" s="54"/>
      <c r="IN368" s="54"/>
      <c r="IO368" s="54"/>
      <c r="IP368" s="54"/>
      <c r="IQ368" s="54"/>
      <c r="IR368" s="54"/>
      <c r="IS368" s="54"/>
      <c r="IT368" s="54"/>
      <c r="IU368" s="54"/>
      <c r="IV368" s="54"/>
      <c r="IW368" s="54"/>
      <c r="IX368" s="54"/>
      <c r="IY368" s="54"/>
      <c r="IZ368" s="54"/>
      <c r="JA368" s="16"/>
      <c r="JB368" s="16"/>
      <c r="JC368" s="16"/>
      <c r="JD368" s="16"/>
    </row>
    <row r="369" spans="1:264" s="6" customFormat="1" x14ac:dyDescent="0.25">
      <c r="A369" s="55">
        <v>365</v>
      </c>
      <c r="B369" s="56">
        <f>ESTUDIANTES!B369</f>
        <v>0</v>
      </c>
      <c r="C369" s="56">
        <f>ESTUDIANTES!C369</f>
        <v>0</v>
      </c>
      <c r="D369" s="97">
        <f>ESTUDIANTES!D369</f>
        <v>0</v>
      </c>
      <c r="E369" s="97"/>
      <c r="F369" s="97"/>
      <c r="G369" s="97"/>
      <c r="H369" s="57">
        <f>ESTUDIANTES!H369</f>
        <v>0</v>
      </c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  <c r="GS369" s="54"/>
      <c r="GT369" s="54"/>
      <c r="GU369" s="54"/>
      <c r="GV369" s="54"/>
      <c r="GW369" s="54"/>
      <c r="GX369" s="54"/>
      <c r="GY369" s="54"/>
      <c r="GZ369" s="54"/>
      <c r="HA369" s="54"/>
      <c r="HB369" s="54"/>
      <c r="HC369" s="54"/>
      <c r="HD369" s="54"/>
      <c r="HE369" s="54"/>
      <c r="HF369" s="54"/>
      <c r="HG369" s="54"/>
      <c r="HH369" s="54"/>
      <c r="HI369" s="54"/>
      <c r="HJ369" s="54"/>
      <c r="HK369" s="54"/>
      <c r="HL369" s="54"/>
      <c r="HM369" s="54"/>
      <c r="HN369" s="54"/>
      <c r="HO369" s="54"/>
      <c r="HP369" s="54"/>
      <c r="HQ369" s="54"/>
      <c r="HR369" s="54"/>
      <c r="HS369" s="54"/>
      <c r="HT369" s="54"/>
      <c r="HU369" s="54"/>
      <c r="HV369" s="54"/>
      <c r="HW369" s="54"/>
      <c r="HX369" s="54"/>
      <c r="HY369" s="54"/>
      <c r="HZ369" s="54"/>
      <c r="IA369" s="54"/>
      <c r="IB369" s="54"/>
      <c r="IC369" s="54"/>
      <c r="ID369" s="54"/>
      <c r="IE369" s="54"/>
      <c r="IF369" s="54"/>
      <c r="IG369" s="54"/>
      <c r="IH369" s="54"/>
      <c r="II369" s="54"/>
      <c r="IJ369" s="54"/>
      <c r="IK369" s="54"/>
      <c r="IL369" s="54"/>
      <c r="IM369" s="54"/>
      <c r="IN369" s="54"/>
      <c r="IO369" s="54"/>
      <c r="IP369" s="54"/>
      <c r="IQ369" s="54"/>
      <c r="IR369" s="54"/>
      <c r="IS369" s="54"/>
      <c r="IT369" s="54"/>
      <c r="IU369" s="54"/>
      <c r="IV369" s="54"/>
      <c r="IW369" s="54"/>
      <c r="IX369" s="54"/>
      <c r="IY369" s="54"/>
      <c r="IZ369" s="54"/>
      <c r="JA369" s="16"/>
      <c r="JB369" s="16"/>
      <c r="JC369" s="16"/>
      <c r="JD369" s="16"/>
    </row>
    <row r="370" spans="1:264" s="6" customFormat="1" x14ac:dyDescent="0.25">
      <c r="A370" s="55">
        <v>366</v>
      </c>
      <c r="B370" s="56">
        <f>ESTUDIANTES!B370</f>
        <v>0</v>
      </c>
      <c r="C370" s="56">
        <f>ESTUDIANTES!C370</f>
        <v>0</v>
      </c>
      <c r="D370" s="97">
        <f>ESTUDIANTES!D370</f>
        <v>0</v>
      </c>
      <c r="E370" s="97"/>
      <c r="F370" s="97"/>
      <c r="G370" s="97"/>
      <c r="H370" s="57">
        <f>ESTUDIANTES!H370</f>
        <v>0</v>
      </c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4"/>
      <c r="EK370" s="54"/>
      <c r="EL370" s="54"/>
      <c r="EM370" s="54"/>
      <c r="EN370" s="54"/>
      <c r="EO370" s="54"/>
      <c r="EP370" s="54"/>
      <c r="EQ370" s="54"/>
      <c r="ER370" s="54"/>
      <c r="ES370" s="54"/>
      <c r="ET370" s="54"/>
      <c r="EU370" s="54"/>
      <c r="EV370" s="54"/>
      <c r="EW370" s="54"/>
      <c r="EX370" s="54"/>
      <c r="EY370" s="54"/>
      <c r="EZ370" s="54"/>
      <c r="FA370" s="54"/>
      <c r="FB370" s="54"/>
      <c r="FC370" s="54"/>
      <c r="FD370" s="54"/>
      <c r="FE370" s="54"/>
      <c r="FF370" s="54"/>
      <c r="FG370" s="54"/>
      <c r="FH370" s="54"/>
      <c r="FI370" s="54"/>
      <c r="FJ370" s="54"/>
      <c r="FK370" s="54"/>
      <c r="FL370" s="54"/>
      <c r="FM370" s="54"/>
      <c r="FN370" s="54"/>
      <c r="FO370" s="54"/>
      <c r="FP370" s="54"/>
      <c r="FQ370" s="54"/>
      <c r="FR370" s="54"/>
      <c r="FS370" s="54"/>
      <c r="FT370" s="54"/>
      <c r="FU370" s="54"/>
      <c r="FV370" s="54"/>
      <c r="FW370" s="54"/>
      <c r="FX370" s="54"/>
      <c r="FY370" s="54"/>
      <c r="FZ370" s="54"/>
      <c r="GA370" s="54"/>
      <c r="GB370" s="54"/>
      <c r="GC370" s="54"/>
      <c r="GD370" s="54"/>
      <c r="GE370" s="54"/>
      <c r="GF370" s="54"/>
      <c r="GG370" s="54"/>
      <c r="GH370" s="54"/>
      <c r="GI370" s="54"/>
      <c r="GJ370" s="54"/>
      <c r="GK370" s="54"/>
      <c r="GL370" s="54"/>
      <c r="GM370" s="54"/>
      <c r="GN370" s="54"/>
      <c r="GO370" s="54"/>
      <c r="GP370" s="54"/>
      <c r="GQ370" s="54"/>
      <c r="GR370" s="54"/>
      <c r="GS370" s="54"/>
      <c r="GT370" s="54"/>
      <c r="GU370" s="54"/>
      <c r="GV370" s="54"/>
      <c r="GW370" s="54"/>
      <c r="GX370" s="54"/>
      <c r="GY370" s="54"/>
      <c r="GZ370" s="54"/>
      <c r="HA370" s="54"/>
      <c r="HB370" s="54"/>
      <c r="HC370" s="54"/>
      <c r="HD370" s="54"/>
      <c r="HE370" s="54"/>
      <c r="HF370" s="54"/>
      <c r="HG370" s="54"/>
      <c r="HH370" s="54"/>
      <c r="HI370" s="54"/>
      <c r="HJ370" s="54"/>
      <c r="HK370" s="54"/>
      <c r="HL370" s="54"/>
      <c r="HM370" s="54"/>
      <c r="HN370" s="54"/>
      <c r="HO370" s="54"/>
      <c r="HP370" s="54"/>
      <c r="HQ370" s="54"/>
      <c r="HR370" s="54"/>
      <c r="HS370" s="54"/>
      <c r="HT370" s="54"/>
      <c r="HU370" s="54"/>
      <c r="HV370" s="54"/>
      <c r="HW370" s="54"/>
      <c r="HX370" s="54"/>
      <c r="HY370" s="54"/>
      <c r="HZ370" s="54"/>
      <c r="IA370" s="54"/>
      <c r="IB370" s="54"/>
      <c r="IC370" s="54"/>
      <c r="ID370" s="54"/>
      <c r="IE370" s="54"/>
      <c r="IF370" s="54"/>
      <c r="IG370" s="54"/>
      <c r="IH370" s="54"/>
      <c r="II370" s="54"/>
      <c r="IJ370" s="54"/>
      <c r="IK370" s="54"/>
      <c r="IL370" s="54"/>
      <c r="IM370" s="54"/>
      <c r="IN370" s="54"/>
      <c r="IO370" s="54"/>
      <c r="IP370" s="54"/>
      <c r="IQ370" s="54"/>
      <c r="IR370" s="54"/>
      <c r="IS370" s="54"/>
      <c r="IT370" s="54"/>
      <c r="IU370" s="54"/>
      <c r="IV370" s="54"/>
      <c r="IW370" s="54"/>
      <c r="IX370" s="54"/>
      <c r="IY370" s="54"/>
      <c r="IZ370" s="54"/>
      <c r="JA370" s="16"/>
      <c r="JB370" s="16"/>
      <c r="JC370" s="16"/>
      <c r="JD370" s="16"/>
    </row>
    <row r="371" spans="1:264" s="6" customFormat="1" x14ac:dyDescent="0.25">
      <c r="A371" s="55">
        <v>367</v>
      </c>
      <c r="B371" s="56">
        <f>ESTUDIANTES!B371</f>
        <v>0</v>
      </c>
      <c r="C371" s="56">
        <f>ESTUDIANTES!C371</f>
        <v>0</v>
      </c>
      <c r="D371" s="97">
        <f>ESTUDIANTES!D371</f>
        <v>0</v>
      </c>
      <c r="E371" s="97"/>
      <c r="F371" s="97"/>
      <c r="G371" s="97"/>
      <c r="H371" s="57">
        <f>ESTUDIANTES!H371</f>
        <v>0</v>
      </c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4"/>
      <c r="CW371" s="54"/>
      <c r="CX371" s="54"/>
      <c r="CY371" s="54"/>
      <c r="CZ371" s="54"/>
      <c r="DA371" s="54"/>
      <c r="DB371" s="54"/>
      <c r="DC371" s="54"/>
      <c r="DD371" s="54"/>
      <c r="DE371" s="54"/>
      <c r="DF371" s="54"/>
      <c r="DG371" s="54"/>
      <c r="DH371" s="54"/>
      <c r="DI371" s="54"/>
      <c r="DJ371" s="54"/>
      <c r="DK371" s="54"/>
      <c r="DL371" s="54"/>
      <c r="DM371" s="54"/>
      <c r="DN371" s="54"/>
      <c r="DO371" s="54"/>
      <c r="DP371" s="54"/>
      <c r="DQ371" s="54"/>
      <c r="DR371" s="54"/>
      <c r="DS371" s="54"/>
      <c r="DT371" s="54"/>
      <c r="DU371" s="54"/>
      <c r="DV371" s="54"/>
      <c r="DW371" s="54"/>
      <c r="DX371" s="54"/>
      <c r="DY371" s="54"/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  <c r="EJ371" s="54"/>
      <c r="EK371" s="54"/>
      <c r="EL371" s="54"/>
      <c r="EM371" s="54"/>
      <c r="EN371" s="54"/>
      <c r="EO371" s="54"/>
      <c r="EP371" s="54"/>
      <c r="EQ371" s="54"/>
      <c r="ER371" s="54"/>
      <c r="ES371" s="54"/>
      <c r="ET371" s="54"/>
      <c r="EU371" s="54"/>
      <c r="EV371" s="54"/>
      <c r="EW371" s="54"/>
      <c r="EX371" s="54"/>
      <c r="EY371" s="54"/>
      <c r="EZ371" s="54"/>
      <c r="FA371" s="54"/>
      <c r="FB371" s="54"/>
      <c r="FC371" s="54"/>
      <c r="FD371" s="54"/>
      <c r="FE371" s="54"/>
      <c r="FF371" s="54"/>
      <c r="FG371" s="54"/>
      <c r="FH371" s="54"/>
      <c r="FI371" s="54"/>
      <c r="FJ371" s="54"/>
      <c r="FK371" s="54"/>
      <c r="FL371" s="54"/>
      <c r="FM371" s="54"/>
      <c r="FN371" s="54"/>
      <c r="FO371" s="54"/>
      <c r="FP371" s="54"/>
      <c r="FQ371" s="54"/>
      <c r="FR371" s="54"/>
      <c r="FS371" s="54"/>
      <c r="FT371" s="54"/>
      <c r="FU371" s="54"/>
      <c r="FV371" s="54"/>
      <c r="FW371" s="54"/>
      <c r="FX371" s="54"/>
      <c r="FY371" s="54"/>
      <c r="FZ371" s="54"/>
      <c r="GA371" s="54"/>
      <c r="GB371" s="54"/>
      <c r="GC371" s="54"/>
      <c r="GD371" s="54"/>
      <c r="GE371" s="54"/>
      <c r="GF371" s="54"/>
      <c r="GG371" s="54"/>
      <c r="GH371" s="54"/>
      <c r="GI371" s="54"/>
      <c r="GJ371" s="54"/>
      <c r="GK371" s="54"/>
      <c r="GL371" s="54"/>
      <c r="GM371" s="54"/>
      <c r="GN371" s="54"/>
      <c r="GO371" s="54"/>
      <c r="GP371" s="54"/>
      <c r="GQ371" s="54"/>
      <c r="GR371" s="54"/>
      <c r="GS371" s="54"/>
      <c r="GT371" s="54"/>
      <c r="GU371" s="54"/>
      <c r="GV371" s="54"/>
      <c r="GW371" s="54"/>
      <c r="GX371" s="54"/>
      <c r="GY371" s="54"/>
      <c r="GZ371" s="54"/>
      <c r="HA371" s="54"/>
      <c r="HB371" s="54"/>
      <c r="HC371" s="54"/>
      <c r="HD371" s="54"/>
      <c r="HE371" s="54"/>
      <c r="HF371" s="54"/>
      <c r="HG371" s="54"/>
      <c r="HH371" s="54"/>
      <c r="HI371" s="54"/>
      <c r="HJ371" s="54"/>
      <c r="HK371" s="54"/>
      <c r="HL371" s="54"/>
      <c r="HM371" s="54"/>
      <c r="HN371" s="54"/>
      <c r="HO371" s="54"/>
      <c r="HP371" s="54"/>
      <c r="HQ371" s="54"/>
      <c r="HR371" s="54"/>
      <c r="HS371" s="54"/>
      <c r="HT371" s="54"/>
      <c r="HU371" s="54"/>
      <c r="HV371" s="54"/>
      <c r="HW371" s="54"/>
      <c r="HX371" s="54"/>
      <c r="HY371" s="54"/>
      <c r="HZ371" s="54"/>
      <c r="IA371" s="54"/>
      <c r="IB371" s="54"/>
      <c r="IC371" s="54"/>
      <c r="ID371" s="54"/>
      <c r="IE371" s="54"/>
      <c r="IF371" s="54"/>
      <c r="IG371" s="54"/>
      <c r="IH371" s="54"/>
      <c r="II371" s="54"/>
      <c r="IJ371" s="54"/>
      <c r="IK371" s="54"/>
      <c r="IL371" s="54"/>
      <c r="IM371" s="54"/>
      <c r="IN371" s="54"/>
      <c r="IO371" s="54"/>
      <c r="IP371" s="54"/>
      <c r="IQ371" s="54"/>
      <c r="IR371" s="54"/>
      <c r="IS371" s="54"/>
      <c r="IT371" s="54"/>
      <c r="IU371" s="54"/>
      <c r="IV371" s="54"/>
      <c r="IW371" s="54"/>
      <c r="IX371" s="54"/>
      <c r="IY371" s="54"/>
      <c r="IZ371" s="54"/>
      <c r="JA371" s="16"/>
      <c r="JB371" s="16"/>
      <c r="JC371" s="16"/>
      <c r="JD371" s="16"/>
    </row>
    <row r="372" spans="1:264" s="6" customFormat="1" x14ac:dyDescent="0.25">
      <c r="A372" s="55">
        <v>368</v>
      </c>
      <c r="B372" s="56">
        <f>ESTUDIANTES!B372</f>
        <v>0</v>
      </c>
      <c r="C372" s="56">
        <f>ESTUDIANTES!C372</f>
        <v>0</v>
      </c>
      <c r="D372" s="97">
        <f>ESTUDIANTES!D372</f>
        <v>0</v>
      </c>
      <c r="E372" s="97"/>
      <c r="F372" s="97"/>
      <c r="G372" s="97"/>
      <c r="H372" s="57">
        <f>ESTUDIANTES!H372</f>
        <v>0</v>
      </c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  <c r="HB372" s="54"/>
      <c r="HC372" s="54"/>
      <c r="HD372" s="54"/>
      <c r="HE372" s="54"/>
      <c r="HF372" s="54"/>
      <c r="HG372" s="54"/>
      <c r="HH372" s="54"/>
      <c r="HI372" s="54"/>
      <c r="HJ372" s="54"/>
      <c r="HK372" s="54"/>
      <c r="HL372" s="54"/>
      <c r="HM372" s="54"/>
      <c r="HN372" s="54"/>
      <c r="HO372" s="54"/>
      <c r="HP372" s="54"/>
      <c r="HQ372" s="54"/>
      <c r="HR372" s="54"/>
      <c r="HS372" s="54"/>
      <c r="HT372" s="54"/>
      <c r="HU372" s="54"/>
      <c r="HV372" s="54"/>
      <c r="HW372" s="54"/>
      <c r="HX372" s="54"/>
      <c r="HY372" s="54"/>
      <c r="HZ372" s="54"/>
      <c r="IA372" s="54"/>
      <c r="IB372" s="54"/>
      <c r="IC372" s="54"/>
      <c r="ID372" s="54"/>
      <c r="IE372" s="54"/>
      <c r="IF372" s="54"/>
      <c r="IG372" s="54"/>
      <c r="IH372" s="54"/>
      <c r="II372" s="54"/>
      <c r="IJ372" s="54"/>
      <c r="IK372" s="54"/>
      <c r="IL372" s="54"/>
      <c r="IM372" s="54"/>
      <c r="IN372" s="54"/>
      <c r="IO372" s="54"/>
      <c r="IP372" s="54"/>
      <c r="IQ372" s="54"/>
      <c r="IR372" s="54"/>
      <c r="IS372" s="54"/>
      <c r="IT372" s="54"/>
      <c r="IU372" s="54"/>
      <c r="IV372" s="54"/>
      <c r="IW372" s="54"/>
      <c r="IX372" s="54"/>
      <c r="IY372" s="54"/>
      <c r="IZ372" s="54"/>
      <c r="JA372" s="16"/>
      <c r="JB372" s="16"/>
      <c r="JC372" s="16"/>
      <c r="JD372" s="16"/>
    </row>
    <row r="373" spans="1:264" s="6" customFormat="1" x14ac:dyDescent="0.25">
      <c r="A373" s="55">
        <v>369</v>
      </c>
      <c r="B373" s="56">
        <f>ESTUDIANTES!B373</f>
        <v>0</v>
      </c>
      <c r="C373" s="56">
        <f>ESTUDIANTES!C373</f>
        <v>0</v>
      </c>
      <c r="D373" s="97">
        <f>ESTUDIANTES!D373</f>
        <v>0</v>
      </c>
      <c r="E373" s="97"/>
      <c r="F373" s="97"/>
      <c r="G373" s="97"/>
      <c r="H373" s="57">
        <f>ESTUDIANTES!H373</f>
        <v>0</v>
      </c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4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4"/>
      <c r="EK373" s="54"/>
      <c r="EL373" s="54"/>
      <c r="EM373" s="54"/>
      <c r="EN373" s="54"/>
      <c r="EO373" s="54"/>
      <c r="EP373" s="54"/>
      <c r="EQ373" s="54"/>
      <c r="ER373" s="54"/>
      <c r="ES373" s="54"/>
      <c r="ET373" s="54"/>
      <c r="EU373" s="54"/>
      <c r="EV373" s="54"/>
      <c r="EW373" s="54"/>
      <c r="EX373" s="54"/>
      <c r="EY373" s="54"/>
      <c r="EZ373" s="54"/>
      <c r="FA373" s="54"/>
      <c r="FB373" s="54"/>
      <c r="FC373" s="54"/>
      <c r="FD373" s="54"/>
      <c r="FE373" s="54"/>
      <c r="FF373" s="54"/>
      <c r="FG373" s="54"/>
      <c r="FH373" s="54"/>
      <c r="FI373" s="54"/>
      <c r="FJ373" s="54"/>
      <c r="FK373" s="54"/>
      <c r="FL373" s="54"/>
      <c r="FM373" s="54"/>
      <c r="FN373" s="54"/>
      <c r="FO373" s="54"/>
      <c r="FP373" s="54"/>
      <c r="FQ373" s="54"/>
      <c r="FR373" s="54"/>
      <c r="FS373" s="54"/>
      <c r="FT373" s="54"/>
      <c r="FU373" s="54"/>
      <c r="FV373" s="54"/>
      <c r="FW373" s="54"/>
      <c r="FX373" s="54"/>
      <c r="FY373" s="54"/>
      <c r="FZ373" s="54"/>
      <c r="GA373" s="54"/>
      <c r="GB373" s="54"/>
      <c r="GC373" s="54"/>
      <c r="GD373" s="54"/>
      <c r="GE373" s="54"/>
      <c r="GF373" s="54"/>
      <c r="GG373" s="54"/>
      <c r="GH373" s="54"/>
      <c r="GI373" s="54"/>
      <c r="GJ373" s="54"/>
      <c r="GK373" s="54"/>
      <c r="GL373" s="54"/>
      <c r="GM373" s="54"/>
      <c r="GN373" s="54"/>
      <c r="GO373" s="54"/>
      <c r="GP373" s="54"/>
      <c r="GQ373" s="54"/>
      <c r="GR373" s="54"/>
      <c r="GS373" s="54"/>
      <c r="GT373" s="54"/>
      <c r="GU373" s="54"/>
      <c r="GV373" s="54"/>
      <c r="GW373" s="54"/>
      <c r="GX373" s="54"/>
      <c r="GY373" s="54"/>
      <c r="GZ373" s="54"/>
      <c r="HA373" s="54"/>
      <c r="HB373" s="54"/>
      <c r="HC373" s="54"/>
      <c r="HD373" s="54"/>
      <c r="HE373" s="54"/>
      <c r="HF373" s="54"/>
      <c r="HG373" s="54"/>
      <c r="HH373" s="54"/>
      <c r="HI373" s="54"/>
      <c r="HJ373" s="54"/>
      <c r="HK373" s="54"/>
      <c r="HL373" s="54"/>
      <c r="HM373" s="54"/>
      <c r="HN373" s="54"/>
      <c r="HO373" s="54"/>
      <c r="HP373" s="54"/>
      <c r="HQ373" s="54"/>
      <c r="HR373" s="54"/>
      <c r="HS373" s="54"/>
      <c r="HT373" s="54"/>
      <c r="HU373" s="54"/>
      <c r="HV373" s="54"/>
      <c r="HW373" s="54"/>
      <c r="HX373" s="54"/>
      <c r="HY373" s="54"/>
      <c r="HZ373" s="54"/>
      <c r="IA373" s="54"/>
      <c r="IB373" s="54"/>
      <c r="IC373" s="54"/>
      <c r="ID373" s="54"/>
      <c r="IE373" s="54"/>
      <c r="IF373" s="54"/>
      <c r="IG373" s="54"/>
      <c r="IH373" s="54"/>
      <c r="II373" s="54"/>
      <c r="IJ373" s="54"/>
      <c r="IK373" s="54"/>
      <c r="IL373" s="54"/>
      <c r="IM373" s="54"/>
      <c r="IN373" s="54"/>
      <c r="IO373" s="54"/>
      <c r="IP373" s="54"/>
      <c r="IQ373" s="54"/>
      <c r="IR373" s="54"/>
      <c r="IS373" s="54"/>
      <c r="IT373" s="54"/>
      <c r="IU373" s="54"/>
      <c r="IV373" s="54"/>
      <c r="IW373" s="54"/>
      <c r="IX373" s="54"/>
      <c r="IY373" s="54"/>
      <c r="IZ373" s="54"/>
      <c r="JA373" s="16"/>
      <c r="JB373" s="16"/>
      <c r="JC373" s="16"/>
      <c r="JD373" s="16"/>
    </row>
    <row r="374" spans="1:264" s="6" customFormat="1" x14ac:dyDescent="0.25">
      <c r="A374" s="55">
        <v>370</v>
      </c>
      <c r="B374" s="56">
        <f>ESTUDIANTES!B374</f>
        <v>0</v>
      </c>
      <c r="C374" s="56">
        <f>ESTUDIANTES!C374</f>
        <v>0</v>
      </c>
      <c r="D374" s="97">
        <f>ESTUDIANTES!D374</f>
        <v>0</v>
      </c>
      <c r="E374" s="97"/>
      <c r="F374" s="97"/>
      <c r="G374" s="97"/>
      <c r="H374" s="57">
        <f>ESTUDIANTES!H374</f>
        <v>0</v>
      </c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4"/>
      <c r="EK374" s="54"/>
      <c r="EL374" s="54"/>
      <c r="EM374" s="54"/>
      <c r="EN374" s="54"/>
      <c r="EO374" s="54"/>
      <c r="EP374" s="54"/>
      <c r="EQ374" s="54"/>
      <c r="ER374" s="54"/>
      <c r="ES374" s="54"/>
      <c r="ET374" s="54"/>
      <c r="EU374" s="54"/>
      <c r="EV374" s="54"/>
      <c r="EW374" s="54"/>
      <c r="EX374" s="54"/>
      <c r="EY374" s="54"/>
      <c r="EZ374" s="54"/>
      <c r="FA374" s="54"/>
      <c r="FB374" s="54"/>
      <c r="FC374" s="54"/>
      <c r="FD374" s="54"/>
      <c r="FE374" s="54"/>
      <c r="FF374" s="54"/>
      <c r="FG374" s="54"/>
      <c r="FH374" s="54"/>
      <c r="FI374" s="54"/>
      <c r="FJ374" s="54"/>
      <c r="FK374" s="54"/>
      <c r="FL374" s="54"/>
      <c r="FM374" s="54"/>
      <c r="FN374" s="54"/>
      <c r="FO374" s="54"/>
      <c r="FP374" s="54"/>
      <c r="FQ374" s="54"/>
      <c r="FR374" s="54"/>
      <c r="FS374" s="54"/>
      <c r="FT374" s="54"/>
      <c r="FU374" s="54"/>
      <c r="FV374" s="54"/>
      <c r="FW374" s="54"/>
      <c r="FX374" s="54"/>
      <c r="FY374" s="54"/>
      <c r="FZ374" s="54"/>
      <c r="GA374" s="54"/>
      <c r="GB374" s="54"/>
      <c r="GC374" s="54"/>
      <c r="GD374" s="54"/>
      <c r="GE374" s="54"/>
      <c r="GF374" s="54"/>
      <c r="GG374" s="54"/>
      <c r="GH374" s="54"/>
      <c r="GI374" s="54"/>
      <c r="GJ374" s="54"/>
      <c r="GK374" s="54"/>
      <c r="GL374" s="54"/>
      <c r="GM374" s="54"/>
      <c r="GN374" s="54"/>
      <c r="GO374" s="54"/>
      <c r="GP374" s="54"/>
      <c r="GQ374" s="54"/>
      <c r="GR374" s="54"/>
      <c r="GS374" s="54"/>
      <c r="GT374" s="54"/>
      <c r="GU374" s="54"/>
      <c r="GV374" s="54"/>
      <c r="GW374" s="54"/>
      <c r="GX374" s="54"/>
      <c r="GY374" s="54"/>
      <c r="GZ374" s="54"/>
      <c r="HA374" s="54"/>
      <c r="HB374" s="54"/>
      <c r="HC374" s="54"/>
      <c r="HD374" s="54"/>
      <c r="HE374" s="54"/>
      <c r="HF374" s="54"/>
      <c r="HG374" s="54"/>
      <c r="HH374" s="54"/>
      <c r="HI374" s="54"/>
      <c r="HJ374" s="54"/>
      <c r="HK374" s="54"/>
      <c r="HL374" s="54"/>
      <c r="HM374" s="54"/>
      <c r="HN374" s="54"/>
      <c r="HO374" s="54"/>
      <c r="HP374" s="54"/>
      <c r="HQ374" s="54"/>
      <c r="HR374" s="54"/>
      <c r="HS374" s="54"/>
      <c r="HT374" s="54"/>
      <c r="HU374" s="54"/>
      <c r="HV374" s="54"/>
      <c r="HW374" s="54"/>
      <c r="HX374" s="54"/>
      <c r="HY374" s="54"/>
      <c r="HZ374" s="54"/>
      <c r="IA374" s="54"/>
      <c r="IB374" s="54"/>
      <c r="IC374" s="54"/>
      <c r="ID374" s="54"/>
      <c r="IE374" s="54"/>
      <c r="IF374" s="54"/>
      <c r="IG374" s="54"/>
      <c r="IH374" s="54"/>
      <c r="II374" s="54"/>
      <c r="IJ374" s="54"/>
      <c r="IK374" s="54"/>
      <c r="IL374" s="54"/>
      <c r="IM374" s="54"/>
      <c r="IN374" s="54"/>
      <c r="IO374" s="54"/>
      <c r="IP374" s="54"/>
      <c r="IQ374" s="54"/>
      <c r="IR374" s="54"/>
      <c r="IS374" s="54"/>
      <c r="IT374" s="54"/>
      <c r="IU374" s="54"/>
      <c r="IV374" s="54"/>
      <c r="IW374" s="54"/>
      <c r="IX374" s="54"/>
      <c r="IY374" s="54"/>
      <c r="IZ374" s="54"/>
      <c r="JA374" s="16"/>
      <c r="JB374" s="16"/>
      <c r="JC374" s="16"/>
      <c r="JD374" s="16"/>
    </row>
    <row r="375" spans="1:264" s="6" customFormat="1" x14ac:dyDescent="0.25">
      <c r="A375" s="55">
        <v>371</v>
      </c>
      <c r="B375" s="56">
        <f>ESTUDIANTES!B375</f>
        <v>0</v>
      </c>
      <c r="C375" s="56">
        <f>ESTUDIANTES!C375</f>
        <v>0</v>
      </c>
      <c r="D375" s="97">
        <f>ESTUDIANTES!D375</f>
        <v>0</v>
      </c>
      <c r="E375" s="97"/>
      <c r="F375" s="97"/>
      <c r="G375" s="97"/>
      <c r="H375" s="57">
        <f>ESTUDIANTES!H375</f>
        <v>0</v>
      </c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4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4"/>
      <c r="EK375" s="54"/>
      <c r="EL375" s="54"/>
      <c r="EM375" s="54"/>
      <c r="EN375" s="54"/>
      <c r="EO375" s="54"/>
      <c r="EP375" s="54"/>
      <c r="EQ375" s="54"/>
      <c r="ER375" s="54"/>
      <c r="ES375" s="54"/>
      <c r="ET375" s="54"/>
      <c r="EU375" s="54"/>
      <c r="EV375" s="54"/>
      <c r="EW375" s="54"/>
      <c r="EX375" s="54"/>
      <c r="EY375" s="54"/>
      <c r="EZ375" s="54"/>
      <c r="FA375" s="54"/>
      <c r="FB375" s="54"/>
      <c r="FC375" s="54"/>
      <c r="FD375" s="54"/>
      <c r="FE375" s="54"/>
      <c r="FF375" s="54"/>
      <c r="FG375" s="54"/>
      <c r="FH375" s="54"/>
      <c r="FI375" s="54"/>
      <c r="FJ375" s="54"/>
      <c r="FK375" s="54"/>
      <c r="FL375" s="54"/>
      <c r="FM375" s="54"/>
      <c r="FN375" s="54"/>
      <c r="FO375" s="54"/>
      <c r="FP375" s="54"/>
      <c r="FQ375" s="54"/>
      <c r="FR375" s="54"/>
      <c r="FS375" s="54"/>
      <c r="FT375" s="54"/>
      <c r="FU375" s="54"/>
      <c r="FV375" s="54"/>
      <c r="FW375" s="54"/>
      <c r="FX375" s="54"/>
      <c r="FY375" s="54"/>
      <c r="FZ375" s="54"/>
      <c r="GA375" s="54"/>
      <c r="GB375" s="54"/>
      <c r="GC375" s="54"/>
      <c r="GD375" s="54"/>
      <c r="GE375" s="54"/>
      <c r="GF375" s="54"/>
      <c r="GG375" s="54"/>
      <c r="GH375" s="54"/>
      <c r="GI375" s="54"/>
      <c r="GJ375" s="54"/>
      <c r="GK375" s="54"/>
      <c r="GL375" s="54"/>
      <c r="GM375" s="54"/>
      <c r="GN375" s="54"/>
      <c r="GO375" s="54"/>
      <c r="GP375" s="54"/>
      <c r="GQ375" s="54"/>
      <c r="GR375" s="54"/>
      <c r="GS375" s="54"/>
      <c r="GT375" s="54"/>
      <c r="GU375" s="54"/>
      <c r="GV375" s="54"/>
      <c r="GW375" s="54"/>
      <c r="GX375" s="54"/>
      <c r="GY375" s="54"/>
      <c r="GZ375" s="54"/>
      <c r="HA375" s="54"/>
      <c r="HB375" s="54"/>
      <c r="HC375" s="54"/>
      <c r="HD375" s="54"/>
      <c r="HE375" s="54"/>
      <c r="HF375" s="54"/>
      <c r="HG375" s="54"/>
      <c r="HH375" s="54"/>
      <c r="HI375" s="54"/>
      <c r="HJ375" s="54"/>
      <c r="HK375" s="54"/>
      <c r="HL375" s="54"/>
      <c r="HM375" s="54"/>
      <c r="HN375" s="54"/>
      <c r="HO375" s="54"/>
      <c r="HP375" s="54"/>
      <c r="HQ375" s="54"/>
      <c r="HR375" s="54"/>
      <c r="HS375" s="54"/>
      <c r="HT375" s="54"/>
      <c r="HU375" s="54"/>
      <c r="HV375" s="54"/>
      <c r="HW375" s="54"/>
      <c r="HX375" s="54"/>
      <c r="HY375" s="54"/>
      <c r="HZ375" s="54"/>
      <c r="IA375" s="54"/>
      <c r="IB375" s="54"/>
      <c r="IC375" s="54"/>
      <c r="ID375" s="54"/>
      <c r="IE375" s="54"/>
      <c r="IF375" s="54"/>
      <c r="IG375" s="54"/>
      <c r="IH375" s="54"/>
      <c r="II375" s="54"/>
      <c r="IJ375" s="54"/>
      <c r="IK375" s="54"/>
      <c r="IL375" s="54"/>
      <c r="IM375" s="54"/>
      <c r="IN375" s="54"/>
      <c r="IO375" s="54"/>
      <c r="IP375" s="54"/>
      <c r="IQ375" s="54"/>
      <c r="IR375" s="54"/>
      <c r="IS375" s="54"/>
      <c r="IT375" s="54"/>
      <c r="IU375" s="54"/>
      <c r="IV375" s="54"/>
      <c r="IW375" s="54"/>
      <c r="IX375" s="54"/>
      <c r="IY375" s="54"/>
      <c r="IZ375" s="54"/>
      <c r="JA375" s="16"/>
      <c r="JB375" s="16"/>
      <c r="JC375" s="16"/>
      <c r="JD375" s="16"/>
    </row>
    <row r="376" spans="1:264" s="6" customFormat="1" x14ac:dyDescent="0.25">
      <c r="A376" s="55">
        <v>372</v>
      </c>
      <c r="B376" s="56">
        <f>ESTUDIANTES!B376</f>
        <v>0</v>
      </c>
      <c r="C376" s="56">
        <f>ESTUDIANTES!C376</f>
        <v>0</v>
      </c>
      <c r="D376" s="97">
        <f>ESTUDIANTES!D376</f>
        <v>0</v>
      </c>
      <c r="E376" s="97"/>
      <c r="F376" s="97"/>
      <c r="G376" s="97"/>
      <c r="H376" s="57">
        <f>ESTUDIANTES!H376</f>
        <v>0</v>
      </c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  <c r="GS376" s="54"/>
      <c r="GT376" s="54"/>
      <c r="GU376" s="54"/>
      <c r="GV376" s="54"/>
      <c r="GW376" s="54"/>
      <c r="GX376" s="54"/>
      <c r="GY376" s="54"/>
      <c r="GZ376" s="54"/>
      <c r="HA376" s="54"/>
      <c r="HB376" s="54"/>
      <c r="HC376" s="54"/>
      <c r="HD376" s="54"/>
      <c r="HE376" s="54"/>
      <c r="HF376" s="54"/>
      <c r="HG376" s="54"/>
      <c r="HH376" s="54"/>
      <c r="HI376" s="54"/>
      <c r="HJ376" s="54"/>
      <c r="HK376" s="54"/>
      <c r="HL376" s="54"/>
      <c r="HM376" s="54"/>
      <c r="HN376" s="54"/>
      <c r="HO376" s="54"/>
      <c r="HP376" s="54"/>
      <c r="HQ376" s="54"/>
      <c r="HR376" s="54"/>
      <c r="HS376" s="54"/>
      <c r="HT376" s="54"/>
      <c r="HU376" s="54"/>
      <c r="HV376" s="54"/>
      <c r="HW376" s="54"/>
      <c r="HX376" s="54"/>
      <c r="HY376" s="54"/>
      <c r="HZ376" s="54"/>
      <c r="IA376" s="54"/>
      <c r="IB376" s="54"/>
      <c r="IC376" s="54"/>
      <c r="ID376" s="54"/>
      <c r="IE376" s="54"/>
      <c r="IF376" s="54"/>
      <c r="IG376" s="54"/>
      <c r="IH376" s="54"/>
      <c r="II376" s="54"/>
      <c r="IJ376" s="54"/>
      <c r="IK376" s="54"/>
      <c r="IL376" s="54"/>
      <c r="IM376" s="54"/>
      <c r="IN376" s="54"/>
      <c r="IO376" s="54"/>
      <c r="IP376" s="54"/>
      <c r="IQ376" s="54"/>
      <c r="IR376" s="54"/>
      <c r="IS376" s="54"/>
      <c r="IT376" s="54"/>
      <c r="IU376" s="54"/>
      <c r="IV376" s="54"/>
      <c r="IW376" s="54"/>
      <c r="IX376" s="54"/>
      <c r="IY376" s="54"/>
      <c r="IZ376" s="54"/>
      <c r="JA376" s="16"/>
      <c r="JB376" s="16"/>
      <c r="JC376" s="16"/>
      <c r="JD376" s="16"/>
    </row>
    <row r="377" spans="1:264" s="6" customFormat="1" x14ac:dyDescent="0.25">
      <c r="A377" s="55">
        <v>373</v>
      </c>
      <c r="B377" s="56">
        <f>ESTUDIANTES!B377</f>
        <v>0</v>
      </c>
      <c r="C377" s="56">
        <f>ESTUDIANTES!C377</f>
        <v>0</v>
      </c>
      <c r="D377" s="97">
        <f>ESTUDIANTES!D377</f>
        <v>0</v>
      </c>
      <c r="E377" s="97"/>
      <c r="F377" s="97"/>
      <c r="G377" s="97"/>
      <c r="H377" s="57">
        <f>ESTUDIANTES!H377</f>
        <v>0</v>
      </c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4"/>
      <c r="EK377" s="54"/>
      <c r="EL377" s="54"/>
      <c r="EM377" s="54"/>
      <c r="EN377" s="54"/>
      <c r="EO377" s="54"/>
      <c r="EP377" s="54"/>
      <c r="EQ377" s="54"/>
      <c r="ER377" s="54"/>
      <c r="ES377" s="54"/>
      <c r="ET377" s="54"/>
      <c r="EU377" s="54"/>
      <c r="EV377" s="54"/>
      <c r="EW377" s="54"/>
      <c r="EX377" s="54"/>
      <c r="EY377" s="54"/>
      <c r="EZ377" s="54"/>
      <c r="FA377" s="54"/>
      <c r="FB377" s="54"/>
      <c r="FC377" s="54"/>
      <c r="FD377" s="54"/>
      <c r="FE377" s="54"/>
      <c r="FF377" s="54"/>
      <c r="FG377" s="54"/>
      <c r="FH377" s="54"/>
      <c r="FI377" s="54"/>
      <c r="FJ377" s="54"/>
      <c r="FK377" s="54"/>
      <c r="FL377" s="54"/>
      <c r="FM377" s="54"/>
      <c r="FN377" s="54"/>
      <c r="FO377" s="54"/>
      <c r="FP377" s="54"/>
      <c r="FQ377" s="54"/>
      <c r="FR377" s="54"/>
      <c r="FS377" s="54"/>
      <c r="FT377" s="54"/>
      <c r="FU377" s="54"/>
      <c r="FV377" s="54"/>
      <c r="FW377" s="54"/>
      <c r="FX377" s="54"/>
      <c r="FY377" s="54"/>
      <c r="FZ377" s="54"/>
      <c r="GA377" s="54"/>
      <c r="GB377" s="54"/>
      <c r="GC377" s="54"/>
      <c r="GD377" s="54"/>
      <c r="GE377" s="54"/>
      <c r="GF377" s="54"/>
      <c r="GG377" s="54"/>
      <c r="GH377" s="54"/>
      <c r="GI377" s="54"/>
      <c r="GJ377" s="54"/>
      <c r="GK377" s="54"/>
      <c r="GL377" s="54"/>
      <c r="GM377" s="54"/>
      <c r="GN377" s="54"/>
      <c r="GO377" s="54"/>
      <c r="GP377" s="54"/>
      <c r="GQ377" s="54"/>
      <c r="GR377" s="54"/>
      <c r="GS377" s="54"/>
      <c r="GT377" s="54"/>
      <c r="GU377" s="54"/>
      <c r="GV377" s="54"/>
      <c r="GW377" s="54"/>
      <c r="GX377" s="54"/>
      <c r="GY377" s="54"/>
      <c r="GZ377" s="54"/>
      <c r="HA377" s="54"/>
      <c r="HB377" s="54"/>
      <c r="HC377" s="54"/>
      <c r="HD377" s="54"/>
      <c r="HE377" s="54"/>
      <c r="HF377" s="54"/>
      <c r="HG377" s="54"/>
      <c r="HH377" s="54"/>
      <c r="HI377" s="54"/>
      <c r="HJ377" s="54"/>
      <c r="HK377" s="54"/>
      <c r="HL377" s="54"/>
      <c r="HM377" s="54"/>
      <c r="HN377" s="54"/>
      <c r="HO377" s="54"/>
      <c r="HP377" s="54"/>
      <c r="HQ377" s="54"/>
      <c r="HR377" s="54"/>
      <c r="HS377" s="54"/>
      <c r="HT377" s="54"/>
      <c r="HU377" s="54"/>
      <c r="HV377" s="54"/>
      <c r="HW377" s="54"/>
      <c r="HX377" s="54"/>
      <c r="HY377" s="54"/>
      <c r="HZ377" s="54"/>
      <c r="IA377" s="54"/>
      <c r="IB377" s="54"/>
      <c r="IC377" s="54"/>
      <c r="ID377" s="54"/>
      <c r="IE377" s="54"/>
      <c r="IF377" s="54"/>
      <c r="IG377" s="54"/>
      <c r="IH377" s="54"/>
      <c r="II377" s="54"/>
      <c r="IJ377" s="54"/>
      <c r="IK377" s="54"/>
      <c r="IL377" s="54"/>
      <c r="IM377" s="54"/>
      <c r="IN377" s="54"/>
      <c r="IO377" s="54"/>
      <c r="IP377" s="54"/>
      <c r="IQ377" s="54"/>
      <c r="IR377" s="54"/>
      <c r="IS377" s="54"/>
      <c r="IT377" s="54"/>
      <c r="IU377" s="54"/>
      <c r="IV377" s="54"/>
      <c r="IW377" s="54"/>
      <c r="IX377" s="54"/>
      <c r="IY377" s="54"/>
      <c r="IZ377" s="54"/>
      <c r="JA377" s="16"/>
      <c r="JB377" s="16"/>
      <c r="JC377" s="16"/>
      <c r="JD377" s="16"/>
    </row>
    <row r="378" spans="1:264" s="6" customFormat="1" x14ac:dyDescent="0.25">
      <c r="A378" s="55">
        <v>374</v>
      </c>
      <c r="B378" s="56">
        <f>ESTUDIANTES!B378</f>
        <v>0</v>
      </c>
      <c r="C378" s="56">
        <f>ESTUDIANTES!C378</f>
        <v>0</v>
      </c>
      <c r="D378" s="97">
        <f>ESTUDIANTES!D378</f>
        <v>0</v>
      </c>
      <c r="E378" s="97"/>
      <c r="F378" s="97"/>
      <c r="G378" s="97"/>
      <c r="H378" s="57">
        <f>ESTUDIANTES!H378</f>
        <v>0</v>
      </c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4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4"/>
      <c r="EK378" s="54"/>
      <c r="EL378" s="54"/>
      <c r="EM378" s="54"/>
      <c r="EN378" s="54"/>
      <c r="EO378" s="54"/>
      <c r="EP378" s="54"/>
      <c r="EQ378" s="54"/>
      <c r="ER378" s="54"/>
      <c r="ES378" s="54"/>
      <c r="ET378" s="54"/>
      <c r="EU378" s="54"/>
      <c r="EV378" s="54"/>
      <c r="EW378" s="54"/>
      <c r="EX378" s="54"/>
      <c r="EY378" s="54"/>
      <c r="EZ378" s="54"/>
      <c r="FA378" s="54"/>
      <c r="FB378" s="54"/>
      <c r="FC378" s="54"/>
      <c r="FD378" s="54"/>
      <c r="FE378" s="54"/>
      <c r="FF378" s="54"/>
      <c r="FG378" s="54"/>
      <c r="FH378" s="54"/>
      <c r="FI378" s="54"/>
      <c r="FJ378" s="54"/>
      <c r="FK378" s="54"/>
      <c r="FL378" s="54"/>
      <c r="FM378" s="54"/>
      <c r="FN378" s="54"/>
      <c r="FO378" s="54"/>
      <c r="FP378" s="54"/>
      <c r="FQ378" s="54"/>
      <c r="FR378" s="54"/>
      <c r="FS378" s="54"/>
      <c r="FT378" s="54"/>
      <c r="FU378" s="54"/>
      <c r="FV378" s="54"/>
      <c r="FW378" s="54"/>
      <c r="FX378" s="54"/>
      <c r="FY378" s="54"/>
      <c r="FZ378" s="54"/>
      <c r="GA378" s="54"/>
      <c r="GB378" s="54"/>
      <c r="GC378" s="54"/>
      <c r="GD378" s="54"/>
      <c r="GE378" s="54"/>
      <c r="GF378" s="54"/>
      <c r="GG378" s="54"/>
      <c r="GH378" s="54"/>
      <c r="GI378" s="54"/>
      <c r="GJ378" s="54"/>
      <c r="GK378" s="54"/>
      <c r="GL378" s="54"/>
      <c r="GM378" s="54"/>
      <c r="GN378" s="54"/>
      <c r="GO378" s="54"/>
      <c r="GP378" s="54"/>
      <c r="GQ378" s="54"/>
      <c r="GR378" s="54"/>
      <c r="GS378" s="54"/>
      <c r="GT378" s="54"/>
      <c r="GU378" s="54"/>
      <c r="GV378" s="54"/>
      <c r="GW378" s="54"/>
      <c r="GX378" s="54"/>
      <c r="GY378" s="54"/>
      <c r="GZ378" s="54"/>
      <c r="HA378" s="54"/>
      <c r="HB378" s="54"/>
      <c r="HC378" s="54"/>
      <c r="HD378" s="54"/>
      <c r="HE378" s="54"/>
      <c r="HF378" s="54"/>
      <c r="HG378" s="54"/>
      <c r="HH378" s="54"/>
      <c r="HI378" s="54"/>
      <c r="HJ378" s="54"/>
      <c r="HK378" s="54"/>
      <c r="HL378" s="54"/>
      <c r="HM378" s="54"/>
      <c r="HN378" s="54"/>
      <c r="HO378" s="54"/>
      <c r="HP378" s="54"/>
      <c r="HQ378" s="54"/>
      <c r="HR378" s="54"/>
      <c r="HS378" s="54"/>
      <c r="HT378" s="54"/>
      <c r="HU378" s="54"/>
      <c r="HV378" s="54"/>
      <c r="HW378" s="54"/>
      <c r="HX378" s="54"/>
      <c r="HY378" s="54"/>
      <c r="HZ378" s="54"/>
      <c r="IA378" s="54"/>
      <c r="IB378" s="54"/>
      <c r="IC378" s="54"/>
      <c r="ID378" s="54"/>
      <c r="IE378" s="54"/>
      <c r="IF378" s="54"/>
      <c r="IG378" s="54"/>
      <c r="IH378" s="54"/>
      <c r="II378" s="54"/>
      <c r="IJ378" s="54"/>
      <c r="IK378" s="54"/>
      <c r="IL378" s="54"/>
      <c r="IM378" s="54"/>
      <c r="IN378" s="54"/>
      <c r="IO378" s="54"/>
      <c r="IP378" s="54"/>
      <c r="IQ378" s="54"/>
      <c r="IR378" s="54"/>
      <c r="IS378" s="54"/>
      <c r="IT378" s="54"/>
      <c r="IU378" s="54"/>
      <c r="IV378" s="54"/>
      <c r="IW378" s="54"/>
      <c r="IX378" s="54"/>
      <c r="IY378" s="54"/>
      <c r="IZ378" s="54"/>
      <c r="JA378" s="16"/>
      <c r="JB378" s="16"/>
      <c r="JC378" s="16"/>
      <c r="JD378" s="16"/>
    </row>
    <row r="379" spans="1:264" s="6" customFormat="1" x14ac:dyDescent="0.25">
      <c r="A379" s="55">
        <v>375</v>
      </c>
      <c r="B379" s="56">
        <f>ESTUDIANTES!B379</f>
        <v>0</v>
      </c>
      <c r="C379" s="56">
        <f>ESTUDIANTES!C379</f>
        <v>0</v>
      </c>
      <c r="D379" s="97">
        <f>ESTUDIANTES!D379</f>
        <v>0</v>
      </c>
      <c r="E379" s="97"/>
      <c r="F379" s="97"/>
      <c r="G379" s="97"/>
      <c r="H379" s="57">
        <f>ESTUDIANTES!H379</f>
        <v>0</v>
      </c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  <c r="GY379" s="54"/>
      <c r="GZ379" s="54"/>
      <c r="HA379" s="54"/>
      <c r="HB379" s="54"/>
      <c r="HC379" s="54"/>
      <c r="HD379" s="54"/>
      <c r="HE379" s="54"/>
      <c r="HF379" s="54"/>
      <c r="HG379" s="54"/>
      <c r="HH379" s="54"/>
      <c r="HI379" s="54"/>
      <c r="HJ379" s="54"/>
      <c r="HK379" s="54"/>
      <c r="HL379" s="54"/>
      <c r="HM379" s="54"/>
      <c r="HN379" s="54"/>
      <c r="HO379" s="54"/>
      <c r="HP379" s="54"/>
      <c r="HQ379" s="54"/>
      <c r="HR379" s="54"/>
      <c r="HS379" s="54"/>
      <c r="HT379" s="54"/>
      <c r="HU379" s="54"/>
      <c r="HV379" s="54"/>
      <c r="HW379" s="54"/>
      <c r="HX379" s="54"/>
      <c r="HY379" s="54"/>
      <c r="HZ379" s="54"/>
      <c r="IA379" s="54"/>
      <c r="IB379" s="54"/>
      <c r="IC379" s="54"/>
      <c r="ID379" s="54"/>
      <c r="IE379" s="54"/>
      <c r="IF379" s="54"/>
      <c r="IG379" s="54"/>
      <c r="IH379" s="54"/>
      <c r="II379" s="54"/>
      <c r="IJ379" s="54"/>
      <c r="IK379" s="54"/>
      <c r="IL379" s="54"/>
      <c r="IM379" s="54"/>
      <c r="IN379" s="54"/>
      <c r="IO379" s="54"/>
      <c r="IP379" s="54"/>
      <c r="IQ379" s="54"/>
      <c r="IR379" s="54"/>
      <c r="IS379" s="54"/>
      <c r="IT379" s="54"/>
      <c r="IU379" s="54"/>
      <c r="IV379" s="54"/>
      <c r="IW379" s="54"/>
      <c r="IX379" s="54"/>
      <c r="IY379" s="54"/>
      <c r="IZ379" s="54"/>
      <c r="JA379" s="16"/>
      <c r="JB379" s="16"/>
      <c r="JC379" s="16"/>
      <c r="JD379" s="16"/>
    </row>
    <row r="380" spans="1:264" s="6" customFormat="1" x14ac:dyDescent="0.25">
      <c r="A380" s="55">
        <v>376</v>
      </c>
      <c r="B380" s="56">
        <f>ESTUDIANTES!B380</f>
        <v>0</v>
      </c>
      <c r="C380" s="56">
        <f>ESTUDIANTES!C380</f>
        <v>0</v>
      </c>
      <c r="D380" s="97">
        <f>ESTUDIANTES!D380</f>
        <v>0</v>
      </c>
      <c r="E380" s="97"/>
      <c r="F380" s="97"/>
      <c r="G380" s="97"/>
      <c r="H380" s="57">
        <f>ESTUDIANTES!H380</f>
        <v>0</v>
      </c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  <c r="GS380" s="54"/>
      <c r="GT380" s="54"/>
      <c r="GU380" s="54"/>
      <c r="GV380" s="54"/>
      <c r="GW380" s="54"/>
      <c r="GX380" s="54"/>
      <c r="GY380" s="54"/>
      <c r="GZ380" s="54"/>
      <c r="HA380" s="54"/>
      <c r="HB380" s="54"/>
      <c r="HC380" s="54"/>
      <c r="HD380" s="54"/>
      <c r="HE380" s="54"/>
      <c r="HF380" s="54"/>
      <c r="HG380" s="54"/>
      <c r="HH380" s="54"/>
      <c r="HI380" s="54"/>
      <c r="HJ380" s="54"/>
      <c r="HK380" s="54"/>
      <c r="HL380" s="54"/>
      <c r="HM380" s="54"/>
      <c r="HN380" s="54"/>
      <c r="HO380" s="54"/>
      <c r="HP380" s="54"/>
      <c r="HQ380" s="54"/>
      <c r="HR380" s="54"/>
      <c r="HS380" s="54"/>
      <c r="HT380" s="54"/>
      <c r="HU380" s="54"/>
      <c r="HV380" s="54"/>
      <c r="HW380" s="54"/>
      <c r="HX380" s="54"/>
      <c r="HY380" s="54"/>
      <c r="HZ380" s="54"/>
      <c r="IA380" s="54"/>
      <c r="IB380" s="54"/>
      <c r="IC380" s="54"/>
      <c r="ID380" s="54"/>
      <c r="IE380" s="54"/>
      <c r="IF380" s="54"/>
      <c r="IG380" s="54"/>
      <c r="IH380" s="54"/>
      <c r="II380" s="54"/>
      <c r="IJ380" s="54"/>
      <c r="IK380" s="54"/>
      <c r="IL380" s="54"/>
      <c r="IM380" s="54"/>
      <c r="IN380" s="54"/>
      <c r="IO380" s="54"/>
      <c r="IP380" s="54"/>
      <c r="IQ380" s="54"/>
      <c r="IR380" s="54"/>
      <c r="IS380" s="54"/>
      <c r="IT380" s="54"/>
      <c r="IU380" s="54"/>
      <c r="IV380" s="54"/>
      <c r="IW380" s="54"/>
      <c r="IX380" s="54"/>
      <c r="IY380" s="54"/>
      <c r="IZ380" s="54"/>
      <c r="JA380" s="16"/>
      <c r="JB380" s="16"/>
      <c r="JC380" s="16"/>
      <c r="JD380" s="16"/>
    </row>
    <row r="381" spans="1:264" s="6" customFormat="1" x14ac:dyDescent="0.25">
      <c r="A381" s="55">
        <v>377</v>
      </c>
      <c r="B381" s="56">
        <f>ESTUDIANTES!B381</f>
        <v>0</v>
      </c>
      <c r="C381" s="56">
        <f>ESTUDIANTES!C381</f>
        <v>0</v>
      </c>
      <c r="D381" s="97">
        <f>ESTUDIANTES!D381</f>
        <v>0</v>
      </c>
      <c r="E381" s="97"/>
      <c r="F381" s="97"/>
      <c r="G381" s="97"/>
      <c r="H381" s="57">
        <f>ESTUDIANTES!H381</f>
        <v>0</v>
      </c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  <c r="GS381" s="54"/>
      <c r="GT381" s="54"/>
      <c r="GU381" s="54"/>
      <c r="GV381" s="54"/>
      <c r="GW381" s="54"/>
      <c r="GX381" s="54"/>
      <c r="GY381" s="54"/>
      <c r="GZ381" s="54"/>
      <c r="HA381" s="54"/>
      <c r="HB381" s="54"/>
      <c r="HC381" s="54"/>
      <c r="HD381" s="54"/>
      <c r="HE381" s="54"/>
      <c r="HF381" s="54"/>
      <c r="HG381" s="54"/>
      <c r="HH381" s="54"/>
      <c r="HI381" s="54"/>
      <c r="HJ381" s="54"/>
      <c r="HK381" s="54"/>
      <c r="HL381" s="54"/>
      <c r="HM381" s="54"/>
      <c r="HN381" s="54"/>
      <c r="HO381" s="54"/>
      <c r="HP381" s="54"/>
      <c r="HQ381" s="54"/>
      <c r="HR381" s="54"/>
      <c r="HS381" s="54"/>
      <c r="HT381" s="54"/>
      <c r="HU381" s="54"/>
      <c r="HV381" s="54"/>
      <c r="HW381" s="54"/>
      <c r="HX381" s="54"/>
      <c r="HY381" s="54"/>
      <c r="HZ381" s="54"/>
      <c r="IA381" s="54"/>
      <c r="IB381" s="54"/>
      <c r="IC381" s="54"/>
      <c r="ID381" s="54"/>
      <c r="IE381" s="54"/>
      <c r="IF381" s="54"/>
      <c r="IG381" s="54"/>
      <c r="IH381" s="54"/>
      <c r="II381" s="54"/>
      <c r="IJ381" s="54"/>
      <c r="IK381" s="54"/>
      <c r="IL381" s="54"/>
      <c r="IM381" s="54"/>
      <c r="IN381" s="54"/>
      <c r="IO381" s="54"/>
      <c r="IP381" s="54"/>
      <c r="IQ381" s="54"/>
      <c r="IR381" s="54"/>
      <c r="IS381" s="54"/>
      <c r="IT381" s="54"/>
      <c r="IU381" s="54"/>
      <c r="IV381" s="54"/>
      <c r="IW381" s="54"/>
      <c r="IX381" s="54"/>
      <c r="IY381" s="54"/>
      <c r="IZ381" s="54"/>
      <c r="JA381" s="16"/>
      <c r="JB381" s="16"/>
      <c r="JC381" s="16"/>
      <c r="JD381" s="16"/>
    </row>
    <row r="382" spans="1:264" s="6" customFormat="1" x14ac:dyDescent="0.25">
      <c r="A382" s="55">
        <v>378</v>
      </c>
      <c r="B382" s="56">
        <f>ESTUDIANTES!B382</f>
        <v>0</v>
      </c>
      <c r="C382" s="56">
        <f>ESTUDIANTES!C382</f>
        <v>0</v>
      </c>
      <c r="D382" s="97">
        <f>ESTUDIANTES!D382</f>
        <v>0</v>
      </c>
      <c r="E382" s="97"/>
      <c r="F382" s="97"/>
      <c r="G382" s="97"/>
      <c r="H382" s="57">
        <f>ESTUDIANTES!H382</f>
        <v>0</v>
      </c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  <c r="EV382" s="54"/>
      <c r="EW382" s="54"/>
      <c r="EX382" s="54"/>
      <c r="EY382" s="54"/>
      <c r="EZ382" s="54"/>
      <c r="FA382" s="54"/>
      <c r="FB382" s="54"/>
      <c r="FC382" s="54"/>
      <c r="FD382" s="54"/>
      <c r="FE382" s="54"/>
      <c r="FF382" s="54"/>
      <c r="FG382" s="54"/>
      <c r="FH382" s="54"/>
      <c r="FI382" s="54"/>
      <c r="FJ382" s="54"/>
      <c r="FK382" s="54"/>
      <c r="FL382" s="54"/>
      <c r="FM382" s="54"/>
      <c r="FN382" s="54"/>
      <c r="FO382" s="54"/>
      <c r="FP382" s="54"/>
      <c r="FQ382" s="54"/>
      <c r="FR382" s="54"/>
      <c r="FS382" s="54"/>
      <c r="FT382" s="54"/>
      <c r="FU382" s="54"/>
      <c r="FV382" s="54"/>
      <c r="FW382" s="54"/>
      <c r="FX382" s="54"/>
      <c r="FY382" s="54"/>
      <c r="FZ382" s="54"/>
      <c r="GA382" s="54"/>
      <c r="GB382" s="54"/>
      <c r="GC382" s="54"/>
      <c r="GD382" s="54"/>
      <c r="GE382" s="54"/>
      <c r="GF382" s="54"/>
      <c r="GG382" s="54"/>
      <c r="GH382" s="54"/>
      <c r="GI382" s="54"/>
      <c r="GJ382" s="54"/>
      <c r="GK382" s="54"/>
      <c r="GL382" s="54"/>
      <c r="GM382" s="54"/>
      <c r="GN382" s="54"/>
      <c r="GO382" s="54"/>
      <c r="GP382" s="54"/>
      <c r="GQ382" s="54"/>
      <c r="GR382" s="54"/>
      <c r="GS382" s="54"/>
      <c r="GT382" s="54"/>
      <c r="GU382" s="54"/>
      <c r="GV382" s="54"/>
      <c r="GW382" s="54"/>
      <c r="GX382" s="54"/>
      <c r="GY382" s="54"/>
      <c r="GZ382" s="54"/>
      <c r="HA382" s="54"/>
      <c r="HB382" s="54"/>
      <c r="HC382" s="54"/>
      <c r="HD382" s="54"/>
      <c r="HE382" s="54"/>
      <c r="HF382" s="54"/>
      <c r="HG382" s="54"/>
      <c r="HH382" s="54"/>
      <c r="HI382" s="54"/>
      <c r="HJ382" s="54"/>
      <c r="HK382" s="54"/>
      <c r="HL382" s="54"/>
      <c r="HM382" s="54"/>
      <c r="HN382" s="54"/>
      <c r="HO382" s="54"/>
      <c r="HP382" s="54"/>
      <c r="HQ382" s="54"/>
      <c r="HR382" s="54"/>
      <c r="HS382" s="54"/>
      <c r="HT382" s="54"/>
      <c r="HU382" s="54"/>
      <c r="HV382" s="54"/>
      <c r="HW382" s="54"/>
      <c r="HX382" s="54"/>
      <c r="HY382" s="54"/>
      <c r="HZ382" s="54"/>
      <c r="IA382" s="54"/>
      <c r="IB382" s="54"/>
      <c r="IC382" s="54"/>
      <c r="ID382" s="54"/>
      <c r="IE382" s="54"/>
      <c r="IF382" s="54"/>
      <c r="IG382" s="54"/>
      <c r="IH382" s="54"/>
      <c r="II382" s="54"/>
      <c r="IJ382" s="54"/>
      <c r="IK382" s="54"/>
      <c r="IL382" s="54"/>
      <c r="IM382" s="54"/>
      <c r="IN382" s="54"/>
      <c r="IO382" s="54"/>
      <c r="IP382" s="54"/>
      <c r="IQ382" s="54"/>
      <c r="IR382" s="54"/>
      <c r="IS382" s="54"/>
      <c r="IT382" s="54"/>
      <c r="IU382" s="54"/>
      <c r="IV382" s="54"/>
      <c r="IW382" s="54"/>
      <c r="IX382" s="54"/>
      <c r="IY382" s="54"/>
      <c r="IZ382" s="54"/>
      <c r="JA382" s="16"/>
      <c r="JB382" s="16"/>
      <c r="JC382" s="16"/>
      <c r="JD382" s="16"/>
    </row>
    <row r="383" spans="1:264" s="6" customFormat="1" x14ac:dyDescent="0.25">
      <c r="A383" s="55">
        <v>379</v>
      </c>
      <c r="B383" s="56">
        <f>ESTUDIANTES!B383</f>
        <v>0</v>
      </c>
      <c r="C383" s="56">
        <f>ESTUDIANTES!C383</f>
        <v>0</v>
      </c>
      <c r="D383" s="97">
        <f>ESTUDIANTES!D383</f>
        <v>0</v>
      </c>
      <c r="E383" s="97"/>
      <c r="F383" s="97"/>
      <c r="G383" s="97"/>
      <c r="H383" s="57">
        <f>ESTUDIANTES!H383</f>
        <v>0</v>
      </c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  <c r="GS383" s="54"/>
      <c r="GT383" s="54"/>
      <c r="GU383" s="54"/>
      <c r="GV383" s="54"/>
      <c r="GW383" s="54"/>
      <c r="GX383" s="54"/>
      <c r="GY383" s="54"/>
      <c r="GZ383" s="54"/>
      <c r="HA383" s="54"/>
      <c r="HB383" s="54"/>
      <c r="HC383" s="54"/>
      <c r="HD383" s="54"/>
      <c r="HE383" s="54"/>
      <c r="HF383" s="54"/>
      <c r="HG383" s="54"/>
      <c r="HH383" s="54"/>
      <c r="HI383" s="54"/>
      <c r="HJ383" s="54"/>
      <c r="HK383" s="54"/>
      <c r="HL383" s="54"/>
      <c r="HM383" s="54"/>
      <c r="HN383" s="54"/>
      <c r="HO383" s="54"/>
      <c r="HP383" s="54"/>
      <c r="HQ383" s="54"/>
      <c r="HR383" s="54"/>
      <c r="HS383" s="54"/>
      <c r="HT383" s="54"/>
      <c r="HU383" s="54"/>
      <c r="HV383" s="54"/>
      <c r="HW383" s="54"/>
      <c r="HX383" s="54"/>
      <c r="HY383" s="54"/>
      <c r="HZ383" s="54"/>
      <c r="IA383" s="54"/>
      <c r="IB383" s="54"/>
      <c r="IC383" s="54"/>
      <c r="ID383" s="54"/>
      <c r="IE383" s="54"/>
      <c r="IF383" s="54"/>
      <c r="IG383" s="54"/>
      <c r="IH383" s="54"/>
      <c r="II383" s="54"/>
      <c r="IJ383" s="54"/>
      <c r="IK383" s="54"/>
      <c r="IL383" s="54"/>
      <c r="IM383" s="54"/>
      <c r="IN383" s="54"/>
      <c r="IO383" s="54"/>
      <c r="IP383" s="54"/>
      <c r="IQ383" s="54"/>
      <c r="IR383" s="54"/>
      <c r="IS383" s="54"/>
      <c r="IT383" s="54"/>
      <c r="IU383" s="54"/>
      <c r="IV383" s="54"/>
      <c r="IW383" s="54"/>
      <c r="IX383" s="54"/>
      <c r="IY383" s="54"/>
      <c r="IZ383" s="54"/>
      <c r="JA383" s="16"/>
      <c r="JB383" s="16"/>
      <c r="JC383" s="16"/>
      <c r="JD383" s="16"/>
    </row>
    <row r="384" spans="1:264" s="6" customFormat="1" x14ac:dyDescent="0.25">
      <c r="A384" s="55">
        <v>380</v>
      </c>
      <c r="B384" s="56">
        <f>ESTUDIANTES!B384</f>
        <v>0</v>
      </c>
      <c r="C384" s="56">
        <f>ESTUDIANTES!C384</f>
        <v>0</v>
      </c>
      <c r="D384" s="97">
        <f>ESTUDIANTES!D384</f>
        <v>0</v>
      </c>
      <c r="E384" s="97"/>
      <c r="F384" s="97"/>
      <c r="G384" s="97"/>
      <c r="H384" s="57">
        <f>ESTUDIANTES!H384</f>
        <v>0</v>
      </c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4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4"/>
      <c r="EK384" s="54"/>
      <c r="EL384" s="54"/>
      <c r="EM384" s="54"/>
      <c r="EN384" s="54"/>
      <c r="EO384" s="54"/>
      <c r="EP384" s="54"/>
      <c r="EQ384" s="54"/>
      <c r="ER384" s="54"/>
      <c r="ES384" s="54"/>
      <c r="ET384" s="54"/>
      <c r="EU384" s="54"/>
      <c r="EV384" s="54"/>
      <c r="EW384" s="54"/>
      <c r="EX384" s="54"/>
      <c r="EY384" s="54"/>
      <c r="EZ384" s="54"/>
      <c r="FA384" s="54"/>
      <c r="FB384" s="54"/>
      <c r="FC384" s="54"/>
      <c r="FD384" s="54"/>
      <c r="FE384" s="54"/>
      <c r="FF384" s="54"/>
      <c r="FG384" s="54"/>
      <c r="FH384" s="54"/>
      <c r="FI384" s="54"/>
      <c r="FJ384" s="54"/>
      <c r="FK384" s="54"/>
      <c r="FL384" s="54"/>
      <c r="FM384" s="54"/>
      <c r="FN384" s="54"/>
      <c r="FO384" s="54"/>
      <c r="FP384" s="54"/>
      <c r="FQ384" s="54"/>
      <c r="FR384" s="54"/>
      <c r="FS384" s="54"/>
      <c r="FT384" s="54"/>
      <c r="FU384" s="54"/>
      <c r="FV384" s="54"/>
      <c r="FW384" s="54"/>
      <c r="FX384" s="54"/>
      <c r="FY384" s="54"/>
      <c r="FZ384" s="54"/>
      <c r="GA384" s="54"/>
      <c r="GB384" s="54"/>
      <c r="GC384" s="54"/>
      <c r="GD384" s="54"/>
      <c r="GE384" s="54"/>
      <c r="GF384" s="54"/>
      <c r="GG384" s="54"/>
      <c r="GH384" s="54"/>
      <c r="GI384" s="54"/>
      <c r="GJ384" s="54"/>
      <c r="GK384" s="54"/>
      <c r="GL384" s="54"/>
      <c r="GM384" s="54"/>
      <c r="GN384" s="54"/>
      <c r="GO384" s="54"/>
      <c r="GP384" s="54"/>
      <c r="GQ384" s="54"/>
      <c r="GR384" s="54"/>
      <c r="GS384" s="54"/>
      <c r="GT384" s="54"/>
      <c r="GU384" s="54"/>
      <c r="GV384" s="54"/>
      <c r="GW384" s="54"/>
      <c r="GX384" s="54"/>
      <c r="GY384" s="54"/>
      <c r="GZ384" s="54"/>
      <c r="HA384" s="54"/>
      <c r="HB384" s="54"/>
      <c r="HC384" s="54"/>
      <c r="HD384" s="54"/>
      <c r="HE384" s="54"/>
      <c r="HF384" s="54"/>
      <c r="HG384" s="54"/>
      <c r="HH384" s="54"/>
      <c r="HI384" s="54"/>
      <c r="HJ384" s="54"/>
      <c r="HK384" s="54"/>
      <c r="HL384" s="54"/>
      <c r="HM384" s="54"/>
      <c r="HN384" s="54"/>
      <c r="HO384" s="54"/>
      <c r="HP384" s="54"/>
      <c r="HQ384" s="54"/>
      <c r="HR384" s="54"/>
      <c r="HS384" s="54"/>
      <c r="HT384" s="54"/>
      <c r="HU384" s="54"/>
      <c r="HV384" s="54"/>
      <c r="HW384" s="54"/>
      <c r="HX384" s="54"/>
      <c r="HY384" s="54"/>
      <c r="HZ384" s="54"/>
      <c r="IA384" s="54"/>
      <c r="IB384" s="54"/>
      <c r="IC384" s="54"/>
      <c r="ID384" s="54"/>
      <c r="IE384" s="54"/>
      <c r="IF384" s="54"/>
      <c r="IG384" s="54"/>
      <c r="IH384" s="54"/>
      <c r="II384" s="54"/>
      <c r="IJ384" s="54"/>
      <c r="IK384" s="54"/>
      <c r="IL384" s="54"/>
      <c r="IM384" s="54"/>
      <c r="IN384" s="54"/>
      <c r="IO384" s="54"/>
      <c r="IP384" s="54"/>
      <c r="IQ384" s="54"/>
      <c r="IR384" s="54"/>
      <c r="IS384" s="54"/>
      <c r="IT384" s="54"/>
      <c r="IU384" s="54"/>
      <c r="IV384" s="54"/>
      <c r="IW384" s="54"/>
      <c r="IX384" s="54"/>
      <c r="IY384" s="54"/>
      <c r="IZ384" s="54"/>
      <c r="JA384" s="16"/>
      <c r="JB384" s="16"/>
      <c r="JC384" s="16"/>
      <c r="JD384" s="16"/>
    </row>
    <row r="385" spans="1:264" s="6" customFormat="1" x14ac:dyDescent="0.25">
      <c r="A385" s="55">
        <v>381</v>
      </c>
      <c r="B385" s="56">
        <f>ESTUDIANTES!B385</f>
        <v>0</v>
      </c>
      <c r="C385" s="56">
        <f>ESTUDIANTES!C385</f>
        <v>0</v>
      </c>
      <c r="D385" s="97">
        <f>ESTUDIANTES!D385</f>
        <v>0</v>
      </c>
      <c r="E385" s="97"/>
      <c r="F385" s="97"/>
      <c r="G385" s="97"/>
      <c r="H385" s="57">
        <f>ESTUDIANTES!H385</f>
        <v>0</v>
      </c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54"/>
      <c r="ET385" s="54"/>
      <c r="EU385" s="54"/>
      <c r="EV385" s="54"/>
      <c r="EW385" s="54"/>
      <c r="EX385" s="54"/>
      <c r="EY385" s="54"/>
      <c r="EZ385" s="54"/>
      <c r="FA385" s="54"/>
      <c r="FB385" s="54"/>
      <c r="FC385" s="54"/>
      <c r="FD385" s="54"/>
      <c r="FE385" s="54"/>
      <c r="FF385" s="54"/>
      <c r="FG385" s="54"/>
      <c r="FH385" s="54"/>
      <c r="FI385" s="54"/>
      <c r="FJ385" s="54"/>
      <c r="FK385" s="54"/>
      <c r="FL385" s="54"/>
      <c r="FM385" s="54"/>
      <c r="FN385" s="54"/>
      <c r="FO385" s="54"/>
      <c r="FP385" s="54"/>
      <c r="FQ385" s="54"/>
      <c r="FR385" s="54"/>
      <c r="FS385" s="54"/>
      <c r="FT385" s="54"/>
      <c r="FU385" s="54"/>
      <c r="FV385" s="54"/>
      <c r="FW385" s="54"/>
      <c r="FX385" s="54"/>
      <c r="FY385" s="54"/>
      <c r="FZ385" s="54"/>
      <c r="GA385" s="54"/>
      <c r="GB385" s="54"/>
      <c r="GC385" s="54"/>
      <c r="GD385" s="54"/>
      <c r="GE385" s="54"/>
      <c r="GF385" s="54"/>
      <c r="GG385" s="54"/>
      <c r="GH385" s="54"/>
      <c r="GI385" s="54"/>
      <c r="GJ385" s="54"/>
      <c r="GK385" s="54"/>
      <c r="GL385" s="54"/>
      <c r="GM385" s="54"/>
      <c r="GN385" s="54"/>
      <c r="GO385" s="54"/>
      <c r="GP385" s="54"/>
      <c r="GQ385" s="54"/>
      <c r="GR385" s="54"/>
      <c r="GS385" s="54"/>
      <c r="GT385" s="54"/>
      <c r="GU385" s="54"/>
      <c r="GV385" s="54"/>
      <c r="GW385" s="54"/>
      <c r="GX385" s="54"/>
      <c r="GY385" s="54"/>
      <c r="GZ385" s="54"/>
      <c r="HA385" s="54"/>
      <c r="HB385" s="54"/>
      <c r="HC385" s="54"/>
      <c r="HD385" s="54"/>
      <c r="HE385" s="54"/>
      <c r="HF385" s="54"/>
      <c r="HG385" s="54"/>
      <c r="HH385" s="54"/>
      <c r="HI385" s="54"/>
      <c r="HJ385" s="54"/>
      <c r="HK385" s="54"/>
      <c r="HL385" s="54"/>
      <c r="HM385" s="54"/>
      <c r="HN385" s="54"/>
      <c r="HO385" s="54"/>
      <c r="HP385" s="54"/>
      <c r="HQ385" s="54"/>
      <c r="HR385" s="54"/>
      <c r="HS385" s="54"/>
      <c r="HT385" s="54"/>
      <c r="HU385" s="54"/>
      <c r="HV385" s="54"/>
      <c r="HW385" s="54"/>
      <c r="HX385" s="54"/>
      <c r="HY385" s="54"/>
      <c r="HZ385" s="54"/>
      <c r="IA385" s="54"/>
      <c r="IB385" s="54"/>
      <c r="IC385" s="54"/>
      <c r="ID385" s="54"/>
      <c r="IE385" s="54"/>
      <c r="IF385" s="54"/>
      <c r="IG385" s="54"/>
      <c r="IH385" s="54"/>
      <c r="II385" s="54"/>
      <c r="IJ385" s="54"/>
      <c r="IK385" s="54"/>
      <c r="IL385" s="54"/>
      <c r="IM385" s="54"/>
      <c r="IN385" s="54"/>
      <c r="IO385" s="54"/>
      <c r="IP385" s="54"/>
      <c r="IQ385" s="54"/>
      <c r="IR385" s="54"/>
      <c r="IS385" s="54"/>
      <c r="IT385" s="54"/>
      <c r="IU385" s="54"/>
      <c r="IV385" s="54"/>
      <c r="IW385" s="54"/>
      <c r="IX385" s="54"/>
      <c r="IY385" s="54"/>
      <c r="IZ385" s="54"/>
      <c r="JA385" s="16"/>
      <c r="JB385" s="16"/>
      <c r="JC385" s="16"/>
      <c r="JD385" s="16"/>
    </row>
    <row r="386" spans="1:264" s="6" customFormat="1" x14ac:dyDescent="0.25">
      <c r="A386" s="55">
        <v>382</v>
      </c>
      <c r="B386" s="56">
        <f>ESTUDIANTES!B386</f>
        <v>0</v>
      </c>
      <c r="C386" s="56">
        <f>ESTUDIANTES!C386</f>
        <v>0</v>
      </c>
      <c r="D386" s="97">
        <f>ESTUDIANTES!D386</f>
        <v>0</v>
      </c>
      <c r="E386" s="97"/>
      <c r="F386" s="97"/>
      <c r="G386" s="97"/>
      <c r="H386" s="57">
        <f>ESTUDIANTES!H386</f>
        <v>0</v>
      </c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4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4"/>
      <c r="EK386" s="54"/>
      <c r="EL386" s="54"/>
      <c r="EM386" s="54"/>
      <c r="EN386" s="54"/>
      <c r="EO386" s="54"/>
      <c r="EP386" s="54"/>
      <c r="EQ386" s="54"/>
      <c r="ER386" s="54"/>
      <c r="ES386" s="54"/>
      <c r="ET386" s="54"/>
      <c r="EU386" s="54"/>
      <c r="EV386" s="54"/>
      <c r="EW386" s="54"/>
      <c r="EX386" s="54"/>
      <c r="EY386" s="54"/>
      <c r="EZ386" s="54"/>
      <c r="FA386" s="54"/>
      <c r="FB386" s="54"/>
      <c r="FC386" s="54"/>
      <c r="FD386" s="54"/>
      <c r="FE386" s="54"/>
      <c r="FF386" s="54"/>
      <c r="FG386" s="54"/>
      <c r="FH386" s="54"/>
      <c r="FI386" s="54"/>
      <c r="FJ386" s="54"/>
      <c r="FK386" s="54"/>
      <c r="FL386" s="54"/>
      <c r="FM386" s="54"/>
      <c r="FN386" s="54"/>
      <c r="FO386" s="54"/>
      <c r="FP386" s="54"/>
      <c r="FQ386" s="54"/>
      <c r="FR386" s="54"/>
      <c r="FS386" s="54"/>
      <c r="FT386" s="54"/>
      <c r="FU386" s="54"/>
      <c r="FV386" s="54"/>
      <c r="FW386" s="54"/>
      <c r="FX386" s="54"/>
      <c r="FY386" s="54"/>
      <c r="FZ386" s="54"/>
      <c r="GA386" s="54"/>
      <c r="GB386" s="54"/>
      <c r="GC386" s="54"/>
      <c r="GD386" s="54"/>
      <c r="GE386" s="54"/>
      <c r="GF386" s="54"/>
      <c r="GG386" s="54"/>
      <c r="GH386" s="54"/>
      <c r="GI386" s="54"/>
      <c r="GJ386" s="54"/>
      <c r="GK386" s="54"/>
      <c r="GL386" s="54"/>
      <c r="GM386" s="54"/>
      <c r="GN386" s="54"/>
      <c r="GO386" s="54"/>
      <c r="GP386" s="54"/>
      <c r="GQ386" s="54"/>
      <c r="GR386" s="54"/>
      <c r="GS386" s="54"/>
      <c r="GT386" s="54"/>
      <c r="GU386" s="54"/>
      <c r="GV386" s="54"/>
      <c r="GW386" s="54"/>
      <c r="GX386" s="54"/>
      <c r="GY386" s="54"/>
      <c r="GZ386" s="54"/>
      <c r="HA386" s="54"/>
      <c r="HB386" s="54"/>
      <c r="HC386" s="54"/>
      <c r="HD386" s="54"/>
      <c r="HE386" s="54"/>
      <c r="HF386" s="54"/>
      <c r="HG386" s="54"/>
      <c r="HH386" s="54"/>
      <c r="HI386" s="54"/>
      <c r="HJ386" s="54"/>
      <c r="HK386" s="54"/>
      <c r="HL386" s="54"/>
      <c r="HM386" s="54"/>
      <c r="HN386" s="54"/>
      <c r="HO386" s="54"/>
      <c r="HP386" s="54"/>
      <c r="HQ386" s="54"/>
      <c r="HR386" s="54"/>
      <c r="HS386" s="54"/>
      <c r="HT386" s="54"/>
      <c r="HU386" s="54"/>
      <c r="HV386" s="54"/>
      <c r="HW386" s="54"/>
      <c r="HX386" s="54"/>
      <c r="HY386" s="54"/>
      <c r="HZ386" s="54"/>
      <c r="IA386" s="54"/>
      <c r="IB386" s="54"/>
      <c r="IC386" s="54"/>
      <c r="ID386" s="54"/>
      <c r="IE386" s="54"/>
      <c r="IF386" s="54"/>
      <c r="IG386" s="54"/>
      <c r="IH386" s="54"/>
      <c r="II386" s="54"/>
      <c r="IJ386" s="54"/>
      <c r="IK386" s="54"/>
      <c r="IL386" s="54"/>
      <c r="IM386" s="54"/>
      <c r="IN386" s="54"/>
      <c r="IO386" s="54"/>
      <c r="IP386" s="54"/>
      <c r="IQ386" s="54"/>
      <c r="IR386" s="54"/>
      <c r="IS386" s="54"/>
      <c r="IT386" s="54"/>
      <c r="IU386" s="54"/>
      <c r="IV386" s="54"/>
      <c r="IW386" s="54"/>
      <c r="IX386" s="54"/>
      <c r="IY386" s="54"/>
      <c r="IZ386" s="54"/>
      <c r="JA386" s="16"/>
      <c r="JB386" s="16"/>
      <c r="JC386" s="16"/>
      <c r="JD386" s="16"/>
    </row>
    <row r="387" spans="1:264" s="6" customFormat="1" x14ac:dyDescent="0.25">
      <c r="A387" s="55">
        <v>383</v>
      </c>
      <c r="B387" s="56">
        <f>ESTUDIANTES!B387</f>
        <v>0</v>
      </c>
      <c r="C387" s="56">
        <f>ESTUDIANTES!C387</f>
        <v>0</v>
      </c>
      <c r="D387" s="97">
        <f>ESTUDIANTES!D387</f>
        <v>0</v>
      </c>
      <c r="E387" s="97"/>
      <c r="F387" s="97"/>
      <c r="G387" s="97"/>
      <c r="H387" s="57">
        <f>ESTUDIANTES!H387</f>
        <v>0</v>
      </c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4"/>
      <c r="EK387" s="54"/>
      <c r="EL387" s="54"/>
      <c r="EM387" s="54"/>
      <c r="EN387" s="54"/>
      <c r="EO387" s="54"/>
      <c r="EP387" s="54"/>
      <c r="EQ387" s="54"/>
      <c r="ER387" s="54"/>
      <c r="ES387" s="54"/>
      <c r="ET387" s="54"/>
      <c r="EU387" s="54"/>
      <c r="EV387" s="54"/>
      <c r="EW387" s="54"/>
      <c r="EX387" s="54"/>
      <c r="EY387" s="54"/>
      <c r="EZ387" s="54"/>
      <c r="FA387" s="54"/>
      <c r="FB387" s="54"/>
      <c r="FC387" s="54"/>
      <c r="FD387" s="54"/>
      <c r="FE387" s="54"/>
      <c r="FF387" s="54"/>
      <c r="FG387" s="54"/>
      <c r="FH387" s="54"/>
      <c r="FI387" s="54"/>
      <c r="FJ387" s="54"/>
      <c r="FK387" s="54"/>
      <c r="FL387" s="54"/>
      <c r="FM387" s="54"/>
      <c r="FN387" s="54"/>
      <c r="FO387" s="54"/>
      <c r="FP387" s="54"/>
      <c r="FQ387" s="54"/>
      <c r="FR387" s="54"/>
      <c r="FS387" s="54"/>
      <c r="FT387" s="54"/>
      <c r="FU387" s="54"/>
      <c r="FV387" s="54"/>
      <c r="FW387" s="54"/>
      <c r="FX387" s="54"/>
      <c r="FY387" s="54"/>
      <c r="FZ387" s="54"/>
      <c r="GA387" s="54"/>
      <c r="GB387" s="54"/>
      <c r="GC387" s="54"/>
      <c r="GD387" s="54"/>
      <c r="GE387" s="54"/>
      <c r="GF387" s="54"/>
      <c r="GG387" s="54"/>
      <c r="GH387" s="54"/>
      <c r="GI387" s="54"/>
      <c r="GJ387" s="54"/>
      <c r="GK387" s="54"/>
      <c r="GL387" s="54"/>
      <c r="GM387" s="54"/>
      <c r="GN387" s="54"/>
      <c r="GO387" s="54"/>
      <c r="GP387" s="54"/>
      <c r="GQ387" s="54"/>
      <c r="GR387" s="54"/>
      <c r="GS387" s="54"/>
      <c r="GT387" s="54"/>
      <c r="GU387" s="54"/>
      <c r="GV387" s="54"/>
      <c r="GW387" s="54"/>
      <c r="GX387" s="54"/>
      <c r="GY387" s="54"/>
      <c r="GZ387" s="54"/>
      <c r="HA387" s="54"/>
      <c r="HB387" s="54"/>
      <c r="HC387" s="54"/>
      <c r="HD387" s="54"/>
      <c r="HE387" s="54"/>
      <c r="HF387" s="54"/>
      <c r="HG387" s="54"/>
      <c r="HH387" s="54"/>
      <c r="HI387" s="54"/>
      <c r="HJ387" s="54"/>
      <c r="HK387" s="54"/>
      <c r="HL387" s="54"/>
      <c r="HM387" s="54"/>
      <c r="HN387" s="54"/>
      <c r="HO387" s="54"/>
      <c r="HP387" s="54"/>
      <c r="HQ387" s="54"/>
      <c r="HR387" s="54"/>
      <c r="HS387" s="54"/>
      <c r="HT387" s="54"/>
      <c r="HU387" s="54"/>
      <c r="HV387" s="54"/>
      <c r="HW387" s="54"/>
      <c r="HX387" s="54"/>
      <c r="HY387" s="54"/>
      <c r="HZ387" s="54"/>
      <c r="IA387" s="54"/>
      <c r="IB387" s="54"/>
      <c r="IC387" s="54"/>
      <c r="ID387" s="54"/>
      <c r="IE387" s="54"/>
      <c r="IF387" s="54"/>
      <c r="IG387" s="54"/>
      <c r="IH387" s="54"/>
      <c r="II387" s="54"/>
      <c r="IJ387" s="54"/>
      <c r="IK387" s="54"/>
      <c r="IL387" s="54"/>
      <c r="IM387" s="54"/>
      <c r="IN387" s="54"/>
      <c r="IO387" s="54"/>
      <c r="IP387" s="54"/>
      <c r="IQ387" s="54"/>
      <c r="IR387" s="54"/>
      <c r="IS387" s="54"/>
      <c r="IT387" s="54"/>
      <c r="IU387" s="54"/>
      <c r="IV387" s="54"/>
      <c r="IW387" s="54"/>
      <c r="IX387" s="54"/>
      <c r="IY387" s="54"/>
      <c r="IZ387" s="54"/>
      <c r="JA387" s="16"/>
      <c r="JB387" s="16"/>
      <c r="JC387" s="16"/>
      <c r="JD387" s="16"/>
    </row>
    <row r="388" spans="1:264" s="6" customFormat="1" x14ac:dyDescent="0.25">
      <c r="A388" s="55">
        <v>384</v>
      </c>
      <c r="B388" s="56">
        <f>ESTUDIANTES!B388</f>
        <v>0</v>
      </c>
      <c r="C388" s="56">
        <f>ESTUDIANTES!C388</f>
        <v>0</v>
      </c>
      <c r="D388" s="97">
        <f>ESTUDIANTES!D388</f>
        <v>0</v>
      </c>
      <c r="E388" s="97"/>
      <c r="F388" s="97"/>
      <c r="G388" s="97"/>
      <c r="H388" s="57">
        <f>ESTUDIANTES!H388</f>
        <v>0</v>
      </c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  <c r="EV388" s="54"/>
      <c r="EW388" s="54"/>
      <c r="EX388" s="54"/>
      <c r="EY388" s="54"/>
      <c r="EZ388" s="54"/>
      <c r="FA388" s="54"/>
      <c r="FB388" s="54"/>
      <c r="FC388" s="54"/>
      <c r="FD388" s="54"/>
      <c r="FE388" s="54"/>
      <c r="FF388" s="54"/>
      <c r="FG388" s="54"/>
      <c r="FH388" s="54"/>
      <c r="FI388" s="54"/>
      <c r="FJ388" s="54"/>
      <c r="FK388" s="54"/>
      <c r="FL388" s="54"/>
      <c r="FM388" s="54"/>
      <c r="FN388" s="54"/>
      <c r="FO388" s="54"/>
      <c r="FP388" s="54"/>
      <c r="FQ388" s="54"/>
      <c r="FR388" s="54"/>
      <c r="FS388" s="54"/>
      <c r="FT388" s="54"/>
      <c r="FU388" s="54"/>
      <c r="FV388" s="54"/>
      <c r="FW388" s="54"/>
      <c r="FX388" s="54"/>
      <c r="FY388" s="54"/>
      <c r="FZ388" s="54"/>
      <c r="GA388" s="54"/>
      <c r="GB388" s="54"/>
      <c r="GC388" s="54"/>
      <c r="GD388" s="54"/>
      <c r="GE388" s="54"/>
      <c r="GF388" s="54"/>
      <c r="GG388" s="54"/>
      <c r="GH388" s="54"/>
      <c r="GI388" s="54"/>
      <c r="GJ388" s="54"/>
      <c r="GK388" s="54"/>
      <c r="GL388" s="54"/>
      <c r="GM388" s="54"/>
      <c r="GN388" s="54"/>
      <c r="GO388" s="54"/>
      <c r="GP388" s="54"/>
      <c r="GQ388" s="54"/>
      <c r="GR388" s="54"/>
      <c r="GS388" s="54"/>
      <c r="GT388" s="54"/>
      <c r="GU388" s="54"/>
      <c r="GV388" s="54"/>
      <c r="GW388" s="54"/>
      <c r="GX388" s="54"/>
      <c r="GY388" s="54"/>
      <c r="GZ388" s="54"/>
      <c r="HA388" s="54"/>
      <c r="HB388" s="54"/>
      <c r="HC388" s="54"/>
      <c r="HD388" s="54"/>
      <c r="HE388" s="54"/>
      <c r="HF388" s="54"/>
      <c r="HG388" s="54"/>
      <c r="HH388" s="54"/>
      <c r="HI388" s="54"/>
      <c r="HJ388" s="54"/>
      <c r="HK388" s="54"/>
      <c r="HL388" s="54"/>
      <c r="HM388" s="54"/>
      <c r="HN388" s="54"/>
      <c r="HO388" s="54"/>
      <c r="HP388" s="54"/>
      <c r="HQ388" s="54"/>
      <c r="HR388" s="54"/>
      <c r="HS388" s="54"/>
      <c r="HT388" s="54"/>
      <c r="HU388" s="54"/>
      <c r="HV388" s="54"/>
      <c r="HW388" s="54"/>
      <c r="HX388" s="54"/>
      <c r="HY388" s="54"/>
      <c r="HZ388" s="54"/>
      <c r="IA388" s="54"/>
      <c r="IB388" s="54"/>
      <c r="IC388" s="54"/>
      <c r="ID388" s="54"/>
      <c r="IE388" s="54"/>
      <c r="IF388" s="54"/>
      <c r="IG388" s="54"/>
      <c r="IH388" s="54"/>
      <c r="II388" s="54"/>
      <c r="IJ388" s="54"/>
      <c r="IK388" s="54"/>
      <c r="IL388" s="54"/>
      <c r="IM388" s="54"/>
      <c r="IN388" s="54"/>
      <c r="IO388" s="54"/>
      <c r="IP388" s="54"/>
      <c r="IQ388" s="54"/>
      <c r="IR388" s="54"/>
      <c r="IS388" s="54"/>
      <c r="IT388" s="54"/>
      <c r="IU388" s="54"/>
      <c r="IV388" s="54"/>
      <c r="IW388" s="54"/>
      <c r="IX388" s="54"/>
      <c r="IY388" s="54"/>
      <c r="IZ388" s="54"/>
      <c r="JA388" s="16"/>
      <c r="JB388" s="16"/>
      <c r="JC388" s="16"/>
      <c r="JD388" s="16"/>
    </row>
    <row r="389" spans="1:264" s="6" customFormat="1" x14ac:dyDescent="0.25">
      <c r="A389" s="55">
        <v>385</v>
      </c>
      <c r="B389" s="56">
        <f>ESTUDIANTES!B389</f>
        <v>0</v>
      </c>
      <c r="C389" s="56">
        <f>ESTUDIANTES!C389</f>
        <v>0</v>
      </c>
      <c r="D389" s="97">
        <f>ESTUDIANTES!D389</f>
        <v>0</v>
      </c>
      <c r="E389" s="97"/>
      <c r="F389" s="97"/>
      <c r="G389" s="97"/>
      <c r="H389" s="57">
        <f>ESTUDIANTES!H389</f>
        <v>0</v>
      </c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4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4"/>
      <c r="EK389" s="54"/>
      <c r="EL389" s="54"/>
      <c r="EM389" s="54"/>
      <c r="EN389" s="54"/>
      <c r="EO389" s="54"/>
      <c r="EP389" s="54"/>
      <c r="EQ389" s="54"/>
      <c r="ER389" s="54"/>
      <c r="ES389" s="54"/>
      <c r="ET389" s="54"/>
      <c r="EU389" s="54"/>
      <c r="EV389" s="54"/>
      <c r="EW389" s="54"/>
      <c r="EX389" s="54"/>
      <c r="EY389" s="54"/>
      <c r="EZ389" s="54"/>
      <c r="FA389" s="54"/>
      <c r="FB389" s="54"/>
      <c r="FC389" s="54"/>
      <c r="FD389" s="54"/>
      <c r="FE389" s="54"/>
      <c r="FF389" s="54"/>
      <c r="FG389" s="54"/>
      <c r="FH389" s="54"/>
      <c r="FI389" s="54"/>
      <c r="FJ389" s="54"/>
      <c r="FK389" s="54"/>
      <c r="FL389" s="54"/>
      <c r="FM389" s="54"/>
      <c r="FN389" s="54"/>
      <c r="FO389" s="54"/>
      <c r="FP389" s="54"/>
      <c r="FQ389" s="54"/>
      <c r="FR389" s="54"/>
      <c r="FS389" s="54"/>
      <c r="FT389" s="54"/>
      <c r="FU389" s="54"/>
      <c r="FV389" s="54"/>
      <c r="FW389" s="54"/>
      <c r="FX389" s="54"/>
      <c r="FY389" s="54"/>
      <c r="FZ389" s="54"/>
      <c r="GA389" s="54"/>
      <c r="GB389" s="54"/>
      <c r="GC389" s="54"/>
      <c r="GD389" s="54"/>
      <c r="GE389" s="54"/>
      <c r="GF389" s="54"/>
      <c r="GG389" s="54"/>
      <c r="GH389" s="54"/>
      <c r="GI389" s="54"/>
      <c r="GJ389" s="54"/>
      <c r="GK389" s="54"/>
      <c r="GL389" s="54"/>
      <c r="GM389" s="54"/>
      <c r="GN389" s="54"/>
      <c r="GO389" s="54"/>
      <c r="GP389" s="54"/>
      <c r="GQ389" s="54"/>
      <c r="GR389" s="54"/>
      <c r="GS389" s="54"/>
      <c r="GT389" s="54"/>
      <c r="GU389" s="54"/>
      <c r="GV389" s="54"/>
      <c r="GW389" s="54"/>
      <c r="GX389" s="54"/>
      <c r="GY389" s="54"/>
      <c r="GZ389" s="54"/>
      <c r="HA389" s="54"/>
      <c r="HB389" s="54"/>
      <c r="HC389" s="54"/>
      <c r="HD389" s="54"/>
      <c r="HE389" s="54"/>
      <c r="HF389" s="54"/>
      <c r="HG389" s="54"/>
      <c r="HH389" s="54"/>
      <c r="HI389" s="54"/>
      <c r="HJ389" s="54"/>
      <c r="HK389" s="54"/>
      <c r="HL389" s="54"/>
      <c r="HM389" s="54"/>
      <c r="HN389" s="54"/>
      <c r="HO389" s="54"/>
      <c r="HP389" s="54"/>
      <c r="HQ389" s="54"/>
      <c r="HR389" s="54"/>
      <c r="HS389" s="54"/>
      <c r="HT389" s="54"/>
      <c r="HU389" s="54"/>
      <c r="HV389" s="54"/>
      <c r="HW389" s="54"/>
      <c r="HX389" s="54"/>
      <c r="HY389" s="54"/>
      <c r="HZ389" s="54"/>
      <c r="IA389" s="54"/>
      <c r="IB389" s="54"/>
      <c r="IC389" s="54"/>
      <c r="ID389" s="54"/>
      <c r="IE389" s="54"/>
      <c r="IF389" s="54"/>
      <c r="IG389" s="54"/>
      <c r="IH389" s="54"/>
      <c r="II389" s="54"/>
      <c r="IJ389" s="54"/>
      <c r="IK389" s="54"/>
      <c r="IL389" s="54"/>
      <c r="IM389" s="54"/>
      <c r="IN389" s="54"/>
      <c r="IO389" s="54"/>
      <c r="IP389" s="54"/>
      <c r="IQ389" s="54"/>
      <c r="IR389" s="54"/>
      <c r="IS389" s="54"/>
      <c r="IT389" s="54"/>
      <c r="IU389" s="54"/>
      <c r="IV389" s="54"/>
      <c r="IW389" s="54"/>
      <c r="IX389" s="54"/>
      <c r="IY389" s="54"/>
      <c r="IZ389" s="54"/>
      <c r="JA389" s="16"/>
      <c r="JB389" s="16"/>
      <c r="JC389" s="16"/>
      <c r="JD389" s="16"/>
    </row>
    <row r="390" spans="1:264" s="6" customFormat="1" x14ac:dyDescent="0.25">
      <c r="A390" s="55">
        <v>386</v>
      </c>
      <c r="B390" s="56">
        <f>ESTUDIANTES!B390</f>
        <v>0</v>
      </c>
      <c r="C390" s="56">
        <f>ESTUDIANTES!C390</f>
        <v>0</v>
      </c>
      <c r="D390" s="97">
        <f>ESTUDIANTES!D390</f>
        <v>0</v>
      </c>
      <c r="E390" s="97"/>
      <c r="F390" s="97"/>
      <c r="G390" s="97"/>
      <c r="H390" s="57">
        <f>ESTUDIANTES!H390</f>
        <v>0</v>
      </c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4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4"/>
      <c r="EK390" s="54"/>
      <c r="EL390" s="54"/>
      <c r="EM390" s="54"/>
      <c r="EN390" s="54"/>
      <c r="EO390" s="54"/>
      <c r="EP390" s="54"/>
      <c r="EQ390" s="54"/>
      <c r="ER390" s="54"/>
      <c r="ES390" s="54"/>
      <c r="ET390" s="54"/>
      <c r="EU390" s="54"/>
      <c r="EV390" s="54"/>
      <c r="EW390" s="54"/>
      <c r="EX390" s="54"/>
      <c r="EY390" s="54"/>
      <c r="EZ390" s="54"/>
      <c r="FA390" s="54"/>
      <c r="FB390" s="54"/>
      <c r="FC390" s="54"/>
      <c r="FD390" s="54"/>
      <c r="FE390" s="54"/>
      <c r="FF390" s="54"/>
      <c r="FG390" s="54"/>
      <c r="FH390" s="54"/>
      <c r="FI390" s="54"/>
      <c r="FJ390" s="54"/>
      <c r="FK390" s="54"/>
      <c r="FL390" s="54"/>
      <c r="FM390" s="54"/>
      <c r="FN390" s="54"/>
      <c r="FO390" s="54"/>
      <c r="FP390" s="54"/>
      <c r="FQ390" s="54"/>
      <c r="FR390" s="54"/>
      <c r="FS390" s="54"/>
      <c r="FT390" s="54"/>
      <c r="FU390" s="54"/>
      <c r="FV390" s="54"/>
      <c r="FW390" s="54"/>
      <c r="FX390" s="54"/>
      <c r="FY390" s="54"/>
      <c r="FZ390" s="54"/>
      <c r="GA390" s="54"/>
      <c r="GB390" s="54"/>
      <c r="GC390" s="54"/>
      <c r="GD390" s="54"/>
      <c r="GE390" s="54"/>
      <c r="GF390" s="54"/>
      <c r="GG390" s="54"/>
      <c r="GH390" s="54"/>
      <c r="GI390" s="54"/>
      <c r="GJ390" s="54"/>
      <c r="GK390" s="54"/>
      <c r="GL390" s="54"/>
      <c r="GM390" s="54"/>
      <c r="GN390" s="54"/>
      <c r="GO390" s="54"/>
      <c r="GP390" s="54"/>
      <c r="GQ390" s="54"/>
      <c r="GR390" s="54"/>
      <c r="GS390" s="54"/>
      <c r="GT390" s="54"/>
      <c r="GU390" s="54"/>
      <c r="GV390" s="54"/>
      <c r="GW390" s="54"/>
      <c r="GX390" s="54"/>
      <c r="GY390" s="54"/>
      <c r="GZ390" s="54"/>
      <c r="HA390" s="54"/>
      <c r="HB390" s="54"/>
      <c r="HC390" s="54"/>
      <c r="HD390" s="54"/>
      <c r="HE390" s="54"/>
      <c r="HF390" s="54"/>
      <c r="HG390" s="54"/>
      <c r="HH390" s="54"/>
      <c r="HI390" s="54"/>
      <c r="HJ390" s="54"/>
      <c r="HK390" s="54"/>
      <c r="HL390" s="54"/>
      <c r="HM390" s="54"/>
      <c r="HN390" s="54"/>
      <c r="HO390" s="54"/>
      <c r="HP390" s="54"/>
      <c r="HQ390" s="54"/>
      <c r="HR390" s="54"/>
      <c r="HS390" s="54"/>
      <c r="HT390" s="54"/>
      <c r="HU390" s="54"/>
      <c r="HV390" s="54"/>
      <c r="HW390" s="54"/>
      <c r="HX390" s="54"/>
      <c r="HY390" s="54"/>
      <c r="HZ390" s="54"/>
      <c r="IA390" s="54"/>
      <c r="IB390" s="54"/>
      <c r="IC390" s="54"/>
      <c r="ID390" s="54"/>
      <c r="IE390" s="54"/>
      <c r="IF390" s="54"/>
      <c r="IG390" s="54"/>
      <c r="IH390" s="54"/>
      <c r="II390" s="54"/>
      <c r="IJ390" s="54"/>
      <c r="IK390" s="54"/>
      <c r="IL390" s="54"/>
      <c r="IM390" s="54"/>
      <c r="IN390" s="54"/>
      <c r="IO390" s="54"/>
      <c r="IP390" s="54"/>
      <c r="IQ390" s="54"/>
      <c r="IR390" s="54"/>
      <c r="IS390" s="54"/>
      <c r="IT390" s="54"/>
      <c r="IU390" s="54"/>
      <c r="IV390" s="54"/>
      <c r="IW390" s="54"/>
      <c r="IX390" s="54"/>
      <c r="IY390" s="54"/>
      <c r="IZ390" s="54"/>
      <c r="JA390" s="16"/>
      <c r="JB390" s="16"/>
      <c r="JC390" s="16"/>
      <c r="JD390" s="16"/>
    </row>
    <row r="391" spans="1:264" s="6" customFormat="1" x14ac:dyDescent="0.25">
      <c r="A391" s="55">
        <v>387</v>
      </c>
      <c r="B391" s="56">
        <f>ESTUDIANTES!B391</f>
        <v>0</v>
      </c>
      <c r="C391" s="56">
        <f>ESTUDIANTES!C391</f>
        <v>0</v>
      </c>
      <c r="D391" s="97">
        <f>ESTUDIANTES!D391</f>
        <v>0</v>
      </c>
      <c r="E391" s="97"/>
      <c r="F391" s="97"/>
      <c r="G391" s="97"/>
      <c r="H391" s="57">
        <f>ESTUDIANTES!H391</f>
        <v>0</v>
      </c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4"/>
      <c r="CW391" s="54"/>
      <c r="CX391" s="54"/>
      <c r="CY391" s="54"/>
      <c r="CZ391" s="54"/>
      <c r="DA391" s="54"/>
      <c r="DB391" s="54"/>
      <c r="DC391" s="54"/>
      <c r="DD391" s="54"/>
      <c r="DE391" s="54"/>
      <c r="DF391" s="54"/>
      <c r="DG391" s="54"/>
      <c r="DH391" s="54"/>
      <c r="DI391" s="54"/>
      <c r="DJ391" s="54"/>
      <c r="DK391" s="54"/>
      <c r="DL391" s="54"/>
      <c r="DM391" s="54"/>
      <c r="DN391" s="54"/>
      <c r="DO391" s="54"/>
      <c r="DP391" s="54"/>
      <c r="DQ391" s="54"/>
      <c r="DR391" s="54"/>
      <c r="DS391" s="54"/>
      <c r="DT391" s="54"/>
      <c r="DU391" s="54"/>
      <c r="DV391" s="54"/>
      <c r="DW391" s="54"/>
      <c r="DX391" s="54"/>
      <c r="DY391" s="54"/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  <c r="EJ391" s="54"/>
      <c r="EK391" s="54"/>
      <c r="EL391" s="54"/>
      <c r="EM391" s="54"/>
      <c r="EN391" s="54"/>
      <c r="EO391" s="54"/>
      <c r="EP391" s="54"/>
      <c r="EQ391" s="54"/>
      <c r="ER391" s="54"/>
      <c r="ES391" s="54"/>
      <c r="ET391" s="54"/>
      <c r="EU391" s="54"/>
      <c r="EV391" s="54"/>
      <c r="EW391" s="54"/>
      <c r="EX391" s="54"/>
      <c r="EY391" s="54"/>
      <c r="EZ391" s="54"/>
      <c r="FA391" s="54"/>
      <c r="FB391" s="54"/>
      <c r="FC391" s="54"/>
      <c r="FD391" s="54"/>
      <c r="FE391" s="54"/>
      <c r="FF391" s="54"/>
      <c r="FG391" s="54"/>
      <c r="FH391" s="54"/>
      <c r="FI391" s="54"/>
      <c r="FJ391" s="54"/>
      <c r="FK391" s="54"/>
      <c r="FL391" s="54"/>
      <c r="FM391" s="54"/>
      <c r="FN391" s="54"/>
      <c r="FO391" s="54"/>
      <c r="FP391" s="54"/>
      <c r="FQ391" s="54"/>
      <c r="FR391" s="54"/>
      <c r="FS391" s="54"/>
      <c r="FT391" s="54"/>
      <c r="FU391" s="54"/>
      <c r="FV391" s="54"/>
      <c r="FW391" s="54"/>
      <c r="FX391" s="54"/>
      <c r="FY391" s="54"/>
      <c r="FZ391" s="54"/>
      <c r="GA391" s="54"/>
      <c r="GB391" s="54"/>
      <c r="GC391" s="54"/>
      <c r="GD391" s="54"/>
      <c r="GE391" s="54"/>
      <c r="GF391" s="54"/>
      <c r="GG391" s="54"/>
      <c r="GH391" s="54"/>
      <c r="GI391" s="54"/>
      <c r="GJ391" s="54"/>
      <c r="GK391" s="54"/>
      <c r="GL391" s="54"/>
      <c r="GM391" s="54"/>
      <c r="GN391" s="54"/>
      <c r="GO391" s="54"/>
      <c r="GP391" s="54"/>
      <c r="GQ391" s="54"/>
      <c r="GR391" s="54"/>
      <c r="GS391" s="54"/>
      <c r="GT391" s="54"/>
      <c r="GU391" s="54"/>
      <c r="GV391" s="54"/>
      <c r="GW391" s="54"/>
      <c r="GX391" s="54"/>
      <c r="GY391" s="54"/>
      <c r="GZ391" s="54"/>
      <c r="HA391" s="54"/>
      <c r="HB391" s="54"/>
      <c r="HC391" s="54"/>
      <c r="HD391" s="54"/>
      <c r="HE391" s="54"/>
      <c r="HF391" s="54"/>
      <c r="HG391" s="54"/>
      <c r="HH391" s="54"/>
      <c r="HI391" s="54"/>
      <c r="HJ391" s="54"/>
      <c r="HK391" s="54"/>
      <c r="HL391" s="54"/>
      <c r="HM391" s="54"/>
      <c r="HN391" s="54"/>
      <c r="HO391" s="54"/>
      <c r="HP391" s="54"/>
      <c r="HQ391" s="54"/>
      <c r="HR391" s="54"/>
      <c r="HS391" s="54"/>
      <c r="HT391" s="54"/>
      <c r="HU391" s="54"/>
      <c r="HV391" s="54"/>
      <c r="HW391" s="54"/>
      <c r="HX391" s="54"/>
      <c r="HY391" s="54"/>
      <c r="HZ391" s="54"/>
      <c r="IA391" s="54"/>
      <c r="IB391" s="54"/>
      <c r="IC391" s="54"/>
      <c r="ID391" s="54"/>
      <c r="IE391" s="54"/>
      <c r="IF391" s="54"/>
      <c r="IG391" s="54"/>
      <c r="IH391" s="54"/>
      <c r="II391" s="54"/>
      <c r="IJ391" s="54"/>
      <c r="IK391" s="54"/>
      <c r="IL391" s="54"/>
      <c r="IM391" s="54"/>
      <c r="IN391" s="54"/>
      <c r="IO391" s="54"/>
      <c r="IP391" s="54"/>
      <c r="IQ391" s="54"/>
      <c r="IR391" s="54"/>
      <c r="IS391" s="54"/>
      <c r="IT391" s="54"/>
      <c r="IU391" s="54"/>
      <c r="IV391" s="54"/>
      <c r="IW391" s="54"/>
      <c r="IX391" s="54"/>
      <c r="IY391" s="54"/>
      <c r="IZ391" s="54"/>
      <c r="JA391" s="16"/>
      <c r="JB391" s="16"/>
      <c r="JC391" s="16"/>
      <c r="JD391" s="16"/>
    </row>
    <row r="392" spans="1:264" s="6" customFormat="1" x14ac:dyDescent="0.25">
      <c r="A392" s="55">
        <v>388</v>
      </c>
      <c r="B392" s="56">
        <f>ESTUDIANTES!B392</f>
        <v>0</v>
      </c>
      <c r="C392" s="56">
        <f>ESTUDIANTES!C392</f>
        <v>0</v>
      </c>
      <c r="D392" s="97">
        <f>ESTUDIANTES!D392</f>
        <v>0</v>
      </c>
      <c r="E392" s="97"/>
      <c r="F392" s="97"/>
      <c r="G392" s="97"/>
      <c r="H392" s="57">
        <f>ESTUDIANTES!H392</f>
        <v>0</v>
      </c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  <c r="ET392" s="54"/>
      <c r="EU392" s="54"/>
      <c r="EV392" s="54"/>
      <c r="EW392" s="54"/>
      <c r="EX392" s="54"/>
      <c r="EY392" s="54"/>
      <c r="EZ392" s="54"/>
      <c r="FA392" s="54"/>
      <c r="FB392" s="54"/>
      <c r="FC392" s="54"/>
      <c r="FD392" s="54"/>
      <c r="FE392" s="54"/>
      <c r="FF392" s="54"/>
      <c r="FG392" s="54"/>
      <c r="FH392" s="54"/>
      <c r="FI392" s="54"/>
      <c r="FJ392" s="54"/>
      <c r="FK392" s="54"/>
      <c r="FL392" s="54"/>
      <c r="FM392" s="54"/>
      <c r="FN392" s="54"/>
      <c r="FO392" s="54"/>
      <c r="FP392" s="54"/>
      <c r="FQ392" s="54"/>
      <c r="FR392" s="54"/>
      <c r="FS392" s="54"/>
      <c r="FT392" s="54"/>
      <c r="FU392" s="54"/>
      <c r="FV392" s="54"/>
      <c r="FW392" s="54"/>
      <c r="FX392" s="54"/>
      <c r="FY392" s="54"/>
      <c r="FZ392" s="54"/>
      <c r="GA392" s="54"/>
      <c r="GB392" s="54"/>
      <c r="GC392" s="54"/>
      <c r="GD392" s="54"/>
      <c r="GE392" s="54"/>
      <c r="GF392" s="54"/>
      <c r="GG392" s="54"/>
      <c r="GH392" s="54"/>
      <c r="GI392" s="54"/>
      <c r="GJ392" s="54"/>
      <c r="GK392" s="54"/>
      <c r="GL392" s="54"/>
      <c r="GM392" s="54"/>
      <c r="GN392" s="54"/>
      <c r="GO392" s="54"/>
      <c r="GP392" s="54"/>
      <c r="GQ392" s="54"/>
      <c r="GR392" s="54"/>
      <c r="GS392" s="54"/>
      <c r="GT392" s="54"/>
      <c r="GU392" s="54"/>
      <c r="GV392" s="54"/>
      <c r="GW392" s="54"/>
      <c r="GX392" s="54"/>
      <c r="GY392" s="54"/>
      <c r="GZ392" s="54"/>
      <c r="HA392" s="54"/>
      <c r="HB392" s="54"/>
      <c r="HC392" s="54"/>
      <c r="HD392" s="54"/>
      <c r="HE392" s="54"/>
      <c r="HF392" s="54"/>
      <c r="HG392" s="54"/>
      <c r="HH392" s="54"/>
      <c r="HI392" s="54"/>
      <c r="HJ392" s="54"/>
      <c r="HK392" s="54"/>
      <c r="HL392" s="54"/>
      <c r="HM392" s="54"/>
      <c r="HN392" s="54"/>
      <c r="HO392" s="54"/>
      <c r="HP392" s="54"/>
      <c r="HQ392" s="54"/>
      <c r="HR392" s="54"/>
      <c r="HS392" s="54"/>
      <c r="HT392" s="54"/>
      <c r="HU392" s="54"/>
      <c r="HV392" s="54"/>
      <c r="HW392" s="54"/>
      <c r="HX392" s="54"/>
      <c r="HY392" s="54"/>
      <c r="HZ392" s="54"/>
      <c r="IA392" s="54"/>
      <c r="IB392" s="54"/>
      <c r="IC392" s="54"/>
      <c r="ID392" s="54"/>
      <c r="IE392" s="54"/>
      <c r="IF392" s="54"/>
      <c r="IG392" s="54"/>
      <c r="IH392" s="54"/>
      <c r="II392" s="54"/>
      <c r="IJ392" s="54"/>
      <c r="IK392" s="54"/>
      <c r="IL392" s="54"/>
      <c r="IM392" s="54"/>
      <c r="IN392" s="54"/>
      <c r="IO392" s="54"/>
      <c r="IP392" s="54"/>
      <c r="IQ392" s="54"/>
      <c r="IR392" s="54"/>
      <c r="IS392" s="54"/>
      <c r="IT392" s="54"/>
      <c r="IU392" s="54"/>
      <c r="IV392" s="54"/>
      <c r="IW392" s="54"/>
      <c r="IX392" s="54"/>
      <c r="IY392" s="54"/>
      <c r="IZ392" s="54"/>
      <c r="JA392" s="16"/>
      <c r="JB392" s="16"/>
      <c r="JC392" s="16"/>
      <c r="JD392" s="16"/>
    </row>
    <row r="393" spans="1:264" s="6" customFormat="1" x14ac:dyDescent="0.25">
      <c r="A393" s="55">
        <v>389</v>
      </c>
      <c r="B393" s="56">
        <f>ESTUDIANTES!B393</f>
        <v>0</v>
      </c>
      <c r="C393" s="56">
        <f>ESTUDIANTES!C393</f>
        <v>0</v>
      </c>
      <c r="D393" s="97">
        <f>ESTUDIANTES!D393</f>
        <v>0</v>
      </c>
      <c r="E393" s="97"/>
      <c r="F393" s="97"/>
      <c r="G393" s="97"/>
      <c r="H393" s="57">
        <f>ESTUDIANTES!H393</f>
        <v>0</v>
      </c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  <c r="EQ393" s="54"/>
      <c r="ER393" s="54"/>
      <c r="ES393" s="54"/>
      <c r="ET393" s="54"/>
      <c r="EU393" s="54"/>
      <c r="EV393" s="54"/>
      <c r="EW393" s="54"/>
      <c r="EX393" s="54"/>
      <c r="EY393" s="54"/>
      <c r="EZ393" s="54"/>
      <c r="FA393" s="54"/>
      <c r="FB393" s="54"/>
      <c r="FC393" s="54"/>
      <c r="FD393" s="54"/>
      <c r="FE393" s="54"/>
      <c r="FF393" s="54"/>
      <c r="FG393" s="54"/>
      <c r="FH393" s="54"/>
      <c r="FI393" s="54"/>
      <c r="FJ393" s="54"/>
      <c r="FK393" s="54"/>
      <c r="FL393" s="54"/>
      <c r="FM393" s="54"/>
      <c r="FN393" s="54"/>
      <c r="FO393" s="54"/>
      <c r="FP393" s="54"/>
      <c r="FQ393" s="54"/>
      <c r="FR393" s="54"/>
      <c r="FS393" s="54"/>
      <c r="FT393" s="54"/>
      <c r="FU393" s="54"/>
      <c r="FV393" s="54"/>
      <c r="FW393" s="54"/>
      <c r="FX393" s="54"/>
      <c r="FY393" s="54"/>
      <c r="FZ393" s="54"/>
      <c r="GA393" s="54"/>
      <c r="GB393" s="54"/>
      <c r="GC393" s="54"/>
      <c r="GD393" s="54"/>
      <c r="GE393" s="54"/>
      <c r="GF393" s="54"/>
      <c r="GG393" s="54"/>
      <c r="GH393" s="54"/>
      <c r="GI393" s="54"/>
      <c r="GJ393" s="54"/>
      <c r="GK393" s="54"/>
      <c r="GL393" s="54"/>
      <c r="GM393" s="54"/>
      <c r="GN393" s="54"/>
      <c r="GO393" s="54"/>
      <c r="GP393" s="54"/>
      <c r="GQ393" s="54"/>
      <c r="GR393" s="54"/>
      <c r="GS393" s="54"/>
      <c r="GT393" s="54"/>
      <c r="GU393" s="54"/>
      <c r="GV393" s="54"/>
      <c r="GW393" s="54"/>
      <c r="GX393" s="54"/>
      <c r="GY393" s="54"/>
      <c r="GZ393" s="54"/>
      <c r="HA393" s="54"/>
      <c r="HB393" s="54"/>
      <c r="HC393" s="54"/>
      <c r="HD393" s="54"/>
      <c r="HE393" s="54"/>
      <c r="HF393" s="54"/>
      <c r="HG393" s="54"/>
      <c r="HH393" s="54"/>
      <c r="HI393" s="54"/>
      <c r="HJ393" s="54"/>
      <c r="HK393" s="54"/>
      <c r="HL393" s="54"/>
      <c r="HM393" s="54"/>
      <c r="HN393" s="54"/>
      <c r="HO393" s="54"/>
      <c r="HP393" s="54"/>
      <c r="HQ393" s="54"/>
      <c r="HR393" s="54"/>
      <c r="HS393" s="54"/>
      <c r="HT393" s="54"/>
      <c r="HU393" s="54"/>
      <c r="HV393" s="54"/>
      <c r="HW393" s="54"/>
      <c r="HX393" s="54"/>
      <c r="HY393" s="54"/>
      <c r="HZ393" s="54"/>
      <c r="IA393" s="54"/>
      <c r="IB393" s="54"/>
      <c r="IC393" s="54"/>
      <c r="ID393" s="54"/>
      <c r="IE393" s="54"/>
      <c r="IF393" s="54"/>
      <c r="IG393" s="54"/>
      <c r="IH393" s="54"/>
      <c r="II393" s="54"/>
      <c r="IJ393" s="54"/>
      <c r="IK393" s="54"/>
      <c r="IL393" s="54"/>
      <c r="IM393" s="54"/>
      <c r="IN393" s="54"/>
      <c r="IO393" s="54"/>
      <c r="IP393" s="54"/>
      <c r="IQ393" s="54"/>
      <c r="IR393" s="54"/>
      <c r="IS393" s="54"/>
      <c r="IT393" s="54"/>
      <c r="IU393" s="54"/>
      <c r="IV393" s="54"/>
      <c r="IW393" s="54"/>
      <c r="IX393" s="54"/>
      <c r="IY393" s="54"/>
      <c r="IZ393" s="54"/>
      <c r="JA393" s="16"/>
      <c r="JB393" s="16"/>
      <c r="JC393" s="16"/>
      <c r="JD393" s="16"/>
    </row>
    <row r="394" spans="1:264" s="6" customFormat="1" x14ac:dyDescent="0.25">
      <c r="A394" s="55">
        <v>390</v>
      </c>
      <c r="B394" s="56">
        <f>ESTUDIANTES!B394</f>
        <v>0</v>
      </c>
      <c r="C394" s="56">
        <f>ESTUDIANTES!C394</f>
        <v>0</v>
      </c>
      <c r="D394" s="97">
        <f>ESTUDIANTES!D394</f>
        <v>0</v>
      </c>
      <c r="E394" s="97"/>
      <c r="F394" s="97"/>
      <c r="G394" s="97"/>
      <c r="H394" s="57">
        <f>ESTUDIANTES!H394</f>
        <v>0</v>
      </c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  <c r="HB394" s="54"/>
      <c r="HC394" s="54"/>
      <c r="HD394" s="54"/>
      <c r="HE394" s="54"/>
      <c r="HF394" s="54"/>
      <c r="HG394" s="54"/>
      <c r="HH394" s="54"/>
      <c r="HI394" s="54"/>
      <c r="HJ394" s="54"/>
      <c r="HK394" s="54"/>
      <c r="HL394" s="54"/>
      <c r="HM394" s="54"/>
      <c r="HN394" s="54"/>
      <c r="HO394" s="54"/>
      <c r="HP394" s="54"/>
      <c r="HQ394" s="54"/>
      <c r="HR394" s="54"/>
      <c r="HS394" s="54"/>
      <c r="HT394" s="54"/>
      <c r="HU394" s="54"/>
      <c r="HV394" s="54"/>
      <c r="HW394" s="54"/>
      <c r="HX394" s="54"/>
      <c r="HY394" s="54"/>
      <c r="HZ394" s="54"/>
      <c r="IA394" s="54"/>
      <c r="IB394" s="54"/>
      <c r="IC394" s="54"/>
      <c r="ID394" s="54"/>
      <c r="IE394" s="54"/>
      <c r="IF394" s="54"/>
      <c r="IG394" s="54"/>
      <c r="IH394" s="54"/>
      <c r="II394" s="54"/>
      <c r="IJ394" s="54"/>
      <c r="IK394" s="54"/>
      <c r="IL394" s="54"/>
      <c r="IM394" s="54"/>
      <c r="IN394" s="54"/>
      <c r="IO394" s="54"/>
      <c r="IP394" s="54"/>
      <c r="IQ394" s="54"/>
      <c r="IR394" s="54"/>
      <c r="IS394" s="54"/>
      <c r="IT394" s="54"/>
      <c r="IU394" s="54"/>
      <c r="IV394" s="54"/>
      <c r="IW394" s="54"/>
      <c r="IX394" s="54"/>
      <c r="IY394" s="54"/>
      <c r="IZ394" s="54"/>
      <c r="JA394" s="16"/>
      <c r="JB394" s="16"/>
      <c r="JC394" s="16"/>
      <c r="JD394" s="16"/>
    </row>
    <row r="395" spans="1:264" s="6" customFormat="1" x14ac:dyDescent="0.25">
      <c r="A395" s="55">
        <v>391</v>
      </c>
      <c r="B395" s="56">
        <f>ESTUDIANTES!B395</f>
        <v>0</v>
      </c>
      <c r="C395" s="56">
        <f>ESTUDIANTES!C395</f>
        <v>0</v>
      </c>
      <c r="D395" s="97">
        <f>ESTUDIANTES!D395</f>
        <v>0</v>
      </c>
      <c r="E395" s="97"/>
      <c r="F395" s="97"/>
      <c r="G395" s="97"/>
      <c r="H395" s="57">
        <f>ESTUDIANTES!H395</f>
        <v>0</v>
      </c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4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4"/>
      <c r="EK395" s="54"/>
      <c r="EL395" s="54"/>
      <c r="EM395" s="54"/>
      <c r="EN395" s="54"/>
      <c r="EO395" s="54"/>
      <c r="EP395" s="54"/>
      <c r="EQ395" s="54"/>
      <c r="ER395" s="54"/>
      <c r="ES395" s="54"/>
      <c r="ET395" s="54"/>
      <c r="EU395" s="54"/>
      <c r="EV395" s="54"/>
      <c r="EW395" s="54"/>
      <c r="EX395" s="54"/>
      <c r="EY395" s="54"/>
      <c r="EZ395" s="54"/>
      <c r="FA395" s="54"/>
      <c r="FB395" s="54"/>
      <c r="FC395" s="54"/>
      <c r="FD395" s="54"/>
      <c r="FE395" s="54"/>
      <c r="FF395" s="54"/>
      <c r="FG395" s="54"/>
      <c r="FH395" s="54"/>
      <c r="FI395" s="54"/>
      <c r="FJ395" s="54"/>
      <c r="FK395" s="54"/>
      <c r="FL395" s="54"/>
      <c r="FM395" s="54"/>
      <c r="FN395" s="54"/>
      <c r="FO395" s="54"/>
      <c r="FP395" s="54"/>
      <c r="FQ395" s="54"/>
      <c r="FR395" s="54"/>
      <c r="FS395" s="54"/>
      <c r="FT395" s="54"/>
      <c r="FU395" s="54"/>
      <c r="FV395" s="54"/>
      <c r="FW395" s="54"/>
      <c r="FX395" s="54"/>
      <c r="FY395" s="54"/>
      <c r="FZ395" s="54"/>
      <c r="GA395" s="54"/>
      <c r="GB395" s="54"/>
      <c r="GC395" s="54"/>
      <c r="GD395" s="54"/>
      <c r="GE395" s="54"/>
      <c r="GF395" s="54"/>
      <c r="GG395" s="54"/>
      <c r="GH395" s="54"/>
      <c r="GI395" s="54"/>
      <c r="GJ395" s="54"/>
      <c r="GK395" s="54"/>
      <c r="GL395" s="54"/>
      <c r="GM395" s="54"/>
      <c r="GN395" s="54"/>
      <c r="GO395" s="54"/>
      <c r="GP395" s="54"/>
      <c r="GQ395" s="54"/>
      <c r="GR395" s="54"/>
      <c r="GS395" s="54"/>
      <c r="GT395" s="54"/>
      <c r="GU395" s="54"/>
      <c r="GV395" s="54"/>
      <c r="GW395" s="54"/>
      <c r="GX395" s="54"/>
      <c r="GY395" s="54"/>
      <c r="GZ395" s="54"/>
      <c r="HA395" s="54"/>
      <c r="HB395" s="54"/>
      <c r="HC395" s="54"/>
      <c r="HD395" s="54"/>
      <c r="HE395" s="54"/>
      <c r="HF395" s="54"/>
      <c r="HG395" s="54"/>
      <c r="HH395" s="54"/>
      <c r="HI395" s="54"/>
      <c r="HJ395" s="54"/>
      <c r="HK395" s="54"/>
      <c r="HL395" s="54"/>
      <c r="HM395" s="54"/>
      <c r="HN395" s="54"/>
      <c r="HO395" s="54"/>
      <c r="HP395" s="54"/>
      <c r="HQ395" s="54"/>
      <c r="HR395" s="54"/>
      <c r="HS395" s="54"/>
      <c r="HT395" s="54"/>
      <c r="HU395" s="54"/>
      <c r="HV395" s="54"/>
      <c r="HW395" s="54"/>
      <c r="HX395" s="54"/>
      <c r="HY395" s="54"/>
      <c r="HZ395" s="54"/>
      <c r="IA395" s="54"/>
      <c r="IB395" s="54"/>
      <c r="IC395" s="54"/>
      <c r="ID395" s="54"/>
      <c r="IE395" s="54"/>
      <c r="IF395" s="54"/>
      <c r="IG395" s="54"/>
      <c r="IH395" s="54"/>
      <c r="II395" s="54"/>
      <c r="IJ395" s="54"/>
      <c r="IK395" s="54"/>
      <c r="IL395" s="54"/>
      <c r="IM395" s="54"/>
      <c r="IN395" s="54"/>
      <c r="IO395" s="54"/>
      <c r="IP395" s="54"/>
      <c r="IQ395" s="54"/>
      <c r="IR395" s="54"/>
      <c r="IS395" s="54"/>
      <c r="IT395" s="54"/>
      <c r="IU395" s="54"/>
      <c r="IV395" s="54"/>
      <c r="IW395" s="54"/>
      <c r="IX395" s="54"/>
      <c r="IY395" s="54"/>
      <c r="IZ395" s="54"/>
      <c r="JA395" s="16"/>
      <c r="JB395" s="16"/>
      <c r="JC395" s="16"/>
      <c r="JD395" s="16"/>
    </row>
    <row r="396" spans="1:264" s="6" customFormat="1" x14ac:dyDescent="0.25">
      <c r="A396" s="55">
        <v>392</v>
      </c>
      <c r="B396" s="56">
        <f>ESTUDIANTES!B396</f>
        <v>0</v>
      </c>
      <c r="C396" s="56">
        <f>ESTUDIANTES!C396</f>
        <v>0</v>
      </c>
      <c r="D396" s="97">
        <f>ESTUDIANTES!D396</f>
        <v>0</v>
      </c>
      <c r="E396" s="97"/>
      <c r="F396" s="97"/>
      <c r="G396" s="97"/>
      <c r="H396" s="57">
        <f>ESTUDIANTES!H396</f>
        <v>0</v>
      </c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  <c r="ET396" s="54"/>
      <c r="EU396" s="54"/>
      <c r="EV396" s="54"/>
      <c r="EW396" s="54"/>
      <c r="EX396" s="54"/>
      <c r="EY396" s="54"/>
      <c r="EZ396" s="54"/>
      <c r="FA396" s="54"/>
      <c r="FB396" s="54"/>
      <c r="FC396" s="54"/>
      <c r="FD396" s="54"/>
      <c r="FE396" s="54"/>
      <c r="FF396" s="54"/>
      <c r="FG396" s="54"/>
      <c r="FH396" s="54"/>
      <c r="FI396" s="54"/>
      <c r="FJ396" s="54"/>
      <c r="FK396" s="54"/>
      <c r="FL396" s="54"/>
      <c r="FM396" s="54"/>
      <c r="FN396" s="54"/>
      <c r="FO396" s="54"/>
      <c r="FP396" s="54"/>
      <c r="FQ396" s="54"/>
      <c r="FR396" s="54"/>
      <c r="FS396" s="54"/>
      <c r="FT396" s="54"/>
      <c r="FU396" s="54"/>
      <c r="FV396" s="54"/>
      <c r="FW396" s="54"/>
      <c r="FX396" s="54"/>
      <c r="FY396" s="54"/>
      <c r="FZ396" s="54"/>
      <c r="GA396" s="54"/>
      <c r="GB396" s="54"/>
      <c r="GC396" s="54"/>
      <c r="GD396" s="54"/>
      <c r="GE396" s="54"/>
      <c r="GF396" s="54"/>
      <c r="GG396" s="54"/>
      <c r="GH396" s="54"/>
      <c r="GI396" s="54"/>
      <c r="GJ396" s="54"/>
      <c r="GK396" s="54"/>
      <c r="GL396" s="54"/>
      <c r="GM396" s="54"/>
      <c r="GN396" s="54"/>
      <c r="GO396" s="54"/>
      <c r="GP396" s="54"/>
      <c r="GQ396" s="54"/>
      <c r="GR396" s="54"/>
      <c r="GS396" s="54"/>
      <c r="GT396" s="54"/>
      <c r="GU396" s="54"/>
      <c r="GV396" s="54"/>
      <c r="GW396" s="54"/>
      <c r="GX396" s="54"/>
      <c r="GY396" s="54"/>
      <c r="GZ396" s="54"/>
      <c r="HA396" s="54"/>
      <c r="HB396" s="54"/>
      <c r="HC396" s="54"/>
      <c r="HD396" s="54"/>
      <c r="HE396" s="54"/>
      <c r="HF396" s="54"/>
      <c r="HG396" s="54"/>
      <c r="HH396" s="54"/>
      <c r="HI396" s="54"/>
      <c r="HJ396" s="54"/>
      <c r="HK396" s="54"/>
      <c r="HL396" s="54"/>
      <c r="HM396" s="54"/>
      <c r="HN396" s="54"/>
      <c r="HO396" s="54"/>
      <c r="HP396" s="54"/>
      <c r="HQ396" s="54"/>
      <c r="HR396" s="54"/>
      <c r="HS396" s="54"/>
      <c r="HT396" s="54"/>
      <c r="HU396" s="54"/>
      <c r="HV396" s="54"/>
      <c r="HW396" s="54"/>
      <c r="HX396" s="54"/>
      <c r="HY396" s="54"/>
      <c r="HZ396" s="54"/>
      <c r="IA396" s="54"/>
      <c r="IB396" s="54"/>
      <c r="IC396" s="54"/>
      <c r="ID396" s="54"/>
      <c r="IE396" s="54"/>
      <c r="IF396" s="54"/>
      <c r="IG396" s="54"/>
      <c r="IH396" s="54"/>
      <c r="II396" s="54"/>
      <c r="IJ396" s="54"/>
      <c r="IK396" s="54"/>
      <c r="IL396" s="54"/>
      <c r="IM396" s="54"/>
      <c r="IN396" s="54"/>
      <c r="IO396" s="54"/>
      <c r="IP396" s="54"/>
      <c r="IQ396" s="54"/>
      <c r="IR396" s="54"/>
      <c r="IS396" s="54"/>
      <c r="IT396" s="54"/>
      <c r="IU396" s="54"/>
      <c r="IV396" s="54"/>
      <c r="IW396" s="54"/>
      <c r="IX396" s="54"/>
      <c r="IY396" s="54"/>
      <c r="IZ396" s="54"/>
      <c r="JA396" s="16"/>
      <c r="JB396" s="16"/>
      <c r="JC396" s="16"/>
      <c r="JD396" s="16"/>
    </row>
    <row r="397" spans="1:264" s="6" customFormat="1" x14ac:dyDescent="0.25">
      <c r="A397" s="55">
        <v>393</v>
      </c>
      <c r="B397" s="56">
        <f>ESTUDIANTES!B397</f>
        <v>0</v>
      </c>
      <c r="C397" s="56">
        <f>ESTUDIANTES!C397</f>
        <v>0</v>
      </c>
      <c r="D397" s="97">
        <f>ESTUDIANTES!D397</f>
        <v>0</v>
      </c>
      <c r="E397" s="97"/>
      <c r="F397" s="97"/>
      <c r="G397" s="97"/>
      <c r="H397" s="57">
        <f>ESTUDIANTES!H397</f>
        <v>0</v>
      </c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54"/>
      <c r="GL397" s="54"/>
      <c r="GM397" s="54"/>
      <c r="GN397" s="54"/>
      <c r="GO397" s="54"/>
      <c r="GP397" s="54"/>
      <c r="GQ397" s="54"/>
      <c r="GR397" s="54"/>
      <c r="GS397" s="54"/>
      <c r="GT397" s="54"/>
      <c r="GU397" s="54"/>
      <c r="GV397" s="54"/>
      <c r="GW397" s="54"/>
      <c r="GX397" s="54"/>
      <c r="GY397" s="54"/>
      <c r="GZ397" s="54"/>
      <c r="HA397" s="54"/>
      <c r="HB397" s="54"/>
      <c r="HC397" s="54"/>
      <c r="HD397" s="54"/>
      <c r="HE397" s="54"/>
      <c r="HF397" s="54"/>
      <c r="HG397" s="54"/>
      <c r="HH397" s="54"/>
      <c r="HI397" s="54"/>
      <c r="HJ397" s="54"/>
      <c r="HK397" s="54"/>
      <c r="HL397" s="54"/>
      <c r="HM397" s="54"/>
      <c r="HN397" s="54"/>
      <c r="HO397" s="54"/>
      <c r="HP397" s="54"/>
      <c r="HQ397" s="54"/>
      <c r="HR397" s="54"/>
      <c r="HS397" s="54"/>
      <c r="HT397" s="54"/>
      <c r="HU397" s="54"/>
      <c r="HV397" s="54"/>
      <c r="HW397" s="54"/>
      <c r="HX397" s="54"/>
      <c r="HY397" s="54"/>
      <c r="HZ397" s="54"/>
      <c r="IA397" s="54"/>
      <c r="IB397" s="54"/>
      <c r="IC397" s="54"/>
      <c r="ID397" s="54"/>
      <c r="IE397" s="54"/>
      <c r="IF397" s="54"/>
      <c r="IG397" s="54"/>
      <c r="IH397" s="54"/>
      <c r="II397" s="54"/>
      <c r="IJ397" s="54"/>
      <c r="IK397" s="54"/>
      <c r="IL397" s="54"/>
      <c r="IM397" s="54"/>
      <c r="IN397" s="54"/>
      <c r="IO397" s="54"/>
      <c r="IP397" s="54"/>
      <c r="IQ397" s="54"/>
      <c r="IR397" s="54"/>
      <c r="IS397" s="54"/>
      <c r="IT397" s="54"/>
      <c r="IU397" s="54"/>
      <c r="IV397" s="54"/>
      <c r="IW397" s="54"/>
      <c r="IX397" s="54"/>
      <c r="IY397" s="54"/>
      <c r="IZ397" s="54"/>
      <c r="JA397" s="16"/>
      <c r="JB397" s="16"/>
      <c r="JC397" s="16"/>
      <c r="JD397" s="16"/>
    </row>
    <row r="398" spans="1:264" s="6" customFormat="1" x14ac:dyDescent="0.25">
      <c r="A398" s="55">
        <v>394</v>
      </c>
      <c r="B398" s="56">
        <f>ESTUDIANTES!B398</f>
        <v>0</v>
      </c>
      <c r="C398" s="56">
        <f>ESTUDIANTES!C398</f>
        <v>0</v>
      </c>
      <c r="D398" s="97">
        <f>ESTUDIANTES!D398</f>
        <v>0</v>
      </c>
      <c r="E398" s="97"/>
      <c r="F398" s="97"/>
      <c r="G398" s="97"/>
      <c r="H398" s="57">
        <f>ESTUDIANTES!H398</f>
        <v>0</v>
      </c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4"/>
      <c r="CW398" s="54"/>
      <c r="CX398" s="54"/>
      <c r="CY398" s="54"/>
      <c r="CZ398" s="54"/>
      <c r="DA398" s="54"/>
      <c r="DB398" s="54"/>
      <c r="DC398" s="54"/>
      <c r="DD398" s="54"/>
      <c r="DE398" s="54"/>
      <c r="DF398" s="54"/>
      <c r="DG398" s="54"/>
      <c r="DH398" s="54"/>
      <c r="DI398" s="54"/>
      <c r="DJ398" s="54"/>
      <c r="DK398" s="54"/>
      <c r="DL398" s="54"/>
      <c r="DM398" s="54"/>
      <c r="DN398" s="54"/>
      <c r="DO398" s="54"/>
      <c r="DP398" s="54"/>
      <c r="DQ398" s="54"/>
      <c r="DR398" s="54"/>
      <c r="DS398" s="54"/>
      <c r="DT398" s="54"/>
      <c r="DU398" s="54"/>
      <c r="DV398" s="54"/>
      <c r="DW398" s="54"/>
      <c r="DX398" s="54"/>
      <c r="DY398" s="54"/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  <c r="EJ398" s="54"/>
      <c r="EK398" s="54"/>
      <c r="EL398" s="54"/>
      <c r="EM398" s="54"/>
      <c r="EN398" s="54"/>
      <c r="EO398" s="54"/>
      <c r="EP398" s="54"/>
      <c r="EQ398" s="54"/>
      <c r="ER398" s="54"/>
      <c r="ES398" s="54"/>
      <c r="ET398" s="54"/>
      <c r="EU398" s="54"/>
      <c r="EV398" s="54"/>
      <c r="EW398" s="54"/>
      <c r="EX398" s="54"/>
      <c r="EY398" s="54"/>
      <c r="EZ398" s="54"/>
      <c r="FA398" s="54"/>
      <c r="FB398" s="54"/>
      <c r="FC398" s="54"/>
      <c r="FD398" s="54"/>
      <c r="FE398" s="54"/>
      <c r="FF398" s="54"/>
      <c r="FG398" s="54"/>
      <c r="FH398" s="54"/>
      <c r="FI398" s="54"/>
      <c r="FJ398" s="54"/>
      <c r="FK398" s="54"/>
      <c r="FL398" s="54"/>
      <c r="FM398" s="54"/>
      <c r="FN398" s="54"/>
      <c r="FO398" s="54"/>
      <c r="FP398" s="54"/>
      <c r="FQ398" s="54"/>
      <c r="FR398" s="54"/>
      <c r="FS398" s="54"/>
      <c r="FT398" s="54"/>
      <c r="FU398" s="54"/>
      <c r="FV398" s="54"/>
      <c r="FW398" s="54"/>
      <c r="FX398" s="54"/>
      <c r="FY398" s="54"/>
      <c r="FZ398" s="54"/>
      <c r="GA398" s="54"/>
      <c r="GB398" s="54"/>
      <c r="GC398" s="54"/>
      <c r="GD398" s="54"/>
      <c r="GE398" s="54"/>
      <c r="GF398" s="54"/>
      <c r="GG398" s="54"/>
      <c r="GH398" s="54"/>
      <c r="GI398" s="54"/>
      <c r="GJ398" s="54"/>
      <c r="GK398" s="54"/>
      <c r="GL398" s="54"/>
      <c r="GM398" s="54"/>
      <c r="GN398" s="54"/>
      <c r="GO398" s="54"/>
      <c r="GP398" s="54"/>
      <c r="GQ398" s="54"/>
      <c r="GR398" s="54"/>
      <c r="GS398" s="54"/>
      <c r="GT398" s="54"/>
      <c r="GU398" s="54"/>
      <c r="GV398" s="54"/>
      <c r="GW398" s="54"/>
      <c r="GX398" s="54"/>
      <c r="GY398" s="54"/>
      <c r="GZ398" s="54"/>
      <c r="HA398" s="54"/>
      <c r="HB398" s="54"/>
      <c r="HC398" s="54"/>
      <c r="HD398" s="54"/>
      <c r="HE398" s="54"/>
      <c r="HF398" s="54"/>
      <c r="HG398" s="54"/>
      <c r="HH398" s="54"/>
      <c r="HI398" s="54"/>
      <c r="HJ398" s="54"/>
      <c r="HK398" s="54"/>
      <c r="HL398" s="54"/>
      <c r="HM398" s="54"/>
      <c r="HN398" s="54"/>
      <c r="HO398" s="54"/>
      <c r="HP398" s="54"/>
      <c r="HQ398" s="54"/>
      <c r="HR398" s="54"/>
      <c r="HS398" s="54"/>
      <c r="HT398" s="54"/>
      <c r="HU398" s="54"/>
      <c r="HV398" s="54"/>
      <c r="HW398" s="54"/>
      <c r="HX398" s="54"/>
      <c r="HY398" s="54"/>
      <c r="HZ398" s="54"/>
      <c r="IA398" s="54"/>
      <c r="IB398" s="54"/>
      <c r="IC398" s="54"/>
      <c r="ID398" s="54"/>
      <c r="IE398" s="54"/>
      <c r="IF398" s="54"/>
      <c r="IG398" s="54"/>
      <c r="IH398" s="54"/>
      <c r="II398" s="54"/>
      <c r="IJ398" s="54"/>
      <c r="IK398" s="54"/>
      <c r="IL398" s="54"/>
      <c r="IM398" s="54"/>
      <c r="IN398" s="54"/>
      <c r="IO398" s="54"/>
      <c r="IP398" s="54"/>
      <c r="IQ398" s="54"/>
      <c r="IR398" s="54"/>
      <c r="IS398" s="54"/>
      <c r="IT398" s="54"/>
      <c r="IU398" s="54"/>
      <c r="IV398" s="54"/>
      <c r="IW398" s="54"/>
      <c r="IX398" s="54"/>
      <c r="IY398" s="54"/>
      <c r="IZ398" s="54"/>
      <c r="JA398" s="16"/>
      <c r="JB398" s="16"/>
      <c r="JC398" s="16"/>
      <c r="JD398" s="16"/>
    </row>
    <row r="399" spans="1:264" s="6" customFormat="1" x14ac:dyDescent="0.25">
      <c r="A399" s="55">
        <v>395</v>
      </c>
      <c r="B399" s="56">
        <f>ESTUDIANTES!B399</f>
        <v>0</v>
      </c>
      <c r="C399" s="56">
        <f>ESTUDIANTES!C399</f>
        <v>0</v>
      </c>
      <c r="D399" s="97">
        <f>ESTUDIANTES!D399</f>
        <v>0</v>
      </c>
      <c r="E399" s="97"/>
      <c r="F399" s="97"/>
      <c r="G399" s="97"/>
      <c r="H399" s="57">
        <f>ESTUDIANTES!H399</f>
        <v>0</v>
      </c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4"/>
      <c r="CW399" s="54"/>
      <c r="CX399" s="54"/>
      <c r="CY399" s="54"/>
      <c r="CZ399" s="54"/>
      <c r="DA399" s="54"/>
      <c r="DB399" s="54"/>
      <c r="DC399" s="54"/>
      <c r="DD399" s="54"/>
      <c r="DE399" s="54"/>
      <c r="DF399" s="54"/>
      <c r="DG399" s="54"/>
      <c r="DH399" s="54"/>
      <c r="DI399" s="54"/>
      <c r="DJ399" s="54"/>
      <c r="DK399" s="54"/>
      <c r="DL399" s="54"/>
      <c r="DM399" s="54"/>
      <c r="DN399" s="54"/>
      <c r="DO399" s="54"/>
      <c r="DP399" s="54"/>
      <c r="DQ399" s="54"/>
      <c r="DR399" s="54"/>
      <c r="DS399" s="54"/>
      <c r="DT399" s="54"/>
      <c r="DU399" s="54"/>
      <c r="DV399" s="54"/>
      <c r="DW399" s="54"/>
      <c r="DX399" s="54"/>
      <c r="DY399" s="54"/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  <c r="EJ399" s="54"/>
      <c r="EK399" s="54"/>
      <c r="EL399" s="54"/>
      <c r="EM399" s="54"/>
      <c r="EN399" s="54"/>
      <c r="EO399" s="54"/>
      <c r="EP399" s="54"/>
      <c r="EQ399" s="54"/>
      <c r="ER399" s="54"/>
      <c r="ES399" s="54"/>
      <c r="ET399" s="54"/>
      <c r="EU399" s="54"/>
      <c r="EV399" s="54"/>
      <c r="EW399" s="54"/>
      <c r="EX399" s="54"/>
      <c r="EY399" s="54"/>
      <c r="EZ399" s="54"/>
      <c r="FA399" s="54"/>
      <c r="FB399" s="54"/>
      <c r="FC399" s="54"/>
      <c r="FD399" s="54"/>
      <c r="FE399" s="54"/>
      <c r="FF399" s="54"/>
      <c r="FG399" s="54"/>
      <c r="FH399" s="54"/>
      <c r="FI399" s="54"/>
      <c r="FJ399" s="54"/>
      <c r="FK399" s="54"/>
      <c r="FL399" s="54"/>
      <c r="FM399" s="54"/>
      <c r="FN399" s="54"/>
      <c r="FO399" s="54"/>
      <c r="FP399" s="54"/>
      <c r="FQ399" s="54"/>
      <c r="FR399" s="54"/>
      <c r="FS399" s="54"/>
      <c r="FT399" s="54"/>
      <c r="FU399" s="54"/>
      <c r="FV399" s="54"/>
      <c r="FW399" s="54"/>
      <c r="FX399" s="54"/>
      <c r="FY399" s="54"/>
      <c r="FZ399" s="54"/>
      <c r="GA399" s="54"/>
      <c r="GB399" s="54"/>
      <c r="GC399" s="54"/>
      <c r="GD399" s="54"/>
      <c r="GE399" s="54"/>
      <c r="GF399" s="54"/>
      <c r="GG399" s="54"/>
      <c r="GH399" s="54"/>
      <c r="GI399" s="54"/>
      <c r="GJ399" s="54"/>
      <c r="GK399" s="54"/>
      <c r="GL399" s="54"/>
      <c r="GM399" s="54"/>
      <c r="GN399" s="54"/>
      <c r="GO399" s="54"/>
      <c r="GP399" s="54"/>
      <c r="GQ399" s="54"/>
      <c r="GR399" s="54"/>
      <c r="GS399" s="54"/>
      <c r="GT399" s="54"/>
      <c r="GU399" s="54"/>
      <c r="GV399" s="54"/>
      <c r="GW399" s="54"/>
      <c r="GX399" s="54"/>
      <c r="GY399" s="54"/>
      <c r="GZ399" s="54"/>
      <c r="HA399" s="54"/>
      <c r="HB399" s="54"/>
      <c r="HC399" s="54"/>
      <c r="HD399" s="54"/>
      <c r="HE399" s="54"/>
      <c r="HF399" s="54"/>
      <c r="HG399" s="54"/>
      <c r="HH399" s="54"/>
      <c r="HI399" s="54"/>
      <c r="HJ399" s="54"/>
      <c r="HK399" s="54"/>
      <c r="HL399" s="54"/>
      <c r="HM399" s="54"/>
      <c r="HN399" s="54"/>
      <c r="HO399" s="54"/>
      <c r="HP399" s="54"/>
      <c r="HQ399" s="54"/>
      <c r="HR399" s="54"/>
      <c r="HS399" s="54"/>
      <c r="HT399" s="54"/>
      <c r="HU399" s="54"/>
      <c r="HV399" s="54"/>
      <c r="HW399" s="54"/>
      <c r="HX399" s="54"/>
      <c r="HY399" s="54"/>
      <c r="HZ399" s="54"/>
      <c r="IA399" s="54"/>
      <c r="IB399" s="54"/>
      <c r="IC399" s="54"/>
      <c r="ID399" s="54"/>
      <c r="IE399" s="54"/>
      <c r="IF399" s="54"/>
      <c r="IG399" s="54"/>
      <c r="IH399" s="54"/>
      <c r="II399" s="54"/>
      <c r="IJ399" s="54"/>
      <c r="IK399" s="54"/>
      <c r="IL399" s="54"/>
      <c r="IM399" s="54"/>
      <c r="IN399" s="54"/>
      <c r="IO399" s="54"/>
      <c r="IP399" s="54"/>
      <c r="IQ399" s="54"/>
      <c r="IR399" s="54"/>
      <c r="IS399" s="54"/>
      <c r="IT399" s="54"/>
      <c r="IU399" s="54"/>
      <c r="IV399" s="54"/>
      <c r="IW399" s="54"/>
      <c r="IX399" s="54"/>
      <c r="IY399" s="54"/>
      <c r="IZ399" s="54"/>
      <c r="JA399" s="16"/>
      <c r="JB399" s="16"/>
      <c r="JC399" s="16"/>
      <c r="JD399" s="16"/>
    </row>
    <row r="400" spans="1:264" s="6" customFormat="1" x14ac:dyDescent="0.25">
      <c r="A400" s="55">
        <v>396</v>
      </c>
      <c r="B400" s="56">
        <f>ESTUDIANTES!B400</f>
        <v>0</v>
      </c>
      <c r="C400" s="56">
        <f>ESTUDIANTES!C400</f>
        <v>0</v>
      </c>
      <c r="D400" s="97">
        <f>ESTUDIANTES!D400</f>
        <v>0</v>
      </c>
      <c r="E400" s="97"/>
      <c r="F400" s="97"/>
      <c r="G400" s="97"/>
      <c r="H400" s="57">
        <f>ESTUDIANTES!H400</f>
        <v>0</v>
      </c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  <c r="EV400" s="54"/>
      <c r="EW400" s="54"/>
      <c r="EX400" s="54"/>
      <c r="EY400" s="54"/>
      <c r="EZ400" s="54"/>
      <c r="FA400" s="54"/>
      <c r="FB400" s="54"/>
      <c r="FC400" s="54"/>
      <c r="FD400" s="54"/>
      <c r="FE400" s="54"/>
      <c r="FF400" s="54"/>
      <c r="FG400" s="54"/>
      <c r="FH400" s="54"/>
      <c r="FI400" s="54"/>
      <c r="FJ400" s="54"/>
      <c r="FK400" s="54"/>
      <c r="FL400" s="54"/>
      <c r="FM400" s="54"/>
      <c r="FN400" s="54"/>
      <c r="FO400" s="54"/>
      <c r="FP400" s="54"/>
      <c r="FQ400" s="54"/>
      <c r="FR400" s="54"/>
      <c r="FS400" s="54"/>
      <c r="FT400" s="54"/>
      <c r="FU400" s="54"/>
      <c r="FV400" s="54"/>
      <c r="FW400" s="54"/>
      <c r="FX400" s="54"/>
      <c r="FY400" s="54"/>
      <c r="FZ400" s="54"/>
      <c r="GA400" s="54"/>
      <c r="GB400" s="54"/>
      <c r="GC400" s="54"/>
      <c r="GD400" s="54"/>
      <c r="GE400" s="54"/>
      <c r="GF400" s="54"/>
      <c r="GG400" s="54"/>
      <c r="GH400" s="54"/>
      <c r="GI400" s="54"/>
      <c r="GJ400" s="54"/>
      <c r="GK400" s="54"/>
      <c r="GL400" s="54"/>
      <c r="GM400" s="54"/>
      <c r="GN400" s="54"/>
      <c r="GO400" s="54"/>
      <c r="GP400" s="54"/>
      <c r="GQ400" s="54"/>
      <c r="GR400" s="54"/>
      <c r="GS400" s="54"/>
      <c r="GT400" s="54"/>
      <c r="GU400" s="54"/>
      <c r="GV400" s="54"/>
      <c r="GW400" s="54"/>
      <c r="GX400" s="54"/>
      <c r="GY400" s="54"/>
      <c r="GZ400" s="54"/>
      <c r="HA400" s="54"/>
      <c r="HB400" s="54"/>
      <c r="HC400" s="54"/>
      <c r="HD400" s="54"/>
      <c r="HE400" s="54"/>
      <c r="HF400" s="54"/>
      <c r="HG400" s="54"/>
      <c r="HH400" s="54"/>
      <c r="HI400" s="54"/>
      <c r="HJ400" s="54"/>
      <c r="HK400" s="54"/>
      <c r="HL400" s="54"/>
      <c r="HM400" s="54"/>
      <c r="HN400" s="54"/>
      <c r="HO400" s="54"/>
      <c r="HP400" s="54"/>
      <c r="HQ400" s="54"/>
      <c r="HR400" s="54"/>
      <c r="HS400" s="54"/>
      <c r="HT400" s="54"/>
      <c r="HU400" s="54"/>
      <c r="HV400" s="54"/>
      <c r="HW400" s="54"/>
      <c r="HX400" s="54"/>
      <c r="HY400" s="54"/>
      <c r="HZ400" s="54"/>
      <c r="IA400" s="54"/>
      <c r="IB400" s="54"/>
      <c r="IC400" s="54"/>
      <c r="ID400" s="54"/>
      <c r="IE400" s="54"/>
      <c r="IF400" s="54"/>
      <c r="IG400" s="54"/>
      <c r="IH400" s="54"/>
      <c r="II400" s="54"/>
      <c r="IJ400" s="54"/>
      <c r="IK400" s="54"/>
      <c r="IL400" s="54"/>
      <c r="IM400" s="54"/>
      <c r="IN400" s="54"/>
      <c r="IO400" s="54"/>
      <c r="IP400" s="54"/>
      <c r="IQ400" s="54"/>
      <c r="IR400" s="54"/>
      <c r="IS400" s="54"/>
      <c r="IT400" s="54"/>
      <c r="IU400" s="54"/>
      <c r="IV400" s="54"/>
      <c r="IW400" s="54"/>
      <c r="IX400" s="54"/>
      <c r="IY400" s="54"/>
      <c r="IZ400" s="54"/>
      <c r="JA400" s="16"/>
      <c r="JB400" s="16"/>
      <c r="JC400" s="16"/>
      <c r="JD400" s="16"/>
    </row>
    <row r="401" spans="1:264" s="6" customFormat="1" x14ac:dyDescent="0.25">
      <c r="A401" s="55">
        <v>397</v>
      </c>
      <c r="B401" s="56">
        <f>ESTUDIANTES!B401</f>
        <v>0</v>
      </c>
      <c r="C401" s="56">
        <f>ESTUDIANTES!C401</f>
        <v>0</v>
      </c>
      <c r="D401" s="97">
        <f>ESTUDIANTES!D401</f>
        <v>0</v>
      </c>
      <c r="E401" s="97"/>
      <c r="F401" s="97"/>
      <c r="G401" s="97"/>
      <c r="H401" s="57">
        <f>ESTUDIANTES!H401</f>
        <v>0</v>
      </c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4"/>
      <c r="EK401" s="54"/>
      <c r="EL401" s="54"/>
      <c r="EM401" s="54"/>
      <c r="EN401" s="54"/>
      <c r="EO401" s="54"/>
      <c r="EP401" s="54"/>
      <c r="EQ401" s="54"/>
      <c r="ER401" s="54"/>
      <c r="ES401" s="54"/>
      <c r="ET401" s="54"/>
      <c r="EU401" s="54"/>
      <c r="EV401" s="54"/>
      <c r="EW401" s="54"/>
      <c r="EX401" s="54"/>
      <c r="EY401" s="54"/>
      <c r="EZ401" s="54"/>
      <c r="FA401" s="54"/>
      <c r="FB401" s="54"/>
      <c r="FC401" s="54"/>
      <c r="FD401" s="54"/>
      <c r="FE401" s="54"/>
      <c r="FF401" s="54"/>
      <c r="FG401" s="54"/>
      <c r="FH401" s="54"/>
      <c r="FI401" s="54"/>
      <c r="FJ401" s="54"/>
      <c r="FK401" s="54"/>
      <c r="FL401" s="54"/>
      <c r="FM401" s="54"/>
      <c r="FN401" s="54"/>
      <c r="FO401" s="54"/>
      <c r="FP401" s="54"/>
      <c r="FQ401" s="54"/>
      <c r="FR401" s="54"/>
      <c r="FS401" s="54"/>
      <c r="FT401" s="54"/>
      <c r="FU401" s="54"/>
      <c r="FV401" s="54"/>
      <c r="FW401" s="54"/>
      <c r="FX401" s="54"/>
      <c r="FY401" s="54"/>
      <c r="FZ401" s="54"/>
      <c r="GA401" s="54"/>
      <c r="GB401" s="54"/>
      <c r="GC401" s="54"/>
      <c r="GD401" s="54"/>
      <c r="GE401" s="54"/>
      <c r="GF401" s="54"/>
      <c r="GG401" s="54"/>
      <c r="GH401" s="54"/>
      <c r="GI401" s="54"/>
      <c r="GJ401" s="54"/>
      <c r="GK401" s="54"/>
      <c r="GL401" s="54"/>
      <c r="GM401" s="54"/>
      <c r="GN401" s="54"/>
      <c r="GO401" s="54"/>
      <c r="GP401" s="54"/>
      <c r="GQ401" s="54"/>
      <c r="GR401" s="54"/>
      <c r="GS401" s="54"/>
      <c r="GT401" s="54"/>
      <c r="GU401" s="54"/>
      <c r="GV401" s="54"/>
      <c r="GW401" s="54"/>
      <c r="GX401" s="54"/>
      <c r="GY401" s="54"/>
      <c r="GZ401" s="54"/>
      <c r="HA401" s="54"/>
      <c r="HB401" s="54"/>
      <c r="HC401" s="54"/>
      <c r="HD401" s="54"/>
      <c r="HE401" s="54"/>
      <c r="HF401" s="54"/>
      <c r="HG401" s="54"/>
      <c r="HH401" s="54"/>
      <c r="HI401" s="54"/>
      <c r="HJ401" s="54"/>
      <c r="HK401" s="54"/>
      <c r="HL401" s="54"/>
      <c r="HM401" s="54"/>
      <c r="HN401" s="54"/>
      <c r="HO401" s="54"/>
      <c r="HP401" s="54"/>
      <c r="HQ401" s="54"/>
      <c r="HR401" s="54"/>
      <c r="HS401" s="54"/>
      <c r="HT401" s="54"/>
      <c r="HU401" s="54"/>
      <c r="HV401" s="54"/>
      <c r="HW401" s="54"/>
      <c r="HX401" s="54"/>
      <c r="HY401" s="54"/>
      <c r="HZ401" s="54"/>
      <c r="IA401" s="54"/>
      <c r="IB401" s="54"/>
      <c r="IC401" s="54"/>
      <c r="ID401" s="54"/>
      <c r="IE401" s="54"/>
      <c r="IF401" s="54"/>
      <c r="IG401" s="54"/>
      <c r="IH401" s="54"/>
      <c r="II401" s="54"/>
      <c r="IJ401" s="54"/>
      <c r="IK401" s="54"/>
      <c r="IL401" s="54"/>
      <c r="IM401" s="54"/>
      <c r="IN401" s="54"/>
      <c r="IO401" s="54"/>
      <c r="IP401" s="54"/>
      <c r="IQ401" s="54"/>
      <c r="IR401" s="54"/>
      <c r="IS401" s="54"/>
      <c r="IT401" s="54"/>
      <c r="IU401" s="54"/>
      <c r="IV401" s="54"/>
      <c r="IW401" s="54"/>
      <c r="IX401" s="54"/>
      <c r="IY401" s="54"/>
      <c r="IZ401" s="54"/>
      <c r="JA401" s="16"/>
      <c r="JB401" s="16"/>
      <c r="JC401" s="16"/>
      <c r="JD401" s="16"/>
    </row>
    <row r="402" spans="1:264" s="6" customFormat="1" x14ac:dyDescent="0.25">
      <c r="A402" s="55">
        <v>398</v>
      </c>
      <c r="B402" s="56">
        <f>ESTUDIANTES!B402</f>
        <v>0</v>
      </c>
      <c r="C402" s="56">
        <f>ESTUDIANTES!C402</f>
        <v>0</v>
      </c>
      <c r="D402" s="97">
        <f>ESTUDIANTES!D402</f>
        <v>0</v>
      </c>
      <c r="E402" s="97"/>
      <c r="F402" s="97"/>
      <c r="G402" s="97"/>
      <c r="H402" s="57">
        <f>ESTUDIANTES!H402</f>
        <v>0</v>
      </c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  <c r="EV402" s="54"/>
      <c r="EW402" s="54"/>
      <c r="EX402" s="54"/>
      <c r="EY402" s="54"/>
      <c r="EZ402" s="54"/>
      <c r="FA402" s="54"/>
      <c r="FB402" s="54"/>
      <c r="FC402" s="54"/>
      <c r="FD402" s="54"/>
      <c r="FE402" s="54"/>
      <c r="FF402" s="54"/>
      <c r="FG402" s="54"/>
      <c r="FH402" s="54"/>
      <c r="FI402" s="54"/>
      <c r="FJ402" s="54"/>
      <c r="FK402" s="54"/>
      <c r="FL402" s="54"/>
      <c r="FM402" s="54"/>
      <c r="FN402" s="54"/>
      <c r="FO402" s="54"/>
      <c r="FP402" s="54"/>
      <c r="FQ402" s="54"/>
      <c r="FR402" s="54"/>
      <c r="FS402" s="54"/>
      <c r="FT402" s="54"/>
      <c r="FU402" s="54"/>
      <c r="FV402" s="54"/>
      <c r="FW402" s="54"/>
      <c r="FX402" s="54"/>
      <c r="FY402" s="54"/>
      <c r="FZ402" s="54"/>
      <c r="GA402" s="54"/>
      <c r="GB402" s="54"/>
      <c r="GC402" s="54"/>
      <c r="GD402" s="54"/>
      <c r="GE402" s="54"/>
      <c r="GF402" s="54"/>
      <c r="GG402" s="54"/>
      <c r="GH402" s="54"/>
      <c r="GI402" s="54"/>
      <c r="GJ402" s="54"/>
      <c r="GK402" s="54"/>
      <c r="GL402" s="54"/>
      <c r="GM402" s="54"/>
      <c r="GN402" s="54"/>
      <c r="GO402" s="54"/>
      <c r="GP402" s="54"/>
      <c r="GQ402" s="54"/>
      <c r="GR402" s="54"/>
      <c r="GS402" s="54"/>
      <c r="GT402" s="54"/>
      <c r="GU402" s="54"/>
      <c r="GV402" s="54"/>
      <c r="GW402" s="54"/>
      <c r="GX402" s="54"/>
      <c r="GY402" s="54"/>
      <c r="GZ402" s="54"/>
      <c r="HA402" s="54"/>
      <c r="HB402" s="54"/>
      <c r="HC402" s="54"/>
      <c r="HD402" s="54"/>
      <c r="HE402" s="54"/>
      <c r="HF402" s="54"/>
      <c r="HG402" s="54"/>
      <c r="HH402" s="54"/>
      <c r="HI402" s="54"/>
      <c r="HJ402" s="54"/>
      <c r="HK402" s="54"/>
      <c r="HL402" s="54"/>
      <c r="HM402" s="54"/>
      <c r="HN402" s="54"/>
      <c r="HO402" s="54"/>
      <c r="HP402" s="54"/>
      <c r="HQ402" s="54"/>
      <c r="HR402" s="54"/>
      <c r="HS402" s="54"/>
      <c r="HT402" s="54"/>
      <c r="HU402" s="54"/>
      <c r="HV402" s="54"/>
      <c r="HW402" s="54"/>
      <c r="HX402" s="54"/>
      <c r="HY402" s="54"/>
      <c r="HZ402" s="54"/>
      <c r="IA402" s="54"/>
      <c r="IB402" s="54"/>
      <c r="IC402" s="54"/>
      <c r="ID402" s="54"/>
      <c r="IE402" s="54"/>
      <c r="IF402" s="54"/>
      <c r="IG402" s="54"/>
      <c r="IH402" s="54"/>
      <c r="II402" s="54"/>
      <c r="IJ402" s="54"/>
      <c r="IK402" s="54"/>
      <c r="IL402" s="54"/>
      <c r="IM402" s="54"/>
      <c r="IN402" s="54"/>
      <c r="IO402" s="54"/>
      <c r="IP402" s="54"/>
      <c r="IQ402" s="54"/>
      <c r="IR402" s="54"/>
      <c r="IS402" s="54"/>
      <c r="IT402" s="54"/>
      <c r="IU402" s="54"/>
      <c r="IV402" s="54"/>
      <c r="IW402" s="54"/>
      <c r="IX402" s="54"/>
      <c r="IY402" s="54"/>
      <c r="IZ402" s="54"/>
      <c r="JA402" s="16"/>
      <c r="JB402" s="16"/>
      <c r="JC402" s="16"/>
      <c r="JD402" s="16"/>
    </row>
    <row r="403" spans="1:264" s="6" customFormat="1" x14ac:dyDescent="0.25">
      <c r="A403" s="55">
        <v>399</v>
      </c>
      <c r="B403" s="56">
        <f>ESTUDIANTES!B403</f>
        <v>0</v>
      </c>
      <c r="C403" s="56">
        <f>ESTUDIANTES!C403</f>
        <v>0</v>
      </c>
      <c r="D403" s="97">
        <f>ESTUDIANTES!D403</f>
        <v>0</v>
      </c>
      <c r="E403" s="97"/>
      <c r="F403" s="97"/>
      <c r="G403" s="97"/>
      <c r="H403" s="57">
        <f>ESTUDIANTES!H403</f>
        <v>0</v>
      </c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54"/>
      <c r="EU403" s="54"/>
      <c r="EV403" s="54"/>
      <c r="EW403" s="54"/>
      <c r="EX403" s="54"/>
      <c r="EY403" s="54"/>
      <c r="EZ403" s="54"/>
      <c r="FA403" s="54"/>
      <c r="FB403" s="54"/>
      <c r="FC403" s="54"/>
      <c r="FD403" s="54"/>
      <c r="FE403" s="54"/>
      <c r="FF403" s="54"/>
      <c r="FG403" s="54"/>
      <c r="FH403" s="54"/>
      <c r="FI403" s="54"/>
      <c r="FJ403" s="54"/>
      <c r="FK403" s="54"/>
      <c r="FL403" s="54"/>
      <c r="FM403" s="54"/>
      <c r="FN403" s="54"/>
      <c r="FO403" s="54"/>
      <c r="FP403" s="54"/>
      <c r="FQ403" s="54"/>
      <c r="FR403" s="54"/>
      <c r="FS403" s="54"/>
      <c r="FT403" s="54"/>
      <c r="FU403" s="54"/>
      <c r="FV403" s="54"/>
      <c r="FW403" s="54"/>
      <c r="FX403" s="54"/>
      <c r="FY403" s="54"/>
      <c r="FZ403" s="54"/>
      <c r="GA403" s="54"/>
      <c r="GB403" s="54"/>
      <c r="GC403" s="54"/>
      <c r="GD403" s="54"/>
      <c r="GE403" s="54"/>
      <c r="GF403" s="54"/>
      <c r="GG403" s="54"/>
      <c r="GH403" s="54"/>
      <c r="GI403" s="54"/>
      <c r="GJ403" s="54"/>
      <c r="GK403" s="54"/>
      <c r="GL403" s="54"/>
      <c r="GM403" s="54"/>
      <c r="GN403" s="54"/>
      <c r="GO403" s="54"/>
      <c r="GP403" s="54"/>
      <c r="GQ403" s="54"/>
      <c r="GR403" s="54"/>
      <c r="GS403" s="54"/>
      <c r="GT403" s="54"/>
      <c r="GU403" s="54"/>
      <c r="GV403" s="54"/>
      <c r="GW403" s="54"/>
      <c r="GX403" s="54"/>
      <c r="GY403" s="54"/>
      <c r="GZ403" s="54"/>
      <c r="HA403" s="54"/>
      <c r="HB403" s="54"/>
      <c r="HC403" s="54"/>
      <c r="HD403" s="54"/>
      <c r="HE403" s="54"/>
      <c r="HF403" s="54"/>
      <c r="HG403" s="54"/>
      <c r="HH403" s="54"/>
      <c r="HI403" s="54"/>
      <c r="HJ403" s="54"/>
      <c r="HK403" s="54"/>
      <c r="HL403" s="54"/>
      <c r="HM403" s="54"/>
      <c r="HN403" s="54"/>
      <c r="HO403" s="54"/>
      <c r="HP403" s="54"/>
      <c r="HQ403" s="54"/>
      <c r="HR403" s="54"/>
      <c r="HS403" s="54"/>
      <c r="HT403" s="54"/>
      <c r="HU403" s="54"/>
      <c r="HV403" s="54"/>
      <c r="HW403" s="54"/>
      <c r="HX403" s="54"/>
      <c r="HY403" s="54"/>
      <c r="HZ403" s="54"/>
      <c r="IA403" s="54"/>
      <c r="IB403" s="54"/>
      <c r="IC403" s="54"/>
      <c r="ID403" s="54"/>
      <c r="IE403" s="54"/>
      <c r="IF403" s="54"/>
      <c r="IG403" s="54"/>
      <c r="IH403" s="54"/>
      <c r="II403" s="54"/>
      <c r="IJ403" s="54"/>
      <c r="IK403" s="54"/>
      <c r="IL403" s="54"/>
      <c r="IM403" s="54"/>
      <c r="IN403" s="54"/>
      <c r="IO403" s="54"/>
      <c r="IP403" s="54"/>
      <c r="IQ403" s="54"/>
      <c r="IR403" s="54"/>
      <c r="IS403" s="54"/>
      <c r="IT403" s="54"/>
      <c r="IU403" s="54"/>
      <c r="IV403" s="54"/>
      <c r="IW403" s="54"/>
      <c r="IX403" s="54"/>
      <c r="IY403" s="54"/>
      <c r="IZ403" s="54"/>
      <c r="JA403" s="16"/>
      <c r="JB403" s="16"/>
      <c r="JC403" s="16"/>
      <c r="JD403" s="16"/>
    </row>
    <row r="404" spans="1:264" s="6" customFormat="1" x14ac:dyDescent="0.25">
      <c r="A404" s="55">
        <v>400</v>
      </c>
      <c r="B404" s="56">
        <f>ESTUDIANTES!B404</f>
        <v>0</v>
      </c>
      <c r="C404" s="56">
        <f>ESTUDIANTES!C404</f>
        <v>0</v>
      </c>
      <c r="D404" s="97">
        <f>ESTUDIANTES!D404</f>
        <v>0</v>
      </c>
      <c r="E404" s="97"/>
      <c r="F404" s="97"/>
      <c r="G404" s="97"/>
      <c r="H404" s="57">
        <f>ESTUDIANTES!H404</f>
        <v>0</v>
      </c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54"/>
      <c r="EP404" s="5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54"/>
      <c r="FB404" s="5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54"/>
      <c r="FN404" s="5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54"/>
      <c r="FZ404" s="5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54"/>
      <c r="GL404" s="54"/>
      <c r="GM404" s="54"/>
      <c r="GN404" s="54"/>
      <c r="GO404" s="54"/>
      <c r="GP404" s="54"/>
      <c r="GQ404" s="54"/>
      <c r="GR404" s="54"/>
      <c r="GS404" s="54"/>
      <c r="GT404" s="54"/>
      <c r="GU404" s="54"/>
      <c r="GV404" s="54"/>
      <c r="GW404" s="54"/>
      <c r="GX404" s="54"/>
      <c r="GY404" s="54"/>
      <c r="GZ404" s="54"/>
      <c r="HA404" s="54"/>
      <c r="HB404" s="54"/>
      <c r="HC404" s="54"/>
      <c r="HD404" s="54"/>
      <c r="HE404" s="54"/>
      <c r="HF404" s="54"/>
      <c r="HG404" s="54"/>
      <c r="HH404" s="54"/>
      <c r="HI404" s="54"/>
      <c r="HJ404" s="54"/>
      <c r="HK404" s="54"/>
      <c r="HL404" s="54"/>
      <c r="HM404" s="54"/>
      <c r="HN404" s="54"/>
      <c r="HO404" s="54"/>
      <c r="HP404" s="54"/>
      <c r="HQ404" s="54"/>
      <c r="HR404" s="54"/>
      <c r="HS404" s="54"/>
      <c r="HT404" s="54"/>
      <c r="HU404" s="54"/>
      <c r="HV404" s="54"/>
      <c r="HW404" s="54"/>
      <c r="HX404" s="54"/>
      <c r="HY404" s="54"/>
      <c r="HZ404" s="54"/>
      <c r="IA404" s="54"/>
      <c r="IB404" s="54"/>
      <c r="IC404" s="54"/>
      <c r="ID404" s="54"/>
      <c r="IE404" s="54"/>
      <c r="IF404" s="54"/>
      <c r="IG404" s="54"/>
      <c r="IH404" s="54"/>
      <c r="II404" s="54"/>
      <c r="IJ404" s="54"/>
      <c r="IK404" s="54"/>
      <c r="IL404" s="54"/>
      <c r="IM404" s="54"/>
      <c r="IN404" s="54"/>
      <c r="IO404" s="54"/>
      <c r="IP404" s="54"/>
      <c r="IQ404" s="54"/>
      <c r="IR404" s="54"/>
      <c r="IS404" s="54"/>
      <c r="IT404" s="54"/>
      <c r="IU404" s="54"/>
      <c r="IV404" s="54"/>
      <c r="IW404" s="54"/>
      <c r="IX404" s="54"/>
      <c r="IY404" s="54"/>
      <c r="IZ404" s="54"/>
      <c r="JA404" s="16"/>
      <c r="JB404" s="16"/>
      <c r="JC404" s="16"/>
      <c r="JD404" s="16"/>
    </row>
    <row r="405" spans="1:264" s="6" customFormat="1" x14ac:dyDescent="0.25">
      <c r="A405" s="55">
        <v>401</v>
      </c>
      <c r="B405" s="56">
        <f>ESTUDIANTES!B405</f>
        <v>0</v>
      </c>
      <c r="C405" s="56">
        <f>ESTUDIANTES!C405</f>
        <v>0</v>
      </c>
      <c r="D405" s="97">
        <f>ESTUDIANTES!D405</f>
        <v>0</v>
      </c>
      <c r="E405" s="97"/>
      <c r="F405" s="97"/>
      <c r="G405" s="97"/>
      <c r="H405" s="57">
        <f>ESTUDIANTES!H405</f>
        <v>0</v>
      </c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4"/>
      <c r="EK405" s="54"/>
      <c r="EL405" s="54"/>
      <c r="EM405" s="54"/>
      <c r="EN405" s="54"/>
      <c r="EO405" s="54"/>
      <c r="EP405" s="54"/>
      <c r="EQ405" s="54"/>
      <c r="ER405" s="54"/>
      <c r="ES405" s="54"/>
      <c r="ET405" s="54"/>
      <c r="EU405" s="54"/>
      <c r="EV405" s="54"/>
      <c r="EW405" s="54"/>
      <c r="EX405" s="54"/>
      <c r="EY405" s="54"/>
      <c r="EZ405" s="54"/>
      <c r="FA405" s="54"/>
      <c r="FB405" s="54"/>
      <c r="FC405" s="54"/>
      <c r="FD405" s="54"/>
      <c r="FE405" s="54"/>
      <c r="FF405" s="54"/>
      <c r="FG405" s="54"/>
      <c r="FH405" s="54"/>
      <c r="FI405" s="54"/>
      <c r="FJ405" s="54"/>
      <c r="FK405" s="54"/>
      <c r="FL405" s="54"/>
      <c r="FM405" s="54"/>
      <c r="FN405" s="54"/>
      <c r="FO405" s="54"/>
      <c r="FP405" s="54"/>
      <c r="FQ405" s="54"/>
      <c r="FR405" s="54"/>
      <c r="FS405" s="54"/>
      <c r="FT405" s="54"/>
      <c r="FU405" s="54"/>
      <c r="FV405" s="54"/>
      <c r="FW405" s="54"/>
      <c r="FX405" s="54"/>
      <c r="FY405" s="54"/>
      <c r="FZ405" s="54"/>
      <c r="GA405" s="54"/>
      <c r="GB405" s="54"/>
      <c r="GC405" s="54"/>
      <c r="GD405" s="54"/>
      <c r="GE405" s="54"/>
      <c r="GF405" s="54"/>
      <c r="GG405" s="54"/>
      <c r="GH405" s="54"/>
      <c r="GI405" s="54"/>
      <c r="GJ405" s="54"/>
      <c r="GK405" s="54"/>
      <c r="GL405" s="54"/>
      <c r="GM405" s="54"/>
      <c r="GN405" s="54"/>
      <c r="GO405" s="54"/>
      <c r="GP405" s="54"/>
      <c r="GQ405" s="54"/>
      <c r="GR405" s="54"/>
      <c r="GS405" s="54"/>
      <c r="GT405" s="54"/>
      <c r="GU405" s="54"/>
      <c r="GV405" s="54"/>
      <c r="GW405" s="54"/>
      <c r="GX405" s="54"/>
      <c r="GY405" s="54"/>
      <c r="GZ405" s="54"/>
      <c r="HA405" s="54"/>
      <c r="HB405" s="54"/>
      <c r="HC405" s="54"/>
      <c r="HD405" s="54"/>
      <c r="HE405" s="54"/>
      <c r="HF405" s="54"/>
      <c r="HG405" s="54"/>
      <c r="HH405" s="54"/>
      <c r="HI405" s="54"/>
      <c r="HJ405" s="54"/>
      <c r="HK405" s="54"/>
      <c r="HL405" s="54"/>
      <c r="HM405" s="54"/>
      <c r="HN405" s="54"/>
      <c r="HO405" s="54"/>
      <c r="HP405" s="54"/>
      <c r="HQ405" s="54"/>
      <c r="HR405" s="54"/>
      <c r="HS405" s="54"/>
      <c r="HT405" s="54"/>
      <c r="HU405" s="54"/>
      <c r="HV405" s="54"/>
      <c r="HW405" s="54"/>
      <c r="HX405" s="54"/>
      <c r="HY405" s="54"/>
      <c r="HZ405" s="54"/>
      <c r="IA405" s="54"/>
      <c r="IB405" s="54"/>
      <c r="IC405" s="54"/>
      <c r="ID405" s="54"/>
      <c r="IE405" s="54"/>
      <c r="IF405" s="54"/>
      <c r="IG405" s="54"/>
      <c r="IH405" s="54"/>
      <c r="II405" s="54"/>
      <c r="IJ405" s="54"/>
      <c r="IK405" s="54"/>
      <c r="IL405" s="54"/>
      <c r="IM405" s="54"/>
      <c r="IN405" s="54"/>
      <c r="IO405" s="54"/>
      <c r="IP405" s="54"/>
      <c r="IQ405" s="54"/>
      <c r="IR405" s="54"/>
      <c r="IS405" s="54"/>
      <c r="IT405" s="54"/>
      <c r="IU405" s="54"/>
      <c r="IV405" s="54"/>
      <c r="IW405" s="54"/>
      <c r="IX405" s="54"/>
      <c r="IY405" s="54"/>
      <c r="IZ405" s="54"/>
      <c r="JA405" s="16"/>
      <c r="JB405" s="16"/>
      <c r="JC405" s="16"/>
      <c r="JD405" s="16"/>
    </row>
    <row r="406" spans="1:264" s="6" customFormat="1" x14ac:dyDescent="0.25">
      <c r="A406" s="55">
        <v>402</v>
      </c>
      <c r="B406" s="56">
        <f>ESTUDIANTES!B406</f>
        <v>0</v>
      </c>
      <c r="C406" s="56">
        <f>ESTUDIANTES!C406</f>
        <v>0</v>
      </c>
      <c r="D406" s="97">
        <f>ESTUDIANTES!D406</f>
        <v>0</v>
      </c>
      <c r="E406" s="97"/>
      <c r="F406" s="97"/>
      <c r="G406" s="97"/>
      <c r="H406" s="57">
        <f>ESTUDIANTES!H406</f>
        <v>0</v>
      </c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4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4"/>
      <c r="EK406" s="54"/>
      <c r="EL406" s="54"/>
      <c r="EM406" s="54"/>
      <c r="EN406" s="54"/>
      <c r="EO406" s="54"/>
      <c r="EP406" s="54"/>
      <c r="EQ406" s="54"/>
      <c r="ER406" s="54"/>
      <c r="ES406" s="54"/>
      <c r="ET406" s="54"/>
      <c r="EU406" s="54"/>
      <c r="EV406" s="54"/>
      <c r="EW406" s="54"/>
      <c r="EX406" s="54"/>
      <c r="EY406" s="54"/>
      <c r="EZ406" s="54"/>
      <c r="FA406" s="54"/>
      <c r="FB406" s="54"/>
      <c r="FC406" s="54"/>
      <c r="FD406" s="54"/>
      <c r="FE406" s="54"/>
      <c r="FF406" s="54"/>
      <c r="FG406" s="54"/>
      <c r="FH406" s="54"/>
      <c r="FI406" s="54"/>
      <c r="FJ406" s="54"/>
      <c r="FK406" s="54"/>
      <c r="FL406" s="54"/>
      <c r="FM406" s="54"/>
      <c r="FN406" s="54"/>
      <c r="FO406" s="54"/>
      <c r="FP406" s="54"/>
      <c r="FQ406" s="54"/>
      <c r="FR406" s="54"/>
      <c r="FS406" s="54"/>
      <c r="FT406" s="54"/>
      <c r="FU406" s="54"/>
      <c r="FV406" s="54"/>
      <c r="FW406" s="54"/>
      <c r="FX406" s="54"/>
      <c r="FY406" s="54"/>
      <c r="FZ406" s="54"/>
      <c r="GA406" s="54"/>
      <c r="GB406" s="54"/>
      <c r="GC406" s="54"/>
      <c r="GD406" s="54"/>
      <c r="GE406" s="54"/>
      <c r="GF406" s="54"/>
      <c r="GG406" s="54"/>
      <c r="GH406" s="54"/>
      <c r="GI406" s="54"/>
      <c r="GJ406" s="54"/>
      <c r="GK406" s="54"/>
      <c r="GL406" s="54"/>
      <c r="GM406" s="54"/>
      <c r="GN406" s="54"/>
      <c r="GO406" s="54"/>
      <c r="GP406" s="54"/>
      <c r="GQ406" s="54"/>
      <c r="GR406" s="54"/>
      <c r="GS406" s="54"/>
      <c r="GT406" s="54"/>
      <c r="GU406" s="54"/>
      <c r="GV406" s="54"/>
      <c r="GW406" s="54"/>
      <c r="GX406" s="54"/>
      <c r="GY406" s="54"/>
      <c r="GZ406" s="54"/>
      <c r="HA406" s="54"/>
      <c r="HB406" s="54"/>
      <c r="HC406" s="54"/>
      <c r="HD406" s="54"/>
      <c r="HE406" s="54"/>
      <c r="HF406" s="54"/>
      <c r="HG406" s="54"/>
      <c r="HH406" s="54"/>
      <c r="HI406" s="54"/>
      <c r="HJ406" s="54"/>
      <c r="HK406" s="54"/>
      <c r="HL406" s="54"/>
      <c r="HM406" s="54"/>
      <c r="HN406" s="54"/>
      <c r="HO406" s="54"/>
      <c r="HP406" s="54"/>
      <c r="HQ406" s="54"/>
      <c r="HR406" s="54"/>
      <c r="HS406" s="54"/>
      <c r="HT406" s="54"/>
      <c r="HU406" s="54"/>
      <c r="HV406" s="54"/>
      <c r="HW406" s="54"/>
      <c r="HX406" s="54"/>
      <c r="HY406" s="54"/>
      <c r="HZ406" s="54"/>
      <c r="IA406" s="54"/>
      <c r="IB406" s="54"/>
      <c r="IC406" s="54"/>
      <c r="ID406" s="54"/>
      <c r="IE406" s="54"/>
      <c r="IF406" s="54"/>
      <c r="IG406" s="54"/>
      <c r="IH406" s="54"/>
      <c r="II406" s="54"/>
      <c r="IJ406" s="54"/>
      <c r="IK406" s="54"/>
      <c r="IL406" s="54"/>
      <c r="IM406" s="54"/>
      <c r="IN406" s="54"/>
      <c r="IO406" s="54"/>
      <c r="IP406" s="54"/>
      <c r="IQ406" s="54"/>
      <c r="IR406" s="54"/>
      <c r="IS406" s="54"/>
      <c r="IT406" s="54"/>
      <c r="IU406" s="54"/>
      <c r="IV406" s="54"/>
      <c r="IW406" s="54"/>
      <c r="IX406" s="54"/>
      <c r="IY406" s="54"/>
      <c r="IZ406" s="54"/>
      <c r="JA406" s="16"/>
      <c r="JB406" s="16"/>
      <c r="JC406" s="16"/>
      <c r="JD406" s="16"/>
    </row>
    <row r="407" spans="1:264" s="6" customFormat="1" x14ac:dyDescent="0.25">
      <c r="A407" s="55">
        <v>403</v>
      </c>
      <c r="B407" s="56">
        <f>ESTUDIANTES!B407</f>
        <v>0</v>
      </c>
      <c r="C407" s="56">
        <f>ESTUDIANTES!C407</f>
        <v>0</v>
      </c>
      <c r="D407" s="97">
        <f>ESTUDIANTES!D407</f>
        <v>0</v>
      </c>
      <c r="E407" s="97"/>
      <c r="F407" s="97"/>
      <c r="G407" s="97"/>
      <c r="H407" s="57">
        <f>ESTUDIANTES!H407</f>
        <v>0</v>
      </c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4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4"/>
      <c r="EK407" s="54"/>
      <c r="EL407" s="54"/>
      <c r="EM407" s="54"/>
      <c r="EN407" s="54"/>
      <c r="EO407" s="54"/>
      <c r="EP407" s="54"/>
      <c r="EQ407" s="54"/>
      <c r="ER407" s="54"/>
      <c r="ES407" s="54"/>
      <c r="ET407" s="54"/>
      <c r="EU407" s="54"/>
      <c r="EV407" s="54"/>
      <c r="EW407" s="54"/>
      <c r="EX407" s="54"/>
      <c r="EY407" s="54"/>
      <c r="EZ407" s="54"/>
      <c r="FA407" s="54"/>
      <c r="FB407" s="54"/>
      <c r="FC407" s="54"/>
      <c r="FD407" s="54"/>
      <c r="FE407" s="54"/>
      <c r="FF407" s="54"/>
      <c r="FG407" s="54"/>
      <c r="FH407" s="54"/>
      <c r="FI407" s="54"/>
      <c r="FJ407" s="54"/>
      <c r="FK407" s="54"/>
      <c r="FL407" s="54"/>
      <c r="FM407" s="54"/>
      <c r="FN407" s="54"/>
      <c r="FO407" s="54"/>
      <c r="FP407" s="54"/>
      <c r="FQ407" s="54"/>
      <c r="FR407" s="54"/>
      <c r="FS407" s="54"/>
      <c r="FT407" s="54"/>
      <c r="FU407" s="54"/>
      <c r="FV407" s="54"/>
      <c r="FW407" s="54"/>
      <c r="FX407" s="54"/>
      <c r="FY407" s="54"/>
      <c r="FZ407" s="54"/>
      <c r="GA407" s="54"/>
      <c r="GB407" s="54"/>
      <c r="GC407" s="54"/>
      <c r="GD407" s="54"/>
      <c r="GE407" s="54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  <c r="GS407" s="54"/>
      <c r="GT407" s="54"/>
      <c r="GU407" s="54"/>
      <c r="GV407" s="54"/>
      <c r="GW407" s="54"/>
      <c r="GX407" s="54"/>
      <c r="GY407" s="54"/>
      <c r="GZ407" s="54"/>
      <c r="HA407" s="54"/>
      <c r="HB407" s="54"/>
      <c r="HC407" s="54"/>
      <c r="HD407" s="54"/>
      <c r="HE407" s="54"/>
      <c r="HF407" s="54"/>
      <c r="HG407" s="54"/>
      <c r="HH407" s="54"/>
      <c r="HI407" s="54"/>
      <c r="HJ407" s="54"/>
      <c r="HK407" s="54"/>
      <c r="HL407" s="54"/>
      <c r="HM407" s="54"/>
      <c r="HN407" s="54"/>
      <c r="HO407" s="54"/>
      <c r="HP407" s="54"/>
      <c r="HQ407" s="54"/>
      <c r="HR407" s="54"/>
      <c r="HS407" s="54"/>
      <c r="HT407" s="54"/>
      <c r="HU407" s="54"/>
      <c r="HV407" s="54"/>
      <c r="HW407" s="54"/>
      <c r="HX407" s="54"/>
      <c r="HY407" s="54"/>
      <c r="HZ407" s="54"/>
      <c r="IA407" s="54"/>
      <c r="IB407" s="54"/>
      <c r="IC407" s="54"/>
      <c r="ID407" s="54"/>
      <c r="IE407" s="54"/>
      <c r="IF407" s="54"/>
      <c r="IG407" s="54"/>
      <c r="IH407" s="54"/>
      <c r="II407" s="54"/>
      <c r="IJ407" s="54"/>
      <c r="IK407" s="54"/>
      <c r="IL407" s="54"/>
      <c r="IM407" s="54"/>
      <c r="IN407" s="54"/>
      <c r="IO407" s="54"/>
      <c r="IP407" s="54"/>
      <c r="IQ407" s="54"/>
      <c r="IR407" s="54"/>
      <c r="IS407" s="54"/>
      <c r="IT407" s="54"/>
      <c r="IU407" s="54"/>
      <c r="IV407" s="54"/>
      <c r="IW407" s="54"/>
      <c r="IX407" s="54"/>
      <c r="IY407" s="54"/>
      <c r="IZ407" s="54"/>
      <c r="JA407" s="16"/>
      <c r="JB407" s="16"/>
      <c r="JC407" s="16"/>
      <c r="JD407" s="16"/>
    </row>
    <row r="408" spans="1:264" s="6" customFormat="1" x14ac:dyDescent="0.25">
      <c r="A408" s="55">
        <v>404</v>
      </c>
      <c r="B408" s="56">
        <f>ESTUDIANTES!B408</f>
        <v>0</v>
      </c>
      <c r="C408" s="56">
        <f>ESTUDIANTES!C408</f>
        <v>0</v>
      </c>
      <c r="D408" s="97">
        <f>ESTUDIANTES!D408</f>
        <v>0</v>
      </c>
      <c r="E408" s="97"/>
      <c r="F408" s="97"/>
      <c r="G408" s="97"/>
      <c r="H408" s="57">
        <f>ESTUDIANTES!H408</f>
        <v>0</v>
      </c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4"/>
      <c r="EK408" s="54"/>
      <c r="EL408" s="54"/>
      <c r="EM408" s="54"/>
      <c r="EN408" s="54"/>
      <c r="EO408" s="54"/>
      <c r="EP408" s="54"/>
      <c r="EQ408" s="54"/>
      <c r="ER408" s="54"/>
      <c r="ES408" s="54"/>
      <c r="ET408" s="54"/>
      <c r="EU408" s="54"/>
      <c r="EV408" s="54"/>
      <c r="EW408" s="54"/>
      <c r="EX408" s="54"/>
      <c r="EY408" s="54"/>
      <c r="EZ408" s="54"/>
      <c r="FA408" s="54"/>
      <c r="FB408" s="54"/>
      <c r="FC408" s="54"/>
      <c r="FD408" s="54"/>
      <c r="FE408" s="54"/>
      <c r="FF408" s="54"/>
      <c r="FG408" s="54"/>
      <c r="FH408" s="54"/>
      <c r="FI408" s="54"/>
      <c r="FJ408" s="54"/>
      <c r="FK408" s="54"/>
      <c r="FL408" s="54"/>
      <c r="FM408" s="54"/>
      <c r="FN408" s="54"/>
      <c r="FO408" s="54"/>
      <c r="FP408" s="54"/>
      <c r="FQ408" s="54"/>
      <c r="FR408" s="54"/>
      <c r="FS408" s="54"/>
      <c r="FT408" s="54"/>
      <c r="FU408" s="54"/>
      <c r="FV408" s="54"/>
      <c r="FW408" s="54"/>
      <c r="FX408" s="54"/>
      <c r="FY408" s="54"/>
      <c r="FZ408" s="54"/>
      <c r="GA408" s="54"/>
      <c r="GB408" s="54"/>
      <c r="GC408" s="54"/>
      <c r="GD408" s="54"/>
      <c r="GE408" s="54"/>
      <c r="GF408" s="54"/>
      <c r="GG408" s="54"/>
      <c r="GH408" s="54"/>
      <c r="GI408" s="54"/>
      <c r="GJ408" s="54"/>
      <c r="GK408" s="54"/>
      <c r="GL408" s="54"/>
      <c r="GM408" s="54"/>
      <c r="GN408" s="54"/>
      <c r="GO408" s="54"/>
      <c r="GP408" s="54"/>
      <c r="GQ408" s="54"/>
      <c r="GR408" s="54"/>
      <c r="GS408" s="54"/>
      <c r="GT408" s="54"/>
      <c r="GU408" s="54"/>
      <c r="GV408" s="54"/>
      <c r="GW408" s="54"/>
      <c r="GX408" s="54"/>
      <c r="GY408" s="54"/>
      <c r="GZ408" s="54"/>
      <c r="HA408" s="54"/>
      <c r="HB408" s="54"/>
      <c r="HC408" s="54"/>
      <c r="HD408" s="54"/>
      <c r="HE408" s="54"/>
      <c r="HF408" s="54"/>
      <c r="HG408" s="54"/>
      <c r="HH408" s="54"/>
      <c r="HI408" s="54"/>
      <c r="HJ408" s="54"/>
      <c r="HK408" s="54"/>
      <c r="HL408" s="54"/>
      <c r="HM408" s="54"/>
      <c r="HN408" s="54"/>
      <c r="HO408" s="54"/>
      <c r="HP408" s="54"/>
      <c r="HQ408" s="54"/>
      <c r="HR408" s="54"/>
      <c r="HS408" s="54"/>
      <c r="HT408" s="54"/>
      <c r="HU408" s="54"/>
      <c r="HV408" s="54"/>
      <c r="HW408" s="54"/>
      <c r="HX408" s="54"/>
      <c r="HY408" s="54"/>
      <c r="HZ408" s="54"/>
      <c r="IA408" s="54"/>
      <c r="IB408" s="54"/>
      <c r="IC408" s="54"/>
      <c r="ID408" s="54"/>
      <c r="IE408" s="54"/>
      <c r="IF408" s="54"/>
      <c r="IG408" s="54"/>
      <c r="IH408" s="54"/>
      <c r="II408" s="54"/>
      <c r="IJ408" s="54"/>
      <c r="IK408" s="54"/>
      <c r="IL408" s="54"/>
      <c r="IM408" s="54"/>
      <c r="IN408" s="54"/>
      <c r="IO408" s="54"/>
      <c r="IP408" s="54"/>
      <c r="IQ408" s="54"/>
      <c r="IR408" s="54"/>
      <c r="IS408" s="54"/>
      <c r="IT408" s="54"/>
      <c r="IU408" s="54"/>
      <c r="IV408" s="54"/>
      <c r="IW408" s="54"/>
      <c r="IX408" s="54"/>
      <c r="IY408" s="54"/>
      <c r="IZ408" s="54"/>
      <c r="JA408" s="16"/>
      <c r="JB408" s="16"/>
      <c r="JC408" s="16"/>
      <c r="JD408" s="16"/>
    </row>
    <row r="409" spans="1:264" s="6" customFormat="1" x14ac:dyDescent="0.25">
      <c r="A409" s="55">
        <v>405</v>
      </c>
      <c r="B409" s="56">
        <f>ESTUDIANTES!B409</f>
        <v>0</v>
      </c>
      <c r="C409" s="56">
        <f>ESTUDIANTES!C409</f>
        <v>0</v>
      </c>
      <c r="D409" s="97">
        <f>ESTUDIANTES!D409</f>
        <v>0</v>
      </c>
      <c r="E409" s="97"/>
      <c r="F409" s="97"/>
      <c r="G409" s="97"/>
      <c r="H409" s="57">
        <f>ESTUDIANTES!H409</f>
        <v>0</v>
      </c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  <c r="EV409" s="54"/>
      <c r="EW409" s="54"/>
      <c r="EX409" s="54"/>
      <c r="EY409" s="54"/>
      <c r="EZ409" s="54"/>
      <c r="FA409" s="54"/>
      <c r="FB409" s="54"/>
      <c r="FC409" s="54"/>
      <c r="FD409" s="54"/>
      <c r="FE409" s="54"/>
      <c r="FF409" s="54"/>
      <c r="FG409" s="54"/>
      <c r="FH409" s="54"/>
      <c r="FI409" s="54"/>
      <c r="FJ409" s="54"/>
      <c r="FK409" s="54"/>
      <c r="FL409" s="54"/>
      <c r="FM409" s="54"/>
      <c r="FN409" s="54"/>
      <c r="FO409" s="54"/>
      <c r="FP409" s="54"/>
      <c r="FQ409" s="54"/>
      <c r="FR409" s="54"/>
      <c r="FS409" s="54"/>
      <c r="FT409" s="54"/>
      <c r="FU409" s="54"/>
      <c r="FV409" s="54"/>
      <c r="FW409" s="54"/>
      <c r="FX409" s="54"/>
      <c r="FY409" s="54"/>
      <c r="FZ409" s="54"/>
      <c r="GA409" s="54"/>
      <c r="GB409" s="54"/>
      <c r="GC409" s="54"/>
      <c r="GD409" s="54"/>
      <c r="GE409" s="54"/>
      <c r="GF409" s="54"/>
      <c r="GG409" s="54"/>
      <c r="GH409" s="54"/>
      <c r="GI409" s="54"/>
      <c r="GJ409" s="54"/>
      <c r="GK409" s="54"/>
      <c r="GL409" s="54"/>
      <c r="GM409" s="54"/>
      <c r="GN409" s="54"/>
      <c r="GO409" s="54"/>
      <c r="GP409" s="54"/>
      <c r="GQ409" s="54"/>
      <c r="GR409" s="54"/>
      <c r="GS409" s="54"/>
      <c r="GT409" s="54"/>
      <c r="GU409" s="54"/>
      <c r="GV409" s="54"/>
      <c r="GW409" s="54"/>
      <c r="GX409" s="54"/>
      <c r="GY409" s="54"/>
      <c r="GZ409" s="54"/>
      <c r="HA409" s="54"/>
      <c r="HB409" s="54"/>
      <c r="HC409" s="54"/>
      <c r="HD409" s="54"/>
      <c r="HE409" s="54"/>
      <c r="HF409" s="54"/>
      <c r="HG409" s="54"/>
      <c r="HH409" s="54"/>
      <c r="HI409" s="54"/>
      <c r="HJ409" s="54"/>
      <c r="HK409" s="54"/>
      <c r="HL409" s="54"/>
      <c r="HM409" s="54"/>
      <c r="HN409" s="54"/>
      <c r="HO409" s="54"/>
      <c r="HP409" s="54"/>
      <c r="HQ409" s="54"/>
      <c r="HR409" s="54"/>
      <c r="HS409" s="54"/>
      <c r="HT409" s="54"/>
      <c r="HU409" s="54"/>
      <c r="HV409" s="54"/>
      <c r="HW409" s="54"/>
      <c r="HX409" s="54"/>
      <c r="HY409" s="54"/>
      <c r="HZ409" s="54"/>
      <c r="IA409" s="54"/>
      <c r="IB409" s="54"/>
      <c r="IC409" s="54"/>
      <c r="ID409" s="54"/>
      <c r="IE409" s="54"/>
      <c r="IF409" s="54"/>
      <c r="IG409" s="54"/>
      <c r="IH409" s="54"/>
      <c r="II409" s="54"/>
      <c r="IJ409" s="54"/>
      <c r="IK409" s="54"/>
      <c r="IL409" s="54"/>
      <c r="IM409" s="54"/>
      <c r="IN409" s="54"/>
      <c r="IO409" s="54"/>
      <c r="IP409" s="54"/>
      <c r="IQ409" s="54"/>
      <c r="IR409" s="54"/>
      <c r="IS409" s="54"/>
      <c r="IT409" s="54"/>
      <c r="IU409" s="54"/>
      <c r="IV409" s="54"/>
      <c r="IW409" s="54"/>
      <c r="IX409" s="54"/>
      <c r="IY409" s="54"/>
      <c r="IZ409" s="54"/>
      <c r="JA409" s="16"/>
      <c r="JB409" s="16"/>
      <c r="JC409" s="16"/>
      <c r="JD409" s="16"/>
    </row>
    <row r="410" spans="1:264" s="6" customFormat="1" x14ac:dyDescent="0.25">
      <c r="A410" s="55">
        <v>406</v>
      </c>
      <c r="B410" s="56">
        <f>ESTUDIANTES!B410</f>
        <v>0</v>
      </c>
      <c r="C410" s="56">
        <f>ESTUDIANTES!C410</f>
        <v>0</v>
      </c>
      <c r="D410" s="97">
        <f>ESTUDIANTES!D410</f>
        <v>0</v>
      </c>
      <c r="E410" s="97"/>
      <c r="F410" s="97"/>
      <c r="G410" s="97"/>
      <c r="H410" s="57">
        <f>ESTUDIANTES!H410</f>
        <v>0</v>
      </c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4"/>
      <c r="EK410" s="54"/>
      <c r="EL410" s="54"/>
      <c r="EM410" s="54"/>
      <c r="EN410" s="54"/>
      <c r="EO410" s="54"/>
      <c r="EP410" s="54"/>
      <c r="EQ410" s="54"/>
      <c r="ER410" s="54"/>
      <c r="ES410" s="54"/>
      <c r="ET410" s="54"/>
      <c r="EU410" s="54"/>
      <c r="EV410" s="54"/>
      <c r="EW410" s="54"/>
      <c r="EX410" s="54"/>
      <c r="EY410" s="54"/>
      <c r="EZ410" s="54"/>
      <c r="FA410" s="54"/>
      <c r="FB410" s="54"/>
      <c r="FC410" s="54"/>
      <c r="FD410" s="54"/>
      <c r="FE410" s="54"/>
      <c r="FF410" s="54"/>
      <c r="FG410" s="54"/>
      <c r="FH410" s="54"/>
      <c r="FI410" s="54"/>
      <c r="FJ410" s="54"/>
      <c r="FK410" s="54"/>
      <c r="FL410" s="54"/>
      <c r="FM410" s="54"/>
      <c r="FN410" s="54"/>
      <c r="FO410" s="54"/>
      <c r="FP410" s="54"/>
      <c r="FQ410" s="54"/>
      <c r="FR410" s="54"/>
      <c r="FS410" s="54"/>
      <c r="FT410" s="54"/>
      <c r="FU410" s="54"/>
      <c r="FV410" s="54"/>
      <c r="FW410" s="54"/>
      <c r="FX410" s="54"/>
      <c r="FY410" s="54"/>
      <c r="FZ410" s="54"/>
      <c r="GA410" s="54"/>
      <c r="GB410" s="54"/>
      <c r="GC410" s="54"/>
      <c r="GD410" s="54"/>
      <c r="GE410" s="54"/>
      <c r="GF410" s="54"/>
      <c r="GG410" s="54"/>
      <c r="GH410" s="54"/>
      <c r="GI410" s="54"/>
      <c r="GJ410" s="54"/>
      <c r="GK410" s="54"/>
      <c r="GL410" s="54"/>
      <c r="GM410" s="54"/>
      <c r="GN410" s="54"/>
      <c r="GO410" s="54"/>
      <c r="GP410" s="54"/>
      <c r="GQ410" s="54"/>
      <c r="GR410" s="54"/>
      <c r="GS410" s="54"/>
      <c r="GT410" s="54"/>
      <c r="GU410" s="54"/>
      <c r="GV410" s="54"/>
      <c r="GW410" s="54"/>
      <c r="GX410" s="54"/>
      <c r="GY410" s="54"/>
      <c r="GZ410" s="54"/>
      <c r="HA410" s="54"/>
      <c r="HB410" s="54"/>
      <c r="HC410" s="54"/>
      <c r="HD410" s="54"/>
      <c r="HE410" s="54"/>
      <c r="HF410" s="54"/>
      <c r="HG410" s="54"/>
      <c r="HH410" s="54"/>
      <c r="HI410" s="54"/>
      <c r="HJ410" s="54"/>
      <c r="HK410" s="54"/>
      <c r="HL410" s="54"/>
      <c r="HM410" s="54"/>
      <c r="HN410" s="54"/>
      <c r="HO410" s="54"/>
      <c r="HP410" s="54"/>
      <c r="HQ410" s="54"/>
      <c r="HR410" s="54"/>
      <c r="HS410" s="54"/>
      <c r="HT410" s="54"/>
      <c r="HU410" s="54"/>
      <c r="HV410" s="54"/>
      <c r="HW410" s="54"/>
      <c r="HX410" s="54"/>
      <c r="HY410" s="54"/>
      <c r="HZ410" s="54"/>
      <c r="IA410" s="54"/>
      <c r="IB410" s="54"/>
      <c r="IC410" s="54"/>
      <c r="ID410" s="54"/>
      <c r="IE410" s="54"/>
      <c r="IF410" s="54"/>
      <c r="IG410" s="54"/>
      <c r="IH410" s="54"/>
      <c r="II410" s="54"/>
      <c r="IJ410" s="54"/>
      <c r="IK410" s="54"/>
      <c r="IL410" s="54"/>
      <c r="IM410" s="54"/>
      <c r="IN410" s="54"/>
      <c r="IO410" s="54"/>
      <c r="IP410" s="54"/>
      <c r="IQ410" s="54"/>
      <c r="IR410" s="54"/>
      <c r="IS410" s="54"/>
      <c r="IT410" s="54"/>
      <c r="IU410" s="54"/>
      <c r="IV410" s="54"/>
      <c r="IW410" s="54"/>
      <c r="IX410" s="54"/>
      <c r="IY410" s="54"/>
      <c r="IZ410" s="54"/>
      <c r="JA410" s="16"/>
      <c r="JB410" s="16"/>
      <c r="JC410" s="16"/>
      <c r="JD410" s="16"/>
    </row>
    <row r="411" spans="1:264" s="6" customFormat="1" x14ac:dyDescent="0.25">
      <c r="A411" s="55">
        <v>407</v>
      </c>
      <c r="B411" s="56">
        <f>ESTUDIANTES!B411</f>
        <v>0</v>
      </c>
      <c r="C411" s="56">
        <f>ESTUDIANTES!C411</f>
        <v>0</v>
      </c>
      <c r="D411" s="97">
        <f>ESTUDIANTES!D411</f>
        <v>0</v>
      </c>
      <c r="E411" s="97"/>
      <c r="F411" s="97"/>
      <c r="G411" s="97"/>
      <c r="H411" s="57">
        <f>ESTUDIANTES!H411</f>
        <v>0</v>
      </c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  <c r="EV411" s="54"/>
      <c r="EW411" s="54"/>
      <c r="EX411" s="54"/>
      <c r="EY411" s="54"/>
      <c r="EZ411" s="54"/>
      <c r="FA411" s="54"/>
      <c r="FB411" s="54"/>
      <c r="FC411" s="54"/>
      <c r="FD411" s="54"/>
      <c r="FE411" s="54"/>
      <c r="FF411" s="54"/>
      <c r="FG411" s="54"/>
      <c r="FH411" s="54"/>
      <c r="FI411" s="54"/>
      <c r="FJ411" s="54"/>
      <c r="FK411" s="54"/>
      <c r="FL411" s="54"/>
      <c r="FM411" s="54"/>
      <c r="FN411" s="54"/>
      <c r="FO411" s="54"/>
      <c r="FP411" s="54"/>
      <c r="FQ411" s="54"/>
      <c r="FR411" s="54"/>
      <c r="FS411" s="54"/>
      <c r="FT411" s="54"/>
      <c r="FU411" s="54"/>
      <c r="FV411" s="54"/>
      <c r="FW411" s="54"/>
      <c r="FX411" s="54"/>
      <c r="FY411" s="54"/>
      <c r="FZ411" s="54"/>
      <c r="GA411" s="54"/>
      <c r="GB411" s="54"/>
      <c r="GC411" s="54"/>
      <c r="GD411" s="54"/>
      <c r="GE411" s="54"/>
      <c r="GF411" s="54"/>
      <c r="GG411" s="54"/>
      <c r="GH411" s="54"/>
      <c r="GI411" s="54"/>
      <c r="GJ411" s="54"/>
      <c r="GK411" s="54"/>
      <c r="GL411" s="54"/>
      <c r="GM411" s="54"/>
      <c r="GN411" s="54"/>
      <c r="GO411" s="54"/>
      <c r="GP411" s="54"/>
      <c r="GQ411" s="54"/>
      <c r="GR411" s="54"/>
      <c r="GS411" s="54"/>
      <c r="GT411" s="54"/>
      <c r="GU411" s="54"/>
      <c r="GV411" s="54"/>
      <c r="GW411" s="54"/>
      <c r="GX411" s="54"/>
      <c r="GY411" s="54"/>
      <c r="GZ411" s="54"/>
      <c r="HA411" s="54"/>
      <c r="HB411" s="54"/>
      <c r="HC411" s="54"/>
      <c r="HD411" s="54"/>
      <c r="HE411" s="54"/>
      <c r="HF411" s="54"/>
      <c r="HG411" s="54"/>
      <c r="HH411" s="54"/>
      <c r="HI411" s="54"/>
      <c r="HJ411" s="54"/>
      <c r="HK411" s="54"/>
      <c r="HL411" s="54"/>
      <c r="HM411" s="54"/>
      <c r="HN411" s="54"/>
      <c r="HO411" s="54"/>
      <c r="HP411" s="54"/>
      <c r="HQ411" s="54"/>
      <c r="HR411" s="54"/>
      <c r="HS411" s="54"/>
      <c r="HT411" s="54"/>
      <c r="HU411" s="54"/>
      <c r="HV411" s="54"/>
      <c r="HW411" s="54"/>
      <c r="HX411" s="54"/>
      <c r="HY411" s="54"/>
      <c r="HZ411" s="54"/>
      <c r="IA411" s="54"/>
      <c r="IB411" s="54"/>
      <c r="IC411" s="54"/>
      <c r="ID411" s="54"/>
      <c r="IE411" s="54"/>
      <c r="IF411" s="54"/>
      <c r="IG411" s="54"/>
      <c r="IH411" s="54"/>
      <c r="II411" s="54"/>
      <c r="IJ411" s="54"/>
      <c r="IK411" s="54"/>
      <c r="IL411" s="54"/>
      <c r="IM411" s="54"/>
      <c r="IN411" s="54"/>
      <c r="IO411" s="54"/>
      <c r="IP411" s="54"/>
      <c r="IQ411" s="54"/>
      <c r="IR411" s="54"/>
      <c r="IS411" s="54"/>
      <c r="IT411" s="54"/>
      <c r="IU411" s="54"/>
      <c r="IV411" s="54"/>
      <c r="IW411" s="54"/>
      <c r="IX411" s="54"/>
      <c r="IY411" s="54"/>
      <c r="IZ411" s="54"/>
      <c r="JA411" s="16"/>
      <c r="JB411" s="16"/>
      <c r="JC411" s="16"/>
      <c r="JD411" s="16"/>
    </row>
    <row r="412" spans="1:264" s="6" customFormat="1" x14ac:dyDescent="0.25">
      <c r="A412" s="55">
        <v>408</v>
      </c>
      <c r="B412" s="56">
        <f>ESTUDIANTES!B412</f>
        <v>0</v>
      </c>
      <c r="C412" s="56">
        <f>ESTUDIANTES!C412</f>
        <v>0</v>
      </c>
      <c r="D412" s="97">
        <f>ESTUDIANTES!D412</f>
        <v>0</v>
      </c>
      <c r="E412" s="97"/>
      <c r="F412" s="97"/>
      <c r="G412" s="97"/>
      <c r="H412" s="57">
        <f>ESTUDIANTES!H412</f>
        <v>0</v>
      </c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4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4"/>
      <c r="EK412" s="54"/>
      <c r="EL412" s="54"/>
      <c r="EM412" s="54"/>
      <c r="EN412" s="54"/>
      <c r="EO412" s="54"/>
      <c r="EP412" s="54"/>
      <c r="EQ412" s="54"/>
      <c r="ER412" s="54"/>
      <c r="ES412" s="54"/>
      <c r="ET412" s="54"/>
      <c r="EU412" s="54"/>
      <c r="EV412" s="54"/>
      <c r="EW412" s="54"/>
      <c r="EX412" s="54"/>
      <c r="EY412" s="54"/>
      <c r="EZ412" s="54"/>
      <c r="FA412" s="54"/>
      <c r="FB412" s="54"/>
      <c r="FC412" s="54"/>
      <c r="FD412" s="54"/>
      <c r="FE412" s="54"/>
      <c r="FF412" s="54"/>
      <c r="FG412" s="54"/>
      <c r="FH412" s="54"/>
      <c r="FI412" s="54"/>
      <c r="FJ412" s="54"/>
      <c r="FK412" s="54"/>
      <c r="FL412" s="54"/>
      <c r="FM412" s="54"/>
      <c r="FN412" s="54"/>
      <c r="FO412" s="54"/>
      <c r="FP412" s="54"/>
      <c r="FQ412" s="54"/>
      <c r="FR412" s="54"/>
      <c r="FS412" s="54"/>
      <c r="FT412" s="54"/>
      <c r="FU412" s="54"/>
      <c r="FV412" s="54"/>
      <c r="FW412" s="54"/>
      <c r="FX412" s="54"/>
      <c r="FY412" s="54"/>
      <c r="FZ412" s="54"/>
      <c r="GA412" s="54"/>
      <c r="GB412" s="54"/>
      <c r="GC412" s="54"/>
      <c r="GD412" s="54"/>
      <c r="GE412" s="54"/>
      <c r="GF412" s="54"/>
      <c r="GG412" s="54"/>
      <c r="GH412" s="54"/>
      <c r="GI412" s="54"/>
      <c r="GJ412" s="54"/>
      <c r="GK412" s="54"/>
      <c r="GL412" s="54"/>
      <c r="GM412" s="54"/>
      <c r="GN412" s="54"/>
      <c r="GO412" s="54"/>
      <c r="GP412" s="54"/>
      <c r="GQ412" s="54"/>
      <c r="GR412" s="54"/>
      <c r="GS412" s="54"/>
      <c r="GT412" s="54"/>
      <c r="GU412" s="54"/>
      <c r="GV412" s="54"/>
      <c r="GW412" s="54"/>
      <c r="GX412" s="54"/>
      <c r="GY412" s="54"/>
      <c r="GZ412" s="54"/>
      <c r="HA412" s="54"/>
      <c r="HB412" s="54"/>
      <c r="HC412" s="54"/>
      <c r="HD412" s="54"/>
      <c r="HE412" s="54"/>
      <c r="HF412" s="54"/>
      <c r="HG412" s="54"/>
      <c r="HH412" s="54"/>
      <c r="HI412" s="54"/>
      <c r="HJ412" s="54"/>
      <c r="HK412" s="54"/>
      <c r="HL412" s="54"/>
      <c r="HM412" s="54"/>
      <c r="HN412" s="54"/>
      <c r="HO412" s="54"/>
      <c r="HP412" s="54"/>
      <c r="HQ412" s="54"/>
      <c r="HR412" s="54"/>
      <c r="HS412" s="54"/>
      <c r="HT412" s="54"/>
      <c r="HU412" s="54"/>
      <c r="HV412" s="54"/>
      <c r="HW412" s="54"/>
      <c r="HX412" s="54"/>
      <c r="HY412" s="54"/>
      <c r="HZ412" s="54"/>
      <c r="IA412" s="54"/>
      <c r="IB412" s="54"/>
      <c r="IC412" s="54"/>
      <c r="ID412" s="54"/>
      <c r="IE412" s="54"/>
      <c r="IF412" s="54"/>
      <c r="IG412" s="54"/>
      <c r="IH412" s="54"/>
      <c r="II412" s="54"/>
      <c r="IJ412" s="54"/>
      <c r="IK412" s="54"/>
      <c r="IL412" s="54"/>
      <c r="IM412" s="54"/>
      <c r="IN412" s="54"/>
      <c r="IO412" s="54"/>
      <c r="IP412" s="54"/>
      <c r="IQ412" s="54"/>
      <c r="IR412" s="54"/>
      <c r="IS412" s="54"/>
      <c r="IT412" s="54"/>
      <c r="IU412" s="54"/>
      <c r="IV412" s="54"/>
      <c r="IW412" s="54"/>
      <c r="IX412" s="54"/>
      <c r="IY412" s="54"/>
      <c r="IZ412" s="54"/>
      <c r="JA412" s="16"/>
      <c r="JB412" s="16"/>
      <c r="JC412" s="16"/>
      <c r="JD412" s="16"/>
    </row>
    <row r="413" spans="1:264" s="6" customFormat="1" x14ac:dyDescent="0.25">
      <c r="A413" s="55">
        <v>409</v>
      </c>
      <c r="B413" s="56">
        <f>ESTUDIANTES!B413</f>
        <v>0</v>
      </c>
      <c r="C413" s="56">
        <f>ESTUDIANTES!C413</f>
        <v>0</v>
      </c>
      <c r="D413" s="97">
        <f>ESTUDIANTES!D413</f>
        <v>0</v>
      </c>
      <c r="E413" s="97"/>
      <c r="F413" s="97"/>
      <c r="G413" s="97"/>
      <c r="H413" s="57">
        <f>ESTUDIANTES!H413</f>
        <v>0</v>
      </c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4"/>
      <c r="CW413" s="54"/>
      <c r="CX413" s="54"/>
      <c r="CY413" s="54"/>
      <c r="CZ413" s="54"/>
      <c r="DA413" s="54"/>
      <c r="DB413" s="54"/>
      <c r="DC413" s="54"/>
      <c r="DD413" s="54"/>
      <c r="DE413" s="54"/>
      <c r="DF413" s="54"/>
      <c r="DG413" s="54"/>
      <c r="DH413" s="54"/>
      <c r="DI413" s="54"/>
      <c r="DJ413" s="54"/>
      <c r="DK413" s="54"/>
      <c r="DL413" s="54"/>
      <c r="DM413" s="54"/>
      <c r="DN413" s="54"/>
      <c r="DO413" s="54"/>
      <c r="DP413" s="54"/>
      <c r="DQ413" s="54"/>
      <c r="DR413" s="54"/>
      <c r="DS413" s="54"/>
      <c r="DT413" s="54"/>
      <c r="DU413" s="54"/>
      <c r="DV413" s="54"/>
      <c r="DW413" s="54"/>
      <c r="DX413" s="54"/>
      <c r="DY413" s="54"/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  <c r="EJ413" s="54"/>
      <c r="EK413" s="54"/>
      <c r="EL413" s="54"/>
      <c r="EM413" s="54"/>
      <c r="EN413" s="54"/>
      <c r="EO413" s="54"/>
      <c r="EP413" s="54"/>
      <c r="EQ413" s="54"/>
      <c r="ER413" s="54"/>
      <c r="ES413" s="54"/>
      <c r="ET413" s="54"/>
      <c r="EU413" s="54"/>
      <c r="EV413" s="54"/>
      <c r="EW413" s="54"/>
      <c r="EX413" s="54"/>
      <c r="EY413" s="54"/>
      <c r="EZ413" s="54"/>
      <c r="FA413" s="54"/>
      <c r="FB413" s="54"/>
      <c r="FC413" s="54"/>
      <c r="FD413" s="54"/>
      <c r="FE413" s="54"/>
      <c r="FF413" s="54"/>
      <c r="FG413" s="54"/>
      <c r="FH413" s="54"/>
      <c r="FI413" s="54"/>
      <c r="FJ413" s="54"/>
      <c r="FK413" s="54"/>
      <c r="FL413" s="54"/>
      <c r="FM413" s="54"/>
      <c r="FN413" s="54"/>
      <c r="FO413" s="54"/>
      <c r="FP413" s="54"/>
      <c r="FQ413" s="54"/>
      <c r="FR413" s="54"/>
      <c r="FS413" s="54"/>
      <c r="FT413" s="54"/>
      <c r="FU413" s="54"/>
      <c r="FV413" s="54"/>
      <c r="FW413" s="54"/>
      <c r="FX413" s="54"/>
      <c r="FY413" s="54"/>
      <c r="FZ413" s="54"/>
      <c r="GA413" s="54"/>
      <c r="GB413" s="54"/>
      <c r="GC413" s="54"/>
      <c r="GD413" s="54"/>
      <c r="GE413" s="54"/>
      <c r="GF413" s="54"/>
      <c r="GG413" s="54"/>
      <c r="GH413" s="54"/>
      <c r="GI413" s="54"/>
      <c r="GJ413" s="54"/>
      <c r="GK413" s="54"/>
      <c r="GL413" s="54"/>
      <c r="GM413" s="54"/>
      <c r="GN413" s="54"/>
      <c r="GO413" s="54"/>
      <c r="GP413" s="54"/>
      <c r="GQ413" s="54"/>
      <c r="GR413" s="54"/>
      <c r="GS413" s="54"/>
      <c r="GT413" s="54"/>
      <c r="GU413" s="54"/>
      <c r="GV413" s="54"/>
      <c r="GW413" s="54"/>
      <c r="GX413" s="54"/>
      <c r="GY413" s="54"/>
      <c r="GZ413" s="54"/>
      <c r="HA413" s="54"/>
      <c r="HB413" s="54"/>
      <c r="HC413" s="54"/>
      <c r="HD413" s="54"/>
      <c r="HE413" s="54"/>
      <c r="HF413" s="54"/>
      <c r="HG413" s="54"/>
      <c r="HH413" s="54"/>
      <c r="HI413" s="54"/>
      <c r="HJ413" s="54"/>
      <c r="HK413" s="54"/>
      <c r="HL413" s="54"/>
      <c r="HM413" s="54"/>
      <c r="HN413" s="54"/>
      <c r="HO413" s="54"/>
      <c r="HP413" s="54"/>
      <c r="HQ413" s="54"/>
      <c r="HR413" s="54"/>
      <c r="HS413" s="54"/>
      <c r="HT413" s="54"/>
      <c r="HU413" s="54"/>
      <c r="HV413" s="54"/>
      <c r="HW413" s="54"/>
      <c r="HX413" s="54"/>
      <c r="HY413" s="54"/>
      <c r="HZ413" s="54"/>
      <c r="IA413" s="54"/>
      <c r="IB413" s="54"/>
      <c r="IC413" s="54"/>
      <c r="ID413" s="54"/>
      <c r="IE413" s="54"/>
      <c r="IF413" s="54"/>
      <c r="IG413" s="54"/>
      <c r="IH413" s="54"/>
      <c r="II413" s="54"/>
      <c r="IJ413" s="54"/>
      <c r="IK413" s="54"/>
      <c r="IL413" s="54"/>
      <c r="IM413" s="54"/>
      <c r="IN413" s="54"/>
      <c r="IO413" s="54"/>
      <c r="IP413" s="54"/>
      <c r="IQ413" s="54"/>
      <c r="IR413" s="54"/>
      <c r="IS413" s="54"/>
      <c r="IT413" s="54"/>
      <c r="IU413" s="54"/>
      <c r="IV413" s="54"/>
      <c r="IW413" s="54"/>
      <c r="IX413" s="54"/>
      <c r="IY413" s="54"/>
      <c r="IZ413" s="54"/>
      <c r="JA413" s="16"/>
      <c r="JB413" s="16"/>
      <c r="JC413" s="16"/>
      <c r="JD413" s="16"/>
    </row>
    <row r="414" spans="1:264" s="6" customFormat="1" x14ac:dyDescent="0.25">
      <c r="A414" s="55">
        <v>410</v>
      </c>
      <c r="B414" s="56">
        <f>ESTUDIANTES!B414</f>
        <v>0</v>
      </c>
      <c r="C414" s="56">
        <f>ESTUDIANTES!C414</f>
        <v>0</v>
      </c>
      <c r="D414" s="97">
        <f>ESTUDIANTES!D414</f>
        <v>0</v>
      </c>
      <c r="E414" s="97"/>
      <c r="F414" s="97"/>
      <c r="G414" s="97"/>
      <c r="H414" s="57">
        <f>ESTUDIANTES!H414</f>
        <v>0</v>
      </c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4"/>
      <c r="EK414" s="54"/>
      <c r="EL414" s="54"/>
      <c r="EM414" s="54"/>
      <c r="EN414" s="54"/>
      <c r="EO414" s="54"/>
      <c r="EP414" s="54"/>
      <c r="EQ414" s="54"/>
      <c r="ER414" s="54"/>
      <c r="ES414" s="54"/>
      <c r="ET414" s="54"/>
      <c r="EU414" s="54"/>
      <c r="EV414" s="54"/>
      <c r="EW414" s="54"/>
      <c r="EX414" s="54"/>
      <c r="EY414" s="54"/>
      <c r="EZ414" s="54"/>
      <c r="FA414" s="54"/>
      <c r="FB414" s="54"/>
      <c r="FC414" s="54"/>
      <c r="FD414" s="54"/>
      <c r="FE414" s="54"/>
      <c r="FF414" s="54"/>
      <c r="FG414" s="54"/>
      <c r="FH414" s="54"/>
      <c r="FI414" s="54"/>
      <c r="FJ414" s="54"/>
      <c r="FK414" s="54"/>
      <c r="FL414" s="54"/>
      <c r="FM414" s="54"/>
      <c r="FN414" s="54"/>
      <c r="FO414" s="54"/>
      <c r="FP414" s="54"/>
      <c r="FQ414" s="54"/>
      <c r="FR414" s="54"/>
      <c r="FS414" s="54"/>
      <c r="FT414" s="54"/>
      <c r="FU414" s="54"/>
      <c r="FV414" s="54"/>
      <c r="FW414" s="54"/>
      <c r="FX414" s="54"/>
      <c r="FY414" s="54"/>
      <c r="FZ414" s="54"/>
      <c r="GA414" s="54"/>
      <c r="GB414" s="54"/>
      <c r="GC414" s="54"/>
      <c r="GD414" s="54"/>
      <c r="GE414" s="54"/>
      <c r="GF414" s="54"/>
      <c r="GG414" s="54"/>
      <c r="GH414" s="54"/>
      <c r="GI414" s="54"/>
      <c r="GJ414" s="54"/>
      <c r="GK414" s="54"/>
      <c r="GL414" s="54"/>
      <c r="GM414" s="54"/>
      <c r="GN414" s="54"/>
      <c r="GO414" s="54"/>
      <c r="GP414" s="54"/>
      <c r="GQ414" s="54"/>
      <c r="GR414" s="54"/>
      <c r="GS414" s="54"/>
      <c r="GT414" s="54"/>
      <c r="GU414" s="54"/>
      <c r="GV414" s="54"/>
      <c r="GW414" s="54"/>
      <c r="GX414" s="54"/>
      <c r="GY414" s="54"/>
      <c r="GZ414" s="54"/>
      <c r="HA414" s="54"/>
      <c r="HB414" s="54"/>
      <c r="HC414" s="54"/>
      <c r="HD414" s="54"/>
      <c r="HE414" s="54"/>
      <c r="HF414" s="54"/>
      <c r="HG414" s="54"/>
      <c r="HH414" s="54"/>
      <c r="HI414" s="54"/>
      <c r="HJ414" s="54"/>
      <c r="HK414" s="54"/>
      <c r="HL414" s="54"/>
      <c r="HM414" s="54"/>
      <c r="HN414" s="54"/>
      <c r="HO414" s="54"/>
      <c r="HP414" s="54"/>
      <c r="HQ414" s="54"/>
      <c r="HR414" s="54"/>
      <c r="HS414" s="54"/>
      <c r="HT414" s="54"/>
      <c r="HU414" s="54"/>
      <c r="HV414" s="54"/>
      <c r="HW414" s="54"/>
      <c r="HX414" s="54"/>
      <c r="HY414" s="54"/>
      <c r="HZ414" s="54"/>
      <c r="IA414" s="54"/>
      <c r="IB414" s="54"/>
      <c r="IC414" s="54"/>
      <c r="ID414" s="54"/>
      <c r="IE414" s="54"/>
      <c r="IF414" s="54"/>
      <c r="IG414" s="54"/>
      <c r="IH414" s="54"/>
      <c r="II414" s="54"/>
      <c r="IJ414" s="54"/>
      <c r="IK414" s="54"/>
      <c r="IL414" s="54"/>
      <c r="IM414" s="54"/>
      <c r="IN414" s="54"/>
      <c r="IO414" s="54"/>
      <c r="IP414" s="54"/>
      <c r="IQ414" s="54"/>
      <c r="IR414" s="54"/>
      <c r="IS414" s="54"/>
      <c r="IT414" s="54"/>
      <c r="IU414" s="54"/>
      <c r="IV414" s="54"/>
      <c r="IW414" s="54"/>
      <c r="IX414" s="54"/>
      <c r="IY414" s="54"/>
      <c r="IZ414" s="54"/>
      <c r="JA414" s="16"/>
      <c r="JB414" s="16"/>
      <c r="JC414" s="16"/>
      <c r="JD414" s="16"/>
    </row>
    <row r="415" spans="1:264" s="6" customFormat="1" x14ac:dyDescent="0.25">
      <c r="A415" s="55">
        <v>411</v>
      </c>
      <c r="B415" s="56">
        <f>ESTUDIANTES!B415</f>
        <v>0</v>
      </c>
      <c r="C415" s="56">
        <f>ESTUDIANTES!C415</f>
        <v>0</v>
      </c>
      <c r="D415" s="97">
        <f>ESTUDIANTES!D415</f>
        <v>0</v>
      </c>
      <c r="E415" s="97"/>
      <c r="F415" s="97"/>
      <c r="G415" s="97"/>
      <c r="H415" s="57">
        <f>ESTUDIANTES!H415</f>
        <v>0</v>
      </c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4"/>
      <c r="EK415" s="54"/>
      <c r="EL415" s="54"/>
      <c r="EM415" s="54"/>
      <c r="EN415" s="54"/>
      <c r="EO415" s="54"/>
      <c r="EP415" s="54"/>
      <c r="EQ415" s="54"/>
      <c r="ER415" s="54"/>
      <c r="ES415" s="54"/>
      <c r="ET415" s="54"/>
      <c r="EU415" s="54"/>
      <c r="EV415" s="54"/>
      <c r="EW415" s="54"/>
      <c r="EX415" s="54"/>
      <c r="EY415" s="54"/>
      <c r="EZ415" s="54"/>
      <c r="FA415" s="54"/>
      <c r="FB415" s="54"/>
      <c r="FC415" s="54"/>
      <c r="FD415" s="54"/>
      <c r="FE415" s="54"/>
      <c r="FF415" s="54"/>
      <c r="FG415" s="54"/>
      <c r="FH415" s="54"/>
      <c r="FI415" s="54"/>
      <c r="FJ415" s="54"/>
      <c r="FK415" s="54"/>
      <c r="FL415" s="54"/>
      <c r="FM415" s="54"/>
      <c r="FN415" s="54"/>
      <c r="FO415" s="54"/>
      <c r="FP415" s="54"/>
      <c r="FQ415" s="54"/>
      <c r="FR415" s="54"/>
      <c r="FS415" s="54"/>
      <c r="FT415" s="54"/>
      <c r="FU415" s="54"/>
      <c r="FV415" s="54"/>
      <c r="FW415" s="54"/>
      <c r="FX415" s="54"/>
      <c r="FY415" s="54"/>
      <c r="FZ415" s="54"/>
      <c r="GA415" s="54"/>
      <c r="GB415" s="54"/>
      <c r="GC415" s="54"/>
      <c r="GD415" s="54"/>
      <c r="GE415" s="54"/>
      <c r="GF415" s="54"/>
      <c r="GG415" s="54"/>
      <c r="GH415" s="54"/>
      <c r="GI415" s="54"/>
      <c r="GJ415" s="54"/>
      <c r="GK415" s="54"/>
      <c r="GL415" s="54"/>
      <c r="GM415" s="54"/>
      <c r="GN415" s="54"/>
      <c r="GO415" s="54"/>
      <c r="GP415" s="54"/>
      <c r="GQ415" s="54"/>
      <c r="GR415" s="54"/>
      <c r="GS415" s="54"/>
      <c r="GT415" s="54"/>
      <c r="GU415" s="54"/>
      <c r="GV415" s="54"/>
      <c r="GW415" s="54"/>
      <c r="GX415" s="54"/>
      <c r="GY415" s="54"/>
      <c r="GZ415" s="54"/>
      <c r="HA415" s="54"/>
      <c r="HB415" s="54"/>
      <c r="HC415" s="54"/>
      <c r="HD415" s="54"/>
      <c r="HE415" s="54"/>
      <c r="HF415" s="54"/>
      <c r="HG415" s="54"/>
      <c r="HH415" s="54"/>
      <c r="HI415" s="54"/>
      <c r="HJ415" s="54"/>
      <c r="HK415" s="54"/>
      <c r="HL415" s="54"/>
      <c r="HM415" s="54"/>
      <c r="HN415" s="54"/>
      <c r="HO415" s="54"/>
      <c r="HP415" s="54"/>
      <c r="HQ415" s="54"/>
      <c r="HR415" s="54"/>
      <c r="HS415" s="54"/>
      <c r="HT415" s="54"/>
      <c r="HU415" s="54"/>
      <c r="HV415" s="54"/>
      <c r="HW415" s="54"/>
      <c r="HX415" s="54"/>
      <c r="HY415" s="54"/>
      <c r="HZ415" s="54"/>
      <c r="IA415" s="54"/>
      <c r="IB415" s="54"/>
      <c r="IC415" s="54"/>
      <c r="ID415" s="54"/>
      <c r="IE415" s="54"/>
      <c r="IF415" s="54"/>
      <c r="IG415" s="54"/>
      <c r="IH415" s="54"/>
      <c r="II415" s="54"/>
      <c r="IJ415" s="54"/>
      <c r="IK415" s="54"/>
      <c r="IL415" s="54"/>
      <c r="IM415" s="54"/>
      <c r="IN415" s="54"/>
      <c r="IO415" s="54"/>
      <c r="IP415" s="54"/>
      <c r="IQ415" s="54"/>
      <c r="IR415" s="54"/>
      <c r="IS415" s="54"/>
      <c r="IT415" s="54"/>
      <c r="IU415" s="54"/>
      <c r="IV415" s="54"/>
      <c r="IW415" s="54"/>
      <c r="IX415" s="54"/>
      <c r="IY415" s="54"/>
      <c r="IZ415" s="54"/>
      <c r="JA415" s="16"/>
      <c r="JB415" s="16"/>
      <c r="JC415" s="16"/>
      <c r="JD415" s="16"/>
    </row>
    <row r="416" spans="1:264" s="6" customFormat="1" x14ac:dyDescent="0.25">
      <c r="A416" s="55">
        <v>412</v>
      </c>
      <c r="B416" s="56">
        <f>ESTUDIANTES!B416</f>
        <v>0</v>
      </c>
      <c r="C416" s="56">
        <f>ESTUDIANTES!C416</f>
        <v>0</v>
      </c>
      <c r="D416" s="97">
        <f>ESTUDIANTES!D416</f>
        <v>0</v>
      </c>
      <c r="E416" s="97"/>
      <c r="F416" s="97"/>
      <c r="G416" s="97"/>
      <c r="H416" s="57">
        <f>ESTUDIANTES!H416</f>
        <v>0</v>
      </c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54"/>
      <c r="EP416" s="5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54"/>
      <c r="FB416" s="5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54"/>
      <c r="FN416" s="5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54"/>
      <c r="FZ416" s="5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54"/>
      <c r="GL416" s="54"/>
      <c r="GM416" s="54"/>
      <c r="GN416" s="54"/>
      <c r="GO416" s="54"/>
      <c r="GP416" s="54"/>
      <c r="GQ416" s="54"/>
      <c r="GR416" s="54"/>
      <c r="GS416" s="54"/>
      <c r="GT416" s="54"/>
      <c r="GU416" s="54"/>
      <c r="GV416" s="54"/>
      <c r="GW416" s="54"/>
      <c r="GX416" s="54"/>
      <c r="GY416" s="54"/>
      <c r="GZ416" s="54"/>
      <c r="HA416" s="54"/>
      <c r="HB416" s="54"/>
      <c r="HC416" s="54"/>
      <c r="HD416" s="54"/>
      <c r="HE416" s="54"/>
      <c r="HF416" s="54"/>
      <c r="HG416" s="54"/>
      <c r="HH416" s="54"/>
      <c r="HI416" s="54"/>
      <c r="HJ416" s="54"/>
      <c r="HK416" s="54"/>
      <c r="HL416" s="54"/>
      <c r="HM416" s="54"/>
      <c r="HN416" s="54"/>
      <c r="HO416" s="54"/>
      <c r="HP416" s="54"/>
      <c r="HQ416" s="54"/>
      <c r="HR416" s="54"/>
      <c r="HS416" s="54"/>
      <c r="HT416" s="54"/>
      <c r="HU416" s="54"/>
      <c r="HV416" s="54"/>
      <c r="HW416" s="54"/>
      <c r="HX416" s="54"/>
      <c r="HY416" s="54"/>
      <c r="HZ416" s="54"/>
      <c r="IA416" s="54"/>
      <c r="IB416" s="54"/>
      <c r="IC416" s="54"/>
      <c r="ID416" s="54"/>
      <c r="IE416" s="54"/>
      <c r="IF416" s="54"/>
      <c r="IG416" s="54"/>
      <c r="IH416" s="54"/>
      <c r="II416" s="54"/>
      <c r="IJ416" s="54"/>
      <c r="IK416" s="54"/>
      <c r="IL416" s="54"/>
      <c r="IM416" s="54"/>
      <c r="IN416" s="54"/>
      <c r="IO416" s="54"/>
      <c r="IP416" s="54"/>
      <c r="IQ416" s="54"/>
      <c r="IR416" s="54"/>
      <c r="IS416" s="54"/>
      <c r="IT416" s="54"/>
      <c r="IU416" s="54"/>
      <c r="IV416" s="54"/>
      <c r="IW416" s="54"/>
      <c r="IX416" s="54"/>
      <c r="IY416" s="54"/>
      <c r="IZ416" s="54"/>
      <c r="JA416" s="16"/>
      <c r="JB416" s="16"/>
      <c r="JC416" s="16"/>
      <c r="JD416" s="16"/>
    </row>
    <row r="417" spans="1:264" s="6" customFormat="1" x14ac:dyDescent="0.25">
      <c r="A417" s="55">
        <v>413</v>
      </c>
      <c r="B417" s="56">
        <f>ESTUDIANTES!B417</f>
        <v>0</v>
      </c>
      <c r="C417" s="56">
        <f>ESTUDIANTES!C417</f>
        <v>0</v>
      </c>
      <c r="D417" s="97">
        <f>ESTUDIANTES!D417</f>
        <v>0</v>
      </c>
      <c r="E417" s="97"/>
      <c r="F417" s="97"/>
      <c r="G417" s="97"/>
      <c r="H417" s="57">
        <f>ESTUDIANTES!H417</f>
        <v>0</v>
      </c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4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4"/>
      <c r="EK417" s="54"/>
      <c r="EL417" s="54"/>
      <c r="EM417" s="54"/>
      <c r="EN417" s="54"/>
      <c r="EO417" s="54"/>
      <c r="EP417" s="54"/>
      <c r="EQ417" s="54"/>
      <c r="ER417" s="54"/>
      <c r="ES417" s="54"/>
      <c r="ET417" s="54"/>
      <c r="EU417" s="54"/>
      <c r="EV417" s="54"/>
      <c r="EW417" s="54"/>
      <c r="EX417" s="54"/>
      <c r="EY417" s="54"/>
      <c r="EZ417" s="54"/>
      <c r="FA417" s="54"/>
      <c r="FB417" s="54"/>
      <c r="FC417" s="54"/>
      <c r="FD417" s="54"/>
      <c r="FE417" s="54"/>
      <c r="FF417" s="54"/>
      <c r="FG417" s="54"/>
      <c r="FH417" s="54"/>
      <c r="FI417" s="54"/>
      <c r="FJ417" s="54"/>
      <c r="FK417" s="54"/>
      <c r="FL417" s="54"/>
      <c r="FM417" s="54"/>
      <c r="FN417" s="54"/>
      <c r="FO417" s="54"/>
      <c r="FP417" s="54"/>
      <c r="FQ417" s="54"/>
      <c r="FR417" s="54"/>
      <c r="FS417" s="54"/>
      <c r="FT417" s="54"/>
      <c r="FU417" s="54"/>
      <c r="FV417" s="54"/>
      <c r="FW417" s="54"/>
      <c r="FX417" s="54"/>
      <c r="FY417" s="54"/>
      <c r="FZ417" s="54"/>
      <c r="GA417" s="54"/>
      <c r="GB417" s="54"/>
      <c r="GC417" s="54"/>
      <c r="GD417" s="54"/>
      <c r="GE417" s="54"/>
      <c r="GF417" s="54"/>
      <c r="GG417" s="54"/>
      <c r="GH417" s="54"/>
      <c r="GI417" s="54"/>
      <c r="GJ417" s="54"/>
      <c r="GK417" s="54"/>
      <c r="GL417" s="54"/>
      <c r="GM417" s="54"/>
      <c r="GN417" s="54"/>
      <c r="GO417" s="54"/>
      <c r="GP417" s="54"/>
      <c r="GQ417" s="54"/>
      <c r="GR417" s="54"/>
      <c r="GS417" s="54"/>
      <c r="GT417" s="54"/>
      <c r="GU417" s="54"/>
      <c r="GV417" s="54"/>
      <c r="GW417" s="54"/>
      <c r="GX417" s="54"/>
      <c r="GY417" s="54"/>
      <c r="GZ417" s="54"/>
      <c r="HA417" s="54"/>
      <c r="HB417" s="54"/>
      <c r="HC417" s="54"/>
      <c r="HD417" s="54"/>
      <c r="HE417" s="54"/>
      <c r="HF417" s="54"/>
      <c r="HG417" s="54"/>
      <c r="HH417" s="54"/>
      <c r="HI417" s="54"/>
      <c r="HJ417" s="54"/>
      <c r="HK417" s="54"/>
      <c r="HL417" s="54"/>
      <c r="HM417" s="54"/>
      <c r="HN417" s="54"/>
      <c r="HO417" s="54"/>
      <c r="HP417" s="54"/>
      <c r="HQ417" s="54"/>
      <c r="HR417" s="54"/>
      <c r="HS417" s="54"/>
      <c r="HT417" s="54"/>
      <c r="HU417" s="54"/>
      <c r="HV417" s="54"/>
      <c r="HW417" s="54"/>
      <c r="HX417" s="54"/>
      <c r="HY417" s="54"/>
      <c r="HZ417" s="54"/>
      <c r="IA417" s="54"/>
      <c r="IB417" s="54"/>
      <c r="IC417" s="54"/>
      <c r="ID417" s="54"/>
      <c r="IE417" s="54"/>
      <c r="IF417" s="54"/>
      <c r="IG417" s="54"/>
      <c r="IH417" s="54"/>
      <c r="II417" s="54"/>
      <c r="IJ417" s="54"/>
      <c r="IK417" s="54"/>
      <c r="IL417" s="54"/>
      <c r="IM417" s="54"/>
      <c r="IN417" s="54"/>
      <c r="IO417" s="54"/>
      <c r="IP417" s="54"/>
      <c r="IQ417" s="54"/>
      <c r="IR417" s="54"/>
      <c r="IS417" s="54"/>
      <c r="IT417" s="54"/>
      <c r="IU417" s="54"/>
      <c r="IV417" s="54"/>
      <c r="IW417" s="54"/>
      <c r="IX417" s="54"/>
      <c r="IY417" s="54"/>
      <c r="IZ417" s="54"/>
      <c r="JA417" s="16"/>
      <c r="JB417" s="16"/>
      <c r="JC417" s="16"/>
      <c r="JD417" s="16"/>
    </row>
    <row r="418" spans="1:264" s="6" customFormat="1" x14ac:dyDescent="0.25">
      <c r="A418" s="55">
        <v>414</v>
      </c>
      <c r="B418" s="56">
        <f>ESTUDIANTES!B418</f>
        <v>0</v>
      </c>
      <c r="C418" s="56">
        <f>ESTUDIANTES!C418</f>
        <v>0</v>
      </c>
      <c r="D418" s="97">
        <f>ESTUDIANTES!D418</f>
        <v>0</v>
      </c>
      <c r="E418" s="97"/>
      <c r="F418" s="97"/>
      <c r="G418" s="97"/>
      <c r="H418" s="57">
        <f>ESTUDIANTES!H418</f>
        <v>0</v>
      </c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4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4"/>
      <c r="EK418" s="54"/>
      <c r="EL418" s="54"/>
      <c r="EM418" s="54"/>
      <c r="EN418" s="54"/>
      <c r="EO418" s="54"/>
      <c r="EP418" s="54"/>
      <c r="EQ418" s="54"/>
      <c r="ER418" s="54"/>
      <c r="ES418" s="54"/>
      <c r="ET418" s="54"/>
      <c r="EU418" s="54"/>
      <c r="EV418" s="54"/>
      <c r="EW418" s="54"/>
      <c r="EX418" s="54"/>
      <c r="EY418" s="54"/>
      <c r="EZ418" s="54"/>
      <c r="FA418" s="54"/>
      <c r="FB418" s="54"/>
      <c r="FC418" s="54"/>
      <c r="FD418" s="54"/>
      <c r="FE418" s="54"/>
      <c r="FF418" s="54"/>
      <c r="FG418" s="54"/>
      <c r="FH418" s="54"/>
      <c r="FI418" s="54"/>
      <c r="FJ418" s="54"/>
      <c r="FK418" s="54"/>
      <c r="FL418" s="54"/>
      <c r="FM418" s="54"/>
      <c r="FN418" s="54"/>
      <c r="FO418" s="54"/>
      <c r="FP418" s="54"/>
      <c r="FQ418" s="54"/>
      <c r="FR418" s="54"/>
      <c r="FS418" s="54"/>
      <c r="FT418" s="54"/>
      <c r="FU418" s="54"/>
      <c r="FV418" s="54"/>
      <c r="FW418" s="54"/>
      <c r="FX418" s="54"/>
      <c r="FY418" s="54"/>
      <c r="FZ418" s="54"/>
      <c r="GA418" s="54"/>
      <c r="GB418" s="54"/>
      <c r="GC418" s="54"/>
      <c r="GD418" s="54"/>
      <c r="GE418" s="54"/>
      <c r="GF418" s="54"/>
      <c r="GG418" s="54"/>
      <c r="GH418" s="54"/>
      <c r="GI418" s="54"/>
      <c r="GJ418" s="54"/>
      <c r="GK418" s="54"/>
      <c r="GL418" s="54"/>
      <c r="GM418" s="54"/>
      <c r="GN418" s="54"/>
      <c r="GO418" s="54"/>
      <c r="GP418" s="54"/>
      <c r="GQ418" s="54"/>
      <c r="GR418" s="54"/>
      <c r="GS418" s="54"/>
      <c r="GT418" s="54"/>
      <c r="GU418" s="54"/>
      <c r="GV418" s="54"/>
      <c r="GW418" s="54"/>
      <c r="GX418" s="54"/>
      <c r="GY418" s="54"/>
      <c r="GZ418" s="54"/>
      <c r="HA418" s="54"/>
      <c r="HB418" s="54"/>
      <c r="HC418" s="54"/>
      <c r="HD418" s="54"/>
      <c r="HE418" s="54"/>
      <c r="HF418" s="54"/>
      <c r="HG418" s="54"/>
      <c r="HH418" s="54"/>
      <c r="HI418" s="54"/>
      <c r="HJ418" s="54"/>
      <c r="HK418" s="54"/>
      <c r="HL418" s="54"/>
      <c r="HM418" s="54"/>
      <c r="HN418" s="54"/>
      <c r="HO418" s="54"/>
      <c r="HP418" s="54"/>
      <c r="HQ418" s="54"/>
      <c r="HR418" s="54"/>
      <c r="HS418" s="54"/>
      <c r="HT418" s="54"/>
      <c r="HU418" s="54"/>
      <c r="HV418" s="54"/>
      <c r="HW418" s="54"/>
      <c r="HX418" s="54"/>
      <c r="HY418" s="54"/>
      <c r="HZ418" s="54"/>
      <c r="IA418" s="54"/>
      <c r="IB418" s="54"/>
      <c r="IC418" s="54"/>
      <c r="ID418" s="54"/>
      <c r="IE418" s="54"/>
      <c r="IF418" s="54"/>
      <c r="IG418" s="54"/>
      <c r="IH418" s="54"/>
      <c r="II418" s="54"/>
      <c r="IJ418" s="54"/>
      <c r="IK418" s="54"/>
      <c r="IL418" s="54"/>
      <c r="IM418" s="54"/>
      <c r="IN418" s="54"/>
      <c r="IO418" s="54"/>
      <c r="IP418" s="54"/>
      <c r="IQ418" s="54"/>
      <c r="IR418" s="54"/>
      <c r="IS418" s="54"/>
      <c r="IT418" s="54"/>
      <c r="IU418" s="54"/>
      <c r="IV418" s="54"/>
      <c r="IW418" s="54"/>
      <c r="IX418" s="54"/>
      <c r="IY418" s="54"/>
      <c r="IZ418" s="54"/>
      <c r="JA418" s="16"/>
      <c r="JB418" s="16"/>
      <c r="JC418" s="16"/>
      <c r="JD418" s="16"/>
    </row>
    <row r="419" spans="1:264" s="6" customFormat="1" x14ac:dyDescent="0.25">
      <c r="A419" s="55">
        <v>415</v>
      </c>
      <c r="B419" s="56">
        <f>ESTUDIANTES!B419</f>
        <v>0</v>
      </c>
      <c r="C419" s="56">
        <f>ESTUDIANTES!C419</f>
        <v>0</v>
      </c>
      <c r="D419" s="97">
        <f>ESTUDIANTES!D419</f>
        <v>0</v>
      </c>
      <c r="E419" s="97"/>
      <c r="F419" s="97"/>
      <c r="G419" s="97"/>
      <c r="H419" s="57">
        <f>ESTUDIANTES!H419</f>
        <v>0</v>
      </c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4"/>
      <c r="CW419" s="54"/>
      <c r="CX419" s="54"/>
      <c r="CY419" s="54"/>
      <c r="CZ419" s="54"/>
      <c r="DA419" s="54"/>
      <c r="DB419" s="54"/>
      <c r="DC419" s="54"/>
      <c r="DD419" s="54"/>
      <c r="DE419" s="54"/>
      <c r="DF419" s="54"/>
      <c r="DG419" s="54"/>
      <c r="DH419" s="54"/>
      <c r="DI419" s="54"/>
      <c r="DJ419" s="54"/>
      <c r="DK419" s="54"/>
      <c r="DL419" s="54"/>
      <c r="DM419" s="54"/>
      <c r="DN419" s="54"/>
      <c r="DO419" s="54"/>
      <c r="DP419" s="54"/>
      <c r="DQ419" s="54"/>
      <c r="DR419" s="54"/>
      <c r="DS419" s="54"/>
      <c r="DT419" s="54"/>
      <c r="DU419" s="54"/>
      <c r="DV419" s="54"/>
      <c r="DW419" s="54"/>
      <c r="DX419" s="54"/>
      <c r="DY419" s="54"/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  <c r="EJ419" s="54"/>
      <c r="EK419" s="54"/>
      <c r="EL419" s="54"/>
      <c r="EM419" s="54"/>
      <c r="EN419" s="54"/>
      <c r="EO419" s="54"/>
      <c r="EP419" s="54"/>
      <c r="EQ419" s="54"/>
      <c r="ER419" s="54"/>
      <c r="ES419" s="54"/>
      <c r="ET419" s="54"/>
      <c r="EU419" s="54"/>
      <c r="EV419" s="54"/>
      <c r="EW419" s="54"/>
      <c r="EX419" s="54"/>
      <c r="EY419" s="54"/>
      <c r="EZ419" s="54"/>
      <c r="FA419" s="54"/>
      <c r="FB419" s="54"/>
      <c r="FC419" s="54"/>
      <c r="FD419" s="54"/>
      <c r="FE419" s="54"/>
      <c r="FF419" s="54"/>
      <c r="FG419" s="54"/>
      <c r="FH419" s="54"/>
      <c r="FI419" s="54"/>
      <c r="FJ419" s="54"/>
      <c r="FK419" s="54"/>
      <c r="FL419" s="54"/>
      <c r="FM419" s="54"/>
      <c r="FN419" s="54"/>
      <c r="FO419" s="54"/>
      <c r="FP419" s="54"/>
      <c r="FQ419" s="54"/>
      <c r="FR419" s="54"/>
      <c r="FS419" s="54"/>
      <c r="FT419" s="54"/>
      <c r="FU419" s="54"/>
      <c r="FV419" s="54"/>
      <c r="FW419" s="54"/>
      <c r="FX419" s="54"/>
      <c r="FY419" s="54"/>
      <c r="FZ419" s="54"/>
      <c r="GA419" s="54"/>
      <c r="GB419" s="54"/>
      <c r="GC419" s="54"/>
      <c r="GD419" s="54"/>
      <c r="GE419" s="54"/>
      <c r="GF419" s="54"/>
      <c r="GG419" s="54"/>
      <c r="GH419" s="54"/>
      <c r="GI419" s="54"/>
      <c r="GJ419" s="54"/>
      <c r="GK419" s="54"/>
      <c r="GL419" s="54"/>
      <c r="GM419" s="54"/>
      <c r="GN419" s="54"/>
      <c r="GO419" s="54"/>
      <c r="GP419" s="54"/>
      <c r="GQ419" s="54"/>
      <c r="GR419" s="54"/>
      <c r="GS419" s="54"/>
      <c r="GT419" s="54"/>
      <c r="GU419" s="54"/>
      <c r="GV419" s="54"/>
      <c r="GW419" s="54"/>
      <c r="GX419" s="54"/>
      <c r="GY419" s="54"/>
      <c r="GZ419" s="54"/>
      <c r="HA419" s="54"/>
      <c r="HB419" s="54"/>
      <c r="HC419" s="54"/>
      <c r="HD419" s="54"/>
      <c r="HE419" s="54"/>
      <c r="HF419" s="54"/>
      <c r="HG419" s="54"/>
      <c r="HH419" s="54"/>
      <c r="HI419" s="54"/>
      <c r="HJ419" s="54"/>
      <c r="HK419" s="54"/>
      <c r="HL419" s="54"/>
      <c r="HM419" s="54"/>
      <c r="HN419" s="54"/>
      <c r="HO419" s="54"/>
      <c r="HP419" s="54"/>
      <c r="HQ419" s="54"/>
      <c r="HR419" s="54"/>
      <c r="HS419" s="54"/>
      <c r="HT419" s="54"/>
      <c r="HU419" s="54"/>
      <c r="HV419" s="54"/>
      <c r="HW419" s="54"/>
      <c r="HX419" s="54"/>
      <c r="HY419" s="54"/>
      <c r="HZ419" s="54"/>
      <c r="IA419" s="54"/>
      <c r="IB419" s="54"/>
      <c r="IC419" s="54"/>
      <c r="ID419" s="54"/>
      <c r="IE419" s="54"/>
      <c r="IF419" s="54"/>
      <c r="IG419" s="54"/>
      <c r="IH419" s="54"/>
      <c r="II419" s="54"/>
      <c r="IJ419" s="54"/>
      <c r="IK419" s="54"/>
      <c r="IL419" s="54"/>
      <c r="IM419" s="54"/>
      <c r="IN419" s="54"/>
      <c r="IO419" s="54"/>
      <c r="IP419" s="54"/>
      <c r="IQ419" s="54"/>
      <c r="IR419" s="54"/>
      <c r="IS419" s="54"/>
      <c r="IT419" s="54"/>
      <c r="IU419" s="54"/>
      <c r="IV419" s="54"/>
      <c r="IW419" s="54"/>
      <c r="IX419" s="54"/>
      <c r="IY419" s="54"/>
      <c r="IZ419" s="54"/>
      <c r="JA419" s="16"/>
      <c r="JB419" s="16"/>
      <c r="JC419" s="16"/>
      <c r="JD419" s="16"/>
    </row>
    <row r="420" spans="1:264" s="6" customFormat="1" x14ac:dyDescent="0.25">
      <c r="A420" s="55">
        <v>416</v>
      </c>
      <c r="B420" s="56">
        <f>ESTUDIANTES!B420</f>
        <v>0</v>
      </c>
      <c r="C420" s="56">
        <f>ESTUDIANTES!C420</f>
        <v>0</v>
      </c>
      <c r="D420" s="97">
        <f>ESTUDIANTES!D420</f>
        <v>0</v>
      </c>
      <c r="E420" s="97"/>
      <c r="F420" s="97"/>
      <c r="G420" s="97"/>
      <c r="H420" s="57">
        <f>ESTUDIANTES!H420</f>
        <v>0</v>
      </c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  <c r="ET420" s="54"/>
      <c r="EU420" s="54"/>
      <c r="EV420" s="54"/>
      <c r="EW420" s="54"/>
      <c r="EX420" s="54"/>
      <c r="EY420" s="54"/>
      <c r="EZ420" s="54"/>
      <c r="FA420" s="54"/>
      <c r="FB420" s="54"/>
      <c r="FC420" s="54"/>
      <c r="FD420" s="54"/>
      <c r="FE420" s="54"/>
      <c r="FF420" s="54"/>
      <c r="FG420" s="54"/>
      <c r="FH420" s="54"/>
      <c r="FI420" s="54"/>
      <c r="FJ420" s="54"/>
      <c r="FK420" s="54"/>
      <c r="FL420" s="54"/>
      <c r="FM420" s="54"/>
      <c r="FN420" s="54"/>
      <c r="FO420" s="54"/>
      <c r="FP420" s="54"/>
      <c r="FQ420" s="54"/>
      <c r="FR420" s="54"/>
      <c r="FS420" s="54"/>
      <c r="FT420" s="54"/>
      <c r="FU420" s="54"/>
      <c r="FV420" s="54"/>
      <c r="FW420" s="54"/>
      <c r="FX420" s="54"/>
      <c r="FY420" s="54"/>
      <c r="FZ420" s="54"/>
      <c r="GA420" s="54"/>
      <c r="GB420" s="54"/>
      <c r="GC420" s="54"/>
      <c r="GD420" s="54"/>
      <c r="GE420" s="54"/>
      <c r="GF420" s="54"/>
      <c r="GG420" s="54"/>
      <c r="GH420" s="54"/>
      <c r="GI420" s="54"/>
      <c r="GJ420" s="54"/>
      <c r="GK420" s="54"/>
      <c r="GL420" s="54"/>
      <c r="GM420" s="54"/>
      <c r="GN420" s="54"/>
      <c r="GO420" s="54"/>
      <c r="GP420" s="54"/>
      <c r="GQ420" s="54"/>
      <c r="GR420" s="54"/>
      <c r="GS420" s="54"/>
      <c r="GT420" s="54"/>
      <c r="GU420" s="54"/>
      <c r="GV420" s="54"/>
      <c r="GW420" s="54"/>
      <c r="GX420" s="54"/>
      <c r="GY420" s="54"/>
      <c r="GZ420" s="54"/>
      <c r="HA420" s="54"/>
      <c r="HB420" s="54"/>
      <c r="HC420" s="54"/>
      <c r="HD420" s="54"/>
      <c r="HE420" s="54"/>
      <c r="HF420" s="54"/>
      <c r="HG420" s="54"/>
      <c r="HH420" s="54"/>
      <c r="HI420" s="54"/>
      <c r="HJ420" s="54"/>
      <c r="HK420" s="54"/>
      <c r="HL420" s="54"/>
      <c r="HM420" s="54"/>
      <c r="HN420" s="54"/>
      <c r="HO420" s="54"/>
      <c r="HP420" s="54"/>
      <c r="HQ420" s="54"/>
      <c r="HR420" s="54"/>
      <c r="HS420" s="54"/>
      <c r="HT420" s="54"/>
      <c r="HU420" s="54"/>
      <c r="HV420" s="54"/>
      <c r="HW420" s="54"/>
      <c r="HX420" s="54"/>
      <c r="HY420" s="54"/>
      <c r="HZ420" s="54"/>
      <c r="IA420" s="54"/>
      <c r="IB420" s="54"/>
      <c r="IC420" s="54"/>
      <c r="ID420" s="54"/>
      <c r="IE420" s="54"/>
      <c r="IF420" s="54"/>
      <c r="IG420" s="54"/>
      <c r="IH420" s="54"/>
      <c r="II420" s="54"/>
      <c r="IJ420" s="54"/>
      <c r="IK420" s="54"/>
      <c r="IL420" s="54"/>
      <c r="IM420" s="54"/>
      <c r="IN420" s="54"/>
      <c r="IO420" s="54"/>
      <c r="IP420" s="54"/>
      <c r="IQ420" s="54"/>
      <c r="IR420" s="54"/>
      <c r="IS420" s="54"/>
      <c r="IT420" s="54"/>
      <c r="IU420" s="54"/>
      <c r="IV420" s="54"/>
      <c r="IW420" s="54"/>
      <c r="IX420" s="54"/>
      <c r="IY420" s="54"/>
      <c r="IZ420" s="54"/>
      <c r="JA420" s="16"/>
      <c r="JB420" s="16"/>
      <c r="JC420" s="16"/>
      <c r="JD420" s="16"/>
    </row>
    <row r="421" spans="1:264" s="6" customFormat="1" x14ac:dyDescent="0.25">
      <c r="A421" s="55">
        <v>417</v>
      </c>
      <c r="B421" s="56">
        <f>ESTUDIANTES!B421</f>
        <v>0</v>
      </c>
      <c r="C421" s="56">
        <f>ESTUDIANTES!C421</f>
        <v>0</v>
      </c>
      <c r="D421" s="97">
        <f>ESTUDIANTES!D421</f>
        <v>0</v>
      </c>
      <c r="E421" s="97"/>
      <c r="F421" s="97"/>
      <c r="G421" s="97"/>
      <c r="H421" s="57">
        <f>ESTUDIANTES!H421</f>
        <v>0</v>
      </c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  <c r="HB421" s="54"/>
      <c r="HC421" s="54"/>
      <c r="HD421" s="54"/>
      <c r="HE421" s="54"/>
      <c r="HF421" s="54"/>
      <c r="HG421" s="54"/>
      <c r="HH421" s="54"/>
      <c r="HI421" s="54"/>
      <c r="HJ421" s="54"/>
      <c r="HK421" s="54"/>
      <c r="HL421" s="54"/>
      <c r="HM421" s="54"/>
      <c r="HN421" s="54"/>
      <c r="HO421" s="54"/>
      <c r="HP421" s="54"/>
      <c r="HQ421" s="54"/>
      <c r="HR421" s="54"/>
      <c r="HS421" s="54"/>
      <c r="HT421" s="54"/>
      <c r="HU421" s="54"/>
      <c r="HV421" s="54"/>
      <c r="HW421" s="54"/>
      <c r="HX421" s="54"/>
      <c r="HY421" s="54"/>
      <c r="HZ421" s="54"/>
      <c r="IA421" s="54"/>
      <c r="IB421" s="54"/>
      <c r="IC421" s="54"/>
      <c r="ID421" s="54"/>
      <c r="IE421" s="54"/>
      <c r="IF421" s="54"/>
      <c r="IG421" s="54"/>
      <c r="IH421" s="54"/>
      <c r="II421" s="54"/>
      <c r="IJ421" s="54"/>
      <c r="IK421" s="54"/>
      <c r="IL421" s="54"/>
      <c r="IM421" s="54"/>
      <c r="IN421" s="54"/>
      <c r="IO421" s="54"/>
      <c r="IP421" s="54"/>
      <c r="IQ421" s="54"/>
      <c r="IR421" s="54"/>
      <c r="IS421" s="54"/>
      <c r="IT421" s="54"/>
      <c r="IU421" s="54"/>
      <c r="IV421" s="54"/>
      <c r="IW421" s="54"/>
      <c r="IX421" s="54"/>
      <c r="IY421" s="54"/>
      <c r="IZ421" s="54"/>
      <c r="JA421" s="16"/>
      <c r="JB421" s="16"/>
      <c r="JC421" s="16"/>
      <c r="JD421" s="16"/>
    </row>
    <row r="422" spans="1:264" s="6" customFormat="1" x14ac:dyDescent="0.25">
      <c r="A422" s="55">
        <v>418</v>
      </c>
      <c r="B422" s="56">
        <f>ESTUDIANTES!B422</f>
        <v>0</v>
      </c>
      <c r="C422" s="56">
        <f>ESTUDIANTES!C422</f>
        <v>0</v>
      </c>
      <c r="D422" s="97">
        <f>ESTUDIANTES!D422</f>
        <v>0</v>
      </c>
      <c r="E422" s="97"/>
      <c r="F422" s="97"/>
      <c r="G422" s="97"/>
      <c r="H422" s="57">
        <f>ESTUDIANTES!H422</f>
        <v>0</v>
      </c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  <c r="GS422" s="54"/>
      <c r="GT422" s="54"/>
      <c r="GU422" s="54"/>
      <c r="GV422" s="54"/>
      <c r="GW422" s="54"/>
      <c r="GX422" s="54"/>
      <c r="GY422" s="54"/>
      <c r="GZ422" s="54"/>
      <c r="HA422" s="54"/>
      <c r="HB422" s="54"/>
      <c r="HC422" s="54"/>
      <c r="HD422" s="54"/>
      <c r="HE422" s="54"/>
      <c r="HF422" s="54"/>
      <c r="HG422" s="54"/>
      <c r="HH422" s="54"/>
      <c r="HI422" s="54"/>
      <c r="HJ422" s="54"/>
      <c r="HK422" s="54"/>
      <c r="HL422" s="54"/>
      <c r="HM422" s="54"/>
      <c r="HN422" s="54"/>
      <c r="HO422" s="54"/>
      <c r="HP422" s="54"/>
      <c r="HQ422" s="54"/>
      <c r="HR422" s="54"/>
      <c r="HS422" s="54"/>
      <c r="HT422" s="54"/>
      <c r="HU422" s="54"/>
      <c r="HV422" s="54"/>
      <c r="HW422" s="54"/>
      <c r="HX422" s="54"/>
      <c r="HY422" s="54"/>
      <c r="HZ422" s="54"/>
      <c r="IA422" s="54"/>
      <c r="IB422" s="54"/>
      <c r="IC422" s="54"/>
      <c r="ID422" s="54"/>
      <c r="IE422" s="54"/>
      <c r="IF422" s="54"/>
      <c r="IG422" s="54"/>
      <c r="IH422" s="54"/>
      <c r="II422" s="54"/>
      <c r="IJ422" s="54"/>
      <c r="IK422" s="54"/>
      <c r="IL422" s="54"/>
      <c r="IM422" s="54"/>
      <c r="IN422" s="54"/>
      <c r="IO422" s="54"/>
      <c r="IP422" s="54"/>
      <c r="IQ422" s="54"/>
      <c r="IR422" s="54"/>
      <c r="IS422" s="54"/>
      <c r="IT422" s="54"/>
      <c r="IU422" s="54"/>
      <c r="IV422" s="54"/>
      <c r="IW422" s="54"/>
      <c r="IX422" s="54"/>
      <c r="IY422" s="54"/>
      <c r="IZ422" s="54"/>
      <c r="JA422" s="16"/>
      <c r="JB422" s="16"/>
      <c r="JC422" s="16"/>
      <c r="JD422" s="16"/>
    </row>
    <row r="423" spans="1:264" s="6" customFormat="1" x14ac:dyDescent="0.25">
      <c r="A423" s="55">
        <v>419</v>
      </c>
      <c r="B423" s="56">
        <f>ESTUDIANTES!B423</f>
        <v>0</v>
      </c>
      <c r="C423" s="56">
        <f>ESTUDIANTES!C423</f>
        <v>0</v>
      </c>
      <c r="D423" s="97">
        <f>ESTUDIANTES!D423</f>
        <v>0</v>
      </c>
      <c r="E423" s="97"/>
      <c r="F423" s="97"/>
      <c r="G423" s="97"/>
      <c r="H423" s="57">
        <f>ESTUDIANTES!H423</f>
        <v>0</v>
      </c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  <c r="GS423" s="54"/>
      <c r="GT423" s="54"/>
      <c r="GU423" s="54"/>
      <c r="GV423" s="54"/>
      <c r="GW423" s="54"/>
      <c r="GX423" s="54"/>
      <c r="GY423" s="54"/>
      <c r="GZ423" s="54"/>
      <c r="HA423" s="54"/>
      <c r="HB423" s="54"/>
      <c r="HC423" s="54"/>
      <c r="HD423" s="54"/>
      <c r="HE423" s="54"/>
      <c r="HF423" s="54"/>
      <c r="HG423" s="54"/>
      <c r="HH423" s="54"/>
      <c r="HI423" s="54"/>
      <c r="HJ423" s="54"/>
      <c r="HK423" s="54"/>
      <c r="HL423" s="54"/>
      <c r="HM423" s="54"/>
      <c r="HN423" s="54"/>
      <c r="HO423" s="54"/>
      <c r="HP423" s="54"/>
      <c r="HQ423" s="54"/>
      <c r="HR423" s="54"/>
      <c r="HS423" s="54"/>
      <c r="HT423" s="54"/>
      <c r="HU423" s="54"/>
      <c r="HV423" s="54"/>
      <c r="HW423" s="54"/>
      <c r="HX423" s="54"/>
      <c r="HY423" s="54"/>
      <c r="HZ423" s="54"/>
      <c r="IA423" s="54"/>
      <c r="IB423" s="54"/>
      <c r="IC423" s="54"/>
      <c r="ID423" s="54"/>
      <c r="IE423" s="54"/>
      <c r="IF423" s="54"/>
      <c r="IG423" s="54"/>
      <c r="IH423" s="54"/>
      <c r="II423" s="54"/>
      <c r="IJ423" s="54"/>
      <c r="IK423" s="54"/>
      <c r="IL423" s="54"/>
      <c r="IM423" s="54"/>
      <c r="IN423" s="54"/>
      <c r="IO423" s="54"/>
      <c r="IP423" s="54"/>
      <c r="IQ423" s="54"/>
      <c r="IR423" s="54"/>
      <c r="IS423" s="54"/>
      <c r="IT423" s="54"/>
      <c r="IU423" s="54"/>
      <c r="IV423" s="54"/>
      <c r="IW423" s="54"/>
      <c r="IX423" s="54"/>
      <c r="IY423" s="54"/>
      <c r="IZ423" s="54"/>
      <c r="JA423" s="16"/>
      <c r="JB423" s="16"/>
      <c r="JC423" s="16"/>
      <c r="JD423" s="16"/>
    </row>
    <row r="424" spans="1:264" s="6" customFormat="1" x14ac:dyDescent="0.25">
      <c r="A424" s="55">
        <v>420</v>
      </c>
      <c r="B424" s="56">
        <f>ESTUDIANTES!B424</f>
        <v>0</v>
      </c>
      <c r="C424" s="56">
        <f>ESTUDIANTES!C424</f>
        <v>0</v>
      </c>
      <c r="D424" s="97">
        <f>ESTUDIANTES!D424</f>
        <v>0</v>
      </c>
      <c r="E424" s="97"/>
      <c r="F424" s="97"/>
      <c r="G424" s="97"/>
      <c r="H424" s="57">
        <f>ESTUDIANTES!H424</f>
        <v>0</v>
      </c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  <c r="GS424" s="54"/>
      <c r="GT424" s="54"/>
      <c r="GU424" s="54"/>
      <c r="GV424" s="54"/>
      <c r="GW424" s="54"/>
      <c r="GX424" s="54"/>
      <c r="GY424" s="54"/>
      <c r="GZ424" s="54"/>
      <c r="HA424" s="54"/>
      <c r="HB424" s="54"/>
      <c r="HC424" s="54"/>
      <c r="HD424" s="54"/>
      <c r="HE424" s="54"/>
      <c r="HF424" s="54"/>
      <c r="HG424" s="54"/>
      <c r="HH424" s="54"/>
      <c r="HI424" s="54"/>
      <c r="HJ424" s="54"/>
      <c r="HK424" s="54"/>
      <c r="HL424" s="54"/>
      <c r="HM424" s="54"/>
      <c r="HN424" s="54"/>
      <c r="HO424" s="54"/>
      <c r="HP424" s="54"/>
      <c r="HQ424" s="54"/>
      <c r="HR424" s="54"/>
      <c r="HS424" s="54"/>
      <c r="HT424" s="54"/>
      <c r="HU424" s="54"/>
      <c r="HV424" s="54"/>
      <c r="HW424" s="54"/>
      <c r="HX424" s="54"/>
      <c r="HY424" s="54"/>
      <c r="HZ424" s="54"/>
      <c r="IA424" s="54"/>
      <c r="IB424" s="54"/>
      <c r="IC424" s="54"/>
      <c r="ID424" s="54"/>
      <c r="IE424" s="54"/>
      <c r="IF424" s="54"/>
      <c r="IG424" s="54"/>
      <c r="IH424" s="54"/>
      <c r="II424" s="54"/>
      <c r="IJ424" s="54"/>
      <c r="IK424" s="54"/>
      <c r="IL424" s="54"/>
      <c r="IM424" s="54"/>
      <c r="IN424" s="54"/>
      <c r="IO424" s="54"/>
      <c r="IP424" s="54"/>
      <c r="IQ424" s="54"/>
      <c r="IR424" s="54"/>
      <c r="IS424" s="54"/>
      <c r="IT424" s="54"/>
      <c r="IU424" s="54"/>
      <c r="IV424" s="54"/>
      <c r="IW424" s="54"/>
      <c r="IX424" s="54"/>
      <c r="IY424" s="54"/>
      <c r="IZ424" s="54"/>
      <c r="JA424" s="16"/>
      <c r="JB424" s="16"/>
      <c r="JC424" s="16"/>
      <c r="JD424" s="16"/>
    </row>
    <row r="425" spans="1:264" s="6" customFormat="1" x14ac:dyDescent="0.25">
      <c r="A425" s="55">
        <v>421</v>
      </c>
      <c r="B425" s="56">
        <f>ESTUDIANTES!B425</f>
        <v>0</v>
      </c>
      <c r="C425" s="56">
        <f>ESTUDIANTES!C425</f>
        <v>0</v>
      </c>
      <c r="D425" s="97">
        <f>ESTUDIANTES!D425</f>
        <v>0</v>
      </c>
      <c r="E425" s="97"/>
      <c r="F425" s="97"/>
      <c r="G425" s="97"/>
      <c r="H425" s="57">
        <f>ESTUDIANTES!H425</f>
        <v>0</v>
      </c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4"/>
      <c r="EK425" s="54"/>
      <c r="EL425" s="54"/>
      <c r="EM425" s="54"/>
      <c r="EN425" s="54"/>
      <c r="EO425" s="54"/>
      <c r="EP425" s="54"/>
      <c r="EQ425" s="54"/>
      <c r="ER425" s="54"/>
      <c r="ES425" s="54"/>
      <c r="ET425" s="54"/>
      <c r="EU425" s="54"/>
      <c r="EV425" s="54"/>
      <c r="EW425" s="54"/>
      <c r="EX425" s="54"/>
      <c r="EY425" s="54"/>
      <c r="EZ425" s="54"/>
      <c r="FA425" s="54"/>
      <c r="FB425" s="54"/>
      <c r="FC425" s="54"/>
      <c r="FD425" s="54"/>
      <c r="FE425" s="54"/>
      <c r="FF425" s="54"/>
      <c r="FG425" s="54"/>
      <c r="FH425" s="54"/>
      <c r="FI425" s="54"/>
      <c r="FJ425" s="54"/>
      <c r="FK425" s="54"/>
      <c r="FL425" s="54"/>
      <c r="FM425" s="54"/>
      <c r="FN425" s="54"/>
      <c r="FO425" s="54"/>
      <c r="FP425" s="54"/>
      <c r="FQ425" s="54"/>
      <c r="FR425" s="54"/>
      <c r="FS425" s="54"/>
      <c r="FT425" s="54"/>
      <c r="FU425" s="54"/>
      <c r="FV425" s="54"/>
      <c r="FW425" s="54"/>
      <c r="FX425" s="54"/>
      <c r="FY425" s="54"/>
      <c r="FZ425" s="54"/>
      <c r="GA425" s="54"/>
      <c r="GB425" s="54"/>
      <c r="GC425" s="54"/>
      <c r="GD425" s="54"/>
      <c r="GE425" s="54"/>
      <c r="GF425" s="54"/>
      <c r="GG425" s="54"/>
      <c r="GH425" s="54"/>
      <c r="GI425" s="54"/>
      <c r="GJ425" s="54"/>
      <c r="GK425" s="54"/>
      <c r="GL425" s="54"/>
      <c r="GM425" s="54"/>
      <c r="GN425" s="54"/>
      <c r="GO425" s="54"/>
      <c r="GP425" s="54"/>
      <c r="GQ425" s="54"/>
      <c r="GR425" s="54"/>
      <c r="GS425" s="54"/>
      <c r="GT425" s="54"/>
      <c r="GU425" s="54"/>
      <c r="GV425" s="54"/>
      <c r="GW425" s="54"/>
      <c r="GX425" s="54"/>
      <c r="GY425" s="54"/>
      <c r="GZ425" s="54"/>
      <c r="HA425" s="54"/>
      <c r="HB425" s="54"/>
      <c r="HC425" s="54"/>
      <c r="HD425" s="54"/>
      <c r="HE425" s="54"/>
      <c r="HF425" s="54"/>
      <c r="HG425" s="54"/>
      <c r="HH425" s="54"/>
      <c r="HI425" s="54"/>
      <c r="HJ425" s="54"/>
      <c r="HK425" s="54"/>
      <c r="HL425" s="54"/>
      <c r="HM425" s="54"/>
      <c r="HN425" s="54"/>
      <c r="HO425" s="54"/>
      <c r="HP425" s="54"/>
      <c r="HQ425" s="54"/>
      <c r="HR425" s="54"/>
      <c r="HS425" s="54"/>
      <c r="HT425" s="54"/>
      <c r="HU425" s="54"/>
      <c r="HV425" s="54"/>
      <c r="HW425" s="54"/>
      <c r="HX425" s="54"/>
      <c r="HY425" s="54"/>
      <c r="HZ425" s="54"/>
      <c r="IA425" s="54"/>
      <c r="IB425" s="54"/>
      <c r="IC425" s="54"/>
      <c r="ID425" s="54"/>
      <c r="IE425" s="54"/>
      <c r="IF425" s="54"/>
      <c r="IG425" s="54"/>
      <c r="IH425" s="54"/>
      <c r="II425" s="54"/>
      <c r="IJ425" s="54"/>
      <c r="IK425" s="54"/>
      <c r="IL425" s="54"/>
      <c r="IM425" s="54"/>
      <c r="IN425" s="54"/>
      <c r="IO425" s="54"/>
      <c r="IP425" s="54"/>
      <c r="IQ425" s="54"/>
      <c r="IR425" s="54"/>
      <c r="IS425" s="54"/>
      <c r="IT425" s="54"/>
      <c r="IU425" s="54"/>
      <c r="IV425" s="54"/>
      <c r="IW425" s="54"/>
      <c r="IX425" s="54"/>
      <c r="IY425" s="54"/>
      <c r="IZ425" s="54"/>
      <c r="JA425" s="16"/>
      <c r="JB425" s="16"/>
      <c r="JC425" s="16"/>
      <c r="JD425" s="16"/>
    </row>
    <row r="426" spans="1:264" s="6" customFormat="1" x14ac:dyDescent="0.25">
      <c r="A426" s="55">
        <v>422</v>
      </c>
      <c r="B426" s="56">
        <f>ESTUDIANTES!B426</f>
        <v>0</v>
      </c>
      <c r="C426" s="56">
        <f>ESTUDIANTES!C426</f>
        <v>0</v>
      </c>
      <c r="D426" s="97">
        <f>ESTUDIANTES!D426</f>
        <v>0</v>
      </c>
      <c r="E426" s="97"/>
      <c r="F426" s="97"/>
      <c r="G426" s="97"/>
      <c r="H426" s="57">
        <f>ESTUDIANTES!H426</f>
        <v>0</v>
      </c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4"/>
      <c r="CW426" s="54"/>
      <c r="CX426" s="54"/>
      <c r="CY426" s="54"/>
      <c r="CZ426" s="54"/>
      <c r="DA426" s="54"/>
      <c r="DB426" s="54"/>
      <c r="DC426" s="54"/>
      <c r="DD426" s="54"/>
      <c r="DE426" s="54"/>
      <c r="DF426" s="54"/>
      <c r="DG426" s="54"/>
      <c r="DH426" s="54"/>
      <c r="DI426" s="54"/>
      <c r="DJ426" s="54"/>
      <c r="DK426" s="54"/>
      <c r="DL426" s="54"/>
      <c r="DM426" s="54"/>
      <c r="DN426" s="54"/>
      <c r="DO426" s="54"/>
      <c r="DP426" s="54"/>
      <c r="DQ426" s="54"/>
      <c r="DR426" s="54"/>
      <c r="DS426" s="54"/>
      <c r="DT426" s="54"/>
      <c r="DU426" s="54"/>
      <c r="DV426" s="54"/>
      <c r="DW426" s="54"/>
      <c r="DX426" s="54"/>
      <c r="DY426" s="54"/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  <c r="EJ426" s="54"/>
      <c r="EK426" s="54"/>
      <c r="EL426" s="54"/>
      <c r="EM426" s="54"/>
      <c r="EN426" s="54"/>
      <c r="EO426" s="54"/>
      <c r="EP426" s="54"/>
      <c r="EQ426" s="54"/>
      <c r="ER426" s="54"/>
      <c r="ES426" s="54"/>
      <c r="ET426" s="54"/>
      <c r="EU426" s="54"/>
      <c r="EV426" s="54"/>
      <c r="EW426" s="54"/>
      <c r="EX426" s="54"/>
      <c r="EY426" s="54"/>
      <c r="EZ426" s="54"/>
      <c r="FA426" s="54"/>
      <c r="FB426" s="54"/>
      <c r="FC426" s="54"/>
      <c r="FD426" s="54"/>
      <c r="FE426" s="54"/>
      <c r="FF426" s="54"/>
      <c r="FG426" s="54"/>
      <c r="FH426" s="54"/>
      <c r="FI426" s="54"/>
      <c r="FJ426" s="54"/>
      <c r="FK426" s="54"/>
      <c r="FL426" s="54"/>
      <c r="FM426" s="54"/>
      <c r="FN426" s="54"/>
      <c r="FO426" s="54"/>
      <c r="FP426" s="54"/>
      <c r="FQ426" s="54"/>
      <c r="FR426" s="54"/>
      <c r="FS426" s="54"/>
      <c r="FT426" s="54"/>
      <c r="FU426" s="54"/>
      <c r="FV426" s="54"/>
      <c r="FW426" s="54"/>
      <c r="FX426" s="54"/>
      <c r="FY426" s="54"/>
      <c r="FZ426" s="54"/>
      <c r="GA426" s="54"/>
      <c r="GB426" s="54"/>
      <c r="GC426" s="54"/>
      <c r="GD426" s="54"/>
      <c r="GE426" s="54"/>
      <c r="GF426" s="54"/>
      <c r="GG426" s="54"/>
      <c r="GH426" s="54"/>
      <c r="GI426" s="54"/>
      <c r="GJ426" s="54"/>
      <c r="GK426" s="54"/>
      <c r="GL426" s="54"/>
      <c r="GM426" s="54"/>
      <c r="GN426" s="54"/>
      <c r="GO426" s="54"/>
      <c r="GP426" s="54"/>
      <c r="GQ426" s="54"/>
      <c r="GR426" s="54"/>
      <c r="GS426" s="54"/>
      <c r="GT426" s="54"/>
      <c r="GU426" s="54"/>
      <c r="GV426" s="54"/>
      <c r="GW426" s="54"/>
      <c r="GX426" s="54"/>
      <c r="GY426" s="54"/>
      <c r="GZ426" s="54"/>
      <c r="HA426" s="54"/>
      <c r="HB426" s="54"/>
      <c r="HC426" s="54"/>
      <c r="HD426" s="54"/>
      <c r="HE426" s="54"/>
      <c r="HF426" s="54"/>
      <c r="HG426" s="54"/>
      <c r="HH426" s="54"/>
      <c r="HI426" s="54"/>
      <c r="HJ426" s="54"/>
      <c r="HK426" s="54"/>
      <c r="HL426" s="54"/>
      <c r="HM426" s="54"/>
      <c r="HN426" s="54"/>
      <c r="HO426" s="54"/>
      <c r="HP426" s="54"/>
      <c r="HQ426" s="54"/>
      <c r="HR426" s="54"/>
      <c r="HS426" s="54"/>
      <c r="HT426" s="54"/>
      <c r="HU426" s="54"/>
      <c r="HV426" s="54"/>
      <c r="HW426" s="54"/>
      <c r="HX426" s="54"/>
      <c r="HY426" s="54"/>
      <c r="HZ426" s="54"/>
      <c r="IA426" s="54"/>
      <c r="IB426" s="54"/>
      <c r="IC426" s="54"/>
      <c r="ID426" s="54"/>
      <c r="IE426" s="54"/>
      <c r="IF426" s="54"/>
      <c r="IG426" s="54"/>
      <c r="IH426" s="54"/>
      <c r="II426" s="54"/>
      <c r="IJ426" s="54"/>
      <c r="IK426" s="54"/>
      <c r="IL426" s="54"/>
      <c r="IM426" s="54"/>
      <c r="IN426" s="54"/>
      <c r="IO426" s="54"/>
      <c r="IP426" s="54"/>
      <c r="IQ426" s="54"/>
      <c r="IR426" s="54"/>
      <c r="IS426" s="54"/>
      <c r="IT426" s="54"/>
      <c r="IU426" s="54"/>
      <c r="IV426" s="54"/>
      <c r="IW426" s="54"/>
      <c r="IX426" s="54"/>
      <c r="IY426" s="54"/>
      <c r="IZ426" s="54"/>
      <c r="JA426" s="16"/>
      <c r="JB426" s="16"/>
      <c r="JC426" s="16"/>
      <c r="JD426" s="16"/>
    </row>
    <row r="427" spans="1:264" s="6" customFormat="1" x14ac:dyDescent="0.25">
      <c r="A427" s="55">
        <v>423</v>
      </c>
      <c r="B427" s="56">
        <f>ESTUDIANTES!B427</f>
        <v>0</v>
      </c>
      <c r="C427" s="56">
        <f>ESTUDIANTES!C427</f>
        <v>0</v>
      </c>
      <c r="D427" s="97">
        <f>ESTUDIANTES!D427</f>
        <v>0</v>
      </c>
      <c r="E427" s="97"/>
      <c r="F427" s="97"/>
      <c r="G427" s="97"/>
      <c r="H427" s="57">
        <f>ESTUDIANTES!H427</f>
        <v>0</v>
      </c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4"/>
      <c r="CW427" s="54"/>
      <c r="CX427" s="54"/>
      <c r="CY427" s="54"/>
      <c r="CZ427" s="54"/>
      <c r="DA427" s="54"/>
      <c r="DB427" s="54"/>
      <c r="DC427" s="54"/>
      <c r="DD427" s="54"/>
      <c r="DE427" s="54"/>
      <c r="DF427" s="54"/>
      <c r="DG427" s="54"/>
      <c r="DH427" s="54"/>
      <c r="DI427" s="54"/>
      <c r="DJ427" s="54"/>
      <c r="DK427" s="54"/>
      <c r="DL427" s="54"/>
      <c r="DM427" s="54"/>
      <c r="DN427" s="54"/>
      <c r="DO427" s="54"/>
      <c r="DP427" s="54"/>
      <c r="DQ427" s="54"/>
      <c r="DR427" s="54"/>
      <c r="DS427" s="54"/>
      <c r="DT427" s="54"/>
      <c r="DU427" s="54"/>
      <c r="DV427" s="54"/>
      <c r="DW427" s="54"/>
      <c r="DX427" s="54"/>
      <c r="DY427" s="54"/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  <c r="EJ427" s="54"/>
      <c r="EK427" s="54"/>
      <c r="EL427" s="54"/>
      <c r="EM427" s="54"/>
      <c r="EN427" s="54"/>
      <c r="EO427" s="54"/>
      <c r="EP427" s="54"/>
      <c r="EQ427" s="54"/>
      <c r="ER427" s="54"/>
      <c r="ES427" s="54"/>
      <c r="ET427" s="54"/>
      <c r="EU427" s="54"/>
      <c r="EV427" s="54"/>
      <c r="EW427" s="54"/>
      <c r="EX427" s="54"/>
      <c r="EY427" s="54"/>
      <c r="EZ427" s="54"/>
      <c r="FA427" s="54"/>
      <c r="FB427" s="54"/>
      <c r="FC427" s="54"/>
      <c r="FD427" s="54"/>
      <c r="FE427" s="54"/>
      <c r="FF427" s="54"/>
      <c r="FG427" s="54"/>
      <c r="FH427" s="54"/>
      <c r="FI427" s="54"/>
      <c r="FJ427" s="54"/>
      <c r="FK427" s="54"/>
      <c r="FL427" s="54"/>
      <c r="FM427" s="54"/>
      <c r="FN427" s="54"/>
      <c r="FO427" s="54"/>
      <c r="FP427" s="54"/>
      <c r="FQ427" s="54"/>
      <c r="FR427" s="54"/>
      <c r="FS427" s="54"/>
      <c r="FT427" s="54"/>
      <c r="FU427" s="54"/>
      <c r="FV427" s="54"/>
      <c r="FW427" s="54"/>
      <c r="FX427" s="54"/>
      <c r="FY427" s="54"/>
      <c r="FZ427" s="54"/>
      <c r="GA427" s="54"/>
      <c r="GB427" s="54"/>
      <c r="GC427" s="54"/>
      <c r="GD427" s="54"/>
      <c r="GE427" s="54"/>
      <c r="GF427" s="54"/>
      <c r="GG427" s="54"/>
      <c r="GH427" s="54"/>
      <c r="GI427" s="54"/>
      <c r="GJ427" s="54"/>
      <c r="GK427" s="54"/>
      <c r="GL427" s="54"/>
      <c r="GM427" s="54"/>
      <c r="GN427" s="54"/>
      <c r="GO427" s="54"/>
      <c r="GP427" s="54"/>
      <c r="GQ427" s="54"/>
      <c r="GR427" s="54"/>
      <c r="GS427" s="54"/>
      <c r="GT427" s="54"/>
      <c r="GU427" s="54"/>
      <c r="GV427" s="54"/>
      <c r="GW427" s="54"/>
      <c r="GX427" s="54"/>
      <c r="GY427" s="54"/>
      <c r="GZ427" s="54"/>
      <c r="HA427" s="54"/>
      <c r="HB427" s="54"/>
      <c r="HC427" s="54"/>
      <c r="HD427" s="54"/>
      <c r="HE427" s="54"/>
      <c r="HF427" s="54"/>
      <c r="HG427" s="54"/>
      <c r="HH427" s="54"/>
      <c r="HI427" s="54"/>
      <c r="HJ427" s="54"/>
      <c r="HK427" s="54"/>
      <c r="HL427" s="54"/>
      <c r="HM427" s="54"/>
      <c r="HN427" s="54"/>
      <c r="HO427" s="54"/>
      <c r="HP427" s="54"/>
      <c r="HQ427" s="54"/>
      <c r="HR427" s="54"/>
      <c r="HS427" s="54"/>
      <c r="HT427" s="54"/>
      <c r="HU427" s="54"/>
      <c r="HV427" s="54"/>
      <c r="HW427" s="54"/>
      <c r="HX427" s="54"/>
      <c r="HY427" s="54"/>
      <c r="HZ427" s="54"/>
      <c r="IA427" s="54"/>
      <c r="IB427" s="54"/>
      <c r="IC427" s="54"/>
      <c r="ID427" s="54"/>
      <c r="IE427" s="54"/>
      <c r="IF427" s="54"/>
      <c r="IG427" s="54"/>
      <c r="IH427" s="54"/>
      <c r="II427" s="54"/>
      <c r="IJ427" s="54"/>
      <c r="IK427" s="54"/>
      <c r="IL427" s="54"/>
      <c r="IM427" s="54"/>
      <c r="IN427" s="54"/>
      <c r="IO427" s="54"/>
      <c r="IP427" s="54"/>
      <c r="IQ427" s="54"/>
      <c r="IR427" s="54"/>
      <c r="IS427" s="54"/>
      <c r="IT427" s="54"/>
      <c r="IU427" s="54"/>
      <c r="IV427" s="54"/>
      <c r="IW427" s="54"/>
      <c r="IX427" s="54"/>
      <c r="IY427" s="54"/>
      <c r="IZ427" s="54"/>
      <c r="JA427" s="16"/>
      <c r="JB427" s="16"/>
      <c r="JC427" s="16"/>
      <c r="JD427" s="16"/>
    </row>
    <row r="428" spans="1:264" s="6" customFormat="1" x14ac:dyDescent="0.25">
      <c r="A428" s="55">
        <v>424</v>
      </c>
      <c r="B428" s="56">
        <f>ESTUDIANTES!B428</f>
        <v>0</v>
      </c>
      <c r="C428" s="56">
        <f>ESTUDIANTES!C428</f>
        <v>0</v>
      </c>
      <c r="D428" s="97">
        <f>ESTUDIANTES!D428</f>
        <v>0</v>
      </c>
      <c r="E428" s="97"/>
      <c r="F428" s="97"/>
      <c r="G428" s="97"/>
      <c r="H428" s="57">
        <f>ESTUDIANTES!H428</f>
        <v>0</v>
      </c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4"/>
      <c r="EK428" s="54"/>
      <c r="EL428" s="54"/>
      <c r="EM428" s="54"/>
      <c r="EN428" s="54"/>
      <c r="EO428" s="54"/>
      <c r="EP428" s="54"/>
      <c r="EQ428" s="54"/>
      <c r="ER428" s="54"/>
      <c r="ES428" s="54"/>
      <c r="ET428" s="54"/>
      <c r="EU428" s="54"/>
      <c r="EV428" s="54"/>
      <c r="EW428" s="54"/>
      <c r="EX428" s="54"/>
      <c r="EY428" s="54"/>
      <c r="EZ428" s="54"/>
      <c r="FA428" s="54"/>
      <c r="FB428" s="54"/>
      <c r="FC428" s="54"/>
      <c r="FD428" s="54"/>
      <c r="FE428" s="54"/>
      <c r="FF428" s="54"/>
      <c r="FG428" s="54"/>
      <c r="FH428" s="54"/>
      <c r="FI428" s="54"/>
      <c r="FJ428" s="54"/>
      <c r="FK428" s="54"/>
      <c r="FL428" s="54"/>
      <c r="FM428" s="54"/>
      <c r="FN428" s="54"/>
      <c r="FO428" s="54"/>
      <c r="FP428" s="54"/>
      <c r="FQ428" s="54"/>
      <c r="FR428" s="54"/>
      <c r="FS428" s="54"/>
      <c r="FT428" s="54"/>
      <c r="FU428" s="54"/>
      <c r="FV428" s="54"/>
      <c r="FW428" s="54"/>
      <c r="FX428" s="54"/>
      <c r="FY428" s="54"/>
      <c r="FZ428" s="54"/>
      <c r="GA428" s="54"/>
      <c r="GB428" s="54"/>
      <c r="GC428" s="54"/>
      <c r="GD428" s="54"/>
      <c r="GE428" s="54"/>
      <c r="GF428" s="54"/>
      <c r="GG428" s="54"/>
      <c r="GH428" s="54"/>
      <c r="GI428" s="54"/>
      <c r="GJ428" s="54"/>
      <c r="GK428" s="54"/>
      <c r="GL428" s="54"/>
      <c r="GM428" s="54"/>
      <c r="GN428" s="54"/>
      <c r="GO428" s="54"/>
      <c r="GP428" s="54"/>
      <c r="GQ428" s="54"/>
      <c r="GR428" s="54"/>
      <c r="GS428" s="54"/>
      <c r="GT428" s="54"/>
      <c r="GU428" s="54"/>
      <c r="GV428" s="54"/>
      <c r="GW428" s="54"/>
      <c r="GX428" s="54"/>
      <c r="GY428" s="54"/>
      <c r="GZ428" s="54"/>
      <c r="HA428" s="54"/>
      <c r="HB428" s="54"/>
      <c r="HC428" s="54"/>
      <c r="HD428" s="54"/>
      <c r="HE428" s="54"/>
      <c r="HF428" s="54"/>
      <c r="HG428" s="54"/>
      <c r="HH428" s="54"/>
      <c r="HI428" s="54"/>
      <c r="HJ428" s="54"/>
      <c r="HK428" s="54"/>
      <c r="HL428" s="54"/>
      <c r="HM428" s="54"/>
      <c r="HN428" s="54"/>
      <c r="HO428" s="54"/>
      <c r="HP428" s="54"/>
      <c r="HQ428" s="54"/>
      <c r="HR428" s="54"/>
      <c r="HS428" s="54"/>
      <c r="HT428" s="54"/>
      <c r="HU428" s="54"/>
      <c r="HV428" s="54"/>
      <c r="HW428" s="54"/>
      <c r="HX428" s="54"/>
      <c r="HY428" s="54"/>
      <c r="HZ428" s="54"/>
      <c r="IA428" s="54"/>
      <c r="IB428" s="54"/>
      <c r="IC428" s="54"/>
      <c r="ID428" s="54"/>
      <c r="IE428" s="54"/>
      <c r="IF428" s="54"/>
      <c r="IG428" s="54"/>
      <c r="IH428" s="54"/>
      <c r="II428" s="54"/>
      <c r="IJ428" s="54"/>
      <c r="IK428" s="54"/>
      <c r="IL428" s="54"/>
      <c r="IM428" s="54"/>
      <c r="IN428" s="54"/>
      <c r="IO428" s="54"/>
      <c r="IP428" s="54"/>
      <c r="IQ428" s="54"/>
      <c r="IR428" s="54"/>
      <c r="IS428" s="54"/>
      <c r="IT428" s="54"/>
      <c r="IU428" s="54"/>
      <c r="IV428" s="54"/>
      <c r="IW428" s="54"/>
      <c r="IX428" s="54"/>
      <c r="IY428" s="54"/>
      <c r="IZ428" s="54"/>
      <c r="JA428" s="16"/>
      <c r="JB428" s="16"/>
      <c r="JC428" s="16"/>
      <c r="JD428" s="16"/>
    </row>
    <row r="429" spans="1:264" s="6" customFormat="1" x14ac:dyDescent="0.25">
      <c r="A429" s="55">
        <v>425</v>
      </c>
      <c r="B429" s="56">
        <f>ESTUDIANTES!B429</f>
        <v>0</v>
      </c>
      <c r="C429" s="56">
        <f>ESTUDIANTES!C429</f>
        <v>0</v>
      </c>
      <c r="D429" s="97">
        <f>ESTUDIANTES!D429</f>
        <v>0</v>
      </c>
      <c r="E429" s="97"/>
      <c r="F429" s="97"/>
      <c r="G429" s="97"/>
      <c r="H429" s="57">
        <f>ESTUDIANTES!H429</f>
        <v>0</v>
      </c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4"/>
      <c r="DG429" s="54"/>
      <c r="DH429" s="54"/>
      <c r="DI429" s="54"/>
      <c r="DJ429" s="54"/>
      <c r="DK429" s="54"/>
      <c r="DL429" s="54"/>
      <c r="DM429" s="54"/>
      <c r="DN429" s="54"/>
      <c r="DO429" s="54"/>
      <c r="DP429" s="54"/>
      <c r="DQ429" s="54"/>
      <c r="DR429" s="54"/>
      <c r="DS429" s="54"/>
      <c r="DT429" s="54"/>
      <c r="DU429" s="54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4"/>
      <c r="EK429" s="54"/>
      <c r="EL429" s="54"/>
      <c r="EM429" s="54"/>
      <c r="EN429" s="54"/>
      <c r="EO429" s="54"/>
      <c r="EP429" s="54"/>
      <c r="EQ429" s="54"/>
      <c r="ER429" s="54"/>
      <c r="ES429" s="54"/>
      <c r="ET429" s="54"/>
      <c r="EU429" s="54"/>
      <c r="EV429" s="54"/>
      <c r="EW429" s="54"/>
      <c r="EX429" s="54"/>
      <c r="EY429" s="54"/>
      <c r="EZ429" s="54"/>
      <c r="FA429" s="54"/>
      <c r="FB429" s="54"/>
      <c r="FC429" s="54"/>
      <c r="FD429" s="54"/>
      <c r="FE429" s="54"/>
      <c r="FF429" s="54"/>
      <c r="FG429" s="54"/>
      <c r="FH429" s="54"/>
      <c r="FI429" s="54"/>
      <c r="FJ429" s="54"/>
      <c r="FK429" s="54"/>
      <c r="FL429" s="54"/>
      <c r="FM429" s="54"/>
      <c r="FN429" s="54"/>
      <c r="FO429" s="54"/>
      <c r="FP429" s="54"/>
      <c r="FQ429" s="54"/>
      <c r="FR429" s="54"/>
      <c r="FS429" s="54"/>
      <c r="FT429" s="54"/>
      <c r="FU429" s="54"/>
      <c r="FV429" s="54"/>
      <c r="FW429" s="54"/>
      <c r="FX429" s="54"/>
      <c r="FY429" s="54"/>
      <c r="FZ429" s="54"/>
      <c r="GA429" s="54"/>
      <c r="GB429" s="54"/>
      <c r="GC429" s="54"/>
      <c r="GD429" s="54"/>
      <c r="GE429" s="54"/>
      <c r="GF429" s="54"/>
      <c r="GG429" s="54"/>
      <c r="GH429" s="54"/>
      <c r="GI429" s="54"/>
      <c r="GJ429" s="54"/>
      <c r="GK429" s="54"/>
      <c r="GL429" s="54"/>
      <c r="GM429" s="54"/>
      <c r="GN429" s="54"/>
      <c r="GO429" s="54"/>
      <c r="GP429" s="54"/>
      <c r="GQ429" s="54"/>
      <c r="GR429" s="54"/>
      <c r="GS429" s="54"/>
      <c r="GT429" s="54"/>
      <c r="GU429" s="54"/>
      <c r="GV429" s="54"/>
      <c r="GW429" s="54"/>
      <c r="GX429" s="54"/>
      <c r="GY429" s="54"/>
      <c r="GZ429" s="54"/>
      <c r="HA429" s="54"/>
      <c r="HB429" s="54"/>
      <c r="HC429" s="54"/>
      <c r="HD429" s="54"/>
      <c r="HE429" s="54"/>
      <c r="HF429" s="54"/>
      <c r="HG429" s="54"/>
      <c r="HH429" s="54"/>
      <c r="HI429" s="54"/>
      <c r="HJ429" s="54"/>
      <c r="HK429" s="54"/>
      <c r="HL429" s="54"/>
      <c r="HM429" s="54"/>
      <c r="HN429" s="54"/>
      <c r="HO429" s="54"/>
      <c r="HP429" s="54"/>
      <c r="HQ429" s="54"/>
      <c r="HR429" s="54"/>
      <c r="HS429" s="54"/>
      <c r="HT429" s="54"/>
      <c r="HU429" s="54"/>
      <c r="HV429" s="54"/>
      <c r="HW429" s="54"/>
      <c r="HX429" s="54"/>
      <c r="HY429" s="54"/>
      <c r="HZ429" s="54"/>
      <c r="IA429" s="54"/>
      <c r="IB429" s="54"/>
      <c r="IC429" s="54"/>
      <c r="ID429" s="54"/>
      <c r="IE429" s="54"/>
      <c r="IF429" s="54"/>
      <c r="IG429" s="54"/>
      <c r="IH429" s="54"/>
      <c r="II429" s="54"/>
      <c r="IJ429" s="54"/>
      <c r="IK429" s="54"/>
      <c r="IL429" s="54"/>
      <c r="IM429" s="54"/>
      <c r="IN429" s="54"/>
      <c r="IO429" s="54"/>
      <c r="IP429" s="54"/>
      <c r="IQ429" s="54"/>
      <c r="IR429" s="54"/>
      <c r="IS429" s="54"/>
      <c r="IT429" s="54"/>
      <c r="IU429" s="54"/>
      <c r="IV429" s="54"/>
      <c r="IW429" s="54"/>
      <c r="IX429" s="54"/>
      <c r="IY429" s="54"/>
      <c r="IZ429" s="54"/>
      <c r="JA429" s="16"/>
      <c r="JB429" s="16"/>
      <c r="JC429" s="16"/>
      <c r="JD429" s="16"/>
    </row>
    <row r="430" spans="1:264" s="6" customFormat="1" x14ac:dyDescent="0.25">
      <c r="A430" s="55">
        <v>426</v>
      </c>
      <c r="B430" s="56">
        <f>ESTUDIANTES!B430</f>
        <v>0</v>
      </c>
      <c r="C430" s="56">
        <f>ESTUDIANTES!C430</f>
        <v>0</v>
      </c>
      <c r="D430" s="97">
        <f>ESTUDIANTES!D430</f>
        <v>0</v>
      </c>
      <c r="E430" s="97"/>
      <c r="F430" s="97"/>
      <c r="G430" s="97"/>
      <c r="H430" s="57">
        <f>ESTUDIANTES!H430</f>
        <v>0</v>
      </c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4"/>
      <c r="EK430" s="54"/>
      <c r="EL430" s="54"/>
      <c r="EM430" s="54"/>
      <c r="EN430" s="54"/>
      <c r="EO430" s="54"/>
      <c r="EP430" s="54"/>
      <c r="EQ430" s="54"/>
      <c r="ER430" s="54"/>
      <c r="ES430" s="54"/>
      <c r="ET430" s="54"/>
      <c r="EU430" s="54"/>
      <c r="EV430" s="54"/>
      <c r="EW430" s="54"/>
      <c r="EX430" s="54"/>
      <c r="EY430" s="54"/>
      <c r="EZ430" s="54"/>
      <c r="FA430" s="54"/>
      <c r="FB430" s="54"/>
      <c r="FC430" s="54"/>
      <c r="FD430" s="54"/>
      <c r="FE430" s="54"/>
      <c r="FF430" s="54"/>
      <c r="FG430" s="54"/>
      <c r="FH430" s="54"/>
      <c r="FI430" s="54"/>
      <c r="FJ430" s="54"/>
      <c r="FK430" s="54"/>
      <c r="FL430" s="54"/>
      <c r="FM430" s="54"/>
      <c r="FN430" s="54"/>
      <c r="FO430" s="54"/>
      <c r="FP430" s="54"/>
      <c r="FQ430" s="54"/>
      <c r="FR430" s="54"/>
      <c r="FS430" s="54"/>
      <c r="FT430" s="54"/>
      <c r="FU430" s="54"/>
      <c r="FV430" s="54"/>
      <c r="FW430" s="54"/>
      <c r="FX430" s="54"/>
      <c r="FY430" s="54"/>
      <c r="FZ430" s="54"/>
      <c r="GA430" s="54"/>
      <c r="GB430" s="54"/>
      <c r="GC430" s="54"/>
      <c r="GD430" s="54"/>
      <c r="GE430" s="54"/>
      <c r="GF430" s="54"/>
      <c r="GG430" s="54"/>
      <c r="GH430" s="54"/>
      <c r="GI430" s="54"/>
      <c r="GJ430" s="54"/>
      <c r="GK430" s="54"/>
      <c r="GL430" s="54"/>
      <c r="GM430" s="54"/>
      <c r="GN430" s="54"/>
      <c r="GO430" s="54"/>
      <c r="GP430" s="54"/>
      <c r="GQ430" s="54"/>
      <c r="GR430" s="54"/>
      <c r="GS430" s="54"/>
      <c r="GT430" s="54"/>
      <c r="GU430" s="54"/>
      <c r="GV430" s="54"/>
      <c r="GW430" s="54"/>
      <c r="GX430" s="54"/>
      <c r="GY430" s="54"/>
      <c r="GZ430" s="54"/>
      <c r="HA430" s="54"/>
      <c r="HB430" s="54"/>
      <c r="HC430" s="54"/>
      <c r="HD430" s="54"/>
      <c r="HE430" s="54"/>
      <c r="HF430" s="54"/>
      <c r="HG430" s="54"/>
      <c r="HH430" s="54"/>
      <c r="HI430" s="54"/>
      <c r="HJ430" s="54"/>
      <c r="HK430" s="54"/>
      <c r="HL430" s="54"/>
      <c r="HM430" s="54"/>
      <c r="HN430" s="54"/>
      <c r="HO430" s="54"/>
      <c r="HP430" s="54"/>
      <c r="HQ430" s="54"/>
      <c r="HR430" s="54"/>
      <c r="HS430" s="54"/>
      <c r="HT430" s="54"/>
      <c r="HU430" s="54"/>
      <c r="HV430" s="54"/>
      <c r="HW430" s="54"/>
      <c r="HX430" s="54"/>
      <c r="HY430" s="54"/>
      <c r="HZ430" s="54"/>
      <c r="IA430" s="54"/>
      <c r="IB430" s="54"/>
      <c r="IC430" s="54"/>
      <c r="ID430" s="54"/>
      <c r="IE430" s="54"/>
      <c r="IF430" s="54"/>
      <c r="IG430" s="54"/>
      <c r="IH430" s="54"/>
      <c r="II430" s="54"/>
      <c r="IJ430" s="54"/>
      <c r="IK430" s="54"/>
      <c r="IL430" s="54"/>
      <c r="IM430" s="54"/>
      <c r="IN430" s="54"/>
      <c r="IO430" s="54"/>
      <c r="IP430" s="54"/>
      <c r="IQ430" s="54"/>
      <c r="IR430" s="54"/>
      <c r="IS430" s="54"/>
      <c r="IT430" s="54"/>
      <c r="IU430" s="54"/>
      <c r="IV430" s="54"/>
      <c r="IW430" s="54"/>
      <c r="IX430" s="54"/>
      <c r="IY430" s="54"/>
      <c r="IZ430" s="54"/>
      <c r="JA430" s="16"/>
      <c r="JB430" s="16"/>
      <c r="JC430" s="16"/>
      <c r="JD430" s="16"/>
    </row>
    <row r="431" spans="1:264" s="6" customFormat="1" x14ac:dyDescent="0.25">
      <c r="A431" s="55">
        <v>427</v>
      </c>
      <c r="B431" s="56">
        <f>ESTUDIANTES!B431</f>
        <v>0</v>
      </c>
      <c r="C431" s="56">
        <f>ESTUDIANTES!C431</f>
        <v>0</v>
      </c>
      <c r="D431" s="97">
        <f>ESTUDIANTES!D431</f>
        <v>0</v>
      </c>
      <c r="E431" s="97"/>
      <c r="F431" s="97"/>
      <c r="G431" s="97"/>
      <c r="H431" s="57">
        <f>ESTUDIANTES!H431</f>
        <v>0</v>
      </c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4"/>
      <c r="EK431" s="54"/>
      <c r="EL431" s="54"/>
      <c r="EM431" s="54"/>
      <c r="EN431" s="54"/>
      <c r="EO431" s="54"/>
      <c r="EP431" s="54"/>
      <c r="EQ431" s="54"/>
      <c r="ER431" s="54"/>
      <c r="ES431" s="54"/>
      <c r="ET431" s="54"/>
      <c r="EU431" s="54"/>
      <c r="EV431" s="54"/>
      <c r="EW431" s="54"/>
      <c r="EX431" s="54"/>
      <c r="EY431" s="54"/>
      <c r="EZ431" s="54"/>
      <c r="FA431" s="54"/>
      <c r="FB431" s="54"/>
      <c r="FC431" s="54"/>
      <c r="FD431" s="54"/>
      <c r="FE431" s="54"/>
      <c r="FF431" s="54"/>
      <c r="FG431" s="54"/>
      <c r="FH431" s="54"/>
      <c r="FI431" s="54"/>
      <c r="FJ431" s="54"/>
      <c r="FK431" s="54"/>
      <c r="FL431" s="54"/>
      <c r="FM431" s="54"/>
      <c r="FN431" s="54"/>
      <c r="FO431" s="54"/>
      <c r="FP431" s="54"/>
      <c r="FQ431" s="54"/>
      <c r="FR431" s="54"/>
      <c r="FS431" s="54"/>
      <c r="FT431" s="54"/>
      <c r="FU431" s="54"/>
      <c r="FV431" s="54"/>
      <c r="FW431" s="54"/>
      <c r="FX431" s="54"/>
      <c r="FY431" s="54"/>
      <c r="FZ431" s="54"/>
      <c r="GA431" s="54"/>
      <c r="GB431" s="54"/>
      <c r="GC431" s="54"/>
      <c r="GD431" s="54"/>
      <c r="GE431" s="54"/>
      <c r="GF431" s="54"/>
      <c r="GG431" s="54"/>
      <c r="GH431" s="54"/>
      <c r="GI431" s="54"/>
      <c r="GJ431" s="54"/>
      <c r="GK431" s="54"/>
      <c r="GL431" s="54"/>
      <c r="GM431" s="54"/>
      <c r="GN431" s="54"/>
      <c r="GO431" s="54"/>
      <c r="GP431" s="54"/>
      <c r="GQ431" s="54"/>
      <c r="GR431" s="54"/>
      <c r="GS431" s="54"/>
      <c r="GT431" s="54"/>
      <c r="GU431" s="54"/>
      <c r="GV431" s="54"/>
      <c r="GW431" s="54"/>
      <c r="GX431" s="54"/>
      <c r="GY431" s="54"/>
      <c r="GZ431" s="54"/>
      <c r="HA431" s="54"/>
      <c r="HB431" s="54"/>
      <c r="HC431" s="54"/>
      <c r="HD431" s="54"/>
      <c r="HE431" s="54"/>
      <c r="HF431" s="54"/>
      <c r="HG431" s="54"/>
      <c r="HH431" s="54"/>
      <c r="HI431" s="54"/>
      <c r="HJ431" s="54"/>
      <c r="HK431" s="54"/>
      <c r="HL431" s="54"/>
      <c r="HM431" s="54"/>
      <c r="HN431" s="54"/>
      <c r="HO431" s="54"/>
      <c r="HP431" s="54"/>
      <c r="HQ431" s="54"/>
      <c r="HR431" s="54"/>
      <c r="HS431" s="54"/>
      <c r="HT431" s="54"/>
      <c r="HU431" s="54"/>
      <c r="HV431" s="54"/>
      <c r="HW431" s="54"/>
      <c r="HX431" s="54"/>
      <c r="HY431" s="54"/>
      <c r="HZ431" s="54"/>
      <c r="IA431" s="54"/>
      <c r="IB431" s="54"/>
      <c r="IC431" s="54"/>
      <c r="ID431" s="54"/>
      <c r="IE431" s="54"/>
      <c r="IF431" s="54"/>
      <c r="IG431" s="54"/>
      <c r="IH431" s="54"/>
      <c r="II431" s="54"/>
      <c r="IJ431" s="54"/>
      <c r="IK431" s="54"/>
      <c r="IL431" s="54"/>
      <c r="IM431" s="54"/>
      <c r="IN431" s="54"/>
      <c r="IO431" s="54"/>
      <c r="IP431" s="54"/>
      <c r="IQ431" s="54"/>
      <c r="IR431" s="54"/>
      <c r="IS431" s="54"/>
      <c r="IT431" s="54"/>
      <c r="IU431" s="54"/>
      <c r="IV431" s="54"/>
      <c r="IW431" s="54"/>
      <c r="IX431" s="54"/>
      <c r="IY431" s="54"/>
      <c r="IZ431" s="54"/>
      <c r="JA431" s="16"/>
      <c r="JB431" s="16"/>
      <c r="JC431" s="16"/>
      <c r="JD431" s="16"/>
    </row>
    <row r="432" spans="1:264" s="6" customFormat="1" x14ac:dyDescent="0.25">
      <c r="A432" s="55">
        <v>428</v>
      </c>
      <c r="B432" s="56">
        <f>ESTUDIANTES!B432</f>
        <v>0</v>
      </c>
      <c r="C432" s="56">
        <f>ESTUDIANTES!C432</f>
        <v>0</v>
      </c>
      <c r="D432" s="97">
        <f>ESTUDIANTES!D432</f>
        <v>0</v>
      </c>
      <c r="E432" s="97"/>
      <c r="F432" s="97"/>
      <c r="G432" s="97"/>
      <c r="H432" s="57">
        <f>ESTUDIANTES!H432</f>
        <v>0</v>
      </c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4"/>
      <c r="EK432" s="54"/>
      <c r="EL432" s="54"/>
      <c r="EM432" s="54"/>
      <c r="EN432" s="54"/>
      <c r="EO432" s="54"/>
      <c r="EP432" s="54"/>
      <c r="EQ432" s="54"/>
      <c r="ER432" s="54"/>
      <c r="ES432" s="54"/>
      <c r="ET432" s="54"/>
      <c r="EU432" s="54"/>
      <c r="EV432" s="54"/>
      <c r="EW432" s="54"/>
      <c r="EX432" s="54"/>
      <c r="EY432" s="54"/>
      <c r="EZ432" s="54"/>
      <c r="FA432" s="54"/>
      <c r="FB432" s="54"/>
      <c r="FC432" s="54"/>
      <c r="FD432" s="54"/>
      <c r="FE432" s="54"/>
      <c r="FF432" s="54"/>
      <c r="FG432" s="54"/>
      <c r="FH432" s="54"/>
      <c r="FI432" s="54"/>
      <c r="FJ432" s="54"/>
      <c r="FK432" s="54"/>
      <c r="FL432" s="54"/>
      <c r="FM432" s="54"/>
      <c r="FN432" s="54"/>
      <c r="FO432" s="54"/>
      <c r="FP432" s="54"/>
      <c r="FQ432" s="54"/>
      <c r="FR432" s="54"/>
      <c r="FS432" s="54"/>
      <c r="FT432" s="54"/>
      <c r="FU432" s="54"/>
      <c r="FV432" s="54"/>
      <c r="FW432" s="54"/>
      <c r="FX432" s="54"/>
      <c r="FY432" s="54"/>
      <c r="FZ432" s="54"/>
      <c r="GA432" s="54"/>
      <c r="GB432" s="54"/>
      <c r="GC432" s="54"/>
      <c r="GD432" s="54"/>
      <c r="GE432" s="54"/>
      <c r="GF432" s="54"/>
      <c r="GG432" s="54"/>
      <c r="GH432" s="54"/>
      <c r="GI432" s="54"/>
      <c r="GJ432" s="54"/>
      <c r="GK432" s="54"/>
      <c r="GL432" s="54"/>
      <c r="GM432" s="54"/>
      <c r="GN432" s="54"/>
      <c r="GO432" s="54"/>
      <c r="GP432" s="54"/>
      <c r="GQ432" s="54"/>
      <c r="GR432" s="54"/>
      <c r="GS432" s="54"/>
      <c r="GT432" s="54"/>
      <c r="GU432" s="54"/>
      <c r="GV432" s="54"/>
      <c r="GW432" s="54"/>
      <c r="GX432" s="54"/>
      <c r="GY432" s="54"/>
      <c r="GZ432" s="54"/>
      <c r="HA432" s="54"/>
      <c r="HB432" s="54"/>
      <c r="HC432" s="54"/>
      <c r="HD432" s="54"/>
      <c r="HE432" s="54"/>
      <c r="HF432" s="54"/>
      <c r="HG432" s="54"/>
      <c r="HH432" s="54"/>
      <c r="HI432" s="54"/>
      <c r="HJ432" s="54"/>
      <c r="HK432" s="54"/>
      <c r="HL432" s="54"/>
      <c r="HM432" s="54"/>
      <c r="HN432" s="54"/>
      <c r="HO432" s="54"/>
      <c r="HP432" s="54"/>
      <c r="HQ432" s="54"/>
      <c r="HR432" s="54"/>
      <c r="HS432" s="54"/>
      <c r="HT432" s="54"/>
      <c r="HU432" s="54"/>
      <c r="HV432" s="54"/>
      <c r="HW432" s="54"/>
      <c r="HX432" s="54"/>
      <c r="HY432" s="54"/>
      <c r="HZ432" s="54"/>
      <c r="IA432" s="54"/>
      <c r="IB432" s="54"/>
      <c r="IC432" s="54"/>
      <c r="ID432" s="54"/>
      <c r="IE432" s="54"/>
      <c r="IF432" s="54"/>
      <c r="IG432" s="54"/>
      <c r="IH432" s="54"/>
      <c r="II432" s="54"/>
      <c r="IJ432" s="54"/>
      <c r="IK432" s="54"/>
      <c r="IL432" s="54"/>
      <c r="IM432" s="54"/>
      <c r="IN432" s="54"/>
      <c r="IO432" s="54"/>
      <c r="IP432" s="54"/>
      <c r="IQ432" s="54"/>
      <c r="IR432" s="54"/>
      <c r="IS432" s="54"/>
      <c r="IT432" s="54"/>
      <c r="IU432" s="54"/>
      <c r="IV432" s="54"/>
      <c r="IW432" s="54"/>
      <c r="IX432" s="54"/>
      <c r="IY432" s="54"/>
      <c r="IZ432" s="54"/>
      <c r="JA432" s="16"/>
      <c r="JB432" s="16"/>
      <c r="JC432" s="16"/>
      <c r="JD432" s="16"/>
    </row>
    <row r="433" spans="1:264" s="6" customFormat="1" x14ac:dyDescent="0.25">
      <c r="A433" s="55">
        <v>429</v>
      </c>
      <c r="B433" s="56">
        <f>ESTUDIANTES!B433</f>
        <v>0</v>
      </c>
      <c r="C433" s="56">
        <f>ESTUDIANTES!C433</f>
        <v>0</v>
      </c>
      <c r="D433" s="97">
        <f>ESTUDIANTES!D433</f>
        <v>0</v>
      </c>
      <c r="E433" s="97"/>
      <c r="F433" s="97"/>
      <c r="G433" s="97"/>
      <c r="H433" s="57">
        <f>ESTUDIANTES!H433</f>
        <v>0</v>
      </c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4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4"/>
      <c r="EK433" s="54"/>
      <c r="EL433" s="54"/>
      <c r="EM433" s="54"/>
      <c r="EN433" s="54"/>
      <c r="EO433" s="54"/>
      <c r="EP433" s="54"/>
      <c r="EQ433" s="54"/>
      <c r="ER433" s="54"/>
      <c r="ES433" s="54"/>
      <c r="ET433" s="54"/>
      <c r="EU433" s="54"/>
      <c r="EV433" s="54"/>
      <c r="EW433" s="54"/>
      <c r="EX433" s="54"/>
      <c r="EY433" s="54"/>
      <c r="EZ433" s="54"/>
      <c r="FA433" s="54"/>
      <c r="FB433" s="54"/>
      <c r="FC433" s="54"/>
      <c r="FD433" s="54"/>
      <c r="FE433" s="54"/>
      <c r="FF433" s="54"/>
      <c r="FG433" s="54"/>
      <c r="FH433" s="54"/>
      <c r="FI433" s="54"/>
      <c r="FJ433" s="54"/>
      <c r="FK433" s="54"/>
      <c r="FL433" s="54"/>
      <c r="FM433" s="54"/>
      <c r="FN433" s="54"/>
      <c r="FO433" s="54"/>
      <c r="FP433" s="54"/>
      <c r="FQ433" s="54"/>
      <c r="FR433" s="54"/>
      <c r="FS433" s="54"/>
      <c r="FT433" s="54"/>
      <c r="FU433" s="54"/>
      <c r="FV433" s="54"/>
      <c r="FW433" s="54"/>
      <c r="FX433" s="54"/>
      <c r="FY433" s="54"/>
      <c r="FZ433" s="54"/>
      <c r="GA433" s="54"/>
      <c r="GB433" s="54"/>
      <c r="GC433" s="54"/>
      <c r="GD433" s="54"/>
      <c r="GE433" s="54"/>
      <c r="GF433" s="54"/>
      <c r="GG433" s="54"/>
      <c r="GH433" s="54"/>
      <c r="GI433" s="54"/>
      <c r="GJ433" s="54"/>
      <c r="GK433" s="54"/>
      <c r="GL433" s="54"/>
      <c r="GM433" s="54"/>
      <c r="GN433" s="54"/>
      <c r="GO433" s="54"/>
      <c r="GP433" s="54"/>
      <c r="GQ433" s="54"/>
      <c r="GR433" s="54"/>
      <c r="GS433" s="54"/>
      <c r="GT433" s="54"/>
      <c r="GU433" s="54"/>
      <c r="GV433" s="54"/>
      <c r="GW433" s="54"/>
      <c r="GX433" s="54"/>
      <c r="GY433" s="54"/>
      <c r="GZ433" s="54"/>
      <c r="HA433" s="54"/>
      <c r="HB433" s="54"/>
      <c r="HC433" s="54"/>
      <c r="HD433" s="54"/>
      <c r="HE433" s="54"/>
      <c r="HF433" s="54"/>
      <c r="HG433" s="54"/>
      <c r="HH433" s="54"/>
      <c r="HI433" s="54"/>
      <c r="HJ433" s="54"/>
      <c r="HK433" s="54"/>
      <c r="HL433" s="54"/>
      <c r="HM433" s="54"/>
      <c r="HN433" s="54"/>
      <c r="HO433" s="54"/>
      <c r="HP433" s="54"/>
      <c r="HQ433" s="54"/>
      <c r="HR433" s="54"/>
      <c r="HS433" s="54"/>
      <c r="HT433" s="54"/>
      <c r="HU433" s="54"/>
      <c r="HV433" s="54"/>
      <c r="HW433" s="54"/>
      <c r="HX433" s="54"/>
      <c r="HY433" s="54"/>
      <c r="HZ433" s="54"/>
      <c r="IA433" s="54"/>
      <c r="IB433" s="54"/>
      <c r="IC433" s="54"/>
      <c r="ID433" s="54"/>
      <c r="IE433" s="54"/>
      <c r="IF433" s="54"/>
      <c r="IG433" s="54"/>
      <c r="IH433" s="54"/>
      <c r="II433" s="54"/>
      <c r="IJ433" s="54"/>
      <c r="IK433" s="54"/>
      <c r="IL433" s="54"/>
      <c r="IM433" s="54"/>
      <c r="IN433" s="54"/>
      <c r="IO433" s="54"/>
      <c r="IP433" s="54"/>
      <c r="IQ433" s="54"/>
      <c r="IR433" s="54"/>
      <c r="IS433" s="54"/>
      <c r="IT433" s="54"/>
      <c r="IU433" s="54"/>
      <c r="IV433" s="54"/>
      <c r="IW433" s="54"/>
      <c r="IX433" s="54"/>
      <c r="IY433" s="54"/>
      <c r="IZ433" s="54"/>
      <c r="JA433" s="16"/>
      <c r="JB433" s="16"/>
      <c r="JC433" s="16"/>
      <c r="JD433" s="16"/>
    </row>
    <row r="434" spans="1:264" s="6" customFormat="1" x14ac:dyDescent="0.25">
      <c r="A434" s="55">
        <v>430</v>
      </c>
      <c r="B434" s="56">
        <f>ESTUDIANTES!B434</f>
        <v>0</v>
      </c>
      <c r="C434" s="56">
        <f>ESTUDIANTES!C434</f>
        <v>0</v>
      </c>
      <c r="D434" s="97">
        <f>ESTUDIANTES!D434</f>
        <v>0</v>
      </c>
      <c r="E434" s="97"/>
      <c r="F434" s="97"/>
      <c r="G434" s="97"/>
      <c r="H434" s="57">
        <f>ESTUDIANTES!H434</f>
        <v>0</v>
      </c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4"/>
      <c r="CW434" s="54"/>
      <c r="CX434" s="54"/>
      <c r="CY434" s="54"/>
      <c r="CZ434" s="54"/>
      <c r="DA434" s="54"/>
      <c r="DB434" s="54"/>
      <c r="DC434" s="54"/>
      <c r="DD434" s="54"/>
      <c r="DE434" s="54"/>
      <c r="DF434" s="54"/>
      <c r="DG434" s="54"/>
      <c r="DH434" s="54"/>
      <c r="DI434" s="54"/>
      <c r="DJ434" s="54"/>
      <c r="DK434" s="54"/>
      <c r="DL434" s="54"/>
      <c r="DM434" s="54"/>
      <c r="DN434" s="54"/>
      <c r="DO434" s="54"/>
      <c r="DP434" s="54"/>
      <c r="DQ434" s="54"/>
      <c r="DR434" s="54"/>
      <c r="DS434" s="54"/>
      <c r="DT434" s="54"/>
      <c r="DU434" s="54"/>
      <c r="DV434" s="54"/>
      <c r="DW434" s="54"/>
      <c r="DX434" s="54"/>
      <c r="DY434" s="54"/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  <c r="EJ434" s="54"/>
      <c r="EK434" s="54"/>
      <c r="EL434" s="54"/>
      <c r="EM434" s="54"/>
      <c r="EN434" s="54"/>
      <c r="EO434" s="54"/>
      <c r="EP434" s="54"/>
      <c r="EQ434" s="54"/>
      <c r="ER434" s="54"/>
      <c r="ES434" s="54"/>
      <c r="ET434" s="54"/>
      <c r="EU434" s="54"/>
      <c r="EV434" s="54"/>
      <c r="EW434" s="54"/>
      <c r="EX434" s="54"/>
      <c r="EY434" s="54"/>
      <c r="EZ434" s="54"/>
      <c r="FA434" s="54"/>
      <c r="FB434" s="54"/>
      <c r="FC434" s="54"/>
      <c r="FD434" s="54"/>
      <c r="FE434" s="54"/>
      <c r="FF434" s="54"/>
      <c r="FG434" s="54"/>
      <c r="FH434" s="54"/>
      <c r="FI434" s="54"/>
      <c r="FJ434" s="54"/>
      <c r="FK434" s="54"/>
      <c r="FL434" s="54"/>
      <c r="FM434" s="54"/>
      <c r="FN434" s="54"/>
      <c r="FO434" s="54"/>
      <c r="FP434" s="54"/>
      <c r="FQ434" s="54"/>
      <c r="FR434" s="54"/>
      <c r="FS434" s="54"/>
      <c r="FT434" s="54"/>
      <c r="FU434" s="54"/>
      <c r="FV434" s="54"/>
      <c r="FW434" s="54"/>
      <c r="FX434" s="54"/>
      <c r="FY434" s="54"/>
      <c r="FZ434" s="54"/>
      <c r="GA434" s="54"/>
      <c r="GB434" s="54"/>
      <c r="GC434" s="54"/>
      <c r="GD434" s="54"/>
      <c r="GE434" s="54"/>
      <c r="GF434" s="54"/>
      <c r="GG434" s="54"/>
      <c r="GH434" s="54"/>
      <c r="GI434" s="54"/>
      <c r="GJ434" s="54"/>
      <c r="GK434" s="54"/>
      <c r="GL434" s="54"/>
      <c r="GM434" s="54"/>
      <c r="GN434" s="54"/>
      <c r="GO434" s="54"/>
      <c r="GP434" s="54"/>
      <c r="GQ434" s="54"/>
      <c r="GR434" s="54"/>
      <c r="GS434" s="54"/>
      <c r="GT434" s="54"/>
      <c r="GU434" s="54"/>
      <c r="GV434" s="54"/>
      <c r="GW434" s="54"/>
      <c r="GX434" s="54"/>
      <c r="GY434" s="54"/>
      <c r="GZ434" s="54"/>
      <c r="HA434" s="54"/>
      <c r="HB434" s="54"/>
      <c r="HC434" s="54"/>
      <c r="HD434" s="54"/>
      <c r="HE434" s="54"/>
      <c r="HF434" s="54"/>
      <c r="HG434" s="54"/>
      <c r="HH434" s="54"/>
      <c r="HI434" s="54"/>
      <c r="HJ434" s="54"/>
      <c r="HK434" s="54"/>
      <c r="HL434" s="54"/>
      <c r="HM434" s="54"/>
      <c r="HN434" s="54"/>
      <c r="HO434" s="54"/>
      <c r="HP434" s="54"/>
      <c r="HQ434" s="54"/>
      <c r="HR434" s="54"/>
      <c r="HS434" s="54"/>
      <c r="HT434" s="54"/>
      <c r="HU434" s="54"/>
      <c r="HV434" s="54"/>
      <c r="HW434" s="54"/>
      <c r="HX434" s="54"/>
      <c r="HY434" s="54"/>
      <c r="HZ434" s="54"/>
      <c r="IA434" s="54"/>
      <c r="IB434" s="54"/>
      <c r="IC434" s="54"/>
      <c r="ID434" s="54"/>
      <c r="IE434" s="54"/>
      <c r="IF434" s="54"/>
      <c r="IG434" s="54"/>
      <c r="IH434" s="54"/>
      <c r="II434" s="54"/>
      <c r="IJ434" s="54"/>
      <c r="IK434" s="54"/>
      <c r="IL434" s="54"/>
      <c r="IM434" s="54"/>
      <c r="IN434" s="54"/>
      <c r="IO434" s="54"/>
      <c r="IP434" s="54"/>
      <c r="IQ434" s="54"/>
      <c r="IR434" s="54"/>
      <c r="IS434" s="54"/>
      <c r="IT434" s="54"/>
      <c r="IU434" s="54"/>
      <c r="IV434" s="54"/>
      <c r="IW434" s="54"/>
      <c r="IX434" s="54"/>
      <c r="IY434" s="54"/>
      <c r="IZ434" s="54"/>
      <c r="JA434" s="16"/>
      <c r="JB434" s="16"/>
      <c r="JC434" s="16"/>
      <c r="JD434" s="16"/>
    </row>
    <row r="435" spans="1:264" s="6" customFormat="1" x14ac:dyDescent="0.25">
      <c r="A435" s="55">
        <v>431</v>
      </c>
      <c r="B435" s="56">
        <f>ESTUDIANTES!B435</f>
        <v>0</v>
      </c>
      <c r="C435" s="56">
        <f>ESTUDIANTES!C435</f>
        <v>0</v>
      </c>
      <c r="D435" s="97">
        <f>ESTUDIANTES!D435</f>
        <v>0</v>
      </c>
      <c r="E435" s="97"/>
      <c r="F435" s="97"/>
      <c r="G435" s="97"/>
      <c r="H435" s="57">
        <f>ESTUDIANTES!H435</f>
        <v>0</v>
      </c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4"/>
      <c r="EK435" s="54"/>
      <c r="EL435" s="54"/>
      <c r="EM435" s="54"/>
      <c r="EN435" s="54"/>
      <c r="EO435" s="54"/>
      <c r="EP435" s="54"/>
      <c r="EQ435" s="54"/>
      <c r="ER435" s="54"/>
      <c r="ES435" s="54"/>
      <c r="ET435" s="54"/>
      <c r="EU435" s="54"/>
      <c r="EV435" s="54"/>
      <c r="EW435" s="54"/>
      <c r="EX435" s="54"/>
      <c r="EY435" s="54"/>
      <c r="EZ435" s="54"/>
      <c r="FA435" s="54"/>
      <c r="FB435" s="54"/>
      <c r="FC435" s="54"/>
      <c r="FD435" s="54"/>
      <c r="FE435" s="54"/>
      <c r="FF435" s="54"/>
      <c r="FG435" s="54"/>
      <c r="FH435" s="54"/>
      <c r="FI435" s="54"/>
      <c r="FJ435" s="54"/>
      <c r="FK435" s="54"/>
      <c r="FL435" s="54"/>
      <c r="FM435" s="54"/>
      <c r="FN435" s="54"/>
      <c r="FO435" s="54"/>
      <c r="FP435" s="54"/>
      <c r="FQ435" s="54"/>
      <c r="FR435" s="54"/>
      <c r="FS435" s="54"/>
      <c r="FT435" s="54"/>
      <c r="FU435" s="54"/>
      <c r="FV435" s="54"/>
      <c r="FW435" s="54"/>
      <c r="FX435" s="54"/>
      <c r="FY435" s="54"/>
      <c r="FZ435" s="54"/>
      <c r="GA435" s="54"/>
      <c r="GB435" s="54"/>
      <c r="GC435" s="54"/>
      <c r="GD435" s="54"/>
      <c r="GE435" s="54"/>
      <c r="GF435" s="54"/>
      <c r="GG435" s="54"/>
      <c r="GH435" s="54"/>
      <c r="GI435" s="54"/>
      <c r="GJ435" s="54"/>
      <c r="GK435" s="54"/>
      <c r="GL435" s="54"/>
      <c r="GM435" s="54"/>
      <c r="GN435" s="54"/>
      <c r="GO435" s="54"/>
      <c r="GP435" s="54"/>
      <c r="GQ435" s="54"/>
      <c r="GR435" s="54"/>
      <c r="GS435" s="54"/>
      <c r="GT435" s="54"/>
      <c r="GU435" s="54"/>
      <c r="GV435" s="54"/>
      <c r="GW435" s="54"/>
      <c r="GX435" s="54"/>
      <c r="GY435" s="54"/>
      <c r="GZ435" s="54"/>
      <c r="HA435" s="54"/>
      <c r="HB435" s="54"/>
      <c r="HC435" s="54"/>
      <c r="HD435" s="54"/>
      <c r="HE435" s="54"/>
      <c r="HF435" s="54"/>
      <c r="HG435" s="54"/>
      <c r="HH435" s="54"/>
      <c r="HI435" s="54"/>
      <c r="HJ435" s="54"/>
      <c r="HK435" s="54"/>
      <c r="HL435" s="54"/>
      <c r="HM435" s="54"/>
      <c r="HN435" s="54"/>
      <c r="HO435" s="54"/>
      <c r="HP435" s="54"/>
      <c r="HQ435" s="54"/>
      <c r="HR435" s="54"/>
      <c r="HS435" s="54"/>
      <c r="HT435" s="54"/>
      <c r="HU435" s="54"/>
      <c r="HV435" s="54"/>
      <c r="HW435" s="54"/>
      <c r="HX435" s="54"/>
      <c r="HY435" s="54"/>
      <c r="HZ435" s="54"/>
      <c r="IA435" s="54"/>
      <c r="IB435" s="54"/>
      <c r="IC435" s="54"/>
      <c r="ID435" s="54"/>
      <c r="IE435" s="54"/>
      <c r="IF435" s="54"/>
      <c r="IG435" s="54"/>
      <c r="IH435" s="54"/>
      <c r="II435" s="54"/>
      <c r="IJ435" s="54"/>
      <c r="IK435" s="54"/>
      <c r="IL435" s="54"/>
      <c r="IM435" s="54"/>
      <c r="IN435" s="54"/>
      <c r="IO435" s="54"/>
      <c r="IP435" s="54"/>
      <c r="IQ435" s="54"/>
      <c r="IR435" s="54"/>
      <c r="IS435" s="54"/>
      <c r="IT435" s="54"/>
      <c r="IU435" s="54"/>
      <c r="IV435" s="54"/>
      <c r="IW435" s="54"/>
      <c r="IX435" s="54"/>
      <c r="IY435" s="54"/>
      <c r="IZ435" s="54"/>
      <c r="JA435" s="16"/>
      <c r="JB435" s="16"/>
      <c r="JC435" s="16"/>
      <c r="JD435" s="16"/>
    </row>
    <row r="436" spans="1:264" s="6" customFormat="1" x14ac:dyDescent="0.25">
      <c r="A436" s="55">
        <v>432</v>
      </c>
      <c r="B436" s="56">
        <f>ESTUDIANTES!B436</f>
        <v>0</v>
      </c>
      <c r="C436" s="56">
        <f>ESTUDIANTES!C436</f>
        <v>0</v>
      </c>
      <c r="D436" s="97">
        <f>ESTUDIANTES!D436</f>
        <v>0</v>
      </c>
      <c r="E436" s="97"/>
      <c r="F436" s="97"/>
      <c r="G436" s="97"/>
      <c r="H436" s="57">
        <f>ESTUDIANTES!H436</f>
        <v>0</v>
      </c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4"/>
      <c r="EK436" s="54"/>
      <c r="EL436" s="54"/>
      <c r="EM436" s="54"/>
      <c r="EN436" s="54"/>
      <c r="EO436" s="54"/>
      <c r="EP436" s="54"/>
      <c r="EQ436" s="54"/>
      <c r="ER436" s="54"/>
      <c r="ES436" s="54"/>
      <c r="ET436" s="54"/>
      <c r="EU436" s="54"/>
      <c r="EV436" s="54"/>
      <c r="EW436" s="54"/>
      <c r="EX436" s="54"/>
      <c r="EY436" s="54"/>
      <c r="EZ436" s="54"/>
      <c r="FA436" s="54"/>
      <c r="FB436" s="54"/>
      <c r="FC436" s="54"/>
      <c r="FD436" s="54"/>
      <c r="FE436" s="54"/>
      <c r="FF436" s="54"/>
      <c r="FG436" s="54"/>
      <c r="FH436" s="54"/>
      <c r="FI436" s="54"/>
      <c r="FJ436" s="54"/>
      <c r="FK436" s="54"/>
      <c r="FL436" s="54"/>
      <c r="FM436" s="54"/>
      <c r="FN436" s="54"/>
      <c r="FO436" s="54"/>
      <c r="FP436" s="54"/>
      <c r="FQ436" s="54"/>
      <c r="FR436" s="54"/>
      <c r="FS436" s="54"/>
      <c r="FT436" s="54"/>
      <c r="FU436" s="54"/>
      <c r="FV436" s="54"/>
      <c r="FW436" s="54"/>
      <c r="FX436" s="54"/>
      <c r="FY436" s="54"/>
      <c r="FZ436" s="54"/>
      <c r="GA436" s="54"/>
      <c r="GB436" s="54"/>
      <c r="GC436" s="54"/>
      <c r="GD436" s="54"/>
      <c r="GE436" s="54"/>
      <c r="GF436" s="54"/>
      <c r="GG436" s="54"/>
      <c r="GH436" s="54"/>
      <c r="GI436" s="54"/>
      <c r="GJ436" s="54"/>
      <c r="GK436" s="54"/>
      <c r="GL436" s="54"/>
      <c r="GM436" s="54"/>
      <c r="GN436" s="54"/>
      <c r="GO436" s="54"/>
      <c r="GP436" s="54"/>
      <c r="GQ436" s="54"/>
      <c r="GR436" s="54"/>
      <c r="GS436" s="54"/>
      <c r="GT436" s="54"/>
      <c r="GU436" s="54"/>
      <c r="GV436" s="54"/>
      <c r="GW436" s="54"/>
      <c r="GX436" s="54"/>
      <c r="GY436" s="54"/>
      <c r="GZ436" s="54"/>
      <c r="HA436" s="54"/>
      <c r="HB436" s="54"/>
      <c r="HC436" s="54"/>
      <c r="HD436" s="54"/>
      <c r="HE436" s="54"/>
      <c r="HF436" s="54"/>
      <c r="HG436" s="54"/>
      <c r="HH436" s="54"/>
      <c r="HI436" s="54"/>
      <c r="HJ436" s="54"/>
      <c r="HK436" s="54"/>
      <c r="HL436" s="54"/>
      <c r="HM436" s="54"/>
      <c r="HN436" s="54"/>
      <c r="HO436" s="54"/>
      <c r="HP436" s="54"/>
      <c r="HQ436" s="54"/>
      <c r="HR436" s="54"/>
      <c r="HS436" s="54"/>
      <c r="HT436" s="54"/>
      <c r="HU436" s="54"/>
      <c r="HV436" s="54"/>
      <c r="HW436" s="54"/>
      <c r="HX436" s="54"/>
      <c r="HY436" s="54"/>
      <c r="HZ436" s="54"/>
      <c r="IA436" s="54"/>
      <c r="IB436" s="54"/>
      <c r="IC436" s="54"/>
      <c r="ID436" s="54"/>
      <c r="IE436" s="54"/>
      <c r="IF436" s="54"/>
      <c r="IG436" s="54"/>
      <c r="IH436" s="54"/>
      <c r="II436" s="54"/>
      <c r="IJ436" s="54"/>
      <c r="IK436" s="54"/>
      <c r="IL436" s="54"/>
      <c r="IM436" s="54"/>
      <c r="IN436" s="54"/>
      <c r="IO436" s="54"/>
      <c r="IP436" s="54"/>
      <c r="IQ436" s="54"/>
      <c r="IR436" s="54"/>
      <c r="IS436" s="54"/>
      <c r="IT436" s="54"/>
      <c r="IU436" s="54"/>
      <c r="IV436" s="54"/>
      <c r="IW436" s="54"/>
      <c r="IX436" s="54"/>
      <c r="IY436" s="54"/>
      <c r="IZ436" s="54"/>
      <c r="JA436" s="16"/>
      <c r="JB436" s="16"/>
      <c r="JC436" s="16"/>
      <c r="JD436" s="16"/>
    </row>
    <row r="437" spans="1:264" s="6" customFormat="1" x14ac:dyDescent="0.25">
      <c r="A437" s="55">
        <v>433</v>
      </c>
      <c r="B437" s="56">
        <f>ESTUDIANTES!B437</f>
        <v>0</v>
      </c>
      <c r="C437" s="56">
        <f>ESTUDIANTES!C437</f>
        <v>0</v>
      </c>
      <c r="D437" s="97">
        <f>ESTUDIANTES!D437</f>
        <v>0</v>
      </c>
      <c r="E437" s="97"/>
      <c r="F437" s="97"/>
      <c r="G437" s="97"/>
      <c r="H437" s="57">
        <f>ESTUDIANTES!H437</f>
        <v>0</v>
      </c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4"/>
      <c r="EK437" s="54"/>
      <c r="EL437" s="54"/>
      <c r="EM437" s="54"/>
      <c r="EN437" s="54"/>
      <c r="EO437" s="54"/>
      <c r="EP437" s="54"/>
      <c r="EQ437" s="54"/>
      <c r="ER437" s="54"/>
      <c r="ES437" s="54"/>
      <c r="ET437" s="54"/>
      <c r="EU437" s="54"/>
      <c r="EV437" s="54"/>
      <c r="EW437" s="54"/>
      <c r="EX437" s="54"/>
      <c r="EY437" s="54"/>
      <c r="EZ437" s="54"/>
      <c r="FA437" s="54"/>
      <c r="FB437" s="54"/>
      <c r="FC437" s="54"/>
      <c r="FD437" s="54"/>
      <c r="FE437" s="54"/>
      <c r="FF437" s="54"/>
      <c r="FG437" s="54"/>
      <c r="FH437" s="54"/>
      <c r="FI437" s="54"/>
      <c r="FJ437" s="54"/>
      <c r="FK437" s="54"/>
      <c r="FL437" s="54"/>
      <c r="FM437" s="54"/>
      <c r="FN437" s="54"/>
      <c r="FO437" s="54"/>
      <c r="FP437" s="54"/>
      <c r="FQ437" s="54"/>
      <c r="FR437" s="54"/>
      <c r="FS437" s="54"/>
      <c r="FT437" s="54"/>
      <c r="FU437" s="54"/>
      <c r="FV437" s="54"/>
      <c r="FW437" s="54"/>
      <c r="FX437" s="54"/>
      <c r="FY437" s="54"/>
      <c r="FZ437" s="54"/>
      <c r="GA437" s="54"/>
      <c r="GB437" s="54"/>
      <c r="GC437" s="54"/>
      <c r="GD437" s="54"/>
      <c r="GE437" s="54"/>
      <c r="GF437" s="54"/>
      <c r="GG437" s="54"/>
      <c r="GH437" s="54"/>
      <c r="GI437" s="54"/>
      <c r="GJ437" s="54"/>
      <c r="GK437" s="54"/>
      <c r="GL437" s="54"/>
      <c r="GM437" s="54"/>
      <c r="GN437" s="54"/>
      <c r="GO437" s="54"/>
      <c r="GP437" s="54"/>
      <c r="GQ437" s="54"/>
      <c r="GR437" s="54"/>
      <c r="GS437" s="54"/>
      <c r="GT437" s="54"/>
      <c r="GU437" s="54"/>
      <c r="GV437" s="54"/>
      <c r="GW437" s="54"/>
      <c r="GX437" s="54"/>
      <c r="GY437" s="54"/>
      <c r="GZ437" s="54"/>
      <c r="HA437" s="54"/>
      <c r="HB437" s="54"/>
      <c r="HC437" s="54"/>
      <c r="HD437" s="54"/>
      <c r="HE437" s="54"/>
      <c r="HF437" s="54"/>
      <c r="HG437" s="54"/>
      <c r="HH437" s="54"/>
      <c r="HI437" s="54"/>
      <c r="HJ437" s="54"/>
      <c r="HK437" s="54"/>
      <c r="HL437" s="54"/>
      <c r="HM437" s="54"/>
      <c r="HN437" s="54"/>
      <c r="HO437" s="54"/>
      <c r="HP437" s="54"/>
      <c r="HQ437" s="54"/>
      <c r="HR437" s="54"/>
      <c r="HS437" s="54"/>
      <c r="HT437" s="54"/>
      <c r="HU437" s="54"/>
      <c r="HV437" s="54"/>
      <c r="HW437" s="54"/>
      <c r="HX437" s="54"/>
      <c r="HY437" s="54"/>
      <c r="HZ437" s="54"/>
      <c r="IA437" s="54"/>
      <c r="IB437" s="54"/>
      <c r="IC437" s="54"/>
      <c r="ID437" s="54"/>
      <c r="IE437" s="54"/>
      <c r="IF437" s="54"/>
      <c r="IG437" s="54"/>
      <c r="IH437" s="54"/>
      <c r="II437" s="54"/>
      <c r="IJ437" s="54"/>
      <c r="IK437" s="54"/>
      <c r="IL437" s="54"/>
      <c r="IM437" s="54"/>
      <c r="IN437" s="54"/>
      <c r="IO437" s="54"/>
      <c r="IP437" s="54"/>
      <c r="IQ437" s="54"/>
      <c r="IR437" s="54"/>
      <c r="IS437" s="54"/>
      <c r="IT437" s="54"/>
      <c r="IU437" s="54"/>
      <c r="IV437" s="54"/>
      <c r="IW437" s="54"/>
      <c r="IX437" s="54"/>
      <c r="IY437" s="54"/>
      <c r="IZ437" s="54"/>
      <c r="JA437" s="16"/>
      <c r="JB437" s="16"/>
      <c r="JC437" s="16"/>
      <c r="JD437" s="16"/>
    </row>
    <row r="438" spans="1:264" s="6" customFormat="1" x14ac:dyDescent="0.25">
      <c r="A438" s="55">
        <v>434</v>
      </c>
      <c r="B438" s="56">
        <f>ESTUDIANTES!B438</f>
        <v>0</v>
      </c>
      <c r="C438" s="56">
        <f>ESTUDIANTES!C438</f>
        <v>0</v>
      </c>
      <c r="D438" s="97">
        <f>ESTUDIANTES!D438</f>
        <v>0</v>
      </c>
      <c r="E438" s="97"/>
      <c r="F438" s="97"/>
      <c r="G438" s="97"/>
      <c r="H438" s="57">
        <f>ESTUDIANTES!H438</f>
        <v>0</v>
      </c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4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4"/>
      <c r="EK438" s="54"/>
      <c r="EL438" s="54"/>
      <c r="EM438" s="54"/>
      <c r="EN438" s="54"/>
      <c r="EO438" s="54"/>
      <c r="EP438" s="54"/>
      <c r="EQ438" s="54"/>
      <c r="ER438" s="54"/>
      <c r="ES438" s="54"/>
      <c r="ET438" s="54"/>
      <c r="EU438" s="54"/>
      <c r="EV438" s="54"/>
      <c r="EW438" s="54"/>
      <c r="EX438" s="54"/>
      <c r="EY438" s="54"/>
      <c r="EZ438" s="54"/>
      <c r="FA438" s="54"/>
      <c r="FB438" s="54"/>
      <c r="FC438" s="54"/>
      <c r="FD438" s="54"/>
      <c r="FE438" s="54"/>
      <c r="FF438" s="54"/>
      <c r="FG438" s="54"/>
      <c r="FH438" s="54"/>
      <c r="FI438" s="54"/>
      <c r="FJ438" s="54"/>
      <c r="FK438" s="54"/>
      <c r="FL438" s="54"/>
      <c r="FM438" s="54"/>
      <c r="FN438" s="54"/>
      <c r="FO438" s="54"/>
      <c r="FP438" s="54"/>
      <c r="FQ438" s="54"/>
      <c r="FR438" s="54"/>
      <c r="FS438" s="54"/>
      <c r="FT438" s="54"/>
      <c r="FU438" s="54"/>
      <c r="FV438" s="54"/>
      <c r="FW438" s="54"/>
      <c r="FX438" s="54"/>
      <c r="FY438" s="54"/>
      <c r="FZ438" s="54"/>
      <c r="GA438" s="54"/>
      <c r="GB438" s="54"/>
      <c r="GC438" s="54"/>
      <c r="GD438" s="54"/>
      <c r="GE438" s="54"/>
      <c r="GF438" s="54"/>
      <c r="GG438" s="54"/>
      <c r="GH438" s="54"/>
      <c r="GI438" s="54"/>
      <c r="GJ438" s="54"/>
      <c r="GK438" s="54"/>
      <c r="GL438" s="54"/>
      <c r="GM438" s="54"/>
      <c r="GN438" s="54"/>
      <c r="GO438" s="54"/>
      <c r="GP438" s="54"/>
      <c r="GQ438" s="54"/>
      <c r="GR438" s="54"/>
      <c r="GS438" s="54"/>
      <c r="GT438" s="54"/>
      <c r="GU438" s="54"/>
      <c r="GV438" s="54"/>
      <c r="GW438" s="54"/>
      <c r="GX438" s="54"/>
      <c r="GY438" s="54"/>
      <c r="GZ438" s="54"/>
      <c r="HA438" s="54"/>
      <c r="HB438" s="54"/>
      <c r="HC438" s="54"/>
      <c r="HD438" s="54"/>
      <c r="HE438" s="54"/>
      <c r="HF438" s="54"/>
      <c r="HG438" s="54"/>
      <c r="HH438" s="54"/>
      <c r="HI438" s="54"/>
      <c r="HJ438" s="54"/>
      <c r="HK438" s="54"/>
      <c r="HL438" s="54"/>
      <c r="HM438" s="54"/>
      <c r="HN438" s="54"/>
      <c r="HO438" s="54"/>
      <c r="HP438" s="54"/>
      <c r="HQ438" s="54"/>
      <c r="HR438" s="54"/>
      <c r="HS438" s="54"/>
      <c r="HT438" s="54"/>
      <c r="HU438" s="54"/>
      <c r="HV438" s="54"/>
      <c r="HW438" s="54"/>
      <c r="HX438" s="54"/>
      <c r="HY438" s="54"/>
      <c r="HZ438" s="54"/>
      <c r="IA438" s="54"/>
      <c r="IB438" s="54"/>
      <c r="IC438" s="54"/>
      <c r="ID438" s="54"/>
      <c r="IE438" s="54"/>
      <c r="IF438" s="54"/>
      <c r="IG438" s="54"/>
      <c r="IH438" s="54"/>
      <c r="II438" s="54"/>
      <c r="IJ438" s="54"/>
      <c r="IK438" s="54"/>
      <c r="IL438" s="54"/>
      <c r="IM438" s="54"/>
      <c r="IN438" s="54"/>
      <c r="IO438" s="54"/>
      <c r="IP438" s="54"/>
      <c r="IQ438" s="54"/>
      <c r="IR438" s="54"/>
      <c r="IS438" s="54"/>
      <c r="IT438" s="54"/>
      <c r="IU438" s="54"/>
      <c r="IV438" s="54"/>
      <c r="IW438" s="54"/>
      <c r="IX438" s="54"/>
      <c r="IY438" s="54"/>
      <c r="IZ438" s="54"/>
      <c r="JA438" s="16"/>
      <c r="JB438" s="16"/>
      <c r="JC438" s="16"/>
      <c r="JD438" s="16"/>
    </row>
    <row r="439" spans="1:264" s="6" customFormat="1" x14ac:dyDescent="0.25">
      <c r="A439" s="55">
        <v>435</v>
      </c>
      <c r="B439" s="56">
        <f>ESTUDIANTES!B439</f>
        <v>0</v>
      </c>
      <c r="C439" s="56">
        <f>ESTUDIANTES!C439</f>
        <v>0</v>
      </c>
      <c r="D439" s="97">
        <f>ESTUDIANTES!D439</f>
        <v>0</v>
      </c>
      <c r="E439" s="97"/>
      <c r="F439" s="97"/>
      <c r="G439" s="97"/>
      <c r="H439" s="57">
        <f>ESTUDIANTES!H439</f>
        <v>0</v>
      </c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  <c r="GS439" s="54"/>
      <c r="GT439" s="54"/>
      <c r="GU439" s="54"/>
      <c r="GV439" s="54"/>
      <c r="GW439" s="54"/>
      <c r="GX439" s="54"/>
      <c r="GY439" s="54"/>
      <c r="GZ439" s="54"/>
      <c r="HA439" s="54"/>
      <c r="HB439" s="54"/>
      <c r="HC439" s="54"/>
      <c r="HD439" s="54"/>
      <c r="HE439" s="54"/>
      <c r="HF439" s="54"/>
      <c r="HG439" s="54"/>
      <c r="HH439" s="54"/>
      <c r="HI439" s="54"/>
      <c r="HJ439" s="54"/>
      <c r="HK439" s="54"/>
      <c r="HL439" s="54"/>
      <c r="HM439" s="54"/>
      <c r="HN439" s="54"/>
      <c r="HO439" s="54"/>
      <c r="HP439" s="54"/>
      <c r="HQ439" s="54"/>
      <c r="HR439" s="54"/>
      <c r="HS439" s="54"/>
      <c r="HT439" s="54"/>
      <c r="HU439" s="54"/>
      <c r="HV439" s="54"/>
      <c r="HW439" s="54"/>
      <c r="HX439" s="54"/>
      <c r="HY439" s="54"/>
      <c r="HZ439" s="54"/>
      <c r="IA439" s="54"/>
      <c r="IB439" s="54"/>
      <c r="IC439" s="54"/>
      <c r="ID439" s="54"/>
      <c r="IE439" s="54"/>
      <c r="IF439" s="54"/>
      <c r="IG439" s="54"/>
      <c r="IH439" s="54"/>
      <c r="II439" s="54"/>
      <c r="IJ439" s="54"/>
      <c r="IK439" s="54"/>
      <c r="IL439" s="54"/>
      <c r="IM439" s="54"/>
      <c r="IN439" s="54"/>
      <c r="IO439" s="54"/>
      <c r="IP439" s="54"/>
      <c r="IQ439" s="54"/>
      <c r="IR439" s="54"/>
      <c r="IS439" s="54"/>
      <c r="IT439" s="54"/>
      <c r="IU439" s="54"/>
      <c r="IV439" s="54"/>
      <c r="IW439" s="54"/>
      <c r="IX439" s="54"/>
      <c r="IY439" s="54"/>
      <c r="IZ439" s="54"/>
      <c r="JA439" s="16"/>
      <c r="JB439" s="16"/>
      <c r="JC439" s="16"/>
      <c r="JD439" s="16"/>
    </row>
    <row r="440" spans="1:264" s="6" customFormat="1" x14ac:dyDescent="0.25">
      <c r="A440" s="55">
        <v>436</v>
      </c>
      <c r="B440" s="56">
        <f>ESTUDIANTES!B440</f>
        <v>0</v>
      </c>
      <c r="C440" s="56">
        <f>ESTUDIANTES!C440</f>
        <v>0</v>
      </c>
      <c r="D440" s="97">
        <f>ESTUDIANTES!D440</f>
        <v>0</v>
      </c>
      <c r="E440" s="97"/>
      <c r="F440" s="97"/>
      <c r="G440" s="97"/>
      <c r="H440" s="57">
        <f>ESTUDIANTES!H440</f>
        <v>0</v>
      </c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4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4"/>
      <c r="EK440" s="54"/>
      <c r="EL440" s="54"/>
      <c r="EM440" s="54"/>
      <c r="EN440" s="54"/>
      <c r="EO440" s="54"/>
      <c r="EP440" s="54"/>
      <c r="EQ440" s="54"/>
      <c r="ER440" s="54"/>
      <c r="ES440" s="54"/>
      <c r="ET440" s="54"/>
      <c r="EU440" s="54"/>
      <c r="EV440" s="54"/>
      <c r="EW440" s="54"/>
      <c r="EX440" s="54"/>
      <c r="EY440" s="54"/>
      <c r="EZ440" s="54"/>
      <c r="FA440" s="54"/>
      <c r="FB440" s="54"/>
      <c r="FC440" s="54"/>
      <c r="FD440" s="54"/>
      <c r="FE440" s="54"/>
      <c r="FF440" s="54"/>
      <c r="FG440" s="54"/>
      <c r="FH440" s="54"/>
      <c r="FI440" s="54"/>
      <c r="FJ440" s="54"/>
      <c r="FK440" s="54"/>
      <c r="FL440" s="54"/>
      <c r="FM440" s="54"/>
      <c r="FN440" s="54"/>
      <c r="FO440" s="54"/>
      <c r="FP440" s="54"/>
      <c r="FQ440" s="54"/>
      <c r="FR440" s="54"/>
      <c r="FS440" s="54"/>
      <c r="FT440" s="54"/>
      <c r="FU440" s="54"/>
      <c r="FV440" s="54"/>
      <c r="FW440" s="54"/>
      <c r="FX440" s="54"/>
      <c r="FY440" s="54"/>
      <c r="FZ440" s="54"/>
      <c r="GA440" s="54"/>
      <c r="GB440" s="54"/>
      <c r="GC440" s="54"/>
      <c r="GD440" s="54"/>
      <c r="GE440" s="54"/>
      <c r="GF440" s="54"/>
      <c r="GG440" s="54"/>
      <c r="GH440" s="54"/>
      <c r="GI440" s="54"/>
      <c r="GJ440" s="54"/>
      <c r="GK440" s="54"/>
      <c r="GL440" s="54"/>
      <c r="GM440" s="54"/>
      <c r="GN440" s="54"/>
      <c r="GO440" s="54"/>
      <c r="GP440" s="54"/>
      <c r="GQ440" s="54"/>
      <c r="GR440" s="54"/>
      <c r="GS440" s="54"/>
      <c r="GT440" s="54"/>
      <c r="GU440" s="54"/>
      <c r="GV440" s="54"/>
      <c r="GW440" s="54"/>
      <c r="GX440" s="54"/>
      <c r="GY440" s="54"/>
      <c r="GZ440" s="54"/>
      <c r="HA440" s="54"/>
      <c r="HB440" s="54"/>
      <c r="HC440" s="54"/>
      <c r="HD440" s="54"/>
      <c r="HE440" s="54"/>
      <c r="HF440" s="54"/>
      <c r="HG440" s="54"/>
      <c r="HH440" s="54"/>
      <c r="HI440" s="54"/>
      <c r="HJ440" s="54"/>
      <c r="HK440" s="54"/>
      <c r="HL440" s="54"/>
      <c r="HM440" s="54"/>
      <c r="HN440" s="54"/>
      <c r="HO440" s="54"/>
      <c r="HP440" s="54"/>
      <c r="HQ440" s="54"/>
      <c r="HR440" s="54"/>
      <c r="HS440" s="54"/>
      <c r="HT440" s="54"/>
      <c r="HU440" s="54"/>
      <c r="HV440" s="54"/>
      <c r="HW440" s="54"/>
      <c r="HX440" s="54"/>
      <c r="HY440" s="54"/>
      <c r="HZ440" s="54"/>
      <c r="IA440" s="54"/>
      <c r="IB440" s="54"/>
      <c r="IC440" s="54"/>
      <c r="ID440" s="54"/>
      <c r="IE440" s="54"/>
      <c r="IF440" s="54"/>
      <c r="IG440" s="54"/>
      <c r="IH440" s="54"/>
      <c r="II440" s="54"/>
      <c r="IJ440" s="54"/>
      <c r="IK440" s="54"/>
      <c r="IL440" s="54"/>
      <c r="IM440" s="54"/>
      <c r="IN440" s="54"/>
      <c r="IO440" s="54"/>
      <c r="IP440" s="54"/>
      <c r="IQ440" s="54"/>
      <c r="IR440" s="54"/>
      <c r="IS440" s="54"/>
      <c r="IT440" s="54"/>
      <c r="IU440" s="54"/>
      <c r="IV440" s="54"/>
      <c r="IW440" s="54"/>
      <c r="IX440" s="54"/>
      <c r="IY440" s="54"/>
      <c r="IZ440" s="54"/>
      <c r="JA440" s="16"/>
      <c r="JB440" s="16"/>
      <c r="JC440" s="16"/>
      <c r="JD440" s="16"/>
    </row>
    <row r="441" spans="1:264" s="6" customFormat="1" x14ac:dyDescent="0.25">
      <c r="A441" s="55">
        <v>437</v>
      </c>
      <c r="B441" s="56">
        <f>ESTUDIANTES!B441</f>
        <v>0</v>
      </c>
      <c r="C441" s="56">
        <f>ESTUDIANTES!C441</f>
        <v>0</v>
      </c>
      <c r="D441" s="97">
        <f>ESTUDIANTES!D441</f>
        <v>0</v>
      </c>
      <c r="E441" s="97"/>
      <c r="F441" s="97"/>
      <c r="G441" s="97"/>
      <c r="H441" s="57">
        <f>ESTUDIANTES!H441</f>
        <v>0</v>
      </c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4"/>
      <c r="EK441" s="54"/>
      <c r="EL441" s="54"/>
      <c r="EM441" s="54"/>
      <c r="EN441" s="54"/>
      <c r="EO441" s="54"/>
      <c r="EP441" s="54"/>
      <c r="EQ441" s="54"/>
      <c r="ER441" s="54"/>
      <c r="ES441" s="54"/>
      <c r="ET441" s="54"/>
      <c r="EU441" s="54"/>
      <c r="EV441" s="54"/>
      <c r="EW441" s="54"/>
      <c r="EX441" s="54"/>
      <c r="EY441" s="54"/>
      <c r="EZ441" s="54"/>
      <c r="FA441" s="54"/>
      <c r="FB441" s="54"/>
      <c r="FC441" s="54"/>
      <c r="FD441" s="54"/>
      <c r="FE441" s="54"/>
      <c r="FF441" s="54"/>
      <c r="FG441" s="54"/>
      <c r="FH441" s="54"/>
      <c r="FI441" s="54"/>
      <c r="FJ441" s="54"/>
      <c r="FK441" s="54"/>
      <c r="FL441" s="54"/>
      <c r="FM441" s="54"/>
      <c r="FN441" s="54"/>
      <c r="FO441" s="54"/>
      <c r="FP441" s="54"/>
      <c r="FQ441" s="54"/>
      <c r="FR441" s="54"/>
      <c r="FS441" s="54"/>
      <c r="FT441" s="54"/>
      <c r="FU441" s="54"/>
      <c r="FV441" s="54"/>
      <c r="FW441" s="54"/>
      <c r="FX441" s="54"/>
      <c r="FY441" s="54"/>
      <c r="FZ441" s="54"/>
      <c r="GA441" s="54"/>
      <c r="GB441" s="54"/>
      <c r="GC441" s="54"/>
      <c r="GD441" s="54"/>
      <c r="GE441" s="54"/>
      <c r="GF441" s="54"/>
      <c r="GG441" s="54"/>
      <c r="GH441" s="54"/>
      <c r="GI441" s="54"/>
      <c r="GJ441" s="54"/>
      <c r="GK441" s="54"/>
      <c r="GL441" s="54"/>
      <c r="GM441" s="54"/>
      <c r="GN441" s="54"/>
      <c r="GO441" s="54"/>
      <c r="GP441" s="54"/>
      <c r="GQ441" s="54"/>
      <c r="GR441" s="54"/>
      <c r="GS441" s="54"/>
      <c r="GT441" s="54"/>
      <c r="GU441" s="54"/>
      <c r="GV441" s="54"/>
      <c r="GW441" s="54"/>
      <c r="GX441" s="54"/>
      <c r="GY441" s="54"/>
      <c r="GZ441" s="54"/>
      <c r="HA441" s="54"/>
      <c r="HB441" s="54"/>
      <c r="HC441" s="54"/>
      <c r="HD441" s="54"/>
      <c r="HE441" s="54"/>
      <c r="HF441" s="54"/>
      <c r="HG441" s="54"/>
      <c r="HH441" s="54"/>
      <c r="HI441" s="54"/>
      <c r="HJ441" s="54"/>
      <c r="HK441" s="54"/>
      <c r="HL441" s="54"/>
      <c r="HM441" s="54"/>
      <c r="HN441" s="54"/>
      <c r="HO441" s="54"/>
      <c r="HP441" s="54"/>
      <c r="HQ441" s="54"/>
      <c r="HR441" s="54"/>
      <c r="HS441" s="54"/>
      <c r="HT441" s="54"/>
      <c r="HU441" s="54"/>
      <c r="HV441" s="54"/>
      <c r="HW441" s="54"/>
      <c r="HX441" s="54"/>
      <c r="HY441" s="54"/>
      <c r="HZ441" s="54"/>
      <c r="IA441" s="54"/>
      <c r="IB441" s="54"/>
      <c r="IC441" s="54"/>
      <c r="ID441" s="54"/>
      <c r="IE441" s="54"/>
      <c r="IF441" s="54"/>
      <c r="IG441" s="54"/>
      <c r="IH441" s="54"/>
      <c r="II441" s="54"/>
      <c r="IJ441" s="54"/>
      <c r="IK441" s="54"/>
      <c r="IL441" s="54"/>
      <c r="IM441" s="54"/>
      <c r="IN441" s="54"/>
      <c r="IO441" s="54"/>
      <c r="IP441" s="54"/>
      <c r="IQ441" s="54"/>
      <c r="IR441" s="54"/>
      <c r="IS441" s="54"/>
      <c r="IT441" s="54"/>
      <c r="IU441" s="54"/>
      <c r="IV441" s="54"/>
      <c r="IW441" s="54"/>
      <c r="IX441" s="54"/>
      <c r="IY441" s="54"/>
      <c r="IZ441" s="54"/>
      <c r="JA441" s="16"/>
      <c r="JB441" s="16"/>
      <c r="JC441" s="16"/>
      <c r="JD441" s="16"/>
    </row>
    <row r="442" spans="1:264" s="6" customFormat="1" x14ac:dyDescent="0.25">
      <c r="A442" s="55">
        <v>438</v>
      </c>
      <c r="B442" s="56">
        <f>ESTUDIANTES!B442</f>
        <v>0</v>
      </c>
      <c r="C442" s="56">
        <f>ESTUDIANTES!C442</f>
        <v>0</v>
      </c>
      <c r="D442" s="97">
        <f>ESTUDIANTES!D442</f>
        <v>0</v>
      </c>
      <c r="E442" s="97"/>
      <c r="F442" s="97"/>
      <c r="G442" s="97"/>
      <c r="H442" s="57">
        <f>ESTUDIANTES!H442</f>
        <v>0</v>
      </c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4"/>
      <c r="EK442" s="54"/>
      <c r="EL442" s="54"/>
      <c r="EM442" s="54"/>
      <c r="EN442" s="54"/>
      <c r="EO442" s="54"/>
      <c r="EP442" s="54"/>
      <c r="EQ442" s="54"/>
      <c r="ER442" s="54"/>
      <c r="ES442" s="54"/>
      <c r="ET442" s="54"/>
      <c r="EU442" s="54"/>
      <c r="EV442" s="54"/>
      <c r="EW442" s="54"/>
      <c r="EX442" s="54"/>
      <c r="EY442" s="54"/>
      <c r="EZ442" s="54"/>
      <c r="FA442" s="54"/>
      <c r="FB442" s="54"/>
      <c r="FC442" s="54"/>
      <c r="FD442" s="54"/>
      <c r="FE442" s="54"/>
      <c r="FF442" s="54"/>
      <c r="FG442" s="54"/>
      <c r="FH442" s="54"/>
      <c r="FI442" s="54"/>
      <c r="FJ442" s="54"/>
      <c r="FK442" s="54"/>
      <c r="FL442" s="54"/>
      <c r="FM442" s="54"/>
      <c r="FN442" s="54"/>
      <c r="FO442" s="54"/>
      <c r="FP442" s="54"/>
      <c r="FQ442" s="54"/>
      <c r="FR442" s="54"/>
      <c r="FS442" s="54"/>
      <c r="FT442" s="54"/>
      <c r="FU442" s="54"/>
      <c r="FV442" s="54"/>
      <c r="FW442" s="54"/>
      <c r="FX442" s="54"/>
      <c r="FY442" s="54"/>
      <c r="FZ442" s="54"/>
      <c r="GA442" s="54"/>
      <c r="GB442" s="54"/>
      <c r="GC442" s="54"/>
      <c r="GD442" s="54"/>
      <c r="GE442" s="54"/>
      <c r="GF442" s="54"/>
      <c r="GG442" s="54"/>
      <c r="GH442" s="54"/>
      <c r="GI442" s="54"/>
      <c r="GJ442" s="54"/>
      <c r="GK442" s="54"/>
      <c r="GL442" s="54"/>
      <c r="GM442" s="54"/>
      <c r="GN442" s="54"/>
      <c r="GO442" s="54"/>
      <c r="GP442" s="54"/>
      <c r="GQ442" s="54"/>
      <c r="GR442" s="54"/>
      <c r="GS442" s="54"/>
      <c r="GT442" s="54"/>
      <c r="GU442" s="54"/>
      <c r="GV442" s="54"/>
      <c r="GW442" s="54"/>
      <c r="GX442" s="54"/>
      <c r="GY442" s="54"/>
      <c r="GZ442" s="54"/>
      <c r="HA442" s="54"/>
      <c r="HB442" s="54"/>
      <c r="HC442" s="54"/>
      <c r="HD442" s="54"/>
      <c r="HE442" s="54"/>
      <c r="HF442" s="54"/>
      <c r="HG442" s="54"/>
      <c r="HH442" s="54"/>
      <c r="HI442" s="54"/>
      <c r="HJ442" s="54"/>
      <c r="HK442" s="54"/>
      <c r="HL442" s="54"/>
      <c r="HM442" s="54"/>
      <c r="HN442" s="54"/>
      <c r="HO442" s="54"/>
      <c r="HP442" s="54"/>
      <c r="HQ442" s="54"/>
      <c r="HR442" s="54"/>
      <c r="HS442" s="54"/>
      <c r="HT442" s="54"/>
      <c r="HU442" s="54"/>
      <c r="HV442" s="54"/>
      <c r="HW442" s="54"/>
      <c r="HX442" s="54"/>
      <c r="HY442" s="54"/>
      <c r="HZ442" s="54"/>
      <c r="IA442" s="54"/>
      <c r="IB442" s="54"/>
      <c r="IC442" s="54"/>
      <c r="ID442" s="54"/>
      <c r="IE442" s="54"/>
      <c r="IF442" s="54"/>
      <c r="IG442" s="54"/>
      <c r="IH442" s="54"/>
      <c r="II442" s="54"/>
      <c r="IJ442" s="54"/>
      <c r="IK442" s="54"/>
      <c r="IL442" s="54"/>
      <c r="IM442" s="54"/>
      <c r="IN442" s="54"/>
      <c r="IO442" s="54"/>
      <c r="IP442" s="54"/>
      <c r="IQ442" s="54"/>
      <c r="IR442" s="54"/>
      <c r="IS442" s="54"/>
      <c r="IT442" s="54"/>
      <c r="IU442" s="54"/>
      <c r="IV442" s="54"/>
      <c r="IW442" s="54"/>
      <c r="IX442" s="54"/>
      <c r="IY442" s="54"/>
      <c r="IZ442" s="54"/>
      <c r="JA442" s="16"/>
      <c r="JB442" s="16"/>
      <c r="JC442" s="16"/>
      <c r="JD442" s="16"/>
    </row>
    <row r="443" spans="1:264" s="6" customFormat="1" x14ac:dyDescent="0.25">
      <c r="A443" s="55">
        <v>439</v>
      </c>
      <c r="B443" s="56">
        <f>ESTUDIANTES!B443</f>
        <v>0</v>
      </c>
      <c r="C443" s="56">
        <f>ESTUDIANTES!C443</f>
        <v>0</v>
      </c>
      <c r="D443" s="97">
        <f>ESTUDIANTES!D443</f>
        <v>0</v>
      </c>
      <c r="E443" s="97"/>
      <c r="F443" s="97"/>
      <c r="G443" s="97"/>
      <c r="H443" s="57">
        <f>ESTUDIANTES!H443</f>
        <v>0</v>
      </c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4"/>
      <c r="EK443" s="54"/>
      <c r="EL443" s="54"/>
      <c r="EM443" s="54"/>
      <c r="EN443" s="54"/>
      <c r="EO443" s="54"/>
      <c r="EP443" s="54"/>
      <c r="EQ443" s="54"/>
      <c r="ER443" s="54"/>
      <c r="ES443" s="54"/>
      <c r="ET443" s="54"/>
      <c r="EU443" s="54"/>
      <c r="EV443" s="54"/>
      <c r="EW443" s="54"/>
      <c r="EX443" s="54"/>
      <c r="EY443" s="54"/>
      <c r="EZ443" s="54"/>
      <c r="FA443" s="54"/>
      <c r="FB443" s="54"/>
      <c r="FC443" s="54"/>
      <c r="FD443" s="54"/>
      <c r="FE443" s="54"/>
      <c r="FF443" s="54"/>
      <c r="FG443" s="54"/>
      <c r="FH443" s="54"/>
      <c r="FI443" s="54"/>
      <c r="FJ443" s="54"/>
      <c r="FK443" s="54"/>
      <c r="FL443" s="54"/>
      <c r="FM443" s="54"/>
      <c r="FN443" s="54"/>
      <c r="FO443" s="54"/>
      <c r="FP443" s="54"/>
      <c r="FQ443" s="54"/>
      <c r="FR443" s="54"/>
      <c r="FS443" s="54"/>
      <c r="FT443" s="54"/>
      <c r="FU443" s="54"/>
      <c r="FV443" s="54"/>
      <c r="FW443" s="54"/>
      <c r="FX443" s="54"/>
      <c r="FY443" s="54"/>
      <c r="FZ443" s="54"/>
      <c r="GA443" s="54"/>
      <c r="GB443" s="54"/>
      <c r="GC443" s="54"/>
      <c r="GD443" s="54"/>
      <c r="GE443" s="54"/>
      <c r="GF443" s="54"/>
      <c r="GG443" s="54"/>
      <c r="GH443" s="54"/>
      <c r="GI443" s="54"/>
      <c r="GJ443" s="54"/>
      <c r="GK443" s="54"/>
      <c r="GL443" s="54"/>
      <c r="GM443" s="54"/>
      <c r="GN443" s="54"/>
      <c r="GO443" s="54"/>
      <c r="GP443" s="54"/>
      <c r="GQ443" s="54"/>
      <c r="GR443" s="54"/>
      <c r="GS443" s="54"/>
      <c r="GT443" s="54"/>
      <c r="GU443" s="54"/>
      <c r="GV443" s="54"/>
      <c r="GW443" s="54"/>
      <c r="GX443" s="54"/>
      <c r="GY443" s="54"/>
      <c r="GZ443" s="54"/>
      <c r="HA443" s="54"/>
      <c r="HB443" s="54"/>
      <c r="HC443" s="54"/>
      <c r="HD443" s="54"/>
      <c r="HE443" s="54"/>
      <c r="HF443" s="54"/>
      <c r="HG443" s="54"/>
      <c r="HH443" s="54"/>
      <c r="HI443" s="54"/>
      <c r="HJ443" s="54"/>
      <c r="HK443" s="54"/>
      <c r="HL443" s="54"/>
      <c r="HM443" s="54"/>
      <c r="HN443" s="54"/>
      <c r="HO443" s="54"/>
      <c r="HP443" s="54"/>
      <c r="HQ443" s="54"/>
      <c r="HR443" s="54"/>
      <c r="HS443" s="54"/>
      <c r="HT443" s="54"/>
      <c r="HU443" s="54"/>
      <c r="HV443" s="54"/>
      <c r="HW443" s="54"/>
      <c r="HX443" s="54"/>
      <c r="HY443" s="54"/>
      <c r="HZ443" s="54"/>
      <c r="IA443" s="54"/>
      <c r="IB443" s="54"/>
      <c r="IC443" s="54"/>
      <c r="ID443" s="54"/>
      <c r="IE443" s="54"/>
      <c r="IF443" s="54"/>
      <c r="IG443" s="54"/>
      <c r="IH443" s="54"/>
      <c r="II443" s="54"/>
      <c r="IJ443" s="54"/>
      <c r="IK443" s="54"/>
      <c r="IL443" s="54"/>
      <c r="IM443" s="54"/>
      <c r="IN443" s="54"/>
      <c r="IO443" s="54"/>
      <c r="IP443" s="54"/>
      <c r="IQ443" s="54"/>
      <c r="IR443" s="54"/>
      <c r="IS443" s="54"/>
      <c r="IT443" s="54"/>
      <c r="IU443" s="54"/>
      <c r="IV443" s="54"/>
      <c r="IW443" s="54"/>
      <c r="IX443" s="54"/>
      <c r="IY443" s="54"/>
      <c r="IZ443" s="54"/>
      <c r="JA443" s="16"/>
      <c r="JB443" s="16"/>
      <c r="JC443" s="16"/>
      <c r="JD443" s="16"/>
    </row>
    <row r="444" spans="1:264" s="6" customFormat="1" x14ac:dyDescent="0.25">
      <c r="A444" s="55">
        <v>440</v>
      </c>
      <c r="B444" s="56">
        <f>ESTUDIANTES!B444</f>
        <v>0</v>
      </c>
      <c r="C444" s="56">
        <f>ESTUDIANTES!C444</f>
        <v>0</v>
      </c>
      <c r="D444" s="97">
        <f>ESTUDIANTES!D444</f>
        <v>0</v>
      </c>
      <c r="E444" s="97"/>
      <c r="F444" s="97"/>
      <c r="G444" s="97"/>
      <c r="H444" s="57">
        <f>ESTUDIANTES!H444</f>
        <v>0</v>
      </c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  <c r="GS444" s="54"/>
      <c r="GT444" s="54"/>
      <c r="GU444" s="54"/>
      <c r="GV444" s="54"/>
      <c r="GW444" s="54"/>
      <c r="GX444" s="54"/>
      <c r="GY444" s="54"/>
      <c r="GZ444" s="54"/>
      <c r="HA444" s="54"/>
      <c r="HB444" s="54"/>
      <c r="HC444" s="54"/>
      <c r="HD444" s="54"/>
      <c r="HE444" s="54"/>
      <c r="HF444" s="54"/>
      <c r="HG444" s="54"/>
      <c r="HH444" s="54"/>
      <c r="HI444" s="54"/>
      <c r="HJ444" s="54"/>
      <c r="HK444" s="54"/>
      <c r="HL444" s="54"/>
      <c r="HM444" s="54"/>
      <c r="HN444" s="54"/>
      <c r="HO444" s="54"/>
      <c r="HP444" s="54"/>
      <c r="HQ444" s="54"/>
      <c r="HR444" s="54"/>
      <c r="HS444" s="54"/>
      <c r="HT444" s="54"/>
      <c r="HU444" s="54"/>
      <c r="HV444" s="54"/>
      <c r="HW444" s="54"/>
      <c r="HX444" s="54"/>
      <c r="HY444" s="54"/>
      <c r="HZ444" s="54"/>
      <c r="IA444" s="54"/>
      <c r="IB444" s="54"/>
      <c r="IC444" s="54"/>
      <c r="ID444" s="54"/>
      <c r="IE444" s="54"/>
      <c r="IF444" s="54"/>
      <c r="IG444" s="54"/>
      <c r="IH444" s="54"/>
      <c r="II444" s="54"/>
      <c r="IJ444" s="54"/>
      <c r="IK444" s="54"/>
      <c r="IL444" s="54"/>
      <c r="IM444" s="54"/>
      <c r="IN444" s="54"/>
      <c r="IO444" s="54"/>
      <c r="IP444" s="54"/>
      <c r="IQ444" s="54"/>
      <c r="IR444" s="54"/>
      <c r="IS444" s="54"/>
      <c r="IT444" s="54"/>
      <c r="IU444" s="54"/>
      <c r="IV444" s="54"/>
      <c r="IW444" s="54"/>
      <c r="IX444" s="54"/>
      <c r="IY444" s="54"/>
      <c r="IZ444" s="54"/>
      <c r="JA444" s="16"/>
      <c r="JB444" s="16"/>
      <c r="JC444" s="16"/>
      <c r="JD444" s="16"/>
    </row>
    <row r="445" spans="1:264" s="6" customFormat="1" x14ac:dyDescent="0.25">
      <c r="A445" s="55">
        <v>441</v>
      </c>
      <c r="B445" s="56">
        <f>ESTUDIANTES!B445</f>
        <v>0</v>
      </c>
      <c r="C445" s="56">
        <f>ESTUDIANTES!C445</f>
        <v>0</v>
      </c>
      <c r="D445" s="97">
        <f>ESTUDIANTES!D445</f>
        <v>0</v>
      </c>
      <c r="E445" s="97"/>
      <c r="F445" s="97"/>
      <c r="G445" s="97"/>
      <c r="H445" s="57">
        <f>ESTUDIANTES!H445</f>
        <v>0</v>
      </c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54"/>
      <c r="GX445" s="54"/>
      <c r="GY445" s="54"/>
      <c r="GZ445" s="54"/>
      <c r="HA445" s="54"/>
      <c r="HB445" s="54"/>
      <c r="HC445" s="54"/>
      <c r="HD445" s="54"/>
      <c r="HE445" s="54"/>
      <c r="HF445" s="54"/>
      <c r="HG445" s="54"/>
      <c r="HH445" s="54"/>
      <c r="HI445" s="54"/>
      <c r="HJ445" s="54"/>
      <c r="HK445" s="54"/>
      <c r="HL445" s="54"/>
      <c r="HM445" s="54"/>
      <c r="HN445" s="54"/>
      <c r="HO445" s="54"/>
      <c r="HP445" s="54"/>
      <c r="HQ445" s="54"/>
      <c r="HR445" s="54"/>
      <c r="HS445" s="54"/>
      <c r="HT445" s="54"/>
      <c r="HU445" s="54"/>
      <c r="HV445" s="54"/>
      <c r="HW445" s="54"/>
      <c r="HX445" s="54"/>
      <c r="HY445" s="54"/>
      <c r="HZ445" s="54"/>
      <c r="IA445" s="54"/>
      <c r="IB445" s="54"/>
      <c r="IC445" s="54"/>
      <c r="ID445" s="54"/>
      <c r="IE445" s="54"/>
      <c r="IF445" s="54"/>
      <c r="IG445" s="54"/>
      <c r="IH445" s="54"/>
      <c r="II445" s="54"/>
      <c r="IJ445" s="54"/>
      <c r="IK445" s="54"/>
      <c r="IL445" s="54"/>
      <c r="IM445" s="54"/>
      <c r="IN445" s="54"/>
      <c r="IO445" s="54"/>
      <c r="IP445" s="54"/>
      <c r="IQ445" s="54"/>
      <c r="IR445" s="54"/>
      <c r="IS445" s="54"/>
      <c r="IT445" s="54"/>
      <c r="IU445" s="54"/>
      <c r="IV445" s="54"/>
      <c r="IW445" s="54"/>
      <c r="IX445" s="54"/>
      <c r="IY445" s="54"/>
      <c r="IZ445" s="54"/>
      <c r="JA445" s="16"/>
      <c r="JB445" s="16"/>
      <c r="JC445" s="16"/>
      <c r="JD445" s="16"/>
    </row>
    <row r="446" spans="1:264" s="6" customFormat="1" x14ac:dyDescent="0.25">
      <c r="A446" s="55">
        <v>442</v>
      </c>
      <c r="B446" s="56">
        <f>ESTUDIANTES!B446</f>
        <v>0</v>
      </c>
      <c r="C446" s="56">
        <f>ESTUDIANTES!C446</f>
        <v>0</v>
      </c>
      <c r="D446" s="97">
        <f>ESTUDIANTES!D446</f>
        <v>0</v>
      </c>
      <c r="E446" s="97"/>
      <c r="F446" s="97"/>
      <c r="G446" s="97"/>
      <c r="H446" s="57">
        <f>ESTUDIANTES!H446</f>
        <v>0</v>
      </c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  <c r="GS446" s="54"/>
      <c r="GT446" s="54"/>
      <c r="GU446" s="54"/>
      <c r="GV446" s="54"/>
      <c r="GW446" s="54"/>
      <c r="GX446" s="54"/>
      <c r="GY446" s="54"/>
      <c r="GZ446" s="54"/>
      <c r="HA446" s="54"/>
      <c r="HB446" s="54"/>
      <c r="HC446" s="54"/>
      <c r="HD446" s="54"/>
      <c r="HE446" s="54"/>
      <c r="HF446" s="54"/>
      <c r="HG446" s="54"/>
      <c r="HH446" s="54"/>
      <c r="HI446" s="54"/>
      <c r="HJ446" s="54"/>
      <c r="HK446" s="54"/>
      <c r="HL446" s="54"/>
      <c r="HM446" s="54"/>
      <c r="HN446" s="54"/>
      <c r="HO446" s="54"/>
      <c r="HP446" s="54"/>
      <c r="HQ446" s="54"/>
      <c r="HR446" s="54"/>
      <c r="HS446" s="54"/>
      <c r="HT446" s="54"/>
      <c r="HU446" s="54"/>
      <c r="HV446" s="54"/>
      <c r="HW446" s="54"/>
      <c r="HX446" s="54"/>
      <c r="HY446" s="54"/>
      <c r="HZ446" s="54"/>
      <c r="IA446" s="54"/>
      <c r="IB446" s="54"/>
      <c r="IC446" s="54"/>
      <c r="ID446" s="54"/>
      <c r="IE446" s="54"/>
      <c r="IF446" s="54"/>
      <c r="IG446" s="54"/>
      <c r="IH446" s="54"/>
      <c r="II446" s="54"/>
      <c r="IJ446" s="54"/>
      <c r="IK446" s="54"/>
      <c r="IL446" s="54"/>
      <c r="IM446" s="54"/>
      <c r="IN446" s="54"/>
      <c r="IO446" s="54"/>
      <c r="IP446" s="54"/>
      <c r="IQ446" s="54"/>
      <c r="IR446" s="54"/>
      <c r="IS446" s="54"/>
      <c r="IT446" s="54"/>
      <c r="IU446" s="54"/>
      <c r="IV446" s="54"/>
      <c r="IW446" s="54"/>
      <c r="IX446" s="54"/>
      <c r="IY446" s="54"/>
      <c r="IZ446" s="54"/>
      <c r="JA446" s="16"/>
      <c r="JB446" s="16"/>
      <c r="JC446" s="16"/>
      <c r="JD446" s="16"/>
    </row>
    <row r="447" spans="1:264" s="6" customFormat="1" x14ac:dyDescent="0.25">
      <c r="A447" s="55">
        <v>443</v>
      </c>
      <c r="B447" s="56">
        <f>ESTUDIANTES!B447</f>
        <v>0</v>
      </c>
      <c r="C447" s="56">
        <f>ESTUDIANTES!C447</f>
        <v>0</v>
      </c>
      <c r="D447" s="97">
        <f>ESTUDIANTES!D447</f>
        <v>0</v>
      </c>
      <c r="E447" s="97"/>
      <c r="F447" s="97"/>
      <c r="G447" s="97"/>
      <c r="H447" s="57">
        <f>ESTUDIANTES!H447</f>
        <v>0</v>
      </c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4"/>
      <c r="CW447" s="54"/>
      <c r="CX447" s="54"/>
      <c r="CY447" s="54"/>
      <c r="CZ447" s="54"/>
      <c r="DA447" s="54"/>
      <c r="DB447" s="54"/>
      <c r="DC447" s="54"/>
      <c r="DD447" s="54"/>
      <c r="DE447" s="54"/>
      <c r="DF447" s="54"/>
      <c r="DG447" s="54"/>
      <c r="DH447" s="54"/>
      <c r="DI447" s="54"/>
      <c r="DJ447" s="54"/>
      <c r="DK447" s="54"/>
      <c r="DL447" s="54"/>
      <c r="DM447" s="54"/>
      <c r="DN447" s="54"/>
      <c r="DO447" s="54"/>
      <c r="DP447" s="54"/>
      <c r="DQ447" s="54"/>
      <c r="DR447" s="54"/>
      <c r="DS447" s="54"/>
      <c r="DT447" s="54"/>
      <c r="DU447" s="54"/>
      <c r="DV447" s="54"/>
      <c r="DW447" s="54"/>
      <c r="DX447" s="54"/>
      <c r="DY447" s="54"/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  <c r="EJ447" s="54"/>
      <c r="EK447" s="54"/>
      <c r="EL447" s="54"/>
      <c r="EM447" s="54"/>
      <c r="EN447" s="54"/>
      <c r="EO447" s="54"/>
      <c r="EP447" s="54"/>
      <c r="EQ447" s="54"/>
      <c r="ER447" s="54"/>
      <c r="ES447" s="54"/>
      <c r="ET447" s="54"/>
      <c r="EU447" s="54"/>
      <c r="EV447" s="54"/>
      <c r="EW447" s="54"/>
      <c r="EX447" s="54"/>
      <c r="EY447" s="54"/>
      <c r="EZ447" s="54"/>
      <c r="FA447" s="54"/>
      <c r="FB447" s="54"/>
      <c r="FC447" s="54"/>
      <c r="FD447" s="54"/>
      <c r="FE447" s="54"/>
      <c r="FF447" s="54"/>
      <c r="FG447" s="54"/>
      <c r="FH447" s="54"/>
      <c r="FI447" s="54"/>
      <c r="FJ447" s="54"/>
      <c r="FK447" s="54"/>
      <c r="FL447" s="54"/>
      <c r="FM447" s="54"/>
      <c r="FN447" s="54"/>
      <c r="FO447" s="54"/>
      <c r="FP447" s="54"/>
      <c r="FQ447" s="54"/>
      <c r="FR447" s="54"/>
      <c r="FS447" s="54"/>
      <c r="FT447" s="54"/>
      <c r="FU447" s="54"/>
      <c r="FV447" s="54"/>
      <c r="FW447" s="54"/>
      <c r="FX447" s="54"/>
      <c r="FY447" s="54"/>
      <c r="FZ447" s="54"/>
      <c r="GA447" s="54"/>
      <c r="GB447" s="54"/>
      <c r="GC447" s="54"/>
      <c r="GD447" s="54"/>
      <c r="GE447" s="54"/>
      <c r="GF447" s="54"/>
      <c r="GG447" s="54"/>
      <c r="GH447" s="54"/>
      <c r="GI447" s="54"/>
      <c r="GJ447" s="54"/>
      <c r="GK447" s="54"/>
      <c r="GL447" s="54"/>
      <c r="GM447" s="54"/>
      <c r="GN447" s="54"/>
      <c r="GO447" s="54"/>
      <c r="GP447" s="54"/>
      <c r="GQ447" s="54"/>
      <c r="GR447" s="54"/>
      <c r="GS447" s="54"/>
      <c r="GT447" s="54"/>
      <c r="GU447" s="54"/>
      <c r="GV447" s="54"/>
      <c r="GW447" s="54"/>
      <c r="GX447" s="54"/>
      <c r="GY447" s="54"/>
      <c r="GZ447" s="54"/>
      <c r="HA447" s="54"/>
      <c r="HB447" s="54"/>
      <c r="HC447" s="54"/>
      <c r="HD447" s="54"/>
      <c r="HE447" s="54"/>
      <c r="HF447" s="54"/>
      <c r="HG447" s="54"/>
      <c r="HH447" s="54"/>
      <c r="HI447" s="54"/>
      <c r="HJ447" s="54"/>
      <c r="HK447" s="54"/>
      <c r="HL447" s="54"/>
      <c r="HM447" s="54"/>
      <c r="HN447" s="54"/>
      <c r="HO447" s="54"/>
      <c r="HP447" s="54"/>
      <c r="HQ447" s="54"/>
      <c r="HR447" s="54"/>
      <c r="HS447" s="54"/>
      <c r="HT447" s="54"/>
      <c r="HU447" s="54"/>
      <c r="HV447" s="54"/>
      <c r="HW447" s="54"/>
      <c r="HX447" s="54"/>
      <c r="HY447" s="54"/>
      <c r="HZ447" s="54"/>
      <c r="IA447" s="54"/>
      <c r="IB447" s="54"/>
      <c r="IC447" s="54"/>
      <c r="ID447" s="54"/>
      <c r="IE447" s="54"/>
      <c r="IF447" s="54"/>
      <c r="IG447" s="54"/>
      <c r="IH447" s="54"/>
      <c r="II447" s="54"/>
      <c r="IJ447" s="54"/>
      <c r="IK447" s="54"/>
      <c r="IL447" s="54"/>
      <c r="IM447" s="54"/>
      <c r="IN447" s="54"/>
      <c r="IO447" s="54"/>
      <c r="IP447" s="54"/>
      <c r="IQ447" s="54"/>
      <c r="IR447" s="54"/>
      <c r="IS447" s="54"/>
      <c r="IT447" s="54"/>
      <c r="IU447" s="54"/>
      <c r="IV447" s="54"/>
      <c r="IW447" s="54"/>
      <c r="IX447" s="54"/>
      <c r="IY447" s="54"/>
      <c r="IZ447" s="54"/>
      <c r="JA447" s="16"/>
      <c r="JB447" s="16"/>
      <c r="JC447" s="16"/>
      <c r="JD447" s="16"/>
    </row>
    <row r="448" spans="1:264" s="6" customFormat="1" x14ac:dyDescent="0.25">
      <c r="A448" s="55">
        <v>444</v>
      </c>
      <c r="B448" s="56">
        <f>ESTUDIANTES!B448</f>
        <v>0</v>
      </c>
      <c r="C448" s="56">
        <f>ESTUDIANTES!C448</f>
        <v>0</v>
      </c>
      <c r="D448" s="97">
        <f>ESTUDIANTES!D448</f>
        <v>0</v>
      </c>
      <c r="E448" s="97"/>
      <c r="F448" s="97"/>
      <c r="G448" s="97"/>
      <c r="H448" s="57">
        <f>ESTUDIANTES!H448</f>
        <v>0</v>
      </c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4"/>
      <c r="CW448" s="54"/>
      <c r="CX448" s="54"/>
      <c r="CY448" s="54"/>
      <c r="CZ448" s="54"/>
      <c r="DA448" s="54"/>
      <c r="DB448" s="54"/>
      <c r="DC448" s="54"/>
      <c r="DD448" s="54"/>
      <c r="DE448" s="54"/>
      <c r="DF448" s="54"/>
      <c r="DG448" s="54"/>
      <c r="DH448" s="54"/>
      <c r="DI448" s="54"/>
      <c r="DJ448" s="54"/>
      <c r="DK448" s="54"/>
      <c r="DL448" s="54"/>
      <c r="DM448" s="54"/>
      <c r="DN448" s="54"/>
      <c r="DO448" s="54"/>
      <c r="DP448" s="54"/>
      <c r="DQ448" s="54"/>
      <c r="DR448" s="54"/>
      <c r="DS448" s="54"/>
      <c r="DT448" s="54"/>
      <c r="DU448" s="54"/>
      <c r="DV448" s="54"/>
      <c r="DW448" s="54"/>
      <c r="DX448" s="54"/>
      <c r="DY448" s="54"/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  <c r="EJ448" s="54"/>
      <c r="EK448" s="54"/>
      <c r="EL448" s="54"/>
      <c r="EM448" s="54"/>
      <c r="EN448" s="54"/>
      <c r="EO448" s="54"/>
      <c r="EP448" s="54"/>
      <c r="EQ448" s="54"/>
      <c r="ER448" s="54"/>
      <c r="ES448" s="54"/>
      <c r="ET448" s="54"/>
      <c r="EU448" s="54"/>
      <c r="EV448" s="54"/>
      <c r="EW448" s="54"/>
      <c r="EX448" s="54"/>
      <c r="EY448" s="54"/>
      <c r="EZ448" s="54"/>
      <c r="FA448" s="54"/>
      <c r="FB448" s="54"/>
      <c r="FC448" s="54"/>
      <c r="FD448" s="54"/>
      <c r="FE448" s="54"/>
      <c r="FF448" s="54"/>
      <c r="FG448" s="54"/>
      <c r="FH448" s="54"/>
      <c r="FI448" s="54"/>
      <c r="FJ448" s="54"/>
      <c r="FK448" s="54"/>
      <c r="FL448" s="54"/>
      <c r="FM448" s="54"/>
      <c r="FN448" s="54"/>
      <c r="FO448" s="54"/>
      <c r="FP448" s="54"/>
      <c r="FQ448" s="54"/>
      <c r="FR448" s="54"/>
      <c r="FS448" s="54"/>
      <c r="FT448" s="54"/>
      <c r="FU448" s="54"/>
      <c r="FV448" s="54"/>
      <c r="FW448" s="54"/>
      <c r="FX448" s="54"/>
      <c r="FY448" s="54"/>
      <c r="FZ448" s="54"/>
      <c r="GA448" s="54"/>
      <c r="GB448" s="54"/>
      <c r="GC448" s="54"/>
      <c r="GD448" s="54"/>
      <c r="GE448" s="54"/>
      <c r="GF448" s="54"/>
      <c r="GG448" s="54"/>
      <c r="GH448" s="54"/>
      <c r="GI448" s="54"/>
      <c r="GJ448" s="54"/>
      <c r="GK448" s="54"/>
      <c r="GL448" s="54"/>
      <c r="GM448" s="54"/>
      <c r="GN448" s="54"/>
      <c r="GO448" s="54"/>
      <c r="GP448" s="54"/>
      <c r="GQ448" s="54"/>
      <c r="GR448" s="54"/>
      <c r="GS448" s="54"/>
      <c r="GT448" s="54"/>
      <c r="GU448" s="54"/>
      <c r="GV448" s="54"/>
      <c r="GW448" s="54"/>
      <c r="GX448" s="54"/>
      <c r="GY448" s="54"/>
      <c r="GZ448" s="54"/>
      <c r="HA448" s="54"/>
      <c r="HB448" s="54"/>
      <c r="HC448" s="54"/>
      <c r="HD448" s="54"/>
      <c r="HE448" s="54"/>
      <c r="HF448" s="54"/>
      <c r="HG448" s="54"/>
      <c r="HH448" s="54"/>
      <c r="HI448" s="54"/>
      <c r="HJ448" s="54"/>
      <c r="HK448" s="54"/>
      <c r="HL448" s="54"/>
      <c r="HM448" s="54"/>
      <c r="HN448" s="54"/>
      <c r="HO448" s="54"/>
      <c r="HP448" s="54"/>
      <c r="HQ448" s="54"/>
      <c r="HR448" s="54"/>
      <c r="HS448" s="54"/>
      <c r="HT448" s="54"/>
      <c r="HU448" s="54"/>
      <c r="HV448" s="54"/>
      <c r="HW448" s="54"/>
      <c r="HX448" s="54"/>
      <c r="HY448" s="54"/>
      <c r="HZ448" s="54"/>
      <c r="IA448" s="54"/>
      <c r="IB448" s="54"/>
      <c r="IC448" s="54"/>
      <c r="ID448" s="54"/>
      <c r="IE448" s="54"/>
      <c r="IF448" s="54"/>
      <c r="IG448" s="54"/>
      <c r="IH448" s="54"/>
      <c r="II448" s="54"/>
      <c r="IJ448" s="54"/>
      <c r="IK448" s="54"/>
      <c r="IL448" s="54"/>
      <c r="IM448" s="54"/>
      <c r="IN448" s="54"/>
      <c r="IO448" s="54"/>
      <c r="IP448" s="54"/>
      <c r="IQ448" s="54"/>
      <c r="IR448" s="54"/>
      <c r="IS448" s="54"/>
      <c r="IT448" s="54"/>
      <c r="IU448" s="54"/>
      <c r="IV448" s="54"/>
      <c r="IW448" s="54"/>
      <c r="IX448" s="54"/>
      <c r="IY448" s="54"/>
      <c r="IZ448" s="54"/>
      <c r="JA448" s="16"/>
      <c r="JB448" s="16"/>
      <c r="JC448" s="16"/>
      <c r="JD448" s="16"/>
    </row>
    <row r="449" spans="1:264" s="6" customFormat="1" x14ac:dyDescent="0.25">
      <c r="A449" s="55">
        <v>445</v>
      </c>
      <c r="B449" s="56">
        <f>ESTUDIANTES!B449</f>
        <v>0</v>
      </c>
      <c r="C449" s="56">
        <f>ESTUDIANTES!C449</f>
        <v>0</v>
      </c>
      <c r="D449" s="97">
        <f>ESTUDIANTES!D449</f>
        <v>0</v>
      </c>
      <c r="E449" s="97"/>
      <c r="F449" s="97"/>
      <c r="G449" s="97"/>
      <c r="H449" s="57">
        <f>ESTUDIANTES!H449</f>
        <v>0</v>
      </c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4"/>
      <c r="EK449" s="54"/>
      <c r="EL449" s="54"/>
      <c r="EM449" s="54"/>
      <c r="EN449" s="54"/>
      <c r="EO449" s="54"/>
      <c r="EP449" s="54"/>
      <c r="EQ449" s="54"/>
      <c r="ER449" s="54"/>
      <c r="ES449" s="54"/>
      <c r="ET449" s="54"/>
      <c r="EU449" s="54"/>
      <c r="EV449" s="54"/>
      <c r="EW449" s="54"/>
      <c r="EX449" s="54"/>
      <c r="EY449" s="54"/>
      <c r="EZ449" s="54"/>
      <c r="FA449" s="54"/>
      <c r="FB449" s="54"/>
      <c r="FC449" s="54"/>
      <c r="FD449" s="54"/>
      <c r="FE449" s="54"/>
      <c r="FF449" s="54"/>
      <c r="FG449" s="54"/>
      <c r="FH449" s="54"/>
      <c r="FI449" s="54"/>
      <c r="FJ449" s="54"/>
      <c r="FK449" s="54"/>
      <c r="FL449" s="54"/>
      <c r="FM449" s="54"/>
      <c r="FN449" s="54"/>
      <c r="FO449" s="54"/>
      <c r="FP449" s="54"/>
      <c r="FQ449" s="54"/>
      <c r="FR449" s="54"/>
      <c r="FS449" s="54"/>
      <c r="FT449" s="54"/>
      <c r="FU449" s="54"/>
      <c r="FV449" s="54"/>
      <c r="FW449" s="54"/>
      <c r="FX449" s="54"/>
      <c r="FY449" s="54"/>
      <c r="FZ449" s="54"/>
      <c r="GA449" s="54"/>
      <c r="GB449" s="54"/>
      <c r="GC449" s="54"/>
      <c r="GD449" s="54"/>
      <c r="GE449" s="54"/>
      <c r="GF449" s="54"/>
      <c r="GG449" s="54"/>
      <c r="GH449" s="54"/>
      <c r="GI449" s="54"/>
      <c r="GJ449" s="54"/>
      <c r="GK449" s="54"/>
      <c r="GL449" s="54"/>
      <c r="GM449" s="54"/>
      <c r="GN449" s="54"/>
      <c r="GO449" s="54"/>
      <c r="GP449" s="54"/>
      <c r="GQ449" s="54"/>
      <c r="GR449" s="54"/>
      <c r="GS449" s="54"/>
      <c r="GT449" s="54"/>
      <c r="GU449" s="54"/>
      <c r="GV449" s="54"/>
      <c r="GW449" s="54"/>
      <c r="GX449" s="54"/>
      <c r="GY449" s="54"/>
      <c r="GZ449" s="54"/>
      <c r="HA449" s="54"/>
      <c r="HB449" s="54"/>
      <c r="HC449" s="54"/>
      <c r="HD449" s="54"/>
      <c r="HE449" s="54"/>
      <c r="HF449" s="54"/>
      <c r="HG449" s="54"/>
      <c r="HH449" s="54"/>
      <c r="HI449" s="54"/>
      <c r="HJ449" s="54"/>
      <c r="HK449" s="54"/>
      <c r="HL449" s="54"/>
      <c r="HM449" s="54"/>
      <c r="HN449" s="54"/>
      <c r="HO449" s="54"/>
      <c r="HP449" s="54"/>
      <c r="HQ449" s="54"/>
      <c r="HR449" s="54"/>
      <c r="HS449" s="54"/>
      <c r="HT449" s="54"/>
      <c r="HU449" s="54"/>
      <c r="HV449" s="54"/>
      <c r="HW449" s="54"/>
      <c r="HX449" s="54"/>
      <c r="HY449" s="54"/>
      <c r="HZ449" s="54"/>
      <c r="IA449" s="54"/>
      <c r="IB449" s="54"/>
      <c r="IC449" s="54"/>
      <c r="ID449" s="54"/>
      <c r="IE449" s="54"/>
      <c r="IF449" s="54"/>
      <c r="IG449" s="54"/>
      <c r="IH449" s="54"/>
      <c r="II449" s="54"/>
      <c r="IJ449" s="54"/>
      <c r="IK449" s="54"/>
      <c r="IL449" s="54"/>
      <c r="IM449" s="54"/>
      <c r="IN449" s="54"/>
      <c r="IO449" s="54"/>
      <c r="IP449" s="54"/>
      <c r="IQ449" s="54"/>
      <c r="IR449" s="54"/>
      <c r="IS449" s="54"/>
      <c r="IT449" s="54"/>
      <c r="IU449" s="54"/>
      <c r="IV449" s="54"/>
      <c r="IW449" s="54"/>
      <c r="IX449" s="54"/>
      <c r="IY449" s="54"/>
      <c r="IZ449" s="54"/>
      <c r="JA449" s="16"/>
      <c r="JB449" s="16"/>
      <c r="JC449" s="16"/>
      <c r="JD449" s="16"/>
    </row>
    <row r="450" spans="1:264" s="6" customFormat="1" x14ac:dyDescent="0.25">
      <c r="A450" s="55">
        <v>446</v>
      </c>
      <c r="B450" s="56">
        <f>ESTUDIANTES!B450</f>
        <v>0</v>
      </c>
      <c r="C450" s="56">
        <f>ESTUDIANTES!C450</f>
        <v>0</v>
      </c>
      <c r="D450" s="97">
        <f>ESTUDIANTES!D450</f>
        <v>0</v>
      </c>
      <c r="E450" s="97"/>
      <c r="F450" s="97"/>
      <c r="G450" s="97"/>
      <c r="H450" s="57">
        <f>ESTUDIANTES!H450</f>
        <v>0</v>
      </c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4"/>
      <c r="EK450" s="54"/>
      <c r="EL450" s="54"/>
      <c r="EM450" s="54"/>
      <c r="EN450" s="54"/>
      <c r="EO450" s="54"/>
      <c r="EP450" s="54"/>
      <c r="EQ450" s="54"/>
      <c r="ER450" s="54"/>
      <c r="ES450" s="54"/>
      <c r="ET450" s="54"/>
      <c r="EU450" s="54"/>
      <c r="EV450" s="54"/>
      <c r="EW450" s="54"/>
      <c r="EX450" s="54"/>
      <c r="EY450" s="54"/>
      <c r="EZ450" s="54"/>
      <c r="FA450" s="54"/>
      <c r="FB450" s="54"/>
      <c r="FC450" s="54"/>
      <c r="FD450" s="54"/>
      <c r="FE450" s="54"/>
      <c r="FF450" s="54"/>
      <c r="FG450" s="54"/>
      <c r="FH450" s="54"/>
      <c r="FI450" s="54"/>
      <c r="FJ450" s="54"/>
      <c r="FK450" s="54"/>
      <c r="FL450" s="54"/>
      <c r="FM450" s="54"/>
      <c r="FN450" s="54"/>
      <c r="FO450" s="54"/>
      <c r="FP450" s="54"/>
      <c r="FQ450" s="54"/>
      <c r="FR450" s="54"/>
      <c r="FS450" s="54"/>
      <c r="FT450" s="54"/>
      <c r="FU450" s="54"/>
      <c r="FV450" s="54"/>
      <c r="FW450" s="54"/>
      <c r="FX450" s="54"/>
      <c r="FY450" s="54"/>
      <c r="FZ450" s="54"/>
      <c r="GA450" s="54"/>
      <c r="GB450" s="54"/>
      <c r="GC450" s="54"/>
      <c r="GD450" s="54"/>
      <c r="GE450" s="54"/>
      <c r="GF450" s="54"/>
      <c r="GG450" s="54"/>
      <c r="GH450" s="54"/>
      <c r="GI450" s="54"/>
      <c r="GJ450" s="54"/>
      <c r="GK450" s="54"/>
      <c r="GL450" s="54"/>
      <c r="GM450" s="54"/>
      <c r="GN450" s="54"/>
      <c r="GO450" s="54"/>
      <c r="GP450" s="54"/>
      <c r="GQ450" s="54"/>
      <c r="GR450" s="54"/>
      <c r="GS450" s="54"/>
      <c r="GT450" s="54"/>
      <c r="GU450" s="54"/>
      <c r="GV450" s="54"/>
      <c r="GW450" s="54"/>
      <c r="GX450" s="54"/>
      <c r="GY450" s="54"/>
      <c r="GZ450" s="54"/>
      <c r="HA450" s="54"/>
      <c r="HB450" s="54"/>
      <c r="HC450" s="54"/>
      <c r="HD450" s="54"/>
      <c r="HE450" s="54"/>
      <c r="HF450" s="54"/>
      <c r="HG450" s="54"/>
      <c r="HH450" s="54"/>
      <c r="HI450" s="54"/>
      <c r="HJ450" s="54"/>
      <c r="HK450" s="54"/>
      <c r="HL450" s="54"/>
      <c r="HM450" s="54"/>
      <c r="HN450" s="54"/>
      <c r="HO450" s="54"/>
      <c r="HP450" s="54"/>
      <c r="HQ450" s="54"/>
      <c r="HR450" s="54"/>
      <c r="HS450" s="54"/>
      <c r="HT450" s="54"/>
      <c r="HU450" s="54"/>
      <c r="HV450" s="54"/>
      <c r="HW450" s="54"/>
      <c r="HX450" s="54"/>
      <c r="HY450" s="54"/>
      <c r="HZ450" s="54"/>
      <c r="IA450" s="54"/>
      <c r="IB450" s="54"/>
      <c r="IC450" s="54"/>
      <c r="ID450" s="54"/>
      <c r="IE450" s="54"/>
      <c r="IF450" s="54"/>
      <c r="IG450" s="54"/>
      <c r="IH450" s="54"/>
      <c r="II450" s="54"/>
      <c r="IJ450" s="54"/>
      <c r="IK450" s="54"/>
      <c r="IL450" s="54"/>
      <c r="IM450" s="54"/>
      <c r="IN450" s="54"/>
      <c r="IO450" s="54"/>
      <c r="IP450" s="54"/>
      <c r="IQ450" s="54"/>
      <c r="IR450" s="54"/>
      <c r="IS450" s="54"/>
      <c r="IT450" s="54"/>
      <c r="IU450" s="54"/>
      <c r="IV450" s="54"/>
      <c r="IW450" s="54"/>
      <c r="IX450" s="54"/>
      <c r="IY450" s="54"/>
      <c r="IZ450" s="54"/>
      <c r="JA450" s="16"/>
      <c r="JB450" s="16"/>
      <c r="JC450" s="16"/>
      <c r="JD450" s="16"/>
    </row>
    <row r="451" spans="1:264" s="6" customFormat="1" x14ac:dyDescent="0.25">
      <c r="A451" s="55">
        <v>447</v>
      </c>
      <c r="B451" s="56">
        <f>ESTUDIANTES!B451</f>
        <v>0</v>
      </c>
      <c r="C451" s="56">
        <f>ESTUDIANTES!C451</f>
        <v>0</v>
      </c>
      <c r="D451" s="97">
        <f>ESTUDIANTES!D451</f>
        <v>0</v>
      </c>
      <c r="E451" s="97"/>
      <c r="F451" s="97"/>
      <c r="G451" s="97"/>
      <c r="H451" s="57">
        <f>ESTUDIANTES!H451</f>
        <v>0</v>
      </c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4"/>
      <c r="EK451" s="54"/>
      <c r="EL451" s="54"/>
      <c r="EM451" s="54"/>
      <c r="EN451" s="54"/>
      <c r="EO451" s="54"/>
      <c r="EP451" s="54"/>
      <c r="EQ451" s="54"/>
      <c r="ER451" s="54"/>
      <c r="ES451" s="54"/>
      <c r="ET451" s="54"/>
      <c r="EU451" s="54"/>
      <c r="EV451" s="54"/>
      <c r="EW451" s="54"/>
      <c r="EX451" s="54"/>
      <c r="EY451" s="54"/>
      <c r="EZ451" s="54"/>
      <c r="FA451" s="54"/>
      <c r="FB451" s="54"/>
      <c r="FC451" s="54"/>
      <c r="FD451" s="54"/>
      <c r="FE451" s="54"/>
      <c r="FF451" s="54"/>
      <c r="FG451" s="54"/>
      <c r="FH451" s="54"/>
      <c r="FI451" s="54"/>
      <c r="FJ451" s="54"/>
      <c r="FK451" s="54"/>
      <c r="FL451" s="54"/>
      <c r="FM451" s="54"/>
      <c r="FN451" s="54"/>
      <c r="FO451" s="54"/>
      <c r="FP451" s="54"/>
      <c r="FQ451" s="54"/>
      <c r="FR451" s="54"/>
      <c r="FS451" s="54"/>
      <c r="FT451" s="54"/>
      <c r="FU451" s="54"/>
      <c r="FV451" s="54"/>
      <c r="FW451" s="54"/>
      <c r="FX451" s="54"/>
      <c r="FY451" s="54"/>
      <c r="FZ451" s="54"/>
      <c r="GA451" s="54"/>
      <c r="GB451" s="54"/>
      <c r="GC451" s="54"/>
      <c r="GD451" s="54"/>
      <c r="GE451" s="54"/>
      <c r="GF451" s="54"/>
      <c r="GG451" s="54"/>
      <c r="GH451" s="54"/>
      <c r="GI451" s="54"/>
      <c r="GJ451" s="54"/>
      <c r="GK451" s="54"/>
      <c r="GL451" s="54"/>
      <c r="GM451" s="54"/>
      <c r="GN451" s="54"/>
      <c r="GO451" s="54"/>
      <c r="GP451" s="54"/>
      <c r="GQ451" s="54"/>
      <c r="GR451" s="54"/>
      <c r="GS451" s="54"/>
      <c r="GT451" s="54"/>
      <c r="GU451" s="54"/>
      <c r="GV451" s="54"/>
      <c r="GW451" s="54"/>
      <c r="GX451" s="54"/>
      <c r="GY451" s="54"/>
      <c r="GZ451" s="54"/>
      <c r="HA451" s="54"/>
      <c r="HB451" s="54"/>
      <c r="HC451" s="54"/>
      <c r="HD451" s="54"/>
      <c r="HE451" s="54"/>
      <c r="HF451" s="54"/>
      <c r="HG451" s="54"/>
      <c r="HH451" s="54"/>
      <c r="HI451" s="54"/>
      <c r="HJ451" s="54"/>
      <c r="HK451" s="54"/>
      <c r="HL451" s="54"/>
      <c r="HM451" s="54"/>
      <c r="HN451" s="54"/>
      <c r="HO451" s="54"/>
      <c r="HP451" s="54"/>
      <c r="HQ451" s="54"/>
      <c r="HR451" s="54"/>
      <c r="HS451" s="54"/>
      <c r="HT451" s="54"/>
      <c r="HU451" s="54"/>
      <c r="HV451" s="54"/>
      <c r="HW451" s="54"/>
      <c r="HX451" s="54"/>
      <c r="HY451" s="54"/>
      <c r="HZ451" s="54"/>
      <c r="IA451" s="54"/>
      <c r="IB451" s="54"/>
      <c r="IC451" s="54"/>
      <c r="ID451" s="54"/>
      <c r="IE451" s="54"/>
      <c r="IF451" s="54"/>
      <c r="IG451" s="54"/>
      <c r="IH451" s="54"/>
      <c r="II451" s="54"/>
      <c r="IJ451" s="54"/>
      <c r="IK451" s="54"/>
      <c r="IL451" s="54"/>
      <c r="IM451" s="54"/>
      <c r="IN451" s="54"/>
      <c r="IO451" s="54"/>
      <c r="IP451" s="54"/>
      <c r="IQ451" s="54"/>
      <c r="IR451" s="54"/>
      <c r="IS451" s="54"/>
      <c r="IT451" s="54"/>
      <c r="IU451" s="54"/>
      <c r="IV451" s="54"/>
      <c r="IW451" s="54"/>
      <c r="IX451" s="54"/>
      <c r="IY451" s="54"/>
      <c r="IZ451" s="54"/>
      <c r="JA451" s="16"/>
      <c r="JB451" s="16"/>
      <c r="JC451" s="16"/>
      <c r="JD451" s="16"/>
    </row>
    <row r="452" spans="1:264" s="6" customFormat="1" x14ac:dyDescent="0.25">
      <c r="A452" s="55">
        <v>448</v>
      </c>
      <c r="B452" s="56">
        <f>ESTUDIANTES!B452</f>
        <v>0</v>
      </c>
      <c r="C452" s="56">
        <f>ESTUDIANTES!C452</f>
        <v>0</v>
      </c>
      <c r="D452" s="97">
        <f>ESTUDIANTES!D452</f>
        <v>0</v>
      </c>
      <c r="E452" s="97"/>
      <c r="F452" s="97"/>
      <c r="G452" s="97"/>
      <c r="H452" s="57">
        <f>ESTUDIANTES!H452</f>
        <v>0</v>
      </c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4"/>
      <c r="EK452" s="54"/>
      <c r="EL452" s="54"/>
      <c r="EM452" s="54"/>
      <c r="EN452" s="54"/>
      <c r="EO452" s="54"/>
      <c r="EP452" s="54"/>
      <c r="EQ452" s="54"/>
      <c r="ER452" s="54"/>
      <c r="ES452" s="54"/>
      <c r="ET452" s="54"/>
      <c r="EU452" s="54"/>
      <c r="EV452" s="54"/>
      <c r="EW452" s="54"/>
      <c r="EX452" s="54"/>
      <c r="EY452" s="54"/>
      <c r="EZ452" s="54"/>
      <c r="FA452" s="54"/>
      <c r="FB452" s="54"/>
      <c r="FC452" s="54"/>
      <c r="FD452" s="54"/>
      <c r="FE452" s="54"/>
      <c r="FF452" s="54"/>
      <c r="FG452" s="54"/>
      <c r="FH452" s="54"/>
      <c r="FI452" s="54"/>
      <c r="FJ452" s="54"/>
      <c r="FK452" s="54"/>
      <c r="FL452" s="54"/>
      <c r="FM452" s="54"/>
      <c r="FN452" s="54"/>
      <c r="FO452" s="54"/>
      <c r="FP452" s="54"/>
      <c r="FQ452" s="54"/>
      <c r="FR452" s="54"/>
      <c r="FS452" s="54"/>
      <c r="FT452" s="54"/>
      <c r="FU452" s="54"/>
      <c r="FV452" s="54"/>
      <c r="FW452" s="54"/>
      <c r="FX452" s="54"/>
      <c r="FY452" s="54"/>
      <c r="FZ452" s="54"/>
      <c r="GA452" s="54"/>
      <c r="GB452" s="54"/>
      <c r="GC452" s="54"/>
      <c r="GD452" s="54"/>
      <c r="GE452" s="54"/>
      <c r="GF452" s="54"/>
      <c r="GG452" s="54"/>
      <c r="GH452" s="54"/>
      <c r="GI452" s="54"/>
      <c r="GJ452" s="54"/>
      <c r="GK452" s="54"/>
      <c r="GL452" s="54"/>
      <c r="GM452" s="54"/>
      <c r="GN452" s="54"/>
      <c r="GO452" s="54"/>
      <c r="GP452" s="54"/>
      <c r="GQ452" s="54"/>
      <c r="GR452" s="54"/>
      <c r="GS452" s="54"/>
      <c r="GT452" s="54"/>
      <c r="GU452" s="54"/>
      <c r="GV452" s="54"/>
      <c r="GW452" s="54"/>
      <c r="GX452" s="54"/>
      <c r="GY452" s="54"/>
      <c r="GZ452" s="54"/>
      <c r="HA452" s="54"/>
      <c r="HB452" s="54"/>
      <c r="HC452" s="54"/>
      <c r="HD452" s="54"/>
      <c r="HE452" s="54"/>
      <c r="HF452" s="54"/>
      <c r="HG452" s="54"/>
      <c r="HH452" s="54"/>
      <c r="HI452" s="54"/>
      <c r="HJ452" s="54"/>
      <c r="HK452" s="54"/>
      <c r="HL452" s="54"/>
      <c r="HM452" s="54"/>
      <c r="HN452" s="54"/>
      <c r="HO452" s="54"/>
      <c r="HP452" s="54"/>
      <c r="HQ452" s="54"/>
      <c r="HR452" s="54"/>
      <c r="HS452" s="54"/>
      <c r="HT452" s="54"/>
      <c r="HU452" s="54"/>
      <c r="HV452" s="54"/>
      <c r="HW452" s="54"/>
      <c r="HX452" s="54"/>
      <c r="HY452" s="54"/>
      <c r="HZ452" s="54"/>
      <c r="IA452" s="54"/>
      <c r="IB452" s="54"/>
      <c r="IC452" s="54"/>
      <c r="ID452" s="54"/>
      <c r="IE452" s="54"/>
      <c r="IF452" s="54"/>
      <c r="IG452" s="54"/>
      <c r="IH452" s="54"/>
      <c r="II452" s="54"/>
      <c r="IJ452" s="54"/>
      <c r="IK452" s="54"/>
      <c r="IL452" s="54"/>
      <c r="IM452" s="54"/>
      <c r="IN452" s="54"/>
      <c r="IO452" s="54"/>
      <c r="IP452" s="54"/>
      <c r="IQ452" s="54"/>
      <c r="IR452" s="54"/>
      <c r="IS452" s="54"/>
      <c r="IT452" s="54"/>
      <c r="IU452" s="54"/>
      <c r="IV452" s="54"/>
      <c r="IW452" s="54"/>
      <c r="IX452" s="54"/>
      <c r="IY452" s="54"/>
      <c r="IZ452" s="54"/>
      <c r="JA452" s="16"/>
      <c r="JB452" s="16"/>
      <c r="JC452" s="16"/>
      <c r="JD452" s="16"/>
    </row>
    <row r="453" spans="1:264" s="6" customFormat="1" x14ac:dyDescent="0.25">
      <c r="A453" s="55">
        <v>449</v>
      </c>
      <c r="B453" s="56">
        <f>ESTUDIANTES!B453</f>
        <v>0</v>
      </c>
      <c r="C453" s="56">
        <f>ESTUDIANTES!C453</f>
        <v>0</v>
      </c>
      <c r="D453" s="97">
        <f>ESTUDIANTES!D453</f>
        <v>0</v>
      </c>
      <c r="E453" s="97"/>
      <c r="F453" s="97"/>
      <c r="G453" s="97"/>
      <c r="H453" s="57">
        <f>ESTUDIANTES!H453</f>
        <v>0</v>
      </c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  <c r="GS453" s="54"/>
      <c r="GT453" s="54"/>
      <c r="GU453" s="54"/>
      <c r="GV453" s="54"/>
      <c r="GW453" s="54"/>
      <c r="GX453" s="54"/>
      <c r="GY453" s="54"/>
      <c r="GZ453" s="54"/>
      <c r="HA453" s="54"/>
      <c r="HB453" s="54"/>
      <c r="HC453" s="54"/>
      <c r="HD453" s="54"/>
      <c r="HE453" s="54"/>
      <c r="HF453" s="54"/>
      <c r="HG453" s="54"/>
      <c r="HH453" s="54"/>
      <c r="HI453" s="54"/>
      <c r="HJ453" s="54"/>
      <c r="HK453" s="54"/>
      <c r="HL453" s="54"/>
      <c r="HM453" s="54"/>
      <c r="HN453" s="54"/>
      <c r="HO453" s="54"/>
      <c r="HP453" s="54"/>
      <c r="HQ453" s="54"/>
      <c r="HR453" s="54"/>
      <c r="HS453" s="54"/>
      <c r="HT453" s="54"/>
      <c r="HU453" s="54"/>
      <c r="HV453" s="54"/>
      <c r="HW453" s="54"/>
      <c r="HX453" s="54"/>
      <c r="HY453" s="54"/>
      <c r="HZ453" s="54"/>
      <c r="IA453" s="54"/>
      <c r="IB453" s="54"/>
      <c r="IC453" s="54"/>
      <c r="ID453" s="54"/>
      <c r="IE453" s="54"/>
      <c r="IF453" s="54"/>
      <c r="IG453" s="54"/>
      <c r="IH453" s="54"/>
      <c r="II453" s="54"/>
      <c r="IJ453" s="54"/>
      <c r="IK453" s="54"/>
      <c r="IL453" s="54"/>
      <c r="IM453" s="54"/>
      <c r="IN453" s="54"/>
      <c r="IO453" s="54"/>
      <c r="IP453" s="54"/>
      <c r="IQ453" s="54"/>
      <c r="IR453" s="54"/>
      <c r="IS453" s="54"/>
      <c r="IT453" s="54"/>
      <c r="IU453" s="54"/>
      <c r="IV453" s="54"/>
      <c r="IW453" s="54"/>
      <c r="IX453" s="54"/>
      <c r="IY453" s="54"/>
      <c r="IZ453" s="54"/>
      <c r="JA453" s="16"/>
      <c r="JB453" s="16"/>
      <c r="JC453" s="16"/>
      <c r="JD453" s="16"/>
    </row>
    <row r="454" spans="1:264" s="6" customFormat="1" x14ac:dyDescent="0.25">
      <c r="A454" s="55">
        <v>450</v>
      </c>
      <c r="B454" s="56">
        <f>ESTUDIANTES!B454</f>
        <v>0</v>
      </c>
      <c r="C454" s="56">
        <f>ESTUDIANTES!C454</f>
        <v>0</v>
      </c>
      <c r="D454" s="97">
        <f>ESTUDIANTES!D454</f>
        <v>0</v>
      </c>
      <c r="E454" s="97"/>
      <c r="F454" s="97"/>
      <c r="G454" s="97"/>
      <c r="H454" s="57">
        <f>ESTUDIANTES!H454</f>
        <v>0</v>
      </c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4"/>
      <c r="CW454" s="54"/>
      <c r="CX454" s="54"/>
      <c r="CY454" s="54"/>
      <c r="CZ454" s="54"/>
      <c r="DA454" s="54"/>
      <c r="DB454" s="54"/>
      <c r="DC454" s="54"/>
      <c r="DD454" s="54"/>
      <c r="DE454" s="54"/>
      <c r="DF454" s="54"/>
      <c r="DG454" s="54"/>
      <c r="DH454" s="54"/>
      <c r="DI454" s="54"/>
      <c r="DJ454" s="54"/>
      <c r="DK454" s="54"/>
      <c r="DL454" s="54"/>
      <c r="DM454" s="54"/>
      <c r="DN454" s="54"/>
      <c r="DO454" s="54"/>
      <c r="DP454" s="54"/>
      <c r="DQ454" s="54"/>
      <c r="DR454" s="54"/>
      <c r="DS454" s="54"/>
      <c r="DT454" s="54"/>
      <c r="DU454" s="54"/>
      <c r="DV454" s="54"/>
      <c r="DW454" s="54"/>
      <c r="DX454" s="54"/>
      <c r="DY454" s="54"/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  <c r="EJ454" s="54"/>
      <c r="EK454" s="54"/>
      <c r="EL454" s="54"/>
      <c r="EM454" s="54"/>
      <c r="EN454" s="54"/>
      <c r="EO454" s="54"/>
      <c r="EP454" s="54"/>
      <c r="EQ454" s="54"/>
      <c r="ER454" s="54"/>
      <c r="ES454" s="54"/>
      <c r="ET454" s="54"/>
      <c r="EU454" s="54"/>
      <c r="EV454" s="54"/>
      <c r="EW454" s="54"/>
      <c r="EX454" s="54"/>
      <c r="EY454" s="54"/>
      <c r="EZ454" s="54"/>
      <c r="FA454" s="54"/>
      <c r="FB454" s="54"/>
      <c r="FC454" s="54"/>
      <c r="FD454" s="54"/>
      <c r="FE454" s="54"/>
      <c r="FF454" s="54"/>
      <c r="FG454" s="54"/>
      <c r="FH454" s="54"/>
      <c r="FI454" s="54"/>
      <c r="FJ454" s="54"/>
      <c r="FK454" s="54"/>
      <c r="FL454" s="54"/>
      <c r="FM454" s="54"/>
      <c r="FN454" s="54"/>
      <c r="FO454" s="54"/>
      <c r="FP454" s="54"/>
      <c r="FQ454" s="54"/>
      <c r="FR454" s="54"/>
      <c r="FS454" s="54"/>
      <c r="FT454" s="54"/>
      <c r="FU454" s="54"/>
      <c r="FV454" s="54"/>
      <c r="FW454" s="54"/>
      <c r="FX454" s="54"/>
      <c r="FY454" s="54"/>
      <c r="FZ454" s="54"/>
      <c r="GA454" s="54"/>
      <c r="GB454" s="54"/>
      <c r="GC454" s="54"/>
      <c r="GD454" s="54"/>
      <c r="GE454" s="54"/>
      <c r="GF454" s="54"/>
      <c r="GG454" s="54"/>
      <c r="GH454" s="54"/>
      <c r="GI454" s="54"/>
      <c r="GJ454" s="54"/>
      <c r="GK454" s="54"/>
      <c r="GL454" s="54"/>
      <c r="GM454" s="54"/>
      <c r="GN454" s="54"/>
      <c r="GO454" s="54"/>
      <c r="GP454" s="54"/>
      <c r="GQ454" s="54"/>
      <c r="GR454" s="54"/>
      <c r="GS454" s="54"/>
      <c r="GT454" s="54"/>
      <c r="GU454" s="54"/>
      <c r="GV454" s="54"/>
      <c r="GW454" s="54"/>
      <c r="GX454" s="54"/>
      <c r="GY454" s="54"/>
      <c r="GZ454" s="54"/>
      <c r="HA454" s="54"/>
      <c r="HB454" s="54"/>
      <c r="HC454" s="54"/>
      <c r="HD454" s="54"/>
      <c r="HE454" s="54"/>
      <c r="HF454" s="54"/>
      <c r="HG454" s="54"/>
      <c r="HH454" s="54"/>
      <c r="HI454" s="54"/>
      <c r="HJ454" s="54"/>
      <c r="HK454" s="54"/>
      <c r="HL454" s="54"/>
      <c r="HM454" s="54"/>
      <c r="HN454" s="54"/>
      <c r="HO454" s="54"/>
      <c r="HP454" s="54"/>
      <c r="HQ454" s="54"/>
      <c r="HR454" s="54"/>
      <c r="HS454" s="54"/>
      <c r="HT454" s="54"/>
      <c r="HU454" s="54"/>
      <c r="HV454" s="54"/>
      <c r="HW454" s="54"/>
      <c r="HX454" s="54"/>
      <c r="HY454" s="54"/>
      <c r="HZ454" s="54"/>
      <c r="IA454" s="54"/>
      <c r="IB454" s="54"/>
      <c r="IC454" s="54"/>
      <c r="ID454" s="54"/>
      <c r="IE454" s="54"/>
      <c r="IF454" s="54"/>
      <c r="IG454" s="54"/>
      <c r="IH454" s="54"/>
      <c r="II454" s="54"/>
      <c r="IJ454" s="54"/>
      <c r="IK454" s="54"/>
      <c r="IL454" s="54"/>
      <c r="IM454" s="54"/>
      <c r="IN454" s="54"/>
      <c r="IO454" s="54"/>
      <c r="IP454" s="54"/>
      <c r="IQ454" s="54"/>
      <c r="IR454" s="54"/>
      <c r="IS454" s="54"/>
      <c r="IT454" s="54"/>
      <c r="IU454" s="54"/>
      <c r="IV454" s="54"/>
      <c r="IW454" s="54"/>
      <c r="IX454" s="54"/>
      <c r="IY454" s="54"/>
      <c r="IZ454" s="54"/>
      <c r="JA454" s="16"/>
      <c r="JB454" s="16"/>
      <c r="JC454" s="16"/>
      <c r="JD454" s="16"/>
    </row>
    <row r="455" spans="1:264" s="6" customFormat="1" x14ac:dyDescent="0.25">
      <c r="A455" s="55">
        <v>451</v>
      </c>
      <c r="B455" s="56">
        <f>ESTUDIANTES!B455</f>
        <v>0</v>
      </c>
      <c r="C455" s="56">
        <f>ESTUDIANTES!C455</f>
        <v>0</v>
      </c>
      <c r="D455" s="97">
        <f>ESTUDIANTES!D455</f>
        <v>0</v>
      </c>
      <c r="E455" s="97"/>
      <c r="F455" s="97"/>
      <c r="G455" s="97"/>
      <c r="H455" s="57">
        <f>ESTUDIANTES!H455</f>
        <v>0</v>
      </c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4"/>
      <c r="EK455" s="54"/>
      <c r="EL455" s="54"/>
      <c r="EM455" s="54"/>
      <c r="EN455" s="54"/>
      <c r="EO455" s="54"/>
      <c r="EP455" s="54"/>
      <c r="EQ455" s="54"/>
      <c r="ER455" s="54"/>
      <c r="ES455" s="54"/>
      <c r="ET455" s="54"/>
      <c r="EU455" s="54"/>
      <c r="EV455" s="54"/>
      <c r="EW455" s="54"/>
      <c r="EX455" s="54"/>
      <c r="EY455" s="54"/>
      <c r="EZ455" s="54"/>
      <c r="FA455" s="54"/>
      <c r="FB455" s="54"/>
      <c r="FC455" s="54"/>
      <c r="FD455" s="54"/>
      <c r="FE455" s="54"/>
      <c r="FF455" s="54"/>
      <c r="FG455" s="54"/>
      <c r="FH455" s="54"/>
      <c r="FI455" s="54"/>
      <c r="FJ455" s="54"/>
      <c r="FK455" s="54"/>
      <c r="FL455" s="54"/>
      <c r="FM455" s="54"/>
      <c r="FN455" s="54"/>
      <c r="FO455" s="54"/>
      <c r="FP455" s="54"/>
      <c r="FQ455" s="54"/>
      <c r="FR455" s="54"/>
      <c r="FS455" s="54"/>
      <c r="FT455" s="54"/>
      <c r="FU455" s="54"/>
      <c r="FV455" s="54"/>
      <c r="FW455" s="54"/>
      <c r="FX455" s="54"/>
      <c r="FY455" s="54"/>
      <c r="FZ455" s="54"/>
      <c r="GA455" s="54"/>
      <c r="GB455" s="54"/>
      <c r="GC455" s="54"/>
      <c r="GD455" s="54"/>
      <c r="GE455" s="54"/>
      <c r="GF455" s="54"/>
      <c r="GG455" s="54"/>
      <c r="GH455" s="54"/>
      <c r="GI455" s="54"/>
      <c r="GJ455" s="54"/>
      <c r="GK455" s="54"/>
      <c r="GL455" s="54"/>
      <c r="GM455" s="54"/>
      <c r="GN455" s="54"/>
      <c r="GO455" s="54"/>
      <c r="GP455" s="54"/>
      <c r="GQ455" s="54"/>
      <c r="GR455" s="54"/>
      <c r="GS455" s="54"/>
      <c r="GT455" s="54"/>
      <c r="GU455" s="54"/>
      <c r="GV455" s="54"/>
      <c r="GW455" s="54"/>
      <c r="GX455" s="54"/>
      <c r="GY455" s="54"/>
      <c r="GZ455" s="54"/>
      <c r="HA455" s="54"/>
      <c r="HB455" s="54"/>
      <c r="HC455" s="54"/>
      <c r="HD455" s="54"/>
      <c r="HE455" s="54"/>
      <c r="HF455" s="54"/>
      <c r="HG455" s="54"/>
      <c r="HH455" s="54"/>
      <c r="HI455" s="54"/>
      <c r="HJ455" s="54"/>
      <c r="HK455" s="54"/>
      <c r="HL455" s="54"/>
      <c r="HM455" s="54"/>
      <c r="HN455" s="54"/>
      <c r="HO455" s="54"/>
      <c r="HP455" s="54"/>
      <c r="HQ455" s="54"/>
      <c r="HR455" s="54"/>
      <c r="HS455" s="54"/>
      <c r="HT455" s="54"/>
      <c r="HU455" s="54"/>
      <c r="HV455" s="54"/>
      <c r="HW455" s="54"/>
      <c r="HX455" s="54"/>
      <c r="HY455" s="54"/>
      <c r="HZ455" s="54"/>
      <c r="IA455" s="54"/>
      <c r="IB455" s="54"/>
      <c r="IC455" s="54"/>
      <c r="ID455" s="54"/>
      <c r="IE455" s="54"/>
      <c r="IF455" s="54"/>
      <c r="IG455" s="54"/>
      <c r="IH455" s="54"/>
      <c r="II455" s="54"/>
      <c r="IJ455" s="54"/>
      <c r="IK455" s="54"/>
      <c r="IL455" s="54"/>
      <c r="IM455" s="54"/>
      <c r="IN455" s="54"/>
      <c r="IO455" s="54"/>
      <c r="IP455" s="54"/>
      <c r="IQ455" s="54"/>
      <c r="IR455" s="54"/>
      <c r="IS455" s="54"/>
      <c r="IT455" s="54"/>
      <c r="IU455" s="54"/>
      <c r="IV455" s="54"/>
      <c r="IW455" s="54"/>
      <c r="IX455" s="54"/>
      <c r="IY455" s="54"/>
      <c r="IZ455" s="54"/>
      <c r="JA455" s="16"/>
      <c r="JB455" s="16"/>
      <c r="JC455" s="16"/>
      <c r="JD455" s="16"/>
    </row>
    <row r="456" spans="1:264" s="6" customFormat="1" x14ac:dyDescent="0.25">
      <c r="A456" s="55">
        <v>452</v>
      </c>
      <c r="B456" s="56">
        <f>ESTUDIANTES!B456</f>
        <v>0</v>
      </c>
      <c r="C456" s="56">
        <f>ESTUDIANTES!C456</f>
        <v>0</v>
      </c>
      <c r="D456" s="97">
        <f>ESTUDIANTES!D456</f>
        <v>0</v>
      </c>
      <c r="E456" s="97"/>
      <c r="F456" s="97"/>
      <c r="G456" s="97"/>
      <c r="H456" s="57">
        <f>ESTUDIANTES!H456</f>
        <v>0</v>
      </c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4"/>
      <c r="EK456" s="54"/>
      <c r="EL456" s="54"/>
      <c r="EM456" s="54"/>
      <c r="EN456" s="54"/>
      <c r="EO456" s="54"/>
      <c r="EP456" s="54"/>
      <c r="EQ456" s="54"/>
      <c r="ER456" s="54"/>
      <c r="ES456" s="54"/>
      <c r="ET456" s="54"/>
      <c r="EU456" s="54"/>
      <c r="EV456" s="54"/>
      <c r="EW456" s="54"/>
      <c r="EX456" s="54"/>
      <c r="EY456" s="54"/>
      <c r="EZ456" s="54"/>
      <c r="FA456" s="54"/>
      <c r="FB456" s="54"/>
      <c r="FC456" s="54"/>
      <c r="FD456" s="54"/>
      <c r="FE456" s="54"/>
      <c r="FF456" s="54"/>
      <c r="FG456" s="54"/>
      <c r="FH456" s="54"/>
      <c r="FI456" s="54"/>
      <c r="FJ456" s="54"/>
      <c r="FK456" s="54"/>
      <c r="FL456" s="54"/>
      <c r="FM456" s="54"/>
      <c r="FN456" s="54"/>
      <c r="FO456" s="54"/>
      <c r="FP456" s="54"/>
      <c r="FQ456" s="54"/>
      <c r="FR456" s="54"/>
      <c r="FS456" s="54"/>
      <c r="FT456" s="54"/>
      <c r="FU456" s="54"/>
      <c r="FV456" s="54"/>
      <c r="FW456" s="54"/>
      <c r="FX456" s="54"/>
      <c r="FY456" s="54"/>
      <c r="FZ456" s="54"/>
      <c r="GA456" s="54"/>
      <c r="GB456" s="54"/>
      <c r="GC456" s="54"/>
      <c r="GD456" s="54"/>
      <c r="GE456" s="54"/>
      <c r="GF456" s="54"/>
      <c r="GG456" s="54"/>
      <c r="GH456" s="54"/>
      <c r="GI456" s="54"/>
      <c r="GJ456" s="54"/>
      <c r="GK456" s="54"/>
      <c r="GL456" s="54"/>
      <c r="GM456" s="54"/>
      <c r="GN456" s="54"/>
      <c r="GO456" s="54"/>
      <c r="GP456" s="54"/>
      <c r="GQ456" s="54"/>
      <c r="GR456" s="54"/>
      <c r="GS456" s="54"/>
      <c r="GT456" s="54"/>
      <c r="GU456" s="54"/>
      <c r="GV456" s="54"/>
      <c r="GW456" s="54"/>
      <c r="GX456" s="54"/>
      <c r="GY456" s="54"/>
      <c r="GZ456" s="54"/>
      <c r="HA456" s="54"/>
      <c r="HB456" s="54"/>
      <c r="HC456" s="54"/>
      <c r="HD456" s="54"/>
      <c r="HE456" s="54"/>
      <c r="HF456" s="54"/>
      <c r="HG456" s="54"/>
      <c r="HH456" s="54"/>
      <c r="HI456" s="54"/>
      <c r="HJ456" s="54"/>
      <c r="HK456" s="54"/>
      <c r="HL456" s="54"/>
      <c r="HM456" s="54"/>
      <c r="HN456" s="54"/>
      <c r="HO456" s="54"/>
      <c r="HP456" s="54"/>
      <c r="HQ456" s="54"/>
      <c r="HR456" s="54"/>
      <c r="HS456" s="54"/>
      <c r="HT456" s="54"/>
      <c r="HU456" s="54"/>
      <c r="HV456" s="54"/>
      <c r="HW456" s="54"/>
      <c r="HX456" s="54"/>
      <c r="HY456" s="54"/>
      <c r="HZ456" s="54"/>
      <c r="IA456" s="54"/>
      <c r="IB456" s="54"/>
      <c r="IC456" s="54"/>
      <c r="ID456" s="54"/>
      <c r="IE456" s="54"/>
      <c r="IF456" s="54"/>
      <c r="IG456" s="54"/>
      <c r="IH456" s="54"/>
      <c r="II456" s="54"/>
      <c r="IJ456" s="54"/>
      <c r="IK456" s="54"/>
      <c r="IL456" s="54"/>
      <c r="IM456" s="54"/>
      <c r="IN456" s="54"/>
      <c r="IO456" s="54"/>
      <c r="IP456" s="54"/>
      <c r="IQ456" s="54"/>
      <c r="IR456" s="54"/>
      <c r="IS456" s="54"/>
      <c r="IT456" s="54"/>
      <c r="IU456" s="54"/>
      <c r="IV456" s="54"/>
      <c r="IW456" s="54"/>
      <c r="IX456" s="54"/>
      <c r="IY456" s="54"/>
      <c r="IZ456" s="54"/>
      <c r="JA456" s="16"/>
      <c r="JB456" s="16"/>
      <c r="JC456" s="16"/>
      <c r="JD456" s="16"/>
    </row>
    <row r="457" spans="1:264" s="6" customFormat="1" x14ac:dyDescent="0.25">
      <c r="A457" s="55">
        <v>453</v>
      </c>
      <c r="B457" s="56">
        <f>ESTUDIANTES!B457</f>
        <v>0</v>
      </c>
      <c r="C457" s="56">
        <f>ESTUDIANTES!C457</f>
        <v>0</v>
      </c>
      <c r="D457" s="97">
        <f>ESTUDIANTES!D457</f>
        <v>0</v>
      </c>
      <c r="E457" s="97"/>
      <c r="F457" s="97"/>
      <c r="G457" s="97"/>
      <c r="H457" s="57">
        <f>ESTUDIANTES!H457</f>
        <v>0</v>
      </c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  <c r="GS457" s="54"/>
      <c r="GT457" s="54"/>
      <c r="GU457" s="54"/>
      <c r="GV457" s="54"/>
      <c r="GW457" s="54"/>
      <c r="GX457" s="54"/>
      <c r="GY457" s="54"/>
      <c r="GZ457" s="54"/>
      <c r="HA457" s="54"/>
      <c r="HB457" s="54"/>
      <c r="HC457" s="54"/>
      <c r="HD457" s="54"/>
      <c r="HE457" s="54"/>
      <c r="HF457" s="54"/>
      <c r="HG457" s="54"/>
      <c r="HH457" s="54"/>
      <c r="HI457" s="54"/>
      <c r="HJ457" s="54"/>
      <c r="HK457" s="54"/>
      <c r="HL457" s="54"/>
      <c r="HM457" s="54"/>
      <c r="HN457" s="54"/>
      <c r="HO457" s="54"/>
      <c r="HP457" s="54"/>
      <c r="HQ457" s="54"/>
      <c r="HR457" s="54"/>
      <c r="HS457" s="54"/>
      <c r="HT457" s="54"/>
      <c r="HU457" s="54"/>
      <c r="HV457" s="54"/>
      <c r="HW457" s="54"/>
      <c r="HX457" s="54"/>
      <c r="HY457" s="54"/>
      <c r="HZ457" s="54"/>
      <c r="IA457" s="54"/>
      <c r="IB457" s="54"/>
      <c r="IC457" s="54"/>
      <c r="ID457" s="54"/>
      <c r="IE457" s="54"/>
      <c r="IF457" s="54"/>
      <c r="IG457" s="54"/>
      <c r="IH457" s="54"/>
      <c r="II457" s="54"/>
      <c r="IJ457" s="54"/>
      <c r="IK457" s="54"/>
      <c r="IL457" s="54"/>
      <c r="IM457" s="54"/>
      <c r="IN457" s="54"/>
      <c r="IO457" s="54"/>
      <c r="IP457" s="54"/>
      <c r="IQ457" s="54"/>
      <c r="IR457" s="54"/>
      <c r="IS457" s="54"/>
      <c r="IT457" s="54"/>
      <c r="IU457" s="54"/>
      <c r="IV457" s="54"/>
      <c r="IW457" s="54"/>
      <c r="IX457" s="54"/>
      <c r="IY457" s="54"/>
      <c r="IZ457" s="54"/>
      <c r="JA457" s="16"/>
      <c r="JB457" s="16"/>
      <c r="JC457" s="16"/>
      <c r="JD457" s="16"/>
    </row>
    <row r="458" spans="1:264" s="6" customFormat="1" x14ac:dyDescent="0.25">
      <c r="A458" s="55">
        <v>454</v>
      </c>
      <c r="B458" s="56">
        <f>ESTUDIANTES!B458</f>
        <v>0</v>
      </c>
      <c r="C458" s="56">
        <f>ESTUDIANTES!C458</f>
        <v>0</v>
      </c>
      <c r="D458" s="97">
        <f>ESTUDIANTES!D458</f>
        <v>0</v>
      </c>
      <c r="E458" s="97"/>
      <c r="F458" s="97"/>
      <c r="G458" s="97"/>
      <c r="H458" s="57">
        <f>ESTUDIANTES!H458</f>
        <v>0</v>
      </c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4"/>
      <c r="EK458" s="54"/>
      <c r="EL458" s="54"/>
      <c r="EM458" s="54"/>
      <c r="EN458" s="54"/>
      <c r="EO458" s="54"/>
      <c r="EP458" s="54"/>
      <c r="EQ458" s="54"/>
      <c r="ER458" s="54"/>
      <c r="ES458" s="54"/>
      <c r="ET458" s="54"/>
      <c r="EU458" s="54"/>
      <c r="EV458" s="54"/>
      <c r="EW458" s="54"/>
      <c r="EX458" s="54"/>
      <c r="EY458" s="54"/>
      <c r="EZ458" s="54"/>
      <c r="FA458" s="54"/>
      <c r="FB458" s="54"/>
      <c r="FC458" s="54"/>
      <c r="FD458" s="54"/>
      <c r="FE458" s="54"/>
      <c r="FF458" s="54"/>
      <c r="FG458" s="54"/>
      <c r="FH458" s="54"/>
      <c r="FI458" s="54"/>
      <c r="FJ458" s="54"/>
      <c r="FK458" s="54"/>
      <c r="FL458" s="54"/>
      <c r="FM458" s="54"/>
      <c r="FN458" s="54"/>
      <c r="FO458" s="54"/>
      <c r="FP458" s="54"/>
      <c r="FQ458" s="54"/>
      <c r="FR458" s="54"/>
      <c r="FS458" s="54"/>
      <c r="FT458" s="54"/>
      <c r="FU458" s="54"/>
      <c r="FV458" s="54"/>
      <c r="FW458" s="54"/>
      <c r="FX458" s="54"/>
      <c r="FY458" s="54"/>
      <c r="FZ458" s="54"/>
      <c r="GA458" s="54"/>
      <c r="GB458" s="54"/>
      <c r="GC458" s="54"/>
      <c r="GD458" s="54"/>
      <c r="GE458" s="54"/>
      <c r="GF458" s="54"/>
      <c r="GG458" s="54"/>
      <c r="GH458" s="54"/>
      <c r="GI458" s="54"/>
      <c r="GJ458" s="54"/>
      <c r="GK458" s="54"/>
      <c r="GL458" s="54"/>
      <c r="GM458" s="54"/>
      <c r="GN458" s="54"/>
      <c r="GO458" s="54"/>
      <c r="GP458" s="54"/>
      <c r="GQ458" s="54"/>
      <c r="GR458" s="54"/>
      <c r="GS458" s="54"/>
      <c r="GT458" s="54"/>
      <c r="GU458" s="54"/>
      <c r="GV458" s="54"/>
      <c r="GW458" s="54"/>
      <c r="GX458" s="54"/>
      <c r="GY458" s="54"/>
      <c r="GZ458" s="54"/>
      <c r="HA458" s="54"/>
      <c r="HB458" s="54"/>
      <c r="HC458" s="54"/>
      <c r="HD458" s="54"/>
      <c r="HE458" s="54"/>
      <c r="HF458" s="54"/>
      <c r="HG458" s="54"/>
      <c r="HH458" s="54"/>
      <c r="HI458" s="54"/>
      <c r="HJ458" s="54"/>
      <c r="HK458" s="54"/>
      <c r="HL458" s="54"/>
      <c r="HM458" s="54"/>
      <c r="HN458" s="54"/>
      <c r="HO458" s="54"/>
      <c r="HP458" s="54"/>
      <c r="HQ458" s="54"/>
      <c r="HR458" s="54"/>
      <c r="HS458" s="54"/>
      <c r="HT458" s="54"/>
      <c r="HU458" s="54"/>
      <c r="HV458" s="54"/>
      <c r="HW458" s="54"/>
      <c r="HX458" s="54"/>
      <c r="HY458" s="54"/>
      <c r="HZ458" s="54"/>
      <c r="IA458" s="54"/>
      <c r="IB458" s="54"/>
      <c r="IC458" s="54"/>
      <c r="ID458" s="54"/>
      <c r="IE458" s="54"/>
      <c r="IF458" s="54"/>
      <c r="IG458" s="54"/>
      <c r="IH458" s="54"/>
      <c r="II458" s="54"/>
      <c r="IJ458" s="54"/>
      <c r="IK458" s="54"/>
      <c r="IL458" s="54"/>
      <c r="IM458" s="54"/>
      <c r="IN458" s="54"/>
      <c r="IO458" s="54"/>
      <c r="IP458" s="54"/>
      <c r="IQ458" s="54"/>
      <c r="IR458" s="54"/>
      <c r="IS458" s="54"/>
      <c r="IT458" s="54"/>
      <c r="IU458" s="54"/>
      <c r="IV458" s="54"/>
      <c r="IW458" s="54"/>
      <c r="IX458" s="54"/>
      <c r="IY458" s="54"/>
      <c r="IZ458" s="54"/>
      <c r="JA458" s="16"/>
      <c r="JB458" s="16"/>
      <c r="JC458" s="16"/>
      <c r="JD458" s="16"/>
    </row>
    <row r="459" spans="1:264" s="6" customFormat="1" x14ac:dyDescent="0.25">
      <c r="A459" s="55">
        <v>455</v>
      </c>
      <c r="B459" s="56">
        <f>ESTUDIANTES!B459</f>
        <v>0</v>
      </c>
      <c r="C459" s="56">
        <f>ESTUDIANTES!C459</f>
        <v>0</v>
      </c>
      <c r="D459" s="97">
        <f>ESTUDIANTES!D459</f>
        <v>0</v>
      </c>
      <c r="E459" s="97"/>
      <c r="F459" s="97"/>
      <c r="G459" s="97"/>
      <c r="H459" s="57">
        <f>ESTUDIANTES!H459</f>
        <v>0</v>
      </c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  <c r="GS459" s="54"/>
      <c r="GT459" s="54"/>
      <c r="GU459" s="54"/>
      <c r="GV459" s="54"/>
      <c r="GW459" s="54"/>
      <c r="GX459" s="54"/>
      <c r="GY459" s="54"/>
      <c r="GZ459" s="54"/>
      <c r="HA459" s="54"/>
      <c r="HB459" s="54"/>
      <c r="HC459" s="54"/>
      <c r="HD459" s="54"/>
      <c r="HE459" s="54"/>
      <c r="HF459" s="54"/>
      <c r="HG459" s="54"/>
      <c r="HH459" s="54"/>
      <c r="HI459" s="54"/>
      <c r="HJ459" s="54"/>
      <c r="HK459" s="54"/>
      <c r="HL459" s="54"/>
      <c r="HM459" s="54"/>
      <c r="HN459" s="54"/>
      <c r="HO459" s="54"/>
      <c r="HP459" s="54"/>
      <c r="HQ459" s="54"/>
      <c r="HR459" s="54"/>
      <c r="HS459" s="54"/>
      <c r="HT459" s="54"/>
      <c r="HU459" s="54"/>
      <c r="HV459" s="54"/>
      <c r="HW459" s="54"/>
      <c r="HX459" s="54"/>
      <c r="HY459" s="54"/>
      <c r="HZ459" s="54"/>
      <c r="IA459" s="54"/>
      <c r="IB459" s="54"/>
      <c r="IC459" s="54"/>
      <c r="ID459" s="54"/>
      <c r="IE459" s="54"/>
      <c r="IF459" s="54"/>
      <c r="IG459" s="54"/>
      <c r="IH459" s="54"/>
      <c r="II459" s="54"/>
      <c r="IJ459" s="54"/>
      <c r="IK459" s="54"/>
      <c r="IL459" s="54"/>
      <c r="IM459" s="54"/>
      <c r="IN459" s="54"/>
      <c r="IO459" s="54"/>
      <c r="IP459" s="54"/>
      <c r="IQ459" s="54"/>
      <c r="IR459" s="54"/>
      <c r="IS459" s="54"/>
      <c r="IT459" s="54"/>
      <c r="IU459" s="54"/>
      <c r="IV459" s="54"/>
      <c r="IW459" s="54"/>
      <c r="IX459" s="54"/>
      <c r="IY459" s="54"/>
      <c r="IZ459" s="54"/>
      <c r="JA459" s="16"/>
      <c r="JB459" s="16"/>
      <c r="JC459" s="16"/>
      <c r="JD459" s="16"/>
    </row>
    <row r="460" spans="1:264" s="6" customFormat="1" x14ac:dyDescent="0.25">
      <c r="A460" s="55">
        <v>456</v>
      </c>
      <c r="B460" s="56">
        <f>ESTUDIANTES!B460</f>
        <v>0</v>
      </c>
      <c r="C460" s="56">
        <f>ESTUDIANTES!C460</f>
        <v>0</v>
      </c>
      <c r="D460" s="97">
        <f>ESTUDIANTES!D460</f>
        <v>0</v>
      </c>
      <c r="E460" s="97"/>
      <c r="F460" s="97"/>
      <c r="G460" s="97"/>
      <c r="H460" s="57">
        <f>ESTUDIANTES!H460</f>
        <v>0</v>
      </c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4"/>
      <c r="EK460" s="54"/>
      <c r="EL460" s="54"/>
      <c r="EM460" s="54"/>
      <c r="EN460" s="54"/>
      <c r="EO460" s="54"/>
      <c r="EP460" s="54"/>
      <c r="EQ460" s="54"/>
      <c r="ER460" s="54"/>
      <c r="ES460" s="54"/>
      <c r="ET460" s="54"/>
      <c r="EU460" s="54"/>
      <c r="EV460" s="54"/>
      <c r="EW460" s="54"/>
      <c r="EX460" s="54"/>
      <c r="EY460" s="54"/>
      <c r="EZ460" s="54"/>
      <c r="FA460" s="54"/>
      <c r="FB460" s="54"/>
      <c r="FC460" s="54"/>
      <c r="FD460" s="54"/>
      <c r="FE460" s="54"/>
      <c r="FF460" s="54"/>
      <c r="FG460" s="54"/>
      <c r="FH460" s="54"/>
      <c r="FI460" s="54"/>
      <c r="FJ460" s="54"/>
      <c r="FK460" s="54"/>
      <c r="FL460" s="54"/>
      <c r="FM460" s="54"/>
      <c r="FN460" s="54"/>
      <c r="FO460" s="54"/>
      <c r="FP460" s="54"/>
      <c r="FQ460" s="54"/>
      <c r="FR460" s="54"/>
      <c r="FS460" s="54"/>
      <c r="FT460" s="54"/>
      <c r="FU460" s="54"/>
      <c r="FV460" s="54"/>
      <c r="FW460" s="54"/>
      <c r="FX460" s="54"/>
      <c r="FY460" s="54"/>
      <c r="FZ460" s="54"/>
      <c r="GA460" s="54"/>
      <c r="GB460" s="54"/>
      <c r="GC460" s="54"/>
      <c r="GD460" s="54"/>
      <c r="GE460" s="54"/>
      <c r="GF460" s="54"/>
      <c r="GG460" s="54"/>
      <c r="GH460" s="54"/>
      <c r="GI460" s="54"/>
      <c r="GJ460" s="54"/>
      <c r="GK460" s="54"/>
      <c r="GL460" s="54"/>
      <c r="GM460" s="54"/>
      <c r="GN460" s="54"/>
      <c r="GO460" s="54"/>
      <c r="GP460" s="54"/>
      <c r="GQ460" s="54"/>
      <c r="GR460" s="54"/>
      <c r="GS460" s="54"/>
      <c r="GT460" s="54"/>
      <c r="GU460" s="54"/>
      <c r="GV460" s="54"/>
      <c r="GW460" s="54"/>
      <c r="GX460" s="54"/>
      <c r="GY460" s="54"/>
      <c r="GZ460" s="54"/>
      <c r="HA460" s="54"/>
      <c r="HB460" s="54"/>
      <c r="HC460" s="54"/>
      <c r="HD460" s="54"/>
      <c r="HE460" s="54"/>
      <c r="HF460" s="54"/>
      <c r="HG460" s="54"/>
      <c r="HH460" s="54"/>
      <c r="HI460" s="54"/>
      <c r="HJ460" s="54"/>
      <c r="HK460" s="54"/>
      <c r="HL460" s="54"/>
      <c r="HM460" s="54"/>
      <c r="HN460" s="54"/>
      <c r="HO460" s="54"/>
      <c r="HP460" s="54"/>
      <c r="HQ460" s="54"/>
      <c r="HR460" s="54"/>
      <c r="HS460" s="54"/>
      <c r="HT460" s="54"/>
      <c r="HU460" s="54"/>
      <c r="HV460" s="54"/>
      <c r="HW460" s="54"/>
      <c r="HX460" s="54"/>
      <c r="HY460" s="54"/>
      <c r="HZ460" s="54"/>
      <c r="IA460" s="54"/>
      <c r="IB460" s="54"/>
      <c r="IC460" s="54"/>
      <c r="ID460" s="54"/>
      <c r="IE460" s="54"/>
      <c r="IF460" s="54"/>
      <c r="IG460" s="54"/>
      <c r="IH460" s="54"/>
      <c r="II460" s="54"/>
      <c r="IJ460" s="54"/>
      <c r="IK460" s="54"/>
      <c r="IL460" s="54"/>
      <c r="IM460" s="54"/>
      <c r="IN460" s="54"/>
      <c r="IO460" s="54"/>
      <c r="IP460" s="54"/>
      <c r="IQ460" s="54"/>
      <c r="IR460" s="54"/>
      <c r="IS460" s="54"/>
      <c r="IT460" s="54"/>
      <c r="IU460" s="54"/>
      <c r="IV460" s="54"/>
      <c r="IW460" s="54"/>
      <c r="IX460" s="54"/>
      <c r="IY460" s="54"/>
      <c r="IZ460" s="54"/>
      <c r="JA460" s="16"/>
      <c r="JB460" s="16"/>
      <c r="JC460" s="16"/>
      <c r="JD460" s="16"/>
    </row>
    <row r="461" spans="1:264" s="6" customFormat="1" x14ac:dyDescent="0.25">
      <c r="A461" s="55">
        <v>457</v>
      </c>
      <c r="B461" s="56">
        <f>ESTUDIANTES!B461</f>
        <v>0</v>
      </c>
      <c r="C461" s="56">
        <f>ESTUDIANTES!C461</f>
        <v>0</v>
      </c>
      <c r="D461" s="97">
        <f>ESTUDIANTES!D461</f>
        <v>0</v>
      </c>
      <c r="E461" s="97"/>
      <c r="F461" s="97"/>
      <c r="G461" s="97"/>
      <c r="H461" s="57">
        <f>ESTUDIANTES!H461</f>
        <v>0</v>
      </c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54"/>
      <c r="CY461" s="54"/>
      <c r="CZ461" s="54"/>
      <c r="DA461" s="54"/>
      <c r="DB461" s="54"/>
      <c r="DC461" s="54"/>
      <c r="DD461" s="54"/>
      <c r="DE461" s="54"/>
      <c r="DF461" s="54"/>
      <c r="DG461" s="54"/>
      <c r="DH461" s="54"/>
      <c r="DI461" s="54"/>
      <c r="DJ461" s="54"/>
      <c r="DK461" s="54"/>
      <c r="DL461" s="54"/>
      <c r="DM461" s="54"/>
      <c r="DN461" s="54"/>
      <c r="DO461" s="54"/>
      <c r="DP461" s="54"/>
      <c r="DQ461" s="54"/>
      <c r="DR461" s="54"/>
      <c r="DS461" s="54"/>
      <c r="DT461" s="54"/>
      <c r="DU461" s="54"/>
      <c r="DV461" s="54"/>
      <c r="DW461" s="54"/>
      <c r="DX461" s="54"/>
      <c r="DY461" s="54"/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  <c r="EJ461" s="54"/>
      <c r="EK461" s="54"/>
      <c r="EL461" s="54"/>
      <c r="EM461" s="54"/>
      <c r="EN461" s="54"/>
      <c r="EO461" s="54"/>
      <c r="EP461" s="54"/>
      <c r="EQ461" s="54"/>
      <c r="ER461" s="54"/>
      <c r="ES461" s="54"/>
      <c r="ET461" s="54"/>
      <c r="EU461" s="54"/>
      <c r="EV461" s="54"/>
      <c r="EW461" s="54"/>
      <c r="EX461" s="54"/>
      <c r="EY461" s="54"/>
      <c r="EZ461" s="54"/>
      <c r="FA461" s="54"/>
      <c r="FB461" s="54"/>
      <c r="FC461" s="54"/>
      <c r="FD461" s="54"/>
      <c r="FE461" s="54"/>
      <c r="FF461" s="54"/>
      <c r="FG461" s="54"/>
      <c r="FH461" s="54"/>
      <c r="FI461" s="54"/>
      <c r="FJ461" s="54"/>
      <c r="FK461" s="54"/>
      <c r="FL461" s="54"/>
      <c r="FM461" s="54"/>
      <c r="FN461" s="54"/>
      <c r="FO461" s="54"/>
      <c r="FP461" s="54"/>
      <c r="FQ461" s="54"/>
      <c r="FR461" s="54"/>
      <c r="FS461" s="54"/>
      <c r="FT461" s="54"/>
      <c r="FU461" s="54"/>
      <c r="FV461" s="54"/>
      <c r="FW461" s="54"/>
      <c r="FX461" s="54"/>
      <c r="FY461" s="54"/>
      <c r="FZ461" s="54"/>
      <c r="GA461" s="54"/>
      <c r="GB461" s="54"/>
      <c r="GC461" s="54"/>
      <c r="GD461" s="54"/>
      <c r="GE461" s="54"/>
      <c r="GF461" s="54"/>
      <c r="GG461" s="54"/>
      <c r="GH461" s="54"/>
      <c r="GI461" s="54"/>
      <c r="GJ461" s="54"/>
      <c r="GK461" s="54"/>
      <c r="GL461" s="54"/>
      <c r="GM461" s="54"/>
      <c r="GN461" s="54"/>
      <c r="GO461" s="54"/>
      <c r="GP461" s="54"/>
      <c r="GQ461" s="54"/>
      <c r="GR461" s="54"/>
      <c r="GS461" s="54"/>
      <c r="GT461" s="54"/>
      <c r="GU461" s="54"/>
      <c r="GV461" s="54"/>
      <c r="GW461" s="54"/>
      <c r="GX461" s="54"/>
      <c r="GY461" s="54"/>
      <c r="GZ461" s="54"/>
      <c r="HA461" s="54"/>
      <c r="HB461" s="54"/>
      <c r="HC461" s="54"/>
      <c r="HD461" s="54"/>
      <c r="HE461" s="54"/>
      <c r="HF461" s="54"/>
      <c r="HG461" s="54"/>
      <c r="HH461" s="54"/>
      <c r="HI461" s="54"/>
      <c r="HJ461" s="54"/>
      <c r="HK461" s="54"/>
      <c r="HL461" s="54"/>
      <c r="HM461" s="54"/>
      <c r="HN461" s="54"/>
      <c r="HO461" s="54"/>
      <c r="HP461" s="54"/>
      <c r="HQ461" s="54"/>
      <c r="HR461" s="54"/>
      <c r="HS461" s="54"/>
      <c r="HT461" s="54"/>
      <c r="HU461" s="54"/>
      <c r="HV461" s="54"/>
      <c r="HW461" s="54"/>
      <c r="HX461" s="54"/>
      <c r="HY461" s="54"/>
      <c r="HZ461" s="54"/>
      <c r="IA461" s="54"/>
      <c r="IB461" s="54"/>
      <c r="IC461" s="54"/>
      <c r="ID461" s="54"/>
      <c r="IE461" s="54"/>
      <c r="IF461" s="54"/>
      <c r="IG461" s="54"/>
      <c r="IH461" s="54"/>
      <c r="II461" s="54"/>
      <c r="IJ461" s="54"/>
      <c r="IK461" s="54"/>
      <c r="IL461" s="54"/>
      <c r="IM461" s="54"/>
      <c r="IN461" s="54"/>
      <c r="IO461" s="54"/>
      <c r="IP461" s="54"/>
      <c r="IQ461" s="54"/>
      <c r="IR461" s="54"/>
      <c r="IS461" s="54"/>
      <c r="IT461" s="54"/>
      <c r="IU461" s="54"/>
      <c r="IV461" s="54"/>
      <c r="IW461" s="54"/>
      <c r="IX461" s="54"/>
      <c r="IY461" s="54"/>
      <c r="IZ461" s="54"/>
      <c r="JA461" s="16"/>
      <c r="JB461" s="16"/>
      <c r="JC461" s="16"/>
      <c r="JD461" s="16"/>
    </row>
    <row r="462" spans="1:264" s="6" customFormat="1" x14ac:dyDescent="0.25">
      <c r="A462" s="55">
        <v>458</v>
      </c>
      <c r="B462" s="56">
        <f>ESTUDIANTES!B462</f>
        <v>0</v>
      </c>
      <c r="C462" s="56">
        <f>ESTUDIANTES!C462</f>
        <v>0</v>
      </c>
      <c r="D462" s="97">
        <f>ESTUDIANTES!D462</f>
        <v>0</v>
      </c>
      <c r="E462" s="97"/>
      <c r="F462" s="97"/>
      <c r="G462" s="97"/>
      <c r="H462" s="57">
        <f>ESTUDIANTES!H462</f>
        <v>0</v>
      </c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54"/>
      <c r="CY462" s="54"/>
      <c r="CZ462" s="54"/>
      <c r="DA462" s="54"/>
      <c r="DB462" s="54"/>
      <c r="DC462" s="54"/>
      <c r="DD462" s="54"/>
      <c r="DE462" s="54"/>
      <c r="DF462" s="54"/>
      <c r="DG462" s="54"/>
      <c r="DH462" s="54"/>
      <c r="DI462" s="54"/>
      <c r="DJ462" s="54"/>
      <c r="DK462" s="54"/>
      <c r="DL462" s="54"/>
      <c r="DM462" s="54"/>
      <c r="DN462" s="54"/>
      <c r="DO462" s="54"/>
      <c r="DP462" s="54"/>
      <c r="DQ462" s="54"/>
      <c r="DR462" s="54"/>
      <c r="DS462" s="54"/>
      <c r="DT462" s="54"/>
      <c r="DU462" s="54"/>
      <c r="DV462" s="54"/>
      <c r="DW462" s="54"/>
      <c r="DX462" s="54"/>
      <c r="DY462" s="54"/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  <c r="EJ462" s="54"/>
      <c r="EK462" s="54"/>
      <c r="EL462" s="54"/>
      <c r="EM462" s="54"/>
      <c r="EN462" s="54"/>
      <c r="EO462" s="54"/>
      <c r="EP462" s="54"/>
      <c r="EQ462" s="54"/>
      <c r="ER462" s="54"/>
      <c r="ES462" s="54"/>
      <c r="ET462" s="54"/>
      <c r="EU462" s="54"/>
      <c r="EV462" s="54"/>
      <c r="EW462" s="54"/>
      <c r="EX462" s="54"/>
      <c r="EY462" s="54"/>
      <c r="EZ462" s="54"/>
      <c r="FA462" s="54"/>
      <c r="FB462" s="54"/>
      <c r="FC462" s="54"/>
      <c r="FD462" s="54"/>
      <c r="FE462" s="54"/>
      <c r="FF462" s="54"/>
      <c r="FG462" s="54"/>
      <c r="FH462" s="54"/>
      <c r="FI462" s="54"/>
      <c r="FJ462" s="54"/>
      <c r="FK462" s="54"/>
      <c r="FL462" s="54"/>
      <c r="FM462" s="54"/>
      <c r="FN462" s="54"/>
      <c r="FO462" s="54"/>
      <c r="FP462" s="54"/>
      <c r="FQ462" s="54"/>
      <c r="FR462" s="54"/>
      <c r="FS462" s="54"/>
      <c r="FT462" s="54"/>
      <c r="FU462" s="54"/>
      <c r="FV462" s="54"/>
      <c r="FW462" s="54"/>
      <c r="FX462" s="54"/>
      <c r="FY462" s="54"/>
      <c r="FZ462" s="54"/>
      <c r="GA462" s="54"/>
      <c r="GB462" s="54"/>
      <c r="GC462" s="54"/>
      <c r="GD462" s="54"/>
      <c r="GE462" s="54"/>
      <c r="GF462" s="54"/>
      <c r="GG462" s="54"/>
      <c r="GH462" s="54"/>
      <c r="GI462" s="54"/>
      <c r="GJ462" s="54"/>
      <c r="GK462" s="54"/>
      <c r="GL462" s="54"/>
      <c r="GM462" s="54"/>
      <c r="GN462" s="54"/>
      <c r="GO462" s="54"/>
      <c r="GP462" s="54"/>
      <c r="GQ462" s="54"/>
      <c r="GR462" s="54"/>
      <c r="GS462" s="54"/>
      <c r="GT462" s="54"/>
      <c r="GU462" s="54"/>
      <c r="GV462" s="54"/>
      <c r="GW462" s="54"/>
      <c r="GX462" s="54"/>
      <c r="GY462" s="54"/>
      <c r="GZ462" s="54"/>
      <c r="HA462" s="54"/>
      <c r="HB462" s="54"/>
      <c r="HC462" s="54"/>
      <c r="HD462" s="54"/>
      <c r="HE462" s="54"/>
      <c r="HF462" s="54"/>
      <c r="HG462" s="54"/>
      <c r="HH462" s="54"/>
      <c r="HI462" s="54"/>
      <c r="HJ462" s="54"/>
      <c r="HK462" s="54"/>
      <c r="HL462" s="54"/>
      <c r="HM462" s="54"/>
      <c r="HN462" s="54"/>
      <c r="HO462" s="54"/>
      <c r="HP462" s="54"/>
      <c r="HQ462" s="54"/>
      <c r="HR462" s="54"/>
      <c r="HS462" s="54"/>
      <c r="HT462" s="54"/>
      <c r="HU462" s="54"/>
      <c r="HV462" s="54"/>
      <c r="HW462" s="54"/>
      <c r="HX462" s="54"/>
      <c r="HY462" s="54"/>
      <c r="HZ462" s="54"/>
      <c r="IA462" s="54"/>
      <c r="IB462" s="54"/>
      <c r="IC462" s="54"/>
      <c r="ID462" s="54"/>
      <c r="IE462" s="54"/>
      <c r="IF462" s="54"/>
      <c r="IG462" s="54"/>
      <c r="IH462" s="54"/>
      <c r="II462" s="54"/>
      <c r="IJ462" s="54"/>
      <c r="IK462" s="54"/>
      <c r="IL462" s="54"/>
      <c r="IM462" s="54"/>
      <c r="IN462" s="54"/>
      <c r="IO462" s="54"/>
      <c r="IP462" s="54"/>
      <c r="IQ462" s="54"/>
      <c r="IR462" s="54"/>
      <c r="IS462" s="54"/>
      <c r="IT462" s="54"/>
      <c r="IU462" s="54"/>
      <c r="IV462" s="54"/>
      <c r="IW462" s="54"/>
      <c r="IX462" s="54"/>
      <c r="IY462" s="54"/>
      <c r="IZ462" s="54"/>
      <c r="JA462" s="16"/>
      <c r="JB462" s="16"/>
      <c r="JC462" s="16"/>
      <c r="JD462" s="16"/>
    </row>
    <row r="463" spans="1:264" s="6" customFormat="1" x14ac:dyDescent="0.25">
      <c r="A463" s="55">
        <v>459</v>
      </c>
      <c r="B463" s="56">
        <f>ESTUDIANTES!B463</f>
        <v>0</v>
      </c>
      <c r="C463" s="56">
        <f>ESTUDIANTES!C463</f>
        <v>0</v>
      </c>
      <c r="D463" s="97">
        <f>ESTUDIANTES!D463</f>
        <v>0</v>
      </c>
      <c r="E463" s="97"/>
      <c r="F463" s="97"/>
      <c r="G463" s="97"/>
      <c r="H463" s="57">
        <f>ESTUDIANTES!H463</f>
        <v>0</v>
      </c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4"/>
      <c r="EK463" s="54"/>
      <c r="EL463" s="54"/>
      <c r="EM463" s="54"/>
      <c r="EN463" s="54"/>
      <c r="EO463" s="54"/>
      <c r="EP463" s="54"/>
      <c r="EQ463" s="54"/>
      <c r="ER463" s="54"/>
      <c r="ES463" s="54"/>
      <c r="ET463" s="54"/>
      <c r="EU463" s="54"/>
      <c r="EV463" s="54"/>
      <c r="EW463" s="54"/>
      <c r="EX463" s="54"/>
      <c r="EY463" s="54"/>
      <c r="EZ463" s="54"/>
      <c r="FA463" s="54"/>
      <c r="FB463" s="54"/>
      <c r="FC463" s="54"/>
      <c r="FD463" s="54"/>
      <c r="FE463" s="54"/>
      <c r="FF463" s="54"/>
      <c r="FG463" s="54"/>
      <c r="FH463" s="54"/>
      <c r="FI463" s="54"/>
      <c r="FJ463" s="54"/>
      <c r="FK463" s="54"/>
      <c r="FL463" s="54"/>
      <c r="FM463" s="54"/>
      <c r="FN463" s="54"/>
      <c r="FO463" s="54"/>
      <c r="FP463" s="54"/>
      <c r="FQ463" s="54"/>
      <c r="FR463" s="54"/>
      <c r="FS463" s="54"/>
      <c r="FT463" s="54"/>
      <c r="FU463" s="54"/>
      <c r="FV463" s="54"/>
      <c r="FW463" s="54"/>
      <c r="FX463" s="54"/>
      <c r="FY463" s="54"/>
      <c r="FZ463" s="54"/>
      <c r="GA463" s="54"/>
      <c r="GB463" s="54"/>
      <c r="GC463" s="54"/>
      <c r="GD463" s="54"/>
      <c r="GE463" s="54"/>
      <c r="GF463" s="54"/>
      <c r="GG463" s="54"/>
      <c r="GH463" s="54"/>
      <c r="GI463" s="54"/>
      <c r="GJ463" s="54"/>
      <c r="GK463" s="54"/>
      <c r="GL463" s="54"/>
      <c r="GM463" s="54"/>
      <c r="GN463" s="54"/>
      <c r="GO463" s="54"/>
      <c r="GP463" s="54"/>
      <c r="GQ463" s="54"/>
      <c r="GR463" s="54"/>
      <c r="GS463" s="54"/>
      <c r="GT463" s="54"/>
      <c r="GU463" s="54"/>
      <c r="GV463" s="54"/>
      <c r="GW463" s="54"/>
      <c r="GX463" s="54"/>
      <c r="GY463" s="54"/>
      <c r="GZ463" s="54"/>
      <c r="HA463" s="54"/>
      <c r="HB463" s="54"/>
      <c r="HC463" s="54"/>
      <c r="HD463" s="54"/>
      <c r="HE463" s="54"/>
      <c r="HF463" s="54"/>
      <c r="HG463" s="54"/>
      <c r="HH463" s="54"/>
      <c r="HI463" s="54"/>
      <c r="HJ463" s="54"/>
      <c r="HK463" s="54"/>
      <c r="HL463" s="54"/>
      <c r="HM463" s="54"/>
      <c r="HN463" s="54"/>
      <c r="HO463" s="54"/>
      <c r="HP463" s="54"/>
      <c r="HQ463" s="54"/>
      <c r="HR463" s="54"/>
      <c r="HS463" s="54"/>
      <c r="HT463" s="54"/>
      <c r="HU463" s="54"/>
      <c r="HV463" s="54"/>
      <c r="HW463" s="54"/>
      <c r="HX463" s="54"/>
      <c r="HY463" s="54"/>
      <c r="HZ463" s="54"/>
      <c r="IA463" s="54"/>
      <c r="IB463" s="54"/>
      <c r="IC463" s="54"/>
      <c r="ID463" s="54"/>
      <c r="IE463" s="54"/>
      <c r="IF463" s="54"/>
      <c r="IG463" s="54"/>
      <c r="IH463" s="54"/>
      <c r="II463" s="54"/>
      <c r="IJ463" s="54"/>
      <c r="IK463" s="54"/>
      <c r="IL463" s="54"/>
      <c r="IM463" s="54"/>
      <c r="IN463" s="54"/>
      <c r="IO463" s="54"/>
      <c r="IP463" s="54"/>
      <c r="IQ463" s="54"/>
      <c r="IR463" s="54"/>
      <c r="IS463" s="54"/>
      <c r="IT463" s="54"/>
      <c r="IU463" s="54"/>
      <c r="IV463" s="54"/>
      <c r="IW463" s="54"/>
      <c r="IX463" s="54"/>
      <c r="IY463" s="54"/>
      <c r="IZ463" s="54"/>
      <c r="JA463" s="16"/>
      <c r="JB463" s="16"/>
      <c r="JC463" s="16"/>
      <c r="JD463" s="16"/>
    </row>
    <row r="464" spans="1:264" s="6" customFormat="1" x14ac:dyDescent="0.25">
      <c r="A464" s="55">
        <v>460</v>
      </c>
      <c r="B464" s="56">
        <f>ESTUDIANTES!B464</f>
        <v>0</v>
      </c>
      <c r="C464" s="56">
        <f>ESTUDIANTES!C464</f>
        <v>0</v>
      </c>
      <c r="D464" s="97">
        <f>ESTUDIANTES!D464</f>
        <v>0</v>
      </c>
      <c r="E464" s="97"/>
      <c r="F464" s="97"/>
      <c r="G464" s="97"/>
      <c r="H464" s="57">
        <f>ESTUDIANTES!H464</f>
        <v>0</v>
      </c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4"/>
      <c r="EK464" s="54"/>
      <c r="EL464" s="54"/>
      <c r="EM464" s="54"/>
      <c r="EN464" s="54"/>
      <c r="EO464" s="54"/>
      <c r="EP464" s="54"/>
      <c r="EQ464" s="54"/>
      <c r="ER464" s="54"/>
      <c r="ES464" s="54"/>
      <c r="ET464" s="54"/>
      <c r="EU464" s="54"/>
      <c r="EV464" s="54"/>
      <c r="EW464" s="54"/>
      <c r="EX464" s="54"/>
      <c r="EY464" s="54"/>
      <c r="EZ464" s="54"/>
      <c r="FA464" s="54"/>
      <c r="FB464" s="54"/>
      <c r="FC464" s="54"/>
      <c r="FD464" s="54"/>
      <c r="FE464" s="54"/>
      <c r="FF464" s="54"/>
      <c r="FG464" s="54"/>
      <c r="FH464" s="54"/>
      <c r="FI464" s="54"/>
      <c r="FJ464" s="54"/>
      <c r="FK464" s="54"/>
      <c r="FL464" s="54"/>
      <c r="FM464" s="54"/>
      <c r="FN464" s="54"/>
      <c r="FO464" s="54"/>
      <c r="FP464" s="54"/>
      <c r="FQ464" s="54"/>
      <c r="FR464" s="54"/>
      <c r="FS464" s="54"/>
      <c r="FT464" s="54"/>
      <c r="FU464" s="54"/>
      <c r="FV464" s="54"/>
      <c r="FW464" s="54"/>
      <c r="FX464" s="54"/>
      <c r="FY464" s="54"/>
      <c r="FZ464" s="54"/>
      <c r="GA464" s="54"/>
      <c r="GB464" s="54"/>
      <c r="GC464" s="54"/>
      <c r="GD464" s="54"/>
      <c r="GE464" s="54"/>
      <c r="GF464" s="54"/>
      <c r="GG464" s="54"/>
      <c r="GH464" s="54"/>
      <c r="GI464" s="54"/>
      <c r="GJ464" s="54"/>
      <c r="GK464" s="54"/>
      <c r="GL464" s="54"/>
      <c r="GM464" s="54"/>
      <c r="GN464" s="54"/>
      <c r="GO464" s="54"/>
      <c r="GP464" s="54"/>
      <c r="GQ464" s="54"/>
      <c r="GR464" s="54"/>
      <c r="GS464" s="54"/>
      <c r="GT464" s="54"/>
      <c r="GU464" s="54"/>
      <c r="GV464" s="54"/>
      <c r="GW464" s="54"/>
      <c r="GX464" s="54"/>
      <c r="GY464" s="54"/>
      <c r="GZ464" s="54"/>
      <c r="HA464" s="54"/>
      <c r="HB464" s="54"/>
      <c r="HC464" s="54"/>
      <c r="HD464" s="54"/>
      <c r="HE464" s="54"/>
      <c r="HF464" s="54"/>
      <c r="HG464" s="54"/>
      <c r="HH464" s="54"/>
      <c r="HI464" s="54"/>
      <c r="HJ464" s="54"/>
      <c r="HK464" s="54"/>
      <c r="HL464" s="54"/>
      <c r="HM464" s="54"/>
      <c r="HN464" s="54"/>
      <c r="HO464" s="54"/>
      <c r="HP464" s="54"/>
      <c r="HQ464" s="54"/>
      <c r="HR464" s="54"/>
      <c r="HS464" s="54"/>
      <c r="HT464" s="54"/>
      <c r="HU464" s="54"/>
      <c r="HV464" s="54"/>
      <c r="HW464" s="54"/>
      <c r="HX464" s="54"/>
      <c r="HY464" s="54"/>
      <c r="HZ464" s="54"/>
      <c r="IA464" s="54"/>
      <c r="IB464" s="54"/>
      <c r="IC464" s="54"/>
      <c r="ID464" s="54"/>
      <c r="IE464" s="54"/>
      <c r="IF464" s="54"/>
      <c r="IG464" s="54"/>
      <c r="IH464" s="54"/>
      <c r="II464" s="54"/>
      <c r="IJ464" s="54"/>
      <c r="IK464" s="54"/>
      <c r="IL464" s="54"/>
      <c r="IM464" s="54"/>
      <c r="IN464" s="54"/>
      <c r="IO464" s="54"/>
      <c r="IP464" s="54"/>
      <c r="IQ464" s="54"/>
      <c r="IR464" s="54"/>
      <c r="IS464" s="54"/>
      <c r="IT464" s="54"/>
      <c r="IU464" s="54"/>
      <c r="IV464" s="54"/>
      <c r="IW464" s="54"/>
      <c r="IX464" s="54"/>
      <c r="IY464" s="54"/>
      <c r="IZ464" s="54"/>
      <c r="JA464" s="16"/>
      <c r="JB464" s="16"/>
      <c r="JC464" s="16"/>
      <c r="JD464" s="16"/>
    </row>
    <row r="465" spans="1:264" s="6" customFormat="1" x14ac:dyDescent="0.25">
      <c r="A465" s="55">
        <v>461</v>
      </c>
      <c r="B465" s="56">
        <f>ESTUDIANTES!B465</f>
        <v>0</v>
      </c>
      <c r="C465" s="56">
        <f>ESTUDIANTES!C465</f>
        <v>0</v>
      </c>
      <c r="D465" s="97">
        <f>ESTUDIANTES!D465</f>
        <v>0</v>
      </c>
      <c r="E465" s="97"/>
      <c r="F465" s="97"/>
      <c r="G465" s="97"/>
      <c r="H465" s="57">
        <f>ESTUDIANTES!H465</f>
        <v>0</v>
      </c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  <c r="ET465" s="54"/>
      <c r="EU465" s="54"/>
      <c r="EV465" s="54"/>
      <c r="EW465" s="54"/>
      <c r="EX465" s="54"/>
      <c r="EY465" s="54"/>
      <c r="EZ465" s="54"/>
      <c r="FA465" s="54"/>
      <c r="FB465" s="54"/>
      <c r="FC465" s="54"/>
      <c r="FD465" s="54"/>
      <c r="FE465" s="54"/>
      <c r="FF465" s="54"/>
      <c r="FG465" s="54"/>
      <c r="FH465" s="54"/>
      <c r="FI465" s="54"/>
      <c r="FJ465" s="54"/>
      <c r="FK465" s="54"/>
      <c r="FL465" s="54"/>
      <c r="FM465" s="54"/>
      <c r="FN465" s="54"/>
      <c r="FO465" s="54"/>
      <c r="FP465" s="54"/>
      <c r="FQ465" s="54"/>
      <c r="FR465" s="54"/>
      <c r="FS465" s="54"/>
      <c r="FT465" s="54"/>
      <c r="FU465" s="54"/>
      <c r="FV465" s="54"/>
      <c r="FW465" s="54"/>
      <c r="FX465" s="54"/>
      <c r="FY465" s="54"/>
      <c r="FZ465" s="54"/>
      <c r="GA465" s="54"/>
      <c r="GB465" s="54"/>
      <c r="GC465" s="54"/>
      <c r="GD465" s="54"/>
      <c r="GE465" s="54"/>
      <c r="GF465" s="54"/>
      <c r="GG465" s="54"/>
      <c r="GH465" s="54"/>
      <c r="GI465" s="54"/>
      <c r="GJ465" s="54"/>
      <c r="GK465" s="54"/>
      <c r="GL465" s="54"/>
      <c r="GM465" s="54"/>
      <c r="GN465" s="54"/>
      <c r="GO465" s="54"/>
      <c r="GP465" s="54"/>
      <c r="GQ465" s="54"/>
      <c r="GR465" s="54"/>
      <c r="GS465" s="54"/>
      <c r="GT465" s="54"/>
      <c r="GU465" s="54"/>
      <c r="GV465" s="54"/>
      <c r="GW465" s="54"/>
      <c r="GX465" s="54"/>
      <c r="GY465" s="54"/>
      <c r="GZ465" s="54"/>
      <c r="HA465" s="54"/>
      <c r="HB465" s="54"/>
      <c r="HC465" s="54"/>
      <c r="HD465" s="54"/>
      <c r="HE465" s="54"/>
      <c r="HF465" s="54"/>
      <c r="HG465" s="54"/>
      <c r="HH465" s="54"/>
      <c r="HI465" s="54"/>
      <c r="HJ465" s="54"/>
      <c r="HK465" s="54"/>
      <c r="HL465" s="54"/>
      <c r="HM465" s="54"/>
      <c r="HN465" s="54"/>
      <c r="HO465" s="54"/>
      <c r="HP465" s="54"/>
      <c r="HQ465" s="54"/>
      <c r="HR465" s="54"/>
      <c r="HS465" s="54"/>
      <c r="HT465" s="54"/>
      <c r="HU465" s="54"/>
      <c r="HV465" s="54"/>
      <c r="HW465" s="54"/>
      <c r="HX465" s="54"/>
      <c r="HY465" s="54"/>
      <c r="HZ465" s="54"/>
      <c r="IA465" s="54"/>
      <c r="IB465" s="54"/>
      <c r="IC465" s="54"/>
      <c r="ID465" s="54"/>
      <c r="IE465" s="54"/>
      <c r="IF465" s="54"/>
      <c r="IG465" s="54"/>
      <c r="IH465" s="54"/>
      <c r="II465" s="54"/>
      <c r="IJ465" s="54"/>
      <c r="IK465" s="54"/>
      <c r="IL465" s="54"/>
      <c r="IM465" s="54"/>
      <c r="IN465" s="54"/>
      <c r="IO465" s="54"/>
      <c r="IP465" s="54"/>
      <c r="IQ465" s="54"/>
      <c r="IR465" s="54"/>
      <c r="IS465" s="54"/>
      <c r="IT465" s="54"/>
      <c r="IU465" s="54"/>
      <c r="IV465" s="54"/>
      <c r="IW465" s="54"/>
      <c r="IX465" s="54"/>
      <c r="IY465" s="54"/>
      <c r="IZ465" s="54"/>
      <c r="JA465" s="16"/>
      <c r="JB465" s="16"/>
      <c r="JC465" s="16"/>
      <c r="JD465" s="16"/>
    </row>
    <row r="466" spans="1:264" s="6" customFormat="1" x14ac:dyDescent="0.25">
      <c r="A466" s="55">
        <v>462</v>
      </c>
      <c r="B466" s="56">
        <f>ESTUDIANTES!B466</f>
        <v>0</v>
      </c>
      <c r="C466" s="56">
        <f>ESTUDIANTES!C466</f>
        <v>0</v>
      </c>
      <c r="D466" s="97">
        <f>ESTUDIANTES!D466</f>
        <v>0</v>
      </c>
      <c r="E466" s="97"/>
      <c r="F466" s="97"/>
      <c r="G466" s="97"/>
      <c r="H466" s="57">
        <f>ESTUDIANTES!H466</f>
        <v>0</v>
      </c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4"/>
      <c r="EK466" s="54"/>
      <c r="EL466" s="54"/>
      <c r="EM466" s="54"/>
      <c r="EN466" s="54"/>
      <c r="EO466" s="54"/>
      <c r="EP466" s="54"/>
      <c r="EQ466" s="54"/>
      <c r="ER466" s="54"/>
      <c r="ES466" s="54"/>
      <c r="ET466" s="54"/>
      <c r="EU466" s="54"/>
      <c r="EV466" s="54"/>
      <c r="EW466" s="54"/>
      <c r="EX466" s="54"/>
      <c r="EY466" s="54"/>
      <c r="EZ466" s="54"/>
      <c r="FA466" s="54"/>
      <c r="FB466" s="54"/>
      <c r="FC466" s="54"/>
      <c r="FD466" s="54"/>
      <c r="FE466" s="54"/>
      <c r="FF466" s="54"/>
      <c r="FG466" s="54"/>
      <c r="FH466" s="54"/>
      <c r="FI466" s="54"/>
      <c r="FJ466" s="54"/>
      <c r="FK466" s="54"/>
      <c r="FL466" s="54"/>
      <c r="FM466" s="54"/>
      <c r="FN466" s="54"/>
      <c r="FO466" s="54"/>
      <c r="FP466" s="54"/>
      <c r="FQ466" s="54"/>
      <c r="FR466" s="54"/>
      <c r="FS466" s="54"/>
      <c r="FT466" s="54"/>
      <c r="FU466" s="54"/>
      <c r="FV466" s="54"/>
      <c r="FW466" s="54"/>
      <c r="FX466" s="54"/>
      <c r="FY466" s="54"/>
      <c r="FZ466" s="54"/>
      <c r="GA466" s="54"/>
      <c r="GB466" s="54"/>
      <c r="GC466" s="54"/>
      <c r="GD466" s="54"/>
      <c r="GE466" s="54"/>
      <c r="GF466" s="54"/>
      <c r="GG466" s="54"/>
      <c r="GH466" s="54"/>
      <c r="GI466" s="54"/>
      <c r="GJ466" s="54"/>
      <c r="GK466" s="54"/>
      <c r="GL466" s="54"/>
      <c r="GM466" s="54"/>
      <c r="GN466" s="54"/>
      <c r="GO466" s="54"/>
      <c r="GP466" s="54"/>
      <c r="GQ466" s="54"/>
      <c r="GR466" s="54"/>
      <c r="GS466" s="54"/>
      <c r="GT466" s="54"/>
      <c r="GU466" s="54"/>
      <c r="GV466" s="54"/>
      <c r="GW466" s="54"/>
      <c r="GX466" s="54"/>
      <c r="GY466" s="54"/>
      <c r="GZ466" s="54"/>
      <c r="HA466" s="54"/>
      <c r="HB466" s="54"/>
      <c r="HC466" s="54"/>
      <c r="HD466" s="54"/>
      <c r="HE466" s="54"/>
      <c r="HF466" s="54"/>
      <c r="HG466" s="54"/>
      <c r="HH466" s="54"/>
      <c r="HI466" s="54"/>
      <c r="HJ466" s="54"/>
      <c r="HK466" s="54"/>
      <c r="HL466" s="54"/>
      <c r="HM466" s="54"/>
      <c r="HN466" s="54"/>
      <c r="HO466" s="54"/>
      <c r="HP466" s="54"/>
      <c r="HQ466" s="54"/>
      <c r="HR466" s="54"/>
      <c r="HS466" s="54"/>
      <c r="HT466" s="54"/>
      <c r="HU466" s="54"/>
      <c r="HV466" s="54"/>
      <c r="HW466" s="54"/>
      <c r="HX466" s="54"/>
      <c r="HY466" s="54"/>
      <c r="HZ466" s="54"/>
      <c r="IA466" s="54"/>
      <c r="IB466" s="54"/>
      <c r="IC466" s="54"/>
      <c r="ID466" s="54"/>
      <c r="IE466" s="54"/>
      <c r="IF466" s="54"/>
      <c r="IG466" s="54"/>
      <c r="IH466" s="54"/>
      <c r="II466" s="54"/>
      <c r="IJ466" s="54"/>
      <c r="IK466" s="54"/>
      <c r="IL466" s="54"/>
      <c r="IM466" s="54"/>
      <c r="IN466" s="54"/>
      <c r="IO466" s="54"/>
      <c r="IP466" s="54"/>
      <c r="IQ466" s="54"/>
      <c r="IR466" s="54"/>
      <c r="IS466" s="54"/>
      <c r="IT466" s="54"/>
      <c r="IU466" s="54"/>
      <c r="IV466" s="54"/>
      <c r="IW466" s="54"/>
      <c r="IX466" s="54"/>
      <c r="IY466" s="54"/>
      <c r="IZ466" s="54"/>
      <c r="JA466" s="16"/>
      <c r="JB466" s="16"/>
      <c r="JC466" s="16"/>
      <c r="JD466" s="16"/>
    </row>
    <row r="467" spans="1:264" s="6" customFormat="1" x14ac:dyDescent="0.25">
      <c r="A467" s="55">
        <v>463</v>
      </c>
      <c r="B467" s="56">
        <f>ESTUDIANTES!B467</f>
        <v>0</v>
      </c>
      <c r="C467" s="56">
        <f>ESTUDIANTES!C467</f>
        <v>0</v>
      </c>
      <c r="D467" s="97">
        <f>ESTUDIANTES!D467</f>
        <v>0</v>
      </c>
      <c r="E467" s="97"/>
      <c r="F467" s="97"/>
      <c r="G467" s="97"/>
      <c r="H467" s="57">
        <f>ESTUDIANTES!H467</f>
        <v>0</v>
      </c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54"/>
      <c r="CY467" s="54"/>
      <c r="CZ467" s="54"/>
      <c r="DA467" s="54"/>
      <c r="DB467" s="54"/>
      <c r="DC467" s="54"/>
      <c r="DD467" s="54"/>
      <c r="DE467" s="54"/>
      <c r="DF467" s="54"/>
      <c r="DG467" s="54"/>
      <c r="DH467" s="54"/>
      <c r="DI467" s="54"/>
      <c r="DJ467" s="54"/>
      <c r="DK467" s="54"/>
      <c r="DL467" s="54"/>
      <c r="DM467" s="54"/>
      <c r="DN467" s="54"/>
      <c r="DO467" s="54"/>
      <c r="DP467" s="54"/>
      <c r="DQ467" s="54"/>
      <c r="DR467" s="54"/>
      <c r="DS467" s="54"/>
      <c r="DT467" s="54"/>
      <c r="DU467" s="54"/>
      <c r="DV467" s="54"/>
      <c r="DW467" s="54"/>
      <c r="DX467" s="54"/>
      <c r="DY467" s="54"/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  <c r="EJ467" s="54"/>
      <c r="EK467" s="54"/>
      <c r="EL467" s="54"/>
      <c r="EM467" s="54"/>
      <c r="EN467" s="54"/>
      <c r="EO467" s="54"/>
      <c r="EP467" s="54"/>
      <c r="EQ467" s="54"/>
      <c r="ER467" s="54"/>
      <c r="ES467" s="54"/>
      <c r="ET467" s="54"/>
      <c r="EU467" s="54"/>
      <c r="EV467" s="54"/>
      <c r="EW467" s="54"/>
      <c r="EX467" s="54"/>
      <c r="EY467" s="54"/>
      <c r="EZ467" s="54"/>
      <c r="FA467" s="54"/>
      <c r="FB467" s="54"/>
      <c r="FC467" s="54"/>
      <c r="FD467" s="54"/>
      <c r="FE467" s="54"/>
      <c r="FF467" s="54"/>
      <c r="FG467" s="54"/>
      <c r="FH467" s="54"/>
      <c r="FI467" s="54"/>
      <c r="FJ467" s="54"/>
      <c r="FK467" s="54"/>
      <c r="FL467" s="54"/>
      <c r="FM467" s="54"/>
      <c r="FN467" s="54"/>
      <c r="FO467" s="54"/>
      <c r="FP467" s="54"/>
      <c r="FQ467" s="54"/>
      <c r="FR467" s="54"/>
      <c r="FS467" s="54"/>
      <c r="FT467" s="54"/>
      <c r="FU467" s="54"/>
      <c r="FV467" s="54"/>
      <c r="FW467" s="54"/>
      <c r="FX467" s="54"/>
      <c r="FY467" s="54"/>
      <c r="FZ467" s="54"/>
      <c r="GA467" s="54"/>
      <c r="GB467" s="54"/>
      <c r="GC467" s="54"/>
      <c r="GD467" s="54"/>
      <c r="GE467" s="54"/>
      <c r="GF467" s="54"/>
      <c r="GG467" s="54"/>
      <c r="GH467" s="54"/>
      <c r="GI467" s="54"/>
      <c r="GJ467" s="54"/>
      <c r="GK467" s="54"/>
      <c r="GL467" s="54"/>
      <c r="GM467" s="54"/>
      <c r="GN467" s="54"/>
      <c r="GO467" s="54"/>
      <c r="GP467" s="54"/>
      <c r="GQ467" s="54"/>
      <c r="GR467" s="54"/>
      <c r="GS467" s="54"/>
      <c r="GT467" s="54"/>
      <c r="GU467" s="54"/>
      <c r="GV467" s="54"/>
      <c r="GW467" s="54"/>
      <c r="GX467" s="54"/>
      <c r="GY467" s="54"/>
      <c r="GZ467" s="54"/>
      <c r="HA467" s="54"/>
      <c r="HB467" s="54"/>
      <c r="HC467" s="54"/>
      <c r="HD467" s="54"/>
      <c r="HE467" s="54"/>
      <c r="HF467" s="54"/>
      <c r="HG467" s="54"/>
      <c r="HH467" s="54"/>
      <c r="HI467" s="54"/>
      <c r="HJ467" s="54"/>
      <c r="HK467" s="54"/>
      <c r="HL467" s="54"/>
      <c r="HM467" s="54"/>
      <c r="HN467" s="54"/>
      <c r="HO467" s="54"/>
      <c r="HP467" s="54"/>
      <c r="HQ467" s="54"/>
      <c r="HR467" s="54"/>
      <c r="HS467" s="54"/>
      <c r="HT467" s="54"/>
      <c r="HU467" s="54"/>
      <c r="HV467" s="54"/>
      <c r="HW467" s="54"/>
      <c r="HX467" s="54"/>
      <c r="HY467" s="54"/>
      <c r="HZ467" s="54"/>
      <c r="IA467" s="54"/>
      <c r="IB467" s="54"/>
      <c r="IC467" s="54"/>
      <c r="ID467" s="54"/>
      <c r="IE467" s="54"/>
      <c r="IF467" s="54"/>
      <c r="IG467" s="54"/>
      <c r="IH467" s="54"/>
      <c r="II467" s="54"/>
      <c r="IJ467" s="54"/>
      <c r="IK467" s="54"/>
      <c r="IL467" s="54"/>
      <c r="IM467" s="54"/>
      <c r="IN467" s="54"/>
      <c r="IO467" s="54"/>
      <c r="IP467" s="54"/>
      <c r="IQ467" s="54"/>
      <c r="IR467" s="54"/>
      <c r="IS467" s="54"/>
      <c r="IT467" s="54"/>
      <c r="IU467" s="54"/>
      <c r="IV467" s="54"/>
      <c r="IW467" s="54"/>
      <c r="IX467" s="54"/>
      <c r="IY467" s="54"/>
      <c r="IZ467" s="54"/>
      <c r="JA467" s="16"/>
      <c r="JB467" s="16"/>
      <c r="JC467" s="16"/>
      <c r="JD467" s="16"/>
    </row>
    <row r="468" spans="1:264" s="6" customFormat="1" x14ac:dyDescent="0.25">
      <c r="A468" s="55">
        <v>464</v>
      </c>
      <c r="B468" s="56">
        <f>ESTUDIANTES!B468</f>
        <v>0</v>
      </c>
      <c r="C468" s="56">
        <f>ESTUDIANTES!C468</f>
        <v>0</v>
      </c>
      <c r="D468" s="97">
        <f>ESTUDIANTES!D468</f>
        <v>0</v>
      </c>
      <c r="E468" s="97"/>
      <c r="F468" s="97"/>
      <c r="G468" s="97"/>
      <c r="H468" s="57">
        <f>ESTUDIANTES!H468</f>
        <v>0</v>
      </c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54"/>
      <c r="CY468" s="54"/>
      <c r="CZ468" s="54"/>
      <c r="DA468" s="54"/>
      <c r="DB468" s="54"/>
      <c r="DC468" s="54"/>
      <c r="DD468" s="54"/>
      <c r="DE468" s="54"/>
      <c r="DF468" s="54"/>
      <c r="DG468" s="54"/>
      <c r="DH468" s="54"/>
      <c r="DI468" s="54"/>
      <c r="DJ468" s="54"/>
      <c r="DK468" s="54"/>
      <c r="DL468" s="54"/>
      <c r="DM468" s="54"/>
      <c r="DN468" s="54"/>
      <c r="DO468" s="54"/>
      <c r="DP468" s="54"/>
      <c r="DQ468" s="54"/>
      <c r="DR468" s="54"/>
      <c r="DS468" s="54"/>
      <c r="DT468" s="54"/>
      <c r="DU468" s="54"/>
      <c r="DV468" s="54"/>
      <c r="DW468" s="54"/>
      <c r="DX468" s="54"/>
      <c r="DY468" s="54"/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  <c r="EJ468" s="54"/>
      <c r="EK468" s="54"/>
      <c r="EL468" s="54"/>
      <c r="EM468" s="54"/>
      <c r="EN468" s="54"/>
      <c r="EO468" s="54"/>
      <c r="EP468" s="54"/>
      <c r="EQ468" s="54"/>
      <c r="ER468" s="54"/>
      <c r="ES468" s="54"/>
      <c r="ET468" s="54"/>
      <c r="EU468" s="54"/>
      <c r="EV468" s="54"/>
      <c r="EW468" s="54"/>
      <c r="EX468" s="54"/>
      <c r="EY468" s="54"/>
      <c r="EZ468" s="54"/>
      <c r="FA468" s="54"/>
      <c r="FB468" s="54"/>
      <c r="FC468" s="54"/>
      <c r="FD468" s="54"/>
      <c r="FE468" s="54"/>
      <c r="FF468" s="54"/>
      <c r="FG468" s="54"/>
      <c r="FH468" s="54"/>
      <c r="FI468" s="54"/>
      <c r="FJ468" s="54"/>
      <c r="FK468" s="54"/>
      <c r="FL468" s="54"/>
      <c r="FM468" s="54"/>
      <c r="FN468" s="54"/>
      <c r="FO468" s="54"/>
      <c r="FP468" s="54"/>
      <c r="FQ468" s="54"/>
      <c r="FR468" s="54"/>
      <c r="FS468" s="54"/>
      <c r="FT468" s="54"/>
      <c r="FU468" s="54"/>
      <c r="FV468" s="54"/>
      <c r="FW468" s="54"/>
      <c r="FX468" s="54"/>
      <c r="FY468" s="54"/>
      <c r="FZ468" s="54"/>
      <c r="GA468" s="54"/>
      <c r="GB468" s="54"/>
      <c r="GC468" s="54"/>
      <c r="GD468" s="54"/>
      <c r="GE468" s="54"/>
      <c r="GF468" s="54"/>
      <c r="GG468" s="54"/>
      <c r="GH468" s="54"/>
      <c r="GI468" s="54"/>
      <c r="GJ468" s="54"/>
      <c r="GK468" s="54"/>
      <c r="GL468" s="54"/>
      <c r="GM468" s="54"/>
      <c r="GN468" s="54"/>
      <c r="GO468" s="54"/>
      <c r="GP468" s="54"/>
      <c r="GQ468" s="54"/>
      <c r="GR468" s="54"/>
      <c r="GS468" s="54"/>
      <c r="GT468" s="54"/>
      <c r="GU468" s="54"/>
      <c r="GV468" s="54"/>
      <c r="GW468" s="54"/>
      <c r="GX468" s="54"/>
      <c r="GY468" s="54"/>
      <c r="GZ468" s="54"/>
      <c r="HA468" s="54"/>
      <c r="HB468" s="54"/>
      <c r="HC468" s="54"/>
      <c r="HD468" s="54"/>
      <c r="HE468" s="54"/>
      <c r="HF468" s="54"/>
      <c r="HG468" s="54"/>
      <c r="HH468" s="54"/>
      <c r="HI468" s="54"/>
      <c r="HJ468" s="54"/>
      <c r="HK468" s="54"/>
      <c r="HL468" s="54"/>
      <c r="HM468" s="54"/>
      <c r="HN468" s="54"/>
      <c r="HO468" s="54"/>
      <c r="HP468" s="54"/>
      <c r="HQ468" s="54"/>
      <c r="HR468" s="54"/>
      <c r="HS468" s="54"/>
      <c r="HT468" s="54"/>
      <c r="HU468" s="54"/>
      <c r="HV468" s="54"/>
      <c r="HW468" s="54"/>
      <c r="HX468" s="54"/>
      <c r="HY468" s="54"/>
      <c r="HZ468" s="54"/>
      <c r="IA468" s="54"/>
      <c r="IB468" s="54"/>
      <c r="IC468" s="54"/>
      <c r="ID468" s="54"/>
      <c r="IE468" s="54"/>
      <c r="IF468" s="54"/>
      <c r="IG468" s="54"/>
      <c r="IH468" s="54"/>
      <c r="II468" s="54"/>
      <c r="IJ468" s="54"/>
      <c r="IK468" s="54"/>
      <c r="IL468" s="54"/>
      <c r="IM468" s="54"/>
      <c r="IN468" s="54"/>
      <c r="IO468" s="54"/>
      <c r="IP468" s="54"/>
      <c r="IQ468" s="54"/>
      <c r="IR468" s="54"/>
      <c r="IS468" s="54"/>
      <c r="IT468" s="54"/>
      <c r="IU468" s="54"/>
      <c r="IV468" s="54"/>
      <c r="IW468" s="54"/>
      <c r="IX468" s="54"/>
      <c r="IY468" s="54"/>
      <c r="IZ468" s="54"/>
      <c r="JA468" s="16"/>
      <c r="JB468" s="16"/>
      <c r="JC468" s="16"/>
      <c r="JD468" s="16"/>
    </row>
    <row r="469" spans="1:264" s="6" customFormat="1" x14ac:dyDescent="0.25">
      <c r="A469" s="55">
        <v>465</v>
      </c>
      <c r="B469" s="56">
        <f>ESTUDIANTES!B469</f>
        <v>0</v>
      </c>
      <c r="C469" s="56">
        <f>ESTUDIANTES!C469</f>
        <v>0</v>
      </c>
      <c r="D469" s="97">
        <f>ESTUDIANTES!D469</f>
        <v>0</v>
      </c>
      <c r="E469" s="97"/>
      <c r="F469" s="97"/>
      <c r="G469" s="97"/>
      <c r="H469" s="57">
        <f>ESTUDIANTES!H469</f>
        <v>0</v>
      </c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54"/>
      <c r="CY469" s="54"/>
      <c r="CZ469" s="54"/>
      <c r="DA469" s="54"/>
      <c r="DB469" s="54"/>
      <c r="DC469" s="54"/>
      <c r="DD469" s="54"/>
      <c r="DE469" s="54"/>
      <c r="DF469" s="54"/>
      <c r="DG469" s="54"/>
      <c r="DH469" s="54"/>
      <c r="DI469" s="54"/>
      <c r="DJ469" s="54"/>
      <c r="DK469" s="54"/>
      <c r="DL469" s="54"/>
      <c r="DM469" s="54"/>
      <c r="DN469" s="54"/>
      <c r="DO469" s="54"/>
      <c r="DP469" s="54"/>
      <c r="DQ469" s="54"/>
      <c r="DR469" s="54"/>
      <c r="DS469" s="54"/>
      <c r="DT469" s="54"/>
      <c r="DU469" s="54"/>
      <c r="DV469" s="54"/>
      <c r="DW469" s="54"/>
      <c r="DX469" s="54"/>
      <c r="DY469" s="54"/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  <c r="EJ469" s="54"/>
      <c r="EK469" s="54"/>
      <c r="EL469" s="54"/>
      <c r="EM469" s="54"/>
      <c r="EN469" s="54"/>
      <c r="EO469" s="54"/>
      <c r="EP469" s="54"/>
      <c r="EQ469" s="54"/>
      <c r="ER469" s="54"/>
      <c r="ES469" s="54"/>
      <c r="ET469" s="54"/>
      <c r="EU469" s="54"/>
      <c r="EV469" s="54"/>
      <c r="EW469" s="54"/>
      <c r="EX469" s="54"/>
      <c r="EY469" s="54"/>
      <c r="EZ469" s="54"/>
      <c r="FA469" s="54"/>
      <c r="FB469" s="54"/>
      <c r="FC469" s="54"/>
      <c r="FD469" s="54"/>
      <c r="FE469" s="54"/>
      <c r="FF469" s="54"/>
      <c r="FG469" s="54"/>
      <c r="FH469" s="54"/>
      <c r="FI469" s="54"/>
      <c r="FJ469" s="54"/>
      <c r="FK469" s="54"/>
      <c r="FL469" s="54"/>
      <c r="FM469" s="54"/>
      <c r="FN469" s="54"/>
      <c r="FO469" s="54"/>
      <c r="FP469" s="54"/>
      <c r="FQ469" s="54"/>
      <c r="FR469" s="54"/>
      <c r="FS469" s="54"/>
      <c r="FT469" s="54"/>
      <c r="FU469" s="54"/>
      <c r="FV469" s="54"/>
      <c r="FW469" s="54"/>
      <c r="FX469" s="54"/>
      <c r="FY469" s="54"/>
      <c r="FZ469" s="54"/>
      <c r="GA469" s="54"/>
      <c r="GB469" s="54"/>
      <c r="GC469" s="54"/>
      <c r="GD469" s="54"/>
      <c r="GE469" s="54"/>
      <c r="GF469" s="54"/>
      <c r="GG469" s="54"/>
      <c r="GH469" s="54"/>
      <c r="GI469" s="54"/>
      <c r="GJ469" s="54"/>
      <c r="GK469" s="54"/>
      <c r="GL469" s="54"/>
      <c r="GM469" s="54"/>
      <c r="GN469" s="54"/>
      <c r="GO469" s="54"/>
      <c r="GP469" s="54"/>
      <c r="GQ469" s="54"/>
      <c r="GR469" s="54"/>
      <c r="GS469" s="54"/>
      <c r="GT469" s="54"/>
      <c r="GU469" s="54"/>
      <c r="GV469" s="54"/>
      <c r="GW469" s="54"/>
      <c r="GX469" s="54"/>
      <c r="GY469" s="54"/>
      <c r="GZ469" s="54"/>
      <c r="HA469" s="54"/>
      <c r="HB469" s="54"/>
      <c r="HC469" s="54"/>
      <c r="HD469" s="54"/>
      <c r="HE469" s="54"/>
      <c r="HF469" s="54"/>
      <c r="HG469" s="54"/>
      <c r="HH469" s="54"/>
      <c r="HI469" s="54"/>
      <c r="HJ469" s="54"/>
      <c r="HK469" s="54"/>
      <c r="HL469" s="54"/>
      <c r="HM469" s="54"/>
      <c r="HN469" s="54"/>
      <c r="HO469" s="54"/>
      <c r="HP469" s="54"/>
      <c r="HQ469" s="54"/>
      <c r="HR469" s="54"/>
      <c r="HS469" s="54"/>
      <c r="HT469" s="54"/>
      <c r="HU469" s="54"/>
      <c r="HV469" s="54"/>
      <c r="HW469" s="54"/>
      <c r="HX469" s="54"/>
      <c r="HY469" s="54"/>
      <c r="HZ469" s="54"/>
      <c r="IA469" s="54"/>
      <c r="IB469" s="54"/>
      <c r="IC469" s="54"/>
      <c r="ID469" s="54"/>
      <c r="IE469" s="54"/>
      <c r="IF469" s="54"/>
      <c r="IG469" s="54"/>
      <c r="IH469" s="54"/>
      <c r="II469" s="54"/>
      <c r="IJ469" s="54"/>
      <c r="IK469" s="54"/>
      <c r="IL469" s="54"/>
      <c r="IM469" s="54"/>
      <c r="IN469" s="54"/>
      <c r="IO469" s="54"/>
      <c r="IP469" s="54"/>
      <c r="IQ469" s="54"/>
      <c r="IR469" s="54"/>
      <c r="IS469" s="54"/>
      <c r="IT469" s="54"/>
      <c r="IU469" s="54"/>
      <c r="IV469" s="54"/>
      <c r="IW469" s="54"/>
      <c r="IX469" s="54"/>
      <c r="IY469" s="54"/>
      <c r="IZ469" s="54"/>
      <c r="JA469" s="16"/>
      <c r="JB469" s="16"/>
      <c r="JC469" s="16"/>
      <c r="JD469" s="16"/>
    </row>
    <row r="470" spans="1:264" s="6" customFormat="1" x14ac:dyDescent="0.25">
      <c r="A470" s="55">
        <v>466</v>
      </c>
      <c r="B470" s="56">
        <f>ESTUDIANTES!B470</f>
        <v>0</v>
      </c>
      <c r="C470" s="56">
        <f>ESTUDIANTES!C470</f>
        <v>0</v>
      </c>
      <c r="D470" s="97">
        <f>ESTUDIANTES!D470</f>
        <v>0</v>
      </c>
      <c r="E470" s="97"/>
      <c r="F470" s="97"/>
      <c r="G470" s="97"/>
      <c r="H470" s="57">
        <f>ESTUDIANTES!H470</f>
        <v>0</v>
      </c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4"/>
      <c r="EK470" s="54"/>
      <c r="EL470" s="54"/>
      <c r="EM470" s="54"/>
      <c r="EN470" s="54"/>
      <c r="EO470" s="54"/>
      <c r="EP470" s="54"/>
      <c r="EQ470" s="54"/>
      <c r="ER470" s="54"/>
      <c r="ES470" s="54"/>
      <c r="ET470" s="54"/>
      <c r="EU470" s="54"/>
      <c r="EV470" s="54"/>
      <c r="EW470" s="54"/>
      <c r="EX470" s="54"/>
      <c r="EY470" s="54"/>
      <c r="EZ470" s="54"/>
      <c r="FA470" s="54"/>
      <c r="FB470" s="54"/>
      <c r="FC470" s="54"/>
      <c r="FD470" s="54"/>
      <c r="FE470" s="54"/>
      <c r="FF470" s="54"/>
      <c r="FG470" s="54"/>
      <c r="FH470" s="54"/>
      <c r="FI470" s="54"/>
      <c r="FJ470" s="54"/>
      <c r="FK470" s="54"/>
      <c r="FL470" s="54"/>
      <c r="FM470" s="54"/>
      <c r="FN470" s="54"/>
      <c r="FO470" s="54"/>
      <c r="FP470" s="54"/>
      <c r="FQ470" s="54"/>
      <c r="FR470" s="54"/>
      <c r="FS470" s="54"/>
      <c r="FT470" s="54"/>
      <c r="FU470" s="54"/>
      <c r="FV470" s="54"/>
      <c r="FW470" s="54"/>
      <c r="FX470" s="54"/>
      <c r="FY470" s="54"/>
      <c r="FZ470" s="54"/>
      <c r="GA470" s="54"/>
      <c r="GB470" s="54"/>
      <c r="GC470" s="54"/>
      <c r="GD470" s="54"/>
      <c r="GE470" s="54"/>
      <c r="GF470" s="54"/>
      <c r="GG470" s="54"/>
      <c r="GH470" s="54"/>
      <c r="GI470" s="54"/>
      <c r="GJ470" s="54"/>
      <c r="GK470" s="54"/>
      <c r="GL470" s="54"/>
      <c r="GM470" s="54"/>
      <c r="GN470" s="54"/>
      <c r="GO470" s="54"/>
      <c r="GP470" s="54"/>
      <c r="GQ470" s="54"/>
      <c r="GR470" s="54"/>
      <c r="GS470" s="54"/>
      <c r="GT470" s="54"/>
      <c r="GU470" s="54"/>
      <c r="GV470" s="54"/>
      <c r="GW470" s="54"/>
      <c r="GX470" s="54"/>
      <c r="GY470" s="54"/>
      <c r="GZ470" s="54"/>
      <c r="HA470" s="54"/>
      <c r="HB470" s="54"/>
      <c r="HC470" s="54"/>
      <c r="HD470" s="54"/>
      <c r="HE470" s="54"/>
      <c r="HF470" s="54"/>
      <c r="HG470" s="54"/>
      <c r="HH470" s="54"/>
      <c r="HI470" s="54"/>
      <c r="HJ470" s="54"/>
      <c r="HK470" s="54"/>
      <c r="HL470" s="54"/>
      <c r="HM470" s="54"/>
      <c r="HN470" s="54"/>
      <c r="HO470" s="54"/>
      <c r="HP470" s="54"/>
      <c r="HQ470" s="54"/>
      <c r="HR470" s="54"/>
      <c r="HS470" s="54"/>
      <c r="HT470" s="54"/>
      <c r="HU470" s="54"/>
      <c r="HV470" s="54"/>
      <c r="HW470" s="54"/>
      <c r="HX470" s="54"/>
      <c r="HY470" s="54"/>
      <c r="HZ470" s="54"/>
      <c r="IA470" s="54"/>
      <c r="IB470" s="54"/>
      <c r="IC470" s="54"/>
      <c r="ID470" s="54"/>
      <c r="IE470" s="54"/>
      <c r="IF470" s="54"/>
      <c r="IG470" s="54"/>
      <c r="IH470" s="54"/>
      <c r="II470" s="54"/>
      <c r="IJ470" s="54"/>
      <c r="IK470" s="54"/>
      <c r="IL470" s="54"/>
      <c r="IM470" s="54"/>
      <c r="IN470" s="54"/>
      <c r="IO470" s="54"/>
      <c r="IP470" s="54"/>
      <c r="IQ470" s="54"/>
      <c r="IR470" s="54"/>
      <c r="IS470" s="54"/>
      <c r="IT470" s="54"/>
      <c r="IU470" s="54"/>
      <c r="IV470" s="54"/>
      <c r="IW470" s="54"/>
      <c r="IX470" s="54"/>
      <c r="IY470" s="54"/>
      <c r="IZ470" s="54"/>
      <c r="JA470" s="16"/>
      <c r="JB470" s="16"/>
      <c r="JC470" s="16"/>
      <c r="JD470" s="16"/>
    </row>
    <row r="471" spans="1:264" s="6" customFormat="1" x14ac:dyDescent="0.25">
      <c r="A471" s="55">
        <v>467</v>
      </c>
      <c r="B471" s="56">
        <f>ESTUDIANTES!B471</f>
        <v>0</v>
      </c>
      <c r="C471" s="56">
        <f>ESTUDIANTES!C471</f>
        <v>0</v>
      </c>
      <c r="D471" s="97">
        <f>ESTUDIANTES!D471</f>
        <v>0</v>
      </c>
      <c r="E471" s="97"/>
      <c r="F471" s="97"/>
      <c r="G471" s="97"/>
      <c r="H471" s="57">
        <f>ESTUDIANTES!H471</f>
        <v>0</v>
      </c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4"/>
      <c r="EK471" s="54"/>
      <c r="EL471" s="54"/>
      <c r="EM471" s="54"/>
      <c r="EN471" s="54"/>
      <c r="EO471" s="54"/>
      <c r="EP471" s="54"/>
      <c r="EQ471" s="54"/>
      <c r="ER471" s="54"/>
      <c r="ES471" s="54"/>
      <c r="ET471" s="54"/>
      <c r="EU471" s="54"/>
      <c r="EV471" s="54"/>
      <c r="EW471" s="54"/>
      <c r="EX471" s="54"/>
      <c r="EY471" s="54"/>
      <c r="EZ471" s="54"/>
      <c r="FA471" s="54"/>
      <c r="FB471" s="54"/>
      <c r="FC471" s="54"/>
      <c r="FD471" s="54"/>
      <c r="FE471" s="54"/>
      <c r="FF471" s="54"/>
      <c r="FG471" s="54"/>
      <c r="FH471" s="54"/>
      <c r="FI471" s="54"/>
      <c r="FJ471" s="54"/>
      <c r="FK471" s="54"/>
      <c r="FL471" s="54"/>
      <c r="FM471" s="54"/>
      <c r="FN471" s="54"/>
      <c r="FO471" s="54"/>
      <c r="FP471" s="54"/>
      <c r="FQ471" s="54"/>
      <c r="FR471" s="54"/>
      <c r="FS471" s="54"/>
      <c r="FT471" s="54"/>
      <c r="FU471" s="54"/>
      <c r="FV471" s="54"/>
      <c r="FW471" s="54"/>
      <c r="FX471" s="54"/>
      <c r="FY471" s="54"/>
      <c r="FZ471" s="54"/>
      <c r="GA471" s="54"/>
      <c r="GB471" s="54"/>
      <c r="GC471" s="54"/>
      <c r="GD471" s="54"/>
      <c r="GE471" s="54"/>
      <c r="GF471" s="54"/>
      <c r="GG471" s="54"/>
      <c r="GH471" s="54"/>
      <c r="GI471" s="54"/>
      <c r="GJ471" s="54"/>
      <c r="GK471" s="54"/>
      <c r="GL471" s="54"/>
      <c r="GM471" s="54"/>
      <c r="GN471" s="54"/>
      <c r="GO471" s="54"/>
      <c r="GP471" s="54"/>
      <c r="GQ471" s="54"/>
      <c r="GR471" s="54"/>
      <c r="GS471" s="54"/>
      <c r="GT471" s="54"/>
      <c r="GU471" s="54"/>
      <c r="GV471" s="54"/>
      <c r="GW471" s="54"/>
      <c r="GX471" s="54"/>
      <c r="GY471" s="54"/>
      <c r="GZ471" s="54"/>
      <c r="HA471" s="54"/>
      <c r="HB471" s="54"/>
      <c r="HC471" s="54"/>
      <c r="HD471" s="54"/>
      <c r="HE471" s="54"/>
      <c r="HF471" s="54"/>
      <c r="HG471" s="54"/>
      <c r="HH471" s="54"/>
      <c r="HI471" s="54"/>
      <c r="HJ471" s="54"/>
      <c r="HK471" s="54"/>
      <c r="HL471" s="54"/>
      <c r="HM471" s="54"/>
      <c r="HN471" s="54"/>
      <c r="HO471" s="54"/>
      <c r="HP471" s="54"/>
      <c r="HQ471" s="54"/>
      <c r="HR471" s="54"/>
      <c r="HS471" s="54"/>
      <c r="HT471" s="54"/>
      <c r="HU471" s="54"/>
      <c r="HV471" s="54"/>
      <c r="HW471" s="54"/>
      <c r="HX471" s="54"/>
      <c r="HY471" s="54"/>
      <c r="HZ471" s="54"/>
      <c r="IA471" s="54"/>
      <c r="IB471" s="54"/>
      <c r="IC471" s="54"/>
      <c r="ID471" s="54"/>
      <c r="IE471" s="54"/>
      <c r="IF471" s="54"/>
      <c r="IG471" s="54"/>
      <c r="IH471" s="54"/>
      <c r="II471" s="54"/>
      <c r="IJ471" s="54"/>
      <c r="IK471" s="54"/>
      <c r="IL471" s="54"/>
      <c r="IM471" s="54"/>
      <c r="IN471" s="54"/>
      <c r="IO471" s="54"/>
      <c r="IP471" s="54"/>
      <c r="IQ471" s="54"/>
      <c r="IR471" s="54"/>
      <c r="IS471" s="54"/>
      <c r="IT471" s="54"/>
      <c r="IU471" s="54"/>
      <c r="IV471" s="54"/>
      <c r="IW471" s="54"/>
      <c r="IX471" s="54"/>
      <c r="IY471" s="54"/>
      <c r="IZ471" s="54"/>
      <c r="JA471" s="16"/>
      <c r="JB471" s="16"/>
      <c r="JC471" s="16"/>
      <c r="JD471" s="16"/>
    </row>
    <row r="472" spans="1:264" s="6" customFormat="1" x14ac:dyDescent="0.25">
      <c r="A472" s="55">
        <v>468</v>
      </c>
      <c r="B472" s="56">
        <f>ESTUDIANTES!B472</f>
        <v>0</v>
      </c>
      <c r="C472" s="56">
        <f>ESTUDIANTES!C472</f>
        <v>0</v>
      </c>
      <c r="D472" s="97">
        <f>ESTUDIANTES!D472</f>
        <v>0</v>
      </c>
      <c r="E472" s="97"/>
      <c r="F472" s="97"/>
      <c r="G472" s="97"/>
      <c r="H472" s="57">
        <f>ESTUDIANTES!H472</f>
        <v>0</v>
      </c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54"/>
      <c r="CY472" s="54"/>
      <c r="CZ472" s="54"/>
      <c r="DA472" s="54"/>
      <c r="DB472" s="54"/>
      <c r="DC472" s="54"/>
      <c r="DD472" s="54"/>
      <c r="DE472" s="54"/>
      <c r="DF472" s="54"/>
      <c r="DG472" s="54"/>
      <c r="DH472" s="54"/>
      <c r="DI472" s="54"/>
      <c r="DJ472" s="54"/>
      <c r="DK472" s="54"/>
      <c r="DL472" s="54"/>
      <c r="DM472" s="54"/>
      <c r="DN472" s="54"/>
      <c r="DO472" s="54"/>
      <c r="DP472" s="54"/>
      <c r="DQ472" s="54"/>
      <c r="DR472" s="54"/>
      <c r="DS472" s="54"/>
      <c r="DT472" s="54"/>
      <c r="DU472" s="54"/>
      <c r="DV472" s="54"/>
      <c r="DW472" s="54"/>
      <c r="DX472" s="54"/>
      <c r="DY472" s="54"/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  <c r="EJ472" s="54"/>
      <c r="EK472" s="54"/>
      <c r="EL472" s="54"/>
      <c r="EM472" s="54"/>
      <c r="EN472" s="54"/>
      <c r="EO472" s="54"/>
      <c r="EP472" s="54"/>
      <c r="EQ472" s="54"/>
      <c r="ER472" s="54"/>
      <c r="ES472" s="54"/>
      <c r="ET472" s="54"/>
      <c r="EU472" s="54"/>
      <c r="EV472" s="54"/>
      <c r="EW472" s="54"/>
      <c r="EX472" s="54"/>
      <c r="EY472" s="54"/>
      <c r="EZ472" s="54"/>
      <c r="FA472" s="54"/>
      <c r="FB472" s="54"/>
      <c r="FC472" s="54"/>
      <c r="FD472" s="54"/>
      <c r="FE472" s="54"/>
      <c r="FF472" s="54"/>
      <c r="FG472" s="54"/>
      <c r="FH472" s="54"/>
      <c r="FI472" s="54"/>
      <c r="FJ472" s="54"/>
      <c r="FK472" s="54"/>
      <c r="FL472" s="54"/>
      <c r="FM472" s="54"/>
      <c r="FN472" s="54"/>
      <c r="FO472" s="54"/>
      <c r="FP472" s="54"/>
      <c r="FQ472" s="54"/>
      <c r="FR472" s="54"/>
      <c r="FS472" s="54"/>
      <c r="FT472" s="54"/>
      <c r="FU472" s="54"/>
      <c r="FV472" s="54"/>
      <c r="FW472" s="54"/>
      <c r="FX472" s="54"/>
      <c r="FY472" s="54"/>
      <c r="FZ472" s="54"/>
      <c r="GA472" s="54"/>
      <c r="GB472" s="54"/>
      <c r="GC472" s="54"/>
      <c r="GD472" s="54"/>
      <c r="GE472" s="54"/>
      <c r="GF472" s="54"/>
      <c r="GG472" s="54"/>
      <c r="GH472" s="54"/>
      <c r="GI472" s="54"/>
      <c r="GJ472" s="54"/>
      <c r="GK472" s="54"/>
      <c r="GL472" s="54"/>
      <c r="GM472" s="54"/>
      <c r="GN472" s="54"/>
      <c r="GO472" s="54"/>
      <c r="GP472" s="54"/>
      <c r="GQ472" s="54"/>
      <c r="GR472" s="54"/>
      <c r="GS472" s="54"/>
      <c r="GT472" s="54"/>
      <c r="GU472" s="54"/>
      <c r="GV472" s="54"/>
      <c r="GW472" s="54"/>
      <c r="GX472" s="54"/>
      <c r="GY472" s="54"/>
      <c r="GZ472" s="54"/>
      <c r="HA472" s="54"/>
      <c r="HB472" s="54"/>
      <c r="HC472" s="54"/>
      <c r="HD472" s="54"/>
      <c r="HE472" s="54"/>
      <c r="HF472" s="54"/>
      <c r="HG472" s="54"/>
      <c r="HH472" s="54"/>
      <c r="HI472" s="54"/>
      <c r="HJ472" s="54"/>
      <c r="HK472" s="54"/>
      <c r="HL472" s="54"/>
      <c r="HM472" s="54"/>
      <c r="HN472" s="54"/>
      <c r="HO472" s="54"/>
      <c r="HP472" s="54"/>
      <c r="HQ472" s="54"/>
      <c r="HR472" s="54"/>
      <c r="HS472" s="54"/>
      <c r="HT472" s="54"/>
      <c r="HU472" s="54"/>
      <c r="HV472" s="54"/>
      <c r="HW472" s="54"/>
      <c r="HX472" s="54"/>
      <c r="HY472" s="54"/>
      <c r="HZ472" s="54"/>
      <c r="IA472" s="54"/>
      <c r="IB472" s="54"/>
      <c r="IC472" s="54"/>
      <c r="ID472" s="54"/>
      <c r="IE472" s="54"/>
      <c r="IF472" s="54"/>
      <c r="IG472" s="54"/>
      <c r="IH472" s="54"/>
      <c r="II472" s="54"/>
      <c r="IJ472" s="54"/>
      <c r="IK472" s="54"/>
      <c r="IL472" s="54"/>
      <c r="IM472" s="54"/>
      <c r="IN472" s="54"/>
      <c r="IO472" s="54"/>
      <c r="IP472" s="54"/>
      <c r="IQ472" s="54"/>
      <c r="IR472" s="54"/>
      <c r="IS472" s="54"/>
      <c r="IT472" s="54"/>
      <c r="IU472" s="54"/>
      <c r="IV472" s="54"/>
      <c r="IW472" s="54"/>
      <c r="IX472" s="54"/>
      <c r="IY472" s="54"/>
      <c r="IZ472" s="54"/>
      <c r="JA472" s="16"/>
      <c r="JB472" s="16"/>
      <c r="JC472" s="16"/>
      <c r="JD472" s="16"/>
    </row>
    <row r="473" spans="1:264" s="6" customFormat="1" x14ac:dyDescent="0.25">
      <c r="A473" s="55">
        <v>469</v>
      </c>
      <c r="B473" s="56">
        <f>ESTUDIANTES!B473</f>
        <v>0</v>
      </c>
      <c r="C473" s="56">
        <f>ESTUDIANTES!C473</f>
        <v>0</v>
      </c>
      <c r="D473" s="97">
        <f>ESTUDIANTES!D473</f>
        <v>0</v>
      </c>
      <c r="E473" s="97"/>
      <c r="F473" s="97"/>
      <c r="G473" s="97"/>
      <c r="H473" s="57">
        <f>ESTUDIANTES!H473</f>
        <v>0</v>
      </c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4"/>
      <c r="EK473" s="54"/>
      <c r="EL473" s="54"/>
      <c r="EM473" s="54"/>
      <c r="EN473" s="54"/>
      <c r="EO473" s="54"/>
      <c r="EP473" s="54"/>
      <c r="EQ473" s="54"/>
      <c r="ER473" s="54"/>
      <c r="ES473" s="54"/>
      <c r="ET473" s="54"/>
      <c r="EU473" s="54"/>
      <c r="EV473" s="54"/>
      <c r="EW473" s="54"/>
      <c r="EX473" s="54"/>
      <c r="EY473" s="54"/>
      <c r="EZ473" s="54"/>
      <c r="FA473" s="54"/>
      <c r="FB473" s="54"/>
      <c r="FC473" s="54"/>
      <c r="FD473" s="54"/>
      <c r="FE473" s="54"/>
      <c r="FF473" s="54"/>
      <c r="FG473" s="54"/>
      <c r="FH473" s="54"/>
      <c r="FI473" s="54"/>
      <c r="FJ473" s="54"/>
      <c r="FK473" s="54"/>
      <c r="FL473" s="54"/>
      <c r="FM473" s="54"/>
      <c r="FN473" s="54"/>
      <c r="FO473" s="54"/>
      <c r="FP473" s="54"/>
      <c r="FQ473" s="54"/>
      <c r="FR473" s="54"/>
      <c r="FS473" s="54"/>
      <c r="FT473" s="54"/>
      <c r="FU473" s="54"/>
      <c r="FV473" s="54"/>
      <c r="FW473" s="54"/>
      <c r="FX473" s="54"/>
      <c r="FY473" s="54"/>
      <c r="FZ473" s="54"/>
      <c r="GA473" s="54"/>
      <c r="GB473" s="54"/>
      <c r="GC473" s="54"/>
      <c r="GD473" s="54"/>
      <c r="GE473" s="54"/>
      <c r="GF473" s="54"/>
      <c r="GG473" s="54"/>
      <c r="GH473" s="54"/>
      <c r="GI473" s="54"/>
      <c r="GJ473" s="54"/>
      <c r="GK473" s="54"/>
      <c r="GL473" s="54"/>
      <c r="GM473" s="54"/>
      <c r="GN473" s="54"/>
      <c r="GO473" s="54"/>
      <c r="GP473" s="54"/>
      <c r="GQ473" s="54"/>
      <c r="GR473" s="54"/>
      <c r="GS473" s="54"/>
      <c r="GT473" s="54"/>
      <c r="GU473" s="54"/>
      <c r="GV473" s="54"/>
      <c r="GW473" s="54"/>
      <c r="GX473" s="54"/>
      <c r="GY473" s="54"/>
      <c r="GZ473" s="54"/>
      <c r="HA473" s="54"/>
      <c r="HB473" s="54"/>
      <c r="HC473" s="54"/>
      <c r="HD473" s="54"/>
      <c r="HE473" s="54"/>
      <c r="HF473" s="54"/>
      <c r="HG473" s="54"/>
      <c r="HH473" s="54"/>
      <c r="HI473" s="54"/>
      <c r="HJ473" s="54"/>
      <c r="HK473" s="54"/>
      <c r="HL473" s="54"/>
      <c r="HM473" s="54"/>
      <c r="HN473" s="54"/>
      <c r="HO473" s="54"/>
      <c r="HP473" s="54"/>
      <c r="HQ473" s="54"/>
      <c r="HR473" s="54"/>
      <c r="HS473" s="54"/>
      <c r="HT473" s="54"/>
      <c r="HU473" s="54"/>
      <c r="HV473" s="54"/>
      <c r="HW473" s="54"/>
      <c r="HX473" s="54"/>
      <c r="HY473" s="54"/>
      <c r="HZ473" s="54"/>
      <c r="IA473" s="54"/>
      <c r="IB473" s="54"/>
      <c r="IC473" s="54"/>
      <c r="ID473" s="54"/>
      <c r="IE473" s="54"/>
      <c r="IF473" s="54"/>
      <c r="IG473" s="54"/>
      <c r="IH473" s="54"/>
      <c r="II473" s="54"/>
      <c r="IJ473" s="54"/>
      <c r="IK473" s="54"/>
      <c r="IL473" s="54"/>
      <c r="IM473" s="54"/>
      <c r="IN473" s="54"/>
      <c r="IO473" s="54"/>
      <c r="IP473" s="54"/>
      <c r="IQ473" s="54"/>
      <c r="IR473" s="54"/>
      <c r="IS473" s="54"/>
      <c r="IT473" s="54"/>
      <c r="IU473" s="54"/>
      <c r="IV473" s="54"/>
      <c r="IW473" s="54"/>
      <c r="IX473" s="54"/>
      <c r="IY473" s="54"/>
      <c r="IZ473" s="54"/>
      <c r="JA473" s="16"/>
      <c r="JB473" s="16"/>
      <c r="JC473" s="16"/>
      <c r="JD473" s="16"/>
    </row>
    <row r="474" spans="1:264" s="6" customFormat="1" x14ac:dyDescent="0.25">
      <c r="A474" s="55">
        <v>470</v>
      </c>
      <c r="B474" s="56">
        <f>ESTUDIANTES!B474</f>
        <v>0</v>
      </c>
      <c r="C474" s="56">
        <f>ESTUDIANTES!C474</f>
        <v>0</v>
      </c>
      <c r="D474" s="97">
        <f>ESTUDIANTES!D474</f>
        <v>0</v>
      </c>
      <c r="E474" s="97"/>
      <c r="F474" s="97"/>
      <c r="G474" s="97"/>
      <c r="H474" s="57">
        <f>ESTUDIANTES!H474</f>
        <v>0</v>
      </c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4"/>
      <c r="EK474" s="54"/>
      <c r="EL474" s="54"/>
      <c r="EM474" s="54"/>
      <c r="EN474" s="54"/>
      <c r="EO474" s="54"/>
      <c r="EP474" s="54"/>
      <c r="EQ474" s="54"/>
      <c r="ER474" s="54"/>
      <c r="ES474" s="54"/>
      <c r="ET474" s="54"/>
      <c r="EU474" s="54"/>
      <c r="EV474" s="54"/>
      <c r="EW474" s="54"/>
      <c r="EX474" s="54"/>
      <c r="EY474" s="54"/>
      <c r="EZ474" s="54"/>
      <c r="FA474" s="54"/>
      <c r="FB474" s="54"/>
      <c r="FC474" s="54"/>
      <c r="FD474" s="54"/>
      <c r="FE474" s="54"/>
      <c r="FF474" s="54"/>
      <c r="FG474" s="54"/>
      <c r="FH474" s="54"/>
      <c r="FI474" s="54"/>
      <c r="FJ474" s="54"/>
      <c r="FK474" s="54"/>
      <c r="FL474" s="54"/>
      <c r="FM474" s="54"/>
      <c r="FN474" s="54"/>
      <c r="FO474" s="54"/>
      <c r="FP474" s="54"/>
      <c r="FQ474" s="54"/>
      <c r="FR474" s="54"/>
      <c r="FS474" s="54"/>
      <c r="FT474" s="54"/>
      <c r="FU474" s="54"/>
      <c r="FV474" s="54"/>
      <c r="FW474" s="54"/>
      <c r="FX474" s="54"/>
      <c r="FY474" s="54"/>
      <c r="FZ474" s="54"/>
      <c r="GA474" s="54"/>
      <c r="GB474" s="54"/>
      <c r="GC474" s="54"/>
      <c r="GD474" s="54"/>
      <c r="GE474" s="54"/>
      <c r="GF474" s="54"/>
      <c r="GG474" s="54"/>
      <c r="GH474" s="54"/>
      <c r="GI474" s="54"/>
      <c r="GJ474" s="54"/>
      <c r="GK474" s="54"/>
      <c r="GL474" s="54"/>
      <c r="GM474" s="54"/>
      <c r="GN474" s="54"/>
      <c r="GO474" s="54"/>
      <c r="GP474" s="54"/>
      <c r="GQ474" s="54"/>
      <c r="GR474" s="54"/>
      <c r="GS474" s="54"/>
      <c r="GT474" s="54"/>
      <c r="GU474" s="54"/>
      <c r="GV474" s="54"/>
      <c r="GW474" s="54"/>
      <c r="GX474" s="54"/>
      <c r="GY474" s="54"/>
      <c r="GZ474" s="54"/>
      <c r="HA474" s="54"/>
      <c r="HB474" s="54"/>
      <c r="HC474" s="54"/>
      <c r="HD474" s="54"/>
      <c r="HE474" s="54"/>
      <c r="HF474" s="54"/>
      <c r="HG474" s="54"/>
      <c r="HH474" s="54"/>
      <c r="HI474" s="54"/>
      <c r="HJ474" s="54"/>
      <c r="HK474" s="54"/>
      <c r="HL474" s="54"/>
      <c r="HM474" s="54"/>
      <c r="HN474" s="54"/>
      <c r="HO474" s="54"/>
      <c r="HP474" s="54"/>
      <c r="HQ474" s="54"/>
      <c r="HR474" s="54"/>
      <c r="HS474" s="54"/>
      <c r="HT474" s="54"/>
      <c r="HU474" s="54"/>
      <c r="HV474" s="54"/>
      <c r="HW474" s="54"/>
      <c r="HX474" s="54"/>
      <c r="HY474" s="54"/>
      <c r="HZ474" s="54"/>
      <c r="IA474" s="54"/>
      <c r="IB474" s="54"/>
      <c r="IC474" s="54"/>
      <c r="ID474" s="54"/>
      <c r="IE474" s="54"/>
      <c r="IF474" s="54"/>
      <c r="IG474" s="54"/>
      <c r="IH474" s="54"/>
      <c r="II474" s="54"/>
      <c r="IJ474" s="54"/>
      <c r="IK474" s="54"/>
      <c r="IL474" s="54"/>
      <c r="IM474" s="54"/>
      <c r="IN474" s="54"/>
      <c r="IO474" s="54"/>
      <c r="IP474" s="54"/>
      <c r="IQ474" s="54"/>
      <c r="IR474" s="54"/>
      <c r="IS474" s="54"/>
      <c r="IT474" s="54"/>
      <c r="IU474" s="54"/>
      <c r="IV474" s="54"/>
      <c r="IW474" s="54"/>
      <c r="IX474" s="54"/>
      <c r="IY474" s="54"/>
      <c r="IZ474" s="54"/>
      <c r="JA474" s="16"/>
      <c r="JB474" s="16"/>
      <c r="JC474" s="16"/>
      <c r="JD474" s="16"/>
    </row>
    <row r="475" spans="1:264" s="6" customFormat="1" x14ac:dyDescent="0.25">
      <c r="A475" s="55">
        <v>471</v>
      </c>
      <c r="B475" s="56">
        <f>ESTUDIANTES!B475</f>
        <v>0</v>
      </c>
      <c r="C475" s="56">
        <f>ESTUDIANTES!C475</f>
        <v>0</v>
      </c>
      <c r="D475" s="97">
        <f>ESTUDIANTES!D475</f>
        <v>0</v>
      </c>
      <c r="E475" s="97"/>
      <c r="F475" s="97"/>
      <c r="G475" s="97"/>
      <c r="H475" s="57">
        <f>ESTUDIANTES!H475</f>
        <v>0</v>
      </c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54"/>
      <c r="CY475" s="54"/>
      <c r="CZ475" s="54"/>
      <c r="DA475" s="54"/>
      <c r="DB475" s="54"/>
      <c r="DC475" s="54"/>
      <c r="DD475" s="54"/>
      <c r="DE475" s="54"/>
      <c r="DF475" s="54"/>
      <c r="DG475" s="54"/>
      <c r="DH475" s="54"/>
      <c r="DI475" s="54"/>
      <c r="DJ475" s="54"/>
      <c r="DK475" s="54"/>
      <c r="DL475" s="54"/>
      <c r="DM475" s="54"/>
      <c r="DN475" s="54"/>
      <c r="DO475" s="54"/>
      <c r="DP475" s="54"/>
      <c r="DQ475" s="54"/>
      <c r="DR475" s="54"/>
      <c r="DS475" s="54"/>
      <c r="DT475" s="54"/>
      <c r="DU475" s="54"/>
      <c r="DV475" s="54"/>
      <c r="DW475" s="54"/>
      <c r="DX475" s="54"/>
      <c r="DY475" s="54"/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  <c r="EJ475" s="54"/>
      <c r="EK475" s="54"/>
      <c r="EL475" s="54"/>
      <c r="EM475" s="54"/>
      <c r="EN475" s="54"/>
      <c r="EO475" s="54"/>
      <c r="EP475" s="54"/>
      <c r="EQ475" s="54"/>
      <c r="ER475" s="54"/>
      <c r="ES475" s="54"/>
      <c r="ET475" s="54"/>
      <c r="EU475" s="54"/>
      <c r="EV475" s="54"/>
      <c r="EW475" s="54"/>
      <c r="EX475" s="54"/>
      <c r="EY475" s="54"/>
      <c r="EZ475" s="54"/>
      <c r="FA475" s="54"/>
      <c r="FB475" s="54"/>
      <c r="FC475" s="54"/>
      <c r="FD475" s="54"/>
      <c r="FE475" s="54"/>
      <c r="FF475" s="54"/>
      <c r="FG475" s="54"/>
      <c r="FH475" s="54"/>
      <c r="FI475" s="54"/>
      <c r="FJ475" s="54"/>
      <c r="FK475" s="54"/>
      <c r="FL475" s="54"/>
      <c r="FM475" s="54"/>
      <c r="FN475" s="54"/>
      <c r="FO475" s="54"/>
      <c r="FP475" s="54"/>
      <c r="FQ475" s="54"/>
      <c r="FR475" s="54"/>
      <c r="FS475" s="54"/>
      <c r="FT475" s="54"/>
      <c r="FU475" s="54"/>
      <c r="FV475" s="54"/>
      <c r="FW475" s="54"/>
      <c r="FX475" s="54"/>
      <c r="FY475" s="54"/>
      <c r="FZ475" s="54"/>
      <c r="GA475" s="54"/>
      <c r="GB475" s="54"/>
      <c r="GC475" s="54"/>
      <c r="GD475" s="54"/>
      <c r="GE475" s="54"/>
      <c r="GF475" s="54"/>
      <c r="GG475" s="54"/>
      <c r="GH475" s="54"/>
      <c r="GI475" s="54"/>
      <c r="GJ475" s="54"/>
      <c r="GK475" s="54"/>
      <c r="GL475" s="54"/>
      <c r="GM475" s="54"/>
      <c r="GN475" s="54"/>
      <c r="GO475" s="54"/>
      <c r="GP475" s="54"/>
      <c r="GQ475" s="54"/>
      <c r="GR475" s="54"/>
      <c r="GS475" s="54"/>
      <c r="GT475" s="54"/>
      <c r="GU475" s="54"/>
      <c r="GV475" s="54"/>
      <c r="GW475" s="54"/>
      <c r="GX475" s="54"/>
      <c r="GY475" s="54"/>
      <c r="GZ475" s="54"/>
      <c r="HA475" s="54"/>
      <c r="HB475" s="54"/>
      <c r="HC475" s="54"/>
      <c r="HD475" s="54"/>
      <c r="HE475" s="54"/>
      <c r="HF475" s="54"/>
      <c r="HG475" s="54"/>
      <c r="HH475" s="54"/>
      <c r="HI475" s="54"/>
      <c r="HJ475" s="54"/>
      <c r="HK475" s="54"/>
      <c r="HL475" s="54"/>
      <c r="HM475" s="54"/>
      <c r="HN475" s="54"/>
      <c r="HO475" s="54"/>
      <c r="HP475" s="54"/>
      <c r="HQ475" s="54"/>
      <c r="HR475" s="54"/>
      <c r="HS475" s="54"/>
      <c r="HT475" s="54"/>
      <c r="HU475" s="54"/>
      <c r="HV475" s="54"/>
      <c r="HW475" s="54"/>
      <c r="HX475" s="54"/>
      <c r="HY475" s="54"/>
      <c r="HZ475" s="54"/>
      <c r="IA475" s="54"/>
      <c r="IB475" s="54"/>
      <c r="IC475" s="54"/>
      <c r="ID475" s="54"/>
      <c r="IE475" s="54"/>
      <c r="IF475" s="54"/>
      <c r="IG475" s="54"/>
      <c r="IH475" s="54"/>
      <c r="II475" s="54"/>
      <c r="IJ475" s="54"/>
      <c r="IK475" s="54"/>
      <c r="IL475" s="54"/>
      <c r="IM475" s="54"/>
      <c r="IN475" s="54"/>
      <c r="IO475" s="54"/>
      <c r="IP475" s="54"/>
      <c r="IQ475" s="54"/>
      <c r="IR475" s="54"/>
      <c r="IS475" s="54"/>
      <c r="IT475" s="54"/>
      <c r="IU475" s="54"/>
      <c r="IV475" s="54"/>
      <c r="IW475" s="54"/>
      <c r="IX475" s="54"/>
      <c r="IY475" s="54"/>
      <c r="IZ475" s="54"/>
      <c r="JA475" s="16"/>
      <c r="JB475" s="16"/>
      <c r="JC475" s="16"/>
      <c r="JD475" s="16"/>
    </row>
    <row r="476" spans="1:264" s="6" customFormat="1" x14ac:dyDescent="0.25">
      <c r="A476" s="55">
        <v>472</v>
      </c>
      <c r="B476" s="56">
        <f>ESTUDIANTES!B476</f>
        <v>0</v>
      </c>
      <c r="C476" s="56">
        <f>ESTUDIANTES!C476</f>
        <v>0</v>
      </c>
      <c r="D476" s="97">
        <f>ESTUDIANTES!D476</f>
        <v>0</v>
      </c>
      <c r="E476" s="97"/>
      <c r="F476" s="97"/>
      <c r="G476" s="97"/>
      <c r="H476" s="57">
        <f>ESTUDIANTES!H476</f>
        <v>0</v>
      </c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54"/>
      <c r="CY476" s="54"/>
      <c r="CZ476" s="54"/>
      <c r="DA476" s="54"/>
      <c r="DB476" s="54"/>
      <c r="DC476" s="54"/>
      <c r="DD476" s="54"/>
      <c r="DE476" s="54"/>
      <c r="DF476" s="54"/>
      <c r="DG476" s="54"/>
      <c r="DH476" s="54"/>
      <c r="DI476" s="54"/>
      <c r="DJ476" s="54"/>
      <c r="DK476" s="54"/>
      <c r="DL476" s="54"/>
      <c r="DM476" s="54"/>
      <c r="DN476" s="54"/>
      <c r="DO476" s="54"/>
      <c r="DP476" s="54"/>
      <c r="DQ476" s="54"/>
      <c r="DR476" s="54"/>
      <c r="DS476" s="54"/>
      <c r="DT476" s="54"/>
      <c r="DU476" s="54"/>
      <c r="DV476" s="54"/>
      <c r="DW476" s="54"/>
      <c r="DX476" s="54"/>
      <c r="DY476" s="54"/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  <c r="EJ476" s="54"/>
      <c r="EK476" s="54"/>
      <c r="EL476" s="54"/>
      <c r="EM476" s="54"/>
      <c r="EN476" s="54"/>
      <c r="EO476" s="54"/>
      <c r="EP476" s="54"/>
      <c r="EQ476" s="54"/>
      <c r="ER476" s="54"/>
      <c r="ES476" s="54"/>
      <c r="ET476" s="54"/>
      <c r="EU476" s="54"/>
      <c r="EV476" s="54"/>
      <c r="EW476" s="54"/>
      <c r="EX476" s="54"/>
      <c r="EY476" s="54"/>
      <c r="EZ476" s="54"/>
      <c r="FA476" s="54"/>
      <c r="FB476" s="54"/>
      <c r="FC476" s="54"/>
      <c r="FD476" s="54"/>
      <c r="FE476" s="54"/>
      <c r="FF476" s="54"/>
      <c r="FG476" s="54"/>
      <c r="FH476" s="54"/>
      <c r="FI476" s="54"/>
      <c r="FJ476" s="54"/>
      <c r="FK476" s="54"/>
      <c r="FL476" s="54"/>
      <c r="FM476" s="54"/>
      <c r="FN476" s="54"/>
      <c r="FO476" s="54"/>
      <c r="FP476" s="54"/>
      <c r="FQ476" s="54"/>
      <c r="FR476" s="54"/>
      <c r="FS476" s="54"/>
      <c r="FT476" s="54"/>
      <c r="FU476" s="54"/>
      <c r="FV476" s="54"/>
      <c r="FW476" s="54"/>
      <c r="FX476" s="54"/>
      <c r="FY476" s="54"/>
      <c r="FZ476" s="54"/>
      <c r="GA476" s="54"/>
      <c r="GB476" s="54"/>
      <c r="GC476" s="54"/>
      <c r="GD476" s="54"/>
      <c r="GE476" s="54"/>
      <c r="GF476" s="54"/>
      <c r="GG476" s="54"/>
      <c r="GH476" s="54"/>
      <c r="GI476" s="54"/>
      <c r="GJ476" s="54"/>
      <c r="GK476" s="54"/>
      <c r="GL476" s="54"/>
      <c r="GM476" s="54"/>
      <c r="GN476" s="54"/>
      <c r="GO476" s="54"/>
      <c r="GP476" s="54"/>
      <c r="GQ476" s="54"/>
      <c r="GR476" s="54"/>
      <c r="GS476" s="54"/>
      <c r="GT476" s="54"/>
      <c r="GU476" s="54"/>
      <c r="GV476" s="54"/>
      <c r="GW476" s="54"/>
      <c r="GX476" s="54"/>
      <c r="GY476" s="54"/>
      <c r="GZ476" s="54"/>
      <c r="HA476" s="54"/>
      <c r="HB476" s="54"/>
      <c r="HC476" s="54"/>
      <c r="HD476" s="54"/>
      <c r="HE476" s="54"/>
      <c r="HF476" s="54"/>
      <c r="HG476" s="54"/>
      <c r="HH476" s="54"/>
      <c r="HI476" s="54"/>
      <c r="HJ476" s="54"/>
      <c r="HK476" s="54"/>
      <c r="HL476" s="54"/>
      <c r="HM476" s="54"/>
      <c r="HN476" s="54"/>
      <c r="HO476" s="54"/>
      <c r="HP476" s="54"/>
      <c r="HQ476" s="54"/>
      <c r="HR476" s="54"/>
      <c r="HS476" s="54"/>
      <c r="HT476" s="54"/>
      <c r="HU476" s="54"/>
      <c r="HV476" s="54"/>
      <c r="HW476" s="54"/>
      <c r="HX476" s="54"/>
      <c r="HY476" s="54"/>
      <c r="HZ476" s="54"/>
      <c r="IA476" s="54"/>
      <c r="IB476" s="54"/>
      <c r="IC476" s="54"/>
      <c r="ID476" s="54"/>
      <c r="IE476" s="54"/>
      <c r="IF476" s="54"/>
      <c r="IG476" s="54"/>
      <c r="IH476" s="54"/>
      <c r="II476" s="54"/>
      <c r="IJ476" s="54"/>
      <c r="IK476" s="54"/>
      <c r="IL476" s="54"/>
      <c r="IM476" s="54"/>
      <c r="IN476" s="54"/>
      <c r="IO476" s="54"/>
      <c r="IP476" s="54"/>
      <c r="IQ476" s="54"/>
      <c r="IR476" s="54"/>
      <c r="IS476" s="54"/>
      <c r="IT476" s="54"/>
      <c r="IU476" s="54"/>
      <c r="IV476" s="54"/>
      <c r="IW476" s="54"/>
      <c r="IX476" s="54"/>
      <c r="IY476" s="54"/>
      <c r="IZ476" s="54"/>
      <c r="JA476" s="16"/>
      <c r="JB476" s="16"/>
      <c r="JC476" s="16"/>
      <c r="JD476" s="16"/>
    </row>
    <row r="477" spans="1:264" s="6" customFormat="1" x14ac:dyDescent="0.25">
      <c r="A477" s="55">
        <v>473</v>
      </c>
      <c r="B477" s="56">
        <f>ESTUDIANTES!B477</f>
        <v>0</v>
      </c>
      <c r="C477" s="56">
        <f>ESTUDIANTES!C477</f>
        <v>0</v>
      </c>
      <c r="D477" s="97">
        <f>ESTUDIANTES!D477</f>
        <v>0</v>
      </c>
      <c r="E477" s="97"/>
      <c r="F477" s="97"/>
      <c r="G477" s="97"/>
      <c r="H477" s="57">
        <f>ESTUDIANTES!H477</f>
        <v>0</v>
      </c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4"/>
      <c r="EK477" s="54"/>
      <c r="EL477" s="54"/>
      <c r="EM477" s="54"/>
      <c r="EN477" s="54"/>
      <c r="EO477" s="54"/>
      <c r="EP477" s="54"/>
      <c r="EQ477" s="54"/>
      <c r="ER477" s="54"/>
      <c r="ES477" s="54"/>
      <c r="ET477" s="54"/>
      <c r="EU477" s="54"/>
      <c r="EV477" s="54"/>
      <c r="EW477" s="54"/>
      <c r="EX477" s="54"/>
      <c r="EY477" s="54"/>
      <c r="EZ477" s="54"/>
      <c r="FA477" s="54"/>
      <c r="FB477" s="54"/>
      <c r="FC477" s="54"/>
      <c r="FD477" s="54"/>
      <c r="FE477" s="54"/>
      <c r="FF477" s="54"/>
      <c r="FG477" s="54"/>
      <c r="FH477" s="54"/>
      <c r="FI477" s="54"/>
      <c r="FJ477" s="54"/>
      <c r="FK477" s="54"/>
      <c r="FL477" s="54"/>
      <c r="FM477" s="54"/>
      <c r="FN477" s="54"/>
      <c r="FO477" s="54"/>
      <c r="FP477" s="54"/>
      <c r="FQ477" s="54"/>
      <c r="FR477" s="54"/>
      <c r="FS477" s="54"/>
      <c r="FT477" s="54"/>
      <c r="FU477" s="54"/>
      <c r="FV477" s="54"/>
      <c r="FW477" s="54"/>
      <c r="FX477" s="54"/>
      <c r="FY477" s="54"/>
      <c r="FZ477" s="54"/>
      <c r="GA477" s="54"/>
      <c r="GB477" s="54"/>
      <c r="GC477" s="54"/>
      <c r="GD477" s="54"/>
      <c r="GE477" s="54"/>
      <c r="GF477" s="54"/>
      <c r="GG477" s="54"/>
      <c r="GH477" s="54"/>
      <c r="GI477" s="54"/>
      <c r="GJ477" s="54"/>
      <c r="GK477" s="54"/>
      <c r="GL477" s="54"/>
      <c r="GM477" s="54"/>
      <c r="GN477" s="54"/>
      <c r="GO477" s="54"/>
      <c r="GP477" s="54"/>
      <c r="GQ477" s="54"/>
      <c r="GR477" s="54"/>
      <c r="GS477" s="54"/>
      <c r="GT477" s="54"/>
      <c r="GU477" s="54"/>
      <c r="GV477" s="54"/>
      <c r="GW477" s="54"/>
      <c r="GX477" s="54"/>
      <c r="GY477" s="54"/>
      <c r="GZ477" s="54"/>
      <c r="HA477" s="54"/>
      <c r="HB477" s="54"/>
      <c r="HC477" s="54"/>
      <c r="HD477" s="54"/>
      <c r="HE477" s="54"/>
      <c r="HF477" s="54"/>
      <c r="HG477" s="54"/>
      <c r="HH477" s="54"/>
      <c r="HI477" s="54"/>
      <c r="HJ477" s="54"/>
      <c r="HK477" s="54"/>
      <c r="HL477" s="54"/>
      <c r="HM477" s="54"/>
      <c r="HN477" s="54"/>
      <c r="HO477" s="54"/>
      <c r="HP477" s="54"/>
      <c r="HQ477" s="54"/>
      <c r="HR477" s="54"/>
      <c r="HS477" s="54"/>
      <c r="HT477" s="54"/>
      <c r="HU477" s="54"/>
      <c r="HV477" s="54"/>
      <c r="HW477" s="54"/>
      <c r="HX477" s="54"/>
      <c r="HY477" s="54"/>
      <c r="HZ477" s="54"/>
      <c r="IA477" s="54"/>
      <c r="IB477" s="54"/>
      <c r="IC477" s="54"/>
      <c r="ID477" s="54"/>
      <c r="IE477" s="54"/>
      <c r="IF477" s="54"/>
      <c r="IG477" s="54"/>
      <c r="IH477" s="54"/>
      <c r="II477" s="54"/>
      <c r="IJ477" s="54"/>
      <c r="IK477" s="54"/>
      <c r="IL477" s="54"/>
      <c r="IM477" s="54"/>
      <c r="IN477" s="54"/>
      <c r="IO477" s="54"/>
      <c r="IP477" s="54"/>
      <c r="IQ477" s="54"/>
      <c r="IR477" s="54"/>
      <c r="IS477" s="54"/>
      <c r="IT477" s="54"/>
      <c r="IU477" s="54"/>
      <c r="IV477" s="54"/>
      <c r="IW477" s="54"/>
      <c r="IX477" s="54"/>
      <c r="IY477" s="54"/>
      <c r="IZ477" s="54"/>
      <c r="JA477" s="16"/>
      <c r="JB477" s="16"/>
      <c r="JC477" s="16"/>
      <c r="JD477" s="16"/>
    </row>
    <row r="478" spans="1:264" s="6" customFormat="1" x14ac:dyDescent="0.25">
      <c r="A478" s="55">
        <v>474</v>
      </c>
      <c r="B478" s="56">
        <f>ESTUDIANTES!B478</f>
        <v>0</v>
      </c>
      <c r="C478" s="56">
        <f>ESTUDIANTES!C478</f>
        <v>0</v>
      </c>
      <c r="D478" s="97">
        <f>ESTUDIANTES!D478</f>
        <v>0</v>
      </c>
      <c r="E478" s="97"/>
      <c r="F478" s="97"/>
      <c r="G478" s="97"/>
      <c r="H478" s="57">
        <f>ESTUDIANTES!H478</f>
        <v>0</v>
      </c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4"/>
      <c r="EK478" s="54"/>
      <c r="EL478" s="54"/>
      <c r="EM478" s="54"/>
      <c r="EN478" s="54"/>
      <c r="EO478" s="54"/>
      <c r="EP478" s="54"/>
      <c r="EQ478" s="54"/>
      <c r="ER478" s="54"/>
      <c r="ES478" s="54"/>
      <c r="ET478" s="54"/>
      <c r="EU478" s="54"/>
      <c r="EV478" s="54"/>
      <c r="EW478" s="54"/>
      <c r="EX478" s="54"/>
      <c r="EY478" s="54"/>
      <c r="EZ478" s="54"/>
      <c r="FA478" s="54"/>
      <c r="FB478" s="54"/>
      <c r="FC478" s="54"/>
      <c r="FD478" s="54"/>
      <c r="FE478" s="54"/>
      <c r="FF478" s="54"/>
      <c r="FG478" s="54"/>
      <c r="FH478" s="54"/>
      <c r="FI478" s="54"/>
      <c r="FJ478" s="54"/>
      <c r="FK478" s="54"/>
      <c r="FL478" s="54"/>
      <c r="FM478" s="54"/>
      <c r="FN478" s="54"/>
      <c r="FO478" s="54"/>
      <c r="FP478" s="54"/>
      <c r="FQ478" s="54"/>
      <c r="FR478" s="54"/>
      <c r="FS478" s="54"/>
      <c r="FT478" s="54"/>
      <c r="FU478" s="54"/>
      <c r="FV478" s="54"/>
      <c r="FW478" s="54"/>
      <c r="FX478" s="54"/>
      <c r="FY478" s="54"/>
      <c r="FZ478" s="54"/>
      <c r="GA478" s="54"/>
      <c r="GB478" s="54"/>
      <c r="GC478" s="54"/>
      <c r="GD478" s="54"/>
      <c r="GE478" s="54"/>
      <c r="GF478" s="54"/>
      <c r="GG478" s="54"/>
      <c r="GH478" s="54"/>
      <c r="GI478" s="54"/>
      <c r="GJ478" s="54"/>
      <c r="GK478" s="54"/>
      <c r="GL478" s="54"/>
      <c r="GM478" s="54"/>
      <c r="GN478" s="54"/>
      <c r="GO478" s="54"/>
      <c r="GP478" s="54"/>
      <c r="GQ478" s="54"/>
      <c r="GR478" s="54"/>
      <c r="GS478" s="54"/>
      <c r="GT478" s="54"/>
      <c r="GU478" s="54"/>
      <c r="GV478" s="54"/>
      <c r="GW478" s="54"/>
      <c r="GX478" s="54"/>
      <c r="GY478" s="54"/>
      <c r="GZ478" s="54"/>
      <c r="HA478" s="54"/>
      <c r="HB478" s="54"/>
      <c r="HC478" s="54"/>
      <c r="HD478" s="54"/>
      <c r="HE478" s="54"/>
      <c r="HF478" s="54"/>
      <c r="HG478" s="54"/>
      <c r="HH478" s="54"/>
      <c r="HI478" s="54"/>
      <c r="HJ478" s="54"/>
      <c r="HK478" s="54"/>
      <c r="HL478" s="54"/>
      <c r="HM478" s="54"/>
      <c r="HN478" s="54"/>
      <c r="HO478" s="54"/>
      <c r="HP478" s="54"/>
      <c r="HQ478" s="54"/>
      <c r="HR478" s="54"/>
      <c r="HS478" s="54"/>
      <c r="HT478" s="54"/>
      <c r="HU478" s="54"/>
      <c r="HV478" s="54"/>
      <c r="HW478" s="54"/>
      <c r="HX478" s="54"/>
      <c r="HY478" s="54"/>
      <c r="HZ478" s="54"/>
      <c r="IA478" s="54"/>
      <c r="IB478" s="54"/>
      <c r="IC478" s="54"/>
      <c r="ID478" s="54"/>
      <c r="IE478" s="54"/>
      <c r="IF478" s="54"/>
      <c r="IG478" s="54"/>
      <c r="IH478" s="54"/>
      <c r="II478" s="54"/>
      <c r="IJ478" s="54"/>
      <c r="IK478" s="54"/>
      <c r="IL478" s="54"/>
      <c r="IM478" s="54"/>
      <c r="IN478" s="54"/>
      <c r="IO478" s="54"/>
      <c r="IP478" s="54"/>
      <c r="IQ478" s="54"/>
      <c r="IR478" s="54"/>
      <c r="IS478" s="54"/>
      <c r="IT478" s="54"/>
      <c r="IU478" s="54"/>
      <c r="IV478" s="54"/>
      <c r="IW478" s="54"/>
      <c r="IX478" s="54"/>
      <c r="IY478" s="54"/>
      <c r="IZ478" s="54"/>
      <c r="JA478" s="16"/>
      <c r="JB478" s="16"/>
      <c r="JC478" s="16"/>
      <c r="JD478" s="16"/>
    </row>
    <row r="479" spans="1:264" s="6" customFormat="1" x14ac:dyDescent="0.25">
      <c r="A479" s="55">
        <v>475</v>
      </c>
      <c r="B479" s="56">
        <f>ESTUDIANTES!B479</f>
        <v>0</v>
      </c>
      <c r="C479" s="56">
        <f>ESTUDIANTES!C479</f>
        <v>0</v>
      </c>
      <c r="D479" s="97">
        <f>ESTUDIANTES!D479</f>
        <v>0</v>
      </c>
      <c r="E479" s="97"/>
      <c r="F479" s="97"/>
      <c r="G479" s="97"/>
      <c r="H479" s="57">
        <f>ESTUDIANTES!H479</f>
        <v>0</v>
      </c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4"/>
      <c r="EK479" s="54"/>
      <c r="EL479" s="54"/>
      <c r="EM479" s="54"/>
      <c r="EN479" s="54"/>
      <c r="EO479" s="54"/>
      <c r="EP479" s="54"/>
      <c r="EQ479" s="54"/>
      <c r="ER479" s="54"/>
      <c r="ES479" s="54"/>
      <c r="ET479" s="54"/>
      <c r="EU479" s="54"/>
      <c r="EV479" s="54"/>
      <c r="EW479" s="54"/>
      <c r="EX479" s="54"/>
      <c r="EY479" s="54"/>
      <c r="EZ479" s="54"/>
      <c r="FA479" s="54"/>
      <c r="FB479" s="54"/>
      <c r="FC479" s="54"/>
      <c r="FD479" s="54"/>
      <c r="FE479" s="54"/>
      <c r="FF479" s="54"/>
      <c r="FG479" s="54"/>
      <c r="FH479" s="54"/>
      <c r="FI479" s="54"/>
      <c r="FJ479" s="54"/>
      <c r="FK479" s="54"/>
      <c r="FL479" s="54"/>
      <c r="FM479" s="54"/>
      <c r="FN479" s="54"/>
      <c r="FO479" s="54"/>
      <c r="FP479" s="54"/>
      <c r="FQ479" s="54"/>
      <c r="FR479" s="54"/>
      <c r="FS479" s="54"/>
      <c r="FT479" s="54"/>
      <c r="FU479" s="54"/>
      <c r="FV479" s="54"/>
      <c r="FW479" s="54"/>
      <c r="FX479" s="54"/>
      <c r="FY479" s="54"/>
      <c r="FZ479" s="54"/>
      <c r="GA479" s="54"/>
      <c r="GB479" s="54"/>
      <c r="GC479" s="54"/>
      <c r="GD479" s="54"/>
      <c r="GE479" s="54"/>
      <c r="GF479" s="54"/>
      <c r="GG479" s="54"/>
      <c r="GH479" s="54"/>
      <c r="GI479" s="54"/>
      <c r="GJ479" s="54"/>
      <c r="GK479" s="54"/>
      <c r="GL479" s="54"/>
      <c r="GM479" s="54"/>
      <c r="GN479" s="54"/>
      <c r="GO479" s="54"/>
      <c r="GP479" s="54"/>
      <c r="GQ479" s="54"/>
      <c r="GR479" s="54"/>
      <c r="GS479" s="54"/>
      <c r="GT479" s="54"/>
      <c r="GU479" s="54"/>
      <c r="GV479" s="54"/>
      <c r="GW479" s="54"/>
      <c r="GX479" s="54"/>
      <c r="GY479" s="54"/>
      <c r="GZ479" s="54"/>
      <c r="HA479" s="54"/>
      <c r="HB479" s="54"/>
      <c r="HC479" s="54"/>
      <c r="HD479" s="54"/>
      <c r="HE479" s="54"/>
      <c r="HF479" s="54"/>
      <c r="HG479" s="54"/>
      <c r="HH479" s="54"/>
      <c r="HI479" s="54"/>
      <c r="HJ479" s="54"/>
      <c r="HK479" s="54"/>
      <c r="HL479" s="54"/>
      <c r="HM479" s="54"/>
      <c r="HN479" s="54"/>
      <c r="HO479" s="54"/>
      <c r="HP479" s="54"/>
      <c r="HQ479" s="54"/>
      <c r="HR479" s="54"/>
      <c r="HS479" s="54"/>
      <c r="HT479" s="54"/>
      <c r="HU479" s="54"/>
      <c r="HV479" s="54"/>
      <c r="HW479" s="54"/>
      <c r="HX479" s="54"/>
      <c r="HY479" s="54"/>
      <c r="HZ479" s="54"/>
      <c r="IA479" s="54"/>
      <c r="IB479" s="54"/>
      <c r="IC479" s="54"/>
      <c r="ID479" s="54"/>
      <c r="IE479" s="54"/>
      <c r="IF479" s="54"/>
      <c r="IG479" s="54"/>
      <c r="IH479" s="54"/>
      <c r="II479" s="54"/>
      <c r="IJ479" s="54"/>
      <c r="IK479" s="54"/>
      <c r="IL479" s="54"/>
      <c r="IM479" s="54"/>
      <c r="IN479" s="54"/>
      <c r="IO479" s="54"/>
      <c r="IP479" s="54"/>
      <c r="IQ479" s="54"/>
      <c r="IR479" s="54"/>
      <c r="IS479" s="54"/>
      <c r="IT479" s="54"/>
      <c r="IU479" s="54"/>
      <c r="IV479" s="54"/>
      <c r="IW479" s="54"/>
      <c r="IX479" s="54"/>
      <c r="IY479" s="54"/>
      <c r="IZ479" s="54"/>
      <c r="JA479" s="16"/>
      <c r="JB479" s="16"/>
      <c r="JC479" s="16"/>
      <c r="JD479" s="16"/>
    </row>
    <row r="480" spans="1:264" s="6" customFormat="1" x14ac:dyDescent="0.25">
      <c r="A480" s="55">
        <v>476</v>
      </c>
      <c r="B480" s="56">
        <f>ESTUDIANTES!B480</f>
        <v>0</v>
      </c>
      <c r="C480" s="56">
        <f>ESTUDIANTES!C480</f>
        <v>0</v>
      </c>
      <c r="D480" s="97">
        <f>ESTUDIANTES!D480</f>
        <v>0</v>
      </c>
      <c r="E480" s="97"/>
      <c r="F480" s="97"/>
      <c r="G480" s="97"/>
      <c r="H480" s="57">
        <f>ESTUDIANTES!H480</f>
        <v>0</v>
      </c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4"/>
      <c r="EL480" s="54"/>
      <c r="EM480" s="54"/>
      <c r="EN480" s="54"/>
      <c r="EO480" s="54"/>
      <c r="EP480" s="54"/>
      <c r="EQ480" s="54"/>
      <c r="ER480" s="54"/>
      <c r="ES480" s="54"/>
      <c r="ET480" s="54"/>
      <c r="EU480" s="54"/>
      <c r="EV480" s="54"/>
      <c r="EW480" s="54"/>
      <c r="EX480" s="54"/>
      <c r="EY480" s="54"/>
      <c r="EZ480" s="54"/>
      <c r="FA480" s="54"/>
      <c r="FB480" s="54"/>
      <c r="FC480" s="54"/>
      <c r="FD480" s="54"/>
      <c r="FE480" s="54"/>
      <c r="FF480" s="54"/>
      <c r="FG480" s="54"/>
      <c r="FH480" s="54"/>
      <c r="FI480" s="54"/>
      <c r="FJ480" s="54"/>
      <c r="FK480" s="54"/>
      <c r="FL480" s="54"/>
      <c r="FM480" s="54"/>
      <c r="FN480" s="54"/>
      <c r="FO480" s="54"/>
      <c r="FP480" s="54"/>
      <c r="FQ480" s="54"/>
      <c r="FR480" s="54"/>
      <c r="FS480" s="54"/>
      <c r="FT480" s="54"/>
      <c r="FU480" s="54"/>
      <c r="FV480" s="54"/>
      <c r="FW480" s="54"/>
      <c r="FX480" s="54"/>
      <c r="FY480" s="54"/>
      <c r="FZ480" s="54"/>
      <c r="GA480" s="54"/>
      <c r="GB480" s="54"/>
      <c r="GC480" s="54"/>
      <c r="GD480" s="54"/>
      <c r="GE480" s="54"/>
      <c r="GF480" s="54"/>
      <c r="GG480" s="54"/>
      <c r="GH480" s="54"/>
      <c r="GI480" s="54"/>
      <c r="GJ480" s="54"/>
      <c r="GK480" s="54"/>
      <c r="GL480" s="54"/>
      <c r="GM480" s="54"/>
      <c r="GN480" s="54"/>
      <c r="GO480" s="54"/>
      <c r="GP480" s="54"/>
      <c r="GQ480" s="54"/>
      <c r="GR480" s="54"/>
      <c r="GS480" s="54"/>
      <c r="GT480" s="54"/>
      <c r="GU480" s="54"/>
      <c r="GV480" s="54"/>
      <c r="GW480" s="54"/>
      <c r="GX480" s="54"/>
      <c r="GY480" s="54"/>
      <c r="GZ480" s="54"/>
      <c r="HA480" s="54"/>
      <c r="HB480" s="54"/>
      <c r="HC480" s="54"/>
      <c r="HD480" s="54"/>
      <c r="HE480" s="54"/>
      <c r="HF480" s="54"/>
      <c r="HG480" s="54"/>
      <c r="HH480" s="54"/>
      <c r="HI480" s="54"/>
      <c r="HJ480" s="54"/>
      <c r="HK480" s="54"/>
      <c r="HL480" s="54"/>
      <c r="HM480" s="54"/>
      <c r="HN480" s="54"/>
      <c r="HO480" s="54"/>
      <c r="HP480" s="54"/>
      <c r="HQ480" s="54"/>
      <c r="HR480" s="54"/>
      <c r="HS480" s="54"/>
      <c r="HT480" s="54"/>
      <c r="HU480" s="54"/>
      <c r="HV480" s="54"/>
      <c r="HW480" s="54"/>
      <c r="HX480" s="54"/>
      <c r="HY480" s="54"/>
      <c r="HZ480" s="54"/>
      <c r="IA480" s="54"/>
      <c r="IB480" s="54"/>
      <c r="IC480" s="54"/>
      <c r="ID480" s="54"/>
      <c r="IE480" s="54"/>
      <c r="IF480" s="54"/>
      <c r="IG480" s="54"/>
      <c r="IH480" s="54"/>
      <c r="II480" s="54"/>
      <c r="IJ480" s="54"/>
      <c r="IK480" s="54"/>
      <c r="IL480" s="54"/>
      <c r="IM480" s="54"/>
      <c r="IN480" s="54"/>
      <c r="IO480" s="54"/>
      <c r="IP480" s="54"/>
      <c r="IQ480" s="54"/>
      <c r="IR480" s="54"/>
      <c r="IS480" s="54"/>
      <c r="IT480" s="54"/>
      <c r="IU480" s="54"/>
      <c r="IV480" s="54"/>
      <c r="IW480" s="54"/>
      <c r="IX480" s="54"/>
      <c r="IY480" s="54"/>
      <c r="IZ480" s="54"/>
      <c r="JA480" s="16"/>
      <c r="JB480" s="16"/>
      <c r="JC480" s="16"/>
      <c r="JD480" s="16"/>
    </row>
    <row r="481" spans="1:264" s="6" customFormat="1" x14ac:dyDescent="0.25">
      <c r="A481" s="55">
        <v>477</v>
      </c>
      <c r="B481" s="56">
        <f>ESTUDIANTES!B481</f>
        <v>0</v>
      </c>
      <c r="C481" s="56">
        <f>ESTUDIANTES!C481</f>
        <v>0</v>
      </c>
      <c r="D481" s="97">
        <f>ESTUDIANTES!D481</f>
        <v>0</v>
      </c>
      <c r="E481" s="97"/>
      <c r="F481" s="97"/>
      <c r="G481" s="97"/>
      <c r="H481" s="57">
        <f>ESTUDIANTES!H481</f>
        <v>0</v>
      </c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4"/>
      <c r="EL481" s="54"/>
      <c r="EM481" s="54"/>
      <c r="EN481" s="54"/>
      <c r="EO481" s="54"/>
      <c r="EP481" s="54"/>
      <c r="EQ481" s="54"/>
      <c r="ER481" s="54"/>
      <c r="ES481" s="54"/>
      <c r="ET481" s="54"/>
      <c r="EU481" s="54"/>
      <c r="EV481" s="54"/>
      <c r="EW481" s="54"/>
      <c r="EX481" s="54"/>
      <c r="EY481" s="54"/>
      <c r="EZ481" s="54"/>
      <c r="FA481" s="54"/>
      <c r="FB481" s="54"/>
      <c r="FC481" s="54"/>
      <c r="FD481" s="54"/>
      <c r="FE481" s="54"/>
      <c r="FF481" s="54"/>
      <c r="FG481" s="54"/>
      <c r="FH481" s="54"/>
      <c r="FI481" s="54"/>
      <c r="FJ481" s="54"/>
      <c r="FK481" s="54"/>
      <c r="FL481" s="54"/>
      <c r="FM481" s="54"/>
      <c r="FN481" s="54"/>
      <c r="FO481" s="54"/>
      <c r="FP481" s="54"/>
      <c r="FQ481" s="54"/>
      <c r="FR481" s="54"/>
      <c r="FS481" s="54"/>
      <c r="FT481" s="54"/>
      <c r="FU481" s="54"/>
      <c r="FV481" s="54"/>
      <c r="FW481" s="54"/>
      <c r="FX481" s="54"/>
      <c r="FY481" s="54"/>
      <c r="FZ481" s="54"/>
      <c r="GA481" s="54"/>
      <c r="GB481" s="54"/>
      <c r="GC481" s="54"/>
      <c r="GD481" s="54"/>
      <c r="GE481" s="54"/>
      <c r="GF481" s="54"/>
      <c r="GG481" s="54"/>
      <c r="GH481" s="54"/>
      <c r="GI481" s="54"/>
      <c r="GJ481" s="54"/>
      <c r="GK481" s="54"/>
      <c r="GL481" s="54"/>
      <c r="GM481" s="54"/>
      <c r="GN481" s="54"/>
      <c r="GO481" s="54"/>
      <c r="GP481" s="54"/>
      <c r="GQ481" s="54"/>
      <c r="GR481" s="54"/>
      <c r="GS481" s="54"/>
      <c r="GT481" s="54"/>
      <c r="GU481" s="54"/>
      <c r="GV481" s="54"/>
      <c r="GW481" s="54"/>
      <c r="GX481" s="54"/>
      <c r="GY481" s="54"/>
      <c r="GZ481" s="54"/>
      <c r="HA481" s="54"/>
      <c r="HB481" s="54"/>
      <c r="HC481" s="54"/>
      <c r="HD481" s="54"/>
      <c r="HE481" s="54"/>
      <c r="HF481" s="54"/>
      <c r="HG481" s="54"/>
      <c r="HH481" s="54"/>
      <c r="HI481" s="54"/>
      <c r="HJ481" s="54"/>
      <c r="HK481" s="54"/>
      <c r="HL481" s="54"/>
      <c r="HM481" s="54"/>
      <c r="HN481" s="54"/>
      <c r="HO481" s="54"/>
      <c r="HP481" s="54"/>
      <c r="HQ481" s="54"/>
      <c r="HR481" s="54"/>
      <c r="HS481" s="54"/>
      <c r="HT481" s="54"/>
      <c r="HU481" s="54"/>
      <c r="HV481" s="54"/>
      <c r="HW481" s="54"/>
      <c r="HX481" s="54"/>
      <c r="HY481" s="54"/>
      <c r="HZ481" s="54"/>
      <c r="IA481" s="54"/>
      <c r="IB481" s="54"/>
      <c r="IC481" s="54"/>
      <c r="ID481" s="54"/>
      <c r="IE481" s="54"/>
      <c r="IF481" s="54"/>
      <c r="IG481" s="54"/>
      <c r="IH481" s="54"/>
      <c r="II481" s="54"/>
      <c r="IJ481" s="54"/>
      <c r="IK481" s="54"/>
      <c r="IL481" s="54"/>
      <c r="IM481" s="54"/>
      <c r="IN481" s="54"/>
      <c r="IO481" s="54"/>
      <c r="IP481" s="54"/>
      <c r="IQ481" s="54"/>
      <c r="IR481" s="54"/>
      <c r="IS481" s="54"/>
      <c r="IT481" s="54"/>
      <c r="IU481" s="54"/>
      <c r="IV481" s="54"/>
      <c r="IW481" s="54"/>
      <c r="IX481" s="54"/>
      <c r="IY481" s="54"/>
      <c r="IZ481" s="54"/>
      <c r="JA481" s="16"/>
      <c r="JB481" s="16"/>
      <c r="JC481" s="16"/>
      <c r="JD481" s="16"/>
    </row>
    <row r="482" spans="1:264" s="6" customFormat="1" x14ac:dyDescent="0.25">
      <c r="A482" s="55">
        <v>478</v>
      </c>
      <c r="B482" s="56">
        <f>ESTUDIANTES!B482</f>
        <v>0</v>
      </c>
      <c r="C482" s="56">
        <f>ESTUDIANTES!C482</f>
        <v>0</v>
      </c>
      <c r="D482" s="97">
        <f>ESTUDIANTES!D482</f>
        <v>0</v>
      </c>
      <c r="E482" s="97"/>
      <c r="F482" s="97"/>
      <c r="G482" s="97"/>
      <c r="H482" s="57">
        <f>ESTUDIANTES!H482</f>
        <v>0</v>
      </c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54"/>
      <c r="CY482" s="54"/>
      <c r="CZ482" s="54"/>
      <c r="DA482" s="54"/>
      <c r="DB482" s="54"/>
      <c r="DC482" s="54"/>
      <c r="DD482" s="54"/>
      <c r="DE482" s="54"/>
      <c r="DF482" s="54"/>
      <c r="DG482" s="54"/>
      <c r="DH482" s="54"/>
      <c r="DI482" s="54"/>
      <c r="DJ482" s="54"/>
      <c r="DK482" s="54"/>
      <c r="DL482" s="54"/>
      <c r="DM482" s="54"/>
      <c r="DN482" s="54"/>
      <c r="DO482" s="54"/>
      <c r="DP482" s="54"/>
      <c r="DQ482" s="54"/>
      <c r="DR482" s="54"/>
      <c r="DS482" s="54"/>
      <c r="DT482" s="54"/>
      <c r="DU482" s="54"/>
      <c r="DV482" s="54"/>
      <c r="DW482" s="54"/>
      <c r="DX482" s="54"/>
      <c r="DY482" s="54"/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  <c r="EJ482" s="54"/>
      <c r="EK482" s="54"/>
      <c r="EL482" s="54"/>
      <c r="EM482" s="54"/>
      <c r="EN482" s="54"/>
      <c r="EO482" s="54"/>
      <c r="EP482" s="54"/>
      <c r="EQ482" s="54"/>
      <c r="ER482" s="54"/>
      <c r="ES482" s="54"/>
      <c r="ET482" s="54"/>
      <c r="EU482" s="54"/>
      <c r="EV482" s="54"/>
      <c r="EW482" s="54"/>
      <c r="EX482" s="54"/>
      <c r="EY482" s="54"/>
      <c r="EZ482" s="54"/>
      <c r="FA482" s="54"/>
      <c r="FB482" s="54"/>
      <c r="FC482" s="54"/>
      <c r="FD482" s="54"/>
      <c r="FE482" s="54"/>
      <c r="FF482" s="54"/>
      <c r="FG482" s="54"/>
      <c r="FH482" s="54"/>
      <c r="FI482" s="54"/>
      <c r="FJ482" s="54"/>
      <c r="FK482" s="54"/>
      <c r="FL482" s="54"/>
      <c r="FM482" s="54"/>
      <c r="FN482" s="54"/>
      <c r="FO482" s="54"/>
      <c r="FP482" s="54"/>
      <c r="FQ482" s="54"/>
      <c r="FR482" s="54"/>
      <c r="FS482" s="54"/>
      <c r="FT482" s="54"/>
      <c r="FU482" s="54"/>
      <c r="FV482" s="54"/>
      <c r="FW482" s="54"/>
      <c r="FX482" s="54"/>
      <c r="FY482" s="54"/>
      <c r="FZ482" s="54"/>
      <c r="GA482" s="54"/>
      <c r="GB482" s="54"/>
      <c r="GC482" s="54"/>
      <c r="GD482" s="54"/>
      <c r="GE482" s="54"/>
      <c r="GF482" s="54"/>
      <c r="GG482" s="54"/>
      <c r="GH482" s="54"/>
      <c r="GI482" s="54"/>
      <c r="GJ482" s="54"/>
      <c r="GK482" s="54"/>
      <c r="GL482" s="54"/>
      <c r="GM482" s="54"/>
      <c r="GN482" s="54"/>
      <c r="GO482" s="54"/>
      <c r="GP482" s="54"/>
      <c r="GQ482" s="54"/>
      <c r="GR482" s="54"/>
      <c r="GS482" s="54"/>
      <c r="GT482" s="54"/>
      <c r="GU482" s="54"/>
      <c r="GV482" s="54"/>
      <c r="GW482" s="54"/>
      <c r="GX482" s="54"/>
      <c r="GY482" s="54"/>
      <c r="GZ482" s="54"/>
      <c r="HA482" s="54"/>
      <c r="HB482" s="54"/>
      <c r="HC482" s="54"/>
      <c r="HD482" s="54"/>
      <c r="HE482" s="54"/>
      <c r="HF482" s="54"/>
      <c r="HG482" s="54"/>
      <c r="HH482" s="54"/>
      <c r="HI482" s="54"/>
      <c r="HJ482" s="54"/>
      <c r="HK482" s="54"/>
      <c r="HL482" s="54"/>
      <c r="HM482" s="54"/>
      <c r="HN482" s="54"/>
      <c r="HO482" s="54"/>
      <c r="HP482" s="54"/>
      <c r="HQ482" s="54"/>
      <c r="HR482" s="54"/>
      <c r="HS482" s="54"/>
      <c r="HT482" s="54"/>
      <c r="HU482" s="54"/>
      <c r="HV482" s="54"/>
      <c r="HW482" s="54"/>
      <c r="HX482" s="54"/>
      <c r="HY482" s="54"/>
      <c r="HZ482" s="54"/>
      <c r="IA482" s="54"/>
      <c r="IB482" s="54"/>
      <c r="IC482" s="54"/>
      <c r="ID482" s="54"/>
      <c r="IE482" s="54"/>
      <c r="IF482" s="54"/>
      <c r="IG482" s="54"/>
      <c r="IH482" s="54"/>
      <c r="II482" s="54"/>
      <c r="IJ482" s="54"/>
      <c r="IK482" s="54"/>
      <c r="IL482" s="54"/>
      <c r="IM482" s="54"/>
      <c r="IN482" s="54"/>
      <c r="IO482" s="54"/>
      <c r="IP482" s="54"/>
      <c r="IQ482" s="54"/>
      <c r="IR482" s="54"/>
      <c r="IS482" s="54"/>
      <c r="IT482" s="54"/>
      <c r="IU482" s="54"/>
      <c r="IV482" s="54"/>
      <c r="IW482" s="54"/>
      <c r="IX482" s="54"/>
      <c r="IY482" s="54"/>
      <c r="IZ482" s="54"/>
      <c r="JA482" s="16"/>
      <c r="JB482" s="16"/>
      <c r="JC482" s="16"/>
      <c r="JD482" s="16"/>
    </row>
    <row r="483" spans="1:264" s="6" customFormat="1" x14ac:dyDescent="0.25">
      <c r="A483" s="55">
        <v>479</v>
      </c>
      <c r="B483" s="56">
        <f>ESTUDIANTES!B483</f>
        <v>0</v>
      </c>
      <c r="C483" s="56">
        <f>ESTUDIANTES!C483</f>
        <v>0</v>
      </c>
      <c r="D483" s="97">
        <f>ESTUDIANTES!D483</f>
        <v>0</v>
      </c>
      <c r="E483" s="97"/>
      <c r="F483" s="97"/>
      <c r="G483" s="97"/>
      <c r="H483" s="57">
        <f>ESTUDIANTES!H483</f>
        <v>0</v>
      </c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54"/>
      <c r="CY483" s="54"/>
      <c r="CZ483" s="54"/>
      <c r="DA483" s="54"/>
      <c r="DB483" s="54"/>
      <c r="DC483" s="54"/>
      <c r="DD483" s="54"/>
      <c r="DE483" s="54"/>
      <c r="DF483" s="54"/>
      <c r="DG483" s="54"/>
      <c r="DH483" s="54"/>
      <c r="DI483" s="54"/>
      <c r="DJ483" s="54"/>
      <c r="DK483" s="54"/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54"/>
      <c r="EK483" s="54"/>
      <c r="EL483" s="54"/>
      <c r="EM483" s="54"/>
      <c r="EN483" s="54"/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  <c r="HB483" s="54"/>
      <c r="HC483" s="54"/>
      <c r="HD483" s="54"/>
      <c r="HE483" s="54"/>
      <c r="HF483" s="54"/>
      <c r="HG483" s="54"/>
      <c r="HH483" s="54"/>
      <c r="HI483" s="54"/>
      <c r="HJ483" s="54"/>
      <c r="HK483" s="54"/>
      <c r="HL483" s="54"/>
      <c r="HM483" s="54"/>
      <c r="HN483" s="54"/>
      <c r="HO483" s="54"/>
      <c r="HP483" s="54"/>
      <c r="HQ483" s="54"/>
      <c r="HR483" s="54"/>
      <c r="HS483" s="54"/>
      <c r="HT483" s="54"/>
      <c r="HU483" s="54"/>
      <c r="HV483" s="54"/>
      <c r="HW483" s="54"/>
      <c r="HX483" s="54"/>
      <c r="HY483" s="54"/>
      <c r="HZ483" s="54"/>
      <c r="IA483" s="54"/>
      <c r="IB483" s="54"/>
      <c r="IC483" s="54"/>
      <c r="ID483" s="54"/>
      <c r="IE483" s="54"/>
      <c r="IF483" s="54"/>
      <c r="IG483" s="54"/>
      <c r="IH483" s="54"/>
      <c r="II483" s="54"/>
      <c r="IJ483" s="54"/>
      <c r="IK483" s="54"/>
      <c r="IL483" s="54"/>
      <c r="IM483" s="54"/>
      <c r="IN483" s="54"/>
      <c r="IO483" s="54"/>
      <c r="IP483" s="54"/>
      <c r="IQ483" s="54"/>
      <c r="IR483" s="54"/>
      <c r="IS483" s="54"/>
      <c r="IT483" s="54"/>
      <c r="IU483" s="54"/>
      <c r="IV483" s="54"/>
      <c r="IW483" s="54"/>
      <c r="IX483" s="54"/>
      <c r="IY483" s="54"/>
      <c r="IZ483" s="54"/>
      <c r="JA483" s="16"/>
      <c r="JB483" s="16"/>
      <c r="JC483" s="16"/>
      <c r="JD483" s="16"/>
    </row>
    <row r="484" spans="1:264" s="6" customFormat="1" x14ac:dyDescent="0.25">
      <c r="A484" s="55">
        <v>480</v>
      </c>
      <c r="B484" s="56">
        <f>ESTUDIANTES!B484</f>
        <v>0</v>
      </c>
      <c r="C484" s="56">
        <f>ESTUDIANTES!C484</f>
        <v>0</v>
      </c>
      <c r="D484" s="97">
        <f>ESTUDIANTES!D484</f>
        <v>0</v>
      </c>
      <c r="E484" s="97"/>
      <c r="F484" s="97"/>
      <c r="G484" s="97"/>
      <c r="H484" s="57">
        <f>ESTUDIANTES!H484</f>
        <v>0</v>
      </c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4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4"/>
      <c r="EL484" s="54"/>
      <c r="EM484" s="54"/>
      <c r="EN484" s="54"/>
      <c r="EO484" s="54"/>
      <c r="EP484" s="54"/>
      <c r="EQ484" s="54"/>
      <c r="ER484" s="54"/>
      <c r="ES484" s="54"/>
      <c r="ET484" s="54"/>
      <c r="EU484" s="54"/>
      <c r="EV484" s="54"/>
      <c r="EW484" s="54"/>
      <c r="EX484" s="54"/>
      <c r="EY484" s="54"/>
      <c r="EZ484" s="54"/>
      <c r="FA484" s="54"/>
      <c r="FB484" s="54"/>
      <c r="FC484" s="54"/>
      <c r="FD484" s="54"/>
      <c r="FE484" s="54"/>
      <c r="FF484" s="54"/>
      <c r="FG484" s="54"/>
      <c r="FH484" s="54"/>
      <c r="FI484" s="54"/>
      <c r="FJ484" s="54"/>
      <c r="FK484" s="54"/>
      <c r="FL484" s="54"/>
      <c r="FM484" s="54"/>
      <c r="FN484" s="54"/>
      <c r="FO484" s="54"/>
      <c r="FP484" s="54"/>
      <c r="FQ484" s="54"/>
      <c r="FR484" s="54"/>
      <c r="FS484" s="54"/>
      <c r="FT484" s="54"/>
      <c r="FU484" s="54"/>
      <c r="FV484" s="54"/>
      <c r="FW484" s="54"/>
      <c r="FX484" s="54"/>
      <c r="FY484" s="54"/>
      <c r="FZ484" s="54"/>
      <c r="GA484" s="54"/>
      <c r="GB484" s="54"/>
      <c r="GC484" s="54"/>
      <c r="GD484" s="54"/>
      <c r="GE484" s="54"/>
      <c r="GF484" s="54"/>
      <c r="GG484" s="54"/>
      <c r="GH484" s="54"/>
      <c r="GI484" s="54"/>
      <c r="GJ484" s="54"/>
      <c r="GK484" s="54"/>
      <c r="GL484" s="54"/>
      <c r="GM484" s="54"/>
      <c r="GN484" s="54"/>
      <c r="GO484" s="54"/>
      <c r="GP484" s="54"/>
      <c r="GQ484" s="54"/>
      <c r="GR484" s="54"/>
      <c r="GS484" s="54"/>
      <c r="GT484" s="54"/>
      <c r="GU484" s="54"/>
      <c r="GV484" s="54"/>
      <c r="GW484" s="54"/>
      <c r="GX484" s="54"/>
      <c r="GY484" s="54"/>
      <c r="GZ484" s="54"/>
      <c r="HA484" s="54"/>
      <c r="HB484" s="54"/>
      <c r="HC484" s="54"/>
      <c r="HD484" s="54"/>
      <c r="HE484" s="54"/>
      <c r="HF484" s="54"/>
      <c r="HG484" s="54"/>
      <c r="HH484" s="54"/>
      <c r="HI484" s="54"/>
      <c r="HJ484" s="54"/>
      <c r="HK484" s="54"/>
      <c r="HL484" s="54"/>
      <c r="HM484" s="54"/>
      <c r="HN484" s="54"/>
      <c r="HO484" s="54"/>
      <c r="HP484" s="54"/>
      <c r="HQ484" s="54"/>
      <c r="HR484" s="54"/>
      <c r="HS484" s="54"/>
      <c r="HT484" s="54"/>
      <c r="HU484" s="54"/>
      <c r="HV484" s="54"/>
      <c r="HW484" s="54"/>
      <c r="HX484" s="54"/>
      <c r="HY484" s="54"/>
      <c r="HZ484" s="54"/>
      <c r="IA484" s="54"/>
      <c r="IB484" s="54"/>
      <c r="IC484" s="54"/>
      <c r="ID484" s="54"/>
      <c r="IE484" s="54"/>
      <c r="IF484" s="54"/>
      <c r="IG484" s="54"/>
      <c r="IH484" s="54"/>
      <c r="II484" s="54"/>
      <c r="IJ484" s="54"/>
      <c r="IK484" s="54"/>
      <c r="IL484" s="54"/>
      <c r="IM484" s="54"/>
      <c r="IN484" s="54"/>
      <c r="IO484" s="54"/>
      <c r="IP484" s="54"/>
      <c r="IQ484" s="54"/>
      <c r="IR484" s="54"/>
      <c r="IS484" s="54"/>
      <c r="IT484" s="54"/>
      <c r="IU484" s="54"/>
      <c r="IV484" s="54"/>
      <c r="IW484" s="54"/>
      <c r="IX484" s="54"/>
      <c r="IY484" s="54"/>
      <c r="IZ484" s="54"/>
      <c r="JA484" s="16"/>
      <c r="JB484" s="16"/>
      <c r="JC484" s="16"/>
      <c r="JD484" s="16"/>
    </row>
    <row r="485" spans="1:264" s="6" customFormat="1" x14ac:dyDescent="0.25">
      <c r="A485" s="55">
        <v>481</v>
      </c>
      <c r="B485" s="56">
        <f>ESTUDIANTES!B485</f>
        <v>0</v>
      </c>
      <c r="C485" s="56">
        <f>ESTUDIANTES!C485</f>
        <v>0</v>
      </c>
      <c r="D485" s="97">
        <f>ESTUDIANTES!D485</f>
        <v>0</v>
      </c>
      <c r="E485" s="97"/>
      <c r="F485" s="97"/>
      <c r="G485" s="97"/>
      <c r="H485" s="57">
        <f>ESTUDIANTES!H485</f>
        <v>0</v>
      </c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4"/>
      <c r="EK485" s="54"/>
      <c r="EL485" s="54"/>
      <c r="EM485" s="54"/>
      <c r="EN485" s="54"/>
      <c r="EO485" s="54"/>
      <c r="EP485" s="54"/>
      <c r="EQ485" s="54"/>
      <c r="ER485" s="54"/>
      <c r="ES485" s="54"/>
      <c r="ET485" s="54"/>
      <c r="EU485" s="54"/>
      <c r="EV485" s="54"/>
      <c r="EW485" s="54"/>
      <c r="EX485" s="54"/>
      <c r="EY485" s="54"/>
      <c r="EZ485" s="54"/>
      <c r="FA485" s="54"/>
      <c r="FB485" s="54"/>
      <c r="FC485" s="54"/>
      <c r="FD485" s="54"/>
      <c r="FE485" s="54"/>
      <c r="FF485" s="54"/>
      <c r="FG485" s="54"/>
      <c r="FH485" s="54"/>
      <c r="FI485" s="54"/>
      <c r="FJ485" s="54"/>
      <c r="FK485" s="54"/>
      <c r="FL485" s="54"/>
      <c r="FM485" s="54"/>
      <c r="FN485" s="54"/>
      <c r="FO485" s="54"/>
      <c r="FP485" s="54"/>
      <c r="FQ485" s="54"/>
      <c r="FR485" s="54"/>
      <c r="FS485" s="54"/>
      <c r="FT485" s="54"/>
      <c r="FU485" s="54"/>
      <c r="FV485" s="54"/>
      <c r="FW485" s="54"/>
      <c r="FX485" s="54"/>
      <c r="FY485" s="54"/>
      <c r="FZ485" s="54"/>
      <c r="GA485" s="54"/>
      <c r="GB485" s="54"/>
      <c r="GC485" s="54"/>
      <c r="GD485" s="54"/>
      <c r="GE485" s="54"/>
      <c r="GF485" s="54"/>
      <c r="GG485" s="54"/>
      <c r="GH485" s="54"/>
      <c r="GI485" s="54"/>
      <c r="GJ485" s="54"/>
      <c r="GK485" s="54"/>
      <c r="GL485" s="54"/>
      <c r="GM485" s="54"/>
      <c r="GN485" s="54"/>
      <c r="GO485" s="54"/>
      <c r="GP485" s="54"/>
      <c r="GQ485" s="54"/>
      <c r="GR485" s="54"/>
      <c r="GS485" s="54"/>
      <c r="GT485" s="54"/>
      <c r="GU485" s="54"/>
      <c r="GV485" s="54"/>
      <c r="GW485" s="54"/>
      <c r="GX485" s="54"/>
      <c r="GY485" s="54"/>
      <c r="GZ485" s="54"/>
      <c r="HA485" s="54"/>
      <c r="HB485" s="54"/>
      <c r="HC485" s="54"/>
      <c r="HD485" s="54"/>
      <c r="HE485" s="54"/>
      <c r="HF485" s="54"/>
      <c r="HG485" s="54"/>
      <c r="HH485" s="54"/>
      <c r="HI485" s="54"/>
      <c r="HJ485" s="54"/>
      <c r="HK485" s="54"/>
      <c r="HL485" s="54"/>
      <c r="HM485" s="54"/>
      <c r="HN485" s="54"/>
      <c r="HO485" s="54"/>
      <c r="HP485" s="54"/>
      <c r="HQ485" s="54"/>
      <c r="HR485" s="54"/>
      <c r="HS485" s="54"/>
      <c r="HT485" s="54"/>
      <c r="HU485" s="54"/>
      <c r="HV485" s="54"/>
      <c r="HW485" s="54"/>
      <c r="HX485" s="54"/>
      <c r="HY485" s="54"/>
      <c r="HZ485" s="54"/>
      <c r="IA485" s="54"/>
      <c r="IB485" s="54"/>
      <c r="IC485" s="54"/>
      <c r="ID485" s="54"/>
      <c r="IE485" s="54"/>
      <c r="IF485" s="54"/>
      <c r="IG485" s="54"/>
      <c r="IH485" s="54"/>
      <c r="II485" s="54"/>
      <c r="IJ485" s="54"/>
      <c r="IK485" s="54"/>
      <c r="IL485" s="54"/>
      <c r="IM485" s="54"/>
      <c r="IN485" s="54"/>
      <c r="IO485" s="54"/>
      <c r="IP485" s="54"/>
      <c r="IQ485" s="54"/>
      <c r="IR485" s="54"/>
      <c r="IS485" s="54"/>
      <c r="IT485" s="54"/>
      <c r="IU485" s="54"/>
      <c r="IV485" s="54"/>
      <c r="IW485" s="54"/>
      <c r="IX485" s="54"/>
      <c r="IY485" s="54"/>
      <c r="IZ485" s="54"/>
      <c r="JA485" s="16"/>
      <c r="JB485" s="16"/>
      <c r="JC485" s="16"/>
      <c r="JD485" s="16"/>
    </row>
    <row r="486" spans="1:264" s="6" customFormat="1" x14ac:dyDescent="0.25">
      <c r="A486" s="55">
        <v>482</v>
      </c>
      <c r="B486" s="56">
        <f>ESTUDIANTES!B486</f>
        <v>0</v>
      </c>
      <c r="C486" s="56">
        <f>ESTUDIANTES!C486</f>
        <v>0</v>
      </c>
      <c r="D486" s="97">
        <f>ESTUDIANTES!D486</f>
        <v>0</v>
      </c>
      <c r="E486" s="97"/>
      <c r="F486" s="97"/>
      <c r="G486" s="97"/>
      <c r="H486" s="57">
        <f>ESTUDIANTES!H486</f>
        <v>0</v>
      </c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  <c r="ET486" s="54"/>
      <c r="EU486" s="54"/>
      <c r="EV486" s="54"/>
      <c r="EW486" s="54"/>
      <c r="EX486" s="54"/>
      <c r="EY486" s="54"/>
      <c r="EZ486" s="54"/>
      <c r="FA486" s="54"/>
      <c r="FB486" s="54"/>
      <c r="FC486" s="54"/>
      <c r="FD486" s="54"/>
      <c r="FE486" s="54"/>
      <c r="FF486" s="54"/>
      <c r="FG486" s="54"/>
      <c r="FH486" s="54"/>
      <c r="FI486" s="54"/>
      <c r="FJ486" s="54"/>
      <c r="FK486" s="54"/>
      <c r="FL486" s="54"/>
      <c r="FM486" s="54"/>
      <c r="FN486" s="54"/>
      <c r="FO486" s="54"/>
      <c r="FP486" s="54"/>
      <c r="FQ486" s="54"/>
      <c r="FR486" s="54"/>
      <c r="FS486" s="54"/>
      <c r="FT486" s="54"/>
      <c r="FU486" s="54"/>
      <c r="FV486" s="54"/>
      <c r="FW486" s="54"/>
      <c r="FX486" s="54"/>
      <c r="FY486" s="54"/>
      <c r="FZ486" s="54"/>
      <c r="GA486" s="54"/>
      <c r="GB486" s="54"/>
      <c r="GC486" s="54"/>
      <c r="GD486" s="54"/>
      <c r="GE486" s="54"/>
      <c r="GF486" s="54"/>
      <c r="GG486" s="54"/>
      <c r="GH486" s="54"/>
      <c r="GI486" s="54"/>
      <c r="GJ486" s="54"/>
      <c r="GK486" s="54"/>
      <c r="GL486" s="54"/>
      <c r="GM486" s="54"/>
      <c r="GN486" s="54"/>
      <c r="GO486" s="54"/>
      <c r="GP486" s="54"/>
      <c r="GQ486" s="54"/>
      <c r="GR486" s="54"/>
      <c r="GS486" s="54"/>
      <c r="GT486" s="54"/>
      <c r="GU486" s="54"/>
      <c r="GV486" s="54"/>
      <c r="GW486" s="54"/>
      <c r="GX486" s="54"/>
      <c r="GY486" s="54"/>
      <c r="GZ486" s="54"/>
      <c r="HA486" s="54"/>
      <c r="HB486" s="54"/>
      <c r="HC486" s="54"/>
      <c r="HD486" s="54"/>
      <c r="HE486" s="54"/>
      <c r="HF486" s="54"/>
      <c r="HG486" s="54"/>
      <c r="HH486" s="54"/>
      <c r="HI486" s="54"/>
      <c r="HJ486" s="54"/>
      <c r="HK486" s="54"/>
      <c r="HL486" s="54"/>
      <c r="HM486" s="54"/>
      <c r="HN486" s="54"/>
      <c r="HO486" s="54"/>
      <c r="HP486" s="54"/>
      <c r="HQ486" s="54"/>
      <c r="HR486" s="54"/>
      <c r="HS486" s="54"/>
      <c r="HT486" s="54"/>
      <c r="HU486" s="54"/>
      <c r="HV486" s="54"/>
      <c r="HW486" s="54"/>
      <c r="HX486" s="54"/>
      <c r="HY486" s="54"/>
      <c r="HZ486" s="54"/>
      <c r="IA486" s="54"/>
      <c r="IB486" s="54"/>
      <c r="IC486" s="54"/>
      <c r="ID486" s="54"/>
      <c r="IE486" s="54"/>
      <c r="IF486" s="54"/>
      <c r="IG486" s="54"/>
      <c r="IH486" s="54"/>
      <c r="II486" s="54"/>
      <c r="IJ486" s="54"/>
      <c r="IK486" s="54"/>
      <c r="IL486" s="54"/>
      <c r="IM486" s="54"/>
      <c r="IN486" s="54"/>
      <c r="IO486" s="54"/>
      <c r="IP486" s="54"/>
      <c r="IQ486" s="54"/>
      <c r="IR486" s="54"/>
      <c r="IS486" s="54"/>
      <c r="IT486" s="54"/>
      <c r="IU486" s="54"/>
      <c r="IV486" s="54"/>
      <c r="IW486" s="54"/>
      <c r="IX486" s="54"/>
      <c r="IY486" s="54"/>
      <c r="IZ486" s="54"/>
      <c r="JA486" s="16"/>
      <c r="JB486" s="16"/>
      <c r="JC486" s="16"/>
      <c r="JD486" s="16"/>
    </row>
    <row r="487" spans="1:264" s="6" customFormat="1" x14ac:dyDescent="0.25">
      <c r="A487" s="55">
        <v>483</v>
      </c>
      <c r="B487" s="56">
        <f>ESTUDIANTES!B487</f>
        <v>0</v>
      </c>
      <c r="C487" s="56">
        <f>ESTUDIANTES!C487</f>
        <v>0</v>
      </c>
      <c r="D487" s="97">
        <f>ESTUDIANTES!D487</f>
        <v>0</v>
      </c>
      <c r="E487" s="97"/>
      <c r="F487" s="97"/>
      <c r="G487" s="97"/>
      <c r="H487" s="57">
        <f>ESTUDIANTES!H487</f>
        <v>0</v>
      </c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  <c r="HB487" s="54"/>
      <c r="HC487" s="54"/>
      <c r="HD487" s="54"/>
      <c r="HE487" s="54"/>
      <c r="HF487" s="54"/>
      <c r="HG487" s="54"/>
      <c r="HH487" s="54"/>
      <c r="HI487" s="54"/>
      <c r="HJ487" s="54"/>
      <c r="HK487" s="54"/>
      <c r="HL487" s="54"/>
      <c r="HM487" s="54"/>
      <c r="HN487" s="54"/>
      <c r="HO487" s="54"/>
      <c r="HP487" s="54"/>
      <c r="HQ487" s="54"/>
      <c r="HR487" s="54"/>
      <c r="HS487" s="54"/>
      <c r="HT487" s="54"/>
      <c r="HU487" s="54"/>
      <c r="HV487" s="54"/>
      <c r="HW487" s="54"/>
      <c r="HX487" s="54"/>
      <c r="HY487" s="54"/>
      <c r="HZ487" s="54"/>
      <c r="IA487" s="54"/>
      <c r="IB487" s="54"/>
      <c r="IC487" s="54"/>
      <c r="ID487" s="54"/>
      <c r="IE487" s="54"/>
      <c r="IF487" s="54"/>
      <c r="IG487" s="54"/>
      <c r="IH487" s="54"/>
      <c r="II487" s="54"/>
      <c r="IJ487" s="54"/>
      <c r="IK487" s="54"/>
      <c r="IL487" s="54"/>
      <c r="IM487" s="54"/>
      <c r="IN487" s="54"/>
      <c r="IO487" s="54"/>
      <c r="IP487" s="54"/>
      <c r="IQ487" s="54"/>
      <c r="IR487" s="54"/>
      <c r="IS487" s="54"/>
      <c r="IT487" s="54"/>
      <c r="IU487" s="54"/>
      <c r="IV487" s="54"/>
      <c r="IW487" s="54"/>
      <c r="IX487" s="54"/>
      <c r="IY487" s="54"/>
      <c r="IZ487" s="54"/>
      <c r="JA487" s="16"/>
      <c r="JB487" s="16"/>
      <c r="JC487" s="16"/>
      <c r="JD487" s="16"/>
    </row>
    <row r="488" spans="1:264" s="6" customFormat="1" x14ac:dyDescent="0.25">
      <c r="A488" s="55">
        <v>484</v>
      </c>
      <c r="B488" s="56">
        <f>ESTUDIANTES!B488</f>
        <v>0</v>
      </c>
      <c r="C488" s="56">
        <f>ESTUDIANTES!C488</f>
        <v>0</v>
      </c>
      <c r="D488" s="97">
        <f>ESTUDIANTES!D488</f>
        <v>0</v>
      </c>
      <c r="E488" s="97"/>
      <c r="F488" s="97"/>
      <c r="G488" s="97"/>
      <c r="H488" s="57">
        <f>ESTUDIANTES!H488</f>
        <v>0</v>
      </c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4"/>
      <c r="EL488" s="54"/>
      <c r="EM488" s="54"/>
      <c r="EN488" s="54"/>
      <c r="EO488" s="54"/>
      <c r="EP488" s="54"/>
      <c r="EQ488" s="54"/>
      <c r="ER488" s="54"/>
      <c r="ES488" s="54"/>
      <c r="ET488" s="54"/>
      <c r="EU488" s="54"/>
      <c r="EV488" s="54"/>
      <c r="EW488" s="54"/>
      <c r="EX488" s="54"/>
      <c r="EY488" s="54"/>
      <c r="EZ488" s="54"/>
      <c r="FA488" s="54"/>
      <c r="FB488" s="54"/>
      <c r="FC488" s="54"/>
      <c r="FD488" s="54"/>
      <c r="FE488" s="54"/>
      <c r="FF488" s="54"/>
      <c r="FG488" s="54"/>
      <c r="FH488" s="54"/>
      <c r="FI488" s="54"/>
      <c r="FJ488" s="54"/>
      <c r="FK488" s="54"/>
      <c r="FL488" s="54"/>
      <c r="FM488" s="54"/>
      <c r="FN488" s="54"/>
      <c r="FO488" s="54"/>
      <c r="FP488" s="54"/>
      <c r="FQ488" s="54"/>
      <c r="FR488" s="54"/>
      <c r="FS488" s="54"/>
      <c r="FT488" s="54"/>
      <c r="FU488" s="54"/>
      <c r="FV488" s="54"/>
      <c r="FW488" s="54"/>
      <c r="FX488" s="54"/>
      <c r="FY488" s="54"/>
      <c r="FZ488" s="54"/>
      <c r="GA488" s="54"/>
      <c r="GB488" s="54"/>
      <c r="GC488" s="54"/>
      <c r="GD488" s="54"/>
      <c r="GE488" s="54"/>
      <c r="GF488" s="54"/>
      <c r="GG488" s="54"/>
      <c r="GH488" s="54"/>
      <c r="GI488" s="54"/>
      <c r="GJ488" s="54"/>
      <c r="GK488" s="54"/>
      <c r="GL488" s="54"/>
      <c r="GM488" s="54"/>
      <c r="GN488" s="54"/>
      <c r="GO488" s="54"/>
      <c r="GP488" s="54"/>
      <c r="GQ488" s="54"/>
      <c r="GR488" s="54"/>
      <c r="GS488" s="54"/>
      <c r="GT488" s="54"/>
      <c r="GU488" s="54"/>
      <c r="GV488" s="54"/>
      <c r="GW488" s="54"/>
      <c r="GX488" s="54"/>
      <c r="GY488" s="54"/>
      <c r="GZ488" s="54"/>
      <c r="HA488" s="54"/>
      <c r="HB488" s="54"/>
      <c r="HC488" s="54"/>
      <c r="HD488" s="54"/>
      <c r="HE488" s="54"/>
      <c r="HF488" s="54"/>
      <c r="HG488" s="54"/>
      <c r="HH488" s="54"/>
      <c r="HI488" s="54"/>
      <c r="HJ488" s="54"/>
      <c r="HK488" s="54"/>
      <c r="HL488" s="54"/>
      <c r="HM488" s="54"/>
      <c r="HN488" s="54"/>
      <c r="HO488" s="54"/>
      <c r="HP488" s="54"/>
      <c r="HQ488" s="54"/>
      <c r="HR488" s="54"/>
      <c r="HS488" s="54"/>
      <c r="HT488" s="54"/>
      <c r="HU488" s="54"/>
      <c r="HV488" s="54"/>
      <c r="HW488" s="54"/>
      <c r="HX488" s="54"/>
      <c r="HY488" s="54"/>
      <c r="HZ488" s="54"/>
      <c r="IA488" s="54"/>
      <c r="IB488" s="54"/>
      <c r="IC488" s="54"/>
      <c r="ID488" s="54"/>
      <c r="IE488" s="54"/>
      <c r="IF488" s="54"/>
      <c r="IG488" s="54"/>
      <c r="IH488" s="54"/>
      <c r="II488" s="54"/>
      <c r="IJ488" s="54"/>
      <c r="IK488" s="54"/>
      <c r="IL488" s="54"/>
      <c r="IM488" s="54"/>
      <c r="IN488" s="54"/>
      <c r="IO488" s="54"/>
      <c r="IP488" s="54"/>
      <c r="IQ488" s="54"/>
      <c r="IR488" s="54"/>
      <c r="IS488" s="54"/>
      <c r="IT488" s="54"/>
      <c r="IU488" s="54"/>
      <c r="IV488" s="54"/>
      <c r="IW488" s="54"/>
      <c r="IX488" s="54"/>
      <c r="IY488" s="54"/>
      <c r="IZ488" s="54"/>
      <c r="JA488" s="16"/>
      <c r="JB488" s="16"/>
      <c r="JC488" s="16"/>
      <c r="JD488" s="16"/>
    </row>
    <row r="489" spans="1:264" s="6" customFormat="1" x14ac:dyDescent="0.25">
      <c r="A489" s="55">
        <v>485</v>
      </c>
      <c r="B489" s="56">
        <f>ESTUDIANTES!B489</f>
        <v>0</v>
      </c>
      <c r="C489" s="56">
        <f>ESTUDIANTES!C489</f>
        <v>0</v>
      </c>
      <c r="D489" s="97">
        <f>ESTUDIANTES!D489</f>
        <v>0</v>
      </c>
      <c r="E489" s="97"/>
      <c r="F489" s="97"/>
      <c r="G489" s="97"/>
      <c r="H489" s="57">
        <f>ESTUDIANTES!H489</f>
        <v>0</v>
      </c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54"/>
      <c r="CY489" s="54"/>
      <c r="CZ489" s="54"/>
      <c r="DA489" s="54"/>
      <c r="DB489" s="54"/>
      <c r="DC489" s="54"/>
      <c r="DD489" s="54"/>
      <c r="DE489" s="54"/>
      <c r="DF489" s="54"/>
      <c r="DG489" s="54"/>
      <c r="DH489" s="54"/>
      <c r="DI489" s="54"/>
      <c r="DJ489" s="54"/>
      <c r="DK489" s="54"/>
      <c r="DL489" s="54"/>
      <c r="DM489" s="54"/>
      <c r="DN489" s="54"/>
      <c r="DO489" s="54"/>
      <c r="DP489" s="54"/>
      <c r="DQ489" s="54"/>
      <c r="DR489" s="54"/>
      <c r="DS489" s="54"/>
      <c r="DT489" s="54"/>
      <c r="DU489" s="54"/>
      <c r="DV489" s="54"/>
      <c r="DW489" s="54"/>
      <c r="DX489" s="54"/>
      <c r="DY489" s="54"/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  <c r="EJ489" s="54"/>
      <c r="EK489" s="54"/>
      <c r="EL489" s="54"/>
      <c r="EM489" s="54"/>
      <c r="EN489" s="54"/>
      <c r="EO489" s="54"/>
      <c r="EP489" s="54"/>
      <c r="EQ489" s="54"/>
      <c r="ER489" s="54"/>
      <c r="ES489" s="54"/>
      <c r="ET489" s="54"/>
      <c r="EU489" s="54"/>
      <c r="EV489" s="54"/>
      <c r="EW489" s="54"/>
      <c r="EX489" s="54"/>
      <c r="EY489" s="54"/>
      <c r="EZ489" s="54"/>
      <c r="FA489" s="54"/>
      <c r="FB489" s="54"/>
      <c r="FC489" s="54"/>
      <c r="FD489" s="54"/>
      <c r="FE489" s="54"/>
      <c r="FF489" s="54"/>
      <c r="FG489" s="54"/>
      <c r="FH489" s="54"/>
      <c r="FI489" s="54"/>
      <c r="FJ489" s="54"/>
      <c r="FK489" s="54"/>
      <c r="FL489" s="54"/>
      <c r="FM489" s="54"/>
      <c r="FN489" s="54"/>
      <c r="FO489" s="54"/>
      <c r="FP489" s="54"/>
      <c r="FQ489" s="54"/>
      <c r="FR489" s="54"/>
      <c r="FS489" s="54"/>
      <c r="FT489" s="54"/>
      <c r="FU489" s="54"/>
      <c r="FV489" s="54"/>
      <c r="FW489" s="54"/>
      <c r="FX489" s="54"/>
      <c r="FY489" s="54"/>
      <c r="FZ489" s="54"/>
      <c r="GA489" s="54"/>
      <c r="GB489" s="54"/>
      <c r="GC489" s="54"/>
      <c r="GD489" s="54"/>
      <c r="GE489" s="54"/>
      <c r="GF489" s="54"/>
      <c r="GG489" s="54"/>
      <c r="GH489" s="54"/>
      <c r="GI489" s="54"/>
      <c r="GJ489" s="54"/>
      <c r="GK489" s="54"/>
      <c r="GL489" s="54"/>
      <c r="GM489" s="54"/>
      <c r="GN489" s="54"/>
      <c r="GO489" s="54"/>
      <c r="GP489" s="54"/>
      <c r="GQ489" s="54"/>
      <c r="GR489" s="54"/>
      <c r="GS489" s="54"/>
      <c r="GT489" s="54"/>
      <c r="GU489" s="54"/>
      <c r="GV489" s="54"/>
      <c r="GW489" s="54"/>
      <c r="GX489" s="54"/>
      <c r="GY489" s="54"/>
      <c r="GZ489" s="54"/>
      <c r="HA489" s="54"/>
      <c r="HB489" s="54"/>
      <c r="HC489" s="54"/>
      <c r="HD489" s="54"/>
      <c r="HE489" s="54"/>
      <c r="HF489" s="54"/>
      <c r="HG489" s="54"/>
      <c r="HH489" s="54"/>
      <c r="HI489" s="54"/>
      <c r="HJ489" s="54"/>
      <c r="HK489" s="54"/>
      <c r="HL489" s="54"/>
      <c r="HM489" s="54"/>
      <c r="HN489" s="54"/>
      <c r="HO489" s="54"/>
      <c r="HP489" s="54"/>
      <c r="HQ489" s="54"/>
      <c r="HR489" s="54"/>
      <c r="HS489" s="54"/>
      <c r="HT489" s="54"/>
      <c r="HU489" s="54"/>
      <c r="HV489" s="54"/>
      <c r="HW489" s="54"/>
      <c r="HX489" s="54"/>
      <c r="HY489" s="54"/>
      <c r="HZ489" s="54"/>
      <c r="IA489" s="54"/>
      <c r="IB489" s="54"/>
      <c r="IC489" s="54"/>
      <c r="ID489" s="54"/>
      <c r="IE489" s="54"/>
      <c r="IF489" s="54"/>
      <c r="IG489" s="54"/>
      <c r="IH489" s="54"/>
      <c r="II489" s="54"/>
      <c r="IJ489" s="54"/>
      <c r="IK489" s="54"/>
      <c r="IL489" s="54"/>
      <c r="IM489" s="54"/>
      <c r="IN489" s="54"/>
      <c r="IO489" s="54"/>
      <c r="IP489" s="54"/>
      <c r="IQ489" s="54"/>
      <c r="IR489" s="54"/>
      <c r="IS489" s="54"/>
      <c r="IT489" s="54"/>
      <c r="IU489" s="54"/>
      <c r="IV489" s="54"/>
      <c r="IW489" s="54"/>
      <c r="IX489" s="54"/>
      <c r="IY489" s="54"/>
      <c r="IZ489" s="54"/>
      <c r="JA489" s="16"/>
      <c r="JB489" s="16"/>
      <c r="JC489" s="16"/>
      <c r="JD489" s="16"/>
    </row>
    <row r="490" spans="1:264" s="6" customFormat="1" x14ac:dyDescent="0.25">
      <c r="A490" s="55">
        <v>486</v>
      </c>
      <c r="B490" s="56">
        <f>ESTUDIANTES!B490</f>
        <v>0</v>
      </c>
      <c r="C490" s="56">
        <f>ESTUDIANTES!C490</f>
        <v>0</v>
      </c>
      <c r="D490" s="97">
        <f>ESTUDIANTES!D490</f>
        <v>0</v>
      </c>
      <c r="E490" s="97"/>
      <c r="F490" s="97"/>
      <c r="G490" s="97"/>
      <c r="H490" s="57">
        <f>ESTUDIANTES!H490</f>
        <v>0</v>
      </c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54"/>
      <c r="CY490" s="54"/>
      <c r="CZ490" s="54"/>
      <c r="DA490" s="54"/>
      <c r="DB490" s="54"/>
      <c r="DC490" s="54"/>
      <c r="DD490" s="54"/>
      <c r="DE490" s="54"/>
      <c r="DF490" s="54"/>
      <c r="DG490" s="54"/>
      <c r="DH490" s="54"/>
      <c r="DI490" s="54"/>
      <c r="DJ490" s="54"/>
      <c r="DK490" s="54"/>
      <c r="DL490" s="54"/>
      <c r="DM490" s="54"/>
      <c r="DN490" s="54"/>
      <c r="DO490" s="54"/>
      <c r="DP490" s="54"/>
      <c r="DQ490" s="54"/>
      <c r="DR490" s="54"/>
      <c r="DS490" s="54"/>
      <c r="DT490" s="54"/>
      <c r="DU490" s="54"/>
      <c r="DV490" s="54"/>
      <c r="DW490" s="54"/>
      <c r="DX490" s="54"/>
      <c r="DY490" s="54"/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  <c r="EJ490" s="54"/>
      <c r="EK490" s="54"/>
      <c r="EL490" s="54"/>
      <c r="EM490" s="54"/>
      <c r="EN490" s="54"/>
      <c r="EO490" s="54"/>
      <c r="EP490" s="54"/>
      <c r="EQ490" s="54"/>
      <c r="ER490" s="54"/>
      <c r="ES490" s="54"/>
      <c r="ET490" s="54"/>
      <c r="EU490" s="54"/>
      <c r="EV490" s="54"/>
      <c r="EW490" s="54"/>
      <c r="EX490" s="54"/>
      <c r="EY490" s="54"/>
      <c r="EZ490" s="54"/>
      <c r="FA490" s="54"/>
      <c r="FB490" s="54"/>
      <c r="FC490" s="54"/>
      <c r="FD490" s="54"/>
      <c r="FE490" s="54"/>
      <c r="FF490" s="54"/>
      <c r="FG490" s="54"/>
      <c r="FH490" s="54"/>
      <c r="FI490" s="54"/>
      <c r="FJ490" s="54"/>
      <c r="FK490" s="54"/>
      <c r="FL490" s="54"/>
      <c r="FM490" s="54"/>
      <c r="FN490" s="54"/>
      <c r="FO490" s="54"/>
      <c r="FP490" s="54"/>
      <c r="FQ490" s="54"/>
      <c r="FR490" s="54"/>
      <c r="FS490" s="54"/>
      <c r="FT490" s="54"/>
      <c r="FU490" s="54"/>
      <c r="FV490" s="54"/>
      <c r="FW490" s="54"/>
      <c r="FX490" s="54"/>
      <c r="FY490" s="54"/>
      <c r="FZ490" s="54"/>
      <c r="GA490" s="54"/>
      <c r="GB490" s="54"/>
      <c r="GC490" s="54"/>
      <c r="GD490" s="54"/>
      <c r="GE490" s="54"/>
      <c r="GF490" s="54"/>
      <c r="GG490" s="54"/>
      <c r="GH490" s="54"/>
      <c r="GI490" s="54"/>
      <c r="GJ490" s="54"/>
      <c r="GK490" s="54"/>
      <c r="GL490" s="54"/>
      <c r="GM490" s="54"/>
      <c r="GN490" s="54"/>
      <c r="GO490" s="54"/>
      <c r="GP490" s="54"/>
      <c r="GQ490" s="54"/>
      <c r="GR490" s="54"/>
      <c r="GS490" s="54"/>
      <c r="GT490" s="54"/>
      <c r="GU490" s="54"/>
      <c r="GV490" s="54"/>
      <c r="GW490" s="54"/>
      <c r="GX490" s="54"/>
      <c r="GY490" s="54"/>
      <c r="GZ490" s="54"/>
      <c r="HA490" s="54"/>
      <c r="HB490" s="54"/>
      <c r="HC490" s="54"/>
      <c r="HD490" s="54"/>
      <c r="HE490" s="54"/>
      <c r="HF490" s="54"/>
      <c r="HG490" s="54"/>
      <c r="HH490" s="54"/>
      <c r="HI490" s="54"/>
      <c r="HJ490" s="54"/>
      <c r="HK490" s="54"/>
      <c r="HL490" s="54"/>
      <c r="HM490" s="54"/>
      <c r="HN490" s="54"/>
      <c r="HO490" s="54"/>
      <c r="HP490" s="54"/>
      <c r="HQ490" s="54"/>
      <c r="HR490" s="54"/>
      <c r="HS490" s="54"/>
      <c r="HT490" s="54"/>
      <c r="HU490" s="54"/>
      <c r="HV490" s="54"/>
      <c r="HW490" s="54"/>
      <c r="HX490" s="54"/>
      <c r="HY490" s="54"/>
      <c r="HZ490" s="54"/>
      <c r="IA490" s="54"/>
      <c r="IB490" s="54"/>
      <c r="IC490" s="54"/>
      <c r="ID490" s="54"/>
      <c r="IE490" s="54"/>
      <c r="IF490" s="54"/>
      <c r="IG490" s="54"/>
      <c r="IH490" s="54"/>
      <c r="II490" s="54"/>
      <c r="IJ490" s="54"/>
      <c r="IK490" s="54"/>
      <c r="IL490" s="54"/>
      <c r="IM490" s="54"/>
      <c r="IN490" s="54"/>
      <c r="IO490" s="54"/>
      <c r="IP490" s="54"/>
      <c r="IQ490" s="54"/>
      <c r="IR490" s="54"/>
      <c r="IS490" s="54"/>
      <c r="IT490" s="54"/>
      <c r="IU490" s="54"/>
      <c r="IV490" s="54"/>
      <c r="IW490" s="54"/>
      <c r="IX490" s="54"/>
      <c r="IY490" s="54"/>
      <c r="IZ490" s="54"/>
      <c r="JA490" s="16"/>
      <c r="JB490" s="16"/>
      <c r="JC490" s="16"/>
      <c r="JD490" s="16"/>
    </row>
    <row r="491" spans="1:264" s="6" customFormat="1" x14ac:dyDescent="0.25">
      <c r="A491" s="55">
        <v>487</v>
      </c>
      <c r="B491" s="56">
        <f>ESTUDIANTES!B491</f>
        <v>0</v>
      </c>
      <c r="C491" s="56">
        <f>ESTUDIANTES!C491</f>
        <v>0</v>
      </c>
      <c r="D491" s="97">
        <f>ESTUDIANTES!D491</f>
        <v>0</v>
      </c>
      <c r="E491" s="97"/>
      <c r="F491" s="97"/>
      <c r="G491" s="97"/>
      <c r="H491" s="57">
        <f>ESTUDIANTES!H491</f>
        <v>0</v>
      </c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4"/>
      <c r="EL491" s="54"/>
      <c r="EM491" s="54"/>
      <c r="EN491" s="54"/>
      <c r="EO491" s="54"/>
      <c r="EP491" s="54"/>
      <c r="EQ491" s="54"/>
      <c r="ER491" s="54"/>
      <c r="ES491" s="54"/>
      <c r="ET491" s="54"/>
      <c r="EU491" s="54"/>
      <c r="EV491" s="54"/>
      <c r="EW491" s="54"/>
      <c r="EX491" s="54"/>
      <c r="EY491" s="54"/>
      <c r="EZ491" s="54"/>
      <c r="FA491" s="54"/>
      <c r="FB491" s="54"/>
      <c r="FC491" s="54"/>
      <c r="FD491" s="54"/>
      <c r="FE491" s="54"/>
      <c r="FF491" s="54"/>
      <c r="FG491" s="54"/>
      <c r="FH491" s="54"/>
      <c r="FI491" s="54"/>
      <c r="FJ491" s="54"/>
      <c r="FK491" s="54"/>
      <c r="FL491" s="54"/>
      <c r="FM491" s="54"/>
      <c r="FN491" s="54"/>
      <c r="FO491" s="54"/>
      <c r="FP491" s="54"/>
      <c r="FQ491" s="54"/>
      <c r="FR491" s="54"/>
      <c r="FS491" s="54"/>
      <c r="FT491" s="54"/>
      <c r="FU491" s="54"/>
      <c r="FV491" s="54"/>
      <c r="FW491" s="54"/>
      <c r="FX491" s="54"/>
      <c r="FY491" s="54"/>
      <c r="FZ491" s="54"/>
      <c r="GA491" s="54"/>
      <c r="GB491" s="54"/>
      <c r="GC491" s="54"/>
      <c r="GD491" s="54"/>
      <c r="GE491" s="54"/>
      <c r="GF491" s="54"/>
      <c r="GG491" s="54"/>
      <c r="GH491" s="54"/>
      <c r="GI491" s="54"/>
      <c r="GJ491" s="54"/>
      <c r="GK491" s="54"/>
      <c r="GL491" s="54"/>
      <c r="GM491" s="54"/>
      <c r="GN491" s="54"/>
      <c r="GO491" s="54"/>
      <c r="GP491" s="54"/>
      <c r="GQ491" s="54"/>
      <c r="GR491" s="54"/>
      <c r="GS491" s="54"/>
      <c r="GT491" s="54"/>
      <c r="GU491" s="54"/>
      <c r="GV491" s="54"/>
      <c r="GW491" s="54"/>
      <c r="GX491" s="54"/>
      <c r="GY491" s="54"/>
      <c r="GZ491" s="54"/>
      <c r="HA491" s="54"/>
      <c r="HB491" s="54"/>
      <c r="HC491" s="54"/>
      <c r="HD491" s="54"/>
      <c r="HE491" s="54"/>
      <c r="HF491" s="54"/>
      <c r="HG491" s="54"/>
      <c r="HH491" s="54"/>
      <c r="HI491" s="54"/>
      <c r="HJ491" s="54"/>
      <c r="HK491" s="54"/>
      <c r="HL491" s="54"/>
      <c r="HM491" s="54"/>
      <c r="HN491" s="54"/>
      <c r="HO491" s="54"/>
      <c r="HP491" s="54"/>
      <c r="HQ491" s="54"/>
      <c r="HR491" s="54"/>
      <c r="HS491" s="54"/>
      <c r="HT491" s="54"/>
      <c r="HU491" s="54"/>
      <c r="HV491" s="54"/>
      <c r="HW491" s="54"/>
      <c r="HX491" s="54"/>
      <c r="HY491" s="54"/>
      <c r="HZ491" s="54"/>
      <c r="IA491" s="54"/>
      <c r="IB491" s="54"/>
      <c r="IC491" s="54"/>
      <c r="ID491" s="54"/>
      <c r="IE491" s="54"/>
      <c r="IF491" s="54"/>
      <c r="IG491" s="54"/>
      <c r="IH491" s="54"/>
      <c r="II491" s="54"/>
      <c r="IJ491" s="54"/>
      <c r="IK491" s="54"/>
      <c r="IL491" s="54"/>
      <c r="IM491" s="54"/>
      <c r="IN491" s="54"/>
      <c r="IO491" s="54"/>
      <c r="IP491" s="54"/>
      <c r="IQ491" s="54"/>
      <c r="IR491" s="54"/>
      <c r="IS491" s="54"/>
      <c r="IT491" s="54"/>
      <c r="IU491" s="54"/>
      <c r="IV491" s="54"/>
      <c r="IW491" s="54"/>
      <c r="IX491" s="54"/>
      <c r="IY491" s="54"/>
      <c r="IZ491" s="54"/>
      <c r="JA491" s="16"/>
      <c r="JB491" s="16"/>
      <c r="JC491" s="16"/>
      <c r="JD491" s="16"/>
    </row>
    <row r="492" spans="1:264" s="6" customFormat="1" x14ac:dyDescent="0.25">
      <c r="A492" s="55">
        <v>488</v>
      </c>
      <c r="B492" s="56">
        <f>ESTUDIANTES!B492</f>
        <v>0</v>
      </c>
      <c r="C492" s="56">
        <f>ESTUDIANTES!C492</f>
        <v>0</v>
      </c>
      <c r="D492" s="97">
        <f>ESTUDIANTES!D492</f>
        <v>0</v>
      </c>
      <c r="E492" s="97"/>
      <c r="F492" s="97"/>
      <c r="G492" s="97"/>
      <c r="H492" s="57">
        <f>ESTUDIANTES!H492</f>
        <v>0</v>
      </c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4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4"/>
      <c r="EK492" s="54"/>
      <c r="EL492" s="54"/>
      <c r="EM492" s="54"/>
      <c r="EN492" s="54"/>
      <c r="EO492" s="54"/>
      <c r="EP492" s="54"/>
      <c r="EQ492" s="54"/>
      <c r="ER492" s="54"/>
      <c r="ES492" s="54"/>
      <c r="ET492" s="54"/>
      <c r="EU492" s="54"/>
      <c r="EV492" s="54"/>
      <c r="EW492" s="54"/>
      <c r="EX492" s="54"/>
      <c r="EY492" s="54"/>
      <c r="EZ492" s="54"/>
      <c r="FA492" s="54"/>
      <c r="FB492" s="54"/>
      <c r="FC492" s="54"/>
      <c r="FD492" s="54"/>
      <c r="FE492" s="54"/>
      <c r="FF492" s="54"/>
      <c r="FG492" s="54"/>
      <c r="FH492" s="54"/>
      <c r="FI492" s="54"/>
      <c r="FJ492" s="54"/>
      <c r="FK492" s="54"/>
      <c r="FL492" s="54"/>
      <c r="FM492" s="54"/>
      <c r="FN492" s="54"/>
      <c r="FO492" s="54"/>
      <c r="FP492" s="54"/>
      <c r="FQ492" s="54"/>
      <c r="FR492" s="54"/>
      <c r="FS492" s="54"/>
      <c r="FT492" s="54"/>
      <c r="FU492" s="54"/>
      <c r="FV492" s="54"/>
      <c r="FW492" s="54"/>
      <c r="FX492" s="54"/>
      <c r="FY492" s="54"/>
      <c r="FZ492" s="54"/>
      <c r="GA492" s="54"/>
      <c r="GB492" s="54"/>
      <c r="GC492" s="54"/>
      <c r="GD492" s="54"/>
      <c r="GE492" s="54"/>
      <c r="GF492" s="54"/>
      <c r="GG492" s="54"/>
      <c r="GH492" s="54"/>
      <c r="GI492" s="54"/>
      <c r="GJ492" s="54"/>
      <c r="GK492" s="54"/>
      <c r="GL492" s="54"/>
      <c r="GM492" s="54"/>
      <c r="GN492" s="54"/>
      <c r="GO492" s="54"/>
      <c r="GP492" s="54"/>
      <c r="GQ492" s="54"/>
      <c r="GR492" s="54"/>
      <c r="GS492" s="54"/>
      <c r="GT492" s="54"/>
      <c r="GU492" s="54"/>
      <c r="GV492" s="54"/>
      <c r="GW492" s="54"/>
      <c r="GX492" s="54"/>
      <c r="GY492" s="54"/>
      <c r="GZ492" s="54"/>
      <c r="HA492" s="54"/>
      <c r="HB492" s="54"/>
      <c r="HC492" s="54"/>
      <c r="HD492" s="54"/>
      <c r="HE492" s="54"/>
      <c r="HF492" s="54"/>
      <c r="HG492" s="54"/>
      <c r="HH492" s="54"/>
      <c r="HI492" s="54"/>
      <c r="HJ492" s="54"/>
      <c r="HK492" s="54"/>
      <c r="HL492" s="54"/>
      <c r="HM492" s="54"/>
      <c r="HN492" s="54"/>
      <c r="HO492" s="54"/>
      <c r="HP492" s="54"/>
      <c r="HQ492" s="54"/>
      <c r="HR492" s="54"/>
      <c r="HS492" s="54"/>
      <c r="HT492" s="54"/>
      <c r="HU492" s="54"/>
      <c r="HV492" s="54"/>
      <c r="HW492" s="54"/>
      <c r="HX492" s="54"/>
      <c r="HY492" s="54"/>
      <c r="HZ492" s="54"/>
      <c r="IA492" s="54"/>
      <c r="IB492" s="54"/>
      <c r="IC492" s="54"/>
      <c r="ID492" s="54"/>
      <c r="IE492" s="54"/>
      <c r="IF492" s="54"/>
      <c r="IG492" s="54"/>
      <c r="IH492" s="54"/>
      <c r="II492" s="54"/>
      <c r="IJ492" s="54"/>
      <c r="IK492" s="54"/>
      <c r="IL492" s="54"/>
      <c r="IM492" s="54"/>
      <c r="IN492" s="54"/>
      <c r="IO492" s="54"/>
      <c r="IP492" s="54"/>
      <c r="IQ492" s="54"/>
      <c r="IR492" s="54"/>
      <c r="IS492" s="54"/>
      <c r="IT492" s="54"/>
      <c r="IU492" s="54"/>
      <c r="IV492" s="54"/>
      <c r="IW492" s="54"/>
      <c r="IX492" s="54"/>
      <c r="IY492" s="54"/>
      <c r="IZ492" s="54"/>
      <c r="JA492" s="16"/>
      <c r="JB492" s="16"/>
      <c r="JC492" s="16"/>
      <c r="JD492" s="16"/>
    </row>
    <row r="493" spans="1:264" s="6" customFormat="1" x14ac:dyDescent="0.25">
      <c r="A493" s="55">
        <v>489</v>
      </c>
      <c r="B493" s="56">
        <f>ESTUDIANTES!B493</f>
        <v>0</v>
      </c>
      <c r="C493" s="56">
        <f>ESTUDIANTES!C493</f>
        <v>0</v>
      </c>
      <c r="D493" s="97">
        <f>ESTUDIANTES!D493</f>
        <v>0</v>
      </c>
      <c r="E493" s="97"/>
      <c r="F493" s="97"/>
      <c r="G493" s="97"/>
      <c r="H493" s="57">
        <f>ESTUDIANTES!H493</f>
        <v>0</v>
      </c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4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4"/>
      <c r="EL493" s="54"/>
      <c r="EM493" s="54"/>
      <c r="EN493" s="54"/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  <c r="HB493" s="54"/>
      <c r="HC493" s="54"/>
      <c r="HD493" s="54"/>
      <c r="HE493" s="54"/>
      <c r="HF493" s="54"/>
      <c r="HG493" s="54"/>
      <c r="HH493" s="54"/>
      <c r="HI493" s="54"/>
      <c r="HJ493" s="54"/>
      <c r="HK493" s="54"/>
      <c r="HL493" s="54"/>
      <c r="HM493" s="54"/>
      <c r="HN493" s="54"/>
      <c r="HO493" s="54"/>
      <c r="HP493" s="54"/>
      <c r="HQ493" s="54"/>
      <c r="HR493" s="54"/>
      <c r="HS493" s="54"/>
      <c r="HT493" s="54"/>
      <c r="HU493" s="54"/>
      <c r="HV493" s="54"/>
      <c r="HW493" s="54"/>
      <c r="HX493" s="54"/>
      <c r="HY493" s="54"/>
      <c r="HZ493" s="54"/>
      <c r="IA493" s="54"/>
      <c r="IB493" s="54"/>
      <c r="IC493" s="54"/>
      <c r="ID493" s="54"/>
      <c r="IE493" s="54"/>
      <c r="IF493" s="54"/>
      <c r="IG493" s="54"/>
      <c r="IH493" s="54"/>
      <c r="II493" s="54"/>
      <c r="IJ493" s="54"/>
      <c r="IK493" s="54"/>
      <c r="IL493" s="54"/>
      <c r="IM493" s="54"/>
      <c r="IN493" s="54"/>
      <c r="IO493" s="54"/>
      <c r="IP493" s="54"/>
      <c r="IQ493" s="54"/>
      <c r="IR493" s="54"/>
      <c r="IS493" s="54"/>
      <c r="IT493" s="54"/>
      <c r="IU493" s="54"/>
      <c r="IV493" s="54"/>
      <c r="IW493" s="54"/>
      <c r="IX493" s="54"/>
      <c r="IY493" s="54"/>
      <c r="IZ493" s="54"/>
      <c r="JA493" s="16"/>
      <c r="JB493" s="16"/>
      <c r="JC493" s="16"/>
      <c r="JD493" s="16"/>
    </row>
    <row r="494" spans="1:264" s="6" customFormat="1" x14ac:dyDescent="0.25">
      <c r="A494" s="55">
        <v>490</v>
      </c>
      <c r="B494" s="56">
        <f>ESTUDIANTES!B494</f>
        <v>0</v>
      </c>
      <c r="C494" s="56">
        <f>ESTUDIANTES!C494</f>
        <v>0</v>
      </c>
      <c r="D494" s="97">
        <f>ESTUDIANTES!D494</f>
        <v>0</v>
      </c>
      <c r="E494" s="97"/>
      <c r="F494" s="97"/>
      <c r="G494" s="97"/>
      <c r="H494" s="57">
        <f>ESTUDIANTES!H494</f>
        <v>0</v>
      </c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  <c r="ET494" s="54"/>
      <c r="EU494" s="54"/>
      <c r="EV494" s="54"/>
      <c r="EW494" s="54"/>
      <c r="EX494" s="54"/>
      <c r="EY494" s="54"/>
      <c r="EZ494" s="54"/>
      <c r="FA494" s="54"/>
      <c r="FB494" s="54"/>
      <c r="FC494" s="54"/>
      <c r="FD494" s="54"/>
      <c r="FE494" s="54"/>
      <c r="FF494" s="54"/>
      <c r="FG494" s="54"/>
      <c r="FH494" s="54"/>
      <c r="FI494" s="54"/>
      <c r="FJ494" s="54"/>
      <c r="FK494" s="54"/>
      <c r="FL494" s="54"/>
      <c r="FM494" s="54"/>
      <c r="FN494" s="54"/>
      <c r="FO494" s="54"/>
      <c r="FP494" s="54"/>
      <c r="FQ494" s="54"/>
      <c r="FR494" s="54"/>
      <c r="FS494" s="54"/>
      <c r="FT494" s="54"/>
      <c r="FU494" s="54"/>
      <c r="FV494" s="54"/>
      <c r="FW494" s="54"/>
      <c r="FX494" s="54"/>
      <c r="FY494" s="54"/>
      <c r="FZ494" s="54"/>
      <c r="GA494" s="54"/>
      <c r="GB494" s="54"/>
      <c r="GC494" s="54"/>
      <c r="GD494" s="54"/>
      <c r="GE494" s="54"/>
      <c r="GF494" s="54"/>
      <c r="GG494" s="54"/>
      <c r="GH494" s="54"/>
      <c r="GI494" s="54"/>
      <c r="GJ494" s="54"/>
      <c r="GK494" s="54"/>
      <c r="GL494" s="54"/>
      <c r="GM494" s="54"/>
      <c r="GN494" s="54"/>
      <c r="GO494" s="54"/>
      <c r="GP494" s="54"/>
      <c r="GQ494" s="54"/>
      <c r="GR494" s="54"/>
      <c r="GS494" s="54"/>
      <c r="GT494" s="54"/>
      <c r="GU494" s="54"/>
      <c r="GV494" s="54"/>
      <c r="GW494" s="54"/>
      <c r="GX494" s="54"/>
      <c r="GY494" s="54"/>
      <c r="GZ494" s="54"/>
      <c r="HA494" s="54"/>
      <c r="HB494" s="54"/>
      <c r="HC494" s="54"/>
      <c r="HD494" s="54"/>
      <c r="HE494" s="54"/>
      <c r="HF494" s="54"/>
      <c r="HG494" s="54"/>
      <c r="HH494" s="54"/>
      <c r="HI494" s="54"/>
      <c r="HJ494" s="54"/>
      <c r="HK494" s="54"/>
      <c r="HL494" s="54"/>
      <c r="HM494" s="54"/>
      <c r="HN494" s="54"/>
      <c r="HO494" s="54"/>
      <c r="HP494" s="54"/>
      <c r="HQ494" s="54"/>
      <c r="HR494" s="54"/>
      <c r="HS494" s="54"/>
      <c r="HT494" s="54"/>
      <c r="HU494" s="54"/>
      <c r="HV494" s="54"/>
      <c r="HW494" s="54"/>
      <c r="HX494" s="54"/>
      <c r="HY494" s="54"/>
      <c r="HZ494" s="54"/>
      <c r="IA494" s="54"/>
      <c r="IB494" s="54"/>
      <c r="IC494" s="54"/>
      <c r="ID494" s="54"/>
      <c r="IE494" s="54"/>
      <c r="IF494" s="54"/>
      <c r="IG494" s="54"/>
      <c r="IH494" s="54"/>
      <c r="II494" s="54"/>
      <c r="IJ494" s="54"/>
      <c r="IK494" s="54"/>
      <c r="IL494" s="54"/>
      <c r="IM494" s="54"/>
      <c r="IN494" s="54"/>
      <c r="IO494" s="54"/>
      <c r="IP494" s="54"/>
      <c r="IQ494" s="54"/>
      <c r="IR494" s="54"/>
      <c r="IS494" s="54"/>
      <c r="IT494" s="54"/>
      <c r="IU494" s="54"/>
      <c r="IV494" s="54"/>
      <c r="IW494" s="54"/>
      <c r="IX494" s="54"/>
      <c r="IY494" s="54"/>
      <c r="IZ494" s="54"/>
      <c r="JA494" s="16"/>
      <c r="JB494" s="16"/>
      <c r="JC494" s="16"/>
      <c r="JD494" s="16"/>
    </row>
    <row r="495" spans="1:264" s="6" customFormat="1" x14ac:dyDescent="0.25">
      <c r="A495" s="55">
        <v>491</v>
      </c>
      <c r="B495" s="56">
        <f>ESTUDIANTES!B495</f>
        <v>0</v>
      </c>
      <c r="C495" s="56">
        <f>ESTUDIANTES!C495</f>
        <v>0</v>
      </c>
      <c r="D495" s="97">
        <f>ESTUDIANTES!D495</f>
        <v>0</v>
      </c>
      <c r="E495" s="97"/>
      <c r="F495" s="97"/>
      <c r="G495" s="97"/>
      <c r="H495" s="57">
        <f>ESTUDIANTES!H495</f>
        <v>0</v>
      </c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4"/>
      <c r="EL495" s="54"/>
      <c r="EM495" s="54"/>
      <c r="EN495" s="54"/>
      <c r="EO495" s="54"/>
      <c r="EP495" s="54"/>
      <c r="EQ495" s="54"/>
      <c r="ER495" s="54"/>
      <c r="ES495" s="54"/>
      <c r="ET495" s="54"/>
      <c r="EU495" s="54"/>
      <c r="EV495" s="54"/>
      <c r="EW495" s="54"/>
      <c r="EX495" s="54"/>
      <c r="EY495" s="54"/>
      <c r="EZ495" s="54"/>
      <c r="FA495" s="54"/>
      <c r="FB495" s="54"/>
      <c r="FC495" s="54"/>
      <c r="FD495" s="54"/>
      <c r="FE495" s="54"/>
      <c r="FF495" s="54"/>
      <c r="FG495" s="54"/>
      <c r="FH495" s="54"/>
      <c r="FI495" s="54"/>
      <c r="FJ495" s="54"/>
      <c r="FK495" s="54"/>
      <c r="FL495" s="54"/>
      <c r="FM495" s="54"/>
      <c r="FN495" s="54"/>
      <c r="FO495" s="54"/>
      <c r="FP495" s="54"/>
      <c r="FQ495" s="54"/>
      <c r="FR495" s="54"/>
      <c r="FS495" s="54"/>
      <c r="FT495" s="54"/>
      <c r="FU495" s="54"/>
      <c r="FV495" s="54"/>
      <c r="FW495" s="54"/>
      <c r="FX495" s="54"/>
      <c r="FY495" s="54"/>
      <c r="FZ495" s="54"/>
      <c r="GA495" s="54"/>
      <c r="GB495" s="54"/>
      <c r="GC495" s="54"/>
      <c r="GD495" s="54"/>
      <c r="GE495" s="54"/>
      <c r="GF495" s="54"/>
      <c r="GG495" s="54"/>
      <c r="GH495" s="54"/>
      <c r="GI495" s="54"/>
      <c r="GJ495" s="54"/>
      <c r="GK495" s="54"/>
      <c r="GL495" s="54"/>
      <c r="GM495" s="54"/>
      <c r="GN495" s="54"/>
      <c r="GO495" s="54"/>
      <c r="GP495" s="54"/>
      <c r="GQ495" s="54"/>
      <c r="GR495" s="54"/>
      <c r="GS495" s="54"/>
      <c r="GT495" s="54"/>
      <c r="GU495" s="54"/>
      <c r="GV495" s="54"/>
      <c r="GW495" s="54"/>
      <c r="GX495" s="54"/>
      <c r="GY495" s="54"/>
      <c r="GZ495" s="54"/>
      <c r="HA495" s="54"/>
      <c r="HB495" s="54"/>
      <c r="HC495" s="54"/>
      <c r="HD495" s="54"/>
      <c r="HE495" s="54"/>
      <c r="HF495" s="54"/>
      <c r="HG495" s="54"/>
      <c r="HH495" s="54"/>
      <c r="HI495" s="54"/>
      <c r="HJ495" s="54"/>
      <c r="HK495" s="54"/>
      <c r="HL495" s="54"/>
      <c r="HM495" s="54"/>
      <c r="HN495" s="54"/>
      <c r="HO495" s="54"/>
      <c r="HP495" s="54"/>
      <c r="HQ495" s="54"/>
      <c r="HR495" s="54"/>
      <c r="HS495" s="54"/>
      <c r="HT495" s="54"/>
      <c r="HU495" s="54"/>
      <c r="HV495" s="54"/>
      <c r="HW495" s="54"/>
      <c r="HX495" s="54"/>
      <c r="HY495" s="54"/>
      <c r="HZ495" s="54"/>
      <c r="IA495" s="54"/>
      <c r="IB495" s="54"/>
      <c r="IC495" s="54"/>
      <c r="ID495" s="54"/>
      <c r="IE495" s="54"/>
      <c r="IF495" s="54"/>
      <c r="IG495" s="54"/>
      <c r="IH495" s="54"/>
      <c r="II495" s="54"/>
      <c r="IJ495" s="54"/>
      <c r="IK495" s="54"/>
      <c r="IL495" s="54"/>
      <c r="IM495" s="54"/>
      <c r="IN495" s="54"/>
      <c r="IO495" s="54"/>
      <c r="IP495" s="54"/>
      <c r="IQ495" s="54"/>
      <c r="IR495" s="54"/>
      <c r="IS495" s="54"/>
      <c r="IT495" s="54"/>
      <c r="IU495" s="54"/>
      <c r="IV495" s="54"/>
      <c r="IW495" s="54"/>
      <c r="IX495" s="54"/>
      <c r="IY495" s="54"/>
      <c r="IZ495" s="54"/>
      <c r="JA495" s="16"/>
      <c r="JB495" s="16"/>
      <c r="JC495" s="16"/>
      <c r="JD495" s="16"/>
    </row>
    <row r="496" spans="1:264" s="6" customFormat="1" x14ac:dyDescent="0.25">
      <c r="A496" s="55">
        <v>492</v>
      </c>
      <c r="B496" s="56">
        <f>ESTUDIANTES!B496</f>
        <v>0</v>
      </c>
      <c r="C496" s="56">
        <f>ESTUDIANTES!C496</f>
        <v>0</v>
      </c>
      <c r="D496" s="97">
        <f>ESTUDIANTES!D496</f>
        <v>0</v>
      </c>
      <c r="E496" s="97"/>
      <c r="F496" s="97"/>
      <c r="G496" s="97"/>
      <c r="H496" s="57">
        <f>ESTUDIANTES!H496</f>
        <v>0</v>
      </c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4"/>
      <c r="CW496" s="54"/>
      <c r="CX496" s="54"/>
      <c r="CY496" s="54"/>
      <c r="CZ496" s="54"/>
      <c r="DA496" s="54"/>
      <c r="DB496" s="54"/>
      <c r="DC496" s="54"/>
      <c r="DD496" s="54"/>
      <c r="DE496" s="54"/>
      <c r="DF496" s="54"/>
      <c r="DG496" s="54"/>
      <c r="DH496" s="54"/>
      <c r="DI496" s="54"/>
      <c r="DJ496" s="54"/>
      <c r="DK496" s="54"/>
      <c r="DL496" s="54"/>
      <c r="DM496" s="54"/>
      <c r="DN496" s="54"/>
      <c r="DO496" s="54"/>
      <c r="DP496" s="54"/>
      <c r="DQ496" s="54"/>
      <c r="DR496" s="54"/>
      <c r="DS496" s="54"/>
      <c r="DT496" s="54"/>
      <c r="DU496" s="54"/>
      <c r="DV496" s="54"/>
      <c r="DW496" s="54"/>
      <c r="DX496" s="54"/>
      <c r="DY496" s="54"/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  <c r="EJ496" s="54"/>
      <c r="EK496" s="54"/>
      <c r="EL496" s="54"/>
      <c r="EM496" s="54"/>
      <c r="EN496" s="54"/>
      <c r="EO496" s="54"/>
      <c r="EP496" s="54"/>
      <c r="EQ496" s="54"/>
      <c r="ER496" s="54"/>
      <c r="ES496" s="54"/>
      <c r="ET496" s="54"/>
      <c r="EU496" s="54"/>
      <c r="EV496" s="54"/>
      <c r="EW496" s="54"/>
      <c r="EX496" s="54"/>
      <c r="EY496" s="54"/>
      <c r="EZ496" s="54"/>
      <c r="FA496" s="54"/>
      <c r="FB496" s="54"/>
      <c r="FC496" s="54"/>
      <c r="FD496" s="54"/>
      <c r="FE496" s="54"/>
      <c r="FF496" s="54"/>
      <c r="FG496" s="54"/>
      <c r="FH496" s="54"/>
      <c r="FI496" s="54"/>
      <c r="FJ496" s="54"/>
      <c r="FK496" s="54"/>
      <c r="FL496" s="54"/>
      <c r="FM496" s="54"/>
      <c r="FN496" s="54"/>
      <c r="FO496" s="54"/>
      <c r="FP496" s="54"/>
      <c r="FQ496" s="54"/>
      <c r="FR496" s="54"/>
      <c r="FS496" s="54"/>
      <c r="FT496" s="54"/>
      <c r="FU496" s="54"/>
      <c r="FV496" s="54"/>
      <c r="FW496" s="54"/>
      <c r="FX496" s="54"/>
      <c r="FY496" s="54"/>
      <c r="FZ496" s="54"/>
      <c r="GA496" s="54"/>
      <c r="GB496" s="54"/>
      <c r="GC496" s="54"/>
      <c r="GD496" s="54"/>
      <c r="GE496" s="54"/>
      <c r="GF496" s="54"/>
      <c r="GG496" s="54"/>
      <c r="GH496" s="54"/>
      <c r="GI496" s="54"/>
      <c r="GJ496" s="54"/>
      <c r="GK496" s="54"/>
      <c r="GL496" s="54"/>
      <c r="GM496" s="54"/>
      <c r="GN496" s="54"/>
      <c r="GO496" s="54"/>
      <c r="GP496" s="54"/>
      <c r="GQ496" s="54"/>
      <c r="GR496" s="54"/>
      <c r="GS496" s="54"/>
      <c r="GT496" s="54"/>
      <c r="GU496" s="54"/>
      <c r="GV496" s="54"/>
      <c r="GW496" s="54"/>
      <c r="GX496" s="54"/>
      <c r="GY496" s="54"/>
      <c r="GZ496" s="54"/>
      <c r="HA496" s="54"/>
      <c r="HB496" s="54"/>
      <c r="HC496" s="54"/>
      <c r="HD496" s="54"/>
      <c r="HE496" s="54"/>
      <c r="HF496" s="54"/>
      <c r="HG496" s="54"/>
      <c r="HH496" s="54"/>
      <c r="HI496" s="54"/>
      <c r="HJ496" s="54"/>
      <c r="HK496" s="54"/>
      <c r="HL496" s="54"/>
      <c r="HM496" s="54"/>
      <c r="HN496" s="54"/>
      <c r="HO496" s="54"/>
      <c r="HP496" s="54"/>
      <c r="HQ496" s="54"/>
      <c r="HR496" s="54"/>
      <c r="HS496" s="54"/>
      <c r="HT496" s="54"/>
      <c r="HU496" s="54"/>
      <c r="HV496" s="54"/>
      <c r="HW496" s="54"/>
      <c r="HX496" s="54"/>
      <c r="HY496" s="54"/>
      <c r="HZ496" s="54"/>
      <c r="IA496" s="54"/>
      <c r="IB496" s="54"/>
      <c r="IC496" s="54"/>
      <c r="ID496" s="54"/>
      <c r="IE496" s="54"/>
      <c r="IF496" s="54"/>
      <c r="IG496" s="54"/>
      <c r="IH496" s="54"/>
      <c r="II496" s="54"/>
      <c r="IJ496" s="54"/>
      <c r="IK496" s="54"/>
      <c r="IL496" s="54"/>
      <c r="IM496" s="54"/>
      <c r="IN496" s="54"/>
      <c r="IO496" s="54"/>
      <c r="IP496" s="54"/>
      <c r="IQ496" s="54"/>
      <c r="IR496" s="54"/>
      <c r="IS496" s="54"/>
      <c r="IT496" s="54"/>
      <c r="IU496" s="54"/>
      <c r="IV496" s="54"/>
      <c r="IW496" s="54"/>
      <c r="IX496" s="54"/>
      <c r="IY496" s="54"/>
      <c r="IZ496" s="54"/>
      <c r="JA496" s="16"/>
      <c r="JB496" s="16"/>
      <c r="JC496" s="16"/>
      <c r="JD496" s="16"/>
    </row>
    <row r="497" spans="1:264" s="6" customFormat="1" x14ac:dyDescent="0.25">
      <c r="A497" s="55">
        <v>493</v>
      </c>
      <c r="B497" s="56">
        <f>ESTUDIANTES!B497</f>
        <v>0</v>
      </c>
      <c r="C497" s="56">
        <f>ESTUDIANTES!C497</f>
        <v>0</v>
      </c>
      <c r="D497" s="97">
        <f>ESTUDIANTES!D497</f>
        <v>0</v>
      </c>
      <c r="E497" s="97"/>
      <c r="F497" s="97"/>
      <c r="G497" s="97"/>
      <c r="H497" s="57">
        <f>ESTUDIANTES!H497</f>
        <v>0</v>
      </c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4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4"/>
      <c r="EK497" s="54"/>
      <c r="EL497" s="54"/>
      <c r="EM497" s="54"/>
      <c r="EN497" s="54"/>
      <c r="EO497" s="54"/>
      <c r="EP497" s="54"/>
      <c r="EQ497" s="54"/>
      <c r="ER497" s="54"/>
      <c r="ES497" s="54"/>
      <c r="ET497" s="54"/>
      <c r="EU497" s="54"/>
      <c r="EV497" s="54"/>
      <c r="EW497" s="54"/>
      <c r="EX497" s="54"/>
      <c r="EY497" s="54"/>
      <c r="EZ497" s="54"/>
      <c r="FA497" s="54"/>
      <c r="FB497" s="54"/>
      <c r="FC497" s="54"/>
      <c r="FD497" s="54"/>
      <c r="FE497" s="54"/>
      <c r="FF497" s="54"/>
      <c r="FG497" s="54"/>
      <c r="FH497" s="54"/>
      <c r="FI497" s="54"/>
      <c r="FJ497" s="54"/>
      <c r="FK497" s="54"/>
      <c r="FL497" s="54"/>
      <c r="FM497" s="54"/>
      <c r="FN497" s="54"/>
      <c r="FO497" s="54"/>
      <c r="FP497" s="54"/>
      <c r="FQ497" s="54"/>
      <c r="FR497" s="54"/>
      <c r="FS497" s="54"/>
      <c r="FT497" s="54"/>
      <c r="FU497" s="54"/>
      <c r="FV497" s="54"/>
      <c r="FW497" s="54"/>
      <c r="FX497" s="54"/>
      <c r="FY497" s="54"/>
      <c r="FZ497" s="54"/>
      <c r="GA497" s="54"/>
      <c r="GB497" s="54"/>
      <c r="GC497" s="54"/>
      <c r="GD497" s="54"/>
      <c r="GE497" s="54"/>
      <c r="GF497" s="54"/>
      <c r="GG497" s="54"/>
      <c r="GH497" s="54"/>
      <c r="GI497" s="54"/>
      <c r="GJ497" s="54"/>
      <c r="GK497" s="54"/>
      <c r="GL497" s="54"/>
      <c r="GM497" s="54"/>
      <c r="GN497" s="54"/>
      <c r="GO497" s="54"/>
      <c r="GP497" s="54"/>
      <c r="GQ497" s="54"/>
      <c r="GR497" s="54"/>
      <c r="GS497" s="54"/>
      <c r="GT497" s="54"/>
      <c r="GU497" s="54"/>
      <c r="GV497" s="54"/>
      <c r="GW497" s="54"/>
      <c r="GX497" s="54"/>
      <c r="GY497" s="54"/>
      <c r="GZ497" s="54"/>
      <c r="HA497" s="54"/>
      <c r="HB497" s="54"/>
      <c r="HC497" s="54"/>
      <c r="HD497" s="54"/>
      <c r="HE497" s="54"/>
      <c r="HF497" s="54"/>
      <c r="HG497" s="54"/>
      <c r="HH497" s="54"/>
      <c r="HI497" s="54"/>
      <c r="HJ497" s="54"/>
      <c r="HK497" s="54"/>
      <c r="HL497" s="54"/>
      <c r="HM497" s="54"/>
      <c r="HN497" s="54"/>
      <c r="HO497" s="54"/>
      <c r="HP497" s="54"/>
      <c r="HQ497" s="54"/>
      <c r="HR497" s="54"/>
      <c r="HS497" s="54"/>
      <c r="HT497" s="54"/>
      <c r="HU497" s="54"/>
      <c r="HV497" s="54"/>
      <c r="HW497" s="54"/>
      <c r="HX497" s="54"/>
      <c r="HY497" s="54"/>
      <c r="HZ497" s="54"/>
      <c r="IA497" s="54"/>
      <c r="IB497" s="54"/>
      <c r="IC497" s="54"/>
      <c r="ID497" s="54"/>
      <c r="IE497" s="54"/>
      <c r="IF497" s="54"/>
      <c r="IG497" s="54"/>
      <c r="IH497" s="54"/>
      <c r="II497" s="54"/>
      <c r="IJ497" s="54"/>
      <c r="IK497" s="54"/>
      <c r="IL497" s="54"/>
      <c r="IM497" s="54"/>
      <c r="IN497" s="54"/>
      <c r="IO497" s="54"/>
      <c r="IP497" s="54"/>
      <c r="IQ497" s="54"/>
      <c r="IR497" s="54"/>
      <c r="IS497" s="54"/>
      <c r="IT497" s="54"/>
      <c r="IU497" s="54"/>
      <c r="IV497" s="54"/>
      <c r="IW497" s="54"/>
      <c r="IX497" s="54"/>
      <c r="IY497" s="54"/>
      <c r="IZ497" s="54"/>
      <c r="JA497" s="16"/>
      <c r="JB497" s="16"/>
      <c r="JC497" s="16"/>
      <c r="JD497" s="16"/>
    </row>
    <row r="498" spans="1:264" s="6" customFormat="1" x14ac:dyDescent="0.25">
      <c r="A498" s="55">
        <v>494</v>
      </c>
      <c r="B498" s="56">
        <f>ESTUDIANTES!B498</f>
        <v>0</v>
      </c>
      <c r="C498" s="56">
        <f>ESTUDIANTES!C498</f>
        <v>0</v>
      </c>
      <c r="D498" s="97">
        <f>ESTUDIANTES!D498</f>
        <v>0</v>
      </c>
      <c r="E498" s="97"/>
      <c r="F498" s="97"/>
      <c r="G498" s="97"/>
      <c r="H498" s="57">
        <f>ESTUDIANTES!H498</f>
        <v>0</v>
      </c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4"/>
      <c r="EL498" s="54"/>
      <c r="EM498" s="54"/>
      <c r="EN498" s="54"/>
      <c r="EO498" s="54"/>
      <c r="EP498" s="54"/>
      <c r="EQ498" s="54"/>
      <c r="ER498" s="54"/>
      <c r="ES498" s="54"/>
      <c r="ET498" s="54"/>
      <c r="EU498" s="54"/>
      <c r="EV498" s="54"/>
      <c r="EW498" s="54"/>
      <c r="EX498" s="54"/>
      <c r="EY498" s="54"/>
      <c r="EZ498" s="54"/>
      <c r="FA498" s="54"/>
      <c r="FB498" s="54"/>
      <c r="FC498" s="54"/>
      <c r="FD498" s="54"/>
      <c r="FE498" s="54"/>
      <c r="FF498" s="54"/>
      <c r="FG498" s="54"/>
      <c r="FH498" s="54"/>
      <c r="FI498" s="54"/>
      <c r="FJ498" s="54"/>
      <c r="FK498" s="54"/>
      <c r="FL498" s="54"/>
      <c r="FM498" s="54"/>
      <c r="FN498" s="54"/>
      <c r="FO498" s="54"/>
      <c r="FP498" s="54"/>
      <c r="FQ498" s="54"/>
      <c r="FR498" s="54"/>
      <c r="FS498" s="54"/>
      <c r="FT498" s="54"/>
      <c r="FU498" s="54"/>
      <c r="FV498" s="54"/>
      <c r="FW498" s="54"/>
      <c r="FX498" s="54"/>
      <c r="FY498" s="54"/>
      <c r="FZ498" s="54"/>
      <c r="GA498" s="54"/>
      <c r="GB498" s="54"/>
      <c r="GC498" s="54"/>
      <c r="GD498" s="54"/>
      <c r="GE498" s="54"/>
      <c r="GF498" s="54"/>
      <c r="GG498" s="54"/>
      <c r="GH498" s="54"/>
      <c r="GI498" s="54"/>
      <c r="GJ498" s="54"/>
      <c r="GK498" s="54"/>
      <c r="GL498" s="54"/>
      <c r="GM498" s="54"/>
      <c r="GN498" s="54"/>
      <c r="GO498" s="54"/>
      <c r="GP498" s="54"/>
      <c r="GQ498" s="54"/>
      <c r="GR498" s="54"/>
      <c r="GS498" s="54"/>
      <c r="GT498" s="54"/>
      <c r="GU498" s="54"/>
      <c r="GV498" s="54"/>
      <c r="GW498" s="54"/>
      <c r="GX498" s="54"/>
      <c r="GY498" s="54"/>
      <c r="GZ498" s="54"/>
      <c r="HA498" s="54"/>
      <c r="HB498" s="54"/>
      <c r="HC498" s="54"/>
      <c r="HD498" s="54"/>
      <c r="HE498" s="54"/>
      <c r="HF498" s="54"/>
      <c r="HG498" s="54"/>
      <c r="HH498" s="54"/>
      <c r="HI498" s="54"/>
      <c r="HJ498" s="54"/>
      <c r="HK498" s="54"/>
      <c r="HL498" s="54"/>
      <c r="HM498" s="54"/>
      <c r="HN498" s="54"/>
      <c r="HO498" s="54"/>
      <c r="HP498" s="54"/>
      <c r="HQ498" s="54"/>
      <c r="HR498" s="54"/>
      <c r="HS498" s="54"/>
      <c r="HT498" s="54"/>
      <c r="HU498" s="54"/>
      <c r="HV498" s="54"/>
      <c r="HW498" s="54"/>
      <c r="HX498" s="54"/>
      <c r="HY498" s="54"/>
      <c r="HZ498" s="54"/>
      <c r="IA498" s="54"/>
      <c r="IB498" s="54"/>
      <c r="IC498" s="54"/>
      <c r="ID498" s="54"/>
      <c r="IE498" s="54"/>
      <c r="IF498" s="54"/>
      <c r="IG498" s="54"/>
      <c r="IH498" s="54"/>
      <c r="II498" s="54"/>
      <c r="IJ498" s="54"/>
      <c r="IK498" s="54"/>
      <c r="IL498" s="54"/>
      <c r="IM498" s="54"/>
      <c r="IN498" s="54"/>
      <c r="IO498" s="54"/>
      <c r="IP498" s="54"/>
      <c r="IQ498" s="54"/>
      <c r="IR498" s="54"/>
      <c r="IS498" s="54"/>
      <c r="IT498" s="54"/>
      <c r="IU498" s="54"/>
      <c r="IV498" s="54"/>
      <c r="IW498" s="54"/>
      <c r="IX498" s="54"/>
      <c r="IY498" s="54"/>
      <c r="IZ498" s="54"/>
      <c r="JA498" s="16"/>
      <c r="JB498" s="16"/>
      <c r="JC498" s="16"/>
      <c r="JD498" s="16"/>
    </row>
    <row r="499" spans="1:264" s="6" customFormat="1" x14ac:dyDescent="0.25">
      <c r="A499" s="55">
        <v>495</v>
      </c>
      <c r="B499" s="56">
        <f>ESTUDIANTES!B499</f>
        <v>0</v>
      </c>
      <c r="C499" s="56">
        <f>ESTUDIANTES!C499</f>
        <v>0</v>
      </c>
      <c r="D499" s="97">
        <f>ESTUDIANTES!D499</f>
        <v>0</v>
      </c>
      <c r="E499" s="97"/>
      <c r="F499" s="97"/>
      <c r="G499" s="97"/>
      <c r="H499" s="57">
        <f>ESTUDIANTES!H499</f>
        <v>0</v>
      </c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4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4"/>
      <c r="EL499" s="54"/>
      <c r="EM499" s="54"/>
      <c r="EN499" s="54"/>
      <c r="EO499" s="54"/>
      <c r="EP499" s="54"/>
      <c r="EQ499" s="54"/>
      <c r="ER499" s="54"/>
      <c r="ES499" s="54"/>
      <c r="ET499" s="54"/>
      <c r="EU499" s="54"/>
      <c r="EV499" s="54"/>
      <c r="EW499" s="54"/>
      <c r="EX499" s="54"/>
      <c r="EY499" s="54"/>
      <c r="EZ499" s="54"/>
      <c r="FA499" s="54"/>
      <c r="FB499" s="54"/>
      <c r="FC499" s="54"/>
      <c r="FD499" s="54"/>
      <c r="FE499" s="54"/>
      <c r="FF499" s="54"/>
      <c r="FG499" s="54"/>
      <c r="FH499" s="54"/>
      <c r="FI499" s="54"/>
      <c r="FJ499" s="54"/>
      <c r="FK499" s="54"/>
      <c r="FL499" s="54"/>
      <c r="FM499" s="54"/>
      <c r="FN499" s="54"/>
      <c r="FO499" s="54"/>
      <c r="FP499" s="54"/>
      <c r="FQ499" s="54"/>
      <c r="FR499" s="54"/>
      <c r="FS499" s="54"/>
      <c r="FT499" s="54"/>
      <c r="FU499" s="54"/>
      <c r="FV499" s="54"/>
      <c r="FW499" s="54"/>
      <c r="FX499" s="54"/>
      <c r="FY499" s="54"/>
      <c r="FZ499" s="54"/>
      <c r="GA499" s="54"/>
      <c r="GB499" s="54"/>
      <c r="GC499" s="54"/>
      <c r="GD499" s="54"/>
      <c r="GE499" s="54"/>
      <c r="GF499" s="54"/>
      <c r="GG499" s="54"/>
      <c r="GH499" s="54"/>
      <c r="GI499" s="54"/>
      <c r="GJ499" s="54"/>
      <c r="GK499" s="54"/>
      <c r="GL499" s="54"/>
      <c r="GM499" s="54"/>
      <c r="GN499" s="54"/>
      <c r="GO499" s="54"/>
      <c r="GP499" s="54"/>
      <c r="GQ499" s="54"/>
      <c r="GR499" s="54"/>
      <c r="GS499" s="54"/>
      <c r="GT499" s="54"/>
      <c r="GU499" s="54"/>
      <c r="GV499" s="54"/>
      <c r="GW499" s="54"/>
      <c r="GX499" s="54"/>
      <c r="GY499" s="54"/>
      <c r="GZ499" s="54"/>
      <c r="HA499" s="54"/>
      <c r="HB499" s="54"/>
      <c r="HC499" s="54"/>
      <c r="HD499" s="54"/>
      <c r="HE499" s="54"/>
      <c r="HF499" s="54"/>
      <c r="HG499" s="54"/>
      <c r="HH499" s="54"/>
      <c r="HI499" s="54"/>
      <c r="HJ499" s="54"/>
      <c r="HK499" s="54"/>
      <c r="HL499" s="54"/>
      <c r="HM499" s="54"/>
      <c r="HN499" s="54"/>
      <c r="HO499" s="54"/>
      <c r="HP499" s="54"/>
      <c r="HQ499" s="54"/>
      <c r="HR499" s="54"/>
      <c r="HS499" s="54"/>
      <c r="HT499" s="54"/>
      <c r="HU499" s="54"/>
      <c r="HV499" s="54"/>
      <c r="HW499" s="54"/>
      <c r="HX499" s="54"/>
      <c r="HY499" s="54"/>
      <c r="HZ499" s="54"/>
      <c r="IA499" s="54"/>
      <c r="IB499" s="54"/>
      <c r="IC499" s="54"/>
      <c r="ID499" s="54"/>
      <c r="IE499" s="54"/>
      <c r="IF499" s="54"/>
      <c r="IG499" s="54"/>
      <c r="IH499" s="54"/>
      <c r="II499" s="54"/>
      <c r="IJ499" s="54"/>
      <c r="IK499" s="54"/>
      <c r="IL499" s="54"/>
      <c r="IM499" s="54"/>
      <c r="IN499" s="54"/>
      <c r="IO499" s="54"/>
      <c r="IP499" s="54"/>
      <c r="IQ499" s="54"/>
      <c r="IR499" s="54"/>
      <c r="IS499" s="54"/>
      <c r="IT499" s="54"/>
      <c r="IU499" s="54"/>
      <c r="IV499" s="54"/>
      <c r="IW499" s="54"/>
      <c r="IX499" s="54"/>
      <c r="IY499" s="54"/>
      <c r="IZ499" s="54"/>
      <c r="JA499" s="16"/>
      <c r="JB499" s="16"/>
      <c r="JC499" s="16"/>
      <c r="JD499" s="16"/>
    </row>
    <row r="500" spans="1:264" s="6" customFormat="1" x14ac:dyDescent="0.25">
      <c r="A500" s="55">
        <v>496</v>
      </c>
      <c r="B500" s="56">
        <f>ESTUDIANTES!B500</f>
        <v>0</v>
      </c>
      <c r="C500" s="56">
        <f>ESTUDIANTES!C500</f>
        <v>0</v>
      </c>
      <c r="D500" s="97">
        <f>ESTUDIANTES!D500</f>
        <v>0</v>
      </c>
      <c r="E500" s="97"/>
      <c r="F500" s="97"/>
      <c r="G500" s="97"/>
      <c r="H500" s="57">
        <f>ESTUDIANTES!H500</f>
        <v>0</v>
      </c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4"/>
      <c r="EL500" s="54"/>
      <c r="EM500" s="54"/>
      <c r="EN500" s="54"/>
      <c r="EO500" s="54"/>
      <c r="EP500" s="54"/>
      <c r="EQ500" s="54"/>
      <c r="ER500" s="54"/>
      <c r="ES500" s="54"/>
      <c r="ET500" s="54"/>
      <c r="EU500" s="54"/>
      <c r="EV500" s="54"/>
      <c r="EW500" s="54"/>
      <c r="EX500" s="54"/>
      <c r="EY500" s="54"/>
      <c r="EZ500" s="54"/>
      <c r="FA500" s="54"/>
      <c r="FB500" s="54"/>
      <c r="FC500" s="54"/>
      <c r="FD500" s="54"/>
      <c r="FE500" s="54"/>
      <c r="FF500" s="54"/>
      <c r="FG500" s="54"/>
      <c r="FH500" s="54"/>
      <c r="FI500" s="54"/>
      <c r="FJ500" s="54"/>
      <c r="FK500" s="54"/>
      <c r="FL500" s="54"/>
      <c r="FM500" s="54"/>
      <c r="FN500" s="54"/>
      <c r="FO500" s="54"/>
      <c r="FP500" s="54"/>
      <c r="FQ500" s="54"/>
      <c r="FR500" s="54"/>
      <c r="FS500" s="54"/>
      <c r="FT500" s="54"/>
      <c r="FU500" s="54"/>
      <c r="FV500" s="54"/>
      <c r="FW500" s="54"/>
      <c r="FX500" s="54"/>
      <c r="FY500" s="54"/>
      <c r="FZ500" s="54"/>
      <c r="GA500" s="54"/>
      <c r="GB500" s="54"/>
      <c r="GC500" s="54"/>
      <c r="GD500" s="54"/>
      <c r="GE500" s="54"/>
      <c r="GF500" s="54"/>
      <c r="GG500" s="54"/>
      <c r="GH500" s="54"/>
      <c r="GI500" s="54"/>
      <c r="GJ500" s="54"/>
      <c r="GK500" s="54"/>
      <c r="GL500" s="54"/>
      <c r="GM500" s="54"/>
      <c r="GN500" s="54"/>
      <c r="GO500" s="54"/>
      <c r="GP500" s="54"/>
      <c r="GQ500" s="54"/>
      <c r="GR500" s="54"/>
      <c r="GS500" s="54"/>
      <c r="GT500" s="54"/>
      <c r="GU500" s="54"/>
      <c r="GV500" s="54"/>
      <c r="GW500" s="54"/>
      <c r="GX500" s="54"/>
      <c r="GY500" s="54"/>
      <c r="GZ500" s="54"/>
      <c r="HA500" s="54"/>
      <c r="HB500" s="54"/>
      <c r="HC500" s="54"/>
      <c r="HD500" s="54"/>
      <c r="HE500" s="54"/>
      <c r="HF500" s="54"/>
      <c r="HG500" s="54"/>
      <c r="HH500" s="54"/>
      <c r="HI500" s="54"/>
      <c r="HJ500" s="54"/>
      <c r="HK500" s="54"/>
      <c r="HL500" s="54"/>
      <c r="HM500" s="54"/>
      <c r="HN500" s="54"/>
      <c r="HO500" s="54"/>
      <c r="HP500" s="54"/>
      <c r="HQ500" s="54"/>
      <c r="HR500" s="54"/>
      <c r="HS500" s="54"/>
      <c r="HT500" s="54"/>
      <c r="HU500" s="54"/>
      <c r="HV500" s="54"/>
      <c r="HW500" s="54"/>
      <c r="HX500" s="54"/>
      <c r="HY500" s="54"/>
      <c r="HZ500" s="54"/>
      <c r="IA500" s="54"/>
      <c r="IB500" s="54"/>
      <c r="IC500" s="54"/>
      <c r="ID500" s="54"/>
      <c r="IE500" s="54"/>
      <c r="IF500" s="54"/>
      <c r="IG500" s="54"/>
      <c r="IH500" s="54"/>
      <c r="II500" s="54"/>
      <c r="IJ500" s="54"/>
      <c r="IK500" s="54"/>
      <c r="IL500" s="54"/>
      <c r="IM500" s="54"/>
      <c r="IN500" s="54"/>
      <c r="IO500" s="54"/>
      <c r="IP500" s="54"/>
      <c r="IQ500" s="54"/>
      <c r="IR500" s="54"/>
      <c r="IS500" s="54"/>
      <c r="IT500" s="54"/>
      <c r="IU500" s="54"/>
      <c r="IV500" s="54"/>
      <c r="IW500" s="54"/>
      <c r="IX500" s="54"/>
      <c r="IY500" s="54"/>
      <c r="IZ500" s="54"/>
      <c r="JA500" s="16"/>
      <c r="JB500" s="16"/>
      <c r="JC500" s="16"/>
      <c r="JD500" s="16"/>
    </row>
    <row r="501" spans="1:264" s="6" customFormat="1" x14ac:dyDescent="0.25">
      <c r="A501" s="55">
        <v>497</v>
      </c>
      <c r="B501" s="56">
        <f>ESTUDIANTES!B501</f>
        <v>0</v>
      </c>
      <c r="C501" s="56">
        <f>ESTUDIANTES!C501</f>
        <v>0</v>
      </c>
      <c r="D501" s="97">
        <f>ESTUDIANTES!D501</f>
        <v>0</v>
      </c>
      <c r="E501" s="97"/>
      <c r="F501" s="97"/>
      <c r="G501" s="97"/>
      <c r="H501" s="57">
        <f>ESTUDIANTES!H501</f>
        <v>0</v>
      </c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4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4"/>
      <c r="EL501" s="54"/>
      <c r="EM501" s="54"/>
      <c r="EN501" s="54"/>
      <c r="EO501" s="54"/>
      <c r="EP501" s="54"/>
      <c r="EQ501" s="54"/>
      <c r="ER501" s="54"/>
      <c r="ES501" s="54"/>
      <c r="ET501" s="54"/>
      <c r="EU501" s="54"/>
      <c r="EV501" s="54"/>
      <c r="EW501" s="54"/>
      <c r="EX501" s="54"/>
      <c r="EY501" s="54"/>
      <c r="EZ501" s="54"/>
      <c r="FA501" s="54"/>
      <c r="FB501" s="54"/>
      <c r="FC501" s="54"/>
      <c r="FD501" s="54"/>
      <c r="FE501" s="54"/>
      <c r="FF501" s="54"/>
      <c r="FG501" s="54"/>
      <c r="FH501" s="54"/>
      <c r="FI501" s="54"/>
      <c r="FJ501" s="54"/>
      <c r="FK501" s="54"/>
      <c r="FL501" s="54"/>
      <c r="FM501" s="54"/>
      <c r="FN501" s="54"/>
      <c r="FO501" s="54"/>
      <c r="FP501" s="54"/>
      <c r="FQ501" s="54"/>
      <c r="FR501" s="54"/>
      <c r="FS501" s="54"/>
      <c r="FT501" s="54"/>
      <c r="FU501" s="54"/>
      <c r="FV501" s="54"/>
      <c r="FW501" s="54"/>
      <c r="FX501" s="54"/>
      <c r="FY501" s="54"/>
      <c r="FZ501" s="54"/>
      <c r="GA501" s="54"/>
      <c r="GB501" s="54"/>
      <c r="GC501" s="54"/>
      <c r="GD501" s="54"/>
      <c r="GE501" s="54"/>
      <c r="GF501" s="54"/>
      <c r="GG501" s="54"/>
      <c r="GH501" s="54"/>
      <c r="GI501" s="54"/>
      <c r="GJ501" s="54"/>
      <c r="GK501" s="54"/>
      <c r="GL501" s="54"/>
      <c r="GM501" s="54"/>
      <c r="GN501" s="54"/>
      <c r="GO501" s="54"/>
      <c r="GP501" s="54"/>
      <c r="GQ501" s="54"/>
      <c r="GR501" s="54"/>
      <c r="GS501" s="54"/>
      <c r="GT501" s="54"/>
      <c r="GU501" s="54"/>
      <c r="GV501" s="54"/>
      <c r="GW501" s="54"/>
      <c r="GX501" s="54"/>
      <c r="GY501" s="54"/>
      <c r="GZ501" s="54"/>
      <c r="HA501" s="54"/>
      <c r="HB501" s="54"/>
      <c r="HC501" s="54"/>
      <c r="HD501" s="54"/>
      <c r="HE501" s="54"/>
      <c r="HF501" s="54"/>
      <c r="HG501" s="54"/>
      <c r="HH501" s="54"/>
      <c r="HI501" s="54"/>
      <c r="HJ501" s="54"/>
      <c r="HK501" s="54"/>
      <c r="HL501" s="54"/>
      <c r="HM501" s="54"/>
      <c r="HN501" s="54"/>
      <c r="HO501" s="54"/>
      <c r="HP501" s="54"/>
      <c r="HQ501" s="54"/>
      <c r="HR501" s="54"/>
      <c r="HS501" s="54"/>
      <c r="HT501" s="54"/>
      <c r="HU501" s="54"/>
      <c r="HV501" s="54"/>
      <c r="HW501" s="54"/>
      <c r="HX501" s="54"/>
      <c r="HY501" s="54"/>
      <c r="HZ501" s="54"/>
      <c r="IA501" s="54"/>
      <c r="IB501" s="54"/>
      <c r="IC501" s="54"/>
      <c r="ID501" s="54"/>
      <c r="IE501" s="54"/>
      <c r="IF501" s="54"/>
      <c r="IG501" s="54"/>
      <c r="IH501" s="54"/>
      <c r="II501" s="54"/>
      <c r="IJ501" s="54"/>
      <c r="IK501" s="54"/>
      <c r="IL501" s="54"/>
      <c r="IM501" s="54"/>
      <c r="IN501" s="54"/>
      <c r="IO501" s="54"/>
      <c r="IP501" s="54"/>
      <c r="IQ501" s="54"/>
      <c r="IR501" s="54"/>
      <c r="IS501" s="54"/>
      <c r="IT501" s="54"/>
      <c r="IU501" s="54"/>
      <c r="IV501" s="54"/>
      <c r="IW501" s="54"/>
      <c r="IX501" s="54"/>
      <c r="IY501" s="54"/>
      <c r="IZ501" s="54"/>
      <c r="JA501" s="16"/>
      <c r="JB501" s="16"/>
      <c r="JC501" s="16"/>
      <c r="JD501" s="16"/>
    </row>
    <row r="502" spans="1:264" s="6" customFormat="1" x14ac:dyDescent="0.25">
      <c r="A502" s="55">
        <v>498</v>
      </c>
      <c r="B502" s="56">
        <f>ESTUDIANTES!B502</f>
        <v>0</v>
      </c>
      <c r="C502" s="56">
        <f>ESTUDIANTES!C502</f>
        <v>0</v>
      </c>
      <c r="D502" s="97">
        <f>ESTUDIANTES!D502</f>
        <v>0</v>
      </c>
      <c r="E502" s="97"/>
      <c r="F502" s="97"/>
      <c r="G502" s="97"/>
      <c r="H502" s="57">
        <f>ESTUDIANTES!H502</f>
        <v>0</v>
      </c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4"/>
      <c r="EL502" s="54"/>
      <c r="EM502" s="54"/>
      <c r="EN502" s="54"/>
      <c r="EO502" s="54"/>
      <c r="EP502" s="54"/>
      <c r="EQ502" s="54"/>
      <c r="ER502" s="54"/>
      <c r="ES502" s="54"/>
      <c r="ET502" s="54"/>
      <c r="EU502" s="54"/>
      <c r="EV502" s="54"/>
      <c r="EW502" s="54"/>
      <c r="EX502" s="54"/>
      <c r="EY502" s="54"/>
      <c r="EZ502" s="54"/>
      <c r="FA502" s="54"/>
      <c r="FB502" s="54"/>
      <c r="FC502" s="54"/>
      <c r="FD502" s="54"/>
      <c r="FE502" s="54"/>
      <c r="FF502" s="54"/>
      <c r="FG502" s="54"/>
      <c r="FH502" s="54"/>
      <c r="FI502" s="54"/>
      <c r="FJ502" s="54"/>
      <c r="FK502" s="54"/>
      <c r="FL502" s="54"/>
      <c r="FM502" s="54"/>
      <c r="FN502" s="54"/>
      <c r="FO502" s="54"/>
      <c r="FP502" s="54"/>
      <c r="FQ502" s="54"/>
      <c r="FR502" s="54"/>
      <c r="FS502" s="54"/>
      <c r="FT502" s="54"/>
      <c r="FU502" s="54"/>
      <c r="FV502" s="54"/>
      <c r="FW502" s="54"/>
      <c r="FX502" s="54"/>
      <c r="FY502" s="54"/>
      <c r="FZ502" s="54"/>
      <c r="GA502" s="54"/>
      <c r="GB502" s="54"/>
      <c r="GC502" s="54"/>
      <c r="GD502" s="54"/>
      <c r="GE502" s="54"/>
      <c r="GF502" s="54"/>
      <c r="GG502" s="54"/>
      <c r="GH502" s="54"/>
      <c r="GI502" s="54"/>
      <c r="GJ502" s="54"/>
      <c r="GK502" s="54"/>
      <c r="GL502" s="54"/>
      <c r="GM502" s="54"/>
      <c r="GN502" s="54"/>
      <c r="GO502" s="54"/>
      <c r="GP502" s="54"/>
      <c r="GQ502" s="54"/>
      <c r="GR502" s="54"/>
      <c r="GS502" s="54"/>
      <c r="GT502" s="54"/>
      <c r="GU502" s="54"/>
      <c r="GV502" s="54"/>
      <c r="GW502" s="54"/>
      <c r="GX502" s="54"/>
      <c r="GY502" s="54"/>
      <c r="GZ502" s="54"/>
      <c r="HA502" s="54"/>
      <c r="HB502" s="54"/>
      <c r="HC502" s="54"/>
      <c r="HD502" s="54"/>
      <c r="HE502" s="54"/>
      <c r="HF502" s="54"/>
      <c r="HG502" s="54"/>
      <c r="HH502" s="54"/>
      <c r="HI502" s="54"/>
      <c r="HJ502" s="54"/>
      <c r="HK502" s="54"/>
      <c r="HL502" s="54"/>
      <c r="HM502" s="54"/>
      <c r="HN502" s="54"/>
      <c r="HO502" s="54"/>
      <c r="HP502" s="54"/>
      <c r="HQ502" s="54"/>
      <c r="HR502" s="54"/>
      <c r="HS502" s="54"/>
      <c r="HT502" s="54"/>
      <c r="HU502" s="54"/>
      <c r="HV502" s="54"/>
      <c r="HW502" s="54"/>
      <c r="HX502" s="54"/>
      <c r="HY502" s="54"/>
      <c r="HZ502" s="54"/>
      <c r="IA502" s="54"/>
      <c r="IB502" s="54"/>
      <c r="IC502" s="54"/>
      <c r="ID502" s="54"/>
      <c r="IE502" s="54"/>
      <c r="IF502" s="54"/>
      <c r="IG502" s="54"/>
      <c r="IH502" s="54"/>
      <c r="II502" s="54"/>
      <c r="IJ502" s="54"/>
      <c r="IK502" s="54"/>
      <c r="IL502" s="54"/>
      <c r="IM502" s="54"/>
      <c r="IN502" s="54"/>
      <c r="IO502" s="54"/>
      <c r="IP502" s="54"/>
      <c r="IQ502" s="54"/>
      <c r="IR502" s="54"/>
      <c r="IS502" s="54"/>
      <c r="IT502" s="54"/>
      <c r="IU502" s="54"/>
      <c r="IV502" s="54"/>
      <c r="IW502" s="54"/>
      <c r="IX502" s="54"/>
      <c r="IY502" s="54"/>
      <c r="IZ502" s="54"/>
      <c r="JA502" s="16"/>
      <c r="JB502" s="16"/>
      <c r="JC502" s="16"/>
      <c r="JD502" s="16"/>
    </row>
    <row r="503" spans="1:264" s="6" customFormat="1" x14ac:dyDescent="0.25">
      <c r="A503" s="55">
        <v>499</v>
      </c>
      <c r="B503" s="56">
        <f>ESTUDIANTES!B503</f>
        <v>0</v>
      </c>
      <c r="C503" s="56">
        <f>ESTUDIANTES!C503</f>
        <v>0</v>
      </c>
      <c r="D503" s="97">
        <f>ESTUDIANTES!D503</f>
        <v>0</v>
      </c>
      <c r="E503" s="97"/>
      <c r="F503" s="97"/>
      <c r="G503" s="97"/>
      <c r="H503" s="57">
        <f>ESTUDIANTES!H503</f>
        <v>0</v>
      </c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4"/>
      <c r="CW503" s="54"/>
      <c r="CX503" s="54"/>
      <c r="CY503" s="54"/>
      <c r="CZ503" s="54"/>
      <c r="DA503" s="54"/>
      <c r="DB503" s="54"/>
      <c r="DC503" s="54"/>
      <c r="DD503" s="54"/>
      <c r="DE503" s="54"/>
      <c r="DF503" s="54"/>
      <c r="DG503" s="54"/>
      <c r="DH503" s="54"/>
      <c r="DI503" s="54"/>
      <c r="DJ503" s="54"/>
      <c r="DK503" s="54"/>
      <c r="DL503" s="54"/>
      <c r="DM503" s="54"/>
      <c r="DN503" s="54"/>
      <c r="DO503" s="54"/>
      <c r="DP503" s="54"/>
      <c r="DQ503" s="54"/>
      <c r="DR503" s="54"/>
      <c r="DS503" s="54"/>
      <c r="DT503" s="54"/>
      <c r="DU503" s="54"/>
      <c r="DV503" s="54"/>
      <c r="DW503" s="54"/>
      <c r="DX503" s="54"/>
      <c r="DY503" s="54"/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  <c r="EJ503" s="54"/>
      <c r="EK503" s="54"/>
      <c r="EL503" s="54"/>
      <c r="EM503" s="54"/>
      <c r="EN503" s="54"/>
      <c r="EO503" s="54"/>
      <c r="EP503" s="54"/>
      <c r="EQ503" s="54"/>
      <c r="ER503" s="54"/>
      <c r="ES503" s="54"/>
      <c r="ET503" s="54"/>
      <c r="EU503" s="54"/>
      <c r="EV503" s="54"/>
      <c r="EW503" s="54"/>
      <c r="EX503" s="54"/>
      <c r="EY503" s="54"/>
      <c r="EZ503" s="54"/>
      <c r="FA503" s="54"/>
      <c r="FB503" s="54"/>
      <c r="FC503" s="54"/>
      <c r="FD503" s="54"/>
      <c r="FE503" s="54"/>
      <c r="FF503" s="54"/>
      <c r="FG503" s="54"/>
      <c r="FH503" s="54"/>
      <c r="FI503" s="54"/>
      <c r="FJ503" s="54"/>
      <c r="FK503" s="54"/>
      <c r="FL503" s="54"/>
      <c r="FM503" s="54"/>
      <c r="FN503" s="54"/>
      <c r="FO503" s="54"/>
      <c r="FP503" s="54"/>
      <c r="FQ503" s="54"/>
      <c r="FR503" s="54"/>
      <c r="FS503" s="54"/>
      <c r="FT503" s="54"/>
      <c r="FU503" s="54"/>
      <c r="FV503" s="54"/>
      <c r="FW503" s="54"/>
      <c r="FX503" s="54"/>
      <c r="FY503" s="54"/>
      <c r="FZ503" s="54"/>
      <c r="GA503" s="54"/>
      <c r="GB503" s="54"/>
      <c r="GC503" s="54"/>
      <c r="GD503" s="54"/>
      <c r="GE503" s="54"/>
      <c r="GF503" s="54"/>
      <c r="GG503" s="54"/>
      <c r="GH503" s="54"/>
      <c r="GI503" s="54"/>
      <c r="GJ503" s="54"/>
      <c r="GK503" s="54"/>
      <c r="GL503" s="54"/>
      <c r="GM503" s="54"/>
      <c r="GN503" s="54"/>
      <c r="GO503" s="54"/>
      <c r="GP503" s="54"/>
      <c r="GQ503" s="54"/>
      <c r="GR503" s="54"/>
      <c r="GS503" s="54"/>
      <c r="GT503" s="54"/>
      <c r="GU503" s="54"/>
      <c r="GV503" s="54"/>
      <c r="GW503" s="54"/>
      <c r="GX503" s="54"/>
      <c r="GY503" s="54"/>
      <c r="GZ503" s="54"/>
      <c r="HA503" s="54"/>
      <c r="HB503" s="54"/>
      <c r="HC503" s="54"/>
      <c r="HD503" s="54"/>
      <c r="HE503" s="54"/>
      <c r="HF503" s="54"/>
      <c r="HG503" s="54"/>
      <c r="HH503" s="54"/>
      <c r="HI503" s="54"/>
      <c r="HJ503" s="54"/>
      <c r="HK503" s="54"/>
      <c r="HL503" s="54"/>
      <c r="HM503" s="54"/>
      <c r="HN503" s="54"/>
      <c r="HO503" s="54"/>
      <c r="HP503" s="54"/>
      <c r="HQ503" s="54"/>
      <c r="HR503" s="54"/>
      <c r="HS503" s="54"/>
      <c r="HT503" s="54"/>
      <c r="HU503" s="54"/>
      <c r="HV503" s="54"/>
      <c r="HW503" s="54"/>
      <c r="HX503" s="54"/>
      <c r="HY503" s="54"/>
      <c r="HZ503" s="54"/>
      <c r="IA503" s="54"/>
      <c r="IB503" s="54"/>
      <c r="IC503" s="54"/>
      <c r="ID503" s="54"/>
      <c r="IE503" s="54"/>
      <c r="IF503" s="54"/>
      <c r="IG503" s="54"/>
      <c r="IH503" s="54"/>
      <c r="II503" s="54"/>
      <c r="IJ503" s="54"/>
      <c r="IK503" s="54"/>
      <c r="IL503" s="54"/>
      <c r="IM503" s="54"/>
      <c r="IN503" s="54"/>
      <c r="IO503" s="54"/>
      <c r="IP503" s="54"/>
      <c r="IQ503" s="54"/>
      <c r="IR503" s="54"/>
      <c r="IS503" s="54"/>
      <c r="IT503" s="54"/>
      <c r="IU503" s="54"/>
      <c r="IV503" s="54"/>
      <c r="IW503" s="54"/>
      <c r="IX503" s="54"/>
      <c r="IY503" s="54"/>
      <c r="IZ503" s="54"/>
      <c r="JA503" s="16"/>
      <c r="JB503" s="16"/>
      <c r="JC503" s="16"/>
      <c r="JD503" s="16"/>
    </row>
    <row r="504" spans="1:264" s="6" customFormat="1" x14ac:dyDescent="0.25">
      <c r="A504" s="55">
        <v>500</v>
      </c>
      <c r="B504" s="56">
        <f>ESTUDIANTES!B504</f>
        <v>0</v>
      </c>
      <c r="C504" s="56">
        <f>ESTUDIANTES!C504</f>
        <v>0</v>
      </c>
      <c r="D504" s="97">
        <f>ESTUDIANTES!D504</f>
        <v>0</v>
      </c>
      <c r="E504" s="97"/>
      <c r="F504" s="97"/>
      <c r="G504" s="97"/>
      <c r="H504" s="57">
        <f>ESTUDIANTES!H504</f>
        <v>0</v>
      </c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4"/>
      <c r="CW504" s="54"/>
      <c r="CX504" s="54"/>
      <c r="CY504" s="54"/>
      <c r="CZ504" s="54"/>
      <c r="DA504" s="54"/>
      <c r="DB504" s="54"/>
      <c r="DC504" s="54"/>
      <c r="DD504" s="54"/>
      <c r="DE504" s="54"/>
      <c r="DF504" s="54"/>
      <c r="DG504" s="54"/>
      <c r="DH504" s="54"/>
      <c r="DI504" s="54"/>
      <c r="DJ504" s="54"/>
      <c r="DK504" s="54"/>
      <c r="DL504" s="54"/>
      <c r="DM504" s="54"/>
      <c r="DN504" s="54"/>
      <c r="DO504" s="54"/>
      <c r="DP504" s="54"/>
      <c r="DQ504" s="54"/>
      <c r="DR504" s="54"/>
      <c r="DS504" s="54"/>
      <c r="DT504" s="54"/>
      <c r="DU504" s="54"/>
      <c r="DV504" s="54"/>
      <c r="DW504" s="54"/>
      <c r="DX504" s="54"/>
      <c r="DY504" s="54"/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  <c r="EJ504" s="54"/>
      <c r="EK504" s="54"/>
      <c r="EL504" s="54"/>
      <c r="EM504" s="54"/>
      <c r="EN504" s="54"/>
      <c r="EO504" s="54"/>
      <c r="EP504" s="54"/>
      <c r="EQ504" s="54"/>
      <c r="ER504" s="54"/>
      <c r="ES504" s="54"/>
      <c r="ET504" s="54"/>
      <c r="EU504" s="54"/>
      <c r="EV504" s="54"/>
      <c r="EW504" s="54"/>
      <c r="EX504" s="54"/>
      <c r="EY504" s="54"/>
      <c r="EZ504" s="54"/>
      <c r="FA504" s="54"/>
      <c r="FB504" s="54"/>
      <c r="FC504" s="54"/>
      <c r="FD504" s="54"/>
      <c r="FE504" s="54"/>
      <c r="FF504" s="54"/>
      <c r="FG504" s="54"/>
      <c r="FH504" s="54"/>
      <c r="FI504" s="54"/>
      <c r="FJ504" s="54"/>
      <c r="FK504" s="54"/>
      <c r="FL504" s="54"/>
      <c r="FM504" s="54"/>
      <c r="FN504" s="54"/>
      <c r="FO504" s="54"/>
      <c r="FP504" s="54"/>
      <c r="FQ504" s="54"/>
      <c r="FR504" s="54"/>
      <c r="FS504" s="54"/>
      <c r="FT504" s="54"/>
      <c r="FU504" s="54"/>
      <c r="FV504" s="54"/>
      <c r="FW504" s="54"/>
      <c r="FX504" s="54"/>
      <c r="FY504" s="54"/>
      <c r="FZ504" s="54"/>
      <c r="GA504" s="54"/>
      <c r="GB504" s="54"/>
      <c r="GC504" s="54"/>
      <c r="GD504" s="54"/>
      <c r="GE504" s="54"/>
      <c r="GF504" s="54"/>
      <c r="GG504" s="54"/>
      <c r="GH504" s="54"/>
      <c r="GI504" s="54"/>
      <c r="GJ504" s="54"/>
      <c r="GK504" s="54"/>
      <c r="GL504" s="54"/>
      <c r="GM504" s="54"/>
      <c r="GN504" s="54"/>
      <c r="GO504" s="54"/>
      <c r="GP504" s="54"/>
      <c r="GQ504" s="54"/>
      <c r="GR504" s="54"/>
      <c r="GS504" s="54"/>
      <c r="GT504" s="54"/>
      <c r="GU504" s="54"/>
      <c r="GV504" s="54"/>
      <c r="GW504" s="54"/>
      <c r="GX504" s="54"/>
      <c r="GY504" s="54"/>
      <c r="GZ504" s="54"/>
      <c r="HA504" s="54"/>
      <c r="HB504" s="54"/>
      <c r="HC504" s="54"/>
      <c r="HD504" s="54"/>
      <c r="HE504" s="54"/>
      <c r="HF504" s="54"/>
      <c r="HG504" s="54"/>
      <c r="HH504" s="54"/>
      <c r="HI504" s="54"/>
      <c r="HJ504" s="54"/>
      <c r="HK504" s="54"/>
      <c r="HL504" s="54"/>
      <c r="HM504" s="54"/>
      <c r="HN504" s="54"/>
      <c r="HO504" s="54"/>
      <c r="HP504" s="54"/>
      <c r="HQ504" s="54"/>
      <c r="HR504" s="54"/>
      <c r="HS504" s="54"/>
      <c r="HT504" s="54"/>
      <c r="HU504" s="54"/>
      <c r="HV504" s="54"/>
      <c r="HW504" s="54"/>
      <c r="HX504" s="54"/>
      <c r="HY504" s="54"/>
      <c r="HZ504" s="54"/>
      <c r="IA504" s="54"/>
      <c r="IB504" s="54"/>
      <c r="IC504" s="54"/>
      <c r="ID504" s="54"/>
      <c r="IE504" s="54"/>
      <c r="IF504" s="54"/>
      <c r="IG504" s="54"/>
      <c r="IH504" s="54"/>
      <c r="II504" s="54"/>
      <c r="IJ504" s="54"/>
      <c r="IK504" s="54"/>
      <c r="IL504" s="54"/>
      <c r="IM504" s="54"/>
      <c r="IN504" s="54"/>
      <c r="IO504" s="54"/>
      <c r="IP504" s="54"/>
      <c r="IQ504" s="54"/>
      <c r="IR504" s="54"/>
      <c r="IS504" s="54"/>
      <c r="IT504" s="54"/>
      <c r="IU504" s="54"/>
      <c r="IV504" s="54"/>
      <c r="IW504" s="54"/>
      <c r="IX504" s="54"/>
      <c r="IY504" s="54"/>
      <c r="IZ504" s="54"/>
      <c r="JA504" s="16"/>
      <c r="JB504" s="16"/>
      <c r="JC504" s="16"/>
      <c r="JD504" s="16"/>
    </row>
    <row r="505" spans="1:264" s="6" customFormat="1" x14ac:dyDescent="0.25">
      <c r="A505" s="55">
        <v>501</v>
      </c>
      <c r="B505" s="56">
        <f>ESTUDIANTES!B505</f>
        <v>0</v>
      </c>
      <c r="C505" s="56">
        <f>ESTUDIANTES!C505</f>
        <v>0</v>
      </c>
      <c r="D505" s="97">
        <f>ESTUDIANTES!D505</f>
        <v>0</v>
      </c>
      <c r="E505" s="97"/>
      <c r="F505" s="97"/>
      <c r="G505" s="97"/>
      <c r="H505" s="57">
        <f>ESTUDIANTES!H505</f>
        <v>0</v>
      </c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4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4"/>
      <c r="EL505" s="54"/>
      <c r="EM505" s="54"/>
      <c r="EN505" s="54"/>
      <c r="EO505" s="54"/>
      <c r="EP505" s="54"/>
      <c r="EQ505" s="54"/>
      <c r="ER505" s="54"/>
      <c r="ES505" s="54"/>
      <c r="ET505" s="54"/>
      <c r="EU505" s="54"/>
      <c r="EV505" s="54"/>
      <c r="EW505" s="54"/>
      <c r="EX505" s="54"/>
      <c r="EY505" s="54"/>
      <c r="EZ505" s="54"/>
      <c r="FA505" s="54"/>
      <c r="FB505" s="54"/>
      <c r="FC505" s="54"/>
      <c r="FD505" s="54"/>
      <c r="FE505" s="54"/>
      <c r="FF505" s="54"/>
      <c r="FG505" s="54"/>
      <c r="FH505" s="54"/>
      <c r="FI505" s="54"/>
      <c r="FJ505" s="54"/>
      <c r="FK505" s="54"/>
      <c r="FL505" s="54"/>
      <c r="FM505" s="54"/>
      <c r="FN505" s="54"/>
      <c r="FO505" s="54"/>
      <c r="FP505" s="54"/>
      <c r="FQ505" s="54"/>
      <c r="FR505" s="54"/>
      <c r="FS505" s="54"/>
      <c r="FT505" s="54"/>
      <c r="FU505" s="54"/>
      <c r="FV505" s="54"/>
      <c r="FW505" s="54"/>
      <c r="FX505" s="54"/>
      <c r="FY505" s="54"/>
      <c r="FZ505" s="54"/>
      <c r="GA505" s="54"/>
      <c r="GB505" s="54"/>
      <c r="GC505" s="54"/>
      <c r="GD505" s="54"/>
      <c r="GE505" s="54"/>
      <c r="GF505" s="54"/>
      <c r="GG505" s="54"/>
      <c r="GH505" s="54"/>
      <c r="GI505" s="54"/>
      <c r="GJ505" s="54"/>
      <c r="GK505" s="54"/>
      <c r="GL505" s="54"/>
      <c r="GM505" s="54"/>
      <c r="GN505" s="54"/>
      <c r="GO505" s="54"/>
      <c r="GP505" s="54"/>
      <c r="GQ505" s="54"/>
      <c r="GR505" s="54"/>
      <c r="GS505" s="54"/>
      <c r="GT505" s="54"/>
      <c r="GU505" s="54"/>
      <c r="GV505" s="54"/>
      <c r="GW505" s="54"/>
      <c r="GX505" s="54"/>
      <c r="GY505" s="54"/>
      <c r="GZ505" s="54"/>
      <c r="HA505" s="54"/>
      <c r="HB505" s="54"/>
      <c r="HC505" s="54"/>
      <c r="HD505" s="54"/>
      <c r="HE505" s="54"/>
      <c r="HF505" s="54"/>
      <c r="HG505" s="54"/>
      <c r="HH505" s="54"/>
      <c r="HI505" s="54"/>
      <c r="HJ505" s="54"/>
      <c r="HK505" s="54"/>
      <c r="HL505" s="54"/>
      <c r="HM505" s="54"/>
      <c r="HN505" s="54"/>
      <c r="HO505" s="54"/>
      <c r="HP505" s="54"/>
      <c r="HQ505" s="54"/>
      <c r="HR505" s="54"/>
      <c r="HS505" s="54"/>
      <c r="HT505" s="54"/>
      <c r="HU505" s="54"/>
      <c r="HV505" s="54"/>
      <c r="HW505" s="54"/>
      <c r="HX505" s="54"/>
      <c r="HY505" s="54"/>
      <c r="HZ505" s="54"/>
      <c r="IA505" s="54"/>
      <c r="IB505" s="54"/>
      <c r="IC505" s="54"/>
      <c r="ID505" s="54"/>
      <c r="IE505" s="54"/>
      <c r="IF505" s="54"/>
      <c r="IG505" s="54"/>
      <c r="IH505" s="54"/>
      <c r="II505" s="54"/>
      <c r="IJ505" s="54"/>
      <c r="IK505" s="54"/>
      <c r="IL505" s="54"/>
      <c r="IM505" s="54"/>
      <c r="IN505" s="54"/>
      <c r="IO505" s="54"/>
      <c r="IP505" s="54"/>
      <c r="IQ505" s="54"/>
      <c r="IR505" s="54"/>
      <c r="IS505" s="54"/>
      <c r="IT505" s="54"/>
      <c r="IU505" s="54"/>
      <c r="IV505" s="54"/>
      <c r="IW505" s="54"/>
      <c r="IX505" s="54"/>
      <c r="IY505" s="54"/>
      <c r="IZ505" s="54"/>
      <c r="JA505" s="16"/>
      <c r="JB505" s="16"/>
      <c r="JC505" s="16"/>
      <c r="JD505" s="16"/>
    </row>
    <row r="506" spans="1:264" s="6" customFormat="1" x14ac:dyDescent="0.25">
      <c r="A506" s="55">
        <v>502</v>
      </c>
      <c r="B506" s="56">
        <f>ESTUDIANTES!B506</f>
        <v>0</v>
      </c>
      <c r="C506" s="56">
        <f>ESTUDIANTES!C506</f>
        <v>0</v>
      </c>
      <c r="D506" s="97">
        <f>ESTUDIANTES!D506</f>
        <v>0</v>
      </c>
      <c r="E506" s="97"/>
      <c r="F506" s="97"/>
      <c r="G506" s="97"/>
      <c r="H506" s="57">
        <f>ESTUDIANTES!H506</f>
        <v>0</v>
      </c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4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4"/>
      <c r="EL506" s="54"/>
      <c r="EM506" s="54"/>
      <c r="EN506" s="54"/>
      <c r="EO506" s="54"/>
      <c r="EP506" s="54"/>
      <c r="EQ506" s="54"/>
      <c r="ER506" s="54"/>
      <c r="ES506" s="54"/>
      <c r="ET506" s="54"/>
      <c r="EU506" s="54"/>
      <c r="EV506" s="54"/>
      <c r="EW506" s="54"/>
      <c r="EX506" s="54"/>
      <c r="EY506" s="54"/>
      <c r="EZ506" s="54"/>
      <c r="FA506" s="54"/>
      <c r="FB506" s="54"/>
      <c r="FC506" s="54"/>
      <c r="FD506" s="54"/>
      <c r="FE506" s="54"/>
      <c r="FF506" s="54"/>
      <c r="FG506" s="54"/>
      <c r="FH506" s="54"/>
      <c r="FI506" s="54"/>
      <c r="FJ506" s="54"/>
      <c r="FK506" s="54"/>
      <c r="FL506" s="54"/>
      <c r="FM506" s="54"/>
      <c r="FN506" s="54"/>
      <c r="FO506" s="54"/>
      <c r="FP506" s="54"/>
      <c r="FQ506" s="54"/>
      <c r="FR506" s="54"/>
      <c r="FS506" s="54"/>
      <c r="FT506" s="54"/>
      <c r="FU506" s="54"/>
      <c r="FV506" s="54"/>
      <c r="FW506" s="54"/>
      <c r="FX506" s="54"/>
      <c r="FY506" s="54"/>
      <c r="FZ506" s="54"/>
      <c r="GA506" s="54"/>
      <c r="GB506" s="54"/>
      <c r="GC506" s="54"/>
      <c r="GD506" s="54"/>
      <c r="GE506" s="54"/>
      <c r="GF506" s="54"/>
      <c r="GG506" s="54"/>
      <c r="GH506" s="54"/>
      <c r="GI506" s="54"/>
      <c r="GJ506" s="54"/>
      <c r="GK506" s="54"/>
      <c r="GL506" s="54"/>
      <c r="GM506" s="54"/>
      <c r="GN506" s="54"/>
      <c r="GO506" s="54"/>
      <c r="GP506" s="54"/>
      <c r="GQ506" s="54"/>
      <c r="GR506" s="54"/>
      <c r="GS506" s="54"/>
      <c r="GT506" s="54"/>
      <c r="GU506" s="54"/>
      <c r="GV506" s="54"/>
      <c r="GW506" s="54"/>
      <c r="GX506" s="54"/>
      <c r="GY506" s="54"/>
      <c r="GZ506" s="54"/>
      <c r="HA506" s="54"/>
      <c r="HB506" s="54"/>
      <c r="HC506" s="54"/>
      <c r="HD506" s="54"/>
      <c r="HE506" s="54"/>
      <c r="HF506" s="54"/>
      <c r="HG506" s="54"/>
      <c r="HH506" s="54"/>
      <c r="HI506" s="54"/>
      <c r="HJ506" s="54"/>
      <c r="HK506" s="54"/>
      <c r="HL506" s="54"/>
      <c r="HM506" s="54"/>
      <c r="HN506" s="54"/>
      <c r="HO506" s="54"/>
      <c r="HP506" s="54"/>
      <c r="HQ506" s="54"/>
      <c r="HR506" s="54"/>
      <c r="HS506" s="54"/>
      <c r="HT506" s="54"/>
      <c r="HU506" s="54"/>
      <c r="HV506" s="54"/>
      <c r="HW506" s="54"/>
      <c r="HX506" s="54"/>
      <c r="HY506" s="54"/>
      <c r="HZ506" s="54"/>
      <c r="IA506" s="54"/>
      <c r="IB506" s="54"/>
      <c r="IC506" s="54"/>
      <c r="ID506" s="54"/>
      <c r="IE506" s="54"/>
      <c r="IF506" s="54"/>
      <c r="IG506" s="54"/>
      <c r="IH506" s="54"/>
      <c r="II506" s="54"/>
      <c r="IJ506" s="54"/>
      <c r="IK506" s="54"/>
      <c r="IL506" s="54"/>
      <c r="IM506" s="54"/>
      <c r="IN506" s="54"/>
      <c r="IO506" s="54"/>
      <c r="IP506" s="54"/>
      <c r="IQ506" s="54"/>
      <c r="IR506" s="54"/>
      <c r="IS506" s="54"/>
      <c r="IT506" s="54"/>
      <c r="IU506" s="54"/>
      <c r="IV506" s="54"/>
      <c r="IW506" s="54"/>
      <c r="IX506" s="54"/>
      <c r="IY506" s="54"/>
      <c r="IZ506" s="54"/>
      <c r="JA506" s="16"/>
      <c r="JB506" s="16"/>
      <c r="JC506" s="16"/>
      <c r="JD506" s="16"/>
    </row>
    <row r="507" spans="1:264" s="6" customFormat="1" x14ac:dyDescent="0.25">
      <c r="A507" s="55">
        <v>503</v>
      </c>
      <c r="B507" s="56">
        <f>ESTUDIANTES!B507</f>
        <v>0</v>
      </c>
      <c r="C507" s="56">
        <f>ESTUDIANTES!C507</f>
        <v>0</v>
      </c>
      <c r="D507" s="97">
        <f>ESTUDIANTES!D507</f>
        <v>0</v>
      </c>
      <c r="E507" s="97"/>
      <c r="F507" s="97"/>
      <c r="G507" s="97"/>
      <c r="H507" s="57">
        <f>ESTUDIANTES!H507</f>
        <v>0</v>
      </c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4"/>
      <c r="CX507" s="54"/>
      <c r="CY507" s="54"/>
      <c r="CZ507" s="54"/>
      <c r="DA507" s="54"/>
      <c r="DB507" s="54"/>
      <c r="DC507" s="54"/>
      <c r="DD507" s="54"/>
      <c r="DE507" s="54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4"/>
      <c r="EL507" s="54"/>
      <c r="EM507" s="54"/>
      <c r="EN507" s="54"/>
      <c r="EO507" s="54"/>
      <c r="EP507" s="54"/>
      <c r="EQ507" s="54"/>
      <c r="ER507" s="54"/>
      <c r="ES507" s="54"/>
      <c r="ET507" s="54"/>
      <c r="EU507" s="54"/>
      <c r="EV507" s="54"/>
      <c r="EW507" s="54"/>
      <c r="EX507" s="54"/>
      <c r="EY507" s="54"/>
      <c r="EZ507" s="54"/>
      <c r="FA507" s="54"/>
      <c r="FB507" s="54"/>
      <c r="FC507" s="54"/>
      <c r="FD507" s="54"/>
      <c r="FE507" s="54"/>
      <c r="FF507" s="54"/>
      <c r="FG507" s="54"/>
      <c r="FH507" s="54"/>
      <c r="FI507" s="54"/>
      <c r="FJ507" s="54"/>
      <c r="FK507" s="54"/>
      <c r="FL507" s="54"/>
      <c r="FM507" s="54"/>
      <c r="FN507" s="54"/>
      <c r="FO507" s="54"/>
      <c r="FP507" s="54"/>
      <c r="FQ507" s="54"/>
      <c r="FR507" s="54"/>
      <c r="FS507" s="54"/>
      <c r="FT507" s="54"/>
      <c r="FU507" s="54"/>
      <c r="FV507" s="54"/>
      <c r="FW507" s="54"/>
      <c r="FX507" s="54"/>
      <c r="FY507" s="54"/>
      <c r="FZ507" s="54"/>
      <c r="GA507" s="54"/>
      <c r="GB507" s="54"/>
      <c r="GC507" s="54"/>
      <c r="GD507" s="54"/>
      <c r="GE507" s="54"/>
      <c r="GF507" s="54"/>
      <c r="GG507" s="54"/>
      <c r="GH507" s="54"/>
      <c r="GI507" s="54"/>
      <c r="GJ507" s="54"/>
      <c r="GK507" s="54"/>
      <c r="GL507" s="54"/>
      <c r="GM507" s="54"/>
      <c r="GN507" s="54"/>
      <c r="GO507" s="54"/>
      <c r="GP507" s="54"/>
      <c r="GQ507" s="54"/>
      <c r="GR507" s="54"/>
      <c r="GS507" s="54"/>
      <c r="GT507" s="54"/>
      <c r="GU507" s="54"/>
      <c r="GV507" s="54"/>
      <c r="GW507" s="54"/>
      <c r="GX507" s="54"/>
      <c r="GY507" s="54"/>
      <c r="GZ507" s="54"/>
      <c r="HA507" s="54"/>
      <c r="HB507" s="54"/>
      <c r="HC507" s="54"/>
      <c r="HD507" s="54"/>
      <c r="HE507" s="54"/>
      <c r="HF507" s="54"/>
      <c r="HG507" s="54"/>
      <c r="HH507" s="54"/>
      <c r="HI507" s="54"/>
      <c r="HJ507" s="54"/>
      <c r="HK507" s="54"/>
      <c r="HL507" s="54"/>
      <c r="HM507" s="54"/>
      <c r="HN507" s="54"/>
      <c r="HO507" s="54"/>
      <c r="HP507" s="54"/>
      <c r="HQ507" s="54"/>
      <c r="HR507" s="54"/>
      <c r="HS507" s="54"/>
      <c r="HT507" s="54"/>
      <c r="HU507" s="54"/>
      <c r="HV507" s="54"/>
      <c r="HW507" s="54"/>
      <c r="HX507" s="54"/>
      <c r="HY507" s="54"/>
      <c r="HZ507" s="54"/>
      <c r="IA507" s="54"/>
      <c r="IB507" s="54"/>
      <c r="IC507" s="54"/>
      <c r="ID507" s="54"/>
      <c r="IE507" s="54"/>
      <c r="IF507" s="54"/>
      <c r="IG507" s="54"/>
      <c r="IH507" s="54"/>
      <c r="II507" s="54"/>
      <c r="IJ507" s="54"/>
      <c r="IK507" s="54"/>
      <c r="IL507" s="54"/>
      <c r="IM507" s="54"/>
      <c r="IN507" s="54"/>
      <c r="IO507" s="54"/>
      <c r="IP507" s="54"/>
      <c r="IQ507" s="54"/>
      <c r="IR507" s="54"/>
      <c r="IS507" s="54"/>
      <c r="IT507" s="54"/>
      <c r="IU507" s="54"/>
      <c r="IV507" s="54"/>
      <c r="IW507" s="54"/>
      <c r="IX507" s="54"/>
      <c r="IY507" s="54"/>
      <c r="IZ507" s="54"/>
      <c r="JA507" s="16"/>
      <c r="JB507" s="16"/>
      <c r="JC507" s="16"/>
      <c r="JD507" s="16"/>
    </row>
    <row r="508" spans="1:264" s="6" customFormat="1" x14ac:dyDescent="0.25">
      <c r="A508" s="55">
        <v>504</v>
      </c>
      <c r="B508" s="56">
        <f>ESTUDIANTES!B508</f>
        <v>0</v>
      </c>
      <c r="C508" s="56">
        <f>ESTUDIANTES!C508</f>
        <v>0</v>
      </c>
      <c r="D508" s="97">
        <f>ESTUDIANTES!D508</f>
        <v>0</v>
      </c>
      <c r="E508" s="97"/>
      <c r="F508" s="97"/>
      <c r="G508" s="97"/>
      <c r="H508" s="57">
        <f>ESTUDIANTES!H508</f>
        <v>0</v>
      </c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4"/>
      <c r="EL508" s="54"/>
      <c r="EM508" s="54"/>
      <c r="EN508" s="54"/>
      <c r="EO508" s="54"/>
      <c r="EP508" s="54"/>
      <c r="EQ508" s="54"/>
      <c r="ER508" s="54"/>
      <c r="ES508" s="54"/>
      <c r="ET508" s="54"/>
      <c r="EU508" s="54"/>
      <c r="EV508" s="54"/>
      <c r="EW508" s="54"/>
      <c r="EX508" s="54"/>
      <c r="EY508" s="54"/>
      <c r="EZ508" s="54"/>
      <c r="FA508" s="54"/>
      <c r="FB508" s="54"/>
      <c r="FC508" s="54"/>
      <c r="FD508" s="54"/>
      <c r="FE508" s="54"/>
      <c r="FF508" s="54"/>
      <c r="FG508" s="54"/>
      <c r="FH508" s="54"/>
      <c r="FI508" s="54"/>
      <c r="FJ508" s="54"/>
      <c r="FK508" s="54"/>
      <c r="FL508" s="54"/>
      <c r="FM508" s="54"/>
      <c r="FN508" s="54"/>
      <c r="FO508" s="54"/>
      <c r="FP508" s="54"/>
      <c r="FQ508" s="54"/>
      <c r="FR508" s="54"/>
      <c r="FS508" s="54"/>
      <c r="FT508" s="54"/>
      <c r="FU508" s="54"/>
      <c r="FV508" s="54"/>
      <c r="FW508" s="54"/>
      <c r="FX508" s="54"/>
      <c r="FY508" s="54"/>
      <c r="FZ508" s="54"/>
      <c r="GA508" s="54"/>
      <c r="GB508" s="54"/>
      <c r="GC508" s="54"/>
      <c r="GD508" s="54"/>
      <c r="GE508" s="54"/>
      <c r="GF508" s="54"/>
      <c r="GG508" s="54"/>
      <c r="GH508" s="54"/>
      <c r="GI508" s="54"/>
      <c r="GJ508" s="54"/>
      <c r="GK508" s="54"/>
      <c r="GL508" s="54"/>
      <c r="GM508" s="54"/>
      <c r="GN508" s="54"/>
      <c r="GO508" s="54"/>
      <c r="GP508" s="54"/>
      <c r="GQ508" s="54"/>
      <c r="GR508" s="54"/>
      <c r="GS508" s="54"/>
      <c r="GT508" s="54"/>
      <c r="GU508" s="54"/>
      <c r="GV508" s="54"/>
      <c r="GW508" s="54"/>
      <c r="GX508" s="54"/>
      <c r="GY508" s="54"/>
      <c r="GZ508" s="54"/>
      <c r="HA508" s="54"/>
      <c r="HB508" s="54"/>
      <c r="HC508" s="54"/>
      <c r="HD508" s="54"/>
      <c r="HE508" s="54"/>
      <c r="HF508" s="54"/>
      <c r="HG508" s="54"/>
      <c r="HH508" s="54"/>
      <c r="HI508" s="54"/>
      <c r="HJ508" s="54"/>
      <c r="HK508" s="54"/>
      <c r="HL508" s="54"/>
      <c r="HM508" s="54"/>
      <c r="HN508" s="54"/>
      <c r="HO508" s="54"/>
      <c r="HP508" s="54"/>
      <c r="HQ508" s="54"/>
      <c r="HR508" s="54"/>
      <c r="HS508" s="54"/>
      <c r="HT508" s="54"/>
      <c r="HU508" s="54"/>
      <c r="HV508" s="54"/>
      <c r="HW508" s="54"/>
      <c r="HX508" s="54"/>
      <c r="HY508" s="54"/>
      <c r="HZ508" s="54"/>
      <c r="IA508" s="54"/>
      <c r="IB508" s="54"/>
      <c r="IC508" s="54"/>
      <c r="ID508" s="54"/>
      <c r="IE508" s="54"/>
      <c r="IF508" s="54"/>
      <c r="IG508" s="54"/>
      <c r="IH508" s="54"/>
      <c r="II508" s="54"/>
      <c r="IJ508" s="54"/>
      <c r="IK508" s="54"/>
      <c r="IL508" s="54"/>
      <c r="IM508" s="54"/>
      <c r="IN508" s="54"/>
      <c r="IO508" s="54"/>
      <c r="IP508" s="54"/>
      <c r="IQ508" s="54"/>
      <c r="IR508" s="54"/>
      <c r="IS508" s="54"/>
      <c r="IT508" s="54"/>
      <c r="IU508" s="54"/>
      <c r="IV508" s="54"/>
      <c r="IW508" s="54"/>
      <c r="IX508" s="54"/>
      <c r="IY508" s="54"/>
      <c r="IZ508" s="54"/>
      <c r="JA508" s="16"/>
      <c r="JB508" s="16"/>
      <c r="JC508" s="16"/>
      <c r="JD508" s="16"/>
    </row>
    <row r="509" spans="1:264" s="6" customFormat="1" x14ac:dyDescent="0.25">
      <c r="A509" s="55">
        <v>505</v>
      </c>
      <c r="B509" s="56">
        <f>ESTUDIANTES!B509</f>
        <v>0</v>
      </c>
      <c r="C509" s="56">
        <f>ESTUDIANTES!C509</f>
        <v>0</v>
      </c>
      <c r="D509" s="97">
        <f>ESTUDIANTES!D509</f>
        <v>0</v>
      </c>
      <c r="E509" s="97"/>
      <c r="F509" s="97"/>
      <c r="G509" s="97"/>
      <c r="H509" s="57">
        <f>ESTUDIANTES!H509</f>
        <v>0</v>
      </c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4"/>
      <c r="EK509" s="54"/>
      <c r="EL509" s="54"/>
      <c r="EM509" s="54"/>
      <c r="EN509" s="54"/>
      <c r="EO509" s="54"/>
      <c r="EP509" s="54"/>
      <c r="EQ509" s="54"/>
      <c r="ER509" s="54"/>
      <c r="ES509" s="54"/>
      <c r="ET509" s="54"/>
      <c r="EU509" s="54"/>
      <c r="EV509" s="54"/>
      <c r="EW509" s="54"/>
      <c r="EX509" s="54"/>
      <c r="EY509" s="54"/>
      <c r="EZ509" s="54"/>
      <c r="FA509" s="54"/>
      <c r="FB509" s="54"/>
      <c r="FC509" s="54"/>
      <c r="FD509" s="54"/>
      <c r="FE509" s="54"/>
      <c r="FF509" s="54"/>
      <c r="FG509" s="54"/>
      <c r="FH509" s="54"/>
      <c r="FI509" s="54"/>
      <c r="FJ509" s="54"/>
      <c r="FK509" s="54"/>
      <c r="FL509" s="54"/>
      <c r="FM509" s="54"/>
      <c r="FN509" s="54"/>
      <c r="FO509" s="54"/>
      <c r="FP509" s="54"/>
      <c r="FQ509" s="54"/>
      <c r="FR509" s="54"/>
      <c r="FS509" s="54"/>
      <c r="FT509" s="54"/>
      <c r="FU509" s="54"/>
      <c r="FV509" s="54"/>
      <c r="FW509" s="54"/>
      <c r="FX509" s="54"/>
      <c r="FY509" s="54"/>
      <c r="FZ509" s="54"/>
      <c r="GA509" s="54"/>
      <c r="GB509" s="54"/>
      <c r="GC509" s="54"/>
      <c r="GD509" s="54"/>
      <c r="GE509" s="54"/>
      <c r="GF509" s="54"/>
      <c r="GG509" s="54"/>
      <c r="GH509" s="54"/>
      <c r="GI509" s="54"/>
      <c r="GJ509" s="54"/>
      <c r="GK509" s="54"/>
      <c r="GL509" s="54"/>
      <c r="GM509" s="54"/>
      <c r="GN509" s="54"/>
      <c r="GO509" s="54"/>
      <c r="GP509" s="54"/>
      <c r="GQ509" s="54"/>
      <c r="GR509" s="54"/>
      <c r="GS509" s="54"/>
      <c r="GT509" s="54"/>
      <c r="GU509" s="54"/>
      <c r="GV509" s="54"/>
      <c r="GW509" s="54"/>
      <c r="GX509" s="54"/>
      <c r="GY509" s="54"/>
      <c r="GZ509" s="54"/>
      <c r="HA509" s="54"/>
      <c r="HB509" s="54"/>
      <c r="HC509" s="54"/>
      <c r="HD509" s="54"/>
      <c r="HE509" s="54"/>
      <c r="HF509" s="54"/>
      <c r="HG509" s="54"/>
      <c r="HH509" s="54"/>
      <c r="HI509" s="54"/>
      <c r="HJ509" s="54"/>
      <c r="HK509" s="54"/>
      <c r="HL509" s="54"/>
      <c r="HM509" s="54"/>
      <c r="HN509" s="54"/>
      <c r="HO509" s="54"/>
      <c r="HP509" s="54"/>
      <c r="HQ509" s="54"/>
      <c r="HR509" s="54"/>
      <c r="HS509" s="54"/>
      <c r="HT509" s="54"/>
      <c r="HU509" s="54"/>
      <c r="HV509" s="54"/>
      <c r="HW509" s="54"/>
      <c r="HX509" s="54"/>
      <c r="HY509" s="54"/>
      <c r="HZ509" s="54"/>
      <c r="IA509" s="54"/>
      <c r="IB509" s="54"/>
      <c r="IC509" s="54"/>
      <c r="ID509" s="54"/>
      <c r="IE509" s="54"/>
      <c r="IF509" s="54"/>
      <c r="IG509" s="54"/>
      <c r="IH509" s="54"/>
      <c r="II509" s="54"/>
      <c r="IJ509" s="54"/>
      <c r="IK509" s="54"/>
      <c r="IL509" s="54"/>
      <c r="IM509" s="54"/>
      <c r="IN509" s="54"/>
      <c r="IO509" s="54"/>
      <c r="IP509" s="54"/>
      <c r="IQ509" s="54"/>
      <c r="IR509" s="54"/>
      <c r="IS509" s="54"/>
      <c r="IT509" s="54"/>
      <c r="IU509" s="54"/>
      <c r="IV509" s="54"/>
      <c r="IW509" s="54"/>
      <c r="IX509" s="54"/>
      <c r="IY509" s="54"/>
      <c r="IZ509" s="54"/>
      <c r="JA509" s="16"/>
      <c r="JB509" s="16"/>
      <c r="JC509" s="16"/>
      <c r="JD509" s="16"/>
    </row>
    <row r="510" spans="1:264" s="6" customFormat="1" x14ac:dyDescent="0.25">
      <c r="A510" s="55">
        <v>506</v>
      </c>
      <c r="B510" s="56">
        <f>ESTUDIANTES!B510</f>
        <v>0</v>
      </c>
      <c r="C510" s="56">
        <f>ESTUDIANTES!C510</f>
        <v>0</v>
      </c>
      <c r="D510" s="97">
        <f>ESTUDIANTES!D510</f>
        <v>0</v>
      </c>
      <c r="E510" s="97"/>
      <c r="F510" s="97"/>
      <c r="G510" s="97"/>
      <c r="H510" s="57">
        <f>ESTUDIANTES!H510</f>
        <v>0</v>
      </c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4"/>
      <c r="CW510" s="54"/>
      <c r="CX510" s="54"/>
      <c r="CY510" s="54"/>
      <c r="CZ510" s="54"/>
      <c r="DA510" s="54"/>
      <c r="DB510" s="54"/>
      <c r="DC510" s="54"/>
      <c r="DD510" s="54"/>
      <c r="DE510" s="54"/>
      <c r="DF510" s="54"/>
      <c r="DG510" s="54"/>
      <c r="DH510" s="54"/>
      <c r="DI510" s="54"/>
      <c r="DJ510" s="54"/>
      <c r="DK510" s="54"/>
      <c r="DL510" s="54"/>
      <c r="DM510" s="54"/>
      <c r="DN510" s="54"/>
      <c r="DO510" s="54"/>
      <c r="DP510" s="54"/>
      <c r="DQ510" s="54"/>
      <c r="DR510" s="54"/>
      <c r="DS510" s="54"/>
      <c r="DT510" s="54"/>
      <c r="DU510" s="54"/>
      <c r="DV510" s="54"/>
      <c r="DW510" s="54"/>
      <c r="DX510" s="54"/>
      <c r="DY510" s="54"/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  <c r="EJ510" s="54"/>
      <c r="EK510" s="54"/>
      <c r="EL510" s="54"/>
      <c r="EM510" s="54"/>
      <c r="EN510" s="54"/>
      <c r="EO510" s="54"/>
      <c r="EP510" s="54"/>
      <c r="EQ510" s="54"/>
      <c r="ER510" s="54"/>
      <c r="ES510" s="54"/>
      <c r="ET510" s="54"/>
      <c r="EU510" s="54"/>
      <c r="EV510" s="54"/>
      <c r="EW510" s="54"/>
      <c r="EX510" s="54"/>
      <c r="EY510" s="54"/>
      <c r="EZ510" s="54"/>
      <c r="FA510" s="54"/>
      <c r="FB510" s="54"/>
      <c r="FC510" s="54"/>
      <c r="FD510" s="54"/>
      <c r="FE510" s="54"/>
      <c r="FF510" s="54"/>
      <c r="FG510" s="54"/>
      <c r="FH510" s="54"/>
      <c r="FI510" s="54"/>
      <c r="FJ510" s="54"/>
      <c r="FK510" s="54"/>
      <c r="FL510" s="54"/>
      <c r="FM510" s="54"/>
      <c r="FN510" s="54"/>
      <c r="FO510" s="54"/>
      <c r="FP510" s="54"/>
      <c r="FQ510" s="54"/>
      <c r="FR510" s="54"/>
      <c r="FS510" s="54"/>
      <c r="FT510" s="54"/>
      <c r="FU510" s="54"/>
      <c r="FV510" s="54"/>
      <c r="FW510" s="54"/>
      <c r="FX510" s="54"/>
      <c r="FY510" s="54"/>
      <c r="FZ510" s="54"/>
      <c r="GA510" s="54"/>
      <c r="GB510" s="54"/>
      <c r="GC510" s="54"/>
      <c r="GD510" s="54"/>
      <c r="GE510" s="54"/>
      <c r="GF510" s="54"/>
      <c r="GG510" s="54"/>
      <c r="GH510" s="54"/>
      <c r="GI510" s="54"/>
      <c r="GJ510" s="54"/>
      <c r="GK510" s="54"/>
      <c r="GL510" s="54"/>
      <c r="GM510" s="54"/>
      <c r="GN510" s="54"/>
      <c r="GO510" s="54"/>
      <c r="GP510" s="54"/>
      <c r="GQ510" s="54"/>
      <c r="GR510" s="54"/>
      <c r="GS510" s="54"/>
      <c r="GT510" s="54"/>
      <c r="GU510" s="54"/>
      <c r="GV510" s="54"/>
      <c r="GW510" s="54"/>
      <c r="GX510" s="54"/>
      <c r="GY510" s="54"/>
      <c r="GZ510" s="54"/>
      <c r="HA510" s="54"/>
      <c r="HB510" s="54"/>
      <c r="HC510" s="54"/>
      <c r="HD510" s="54"/>
      <c r="HE510" s="54"/>
      <c r="HF510" s="54"/>
      <c r="HG510" s="54"/>
      <c r="HH510" s="54"/>
      <c r="HI510" s="54"/>
      <c r="HJ510" s="54"/>
      <c r="HK510" s="54"/>
      <c r="HL510" s="54"/>
      <c r="HM510" s="54"/>
      <c r="HN510" s="54"/>
      <c r="HO510" s="54"/>
      <c r="HP510" s="54"/>
      <c r="HQ510" s="54"/>
      <c r="HR510" s="54"/>
      <c r="HS510" s="54"/>
      <c r="HT510" s="54"/>
      <c r="HU510" s="54"/>
      <c r="HV510" s="54"/>
      <c r="HW510" s="54"/>
      <c r="HX510" s="54"/>
      <c r="HY510" s="54"/>
      <c r="HZ510" s="54"/>
      <c r="IA510" s="54"/>
      <c r="IB510" s="54"/>
      <c r="IC510" s="54"/>
      <c r="ID510" s="54"/>
      <c r="IE510" s="54"/>
      <c r="IF510" s="54"/>
      <c r="IG510" s="54"/>
      <c r="IH510" s="54"/>
      <c r="II510" s="54"/>
      <c r="IJ510" s="54"/>
      <c r="IK510" s="54"/>
      <c r="IL510" s="54"/>
      <c r="IM510" s="54"/>
      <c r="IN510" s="54"/>
      <c r="IO510" s="54"/>
      <c r="IP510" s="54"/>
      <c r="IQ510" s="54"/>
      <c r="IR510" s="54"/>
      <c r="IS510" s="54"/>
      <c r="IT510" s="54"/>
      <c r="IU510" s="54"/>
      <c r="IV510" s="54"/>
      <c r="IW510" s="54"/>
      <c r="IX510" s="54"/>
      <c r="IY510" s="54"/>
      <c r="IZ510" s="54"/>
      <c r="JA510" s="16"/>
      <c r="JB510" s="16"/>
      <c r="JC510" s="16"/>
      <c r="JD510" s="16"/>
    </row>
    <row r="511" spans="1:264" s="6" customFormat="1" x14ac:dyDescent="0.25">
      <c r="A511" s="55">
        <v>507</v>
      </c>
      <c r="B511" s="56">
        <f>ESTUDIANTES!B511</f>
        <v>0</v>
      </c>
      <c r="C511" s="56">
        <f>ESTUDIANTES!C511</f>
        <v>0</v>
      </c>
      <c r="D511" s="97">
        <f>ESTUDIANTES!D511</f>
        <v>0</v>
      </c>
      <c r="E511" s="97"/>
      <c r="F511" s="97"/>
      <c r="G511" s="97"/>
      <c r="H511" s="57">
        <f>ESTUDIANTES!H511</f>
        <v>0</v>
      </c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4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4"/>
      <c r="EL511" s="54"/>
      <c r="EM511" s="54"/>
      <c r="EN511" s="54"/>
      <c r="EO511" s="54"/>
      <c r="EP511" s="54"/>
      <c r="EQ511" s="54"/>
      <c r="ER511" s="54"/>
      <c r="ES511" s="54"/>
      <c r="ET511" s="54"/>
      <c r="EU511" s="54"/>
      <c r="EV511" s="54"/>
      <c r="EW511" s="54"/>
      <c r="EX511" s="54"/>
      <c r="EY511" s="54"/>
      <c r="EZ511" s="54"/>
      <c r="FA511" s="54"/>
      <c r="FB511" s="54"/>
      <c r="FC511" s="54"/>
      <c r="FD511" s="54"/>
      <c r="FE511" s="54"/>
      <c r="FF511" s="54"/>
      <c r="FG511" s="54"/>
      <c r="FH511" s="54"/>
      <c r="FI511" s="54"/>
      <c r="FJ511" s="54"/>
      <c r="FK511" s="54"/>
      <c r="FL511" s="54"/>
      <c r="FM511" s="54"/>
      <c r="FN511" s="54"/>
      <c r="FO511" s="54"/>
      <c r="FP511" s="54"/>
      <c r="FQ511" s="54"/>
      <c r="FR511" s="54"/>
      <c r="FS511" s="54"/>
      <c r="FT511" s="54"/>
      <c r="FU511" s="54"/>
      <c r="FV511" s="54"/>
      <c r="FW511" s="54"/>
      <c r="FX511" s="54"/>
      <c r="FY511" s="54"/>
      <c r="FZ511" s="54"/>
      <c r="GA511" s="54"/>
      <c r="GB511" s="54"/>
      <c r="GC511" s="54"/>
      <c r="GD511" s="54"/>
      <c r="GE511" s="54"/>
      <c r="GF511" s="54"/>
      <c r="GG511" s="54"/>
      <c r="GH511" s="54"/>
      <c r="GI511" s="54"/>
      <c r="GJ511" s="54"/>
      <c r="GK511" s="54"/>
      <c r="GL511" s="54"/>
      <c r="GM511" s="54"/>
      <c r="GN511" s="54"/>
      <c r="GO511" s="54"/>
      <c r="GP511" s="54"/>
      <c r="GQ511" s="54"/>
      <c r="GR511" s="54"/>
      <c r="GS511" s="54"/>
      <c r="GT511" s="54"/>
      <c r="GU511" s="54"/>
      <c r="GV511" s="54"/>
      <c r="GW511" s="54"/>
      <c r="GX511" s="54"/>
      <c r="GY511" s="54"/>
      <c r="GZ511" s="54"/>
      <c r="HA511" s="54"/>
      <c r="HB511" s="54"/>
      <c r="HC511" s="54"/>
      <c r="HD511" s="54"/>
      <c r="HE511" s="54"/>
      <c r="HF511" s="54"/>
      <c r="HG511" s="54"/>
      <c r="HH511" s="54"/>
      <c r="HI511" s="54"/>
      <c r="HJ511" s="54"/>
      <c r="HK511" s="54"/>
      <c r="HL511" s="54"/>
      <c r="HM511" s="54"/>
      <c r="HN511" s="54"/>
      <c r="HO511" s="54"/>
      <c r="HP511" s="54"/>
      <c r="HQ511" s="54"/>
      <c r="HR511" s="54"/>
      <c r="HS511" s="54"/>
      <c r="HT511" s="54"/>
      <c r="HU511" s="54"/>
      <c r="HV511" s="54"/>
      <c r="HW511" s="54"/>
      <c r="HX511" s="54"/>
      <c r="HY511" s="54"/>
      <c r="HZ511" s="54"/>
      <c r="IA511" s="54"/>
      <c r="IB511" s="54"/>
      <c r="IC511" s="54"/>
      <c r="ID511" s="54"/>
      <c r="IE511" s="54"/>
      <c r="IF511" s="54"/>
      <c r="IG511" s="54"/>
      <c r="IH511" s="54"/>
      <c r="II511" s="54"/>
      <c r="IJ511" s="54"/>
      <c r="IK511" s="54"/>
      <c r="IL511" s="54"/>
      <c r="IM511" s="54"/>
      <c r="IN511" s="54"/>
      <c r="IO511" s="54"/>
      <c r="IP511" s="54"/>
      <c r="IQ511" s="54"/>
      <c r="IR511" s="54"/>
      <c r="IS511" s="54"/>
      <c r="IT511" s="54"/>
      <c r="IU511" s="54"/>
      <c r="IV511" s="54"/>
      <c r="IW511" s="54"/>
      <c r="IX511" s="54"/>
      <c r="IY511" s="54"/>
      <c r="IZ511" s="54"/>
      <c r="JA511" s="16"/>
      <c r="JB511" s="16"/>
      <c r="JC511" s="16"/>
      <c r="JD511" s="16"/>
    </row>
    <row r="512" spans="1:264" s="6" customFormat="1" x14ac:dyDescent="0.25">
      <c r="A512" s="55">
        <v>508</v>
      </c>
      <c r="B512" s="56">
        <f>ESTUDIANTES!B512</f>
        <v>0</v>
      </c>
      <c r="C512" s="56">
        <f>ESTUDIANTES!C512</f>
        <v>0</v>
      </c>
      <c r="D512" s="97">
        <f>ESTUDIANTES!D512</f>
        <v>0</v>
      </c>
      <c r="E512" s="97"/>
      <c r="F512" s="97"/>
      <c r="G512" s="97"/>
      <c r="H512" s="57">
        <f>ESTUDIANTES!H512</f>
        <v>0</v>
      </c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4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4"/>
      <c r="EL512" s="54"/>
      <c r="EM512" s="54"/>
      <c r="EN512" s="54"/>
      <c r="EO512" s="54"/>
      <c r="EP512" s="54"/>
      <c r="EQ512" s="54"/>
      <c r="ER512" s="54"/>
      <c r="ES512" s="54"/>
      <c r="ET512" s="54"/>
      <c r="EU512" s="54"/>
      <c r="EV512" s="54"/>
      <c r="EW512" s="54"/>
      <c r="EX512" s="54"/>
      <c r="EY512" s="54"/>
      <c r="EZ512" s="54"/>
      <c r="FA512" s="54"/>
      <c r="FB512" s="54"/>
      <c r="FC512" s="54"/>
      <c r="FD512" s="54"/>
      <c r="FE512" s="54"/>
      <c r="FF512" s="54"/>
      <c r="FG512" s="54"/>
      <c r="FH512" s="54"/>
      <c r="FI512" s="54"/>
      <c r="FJ512" s="54"/>
      <c r="FK512" s="54"/>
      <c r="FL512" s="54"/>
      <c r="FM512" s="54"/>
      <c r="FN512" s="54"/>
      <c r="FO512" s="54"/>
      <c r="FP512" s="54"/>
      <c r="FQ512" s="54"/>
      <c r="FR512" s="54"/>
      <c r="FS512" s="54"/>
      <c r="FT512" s="54"/>
      <c r="FU512" s="54"/>
      <c r="FV512" s="54"/>
      <c r="FW512" s="54"/>
      <c r="FX512" s="54"/>
      <c r="FY512" s="54"/>
      <c r="FZ512" s="54"/>
      <c r="GA512" s="54"/>
      <c r="GB512" s="54"/>
      <c r="GC512" s="54"/>
      <c r="GD512" s="54"/>
      <c r="GE512" s="54"/>
      <c r="GF512" s="54"/>
      <c r="GG512" s="54"/>
      <c r="GH512" s="54"/>
      <c r="GI512" s="54"/>
      <c r="GJ512" s="54"/>
      <c r="GK512" s="54"/>
      <c r="GL512" s="54"/>
      <c r="GM512" s="54"/>
      <c r="GN512" s="54"/>
      <c r="GO512" s="54"/>
      <c r="GP512" s="54"/>
      <c r="GQ512" s="54"/>
      <c r="GR512" s="54"/>
      <c r="GS512" s="54"/>
      <c r="GT512" s="54"/>
      <c r="GU512" s="54"/>
      <c r="GV512" s="54"/>
      <c r="GW512" s="54"/>
      <c r="GX512" s="54"/>
      <c r="GY512" s="54"/>
      <c r="GZ512" s="54"/>
      <c r="HA512" s="54"/>
      <c r="HB512" s="54"/>
      <c r="HC512" s="54"/>
      <c r="HD512" s="54"/>
      <c r="HE512" s="54"/>
      <c r="HF512" s="54"/>
      <c r="HG512" s="54"/>
      <c r="HH512" s="54"/>
      <c r="HI512" s="54"/>
      <c r="HJ512" s="54"/>
      <c r="HK512" s="54"/>
      <c r="HL512" s="54"/>
      <c r="HM512" s="54"/>
      <c r="HN512" s="54"/>
      <c r="HO512" s="54"/>
      <c r="HP512" s="54"/>
      <c r="HQ512" s="54"/>
      <c r="HR512" s="54"/>
      <c r="HS512" s="54"/>
      <c r="HT512" s="54"/>
      <c r="HU512" s="54"/>
      <c r="HV512" s="54"/>
      <c r="HW512" s="54"/>
      <c r="HX512" s="54"/>
      <c r="HY512" s="54"/>
      <c r="HZ512" s="54"/>
      <c r="IA512" s="54"/>
      <c r="IB512" s="54"/>
      <c r="IC512" s="54"/>
      <c r="ID512" s="54"/>
      <c r="IE512" s="54"/>
      <c r="IF512" s="54"/>
      <c r="IG512" s="54"/>
      <c r="IH512" s="54"/>
      <c r="II512" s="54"/>
      <c r="IJ512" s="54"/>
      <c r="IK512" s="54"/>
      <c r="IL512" s="54"/>
      <c r="IM512" s="54"/>
      <c r="IN512" s="54"/>
      <c r="IO512" s="54"/>
      <c r="IP512" s="54"/>
      <c r="IQ512" s="54"/>
      <c r="IR512" s="54"/>
      <c r="IS512" s="54"/>
      <c r="IT512" s="54"/>
      <c r="IU512" s="54"/>
      <c r="IV512" s="54"/>
      <c r="IW512" s="54"/>
      <c r="IX512" s="54"/>
      <c r="IY512" s="54"/>
      <c r="IZ512" s="54"/>
      <c r="JA512" s="16"/>
      <c r="JB512" s="16"/>
      <c r="JC512" s="16"/>
      <c r="JD512" s="16"/>
    </row>
    <row r="513" spans="1:264" s="6" customFormat="1" x14ac:dyDescent="0.25">
      <c r="A513" s="55">
        <v>509</v>
      </c>
      <c r="B513" s="56">
        <f>ESTUDIANTES!B513</f>
        <v>0</v>
      </c>
      <c r="C513" s="56">
        <f>ESTUDIANTES!C513</f>
        <v>0</v>
      </c>
      <c r="D513" s="97">
        <f>ESTUDIANTES!D513</f>
        <v>0</v>
      </c>
      <c r="E513" s="97"/>
      <c r="F513" s="97"/>
      <c r="G513" s="97"/>
      <c r="H513" s="57">
        <f>ESTUDIANTES!H513</f>
        <v>0</v>
      </c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4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4"/>
      <c r="EL513" s="54"/>
      <c r="EM513" s="54"/>
      <c r="EN513" s="54"/>
      <c r="EO513" s="54"/>
      <c r="EP513" s="54"/>
      <c r="EQ513" s="54"/>
      <c r="ER513" s="54"/>
      <c r="ES513" s="54"/>
      <c r="ET513" s="54"/>
      <c r="EU513" s="54"/>
      <c r="EV513" s="54"/>
      <c r="EW513" s="54"/>
      <c r="EX513" s="54"/>
      <c r="EY513" s="54"/>
      <c r="EZ513" s="54"/>
      <c r="FA513" s="54"/>
      <c r="FB513" s="54"/>
      <c r="FC513" s="54"/>
      <c r="FD513" s="54"/>
      <c r="FE513" s="54"/>
      <c r="FF513" s="54"/>
      <c r="FG513" s="54"/>
      <c r="FH513" s="54"/>
      <c r="FI513" s="54"/>
      <c r="FJ513" s="54"/>
      <c r="FK513" s="54"/>
      <c r="FL513" s="54"/>
      <c r="FM513" s="54"/>
      <c r="FN513" s="54"/>
      <c r="FO513" s="54"/>
      <c r="FP513" s="54"/>
      <c r="FQ513" s="54"/>
      <c r="FR513" s="54"/>
      <c r="FS513" s="54"/>
      <c r="FT513" s="54"/>
      <c r="FU513" s="54"/>
      <c r="FV513" s="54"/>
      <c r="FW513" s="54"/>
      <c r="FX513" s="54"/>
      <c r="FY513" s="54"/>
      <c r="FZ513" s="54"/>
      <c r="GA513" s="54"/>
      <c r="GB513" s="54"/>
      <c r="GC513" s="54"/>
      <c r="GD513" s="54"/>
      <c r="GE513" s="54"/>
      <c r="GF513" s="54"/>
      <c r="GG513" s="54"/>
      <c r="GH513" s="54"/>
      <c r="GI513" s="54"/>
      <c r="GJ513" s="54"/>
      <c r="GK513" s="54"/>
      <c r="GL513" s="54"/>
      <c r="GM513" s="54"/>
      <c r="GN513" s="54"/>
      <c r="GO513" s="54"/>
      <c r="GP513" s="54"/>
      <c r="GQ513" s="54"/>
      <c r="GR513" s="54"/>
      <c r="GS513" s="54"/>
      <c r="GT513" s="54"/>
      <c r="GU513" s="54"/>
      <c r="GV513" s="54"/>
      <c r="GW513" s="54"/>
      <c r="GX513" s="54"/>
      <c r="GY513" s="54"/>
      <c r="GZ513" s="54"/>
      <c r="HA513" s="54"/>
      <c r="HB513" s="54"/>
      <c r="HC513" s="54"/>
      <c r="HD513" s="54"/>
      <c r="HE513" s="54"/>
      <c r="HF513" s="54"/>
      <c r="HG513" s="54"/>
      <c r="HH513" s="54"/>
      <c r="HI513" s="54"/>
      <c r="HJ513" s="54"/>
      <c r="HK513" s="54"/>
      <c r="HL513" s="54"/>
      <c r="HM513" s="54"/>
      <c r="HN513" s="54"/>
      <c r="HO513" s="54"/>
      <c r="HP513" s="54"/>
      <c r="HQ513" s="54"/>
      <c r="HR513" s="54"/>
      <c r="HS513" s="54"/>
      <c r="HT513" s="54"/>
      <c r="HU513" s="54"/>
      <c r="HV513" s="54"/>
      <c r="HW513" s="54"/>
      <c r="HX513" s="54"/>
      <c r="HY513" s="54"/>
      <c r="HZ513" s="54"/>
      <c r="IA513" s="54"/>
      <c r="IB513" s="54"/>
      <c r="IC513" s="54"/>
      <c r="ID513" s="54"/>
      <c r="IE513" s="54"/>
      <c r="IF513" s="54"/>
      <c r="IG513" s="54"/>
      <c r="IH513" s="54"/>
      <c r="II513" s="54"/>
      <c r="IJ513" s="54"/>
      <c r="IK513" s="54"/>
      <c r="IL513" s="54"/>
      <c r="IM513" s="54"/>
      <c r="IN513" s="54"/>
      <c r="IO513" s="54"/>
      <c r="IP513" s="54"/>
      <c r="IQ513" s="54"/>
      <c r="IR513" s="54"/>
      <c r="IS513" s="54"/>
      <c r="IT513" s="54"/>
      <c r="IU513" s="54"/>
      <c r="IV513" s="54"/>
      <c r="IW513" s="54"/>
      <c r="IX513" s="54"/>
      <c r="IY513" s="54"/>
      <c r="IZ513" s="54"/>
      <c r="JA513" s="16"/>
      <c r="JB513" s="16"/>
      <c r="JC513" s="16"/>
      <c r="JD513" s="16"/>
    </row>
    <row r="514" spans="1:264" s="6" customFormat="1" x14ac:dyDescent="0.25">
      <c r="A514" s="55">
        <v>510</v>
      </c>
      <c r="B514" s="56">
        <f>ESTUDIANTES!B514</f>
        <v>0</v>
      </c>
      <c r="C514" s="56">
        <f>ESTUDIANTES!C514</f>
        <v>0</v>
      </c>
      <c r="D514" s="97">
        <f>ESTUDIANTES!D514</f>
        <v>0</v>
      </c>
      <c r="E514" s="97"/>
      <c r="F514" s="97"/>
      <c r="G514" s="97"/>
      <c r="H514" s="57">
        <f>ESTUDIANTES!H514</f>
        <v>0</v>
      </c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4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4"/>
      <c r="EL514" s="54"/>
      <c r="EM514" s="54"/>
      <c r="EN514" s="54"/>
      <c r="EO514" s="54"/>
      <c r="EP514" s="54"/>
      <c r="EQ514" s="54"/>
      <c r="ER514" s="54"/>
      <c r="ES514" s="54"/>
      <c r="ET514" s="54"/>
      <c r="EU514" s="54"/>
      <c r="EV514" s="54"/>
      <c r="EW514" s="54"/>
      <c r="EX514" s="54"/>
      <c r="EY514" s="54"/>
      <c r="EZ514" s="54"/>
      <c r="FA514" s="54"/>
      <c r="FB514" s="54"/>
      <c r="FC514" s="54"/>
      <c r="FD514" s="54"/>
      <c r="FE514" s="54"/>
      <c r="FF514" s="54"/>
      <c r="FG514" s="54"/>
      <c r="FH514" s="54"/>
      <c r="FI514" s="54"/>
      <c r="FJ514" s="54"/>
      <c r="FK514" s="54"/>
      <c r="FL514" s="54"/>
      <c r="FM514" s="54"/>
      <c r="FN514" s="54"/>
      <c r="FO514" s="54"/>
      <c r="FP514" s="54"/>
      <c r="FQ514" s="54"/>
      <c r="FR514" s="54"/>
      <c r="FS514" s="54"/>
      <c r="FT514" s="54"/>
      <c r="FU514" s="54"/>
      <c r="FV514" s="54"/>
      <c r="FW514" s="54"/>
      <c r="FX514" s="54"/>
      <c r="FY514" s="54"/>
      <c r="FZ514" s="54"/>
      <c r="GA514" s="54"/>
      <c r="GB514" s="54"/>
      <c r="GC514" s="54"/>
      <c r="GD514" s="54"/>
      <c r="GE514" s="54"/>
      <c r="GF514" s="54"/>
      <c r="GG514" s="54"/>
      <c r="GH514" s="54"/>
      <c r="GI514" s="54"/>
      <c r="GJ514" s="54"/>
      <c r="GK514" s="54"/>
      <c r="GL514" s="54"/>
      <c r="GM514" s="54"/>
      <c r="GN514" s="54"/>
      <c r="GO514" s="54"/>
      <c r="GP514" s="54"/>
      <c r="GQ514" s="54"/>
      <c r="GR514" s="54"/>
      <c r="GS514" s="54"/>
      <c r="GT514" s="54"/>
      <c r="GU514" s="54"/>
      <c r="GV514" s="54"/>
      <c r="GW514" s="54"/>
      <c r="GX514" s="54"/>
      <c r="GY514" s="54"/>
      <c r="GZ514" s="54"/>
      <c r="HA514" s="54"/>
      <c r="HB514" s="54"/>
      <c r="HC514" s="54"/>
      <c r="HD514" s="54"/>
      <c r="HE514" s="54"/>
      <c r="HF514" s="54"/>
      <c r="HG514" s="54"/>
      <c r="HH514" s="54"/>
      <c r="HI514" s="54"/>
      <c r="HJ514" s="54"/>
      <c r="HK514" s="54"/>
      <c r="HL514" s="54"/>
      <c r="HM514" s="54"/>
      <c r="HN514" s="54"/>
      <c r="HO514" s="54"/>
      <c r="HP514" s="54"/>
      <c r="HQ514" s="54"/>
      <c r="HR514" s="54"/>
      <c r="HS514" s="54"/>
      <c r="HT514" s="54"/>
      <c r="HU514" s="54"/>
      <c r="HV514" s="54"/>
      <c r="HW514" s="54"/>
      <c r="HX514" s="54"/>
      <c r="HY514" s="54"/>
      <c r="HZ514" s="54"/>
      <c r="IA514" s="54"/>
      <c r="IB514" s="54"/>
      <c r="IC514" s="54"/>
      <c r="ID514" s="54"/>
      <c r="IE514" s="54"/>
      <c r="IF514" s="54"/>
      <c r="IG514" s="54"/>
      <c r="IH514" s="54"/>
      <c r="II514" s="54"/>
      <c r="IJ514" s="54"/>
      <c r="IK514" s="54"/>
      <c r="IL514" s="54"/>
      <c r="IM514" s="54"/>
      <c r="IN514" s="54"/>
      <c r="IO514" s="54"/>
      <c r="IP514" s="54"/>
      <c r="IQ514" s="54"/>
      <c r="IR514" s="54"/>
      <c r="IS514" s="54"/>
      <c r="IT514" s="54"/>
      <c r="IU514" s="54"/>
      <c r="IV514" s="54"/>
      <c r="IW514" s="54"/>
      <c r="IX514" s="54"/>
      <c r="IY514" s="54"/>
      <c r="IZ514" s="54"/>
      <c r="JA514" s="16"/>
      <c r="JB514" s="16"/>
      <c r="JC514" s="16"/>
      <c r="JD514" s="16"/>
    </row>
    <row r="515" spans="1:264" s="6" customFormat="1" x14ac:dyDescent="0.25">
      <c r="A515" s="55">
        <v>511</v>
      </c>
      <c r="B515" s="56">
        <f>ESTUDIANTES!B515</f>
        <v>0</v>
      </c>
      <c r="C515" s="56">
        <f>ESTUDIANTES!C515</f>
        <v>0</v>
      </c>
      <c r="D515" s="97">
        <f>ESTUDIANTES!D515</f>
        <v>0</v>
      </c>
      <c r="E515" s="97"/>
      <c r="F515" s="97"/>
      <c r="G515" s="97"/>
      <c r="H515" s="57">
        <f>ESTUDIANTES!H515</f>
        <v>0</v>
      </c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4"/>
      <c r="EL515" s="54"/>
      <c r="EM515" s="54"/>
      <c r="EN515" s="54"/>
      <c r="EO515" s="54"/>
      <c r="EP515" s="54"/>
      <c r="EQ515" s="54"/>
      <c r="ER515" s="54"/>
      <c r="ES515" s="54"/>
      <c r="ET515" s="54"/>
      <c r="EU515" s="54"/>
      <c r="EV515" s="54"/>
      <c r="EW515" s="54"/>
      <c r="EX515" s="54"/>
      <c r="EY515" s="54"/>
      <c r="EZ515" s="54"/>
      <c r="FA515" s="54"/>
      <c r="FB515" s="54"/>
      <c r="FC515" s="54"/>
      <c r="FD515" s="54"/>
      <c r="FE515" s="54"/>
      <c r="FF515" s="54"/>
      <c r="FG515" s="54"/>
      <c r="FH515" s="54"/>
      <c r="FI515" s="54"/>
      <c r="FJ515" s="54"/>
      <c r="FK515" s="54"/>
      <c r="FL515" s="54"/>
      <c r="FM515" s="54"/>
      <c r="FN515" s="54"/>
      <c r="FO515" s="54"/>
      <c r="FP515" s="54"/>
      <c r="FQ515" s="54"/>
      <c r="FR515" s="54"/>
      <c r="FS515" s="54"/>
      <c r="FT515" s="54"/>
      <c r="FU515" s="54"/>
      <c r="FV515" s="54"/>
      <c r="FW515" s="54"/>
      <c r="FX515" s="54"/>
      <c r="FY515" s="54"/>
      <c r="FZ515" s="54"/>
      <c r="GA515" s="54"/>
      <c r="GB515" s="54"/>
      <c r="GC515" s="54"/>
      <c r="GD515" s="54"/>
      <c r="GE515" s="54"/>
      <c r="GF515" s="54"/>
      <c r="GG515" s="54"/>
      <c r="GH515" s="54"/>
      <c r="GI515" s="54"/>
      <c r="GJ515" s="54"/>
      <c r="GK515" s="54"/>
      <c r="GL515" s="54"/>
      <c r="GM515" s="54"/>
      <c r="GN515" s="54"/>
      <c r="GO515" s="54"/>
      <c r="GP515" s="54"/>
      <c r="GQ515" s="54"/>
      <c r="GR515" s="54"/>
      <c r="GS515" s="54"/>
      <c r="GT515" s="54"/>
      <c r="GU515" s="54"/>
      <c r="GV515" s="54"/>
      <c r="GW515" s="54"/>
      <c r="GX515" s="54"/>
      <c r="GY515" s="54"/>
      <c r="GZ515" s="54"/>
      <c r="HA515" s="54"/>
      <c r="HB515" s="54"/>
      <c r="HC515" s="54"/>
      <c r="HD515" s="54"/>
      <c r="HE515" s="54"/>
      <c r="HF515" s="54"/>
      <c r="HG515" s="54"/>
      <c r="HH515" s="54"/>
      <c r="HI515" s="54"/>
      <c r="HJ515" s="54"/>
      <c r="HK515" s="54"/>
      <c r="HL515" s="54"/>
      <c r="HM515" s="54"/>
      <c r="HN515" s="54"/>
      <c r="HO515" s="54"/>
      <c r="HP515" s="54"/>
      <c r="HQ515" s="54"/>
      <c r="HR515" s="54"/>
      <c r="HS515" s="54"/>
      <c r="HT515" s="54"/>
      <c r="HU515" s="54"/>
      <c r="HV515" s="54"/>
      <c r="HW515" s="54"/>
      <c r="HX515" s="54"/>
      <c r="HY515" s="54"/>
      <c r="HZ515" s="54"/>
      <c r="IA515" s="54"/>
      <c r="IB515" s="54"/>
      <c r="IC515" s="54"/>
      <c r="ID515" s="54"/>
      <c r="IE515" s="54"/>
      <c r="IF515" s="54"/>
      <c r="IG515" s="54"/>
      <c r="IH515" s="54"/>
      <c r="II515" s="54"/>
      <c r="IJ515" s="54"/>
      <c r="IK515" s="54"/>
      <c r="IL515" s="54"/>
      <c r="IM515" s="54"/>
      <c r="IN515" s="54"/>
      <c r="IO515" s="54"/>
      <c r="IP515" s="54"/>
      <c r="IQ515" s="54"/>
      <c r="IR515" s="54"/>
      <c r="IS515" s="54"/>
      <c r="IT515" s="54"/>
      <c r="IU515" s="54"/>
      <c r="IV515" s="54"/>
      <c r="IW515" s="54"/>
      <c r="IX515" s="54"/>
      <c r="IY515" s="54"/>
      <c r="IZ515" s="54"/>
      <c r="JA515" s="16"/>
      <c r="JB515" s="16"/>
      <c r="JC515" s="16"/>
      <c r="JD515" s="16"/>
    </row>
    <row r="516" spans="1:264" s="6" customFormat="1" x14ac:dyDescent="0.25">
      <c r="A516" s="55">
        <v>512</v>
      </c>
      <c r="B516" s="56">
        <f>ESTUDIANTES!B516</f>
        <v>0</v>
      </c>
      <c r="C516" s="56">
        <f>ESTUDIANTES!C516</f>
        <v>0</v>
      </c>
      <c r="D516" s="97">
        <f>ESTUDIANTES!D516</f>
        <v>0</v>
      </c>
      <c r="E516" s="97"/>
      <c r="F516" s="97"/>
      <c r="G516" s="97"/>
      <c r="H516" s="57">
        <f>ESTUDIANTES!H516</f>
        <v>0</v>
      </c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4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4"/>
      <c r="EL516" s="54"/>
      <c r="EM516" s="54"/>
      <c r="EN516" s="54"/>
      <c r="EO516" s="54"/>
      <c r="EP516" s="54"/>
      <c r="EQ516" s="54"/>
      <c r="ER516" s="54"/>
      <c r="ES516" s="54"/>
      <c r="ET516" s="54"/>
      <c r="EU516" s="54"/>
      <c r="EV516" s="54"/>
      <c r="EW516" s="54"/>
      <c r="EX516" s="54"/>
      <c r="EY516" s="54"/>
      <c r="EZ516" s="54"/>
      <c r="FA516" s="54"/>
      <c r="FB516" s="54"/>
      <c r="FC516" s="54"/>
      <c r="FD516" s="54"/>
      <c r="FE516" s="54"/>
      <c r="FF516" s="54"/>
      <c r="FG516" s="54"/>
      <c r="FH516" s="54"/>
      <c r="FI516" s="54"/>
      <c r="FJ516" s="54"/>
      <c r="FK516" s="54"/>
      <c r="FL516" s="54"/>
      <c r="FM516" s="54"/>
      <c r="FN516" s="54"/>
      <c r="FO516" s="54"/>
      <c r="FP516" s="54"/>
      <c r="FQ516" s="54"/>
      <c r="FR516" s="54"/>
      <c r="FS516" s="54"/>
      <c r="FT516" s="54"/>
      <c r="FU516" s="54"/>
      <c r="FV516" s="54"/>
      <c r="FW516" s="54"/>
      <c r="FX516" s="54"/>
      <c r="FY516" s="54"/>
      <c r="FZ516" s="54"/>
      <c r="GA516" s="54"/>
      <c r="GB516" s="54"/>
      <c r="GC516" s="54"/>
      <c r="GD516" s="54"/>
      <c r="GE516" s="54"/>
      <c r="GF516" s="54"/>
      <c r="GG516" s="54"/>
      <c r="GH516" s="54"/>
      <c r="GI516" s="54"/>
      <c r="GJ516" s="54"/>
      <c r="GK516" s="54"/>
      <c r="GL516" s="54"/>
      <c r="GM516" s="54"/>
      <c r="GN516" s="54"/>
      <c r="GO516" s="54"/>
      <c r="GP516" s="54"/>
      <c r="GQ516" s="54"/>
      <c r="GR516" s="54"/>
      <c r="GS516" s="54"/>
      <c r="GT516" s="54"/>
      <c r="GU516" s="54"/>
      <c r="GV516" s="54"/>
      <c r="GW516" s="54"/>
      <c r="GX516" s="54"/>
      <c r="GY516" s="54"/>
      <c r="GZ516" s="54"/>
      <c r="HA516" s="54"/>
      <c r="HB516" s="54"/>
      <c r="HC516" s="54"/>
      <c r="HD516" s="54"/>
      <c r="HE516" s="54"/>
      <c r="HF516" s="54"/>
      <c r="HG516" s="54"/>
      <c r="HH516" s="54"/>
      <c r="HI516" s="54"/>
      <c r="HJ516" s="54"/>
      <c r="HK516" s="54"/>
      <c r="HL516" s="54"/>
      <c r="HM516" s="54"/>
      <c r="HN516" s="54"/>
      <c r="HO516" s="54"/>
      <c r="HP516" s="54"/>
      <c r="HQ516" s="54"/>
      <c r="HR516" s="54"/>
      <c r="HS516" s="54"/>
      <c r="HT516" s="54"/>
      <c r="HU516" s="54"/>
      <c r="HV516" s="54"/>
      <c r="HW516" s="54"/>
      <c r="HX516" s="54"/>
      <c r="HY516" s="54"/>
      <c r="HZ516" s="54"/>
      <c r="IA516" s="54"/>
      <c r="IB516" s="54"/>
      <c r="IC516" s="54"/>
      <c r="ID516" s="54"/>
      <c r="IE516" s="54"/>
      <c r="IF516" s="54"/>
      <c r="IG516" s="54"/>
      <c r="IH516" s="54"/>
      <c r="II516" s="54"/>
      <c r="IJ516" s="54"/>
      <c r="IK516" s="54"/>
      <c r="IL516" s="54"/>
      <c r="IM516" s="54"/>
      <c r="IN516" s="54"/>
      <c r="IO516" s="54"/>
      <c r="IP516" s="54"/>
      <c r="IQ516" s="54"/>
      <c r="IR516" s="54"/>
      <c r="IS516" s="54"/>
      <c r="IT516" s="54"/>
      <c r="IU516" s="54"/>
      <c r="IV516" s="54"/>
      <c r="IW516" s="54"/>
      <c r="IX516" s="54"/>
      <c r="IY516" s="54"/>
      <c r="IZ516" s="54"/>
      <c r="JA516" s="16"/>
      <c r="JB516" s="16"/>
      <c r="JC516" s="16"/>
      <c r="JD516" s="16"/>
    </row>
    <row r="517" spans="1:264" s="6" customFormat="1" x14ac:dyDescent="0.25">
      <c r="A517" s="55">
        <v>513</v>
      </c>
      <c r="B517" s="56">
        <f>ESTUDIANTES!B517</f>
        <v>0</v>
      </c>
      <c r="C517" s="56">
        <f>ESTUDIANTES!C517</f>
        <v>0</v>
      </c>
      <c r="D517" s="97">
        <f>ESTUDIANTES!D517</f>
        <v>0</v>
      </c>
      <c r="E517" s="97"/>
      <c r="F517" s="97"/>
      <c r="G517" s="97"/>
      <c r="H517" s="57">
        <f>ESTUDIANTES!H517</f>
        <v>0</v>
      </c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4"/>
      <c r="CW517" s="54"/>
      <c r="CX517" s="54"/>
      <c r="CY517" s="54"/>
      <c r="CZ517" s="54"/>
      <c r="DA517" s="54"/>
      <c r="DB517" s="54"/>
      <c r="DC517" s="54"/>
      <c r="DD517" s="54"/>
      <c r="DE517" s="54"/>
      <c r="DF517" s="54"/>
      <c r="DG517" s="54"/>
      <c r="DH517" s="54"/>
      <c r="DI517" s="54"/>
      <c r="DJ517" s="54"/>
      <c r="DK517" s="54"/>
      <c r="DL517" s="54"/>
      <c r="DM517" s="54"/>
      <c r="DN517" s="54"/>
      <c r="DO517" s="54"/>
      <c r="DP517" s="54"/>
      <c r="DQ517" s="54"/>
      <c r="DR517" s="54"/>
      <c r="DS517" s="54"/>
      <c r="DT517" s="54"/>
      <c r="DU517" s="54"/>
      <c r="DV517" s="54"/>
      <c r="DW517" s="54"/>
      <c r="DX517" s="54"/>
      <c r="DY517" s="54"/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  <c r="EJ517" s="54"/>
      <c r="EK517" s="54"/>
      <c r="EL517" s="54"/>
      <c r="EM517" s="54"/>
      <c r="EN517" s="54"/>
      <c r="EO517" s="54"/>
      <c r="EP517" s="54"/>
      <c r="EQ517" s="54"/>
      <c r="ER517" s="54"/>
      <c r="ES517" s="54"/>
      <c r="ET517" s="54"/>
      <c r="EU517" s="54"/>
      <c r="EV517" s="54"/>
      <c r="EW517" s="54"/>
      <c r="EX517" s="54"/>
      <c r="EY517" s="54"/>
      <c r="EZ517" s="54"/>
      <c r="FA517" s="54"/>
      <c r="FB517" s="54"/>
      <c r="FC517" s="54"/>
      <c r="FD517" s="54"/>
      <c r="FE517" s="54"/>
      <c r="FF517" s="54"/>
      <c r="FG517" s="54"/>
      <c r="FH517" s="54"/>
      <c r="FI517" s="54"/>
      <c r="FJ517" s="54"/>
      <c r="FK517" s="54"/>
      <c r="FL517" s="54"/>
      <c r="FM517" s="54"/>
      <c r="FN517" s="54"/>
      <c r="FO517" s="54"/>
      <c r="FP517" s="54"/>
      <c r="FQ517" s="54"/>
      <c r="FR517" s="54"/>
      <c r="FS517" s="54"/>
      <c r="FT517" s="54"/>
      <c r="FU517" s="54"/>
      <c r="FV517" s="54"/>
      <c r="FW517" s="54"/>
      <c r="FX517" s="54"/>
      <c r="FY517" s="54"/>
      <c r="FZ517" s="54"/>
      <c r="GA517" s="54"/>
      <c r="GB517" s="54"/>
      <c r="GC517" s="54"/>
      <c r="GD517" s="54"/>
      <c r="GE517" s="54"/>
      <c r="GF517" s="54"/>
      <c r="GG517" s="54"/>
      <c r="GH517" s="54"/>
      <c r="GI517" s="54"/>
      <c r="GJ517" s="54"/>
      <c r="GK517" s="54"/>
      <c r="GL517" s="54"/>
      <c r="GM517" s="54"/>
      <c r="GN517" s="54"/>
      <c r="GO517" s="54"/>
      <c r="GP517" s="54"/>
      <c r="GQ517" s="54"/>
      <c r="GR517" s="54"/>
      <c r="GS517" s="54"/>
      <c r="GT517" s="54"/>
      <c r="GU517" s="54"/>
      <c r="GV517" s="54"/>
      <c r="GW517" s="54"/>
      <c r="GX517" s="54"/>
      <c r="GY517" s="54"/>
      <c r="GZ517" s="54"/>
      <c r="HA517" s="54"/>
      <c r="HB517" s="54"/>
      <c r="HC517" s="54"/>
      <c r="HD517" s="54"/>
      <c r="HE517" s="54"/>
      <c r="HF517" s="54"/>
      <c r="HG517" s="54"/>
      <c r="HH517" s="54"/>
      <c r="HI517" s="54"/>
      <c r="HJ517" s="54"/>
      <c r="HK517" s="54"/>
      <c r="HL517" s="54"/>
      <c r="HM517" s="54"/>
      <c r="HN517" s="54"/>
      <c r="HO517" s="54"/>
      <c r="HP517" s="54"/>
      <c r="HQ517" s="54"/>
      <c r="HR517" s="54"/>
      <c r="HS517" s="54"/>
      <c r="HT517" s="54"/>
      <c r="HU517" s="54"/>
      <c r="HV517" s="54"/>
      <c r="HW517" s="54"/>
      <c r="HX517" s="54"/>
      <c r="HY517" s="54"/>
      <c r="HZ517" s="54"/>
      <c r="IA517" s="54"/>
      <c r="IB517" s="54"/>
      <c r="IC517" s="54"/>
      <c r="ID517" s="54"/>
      <c r="IE517" s="54"/>
      <c r="IF517" s="54"/>
      <c r="IG517" s="54"/>
      <c r="IH517" s="54"/>
      <c r="II517" s="54"/>
      <c r="IJ517" s="54"/>
      <c r="IK517" s="54"/>
      <c r="IL517" s="54"/>
      <c r="IM517" s="54"/>
      <c r="IN517" s="54"/>
      <c r="IO517" s="54"/>
      <c r="IP517" s="54"/>
      <c r="IQ517" s="54"/>
      <c r="IR517" s="54"/>
      <c r="IS517" s="54"/>
      <c r="IT517" s="54"/>
      <c r="IU517" s="54"/>
      <c r="IV517" s="54"/>
      <c r="IW517" s="54"/>
      <c r="IX517" s="54"/>
      <c r="IY517" s="54"/>
      <c r="IZ517" s="54"/>
      <c r="JA517" s="16"/>
      <c r="JB517" s="16"/>
      <c r="JC517" s="16"/>
      <c r="JD517" s="16"/>
    </row>
    <row r="518" spans="1:264" s="6" customFormat="1" x14ac:dyDescent="0.25">
      <c r="A518" s="55">
        <v>514</v>
      </c>
      <c r="B518" s="56">
        <f>ESTUDIANTES!B518</f>
        <v>0</v>
      </c>
      <c r="C518" s="56">
        <f>ESTUDIANTES!C518</f>
        <v>0</v>
      </c>
      <c r="D518" s="97">
        <f>ESTUDIANTES!D518</f>
        <v>0</v>
      </c>
      <c r="E518" s="97"/>
      <c r="F518" s="97"/>
      <c r="G518" s="97"/>
      <c r="H518" s="57">
        <f>ESTUDIANTES!H518</f>
        <v>0</v>
      </c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4"/>
      <c r="CW518" s="54"/>
      <c r="CX518" s="54"/>
      <c r="CY518" s="54"/>
      <c r="CZ518" s="54"/>
      <c r="DA518" s="54"/>
      <c r="DB518" s="54"/>
      <c r="DC518" s="54"/>
      <c r="DD518" s="54"/>
      <c r="DE518" s="54"/>
      <c r="DF518" s="54"/>
      <c r="DG518" s="54"/>
      <c r="DH518" s="54"/>
      <c r="DI518" s="54"/>
      <c r="DJ518" s="54"/>
      <c r="DK518" s="54"/>
      <c r="DL518" s="54"/>
      <c r="DM518" s="54"/>
      <c r="DN518" s="54"/>
      <c r="DO518" s="54"/>
      <c r="DP518" s="54"/>
      <c r="DQ518" s="54"/>
      <c r="DR518" s="54"/>
      <c r="DS518" s="54"/>
      <c r="DT518" s="54"/>
      <c r="DU518" s="54"/>
      <c r="DV518" s="54"/>
      <c r="DW518" s="54"/>
      <c r="DX518" s="54"/>
      <c r="DY518" s="54"/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  <c r="EJ518" s="54"/>
      <c r="EK518" s="54"/>
      <c r="EL518" s="54"/>
      <c r="EM518" s="54"/>
      <c r="EN518" s="54"/>
      <c r="EO518" s="54"/>
      <c r="EP518" s="54"/>
      <c r="EQ518" s="54"/>
      <c r="ER518" s="54"/>
      <c r="ES518" s="54"/>
      <c r="ET518" s="54"/>
      <c r="EU518" s="54"/>
      <c r="EV518" s="54"/>
      <c r="EW518" s="54"/>
      <c r="EX518" s="54"/>
      <c r="EY518" s="54"/>
      <c r="EZ518" s="54"/>
      <c r="FA518" s="54"/>
      <c r="FB518" s="54"/>
      <c r="FC518" s="54"/>
      <c r="FD518" s="54"/>
      <c r="FE518" s="54"/>
      <c r="FF518" s="54"/>
      <c r="FG518" s="54"/>
      <c r="FH518" s="54"/>
      <c r="FI518" s="54"/>
      <c r="FJ518" s="54"/>
      <c r="FK518" s="54"/>
      <c r="FL518" s="54"/>
      <c r="FM518" s="54"/>
      <c r="FN518" s="54"/>
      <c r="FO518" s="54"/>
      <c r="FP518" s="54"/>
      <c r="FQ518" s="54"/>
      <c r="FR518" s="54"/>
      <c r="FS518" s="54"/>
      <c r="FT518" s="54"/>
      <c r="FU518" s="54"/>
      <c r="FV518" s="54"/>
      <c r="FW518" s="54"/>
      <c r="FX518" s="54"/>
      <c r="FY518" s="54"/>
      <c r="FZ518" s="54"/>
      <c r="GA518" s="54"/>
      <c r="GB518" s="54"/>
      <c r="GC518" s="54"/>
      <c r="GD518" s="54"/>
      <c r="GE518" s="54"/>
      <c r="GF518" s="54"/>
      <c r="GG518" s="54"/>
      <c r="GH518" s="54"/>
      <c r="GI518" s="54"/>
      <c r="GJ518" s="54"/>
      <c r="GK518" s="54"/>
      <c r="GL518" s="54"/>
      <c r="GM518" s="54"/>
      <c r="GN518" s="54"/>
      <c r="GO518" s="54"/>
      <c r="GP518" s="54"/>
      <c r="GQ518" s="54"/>
      <c r="GR518" s="54"/>
      <c r="GS518" s="54"/>
      <c r="GT518" s="54"/>
      <c r="GU518" s="54"/>
      <c r="GV518" s="54"/>
      <c r="GW518" s="54"/>
      <c r="GX518" s="54"/>
      <c r="GY518" s="54"/>
      <c r="GZ518" s="54"/>
      <c r="HA518" s="54"/>
      <c r="HB518" s="54"/>
      <c r="HC518" s="54"/>
      <c r="HD518" s="54"/>
      <c r="HE518" s="54"/>
      <c r="HF518" s="54"/>
      <c r="HG518" s="54"/>
      <c r="HH518" s="54"/>
      <c r="HI518" s="54"/>
      <c r="HJ518" s="54"/>
      <c r="HK518" s="54"/>
      <c r="HL518" s="54"/>
      <c r="HM518" s="54"/>
      <c r="HN518" s="54"/>
      <c r="HO518" s="54"/>
      <c r="HP518" s="54"/>
      <c r="HQ518" s="54"/>
      <c r="HR518" s="54"/>
      <c r="HS518" s="54"/>
      <c r="HT518" s="54"/>
      <c r="HU518" s="54"/>
      <c r="HV518" s="54"/>
      <c r="HW518" s="54"/>
      <c r="HX518" s="54"/>
      <c r="HY518" s="54"/>
      <c r="HZ518" s="54"/>
      <c r="IA518" s="54"/>
      <c r="IB518" s="54"/>
      <c r="IC518" s="54"/>
      <c r="ID518" s="54"/>
      <c r="IE518" s="54"/>
      <c r="IF518" s="54"/>
      <c r="IG518" s="54"/>
      <c r="IH518" s="54"/>
      <c r="II518" s="54"/>
      <c r="IJ518" s="54"/>
      <c r="IK518" s="54"/>
      <c r="IL518" s="54"/>
      <c r="IM518" s="54"/>
      <c r="IN518" s="54"/>
      <c r="IO518" s="54"/>
      <c r="IP518" s="54"/>
      <c r="IQ518" s="54"/>
      <c r="IR518" s="54"/>
      <c r="IS518" s="54"/>
      <c r="IT518" s="54"/>
      <c r="IU518" s="54"/>
      <c r="IV518" s="54"/>
      <c r="IW518" s="54"/>
      <c r="IX518" s="54"/>
      <c r="IY518" s="54"/>
      <c r="IZ518" s="54"/>
      <c r="JA518" s="16"/>
      <c r="JB518" s="16"/>
      <c r="JC518" s="16"/>
      <c r="JD518" s="16"/>
    </row>
    <row r="519" spans="1:264" s="6" customFormat="1" x14ac:dyDescent="0.25">
      <c r="A519" s="55">
        <v>515</v>
      </c>
      <c r="B519" s="56">
        <f>ESTUDIANTES!B519</f>
        <v>0</v>
      </c>
      <c r="C519" s="56">
        <f>ESTUDIANTES!C519</f>
        <v>0</v>
      </c>
      <c r="D519" s="97">
        <f>ESTUDIANTES!D519</f>
        <v>0</v>
      </c>
      <c r="E519" s="97"/>
      <c r="F519" s="97"/>
      <c r="G519" s="97"/>
      <c r="H519" s="57">
        <f>ESTUDIANTES!H519</f>
        <v>0</v>
      </c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4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4"/>
      <c r="EL519" s="54"/>
      <c r="EM519" s="54"/>
      <c r="EN519" s="54"/>
      <c r="EO519" s="54"/>
      <c r="EP519" s="54"/>
      <c r="EQ519" s="54"/>
      <c r="ER519" s="54"/>
      <c r="ES519" s="54"/>
      <c r="ET519" s="54"/>
      <c r="EU519" s="54"/>
      <c r="EV519" s="54"/>
      <c r="EW519" s="54"/>
      <c r="EX519" s="54"/>
      <c r="EY519" s="54"/>
      <c r="EZ519" s="54"/>
      <c r="FA519" s="54"/>
      <c r="FB519" s="54"/>
      <c r="FC519" s="54"/>
      <c r="FD519" s="54"/>
      <c r="FE519" s="54"/>
      <c r="FF519" s="54"/>
      <c r="FG519" s="54"/>
      <c r="FH519" s="54"/>
      <c r="FI519" s="54"/>
      <c r="FJ519" s="54"/>
      <c r="FK519" s="54"/>
      <c r="FL519" s="54"/>
      <c r="FM519" s="54"/>
      <c r="FN519" s="54"/>
      <c r="FO519" s="54"/>
      <c r="FP519" s="54"/>
      <c r="FQ519" s="54"/>
      <c r="FR519" s="54"/>
      <c r="FS519" s="54"/>
      <c r="FT519" s="54"/>
      <c r="FU519" s="54"/>
      <c r="FV519" s="54"/>
      <c r="FW519" s="54"/>
      <c r="FX519" s="54"/>
      <c r="FY519" s="54"/>
      <c r="FZ519" s="54"/>
      <c r="GA519" s="54"/>
      <c r="GB519" s="54"/>
      <c r="GC519" s="54"/>
      <c r="GD519" s="54"/>
      <c r="GE519" s="54"/>
      <c r="GF519" s="54"/>
      <c r="GG519" s="54"/>
      <c r="GH519" s="54"/>
      <c r="GI519" s="54"/>
      <c r="GJ519" s="54"/>
      <c r="GK519" s="54"/>
      <c r="GL519" s="54"/>
      <c r="GM519" s="54"/>
      <c r="GN519" s="54"/>
      <c r="GO519" s="54"/>
      <c r="GP519" s="54"/>
      <c r="GQ519" s="54"/>
      <c r="GR519" s="54"/>
      <c r="GS519" s="54"/>
      <c r="GT519" s="54"/>
      <c r="GU519" s="54"/>
      <c r="GV519" s="54"/>
      <c r="GW519" s="54"/>
      <c r="GX519" s="54"/>
      <c r="GY519" s="54"/>
      <c r="GZ519" s="54"/>
      <c r="HA519" s="54"/>
      <c r="HB519" s="54"/>
      <c r="HC519" s="54"/>
      <c r="HD519" s="54"/>
      <c r="HE519" s="54"/>
      <c r="HF519" s="54"/>
      <c r="HG519" s="54"/>
      <c r="HH519" s="54"/>
      <c r="HI519" s="54"/>
      <c r="HJ519" s="54"/>
      <c r="HK519" s="54"/>
      <c r="HL519" s="54"/>
      <c r="HM519" s="54"/>
      <c r="HN519" s="54"/>
      <c r="HO519" s="54"/>
      <c r="HP519" s="54"/>
      <c r="HQ519" s="54"/>
      <c r="HR519" s="54"/>
      <c r="HS519" s="54"/>
      <c r="HT519" s="54"/>
      <c r="HU519" s="54"/>
      <c r="HV519" s="54"/>
      <c r="HW519" s="54"/>
      <c r="HX519" s="54"/>
      <c r="HY519" s="54"/>
      <c r="HZ519" s="54"/>
      <c r="IA519" s="54"/>
      <c r="IB519" s="54"/>
      <c r="IC519" s="54"/>
      <c r="ID519" s="54"/>
      <c r="IE519" s="54"/>
      <c r="IF519" s="54"/>
      <c r="IG519" s="54"/>
      <c r="IH519" s="54"/>
      <c r="II519" s="54"/>
      <c r="IJ519" s="54"/>
      <c r="IK519" s="54"/>
      <c r="IL519" s="54"/>
      <c r="IM519" s="54"/>
      <c r="IN519" s="54"/>
      <c r="IO519" s="54"/>
      <c r="IP519" s="54"/>
      <c r="IQ519" s="54"/>
      <c r="IR519" s="54"/>
      <c r="IS519" s="54"/>
      <c r="IT519" s="54"/>
      <c r="IU519" s="54"/>
      <c r="IV519" s="54"/>
      <c r="IW519" s="54"/>
      <c r="IX519" s="54"/>
      <c r="IY519" s="54"/>
      <c r="IZ519" s="54"/>
      <c r="JA519" s="16"/>
      <c r="JB519" s="16"/>
      <c r="JC519" s="16"/>
      <c r="JD519" s="16"/>
    </row>
    <row r="520" spans="1:264" s="6" customFormat="1" x14ac:dyDescent="0.25">
      <c r="A520" s="55">
        <v>516</v>
      </c>
      <c r="B520" s="56">
        <f>ESTUDIANTES!B520</f>
        <v>0</v>
      </c>
      <c r="C520" s="56">
        <f>ESTUDIANTES!C520</f>
        <v>0</v>
      </c>
      <c r="D520" s="97">
        <f>ESTUDIANTES!D520</f>
        <v>0</v>
      </c>
      <c r="E520" s="97"/>
      <c r="F520" s="97"/>
      <c r="G520" s="97"/>
      <c r="H520" s="57">
        <f>ESTUDIANTES!H520</f>
        <v>0</v>
      </c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4"/>
      <c r="EL520" s="54"/>
      <c r="EM520" s="54"/>
      <c r="EN520" s="54"/>
      <c r="EO520" s="54"/>
      <c r="EP520" s="54"/>
      <c r="EQ520" s="54"/>
      <c r="ER520" s="54"/>
      <c r="ES520" s="54"/>
      <c r="ET520" s="54"/>
      <c r="EU520" s="54"/>
      <c r="EV520" s="54"/>
      <c r="EW520" s="54"/>
      <c r="EX520" s="54"/>
      <c r="EY520" s="54"/>
      <c r="EZ520" s="54"/>
      <c r="FA520" s="54"/>
      <c r="FB520" s="54"/>
      <c r="FC520" s="54"/>
      <c r="FD520" s="54"/>
      <c r="FE520" s="54"/>
      <c r="FF520" s="54"/>
      <c r="FG520" s="54"/>
      <c r="FH520" s="54"/>
      <c r="FI520" s="54"/>
      <c r="FJ520" s="54"/>
      <c r="FK520" s="54"/>
      <c r="FL520" s="54"/>
      <c r="FM520" s="54"/>
      <c r="FN520" s="54"/>
      <c r="FO520" s="54"/>
      <c r="FP520" s="54"/>
      <c r="FQ520" s="54"/>
      <c r="FR520" s="54"/>
      <c r="FS520" s="54"/>
      <c r="FT520" s="54"/>
      <c r="FU520" s="54"/>
      <c r="FV520" s="54"/>
      <c r="FW520" s="54"/>
      <c r="FX520" s="54"/>
      <c r="FY520" s="54"/>
      <c r="FZ520" s="54"/>
      <c r="GA520" s="54"/>
      <c r="GB520" s="54"/>
      <c r="GC520" s="54"/>
      <c r="GD520" s="54"/>
      <c r="GE520" s="54"/>
      <c r="GF520" s="54"/>
      <c r="GG520" s="54"/>
      <c r="GH520" s="54"/>
      <c r="GI520" s="54"/>
      <c r="GJ520" s="54"/>
      <c r="GK520" s="54"/>
      <c r="GL520" s="54"/>
      <c r="GM520" s="54"/>
      <c r="GN520" s="54"/>
      <c r="GO520" s="54"/>
      <c r="GP520" s="54"/>
      <c r="GQ520" s="54"/>
      <c r="GR520" s="54"/>
      <c r="GS520" s="54"/>
      <c r="GT520" s="54"/>
      <c r="GU520" s="54"/>
      <c r="GV520" s="54"/>
      <c r="GW520" s="54"/>
      <c r="GX520" s="54"/>
      <c r="GY520" s="54"/>
      <c r="GZ520" s="54"/>
      <c r="HA520" s="54"/>
      <c r="HB520" s="54"/>
      <c r="HC520" s="54"/>
      <c r="HD520" s="54"/>
      <c r="HE520" s="54"/>
      <c r="HF520" s="54"/>
      <c r="HG520" s="54"/>
      <c r="HH520" s="54"/>
      <c r="HI520" s="54"/>
      <c r="HJ520" s="54"/>
      <c r="HK520" s="54"/>
      <c r="HL520" s="54"/>
      <c r="HM520" s="54"/>
      <c r="HN520" s="54"/>
      <c r="HO520" s="54"/>
      <c r="HP520" s="54"/>
      <c r="HQ520" s="54"/>
      <c r="HR520" s="54"/>
      <c r="HS520" s="54"/>
      <c r="HT520" s="54"/>
      <c r="HU520" s="54"/>
      <c r="HV520" s="54"/>
      <c r="HW520" s="54"/>
      <c r="HX520" s="54"/>
      <c r="HY520" s="54"/>
      <c r="HZ520" s="54"/>
      <c r="IA520" s="54"/>
      <c r="IB520" s="54"/>
      <c r="IC520" s="54"/>
      <c r="ID520" s="54"/>
      <c r="IE520" s="54"/>
      <c r="IF520" s="54"/>
      <c r="IG520" s="54"/>
      <c r="IH520" s="54"/>
      <c r="II520" s="54"/>
      <c r="IJ520" s="54"/>
      <c r="IK520" s="54"/>
      <c r="IL520" s="54"/>
      <c r="IM520" s="54"/>
      <c r="IN520" s="54"/>
      <c r="IO520" s="54"/>
      <c r="IP520" s="54"/>
      <c r="IQ520" s="54"/>
      <c r="IR520" s="54"/>
      <c r="IS520" s="54"/>
      <c r="IT520" s="54"/>
      <c r="IU520" s="54"/>
      <c r="IV520" s="54"/>
      <c r="IW520" s="54"/>
      <c r="IX520" s="54"/>
      <c r="IY520" s="54"/>
      <c r="IZ520" s="54"/>
      <c r="JA520" s="16"/>
      <c r="JB520" s="16"/>
      <c r="JC520" s="16"/>
      <c r="JD520" s="16"/>
    </row>
    <row r="521" spans="1:264" s="6" customFormat="1" x14ac:dyDescent="0.25">
      <c r="A521" s="55">
        <v>517</v>
      </c>
      <c r="B521" s="56">
        <f>ESTUDIANTES!B521</f>
        <v>0</v>
      </c>
      <c r="C521" s="56">
        <f>ESTUDIANTES!C521</f>
        <v>0</v>
      </c>
      <c r="D521" s="97">
        <f>ESTUDIANTES!D521</f>
        <v>0</v>
      </c>
      <c r="E521" s="97"/>
      <c r="F521" s="97"/>
      <c r="G521" s="97"/>
      <c r="H521" s="57">
        <f>ESTUDIANTES!H521</f>
        <v>0</v>
      </c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4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4"/>
      <c r="EL521" s="54"/>
      <c r="EM521" s="54"/>
      <c r="EN521" s="54"/>
      <c r="EO521" s="54"/>
      <c r="EP521" s="54"/>
      <c r="EQ521" s="54"/>
      <c r="ER521" s="54"/>
      <c r="ES521" s="54"/>
      <c r="ET521" s="54"/>
      <c r="EU521" s="54"/>
      <c r="EV521" s="54"/>
      <c r="EW521" s="54"/>
      <c r="EX521" s="54"/>
      <c r="EY521" s="54"/>
      <c r="EZ521" s="54"/>
      <c r="FA521" s="54"/>
      <c r="FB521" s="54"/>
      <c r="FC521" s="54"/>
      <c r="FD521" s="54"/>
      <c r="FE521" s="54"/>
      <c r="FF521" s="54"/>
      <c r="FG521" s="54"/>
      <c r="FH521" s="54"/>
      <c r="FI521" s="54"/>
      <c r="FJ521" s="54"/>
      <c r="FK521" s="54"/>
      <c r="FL521" s="54"/>
      <c r="FM521" s="54"/>
      <c r="FN521" s="54"/>
      <c r="FO521" s="54"/>
      <c r="FP521" s="54"/>
      <c r="FQ521" s="54"/>
      <c r="FR521" s="54"/>
      <c r="FS521" s="54"/>
      <c r="FT521" s="54"/>
      <c r="FU521" s="54"/>
      <c r="FV521" s="54"/>
      <c r="FW521" s="54"/>
      <c r="FX521" s="54"/>
      <c r="FY521" s="54"/>
      <c r="FZ521" s="54"/>
      <c r="GA521" s="54"/>
      <c r="GB521" s="54"/>
      <c r="GC521" s="54"/>
      <c r="GD521" s="54"/>
      <c r="GE521" s="54"/>
      <c r="GF521" s="54"/>
      <c r="GG521" s="54"/>
      <c r="GH521" s="54"/>
      <c r="GI521" s="54"/>
      <c r="GJ521" s="54"/>
      <c r="GK521" s="54"/>
      <c r="GL521" s="54"/>
      <c r="GM521" s="54"/>
      <c r="GN521" s="54"/>
      <c r="GO521" s="54"/>
      <c r="GP521" s="54"/>
      <c r="GQ521" s="54"/>
      <c r="GR521" s="54"/>
      <c r="GS521" s="54"/>
      <c r="GT521" s="54"/>
      <c r="GU521" s="54"/>
      <c r="GV521" s="54"/>
      <c r="GW521" s="54"/>
      <c r="GX521" s="54"/>
      <c r="GY521" s="54"/>
      <c r="GZ521" s="54"/>
      <c r="HA521" s="54"/>
      <c r="HB521" s="54"/>
      <c r="HC521" s="54"/>
      <c r="HD521" s="54"/>
      <c r="HE521" s="54"/>
      <c r="HF521" s="54"/>
      <c r="HG521" s="54"/>
      <c r="HH521" s="54"/>
      <c r="HI521" s="54"/>
      <c r="HJ521" s="54"/>
      <c r="HK521" s="54"/>
      <c r="HL521" s="54"/>
      <c r="HM521" s="54"/>
      <c r="HN521" s="54"/>
      <c r="HO521" s="54"/>
      <c r="HP521" s="54"/>
      <c r="HQ521" s="54"/>
      <c r="HR521" s="54"/>
      <c r="HS521" s="54"/>
      <c r="HT521" s="54"/>
      <c r="HU521" s="54"/>
      <c r="HV521" s="54"/>
      <c r="HW521" s="54"/>
      <c r="HX521" s="54"/>
      <c r="HY521" s="54"/>
      <c r="HZ521" s="54"/>
      <c r="IA521" s="54"/>
      <c r="IB521" s="54"/>
      <c r="IC521" s="54"/>
      <c r="ID521" s="54"/>
      <c r="IE521" s="54"/>
      <c r="IF521" s="54"/>
      <c r="IG521" s="54"/>
      <c r="IH521" s="54"/>
      <c r="II521" s="54"/>
      <c r="IJ521" s="54"/>
      <c r="IK521" s="54"/>
      <c r="IL521" s="54"/>
      <c r="IM521" s="54"/>
      <c r="IN521" s="54"/>
      <c r="IO521" s="54"/>
      <c r="IP521" s="54"/>
      <c r="IQ521" s="54"/>
      <c r="IR521" s="54"/>
      <c r="IS521" s="54"/>
      <c r="IT521" s="54"/>
      <c r="IU521" s="54"/>
      <c r="IV521" s="54"/>
      <c r="IW521" s="54"/>
      <c r="IX521" s="54"/>
      <c r="IY521" s="54"/>
      <c r="IZ521" s="54"/>
      <c r="JA521" s="16"/>
      <c r="JB521" s="16"/>
      <c r="JC521" s="16"/>
      <c r="JD521" s="16"/>
    </row>
    <row r="522" spans="1:264" s="6" customFormat="1" x14ac:dyDescent="0.25">
      <c r="A522" s="55">
        <v>518</v>
      </c>
      <c r="B522" s="56">
        <f>ESTUDIANTES!B522</f>
        <v>0</v>
      </c>
      <c r="C522" s="56">
        <f>ESTUDIANTES!C522</f>
        <v>0</v>
      </c>
      <c r="D522" s="97">
        <f>ESTUDIANTES!D522</f>
        <v>0</v>
      </c>
      <c r="E522" s="97"/>
      <c r="F522" s="97"/>
      <c r="G522" s="97"/>
      <c r="H522" s="57">
        <f>ESTUDIANTES!H522</f>
        <v>0</v>
      </c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4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4"/>
      <c r="EL522" s="54"/>
      <c r="EM522" s="54"/>
      <c r="EN522" s="54"/>
      <c r="EO522" s="54"/>
      <c r="EP522" s="54"/>
      <c r="EQ522" s="54"/>
      <c r="ER522" s="54"/>
      <c r="ES522" s="54"/>
      <c r="ET522" s="54"/>
      <c r="EU522" s="54"/>
      <c r="EV522" s="54"/>
      <c r="EW522" s="54"/>
      <c r="EX522" s="54"/>
      <c r="EY522" s="54"/>
      <c r="EZ522" s="54"/>
      <c r="FA522" s="54"/>
      <c r="FB522" s="54"/>
      <c r="FC522" s="54"/>
      <c r="FD522" s="54"/>
      <c r="FE522" s="54"/>
      <c r="FF522" s="54"/>
      <c r="FG522" s="54"/>
      <c r="FH522" s="54"/>
      <c r="FI522" s="54"/>
      <c r="FJ522" s="54"/>
      <c r="FK522" s="54"/>
      <c r="FL522" s="54"/>
      <c r="FM522" s="54"/>
      <c r="FN522" s="54"/>
      <c r="FO522" s="54"/>
      <c r="FP522" s="54"/>
      <c r="FQ522" s="54"/>
      <c r="FR522" s="54"/>
      <c r="FS522" s="54"/>
      <c r="FT522" s="54"/>
      <c r="FU522" s="54"/>
      <c r="FV522" s="54"/>
      <c r="FW522" s="54"/>
      <c r="FX522" s="54"/>
      <c r="FY522" s="54"/>
      <c r="FZ522" s="54"/>
      <c r="GA522" s="54"/>
      <c r="GB522" s="54"/>
      <c r="GC522" s="54"/>
      <c r="GD522" s="54"/>
      <c r="GE522" s="54"/>
      <c r="GF522" s="54"/>
      <c r="GG522" s="54"/>
      <c r="GH522" s="54"/>
      <c r="GI522" s="54"/>
      <c r="GJ522" s="54"/>
      <c r="GK522" s="54"/>
      <c r="GL522" s="54"/>
      <c r="GM522" s="54"/>
      <c r="GN522" s="54"/>
      <c r="GO522" s="54"/>
      <c r="GP522" s="54"/>
      <c r="GQ522" s="54"/>
      <c r="GR522" s="54"/>
      <c r="GS522" s="54"/>
      <c r="GT522" s="54"/>
      <c r="GU522" s="54"/>
      <c r="GV522" s="54"/>
      <c r="GW522" s="54"/>
      <c r="GX522" s="54"/>
      <c r="GY522" s="54"/>
      <c r="GZ522" s="54"/>
      <c r="HA522" s="54"/>
      <c r="HB522" s="54"/>
      <c r="HC522" s="54"/>
      <c r="HD522" s="54"/>
      <c r="HE522" s="54"/>
      <c r="HF522" s="54"/>
      <c r="HG522" s="54"/>
      <c r="HH522" s="54"/>
      <c r="HI522" s="54"/>
      <c r="HJ522" s="54"/>
      <c r="HK522" s="54"/>
      <c r="HL522" s="54"/>
      <c r="HM522" s="54"/>
      <c r="HN522" s="54"/>
      <c r="HO522" s="54"/>
      <c r="HP522" s="54"/>
      <c r="HQ522" s="54"/>
      <c r="HR522" s="54"/>
      <c r="HS522" s="54"/>
      <c r="HT522" s="54"/>
      <c r="HU522" s="54"/>
      <c r="HV522" s="54"/>
      <c r="HW522" s="54"/>
      <c r="HX522" s="54"/>
      <c r="HY522" s="54"/>
      <c r="HZ522" s="54"/>
      <c r="IA522" s="54"/>
      <c r="IB522" s="54"/>
      <c r="IC522" s="54"/>
      <c r="ID522" s="54"/>
      <c r="IE522" s="54"/>
      <c r="IF522" s="54"/>
      <c r="IG522" s="54"/>
      <c r="IH522" s="54"/>
      <c r="II522" s="54"/>
      <c r="IJ522" s="54"/>
      <c r="IK522" s="54"/>
      <c r="IL522" s="54"/>
      <c r="IM522" s="54"/>
      <c r="IN522" s="54"/>
      <c r="IO522" s="54"/>
      <c r="IP522" s="54"/>
      <c r="IQ522" s="54"/>
      <c r="IR522" s="54"/>
      <c r="IS522" s="54"/>
      <c r="IT522" s="54"/>
      <c r="IU522" s="54"/>
      <c r="IV522" s="54"/>
      <c r="IW522" s="54"/>
      <c r="IX522" s="54"/>
      <c r="IY522" s="54"/>
      <c r="IZ522" s="54"/>
      <c r="JA522" s="16"/>
      <c r="JB522" s="16"/>
      <c r="JC522" s="16"/>
      <c r="JD522" s="16"/>
    </row>
    <row r="523" spans="1:264" s="6" customFormat="1" x14ac:dyDescent="0.25">
      <c r="A523" s="55">
        <v>519</v>
      </c>
      <c r="B523" s="56">
        <f>ESTUDIANTES!B523</f>
        <v>0</v>
      </c>
      <c r="C523" s="56">
        <f>ESTUDIANTES!C523</f>
        <v>0</v>
      </c>
      <c r="D523" s="97">
        <f>ESTUDIANTES!D523</f>
        <v>0</v>
      </c>
      <c r="E523" s="97"/>
      <c r="F523" s="97"/>
      <c r="G523" s="97"/>
      <c r="H523" s="57">
        <f>ESTUDIANTES!H523</f>
        <v>0</v>
      </c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4"/>
      <c r="EL523" s="54"/>
      <c r="EM523" s="54"/>
      <c r="EN523" s="54"/>
      <c r="EO523" s="54"/>
      <c r="EP523" s="54"/>
      <c r="EQ523" s="54"/>
      <c r="ER523" s="54"/>
      <c r="ES523" s="54"/>
      <c r="ET523" s="54"/>
      <c r="EU523" s="54"/>
      <c r="EV523" s="54"/>
      <c r="EW523" s="54"/>
      <c r="EX523" s="54"/>
      <c r="EY523" s="54"/>
      <c r="EZ523" s="54"/>
      <c r="FA523" s="54"/>
      <c r="FB523" s="54"/>
      <c r="FC523" s="54"/>
      <c r="FD523" s="54"/>
      <c r="FE523" s="54"/>
      <c r="FF523" s="54"/>
      <c r="FG523" s="54"/>
      <c r="FH523" s="54"/>
      <c r="FI523" s="54"/>
      <c r="FJ523" s="54"/>
      <c r="FK523" s="54"/>
      <c r="FL523" s="54"/>
      <c r="FM523" s="54"/>
      <c r="FN523" s="54"/>
      <c r="FO523" s="54"/>
      <c r="FP523" s="54"/>
      <c r="FQ523" s="54"/>
      <c r="FR523" s="54"/>
      <c r="FS523" s="54"/>
      <c r="FT523" s="54"/>
      <c r="FU523" s="54"/>
      <c r="FV523" s="54"/>
      <c r="FW523" s="54"/>
      <c r="FX523" s="54"/>
      <c r="FY523" s="54"/>
      <c r="FZ523" s="54"/>
      <c r="GA523" s="54"/>
      <c r="GB523" s="54"/>
      <c r="GC523" s="54"/>
      <c r="GD523" s="54"/>
      <c r="GE523" s="54"/>
      <c r="GF523" s="54"/>
      <c r="GG523" s="54"/>
      <c r="GH523" s="54"/>
      <c r="GI523" s="54"/>
      <c r="GJ523" s="54"/>
      <c r="GK523" s="54"/>
      <c r="GL523" s="54"/>
      <c r="GM523" s="54"/>
      <c r="GN523" s="54"/>
      <c r="GO523" s="54"/>
      <c r="GP523" s="54"/>
      <c r="GQ523" s="54"/>
      <c r="GR523" s="54"/>
      <c r="GS523" s="54"/>
      <c r="GT523" s="54"/>
      <c r="GU523" s="54"/>
      <c r="GV523" s="54"/>
      <c r="GW523" s="54"/>
      <c r="GX523" s="54"/>
      <c r="GY523" s="54"/>
      <c r="GZ523" s="54"/>
      <c r="HA523" s="54"/>
      <c r="HB523" s="54"/>
      <c r="HC523" s="54"/>
      <c r="HD523" s="54"/>
      <c r="HE523" s="54"/>
      <c r="HF523" s="54"/>
      <c r="HG523" s="54"/>
      <c r="HH523" s="54"/>
      <c r="HI523" s="54"/>
      <c r="HJ523" s="54"/>
      <c r="HK523" s="54"/>
      <c r="HL523" s="54"/>
      <c r="HM523" s="54"/>
      <c r="HN523" s="54"/>
      <c r="HO523" s="54"/>
      <c r="HP523" s="54"/>
      <c r="HQ523" s="54"/>
      <c r="HR523" s="54"/>
      <c r="HS523" s="54"/>
      <c r="HT523" s="54"/>
      <c r="HU523" s="54"/>
      <c r="HV523" s="54"/>
      <c r="HW523" s="54"/>
      <c r="HX523" s="54"/>
      <c r="HY523" s="54"/>
      <c r="HZ523" s="54"/>
      <c r="IA523" s="54"/>
      <c r="IB523" s="54"/>
      <c r="IC523" s="54"/>
      <c r="ID523" s="54"/>
      <c r="IE523" s="54"/>
      <c r="IF523" s="54"/>
      <c r="IG523" s="54"/>
      <c r="IH523" s="54"/>
      <c r="II523" s="54"/>
      <c r="IJ523" s="54"/>
      <c r="IK523" s="54"/>
      <c r="IL523" s="54"/>
      <c r="IM523" s="54"/>
      <c r="IN523" s="54"/>
      <c r="IO523" s="54"/>
      <c r="IP523" s="54"/>
      <c r="IQ523" s="54"/>
      <c r="IR523" s="54"/>
      <c r="IS523" s="54"/>
      <c r="IT523" s="54"/>
      <c r="IU523" s="54"/>
      <c r="IV523" s="54"/>
      <c r="IW523" s="54"/>
      <c r="IX523" s="54"/>
      <c r="IY523" s="54"/>
      <c r="IZ523" s="54"/>
      <c r="JA523" s="16"/>
      <c r="JB523" s="16"/>
      <c r="JC523" s="16"/>
      <c r="JD523" s="16"/>
    </row>
    <row r="524" spans="1:264" s="6" customFormat="1" x14ac:dyDescent="0.25">
      <c r="A524" s="55">
        <v>520</v>
      </c>
      <c r="B524" s="56">
        <f>ESTUDIANTES!B524</f>
        <v>0</v>
      </c>
      <c r="C524" s="56">
        <f>ESTUDIANTES!C524</f>
        <v>0</v>
      </c>
      <c r="D524" s="97">
        <f>ESTUDIANTES!D524</f>
        <v>0</v>
      </c>
      <c r="E524" s="97"/>
      <c r="F524" s="97"/>
      <c r="G524" s="97"/>
      <c r="H524" s="57">
        <f>ESTUDIANTES!H524</f>
        <v>0</v>
      </c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4"/>
      <c r="CW524" s="54"/>
      <c r="CX524" s="54"/>
      <c r="CY524" s="54"/>
      <c r="CZ524" s="54"/>
      <c r="DA524" s="54"/>
      <c r="DB524" s="54"/>
      <c r="DC524" s="54"/>
      <c r="DD524" s="54"/>
      <c r="DE524" s="54"/>
      <c r="DF524" s="54"/>
      <c r="DG524" s="54"/>
      <c r="DH524" s="54"/>
      <c r="DI524" s="54"/>
      <c r="DJ524" s="54"/>
      <c r="DK524" s="54"/>
      <c r="DL524" s="54"/>
      <c r="DM524" s="54"/>
      <c r="DN524" s="54"/>
      <c r="DO524" s="54"/>
      <c r="DP524" s="54"/>
      <c r="DQ524" s="54"/>
      <c r="DR524" s="54"/>
      <c r="DS524" s="54"/>
      <c r="DT524" s="54"/>
      <c r="DU524" s="54"/>
      <c r="DV524" s="54"/>
      <c r="DW524" s="54"/>
      <c r="DX524" s="54"/>
      <c r="DY524" s="54"/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  <c r="EJ524" s="54"/>
      <c r="EK524" s="54"/>
      <c r="EL524" s="54"/>
      <c r="EM524" s="54"/>
      <c r="EN524" s="54"/>
      <c r="EO524" s="54"/>
      <c r="EP524" s="54"/>
      <c r="EQ524" s="54"/>
      <c r="ER524" s="54"/>
      <c r="ES524" s="54"/>
      <c r="ET524" s="54"/>
      <c r="EU524" s="54"/>
      <c r="EV524" s="54"/>
      <c r="EW524" s="54"/>
      <c r="EX524" s="54"/>
      <c r="EY524" s="54"/>
      <c r="EZ524" s="54"/>
      <c r="FA524" s="54"/>
      <c r="FB524" s="54"/>
      <c r="FC524" s="54"/>
      <c r="FD524" s="54"/>
      <c r="FE524" s="54"/>
      <c r="FF524" s="54"/>
      <c r="FG524" s="54"/>
      <c r="FH524" s="54"/>
      <c r="FI524" s="54"/>
      <c r="FJ524" s="54"/>
      <c r="FK524" s="54"/>
      <c r="FL524" s="54"/>
      <c r="FM524" s="54"/>
      <c r="FN524" s="54"/>
      <c r="FO524" s="54"/>
      <c r="FP524" s="54"/>
      <c r="FQ524" s="54"/>
      <c r="FR524" s="54"/>
      <c r="FS524" s="54"/>
      <c r="FT524" s="54"/>
      <c r="FU524" s="54"/>
      <c r="FV524" s="54"/>
      <c r="FW524" s="54"/>
      <c r="FX524" s="54"/>
      <c r="FY524" s="54"/>
      <c r="FZ524" s="54"/>
      <c r="GA524" s="54"/>
      <c r="GB524" s="54"/>
      <c r="GC524" s="54"/>
      <c r="GD524" s="54"/>
      <c r="GE524" s="54"/>
      <c r="GF524" s="54"/>
      <c r="GG524" s="54"/>
      <c r="GH524" s="54"/>
      <c r="GI524" s="54"/>
      <c r="GJ524" s="54"/>
      <c r="GK524" s="54"/>
      <c r="GL524" s="54"/>
      <c r="GM524" s="54"/>
      <c r="GN524" s="54"/>
      <c r="GO524" s="54"/>
      <c r="GP524" s="54"/>
      <c r="GQ524" s="54"/>
      <c r="GR524" s="54"/>
      <c r="GS524" s="54"/>
      <c r="GT524" s="54"/>
      <c r="GU524" s="54"/>
      <c r="GV524" s="54"/>
      <c r="GW524" s="54"/>
      <c r="GX524" s="54"/>
      <c r="GY524" s="54"/>
      <c r="GZ524" s="54"/>
      <c r="HA524" s="54"/>
      <c r="HB524" s="54"/>
      <c r="HC524" s="54"/>
      <c r="HD524" s="54"/>
      <c r="HE524" s="54"/>
      <c r="HF524" s="54"/>
      <c r="HG524" s="54"/>
      <c r="HH524" s="54"/>
      <c r="HI524" s="54"/>
      <c r="HJ524" s="54"/>
      <c r="HK524" s="54"/>
      <c r="HL524" s="54"/>
      <c r="HM524" s="54"/>
      <c r="HN524" s="54"/>
      <c r="HO524" s="54"/>
      <c r="HP524" s="54"/>
      <c r="HQ524" s="54"/>
      <c r="HR524" s="54"/>
      <c r="HS524" s="54"/>
      <c r="HT524" s="54"/>
      <c r="HU524" s="54"/>
      <c r="HV524" s="54"/>
      <c r="HW524" s="54"/>
      <c r="HX524" s="54"/>
      <c r="HY524" s="54"/>
      <c r="HZ524" s="54"/>
      <c r="IA524" s="54"/>
      <c r="IB524" s="54"/>
      <c r="IC524" s="54"/>
      <c r="ID524" s="54"/>
      <c r="IE524" s="54"/>
      <c r="IF524" s="54"/>
      <c r="IG524" s="54"/>
      <c r="IH524" s="54"/>
      <c r="II524" s="54"/>
      <c r="IJ524" s="54"/>
      <c r="IK524" s="54"/>
      <c r="IL524" s="54"/>
      <c r="IM524" s="54"/>
      <c r="IN524" s="54"/>
      <c r="IO524" s="54"/>
      <c r="IP524" s="54"/>
      <c r="IQ524" s="54"/>
      <c r="IR524" s="54"/>
      <c r="IS524" s="54"/>
      <c r="IT524" s="54"/>
      <c r="IU524" s="54"/>
      <c r="IV524" s="54"/>
      <c r="IW524" s="54"/>
      <c r="IX524" s="54"/>
      <c r="IY524" s="54"/>
      <c r="IZ524" s="54"/>
      <c r="JA524" s="16"/>
      <c r="JB524" s="16"/>
      <c r="JC524" s="16"/>
      <c r="JD524" s="16"/>
    </row>
    <row r="525" spans="1:264" s="6" customFormat="1" x14ac:dyDescent="0.25">
      <c r="A525" s="55">
        <v>521</v>
      </c>
      <c r="B525" s="56">
        <f>ESTUDIANTES!B525</f>
        <v>0</v>
      </c>
      <c r="C525" s="56">
        <f>ESTUDIANTES!C525</f>
        <v>0</v>
      </c>
      <c r="D525" s="97">
        <f>ESTUDIANTES!D525</f>
        <v>0</v>
      </c>
      <c r="E525" s="97"/>
      <c r="F525" s="97"/>
      <c r="G525" s="97"/>
      <c r="H525" s="57">
        <f>ESTUDIANTES!H525</f>
        <v>0</v>
      </c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4"/>
      <c r="CW525" s="54"/>
      <c r="CX525" s="54"/>
      <c r="CY525" s="54"/>
      <c r="CZ525" s="54"/>
      <c r="DA525" s="54"/>
      <c r="DB525" s="54"/>
      <c r="DC525" s="54"/>
      <c r="DD525" s="54"/>
      <c r="DE525" s="54"/>
      <c r="DF525" s="54"/>
      <c r="DG525" s="54"/>
      <c r="DH525" s="54"/>
      <c r="DI525" s="54"/>
      <c r="DJ525" s="54"/>
      <c r="DK525" s="54"/>
      <c r="DL525" s="54"/>
      <c r="DM525" s="54"/>
      <c r="DN525" s="54"/>
      <c r="DO525" s="54"/>
      <c r="DP525" s="54"/>
      <c r="DQ525" s="54"/>
      <c r="DR525" s="54"/>
      <c r="DS525" s="54"/>
      <c r="DT525" s="54"/>
      <c r="DU525" s="54"/>
      <c r="DV525" s="54"/>
      <c r="DW525" s="54"/>
      <c r="DX525" s="54"/>
      <c r="DY525" s="54"/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  <c r="EJ525" s="54"/>
      <c r="EK525" s="54"/>
      <c r="EL525" s="54"/>
      <c r="EM525" s="54"/>
      <c r="EN525" s="54"/>
      <c r="EO525" s="54"/>
      <c r="EP525" s="54"/>
      <c r="EQ525" s="54"/>
      <c r="ER525" s="54"/>
      <c r="ES525" s="54"/>
      <c r="ET525" s="54"/>
      <c r="EU525" s="54"/>
      <c r="EV525" s="54"/>
      <c r="EW525" s="54"/>
      <c r="EX525" s="54"/>
      <c r="EY525" s="54"/>
      <c r="EZ525" s="54"/>
      <c r="FA525" s="54"/>
      <c r="FB525" s="54"/>
      <c r="FC525" s="54"/>
      <c r="FD525" s="54"/>
      <c r="FE525" s="54"/>
      <c r="FF525" s="54"/>
      <c r="FG525" s="54"/>
      <c r="FH525" s="54"/>
      <c r="FI525" s="54"/>
      <c r="FJ525" s="54"/>
      <c r="FK525" s="54"/>
      <c r="FL525" s="54"/>
      <c r="FM525" s="54"/>
      <c r="FN525" s="54"/>
      <c r="FO525" s="54"/>
      <c r="FP525" s="54"/>
      <c r="FQ525" s="54"/>
      <c r="FR525" s="54"/>
      <c r="FS525" s="54"/>
      <c r="FT525" s="54"/>
      <c r="FU525" s="54"/>
      <c r="FV525" s="54"/>
      <c r="FW525" s="54"/>
      <c r="FX525" s="54"/>
      <c r="FY525" s="54"/>
      <c r="FZ525" s="54"/>
      <c r="GA525" s="54"/>
      <c r="GB525" s="54"/>
      <c r="GC525" s="54"/>
      <c r="GD525" s="54"/>
      <c r="GE525" s="54"/>
      <c r="GF525" s="54"/>
      <c r="GG525" s="54"/>
      <c r="GH525" s="54"/>
      <c r="GI525" s="54"/>
      <c r="GJ525" s="54"/>
      <c r="GK525" s="54"/>
      <c r="GL525" s="54"/>
      <c r="GM525" s="54"/>
      <c r="GN525" s="54"/>
      <c r="GO525" s="54"/>
      <c r="GP525" s="54"/>
      <c r="GQ525" s="54"/>
      <c r="GR525" s="54"/>
      <c r="GS525" s="54"/>
      <c r="GT525" s="54"/>
      <c r="GU525" s="54"/>
      <c r="GV525" s="54"/>
      <c r="GW525" s="54"/>
      <c r="GX525" s="54"/>
      <c r="GY525" s="54"/>
      <c r="GZ525" s="54"/>
      <c r="HA525" s="54"/>
      <c r="HB525" s="54"/>
      <c r="HC525" s="54"/>
      <c r="HD525" s="54"/>
      <c r="HE525" s="54"/>
      <c r="HF525" s="54"/>
      <c r="HG525" s="54"/>
      <c r="HH525" s="54"/>
      <c r="HI525" s="54"/>
      <c r="HJ525" s="54"/>
      <c r="HK525" s="54"/>
      <c r="HL525" s="54"/>
      <c r="HM525" s="54"/>
      <c r="HN525" s="54"/>
      <c r="HO525" s="54"/>
      <c r="HP525" s="54"/>
      <c r="HQ525" s="54"/>
      <c r="HR525" s="54"/>
      <c r="HS525" s="54"/>
      <c r="HT525" s="54"/>
      <c r="HU525" s="54"/>
      <c r="HV525" s="54"/>
      <c r="HW525" s="54"/>
      <c r="HX525" s="54"/>
      <c r="HY525" s="54"/>
      <c r="HZ525" s="54"/>
      <c r="IA525" s="54"/>
      <c r="IB525" s="54"/>
      <c r="IC525" s="54"/>
      <c r="ID525" s="54"/>
      <c r="IE525" s="54"/>
      <c r="IF525" s="54"/>
      <c r="IG525" s="54"/>
      <c r="IH525" s="54"/>
      <c r="II525" s="54"/>
      <c r="IJ525" s="54"/>
      <c r="IK525" s="54"/>
      <c r="IL525" s="54"/>
      <c r="IM525" s="54"/>
      <c r="IN525" s="54"/>
      <c r="IO525" s="54"/>
      <c r="IP525" s="54"/>
      <c r="IQ525" s="54"/>
      <c r="IR525" s="54"/>
      <c r="IS525" s="54"/>
      <c r="IT525" s="54"/>
      <c r="IU525" s="54"/>
      <c r="IV525" s="54"/>
      <c r="IW525" s="54"/>
      <c r="IX525" s="54"/>
      <c r="IY525" s="54"/>
      <c r="IZ525" s="54"/>
      <c r="JA525" s="16"/>
      <c r="JB525" s="16"/>
      <c r="JC525" s="16"/>
      <c r="JD525" s="16"/>
    </row>
    <row r="526" spans="1:264" s="6" customFormat="1" x14ac:dyDescent="0.25">
      <c r="A526" s="55">
        <v>522</v>
      </c>
      <c r="B526" s="56">
        <f>ESTUDIANTES!B526</f>
        <v>0</v>
      </c>
      <c r="C526" s="56">
        <f>ESTUDIANTES!C526</f>
        <v>0</v>
      </c>
      <c r="D526" s="97">
        <f>ESTUDIANTES!D526</f>
        <v>0</v>
      </c>
      <c r="E526" s="97"/>
      <c r="F526" s="97"/>
      <c r="G526" s="97"/>
      <c r="H526" s="57">
        <f>ESTUDIANTES!H526</f>
        <v>0</v>
      </c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  <c r="GS526" s="54"/>
      <c r="GT526" s="54"/>
      <c r="GU526" s="54"/>
      <c r="GV526" s="54"/>
      <c r="GW526" s="54"/>
      <c r="GX526" s="54"/>
      <c r="GY526" s="54"/>
      <c r="GZ526" s="54"/>
      <c r="HA526" s="54"/>
      <c r="HB526" s="54"/>
      <c r="HC526" s="54"/>
      <c r="HD526" s="54"/>
      <c r="HE526" s="54"/>
      <c r="HF526" s="54"/>
      <c r="HG526" s="54"/>
      <c r="HH526" s="54"/>
      <c r="HI526" s="54"/>
      <c r="HJ526" s="54"/>
      <c r="HK526" s="54"/>
      <c r="HL526" s="54"/>
      <c r="HM526" s="54"/>
      <c r="HN526" s="54"/>
      <c r="HO526" s="54"/>
      <c r="HP526" s="54"/>
      <c r="HQ526" s="54"/>
      <c r="HR526" s="54"/>
      <c r="HS526" s="54"/>
      <c r="HT526" s="54"/>
      <c r="HU526" s="54"/>
      <c r="HV526" s="54"/>
      <c r="HW526" s="54"/>
      <c r="HX526" s="54"/>
      <c r="HY526" s="54"/>
      <c r="HZ526" s="54"/>
      <c r="IA526" s="54"/>
      <c r="IB526" s="54"/>
      <c r="IC526" s="54"/>
      <c r="ID526" s="54"/>
      <c r="IE526" s="54"/>
      <c r="IF526" s="54"/>
      <c r="IG526" s="54"/>
      <c r="IH526" s="54"/>
      <c r="II526" s="54"/>
      <c r="IJ526" s="54"/>
      <c r="IK526" s="54"/>
      <c r="IL526" s="54"/>
      <c r="IM526" s="54"/>
      <c r="IN526" s="54"/>
      <c r="IO526" s="54"/>
      <c r="IP526" s="54"/>
      <c r="IQ526" s="54"/>
      <c r="IR526" s="54"/>
      <c r="IS526" s="54"/>
      <c r="IT526" s="54"/>
      <c r="IU526" s="54"/>
      <c r="IV526" s="54"/>
      <c r="IW526" s="54"/>
      <c r="IX526" s="54"/>
      <c r="IY526" s="54"/>
      <c r="IZ526" s="54"/>
      <c r="JA526" s="16"/>
      <c r="JB526" s="16"/>
      <c r="JC526" s="16"/>
      <c r="JD526" s="16"/>
    </row>
    <row r="527" spans="1:264" s="6" customFormat="1" x14ac:dyDescent="0.25">
      <c r="A527" s="55">
        <v>523</v>
      </c>
      <c r="B527" s="56">
        <f>ESTUDIANTES!B527</f>
        <v>0</v>
      </c>
      <c r="C527" s="56">
        <f>ESTUDIANTES!C527</f>
        <v>0</v>
      </c>
      <c r="D527" s="97">
        <f>ESTUDIANTES!D527</f>
        <v>0</v>
      </c>
      <c r="E527" s="97"/>
      <c r="F527" s="97"/>
      <c r="G527" s="97"/>
      <c r="H527" s="57">
        <f>ESTUDIANTES!H527</f>
        <v>0</v>
      </c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4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4"/>
      <c r="EK527" s="54"/>
      <c r="EL527" s="54"/>
      <c r="EM527" s="54"/>
      <c r="EN527" s="54"/>
      <c r="EO527" s="54"/>
      <c r="EP527" s="54"/>
      <c r="EQ527" s="54"/>
      <c r="ER527" s="54"/>
      <c r="ES527" s="54"/>
      <c r="ET527" s="54"/>
      <c r="EU527" s="54"/>
      <c r="EV527" s="54"/>
      <c r="EW527" s="54"/>
      <c r="EX527" s="54"/>
      <c r="EY527" s="54"/>
      <c r="EZ527" s="54"/>
      <c r="FA527" s="54"/>
      <c r="FB527" s="54"/>
      <c r="FC527" s="54"/>
      <c r="FD527" s="54"/>
      <c r="FE527" s="54"/>
      <c r="FF527" s="54"/>
      <c r="FG527" s="54"/>
      <c r="FH527" s="54"/>
      <c r="FI527" s="54"/>
      <c r="FJ527" s="54"/>
      <c r="FK527" s="54"/>
      <c r="FL527" s="54"/>
      <c r="FM527" s="54"/>
      <c r="FN527" s="54"/>
      <c r="FO527" s="54"/>
      <c r="FP527" s="54"/>
      <c r="FQ527" s="54"/>
      <c r="FR527" s="54"/>
      <c r="FS527" s="54"/>
      <c r="FT527" s="54"/>
      <c r="FU527" s="54"/>
      <c r="FV527" s="54"/>
      <c r="FW527" s="54"/>
      <c r="FX527" s="54"/>
      <c r="FY527" s="54"/>
      <c r="FZ527" s="54"/>
      <c r="GA527" s="54"/>
      <c r="GB527" s="54"/>
      <c r="GC527" s="54"/>
      <c r="GD527" s="54"/>
      <c r="GE527" s="54"/>
      <c r="GF527" s="54"/>
      <c r="GG527" s="54"/>
      <c r="GH527" s="54"/>
      <c r="GI527" s="54"/>
      <c r="GJ527" s="54"/>
      <c r="GK527" s="54"/>
      <c r="GL527" s="54"/>
      <c r="GM527" s="54"/>
      <c r="GN527" s="54"/>
      <c r="GO527" s="54"/>
      <c r="GP527" s="54"/>
      <c r="GQ527" s="54"/>
      <c r="GR527" s="54"/>
      <c r="GS527" s="54"/>
      <c r="GT527" s="54"/>
      <c r="GU527" s="54"/>
      <c r="GV527" s="54"/>
      <c r="GW527" s="54"/>
      <c r="GX527" s="54"/>
      <c r="GY527" s="54"/>
      <c r="GZ527" s="54"/>
      <c r="HA527" s="54"/>
      <c r="HB527" s="54"/>
      <c r="HC527" s="54"/>
      <c r="HD527" s="54"/>
      <c r="HE527" s="54"/>
      <c r="HF527" s="54"/>
      <c r="HG527" s="54"/>
      <c r="HH527" s="54"/>
      <c r="HI527" s="54"/>
      <c r="HJ527" s="54"/>
      <c r="HK527" s="54"/>
      <c r="HL527" s="54"/>
      <c r="HM527" s="54"/>
      <c r="HN527" s="54"/>
      <c r="HO527" s="54"/>
      <c r="HP527" s="54"/>
      <c r="HQ527" s="54"/>
      <c r="HR527" s="54"/>
      <c r="HS527" s="54"/>
      <c r="HT527" s="54"/>
      <c r="HU527" s="54"/>
      <c r="HV527" s="54"/>
      <c r="HW527" s="54"/>
      <c r="HX527" s="54"/>
      <c r="HY527" s="54"/>
      <c r="HZ527" s="54"/>
      <c r="IA527" s="54"/>
      <c r="IB527" s="54"/>
      <c r="IC527" s="54"/>
      <c r="ID527" s="54"/>
      <c r="IE527" s="54"/>
      <c r="IF527" s="54"/>
      <c r="IG527" s="54"/>
      <c r="IH527" s="54"/>
      <c r="II527" s="54"/>
      <c r="IJ527" s="54"/>
      <c r="IK527" s="54"/>
      <c r="IL527" s="54"/>
      <c r="IM527" s="54"/>
      <c r="IN527" s="54"/>
      <c r="IO527" s="54"/>
      <c r="IP527" s="54"/>
      <c r="IQ527" s="54"/>
      <c r="IR527" s="54"/>
      <c r="IS527" s="54"/>
      <c r="IT527" s="54"/>
      <c r="IU527" s="54"/>
      <c r="IV527" s="54"/>
      <c r="IW527" s="54"/>
      <c r="IX527" s="54"/>
      <c r="IY527" s="54"/>
      <c r="IZ527" s="54"/>
      <c r="JA527" s="16"/>
      <c r="JB527" s="16"/>
      <c r="JC527" s="16"/>
      <c r="JD527" s="16"/>
    </row>
    <row r="528" spans="1:264" s="6" customFormat="1" x14ac:dyDescent="0.25">
      <c r="A528" s="55">
        <v>524</v>
      </c>
      <c r="B528" s="56">
        <f>ESTUDIANTES!B528</f>
        <v>0</v>
      </c>
      <c r="C528" s="56">
        <f>ESTUDIANTES!C528</f>
        <v>0</v>
      </c>
      <c r="D528" s="97">
        <f>ESTUDIANTES!D528</f>
        <v>0</v>
      </c>
      <c r="E528" s="97"/>
      <c r="F528" s="97"/>
      <c r="G528" s="97"/>
      <c r="H528" s="57">
        <f>ESTUDIANTES!H528</f>
        <v>0</v>
      </c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4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4"/>
      <c r="EL528" s="54"/>
      <c r="EM528" s="54"/>
      <c r="EN528" s="54"/>
      <c r="EO528" s="54"/>
      <c r="EP528" s="54"/>
      <c r="EQ528" s="54"/>
      <c r="ER528" s="54"/>
      <c r="ES528" s="54"/>
      <c r="ET528" s="54"/>
      <c r="EU528" s="54"/>
      <c r="EV528" s="54"/>
      <c r="EW528" s="54"/>
      <c r="EX528" s="54"/>
      <c r="EY528" s="54"/>
      <c r="EZ528" s="54"/>
      <c r="FA528" s="54"/>
      <c r="FB528" s="54"/>
      <c r="FC528" s="54"/>
      <c r="FD528" s="54"/>
      <c r="FE528" s="54"/>
      <c r="FF528" s="54"/>
      <c r="FG528" s="54"/>
      <c r="FH528" s="54"/>
      <c r="FI528" s="54"/>
      <c r="FJ528" s="54"/>
      <c r="FK528" s="54"/>
      <c r="FL528" s="54"/>
      <c r="FM528" s="54"/>
      <c r="FN528" s="54"/>
      <c r="FO528" s="54"/>
      <c r="FP528" s="54"/>
      <c r="FQ528" s="54"/>
      <c r="FR528" s="54"/>
      <c r="FS528" s="54"/>
      <c r="FT528" s="54"/>
      <c r="FU528" s="54"/>
      <c r="FV528" s="54"/>
      <c r="FW528" s="54"/>
      <c r="FX528" s="54"/>
      <c r="FY528" s="54"/>
      <c r="FZ528" s="54"/>
      <c r="GA528" s="54"/>
      <c r="GB528" s="54"/>
      <c r="GC528" s="54"/>
      <c r="GD528" s="54"/>
      <c r="GE528" s="54"/>
      <c r="GF528" s="54"/>
      <c r="GG528" s="54"/>
      <c r="GH528" s="54"/>
      <c r="GI528" s="54"/>
      <c r="GJ528" s="54"/>
      <c r="GK528" s="54"/>
      <c r="GL528" s="54"/>
      <c r="GM528" s="54"/>
      <c r="GN528" s="54"/>
      <c r="GO528" s="54"/>
      <c r="GP528" s="54"/>
      <c r="GQ528" s="54"/>
      <c r="GR528" s="54"/>
      <c r="GS528" s="54"/>
      <c r="GT528" s="54"/>
      <c r="GU528" s="54"/>
      <c r="GV528" s="54"/>
      <c r="GW528" s="54"/>
      <c r="GX528" s="54"/>
      <c r="GY528" s="54"/>
      <c r="GZ528" s="54"/>
      <c r="HA528" s="54"/>
      <c r="HB528" s="54"/>
      <c r="HC528" s="54"/>
      <c r="HD528" s="54"/>
      <c r="HE528" s="54"/>
      <c r="HF528" s="54"/>
      <c r="HG528" s="54"/>
      <c r="HH528" s="54"/>
      <c r="HI528" s="54"/>
      <c r="HJ528" s="54"/>
      <c r="HK528" s="54"/>
      <c r="HL528" s="54"/>
      <c r="HM528" s="54"/>
      <c r="HN528" s="54"/>
      <c r="HO528" s="54"/>
      <c r="HP528" s="54"/>
      <c r="HQ528" s="54"/>
      <c r="HR528" s="54"/>
      <c r="HS528" s="54"/>
      <c r="HT528" s="54"/>
      <c r="HU528" s="54"/>
      <c r="HV528" s="54"/>
      <c r="HW528" s="54"/>
      <c r="HX528" s="54"/>
      <c r="HY528" s="54"/>
      <c r="HZ528" s="54"/>
      <c r="IA528" s="54"/>
      <c r="IB528" s="54"/>
      <c r="IC528" s="54"/>
      <c r="ID528" s="54"/>
      <c r="IE528" s="54"/>
      <c r="IF528" s="54"/>
      <c r="IG528" s="54"/>
      <c r="IH528" s="54"/>
      <c r="II528" s="54"/>
      <c r="IJ528" s="54"/>
      <c r="IK528" s="54"/>
      <c r="IL528" s="54"/>
      <c r="IM528" s="54"/>
      <c r="IN528" s="54"/>
      <c r="IO528" s="54"/>
      <c r="IP528" s="54"/>
      <c r="IQ528" s="54"/>
      <c r="IR528" s="54"/>
      <c r="IS528" s="54"/>
      <c r="IT528" s="54"/>
      <c r="IU528" s="54"/>
      <c r="IV528" s="54"/>
      <c r="IW528" s="54"/>
      <c r="IX528" s="54"/>
      <c r="IY528" s="54"/>
      <c r="IZ528" s="54"/>
      <c r="JA528" s="16"/>
      <c r="JB528" s="16"/>
      <c r="JC528" s="16"/>
      <c r="JD528" s="16"/>
    </row>
    <row r="529" spans="1:264" s="6" customFormat="1" x14ac:dyDescent="0.25">
      <c r="A529" s="55">
        <v>525</v>
      </c>
      <c r="B529" s="56">
        <f>ESTUDIANTES!B529</f>
        <v>0</v>
      </c>
      <c r="C529" s="56">
        <f>ESTUDIANTES!C529</f>
        <v>0</v>
      </c>
      <c r="D529" s="97">
        <f>ESTUDIANTES!D529</f>
        <v>0</v>
      </c>
      <c r="E529" s="97"/>
      <c r="F529" s="97"/>
      <c r="G529" s="97"/>
      <c r="H529" s="57">
        <f>ESTUDIANTES!H529</f>
        <v>0</v>
      </c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  <c r="HB529" s="54"/>
      <c r="HC529" s="54"/>
      <c r="HD529" s="54"/>
      <c r="HE529" s="54"/>
      <c r="HF529" s="54"/>
      <c r="HG529" s="54"/>
      <c r="HH529" s="54"/>
      <c r="HI529" s="54"/>
      <c r="HJ529" s="54"/>
      <c r="HK529" s="54"/>
      <c r="HL529" s="54"/>
      <c r="HM529" s="54"/>
      <c r="HN529" s="54"/>
      <c r="HO529" s="54"/>
      <c r="HP529" s="54"/>
      <c r="HQ529" s="54"/>
      <c r="HR529" s="54"/>
      <c r="HS529" s="54"/>
      <c r="HT529" s="54"/>
      <c r="HU529" s="54"/>
      <c r="HV529" s="54"/>
      <c r="HW529" s="54"/>
      <c r="HX529" s="54"/>
      <c r="HY529" s="54"/>
      <c r="HZ529" s="54"/>
      <c r="IA529" s="54"/>
      <c r="IB529" s="54"/>
      <c r="IC529" s="54"/>
      <c r="ID529" s="54"/>
      <c r="IE529" s="54"/>
      <c r="IF529" s="54"/>
      <c r="IG529" s="54"/>
      <c r="IH529" s="54"/>
      <c r="II529" s="54"/>
      <c r="IJ529" s="54"/>
      <c r="IK529" s="54"/>
      <c r="IL529" s="54"/>
      <c r="IM529" s="54"/>
      <c r="IN529" s="54"/>
      <c r="IO529" s="54"/>
      <c r="IP529" s="54"/>
      <c r="IQ529" s="54"/>
      <c r="IR529" s="54"/>
      <c r="IS529" s="54"/>
      <c r="IT529" s="54"/>
      <c r="IU529" s="54"/>
      <c r="IV529" s="54"/>
      <c r="IW529" s="54"/>
      <c r="IX529" s="54"/>
      <c r="IY529" s="54"/>
      <c r="IZ529" s="54"/>
      <c r="JA529" s="16"/>
      <c r="JB529" s="16"/>
      <c r="JC529" s="16"/>
      <c r="JD529" s="16"/>
    </row>
    <row r="530" spans="1:264" s="6" customFormat="1" x14ac:dyDescent="0.25">
      <c r="A530" s="55">
        <v>526</v>
      </c>
      <c r="B530" s="56">
        <f>ESTUDIANTES!B530</f>
        <v>0</v>
      </c>
      <c r="C530" s="56">
        <f>ESTUDIANTES!C530</f>
        <v>0</v>
      </c>
      <c r="D530" s="97">
        <f>ESTUDIANTES!D530</f>
        <v>0</v>
      </c>
      <c r="E530" s="97"/>
      <c r="F530" s="97"/>
      <c r="G530" s="97"/>
      <c r="H530" s="57">
        <f>ESTUDIANTES!H530</f>
        <v>0</v>
      </c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4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4"/>
      <c r="EL530" s="54"/>
      <c r="EM530" s="54"/>
      <c r="EN530" s="54"/>
      <c r="EO530" s="54"/>
      <c r="EP530" s="54"/>
      <c r="EQ530" s="54"/>
      <c r="ER530" s="54"/>
      <c r="ES530" s="54"/>
      <c r="ET530" s="54"/>
      <c r="EU530" s="54"/>
      <c r="EV530" s="54"/>
      <c r="EW530" s="54"/>
      <c r="EX530" s="54"/>
      <c r="EY530" s="54"/>
      <c r="EZ530" s="54"/>
      <c r="FA530" s="54"/>
      <c r="FB530" s="54"/>
      <c r="FC530" s="54"/>
      <c r="FD530" s="54"/>
      <c r="FE530" s="54"/>
      <c r="FF530" s="54"/>
      <c r="FG530" s="54"/>
      <c r="FH530" s="54"/>
      <c r="FI530" s="54"/>
      <c r="FJ530" s="54"/>
      <c r="FK530" s="54"/>
      <c r="FL530" s="54"/>
      <c r="FM530" s="54"/>
      <c r="FN530" s="54"/>
      <c r="FO530" s="54"/>
      <c r="FP530" s="54"/>
      <c r="FQ530" s="54"/>
      <c r="FR530" s="54"/>
      <c r="FS530" s="54"/>
      <c r="FT530" s="54"/>
      <c r="FU530" s="54"/>
      <c r="FV530" s="54"/>
      <c r="FW530" s="54"/>
      <c r="FX530" s="54"/>
      <c r="FY530" s="54"/>
      <c r="FZ530" s="54"/>
      <c r="GA530" s="54"/>
      <c r="GB530" s="54"/>
      <c r="GC530" s="54"/>
      <c r="GD530" s="54"/>
      <c r="GE530" s="54"/>
      <c r="GF530" s="54"/>
      <c r="GG530" s="54"/>
      <c r="GH530" s="54"/>
      <c r="GI530" s="54"/>
      <c r="GJ530" s="54"/>
      <c r="GK530" s="54"/>
      <c r="GL530" s="54"/>
      <c r="GM530" s="54"/>
      <c r="GN530" s="54"/>
      <c r="GO530" s="54"/>
      <c r="GP530" s="54"/>
      <c r="GQ530" s="54"/>
      <c r="GR530" s="54"/>
      <c r="GS530" s="54"/>
      <c r="GT530" s="54"/>
      <c r="GU530" s="54"/>
      <c r="GV530" s="54"/>
      <c r="GW530" s="54"/>
      <c r="GX530" s="54"/>
      <c r="GY530" s="54"/>
      <c r="GZ530" s="54"/>
      <c r="HA530" s="54"/>
      <c r="HB530" s="54"/>
      <c r="HC530" s="54"/>
      <c r="HD530" s="54"/>
      <c r="HE530" s="54"/>
      <c r="HF530" s="54"/>
      <c r="HG530" s="54"/>
      <c r="HH530" s="54"/>
      <c r="HI530" s="54"/>
      <c r="HJ530" s="54"/>
      <c r="HK530" s="54"/>
      <c r="HL530" s="54"/>
      <c r="HM530" s="54"/>
      <c r="HN530" s="54"/>
      <c r="HO530" s="54"/>
      <c r="HP530" s="54"/>
      <c r="HQ530" s="54"/>
      <c r="HR530" s="54"/>
      <c r="HS530" s="54"/>
      <c r="HT530" s="54"/>
      <c r="HU530" s="54"/>
      <c r="HV530" s="54"/>
      <c r="HW530" s="54"/>
      <c r="HX530" s="54"/>
      <c r="HY530" s="54"/>
      <c r="HZ530" s="54"/>
      <c r="IA530" s="54"/>
      <c r="IB530" s="54"/>
      <c r="IC530" s="54"/>
      <c r="ID530" s="54"/>
      <c r="IE530" s="54"/>
      <c r="IF530" s="54"/>
      <c r="IG530" s="54"/>
      <c r="IH530" s="54"/>
      <c r="II530" s="54"/>
      <c r="IJ530" s="54"/>
      <c r="IK530" s="54"/>
      <c r="IL530" s="54"/>
      <c r="IM530" s="54"/>
      <c r="IN530" s="54"/>
      <c r="IO530" s="54"/>
      <c r="IP530" s="54"/>
      <c r="IQ530" s="54"/>
      <c r="IR530" s="54"/>
      <c r="IS530" s="54"/>
      <c r="IT530" s="54"/>
      <c r="IU530" s="54"/>
      <c r="IV530" s="54"/>
      <c r="IW530" s="54"/>
      <c r="IX530" s="54"/>
      <c r="IY530" s="54"/>
      <c r="IZ530" s="54"/>
      <c r="JA530" s="16"/>
      <c r="JB530" s="16"/>
      <c r="JC530" s="16"/>
      <c r="JD530" s="16"/>
    </row>
    <row r="531" spans="1:264" s="6" customFormat="1" x14ac:dyDescent="0.25">
      <c r="A531" s="55">
        <v>527</v>
      </c>
      <c r="B531" s="56">
        <f>ESTUDIANTES!B531</f>
        <v>0</v>
      </c>
      <c r="C531" s="56">
        <f>ESTUDIANTES!C531</f>
        <v>0</v>
      </c>
      <c r="D531" s="97">
        <f>ESTUDIANTES!D531</f>
        <v>0</v>
      </c>
      <c r="E531" s="97"/>
      <c r="F531" s="97"/>
      <c r="G531" s="97"/>
      <c r="H531" s="57">
        <f>ESTUDIANTES!H531</f>
        <v>0</v>
      </c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4"/>
      <c r="EK531" s="54"/>
      <c r="EL531" s="54"/>
      <c r="EM531" s="54"/>
      <c r="EN531" s="54"/>
      <c r="EO531" s="54"/>
      <c r="EP531" s="54"/>
      <c r="EQ531" s="54"/>
      <c r="ER531" s="54"/>
      <c r="ES531" s="54"/>
      <c r="ET531" s="54"/>
      <c r="EU531" s="54"/>
      <c r="EV531" s="54"/>
      <c r="EW531" s="54"/>
      <c r="EX531" s="54"/>
      <c r="EY531" s="54"/>
      <c r="EZ531" s="54"/>
      <c r="FA531" s="54"/>
      <c r="FB531" s="54"/>
      <c r="FC531" s="54"/>
      <c r="FD531" s="54"/>
      <c r="FE531" s="54"/>
      <c r="FF531" s="54"/>
      <c r="FG531" s="54"/>
      <c r="FH531" s="54"/>
      <c r="FI531" s="54"/>
      <c r="FJ531" s="54"/>
      <c r="FK531" s="54"/>
      <c r="FL531" s="54"/>
      <c r="FM531" s="54"/>
      <c r="FN531" s="54"/>
      <c r="FO531" s="54"/>
      <c r="FP531" s="54"/>
      <c r="FQ531" s="54"/>
      <c r="FR531" s="54"/>
      <c r="FS531" s="54"/>
      <c r="FT531" s="54"/>
      <c r="FU531" s="54"/>
      <c r="FV531" s="54"/>
      <c r="FW531" s="54"/>
      <c r="FX531" s="54"/>
      <c r="FY531" s="54"/>
      <c r="FZ531" s="54"/>
      <c r="GA531" s="54"/>
      <c r="GB531" s="54"/>
      <c r="GC531" s="54"/>
      <c r="GD531" s="54"/>
      <c r="GE531" s="54"/>
      <c r="GF531" s="54"/>
      <c r="GG531" s="54"/>
      <c r="GH531" s="54"/>
      <c r="GI531" s="54"/>
      <c r="GJ531" s="54"/>
      <c r="GK531" s="54"/>
      <c r="GL531" s="54"/>
      <c r="GM531" s="54"/>
      <c r="GN531" s="54"/>
      <c r="GO531" s="54"/>
      <c r="GP531" s="54"/>
      <c r="GQ531" s="54"/>
      <c r="GR531" s="54"/>
      <c r="GS531" s="54"/>
      <c r="GT531" s="54"/>
      <c r="GU531" s="54"/>
      <c r="GV531" s="54"/>
      <c r="GW531" s="54"/>
      <c r="GX531" s="54"/>
      <c r="GY531" s="54"/>
      <c r="GZ531" s="54"/>
      <c r="HA531" s="54"/>
      <c r="HB531" s="54"/>
      <c r="HC531" s="54"/>
      <c r="HD531" s="54"/>
      <c r="HE531" s="54"/>
      <c r="HF531" s="54"/>
      <c r="HG531" s="54"/>
      <c r="HH531" s="54"/>
      <c r="HI531" s="54"/>
      <c r="HJ531" s="54"/>
      <c r="HK531" s="54"/>
      <c r="HL531" s="54"/>
      <c r="HM531" s="54"/>
      <c r="HN531" s="54"/>
      <c r="HO531" s="54"/>
      <c r="HP531" s="54"/>
      <c r="HQ531" s="54"/>
      <c r="HR531" s="54"/>
      <c r="HS531" s="54"/>
      <c r="HT531" s="54"/>
      <c r="HU531" s="54"/>
      <c r="HV531" s="54"/>
      <c r="HW531" s="54"/>
      <c r="HX531" s="54"/>
      <c r="HY531" s="54"/>
      <c r="HZ531" s="54"/>
      <c r="IA531" s="54"/>
      <c r="IB531" s="54"/>
      <c r="IC531" s="54"/>
      <c r="ID531" s="54"/>
      <c r="IE531" s="54"/>
      <c r="IF531" s="54"/>
      <c r="IG531" s="54"/>
      <c r="IH531" s="54"/>
      <c r="II531" s="54"/>
      <c r="IJ531" s="54"/>
      <c r="IK531" s="54"/>
      <c r="IL531" s="54"/>
      <c r="IM531" s="54"/>
      <c r="IN531" s="54"/>
      <c r="IO531" s="54"/>
      <c r="IP531" s="54"/>
      <c r="IQ531" s="54"/>
      <c r="IR531" s="54"/>
      <c r="IS531" s="54"/>
      <c r="IT531" s="54"/>
      <c r="IU531" s="54"/>
      <c r="IV531" s="54"/>
      <c r="IW531" s="54"/>
      <c r="IX531" s="54"/>
      <c r="IY531" s="54"/>
      <c r="IZ531" s="54"/>
      <c r="JA531" s="16"/>
      <c r="JB531" s="16"/>
      <c r="JC531" s="16"/>
      <c r="JD531" s="16"/>
    </row>
    <row r="532" spans="1:264" s="6" customFormat="1" x14ac:dyDescent="0.25">
      <c r="A532" s="55">
        <v>528</v>
      </c>
      <c r="B532" s="56">
        <f>ESTUDIANTES!B532</f>
        <v>0</v>
      </c>
      <c r="C532" s="56">
        <f>ESTUDIANTES!C532</f>
        <v>0</v>
      </c>
      <c r="D532" s="97">
        <f>ESTUDIANTES!D532</f>
        <v>0</v>
      </c>
      <c r="E532" s="97"/>
      <c r="F532" s="97"/>
      <c r="G532" s="97"/>
      <c r="H532" s="57">
        <f>ESTUDIANTES!H532</f>
        <v>0</v>
      </c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4"/>
      <c r="CW532" s="54"/>
      <c r="CX532" s="54"/>
      <c r="CY532" s="54"/>
      <c r="CZ532" s="54"/>
      <c r="DA532" s="54"/>
      <c r="DB532" s="54"/>
      <c r="DC532" s="54"/>
      <c r="DD532" s="54"/>
      <c r="DE532" s="54"/>
      <c r="DF532" s="54"/>
      <c r="DG532" s="54"/>
      <c r="DH532" s="54"/>
      <c r="DI532" s="54"/>
      <c r="DJ532" s="54"/>
      <c r="DK532" s="54"/>
      <c r="DL532" s="54"/>
      <c r="DM532" s="54"/>
      <c r="DN532" s="54"/>
      <c r="DO532" s="54"/>
      <c r="DP532" s="54"/>
      <c r="DQ532" s="54"/>
      <c r="DR532" s="54"/>
      <c r="DS532" s="54"/>
      <c r="DT532" s="54"/>
      <c r="DU532" s="54"/>
      <c r="DV532" s="54"/>
      <c r="DW532" s="54"/>
      <c r="DX532" s="54"/>
      <c r="DY532" s="54"/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  <c r="EJ532" s="54"/>
      <c r="EK532" s="54"/>
      <c r="EL532" s="54"/>
      <c r="EM532" s="54"/>
      <c r="EN532" s="54"/>
      <c r="EO532" s="54"/>
      <c r="EP532" s="54"/>
      <c r="EQ532" s="54"/>
      <c r="ER532" s="54"/>
      <c r="ES532" s="54"/>
      <c r="ET532" s="54"/>
      <c r="EU532" s="54"/>
      <c r="EV532" s="54"/>
      <c r="EW532" s="54"/>
      <c r="EX532" s="54"/>
      <c r="EY532" s="54"/>
      <c r="EZ532" s="54"/>
      <c r="FA532" s="54"/>
      <c r="FB532" s="54"/>
      <c r="FC532" s="54"/>
      <c r="FD532" s="54"/>
      <c r="FE532" s="54"/>
      <c r="FF532" s="54"/>
      <c r="FG532" s="54"/>
      <c r="FH532" s="54"/>
      <c r="FI532" s="54"/>
      <c r="FJ532" s="54"/>
      <c r="FK532" s="54"/>
      <c r="FL532" s="54"/>
      <c r="FM532" s="54"/>
      <c r="FN532" s="54"/>
      <c r="FO532" s="54"/>
      <c r="FP532" s="54"/>
      <c r="FQ532" s="54"/>
      <c r="FR532" s="54"/>
      <c r="FS532" s="54"/>
      <c r="FT532" s="54"/>
      <c r="FU532" s="54"/>
      <c r="FV532" s="54"/>
      <c r="FW532" s="54"/>
      <c r="FX532" s="54"/>
      <c r="FY532" s="54"/>
      <c r="FZ532" s="54"/>
      <c r="GA532" s="54"/>
      <c r="GB532" s="54"/>
      <c r="GC532" s="54"/>
      <c r="GD532" s="54"/>
      <c r="GE532" s="54"/>
      <c r="GF532" s="54"/>
      <c r="GG532" s="54"/>
      <c r="GH532" s="54"/>
      <c r="GI532" s="54"/>
      <c r="GJ532" s="54"/>
      <c r="GK532" s="54"/>
      <c r="GL532" s="54"/>
      <c r="GM532" s="54"/>
      <c r="GN532" s="54"/>
      <c r="GO532" s="54"/>
      <c r="GP532" s="54"/>
      <c r="GQ532" s="54"/>
      <c r="GR532" s="54"/>
      <c r="GS532" s="54"/>
      <c r="GT532" s="54"/>
      <c r="GU532" s="54"/>
      <c r="GV532" s="54"/>
      <c r="GW532" s="54"/>
      <c r="GX532" s="54"/>
      <c r="GY532" s="54"/>
      <c r="GZ532" s="54"/>
      <c r="HA532" s="54"/>
      <c r="HB532" s="54"/>
      <c r="HC532" s="54"/>
      <c r="HD532" s="54"/>
      <c r="HE532" s="54"/>
      <c r="HF532" s="54"/>
      <c r="HG532" s="54"/>
      <c r="HH532" s="54"/>
      <c r="HI532" s="54"/>
      <c r="HJ532" s="54"/>
      <c r="HK532" s="54"/>
      <c r="HL532" s="54"/>
      <c r="HM532" s="54"/>
      <c r="HN532" s="54"/>
      <c r="HO532" s="54"/>
      <c r="HP532" s="54"/>
      <c r="HQ532" s="54"/>
      <c r="HR532" s="54"/>
      <c r="HS532" s="54"/>
      <c r="HT532" s="54"/>
      <c r="HU532" s="54"/>
      <c r="HV532" s="54"/>
      <c r="HW532" s="54"/>
      <c r="HX532" s="54"/>
      <c r="HY532" s="54"/>
      <c r="HZ532" s="54"/>
      <c r="IA532" s="54"/>
      <c r="IB532" s="54"/>
      <c r="IC532" s="54"/>
      <c r="ID532" s="54"/>
      <c r="IE532" s="54"/>
      <c r="IF532" s="54"/>
      <c r="IG532" s="54"/>
      <c r="IH532" s="54"/>
      <c r="II532" s="54"/>
      <c r="IJ532" s="54"/>
      <c r="IK532" s="54"/>
      <c r="IL532" s="54"/>
      <c r="IM532" s="54"/>
      <c r="IN532" s="54"/>
      <c r="IO532" s="54"/>
      <c r="IP532" s="54"/>
      <c r="IQ532" s="54"/>
      <c r="IR532" s="54"/>
      <c r="IS532" s="54"/>
      <c r="IT532" s="54"/>
      <c r="IU532" s="54"/>
      <c r="IV532" s="54"/>
      <c r="IW532" s="54"/>
      <c r="IX532" s="54"/>
      <c r="IY532" s="54"/>
      <c r="IZ532" s="54"/>
      <c r="JA532" s="16"/>
      <c r="JB532" s="16"/>
      <c r="JC532" s="16"/>
      <c r="JD532" s="16"/>
    </row>
    <row r="533" spans="1:264" s="6" customFormat="1" x14ac:dyDescent="0.25">
      <c r="A533" s="55">
        <v>529</v>
      </c>
      <c r="B533" s="56">
        <f>ESTUDIANTES!B533</f>
        <v>0</v>
      </c>
      <c r="C533" s="56">
        <f>ESTUDIANTES!C533</f>
        <v>0</v>
      </c>
      <c r="D533" s="97">
        <f>ESTUDIANTES!D533</f>
        <v>0</v>
      </c>
      <c r="E533" s="97"/>
      <c r="F533" s="97"/>
      <c r="G533" s="97"/>
      <c r="H533" s="57">
        <f>ESTUDIANTES!H533</f>
        <v>0</v>
      </c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4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4"/>
      <c r="EL533" s="54"/>
      <c r="EM533" s="54"/>
      <c r="EN533" s="54"/>
      <c r="EO533" s="54"/>
      <c r="EP533" s="54"/>
      <c r="EQ533" s="54"/>
      <c r="ER533" s="54"/>
      <c r="ES533" s="54"/>
      <c r="ET533" s="54"/>
      <c r="EU533" s="54"/>
      <c r="EV533" s="54"/>
      <c r="EW533" s="54"/>
      <c r="EX533" s="54"/>
      <c r="EY533" s="54"/>
      <c r="EZ533" s="54"/>
      <c r="FA533" s="54"/>
      <c r="FB533" s="54"/>
      <c r="FC533" s="54"/>
      <c r="FD533" s="54"/>
      <c r="FE533" s="54"/>
      <c r="FF533" s="54"/>
      <c r="FG533" s="54"/>
      <c r="FH533" s="54"/>
      <c r="FI533" s="54"/>
      <c r="FJ533" s="54"/>
      <c r="FK533" s="54"/>
      <c r="FL533" s="54"/>
      <c r="FM533" s="54"/>
      <c r="FN533" s="54"/>
      <c r="FO533" s="54"/>
      <c r="FP533" s="54"/>
      <c r="FQ533" s="54"/>
      <c r="FR533" s="54"/>
      <c r="FS533" s="54"/>
      <c r="FT533" s="54"/>
      <c r="FU533" s="54"/>
      <c r="FV533" s="54"/>
      <c r="FW533" s="54"/>
      <c r="FX533" s="54"/>
      <c r="FY533" s="54"/>
      <c r="FZ533" s="54"/>
      <c r="GA533" s="54"/>
      <c r="GB533" s="54"/>
      <c r="GC533" s="54"/>
      <c r="GD533" s="54"/>
      <c r="GE533" s="54"/>
      <c r="GF533" s="54"/>
      <c r="GG533" s="54"/>
      <c r="GH533" s="54"/>
      <c r="GI533" s="54"/>
      <c r="GJ533" s="54"/>
      <c r="GK533" s="54"/>
      <c r="GL533" s="54"/>
      <c r="GM533" s="54"/>
      <c r="GN533" s="54"/>
      <c r="GO533" s="54"/>
      <c r="GP533" s="54"/>
      <c r="GQ533" s="54"/>
      <c r="GR533" s="54"/>
      <c r="GS533" s="54"/>
      <c r="GT533" s="54"/>
      <c r="GU533" s="54"/>
      <c r="GV533" s="54"/>
      <c r="GW533" s="54"/>
      <c r="GX533" s="54"/>
      <c r="GY533" s="54"/>
      <c r="GZ533" s="54"/>
      <c r="HA533" s="54"/>
      <c r="HB533" s="54"/>
      <c r="HC533" s="54"/>
      <c r="HD533" s="54"/>
      <c r="HE533" s="54"/>
      <c r="HF533" s="54"/>
      <c r="HG533" s="54"/>
      <c r="HH533" s="54"/>
      <c r="HI533" s="54"/>
      <c r="HJ533" s="54"/>
      <c r="HK533" s="54"/>
      <c r="HL533" s="54"/>
      <c r="HM533" s="54"/>
      <c r="HN533" s="54"/>
      <c r="HO533" s="54"/>
      <c r="HP533" s="54"/>
      <c r="HQ533" s="54"/>
      <c r="HR533" s="54"/>
      <c r="HS533" s="54"/>
      <c r="HT533" s="54"/>
      <c r="HU533" s="54"/>
      <c r="HV533" s="54"/>
      <c r="HW533" s="54"/>
      <c r="HX533" s="54"/>
      <c r="HY533" s="54"/>
      <c r="HZ533" s="54"/>
      <c r="IA533" s="54"/>
      <c r="IB533" s="54"/>
      <c r="IC533" s="54"/>
      <c r="ID533" s="54"/>
      <c r="IE533" s="54"/>
      <c r="IF533" s="54"/>
      <c r="IG533" s="54"/>
      <c r="IH533" s="54"/>
      <c r="II533" s="54"/>
      <c r="IJ533" s="54"/>
      <c r="IK533" s="54"/>
      <c r="IL533" s="54"/>
      <c r="IM533" s="54"/>
      <c r="IN533" s="54"/>
      <c r="IO533" s="54"/>
      <c r="IP533" s="54"/>
      <c r="IQ533" s="54"/>
      <c r="IR533" s="54"/>
      <c r="IS533" s="54"/>
      <c r="IT533" s="54"/>
      <c r="IU533" s="54"/>
      <c r="IV533" s="54"/>
      <c r="IW533" s="54"/>
      <c r="IX533" s="54"/>
      <c r="IY533" s="54"/>
      <c r="IZ533" s="54"/>
      <c r="JA533" s="16"/>
      <c r="JB533" s="16"/>
      <c r="JC533" s="16"/>
      <c r="JD533" s="16"/>
    </row>
    <row r="534" spans="1:264" s="6" customFormat="1" x14ac:dyDescent="0.25">
      <c r="A534" s="55">
        <v>530</v>
      </c>
      <c r="B534" s="56">
        <f>ESTUDIANTES!B534</f>
        <v>0</v>
      </c>
      <c r="C534" s="56">
        <f>ESTUDIANTES!C534</f>
        <v>0</v>
      </c>
      <c r="D534" s="97">
        <f>ESTUDIANTES!D534</f>
        <v>0</v>
      </c>
      <c r="E534" s="97"/>
      <c r="F534" s="97"/>
      <c r="G534" s="97"/>
      <c r="H534" s="57">
        <f>ESTUDIANTES!H534</f>
        <v>0</v>
      </c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4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4"/>
      <c r="EL534" s="54"/>
      <c r="EM534" s="54"/>
      <c r="EN534" s="54"/>
      <c r="EO534" s="54"/>
      <c r="EP534" s="54"/>
      <c r="EQ534" s="54"/>
      <c r="ER534" s="54"/>
      <c r="ES534" s="54"/>
      <c r="ET534" s="54"/>
      <c r="EU534" s="54"/>
      <c r="EV534" s="54"/>
      <c r="EW534" s="54"/>
      <c r="EX534" s="54"/>
      <c r="EY534" s="54"/>
      <c r="EZ534" s="54"/>
      <c r="FA534" s="54"/>
      <c r="FB534" s="54"/>
      <c r="FC534" s="54"/>
      <c r="FD534" s="54"/>
      <c r="FE534" s="54"/>
      <c r="FF534" s="54"/>
      <c r="FG534" s="54"/>
      <c r="FH534" s="54"/>
      <c r="FI534" s="54"/>
      <c r="FJ534" s="54"/>
      <c r="FK534" s="54"/>
      <c r="FL534" s="54"/>
      <c r="FM534" s="54"/>
      <c r="FN534" s="54"/>
      <c r="FO534" s="54"/>
      <c r="FP534" s="54"/>
      <c r="FQ534" s="54"/>
      <c r="FR534" s="54"/>
      <c r="FS534" s="54"/>
      <c r="FT534" s="54"/>
      <c r="FU534" s="54"/>
      <c r="FV534" s="54"/>
      <c r="FW534" s="54"/>
      <c r="FX534" s="54"/>
      <c r="FY534" s="54"/>
      <c r="FZ534" s="54"/>
      <c r="GA534" s="54"/>
      <c r="GB534" s="54"/>
      <c r="GC534" s="54"/>
      <c r="GD534" s="54"/>
      <c r="GE534" s="54"/>
      <c r="GF534" s="54"/>
      <c r="GG534" s="54"/>
      <c r="GH534" s="54"/>
      <c r="GI534" s="54"/>
      <c r="GJ534" s="54"/>
      <c r="GK534" s="54"/>
      <c r="GL534" s="54"/>
      <c r="GM534" s="54"/>
      <c r="GN534" s="54"/>
      <c r="GO534" s="54"/>
      <c r="GP534" s="54"/>
      <c r="GQ534" s="54"/>
      <c r="GR534" s="54"/>
      <c r="GS534" s="54"/>
      <c r="GT534" s="54"/>
      <c r="GU534" s="54"/>
      <c r="GV534" s="54"/>
      <c r="GW534" s="54"/>
      <c r="GX534" s="54"/>
      <c r="GY534" s="54"/>
      <c r="GZ534" s="54"/>
      <c r="HA534" s="54"/>
      <c r="HB534" s="54"/>
      <c r="HC534" s="54"/>
      <c r="HD534" s="54"/>
      <c r="HE534" s="54"/>
      <c r="HF534" s="54"/>
      <c r="HG534" s="54"/>
      <c r="HH534" s="54"/>
      <c r="HI534" s="54"/>
      <c r="HJ534" s="54"/>
      <c r="HK534" s="54"/>
      <c r="HL534" s="54"/>
      <c r="HM534" s="54"/>
      <c r="HN534" s="54"/>
      <c r="HO534" s="54"/>
      <c r="HP534" s="54"/>
      <c r="HQ534" s="54"/>
      <c r="HR534" s="54"/>
      <c r="HS534" s="54"/>
      <c r="HT534" s="54"/>
      <c r="HU534" s="54"/>
      <c r="HV534" s="54"/>
      <c r="HW534" s="54"/>
      <c r="HX534" s="54"/>
      <c r="HY534" s="54"/>
      <c r="HZ534" s="54"/>
      <c r="IA534" s="54"/>
      <c r="IB534" s="54"/>
      <c r="IC534" s="54"/>
      <c r="ID534" s="54"/>
      <c r="IE534" s="54"/>
      <c r="IF534" s="54"/>
      <c r="IG534" s="54"/>
      <c r="IH534" s="54"/>
      <c r="II534" s="54"/>
      <c r="IJ534" s="54"/>
      <c r="IK534" s="54"/>
      <c r="IL534" s="54"/>
      <c r="IM534" s="54"/>
      <c r="IN534" s="54"/>
      <c r="IO534" s="54"/>
      <c r="IP534" s="54"/>
      <c r="IQ534" s="54"/>
      <c r="IR534" s="54"/>
      <c r="IS534" s="54"/>
      <c r="IT534" s="54"/>
      <c r="IU534" s="54"/>
      <c r="IV534" s="54"/>
      <c r="IW534" s="54"/>
      <c r="IX534" s="54"/>
      <c r="IY534" s="54"/>
      <c r="IZ534" s="54"/>
      <c r="JA534" s="16"/>
      <c r="JB534" s="16"/>
      <c r="JC534" s="16"/>
      <c r="JD534" s="16"/>
    </row>
    <row r="535" spans="1:264" s="6" customFormat="1" x14ac:dyDescent="0.25">
      <c r="A535" s="55">
        <v>531</v>
      </c>
      <c r="B535" s="56">
        <f>ESTUDIANTES!B535</f>
        <v>0</v>
      </c>
      <c r="C535" s="56">
        <f>ESTUDIANTES!C535</f>
        <v>0</v>
      </c>
      <c r="D535" s="97">
        <f>ESTUDIANTES!D535</f>
        <v>0</v>
      </c>
      <c r="E535" s="97"/>
      <c r="F535" s="97"/>
      <c r="G535" s="97"/>
      <c r="H535" s="57">
        <f>ESTUDIANTES!H535</f>
        <v>0</v>
      </c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  <c r="GS535" s="54"/>
      <c r="GT535" s="54"/>
      <c r="GU535" s="54"/>
      <c r="GV535" s="54"/>
      <c r="GW535" s="54"/>
      <c r="GX535" s="54"/>
      <c r="GY535" s="54"/>
      <c r="GZ535" s="54"/>
      <c r="HA535" s="54"/>
      <c r="HB535" s="54"/>
      <c r="HC535" s="54"/>
      <c r="HD535" s="54"/>
      <c r="HE535" s="54"/>
      <c r="HF535" s="54"/>
      <c r="HG535" s="54"/>
      <c r="HH535" s="54"/>
      <c r="HI535" s="54"/>
      <c r="HJ535" s="54"/>
      <c r="HK535" s="54"/>
      <c r="HL535" s="54"/>
      <c r="HM535" s="54"/>
      <c r="HN535" s="54"/>
      <c r="HO535" s="54"/>
      <c r="HP535" s="54"/>
      <c r="HQ535" s="54"/>
      <c r="HR535" s="54"/>
      <c r="HS535" s="54"/>
      <c r="HT535" s="54"/>
      <c r="HU535" s="54"/>
      <c r="HV535" s="54"/>
      <c r="HW535" s="54"/>
      <c r="HX535" s="54"/>
      <c r="HY535" s="54"/>
      <c r="HZ535" s="54"/>
      <c r="IA535" s="54"/>
      <c r="IB535" s="54"/>
      <c r="IC535" s="54"/>
      <c r="ID535" s="54"/>
      <c r="IE535" s="54"/>
      <c r="IF535" s="54"/>
      <c r="IG535" s="54"/>
      <c r="IH535" s="54"/>
      <c r="II535" s="54"/>
      <c r="IJ535" s="54"/>
      <c r="IK535" s="54"/>
      <c r="IL535" s="54"/>
      <c r="IM535" s="54"/>
      <c r="IN535" s="54"/>
      <c r="IO535" s="54"/>
      <c r="IP535" s="54"/>
      <c r="IQ535" s="54"/>
      <c r="IR535" s="54"/>
      <c r="IS535" s="54"/>
      <c r="IT535" s="54"/>
      <c r="IU535" s="54"/>
      <c r="IV535" s="54"/>
      <c r="IW535" s="54"/>
      <c r="IX535" s="54"/>
      <c r="IY535" s="54"/>
      <c r="IZ535" s="54"/>
      <c r="JA535" s="16"/>
      <c r="JB535" s="16"/>
      <c r="JC535" s="16"/>
      <c r="JD535" s="16"/>
    </row>
    <row r="536" spans="1:264" s="6" customFormat="1" x14ac:dyDescent="0.25">
      <c r="A536" s="55">
        <v>532</v>
      </c>
      <c r="B536" s="56">
        <f>ESTUDIANTES!B536</f>
        <v>0</v>
      </c>
      <c r="C536" s="56">
        <f>ESTUDIANTES!C536</f>
        <v>0</v>
      </c>
      <c r="D536" s="97">
        <f>ESTUDIANTES!D536</f>
        <v>0</v>
      </c>
      <c r="E536" s="97"/>
      <c r="F536" s="97"/>
      <c r="G536" s="97"/>
      <c r="H536" s="57">
        <f>ESTUDIANTES!H536</f>
        <v>0</v>
      </c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  <c r="GS536" s="54"/>
      <c r="GT536" s="54"/>
      <c r="GU536" s="54"/>
      <c r="GV536" s="54"/>
      <c r="GW536" s="54"/>
      <c r="GX536" s="54"/>
      <c r="GY536" s="54"/>
      <c r="GZ536" s="54"/>
      <c r="HA536" s="54"/>
      <c r="HB536" s="54"/>
      <c r="HC536" s="54"/>
      <c r="HD536" s="54"/>
      <c r="HE536" s="54"/>
      <c r="HF536" s="54"/>
      <c r="HG536" s="54"/>
      <c r="HH536" s="54"/>
      <c r="HI536" s="54"/>
      <c r="HJ536" s="54"/>
      <c r="HK536" s="54"/>
      <c r="HL536" s="54"/>
      <c r="HM536" s="54"/>
      <c r="HN536" s="54"/>
      <c r="HO536" s="54"/>
      <c r="HP536" s="54"/>
      <c r="HQ536" s="54"/>
      <c r="HR536" s="54"/>
      <c r="HS536" s="54"/>
      <c r="HT536" s="54"/>
      <c r="HU536" s="54"/>
      <c r="HV536" s="54"/>
      <c r="HW536" s="54"/>
      <c r="HX536" s="54"/>
      <c r="HY536" s="54"/>
      <c r="HZ536" s="54"/>
      <c r="IA536" s="54"/>
      <c r="IB536" s="54"/>
      <c r="IC536" s="54"/>
      <c r="ID536" s="54"/>
      <c r="IE536" s="54"/>
      <c r="IF536" s="54"/>
      <c r="IG536" s="54"/>
      <c r="IH536" s="54"/>
      <c r="II536" s="54"/>
      <c r="IJ536" s="54"/>
      <c r="IK536" s="54"/>
      <c r="IL536" s="54"/>
      <c r="IM536" s="54"/>
      <c r="IN536" s="54"/>
      <c r="IO536" s="54"/>
      <c r="IP536" s="54"/>
      <c r="IQ536" s="54"/>
      <c r="IR536" s="54"/>
      <c r="IS536" s="54"/>
      <c r="IT536" s="54"/>
      <c r="IU536" s="54"/>
      <c r="IV536" s="54"/>
      <c r="IW536" s="54"/>
      <c r="IX536" s="54"/>
      <c r="IY536" s="54"/>
      <c r="IZ536" s="54"/>
      <c r="JA536" s="16"/>
      <c r="JB536" s="16"/>
      <c r="JC536" s="16"/>
      <c r="JD536" s="16"/>
    </row>
    <row r="537" spans="1:264" s="6" customFormat="1" x14ac:dyDescent="0.25">
      <c r="A537" s="55">
        <v>533</v>
      </c>
      <c r="B537" s="56">
        <f>ESTUDIANTES!B537</f>
        <v>0</v>
      </c>
      <c r="C537" s="56">
        <f>ESTUDIANTES!C537</f>
        <v>0</v>
      </c>
      <c r="D537" s="97">
        <f>ESTUDIANTES!D537</f>
        <v>0</v>
      </c>
      <c r="E537" s="97"/>
      <c r="F537" s="97"/>
      <c r="G537" s="97"/>
      <c r="H537" s="57">
        <f>ESTUDIANTES!H537</f>
        <v>0</v>
      </c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4"/>
      <c r="EL537" s="54"/>
      <c r="EM537" s="54"/>
      <c r="EN537" s="54"/>
      <c r="EO537" s="54"/>
      <c r="EP537" s="54"/>
      <c r="EQ537" s="54"/>
      <c r="ER537" s="54"/>
      <c r="ES537" s="54"/>
      <c r="ET537" s="54"/>
      <c r="EU537" s="54"/>
      <c r="EV537" s="54"/>
      <c r="EW537" s="54"/>
      <c r="EX537" s="54"/>
      <c r="EY537" s="54"/>
      <c r="EZ537" s="54"/>
      <c r="FA537" s="54"/>
      <c r="FB537" s="54"/>
      <c r="FC537" s="54"/>
      <c r="FD537" s="54"/>
      <c r="FE537" s="54"/>
      <c r="FF537" s="54"/>
      <c r="FG537" s="54"/>
      <c r="FH537" s="54"/>
      <c r="FI537" s="54"/>
      <c r="FJ537" s="54"/>
      <c r="FK537" s="54"/>
      <c r="FL537" s="54"/>
      <c r="FM537" s="54"/>
      <c r="FN537" s="54"/>
      <c r="FO537" s="54"/>
      <c r="FP537" s="54"/>
      <c r="FQ537" s="54"/>
      <c r="FR537" s="54"/>
      <c r="FS537" s="54"/>
      <c r="FT537" s="54"/>
      <c r="FU537" s="54"/>
      <c r="FV537" s="54"/>
      <c r="FW537" s="54"/>
      <c r="FX537" s="54"/>
      <c r="FY537" s="54"/>
      <c r="FZ537" s="54"/>
      <c r="GA537" s="54"/>
      <c r="GB537" s="54"/>
      <c r="GC537" s="54"/>
      <c r="GD537" s="54"/>
      <c r="GE537" s="54"/>
      <c r="GF537" s="54"/>
      <c r="GG537" s="54"/>
      <c r="GH537" s="54"/>
      <c r="GI537" s="54"/>
      <c r="GJ537" s="54"/>
      <c r="GK537" s="54"/>
      <c r="GL537" s="54"/>
      <c r="GM537" s="54"/>
      <c r="GN537" s="54"/>
      <c r="GO537" s="54"/>
      <c r="GP537" s="54"/>
      <c r="GQ537" s="54"/>
      <c r="GR537" s="54"/>
      <c r="GS537" s="54"/>
      <c r="GT537" s="54"/>
      <c r="GU537" s="54"/>
      <c r="GV537" s="54"/>
      <c r="GW537" s="54"/>
      <c r="GX537" s="54"/>
      <c r="GY537" s="54"/>
      <c r="GZ537" s="54"/>
      <c r="HA537" s="54"/>
      <c r="HB537" s="54"/>
      <c r="HC537" s="54"/>
      <c r="HD537" s="54"/>
      <c r="HE537" s="54"/>
      <c r="HF537" s="54"/>
      <c r="HG537" s="54"/>
      <c r="HH537" s="54"/>
      <c r="HI537" s="54"/>
      <c r="HJ537" s="54"/>
      <c r="HK537" s="54"/>
      <c r="HL537" s="54"/>
      <c r="HM537" s="54"/>
      <c r="HN537" s="54"/>
      <c r="HO537" s="54"/>
      <c r="HP537" s="54"/>
      <c r="HQ537" s="54"/>
      <c r="HR537" s="54"/>
      <c r="HS537" s="54"/>
      <c r="HT537" s="54"/>
      <c r="HU537" s="54"/>
      <c r="HV537" s="54"/>
      <c r="HW537" s="54"/>
      <c r="HX537" s="54"/>
      <c r="HY537" s="54"/>
      <c r="HZ537" s="54"/>
      <c r="IA537" s="54"/>
      <c r="IB537" s="54"/>
      <c r="IC537" s="54"/>
      <c r="ID537" s="54"/>
      <c r="IE537" s="54"/>
      <c r="IF537" s="54"/>
      <c r="IG537" s="54"/>
      <c r="IH537" s="54"/>
      <c r="II537" s="54"/>
      <c r="IJ537" s="54"/>
      <c r="IK537" s="54"/>
      <c r="IL537" s="54"/>
      <c r="IM537" s="54"/>
      <c r="IN537" s="54"/>
      <c r="IO537" s="54"/>
      <c r="IP537" s="54"/>
      <c r="IQ537" s="54"/>
      <c r="IR537" s="54"/>
      <c r="IS537" s="54"/>
      <c r="IT537" s="54"/>
      <c r="IU537" s="54"/>
      <c r="IV537" s="54"/>
      <c r="IW537" s="54"/>
      <c r="IX537" s="54"/>
      <c r="IY537" s="54"/>
      <c r="IZ537" s="54"/>
      <c r="JA537" s="16"/>
      <c r="JB537" s="16"/>
      <c r="JC537" s="16"/>
      <c r="JD537" s="16"/>
    </row>
    <row r="538" spans="1:264" s="6" customFormat="1" x14ac:dyDescent="0.25">
      <c r="A538" s="55">
        <v>534</v>
      </c>
      <c r="B538" s="56">
        <f>ESTUDIANTES!B538</f>
        <v>0</v>
      </c>
      <c r="C538" s="56">
        <f>ESTUDIANTES!C538</f>
        <v>0</v>
      </c>
      <c r="D538" s="97">
        <f>ESTUDIANTES!D538</f>
        <v>0</v>
      </c>
      <c r="E538" s="97"/>
      <c r="F538" s="97"/>
      <c r="G538" s="97"/>
      <c r="H538" s="57">
        <f>ESTUDIANTES!H538</f>
        <v>0</v>
      </c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4"/>
      <c r="CW538" s="54"/>
      <c r="CX538" s="54"/>
      <c r="CY538" s="54"/>
      <c r="CZ538" s="54"/>
      <c r="DA538" s="54"/>
      <c r="DB538" s="54"/>
      <c r="DC538" s="54"/>
      <c r="DD538" s="54"/>
      <c r="DE538" s="54"/>
      <c r="DF538" s="54"/>
      <c r="DG538" s="54"/>
      <c r="DH538" s="54"/>
      <c r="DI538" s="54"/>
      <c r="DJ538" s="54"/>
      <c r="DK538" s="54"/>
      <c r="DL538" s="54"/>
      <c r="DM538" s="54"/>
      <c r="DN538" s="54"/>
      <c r="DO538" s="54"/>
      <c r="DP538" s="54"/>
      <c r="DQ538" s="54"/>
      <c r="DR538" s="54"/>
      <c r="DS538" s="54"/>
      <c r="DT538" s="54"/>
      <c r="DU538" s="54"/>
      <c r="DV538" s="54"/>
      <c r="DW538" s="54"/>
      <c r="DX538" s="54"/>
      <c r="DY538" s="54"/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  <c r="EJ538" s="54"/>
      <c r="EK538" s="54"/>
      <c r="EL538" s="54"/>
      <c r="EM538" s="54"/>
      <c r="EN538" s="54"/>
      <c r="EO538" s="54"/>
      <c r="EP538" s="54"/>
      <c r="EQ538" s="54"/>
      <c r="ER538" s="54"/>
      <c r="ES538" s="54"/>
      <c r="ET538" s="54"/>
      <c r="EU538" s="54"/>
      <c r="EV538" s="54"/>
      <c r="EW538" s="54"/>
      <c r="EX538" s="54"/>
      <c r="EY538" s="54"/>
      <c r="EZ538" s="54"/>
      <c r="FA538" s="54"/>
      <c r="FB538" s="54"/>
      <c r="FC538" s="54"/>
      <c r="FD538" s="54"/>
      <c r="FE538" s="54"/>
      <c r="FF538" s="54"/>
      <c r="FG538" s="54"/>
      <c r="FH538" s="54"/>
      <c r="FI538" s="54"/>
      <c r="FJ538" s="54"/>
      <c r="FK538" s="54"/>
      <c r="FL538" s="54"/>
      <c r="FM538" s="54"/>
      <c r="FN538" s="54"/>
      <c r="FO538" s="54"/>
      <c r="FP538" s="54"/>
      <c r="FQ538" s="54"/>
      <c r="FR538" s="54"/>
      <c r="FS538" s="54"/>
      <c r="FT538" s="54"/>
      <c r="FU538" s="54"/>
      <c r="FV538" s="54"/>
      <c r="FW538" s="54"/>
      <c r="FX538" s="54"/>
      <c r="FY538" s="54"/>
      <c r="FZ538" s="54"/>
      <c r="GA538" s="54"/>
      <c r="GB538" s="54"/>
      <c r="GC538" s="54"/>
      <c r="GD538" s="54"/>
      <c r="GE538" s="54"/>
      <c r="GF538" s="54"/>
      <c r="GG538" s="54"/>
      <c r="GH538" s="54"/>
      <c r="GI538" s="54"/>
      <c r="GJ538" s="54"/>
      <c r="GK538" s="54"/>
      <c r="GL538" s="54"/>
      <c r="GM538" s="54"/>
      <c r="GN538" s="54"/>
      <c r="GO538" s="54"/>
      <c r="GP538" s="54"/>
      <c r="GQ538" s="54"/>
      <c r="GR538" s="54"/>
      <c r="GS538" s="54"/>
      <c r="GT538" s="54"/>
      <c r="GU538" s="54"/>
      <c r="GV538" s="54"/>
      <c r="GW538" s="54"/>
      <c r="GX538" s="54"/>
      <c r="GY538" s="54"/>
      <c r="GZ538" s="54"/>
      <c r="HA538" s="54"/>
      <c r="HB538" s="54"/>
      <c r="HC538" s="54"/>
      <c r="HD538" s="54"/>
      <c r="HE538" s="54"/>
      <c r="HF538" s="54"/>
      <c r="HG538" s="54"/>
      <c r="HH538" s="54"/>
      <c r="HI538" s="54"/>
      <c r="HJ538" s="54"/>
      <c r="HK538" s="54"/>
      <c r="HL538" s="54"/>
      <c r="HM538" s="54"/>
      <c r="HN538" s="54"/>
      <c r="HO538" s="54"/>
      <c r="HP538" s="54"/>
      <c r="HQ538" s="54"/>
      <c r="HR538" s="54"/>
      <c r="HS538" s="54"/>
      <c r="HT538" s="54"/>
      <c r="HU538" s="54"/>
      <c r="HV538" s="54"/>
      <c r="HW538" s="54"/>
      <c r="HX538" s="54"/>
      <c r="HY538" s="54"/>
      <c r="HZ538" s="54"/>
      <c r="IA538" s="54"/>
      <c r="IB538" s="54"/>
      <c r="IC538" s="54"/>
      <c r="ID538" s="54"/>
      <c r="IE538" s="54"/>
      <c r="IF538" s="54"/>
      <c r="IG538" s="54"/>
      <c r="IH538" s="54"/>
      <c r="II538" s="54"/>
      <c r="IJ538" s="54"/>
      <c r="IK538" s="54"/>
      <c r="IL538" s="54"/>
      <c r="IM538" s="54"/>
      <c r="IN538" s="54"/>
      <c r="IO538" s="54"/>
      <c r="IP538" s="54"/>
      <c r="IQ538" s="54"/>
      <c r="IR538" s="54"/>
      <c r="IS538" s="54"/>
      <c r="IT538" s="54"/>
      <c r="IU538" s="54"/>
      <c r="IV538" s="54"/>
      <c r="IW538" s="54"/>
      <c r="IX538" s="54"/>
      <c r="IY538" s="54"/>
      <c r="IZ538" s="54"/>
      <c r="JA538" s="16"/>
      <c r="JB538" s="16"/>
      <c r="JC538" s="16"/>
      <c r="JD538" s="16"/>
    </row>
    <row r="539" spans="1:264" s="6" customFormat="1" x14ac:dyDescent="0.25">
      <c r="A539" s="55">
        <v>535</v>
      </c>
      <c r="B539" s="56">
        <f>ESTUDIANTES!B539</f>
        <v>0</v>
      </c>
      <c r="C539" s="56">
        <f>ESTUDIANTES!C539</f>
        <v>0</v>
      </c>
      <c r="D539" s="97">
        <f>ESTUDIANTES!D539</f>
        <v>0</v>
      </c>
      <c r="E539" s="97"/>
      <c r="F539" s="97"/>
      <c r="G539" s="97"/>
      <c r="H539" s="57">
        <f>ESTUDIANTES!H539</f>
        <v>0</v>
      </c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4"/>
      <c r="CW539" s="54"/>
      <c r="CX539" s="54"/>
      <c r="CY539" s="54"/>
      <c r="CZ539" s="54"/>
      <c r="DA539" s="54"/>
      <c r="DB539" s="54"/>
      <c r="DC539" s="54"/>
      <c r="DD539" s="54"/>
      <c r="DE539" s="54"/>
      <c r="DF539" s="54"/>
      <c r="DG539" s="54"/>
      <c r="DH539" s="54"/>
      <c r="DI539" s="54"/>
      <c r="DJ539" s="54"/>
      <c r="DK539" s="54"/>
      <c r="DL539" s="54"/>
      <c r="DM539" s="54"/>
      <c r="DN539" s="54"/>
      <c r="DO539" s="54"/>
      <c r="DP539" s="54"/>
      <c r="DQ539" s="54"/>
      <c r="DR539" s="54"/>
      <c r="DS539" s="54"/>
      <c r="DT539" s="54"/>
      <c r="DU539" s="54"/>
      <c r="DV539" s="54"/>
      <c r="DW539" s="54"/>
      <c r="DX539" s="54"/>
      <c r="DY539" s="54"/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  <c r="EJ539" s="54"/>
      <c r="EK539" s="54"/>
      <c r="EL539" s="54"/>
      <c r="EM539" s="54"/>
      <c r="EN539" s="54"/>
      <c r="EO539" s="54"/>
      <c r="EP539" s="54"/>
      <c r="EQ539" s="54"/>
      <c r="ER539" s="54"/>
      <c r="ES539" s="54"/>
      <c r="ET539" s="54"/>
      <c r="EU539" s="54"/>
      <c r="EV539" s="54"/>
      <c r="EW539" s="54"/>
      <c r="EX539" s="54"/>
      <c r="EY539" s="54"/>
      <c r="EZ539" s="54"/>
      <c r="FA539" s="54"/>
      <c r="FB539" s="54"/>
      <c r="FC539" s="54"/>
      <c r="FD539" s="54"/>
      <c r="FE539" s="54"/>
      <c r="FF539" s="54"/>
      <c r="FG539" s="54"/>
      <c r="FH539" s="54"/>
      <c r="FI539" s="54"/>
      <c r="FJ539" s="54"/>
      <c r="FK539" s="54"/>
      <c r="FL539" s="54"/>
      <c r="FM539" s="54"/>
      <c r="FN539" s="54"/>
      <c r="FO539" s="54"/>
      <c r="FP539" s="54"/>
      <c r="FQ539" s="54"/>
      <c r="FR539" s="54"/>
      <c r="FS539" s="54"/>
      <c r="FT539" s="54"/>
      <c r="FU539" s="54"/>
      <c r="FV539" s="54"/>
      <c r="FW539" s="54"/>
      <c r="FX539" s="54"/>
      <c r="FY539" s="54"/>
      <c r="FZ539" s="54"/>
      <c r="GA539" s="54"/>
      <c r="GB539" s="54"/>
      <c r="GC539" s="54"/>
      <c r="GD539" s="54"/>
      <c r="GE539" s="54"/>
      <c r="GF539" s="54"/>
      <c r="GG539" s="54"/>
      <c r="GH539" s="54"/>
      <c r="GI539" s="54"/>
      <c r="GJ539" s="54"/>
      <c r="GK539" s="54"/>
      <c r="GL539" s="54"/>
      <c r="GM539" s="54"/>
      <c r="GN539" s="54"/>
      <c r="GO539" s="54"/>
      <c r="GP539" s="54"/>
      <c r="GQ539" s="54"/>
      <c r="GR539" s="54"/>
      <c r="GS539" s="54"/>
      <c r="GT539" s="54"/>
      <c r="GU539" s="54"/>
      <c r="GV539" s="54"/>
      <c r="GW539" s="54"/>
      <c r="GX539" s="54"/>
      <c r="GY539" s="54"/>
      <c r="GZ539" s="54"/>
      <c r="HA539" s="54"/>
      <c r="HB539" s="54"/>
      <c r="HC539" s="54"/>
      <c r="HD539" s="54"/>
      <c r="HE539" s="54"/>
      <c r="HF539" s="54"/>
      <c r="HG539" s="54"/>
      <c r="HH539" s="54"/>
      <c r="HI539" s="54"/>
      <c r="HJ539" s="54"/>
      <c r="HK539" s="54"/>
      <c r="HL539" s="54"/>
      <c r="HM539" s="54"/>
      <c r="HN539" s="54"/>
      <c r="HO539" s="54"/>
      <c r="HP539" s="54"/>
      <c r="HQ539" s="54"/>
      <c r="HR539" s="54"/>
      <c r="HS539" s="54"/>
      <c r="HT539" s="54"/>
      <c r="HU539" s="54"/>
      <c r="HV539" s="54"/>
      <c r="HW539" s="54"/>
      <c r="HX539" s="54"/>
      <c r="HY539" s="54"/>
      <c r="HZ539" s="54"/>
      <c r="IA539" s="54"/>
      <c r="IB539" s="54"/>
      <c r="IC539" s="54"/>
      <c r="ID539" s="54"/>
      <c r="IE539" s="54"/>
      <c r="IF539" s="54"/>
      <c r="IG539" s="54"/>
      <c r="IH539" s="54"/>
      <c r="II539" s="54"/>
      <c r="IJ539" s="54"/>
      <c r="IK539" s="54"/>
      <c r="IL539" s="54"/>
      <c r="IM539" s="54"/>
      <c r="IN539" s="54"/>
      <c r="IO539" s="54"/>
      <c r="IP539" s="54"/>
      <c r="IQ539" s="54"/>
      <c r="IR539" s="54"/>
      <c r="IS539" s="54"/>
      <c r="IT539" s="54"/>
      <c r="IU539" s="54"/>
      <c r="IV539" s="54"/>
      <c r="IW539" s="54"/>
      <c r="IX539" s="54"/>
      <c r="IY539" s="54"/>
      <c r="IZ539" s="54"/>
      <c r="JA539" s="16"/>
      <c r="JB539" s="16"/>
      <c r="JC539" s="16"/>
      <c r="JD539" s="16"/>
    </row>
    <row r="540" spans="1:264" s="6" customFormat="1" x14ac:dyDescent="0.25">
      <c r="A540" s="55">
        <v>536</v>
      </c>
      <c r="B540" s="56">
        <f>ESTUDIANTES!B540</f>
        <v>0</v>
      </c>
      <c r="C540" s="56">
        <f>ESTUDIANTES!C540</f>
        <v>0</v>
      </c>
      <c r="D540" s="97">
        <f>ESTUDIANTES!D540</f>
        <v>0</v>
      </c>
      <c r="E540" s="97"/>
      <c r="F540" s="97"/>
      <c r="G540" s="97"/>
      <c r="H540" s="57">
        <f>ESTUDIANTES!H540</f>
        <v>0</v>
      </c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4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4"/>
      <c r="EK540" s="54"/>
      <c r="EL540" s="54"/>
      <c r="EM540" s="54"/>
      <c r="EN540" s="54"/>
      <c r="EO540" s="54"/>
      <c r="EP540" s="54"/>
      <c r="EQ540" s="54"/>
      <c r="ER540" s="54"/>
      <c r="ES540" s="54"/>
      <c r="ET540" s="54"/>
      <c r="EU540" s="54"/>
      <c r="EV540" s="54"/>
      <c r="EW540" s="54"/>
      <c r="EX540" s="54"/>
      <c r="EY540" s="54"/>
      <c r="EZ540" s="54"/>
      <c r="FA540" s="54"/>
      <c r="FB540" s="54"/>
      <c r="FC540" s="54"/>
      <c r="FD540" s="54"/>
      <c r="FE540" s="54"/>
      <c r="FF540" s="54"/>
      <c r="FG540" s="54"/>
      <c r="FH540" s="54"/>
      <c r="FI540" s="54"/>
      <c r="FJ540" s="54"/>
      <c r="FK540" s="54"/>
      <c r="FL540" s="54"/>
      <c r="FM540" s="54"/>
      <c r="FN540" s="54"/>
      <c r="FO540" s="54"/>
      <c r="FP540" s="54"/>
      <c r="FQ540" s="54"/>
      <c r="FR540" s="54"/>
      <c r="FS540" s="54"/>
      <c r="FT540" s="54"/>
      <c r="FU540" s="54"/>
      <c r="FV540" s="54"/>
      <c r="FW540" s="54"/>
      <c r="FX540" s="54"/>
      <c r="FY540" s="54"/>
      <c r="FZ540" s="54"/>
      <c r="GA540" s="54"/>
      <c r="GB540" s="54"/>
      <c r="GC540" s="54"/>
      <c r="GD540" s="54"/>
      <c r="GE540" s="54"/>
      <c r="GF540" s="54"/>
      <c r="GG540" s="54"/>
      <c r="GH540" s="54"/>
      <c r="GI540" s="54"/>
      <c r="GJ540" s="54"/>
      <c r="GK540" s="54"/>
      <c r="GL540" s="54"/>
      <c r="GM540" s="54"/>
      <c r="GN540" s="54"/>
      <c r="GO540" s="54"/>
      <c r="GP540" s="54"/>
      <c r="GQ540" s="54"/>
      <c r="GR540" s="54"/>
      <c r="GS540" s="54"/>
      <c r="GT540" s="54"/>
      <c r="GU540" s="54"/>
      <c r="GV540" s="54"/>
      <c r="GW540" s="54"/>
      <c r="GX540" s="54"/>
      <c r="GY540" s="54"/>
      <c r="GZ540" s="54"/>
      <c r="HA540" s="54"/>
      <c r="HB540" s="54"/>
      <c r="HC540" s="54"/>
      <c r="HD540" s="54"/>
      <c r="HE540" s="54"/>
      <c r="HF540" s="54"/>
      <c r="HG540" s="54"/>
      <c r="HH540" s="54"/>
      <c r="HI540" s="54"/>
      <c r="HJ540" s="54"/>
      <c r="HK540" s="54"/>
      <c r="HL540" s="54"/>
      <c r="HM540" s="54"/>
      <c r="HN540" s="54"/>
      <c r="HO540" s="54"/>
      <c r="HP540" s="54"/>
      <c r="HQ540" s="54"/>
      <c r="HR540" s="54"/>
      <c r="HS540" s="54"/>
      <c r="HT540" s="54"/>
      <c r="HU540" s="54"/>
      <c r="HV540" s="54"/>
      <c r="HW540" s="54"/>
      <c r="HX540" s="54"/>
      <c r="HY540" s="54"/>
      <c r="HZ540" s="54"/>
      <c r="IA540" s="54"/>
      <c r="IB540" s="54"/>
      <c r="IC540" s="54"/>
      <c r="ID540" s="54"/>
      <c r="IE540" s="54"/>
      <c r="IF540" s="54"/>
      <c r="IG540" s="54"/>
      <c r="IH540" s="54"/>
      <c r="II540" s="54"/>
      <c r="IJ540" s="54"/>
      <c r="IK540" s="54"/>
      <c r="IL540" s="54"/>
      <c r="IM540" s="54"/>
      <c r="IN540" s="54"/>
      <c r="IO540" s="54"/>
      <c r="IP540" s="54"/>
      <c r="IQ540" s="54"/>
      <c r="IR540" s="54"/>
      <c r="IS540" s="54"/>
      <c r="IT540" s="54"/>
      <c r="IU540" s="54"/>
      <c r="IV540" s="54"/>
      <c r="IW540" s="54"/>
      <c r="IX540" s="54"/>
      <c r="IY540" s="54"/>
      <c r="IZ540" s="54"/>
      <c r="JA540" s="16"/>
      <c r="JB540" s="16"/>
      <c r="JC540" s="16"/>
      <c r="JD540" s="16"/>
    </row>
    <row r="541" spans="1:264" s="6" customFormat="1" x14ac:dyDescent="0.25">
      <c r="A541" s="55">
        <v>537</v>
      </c>
      <c r="B541" s="56">
        <f>ESTUDIANTES!B541</f>
        <v>0</v>
      </c>
      <c r="C541" s="56">
        <f>ESTUDIANTES!C541</f>
        <v>0</v>
      </c>
      <c r="D541" s="97">
        <f>ESTUDIANTES!D541</f>
        <v>0</v>
      </c>
      <c r="E541" s="97"/>
      <c r="F541" s="97"/>
      <c r="G541" s="97"/>
      <c r="H541" s="57">
        <f>ESTUDIANTES!H541</f>
        <v>0</v>
      </c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  <c r="ET541" s="54"/>
      <c r="EU541" s="54"/>
      <c r="EV541" s="54"/>
      <c r="EW541" s="54"/>
      <c r="EX541" s="54"/>
      <c r="EY541" s="54"/>
      <c r="EZ541" s="54"/>
      <c r="FA541" s="54"/>
      <c r="FB541" s="54"/>
      <c r="FC541" s="54"/>
      <c r="FD541" s="54"/>
      <c r="FE541" s="54"/>
      <c r="FF541" s="54"/>
      <c r="FG541" s="54"/>
      <c r="FH541" s="54"/>
      <c r="FI541" s="54"/>
      <c r="FJ541" s="54"/>
      <c r="FK541" s="54"/>
      <c r="FL541" s="54"/>
      <c r="FM541" s="54"/>
      <c r="FN541" s="54"/>
      <c r="FO541" s="54"/>
      <c r="FP541" s="54"/>
      <c r="FQ541" s="54"/>
      <c r="FR541" s="54"/>
      <c r="FS541" s="54"/>
      <c r="FT541" s="54"/>
      <c r="FU541" s="54"/>
      <c r="FV541" s="54"/>
      <c r="FW541" s="54"/>
      <c r="FX541" s="54"/>
      <c r="FY541" s="54"/>
      <c r="FZ541" s="54"/>
      <c r="GA541" s="54"/>
      <c r="GB541" s="54"/>
      <c r="GC541" s="54"/>
      <c r="GD541" s="54"/>
      <c r="GE541" s="54"/>
      <c r="GF541" s="54"/>
      <c r="GG541" s="54"/>
      <c r="GH541" s="54"/>
      <c r="GI541" s="54"/>
      <c r="GJ541" s="54"/>
      <c r="GK541" s="54"/>
      <c r="GL541" s="54"/>
      <c r="GM541" s="54"/>
      <c r="GN541" s="54"/>
      <c r="GO541" s="54"/>
      <c r="GP541" s="54"/>
      <c r="GQ541" s="54"/>
      <c r="GR541" s="54"/>
      <c r="GS541" s="54"/>
      <c r="GT541" s="54"/>
      <c r="GU541" s="54"/>
      <c r="GV541" s="54"/>
      <c r="GW541" s="54"/>
      <c r="GX541" s="54"/>
      <c r="GY541" s="54"/>
      <c r="GZ541" s="54"/>
      <c r="HA541" s="54"/>
      <c r="HB541" s="54"/>
      <c r="HC541" s="54"/>
      <c r="HD541" s="54"/>
      <c r="HE541" s="54"/>
      <c r="HF541" s="54"/>
      <c r="HG541" s="54"/>
      <c r="HH541" s="54"/>
      <c r="HI541" s="54"/>
      <c r="HJ541" s="54"/>
      <c r="HK541" s="54"/>
      <c r="HL541" s="54"/>
      <c r="HM541" s="54"/>
      <c r="HN541" s="54"/>
      <c r="HO541" s="54"/>
      <c r="HP541" s="54"/>
      <c r="HQ541" s="54"/>
      <c r="HR541" s="54"/>
      <c r="HS541" s="54"/>
      <c r="HT541" s="54"/>
      <c r="HU541" s="54"/>
      <c r="HV541" s="54"/>
      <c r="HW541" s="54"/>
      <c r="HX541" s="54"/>
      <c r="HY541" s="54"/>
      <c r="HZ541" s="54"/>
      <c r="IA541" s="54"/>
      <c r="IB541" s="54"/>
      <c r="IC541" s="54"/>
      <c r="ID541" s="54"/>
      <c r="IE541" s="54"/>
      <c r="IF541" s="54"/>
      <c r="IG541" s="54"/>
      <c r="IH541" s="54"/>
      <c r="II541" s="54"/>
      <c r="IJ541" s="54"/>
      <c r="IK541" s="54"/>
      <c r="IL541" s="54"/>
      <c r="IM541" s="54"/>
      <c r="IN541" s="54"/>
      <c r="IO541" s="54"/>
      <c r="IP541" s="54"/>
      <c r="IQ541" s="54"/>
      <c r="IR541" s="54"/>
      <c r="IS541" s="54"/>
      <c r="IT541" s="54"/>
      <c r="IU541" s="54"/>
      <c r="IV541" s="54"/>
      <c r="IW541" s="54"/>
      <c r="IX541" s="54"/>
      <c r="IY541" s="54"/>
      <c r="IZ541" s="54"/>
      <c r="JA541" s="16"/>
      <c r="JB541" s="16"/>
      <c r="JC541" s="16"/>
      <c r="JD541" s="16"/>
    </row>
    <row r="542" spans="1:264" s="6" customFormat="1" x14ac:dyDescent="0.25">
      <c r="A542" s="55">
        <v>538</v>
      </c>
      <c r="B542" s="56">
        <f>ESTUDIANTES!B542</f>
        <v>0</v>
      </c>
      <c r="C542" s="56">
        <f>ESTUDIANTES!C542</f>
        <v>0</v>
      </c>
      <c r="D542" s="97">
        <f>ESTUDIANTES!D542</f>
        <v>0</v>
      </c>
      <c r="E542" s="97"/>
      <c r="F542" s="97"/>
      <c r="G542" s="97"/>
      <c r="H542" s="57">
        <f>ESTUDIANTES!H542</f>
        <v>0</v>
      </c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  <c r="FF542" s="54"/>
      <c r="FG542" s="54"/>
      <c r="FH542" s="54"/>
      <c r="FI542" s="54"/>
      <c r="FJ542" s="54"/>
      <c r="FK542" s="54"/>
      <c r="FL542" s="54"/>
      <c r="FM542" s="54"/>
      <c r="FN542" s="54"/>
      <c r="FO542" s="54"/>
      <c r="FP542" s="54"/>
      <c r="FQ542" s="54"/>
      <c r="FR542" s="54"/>
      <c r="FS542" s="54"/>
      <c r="FT542" s="54"/>
      <c r="FU542" s="54"/>
      <c r="FV542" s="54"/>
      <c r="FW542" s="54"/>
      <c r="FX542" s="54"/>
      <c r="FY542" s="54"/>
      <c r="FZ542" s="54"/>
      <c r="GA542" s="54"/>
      <c r="GB542" s="54"/>
      <c r="GC542" s="54"/>
      <c r="GD542" s="54"/>
      <c r="GE542" s="54"/>
      <c r="GF542" s="54"/>
      <c r="GG542" s="54"/>
      <c r="GH542" s="54"/>
      <c r="GI542" s="54"/>
      <c r="GJ542" s="54"/>
      <c r="GK542" s="54"/>
      <c r="GL542" s="54"/>
      <c r="GM542" s="54"/>
      <c r="GN542" s="54"/>
      <c r="GO542" s="54"/>
      <c r="GP542" s="54"/>
      <c r="GQ542" s="54"/>
      <c r="GR542" s="54"/>
      <c r="GS542" s="54"/>
      <c r="GT542" s="54"/>
      <c r="GU542" s="54"/>
      <c r="GV542" s="54"/>
      <c r="GW542" s="54"/>
      <c r="GX542" s="54"/>
      <c r="GY542" s="54"/>
      <c r="GZ542" s="54"/>
      <c r="HA542" s="54"/>
      <c r="HB542" s="54"/>
      <c r="HC542" s="54"/>
      <c r="HD542" s="54"/>
      <c r="HE542" s="54"/>
      <c r="HF542" s="54"/>
      <c r="HG542" s="54"/>
      <c r="HH542" s="54"/>
      <c r="HI542" s="54"/>
      <c r="HJ542" s="54"/>
      <c r="HK542" s="54"/>
      <c r="HL542" s="54"/>
      <c r="HM542" s="54"/>
      <c r="HN542" s="54"/>
      <c r="HO542" s="54"/>
      <c r="HP542" s="54"/>
      <c r="HQ542" s="54"/>
      <c r="HR542" s="54"/>
      <c r="HS542" s="54"/>
      <c r="HT542" s="54"/>
      <c r="HU542" s="54"/>
      <c r="HV542" s="54"/>
      <c r="HW542" s="54"/>
      <c r="HX542" s="54"/>
      <c r="HY542" s="54"/>
      <c r="HZ542" s="54"/>
      <c r="IA542" s="54"/>
      <c r="IB542" s="54"/>
      <c r="IC542" s="54"/>
      <c r="ID542" s="54"/>
      <c r="IE542" s="54"/>
      <c r="IF542" s="54"/>
      <c r="IG542" s="54"/>
      <c r="IH542" s="54"/>
      <c r="II542" s="54"/>
      <c r="IJ542" s="54"/>
      <c r="IK542" s="54"/>
      <c r="IL542" s="54"/>
      <c r="IM542" s="54"/>
      <c r="IN542" s="54"/>
      <c r="IO542" s="54"/>
      <c r="IP542" s="54"/>
      <c r="IQ542" s="54"/>
      <c r="IR542" s="54"/>
      <c r="IS542" s="54"/>
      <c r="IT542" s="54"/>
      <c r="IU542" s="54"/>
      <c r="IV542" s="54"/>
      <c r="IW542" s="54"/>
      <c r="IX542" s="54"/>
      <c r="IY542" s="54"/>
      <c r="IZ542" s="54"/>
      <c r="JA542" s="16"/>
      <c r="JB542" s="16"/>
      <c r="JC542" s="16"/>
      <c r="JD542" s="16"/>
    </row>
    <row r="543" spans="1:264" s="6" customFormat="1" x14ac:dyDescent="0.25">
      <c r="A543" s="55">
        <v>539</v>
      </c>
      <c r="B543" s="56">
        <f>ESTUDIANTES!B543</f>
        <v>0</v>
      </c>
      <c r="C543" s="56">
        <f>ESTUDIANTES!C543</f>
        <v>0</v>
      </c>
      <c r="D543" s="97">
        <f>ESTUDIANTES!D543</f>
        <v>0</v>
      </c>
      <c r="E543" s="97"/>
      <c r="F543" s="97"/>
      <c r="G543" s="97"/>
      <c r="H543" s="57">
        <f>ESTUDIANTES!H543</f>
        <v>0</v>
      </c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4"/>
      <c r="EL543" s="54"/>
      <c r="EM543" s="54"/>
      <c r="EN543" s="54"/>
      <c r="EO543" s="54"/>
      <c r="EP543" s="54"/>
      <c r="EQ543" s="54"/>
      <c r="ER543" s="54"/>
      <c r="ES543" s="54"/>
      <c r="ET543" s="54"/>
      <c r="EU543" s="54"/>
      <c r="EV543" s="54"/>
      <c r="EW543" s="54"/>
      <c r="EX543" s="54"/>
      <c r="EY543" s="54"/>
      <c r="EZ543" s="54"/>
      <c r="FA543" s="54"/>
      <c r="FB543" s="54"/>
      <c r="FC543" s="54"/>
      <c r="FD543" s="54"/>
      <c r="FE543" s="54"/>
      <c r="FF543" s="54"/>
      <c r="FG543" s="54"/>
      <c r="FH543" s="54"/>
      <c r="FI543" s="54"/>
      <c r="FJ543" s="54"/>
      <c r="FK543" s="54"/>
      <c r="FL543" s="54"/>
      <c r="FM543" s="54"/>
      <c r="FN543" s="54"/>
      <c r="FO543" s="54"/>
      <c r="FP543" s="54"/>
      <c r="FQ543" s="54"/>
      <c r="FR543" s="54"/>
      <c r="FS543" s="54"/>
      <c r="FT543" s="54"/>
      <c r="FU543" s="54"/>
      <c r="FV543" s="54"/>
      <c r="FW543" s="54"/>
      <c r="FX543" s="54"/>
      <c r="FY543" s="54"/>
      <c r="FZ543" s="54"/>
      <c r="GA543" s="54"/>
      <c r="GB543" s="54"/>
      <c r="GC543" s="54"/>
      <c r="GD543" s="54"/>
      <c r="GE543" s="54"/>
      <c r="GF543" s="54"/>
      <c r="GG543" s="54"/>
      <c r="GH543" s="54"/>
      <c r="GI543" s="54"/>
      <c r="GJ543" s="54"/>
      <c r="GK543" s="54"/>
      <c r="GL543" s="54"/>
      <c r="GM543" s="54"/>
      <c r="GN543" s="54"/>
      <c r="GO543" s="54"/>
      <c r="GP543" s="54"/>
      <c r="GQ543" s="54"/>
      <c r="GR543" s="54"/>
      <c r="GS543" s="54"/>
      <c r="GT543" s="54"/>
      <c r="GU543" s="54"/>
      <c r="GV543" s="54"/>
      <c r="GW543" s="54"/>
      <c r="GX543" s="54"/>
      <c r="GY543" s="54"/>
      <c r="GZ543" s="54"/>
      <c r="HA543" s="54"/>
      <c r="HB543" s="54"/>
      <c r="HC543" s="54"/>
      <c r="HD543" s="54"/>
      <c r="HE543" s="54"/>
      <c r="HF543" s="54"/>
      <c r="HG543" s="54"/>
      <c r="HH543" s="54"/>
      <c r="HI543" s="54"/>
      <c r="HJ543" s="54"/>
      <c r="HK543" s="54"/>
      <c r="HL543" s="54"/>
      <c r="HM543" s="54"/>
      <c r="HN543" s="54"/>
      <c r="HO543" s="54"/>
      <c r="HP543" s="54"/>
      <c r="HQ543" s="54"/>
      <c r="HR543" s="54"/>
      <c r="HS543" s="54"/>
      <c r="HT543" s="54"/>
      <c r="HU543" s="54"/>
      <c r="HV543" s="54"/>
      <c r="HW543" s="54"/>
      <c r="HX543" s="54"/>
      <c r="HY543" s="54"/>
      <c r="HZ543" s="54"/>
      <c r="IA543" s="54"/>
      <c r="IB543" s="54"/>
      <c r="IC543" s="54"/>
      <c r="ID543" s="54"/>
      <c r="IE543" s="54"/>
      <c r="IF543" s="54"/>
      <c r="IG543" s="54"/>
      <c r="IH543" s="54"/>
      <c r="II543" s="54"/>
      <c r="IJ543" s="54"/>
      <c r="IK543" s="54"/>
      <c r="IL543" s="54"/>
      <c r="IM543" s="54"/>
      <c r="IN543" s="54"/>
      <c r="IO543" s="54"/>
      <c r="IP543" s="54"/>
      <c r="IQ543" s="54"/>
      <c r="IR543" s="54"/>
      <c r="IS543" s="54"/>
      <c r="IT543" s="54"/>
      <c r="IU543" s="54"/>
      <c r="IV543" s="54"/>
      <c r="IW543" s="54"/>
      <c r="IX543" s="54"/>
      <c r="IY543" s="54"/>
      <c r="IZ543" s="54"/>
      <c r="JA543" s="16"/>
      <c r="JB543" s="16"/>
      <c r="JC543" s="16"/>
      <c r="JD543" s="16"/>
    </row>
    <row r="544" spans="1:264" s="6" customFormat="1" x14ac:dyDescent="0.25">
      <c r="A544" s="55">
        <v>540</v>
      </c>
      <c r="B544" s="56">
        <f>ESTUDIANTES!B544</f>
        <v>0</v>
      </c>
      <c r="C544" s="56">
        <f>ESTUDIANTES!C544</f>
        <v>0</v>
      </c>
      <c r="D544" s="97">
        <f>ESTUDIANTES!D544</f>
        <v>0</v>
      </c>
      <c r="E544" s="97"/>
      <c r="F544" s="97"/>
      <c r="G544" s="97"/>
      <c r="H544" s="57">
        <f>ESTUDIANTES!H544</f>
        <v>0</v>
      </c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4"/>
      <c r="EL544" s="54"/>
      <c r="EM544" s="54"/>
      <c r="EN544" s="54"/>
      <c r="EO544" s="54"/>
      <c r="EP544" s="54"/>
      <c r="EQ544" s="54"/>
      <c r="ER544" s="54"/>
      <c r="ES544" s="54"/>
      <c r="ET544" s="54"/>
      <c r="EU544" s="54"/>
      <c r="EV544" s="54"/>
      <c r="EW544" s="54"/>
      <c r="EX544" s="54"/>
      <c r="EY544" s="54"/>
      <c r="EZ544" s="54"/>
      <c r="FA544" s="54"/>
      <c r="FB544" s="54"/>
      <c r="FC544" s="54"/>
      <c r="FD544" s="54"/>
      <c r="FE544" s="54"/>
      <c r="FF544" s="54"/>
      <c r="FG544" s="54"/>
      <c r="FH544" s="54"/>
      <c r="FI544" s="54"/>
      <c r="FJ544" s="54"/>
      <c r="FK544" s="54"/>
      <c r="FL544" s="54"/>
      <c r="FM544" s="54"/>
      <c r="FN544" s="54"/>
      <c r="FO544" s="54"/>
      <c r="FP544" s="54"/>
      <c r="FQ544" s="54"/>
      <c r="FR544" s="54"/>
      <c r="FS544" s="54"/>
      <c r="FT544" s="54"/>
      <c r="FU544" s="54"/>
      <c r="FV544" s="54"/>
      <c r="FW544" s="54"/>
      <c r="FX544" s="54"/>
      <c r="FY544" s="54"/>
      <c r="FZ544" s="54"/>
      <c r="GA544" s="54"/>
      <c r="GB544" s="54"/>
      <c r="GC544" s="54"/>
      <c r="GD544" s="54"/>
      <c r="GE544" s="54"/>
      <c r="GF544" s="54"/>
      <c r="GG544" s="54"/>
      <c r="GH544" s="54"/>
      <c r="GI544" s="54"/>
      <c r="GJ544" s="54"/>
      <c r="GK544" s="54"/>
      <c r="GL544" s="54"/>
      <c r="GM544" s="54"/>
      <c r="GN544" s="54"/>
      <c r="GO544" s="54"/>
      <c r="GP544" s="54"/>
      <c r="GQ544" s="54"/>
      <c r="GR544" s="54"/>
      <c r="GS544" s="54"/>
      <c r="GT544" s="54"/>
      <c r="GU544" s="54"/>
      <c r="GV544" s="54"/>
      <c r="GW544" s="54"/>
      <c r="GX544" s="54"/>
      <c r="GY544" s="54"/>
      <c r="GZ544" s="54"/>
      <c r="HA544" s="54"/>
      <c r="HB544" s="54"/>
      <c r="HC544" s="54"/>
      <c r="HD544" s="54"/>
      <c r="HE544" s="54"/>
      <c r="HF544" s="54"/>
      <c r="HG544" s="54"/>
      <c r="HH544" s="54"/>
      <c r="HI544" s="54"/>
      <c r="HJ544" s="54"/>
      <c r="HK544" s="54"/>
      <c r="HL544" s="54"/>
      <c r="HM544" s="54"/>
      <c r="HN544" s="54"/>
      <c r="HO544" s="54"/>
      <c r="HP544" s="54"/>
      <c r="HQ544" s="54"/>
      <c r="HR544" s="54"/>
      <c r="HS544" s="54"/>
      <c r="HT544" s="54"/>
      <c r="HU544" s="54"/>
      <c r="HV544" s="54"/>
      <c r="HW544" s="54"/>
      <c r="HX544" s="54"/>
      <c r="HY544" s="54"/>
      <c r="HZ544" s="54"/>
      <c r="IA544" s="54"/>
      <c r="IB544" s="54"/>
      <c r="IC544" s="54"/>
      <c r="ID544" s="54"/>
      <c r="IE544" s="54"/>
      <c r="IF544" s="54"/>
      <c r="IG544" s="54"/>
      <c r="IH544" s="54"/>
      <c r="II544" s="54"/>
      <c r="IJ544" s="54"/>
      <c r="IK544" s="54"/>
      <c r="IL544" s="54"/>
      <c r="IM544" s="54"/>
      <c r="IN544" s="54"/>
      <c r="IO544" s="54"/>
      <c r="IP544" s="54"/>
      <c r="IQ544" s="54"/>
      <c r="IR544" s="54"/>
      <c r="IS544" s="54"/>
      <c r="IT544" s="54"/>
      <c r="IU544" s="54"/>
      <c r="IV544" s="54"/>
      <c r="IW544" s="54"/>
      <c r="IX544" s="54"/>
      <c r="IY544" s="54"/>
      <c r="IZ544" s="54"/>
      <c r="JA544" s="16"/>
      <c r="JB544" s="16"/>
      <c r="JC544" s="16"/>
      <c r="JD544" s="16"/>
    </row>
    <row r="545" spans="1:264" s="6" customFormat="1" x14ac:dyDescent="0.25">
      <c r="A545" s="55">
        <v>541</v>
      </c>
      <c r="B545" s="56">
        <f>ESTUDIANTES!B545</f>
        <v>0</v>
      </c>
      <c r="C545" s="56">
        <f>ESTUDIANTES!C545</f>
        <v>0</v>
      </c>
      <c r="D545" s="97">
        <f>ESTUDIANTES!D545</f>
        <v>0</v>
      </c>
      <c r="E545" s="97"/>
      <c r="F545" s="97"/>
      <c r="G545" s="97"/>
      <c r="H545" s="57">
        <f>ESTUDIANTES!H545</f>
        <v>0</v>
      </c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4"/>
      <c r="CW545" s="54"/>
      <c r="CX545" s="54"/>
      <c r="CY545" s="54"/>
      <c r="CZ545" s="54"/>
      <c r="DA545" s="54"/>
      <c r="DB545" s="54"/>
      <c r="DC545" s="54"/>
      <c r="DD545" s="54"/>
      <c r="DE545" s="54"/>
      <c r="DF545" s="54"/>
      <c r="DG545" s="54"/>
      <c r="DH545" s="54"/>
      <c r="DI545" s="54"/>
      <c r="DJ545" s="54"/>
      <c r="DK545" s="54"/>
      <c r="DL545" s="54"/>
      <c r="DM545" s="54"/>
      <c r="DN545" s="54"/>
      <c r="DO545" s="54"/>
      <c r="DP545" s="54"/>
      <c r="DQ545" s="54"/>
      <c r="DR545" s="54"/>
      <c r="DS545" s="54"/>
      <c r="DT545" s="54"/>
      <c r="DU545" s="54"/>
      <c r="DV545" s="54"/>
      <c r="DW545" s="54"/>
      <c r="DX545" s="54"/>
      <c r="DY545" s="54"/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  <c r="EJ545" s="54"/>
      <c r="EK545" s="54"/>
      <c r="EL545" s="54"/>
      <c r="EM545" s="54"/>
      <c r="EN545" s="54"/>
      <c r="EO545" s="54"/>
      <c r="EP545" s="54"/>
      <c r="EQ545" s="54"/>
      <c r="ER545" s="54"/>
      <c r="ES545" s="54"/>
      <c r="ET545" s="54"/>
      <c r="EU545" s="54"/>
      <c r="EV545" s="54"/>
      <c r="EW545" s="54"/>
      <c r="EX545" s="54"/>
      <c r="EY545" s="54"/>
      <c r="EZ545" s="54"/>
      <c r="FA545" s="54"/>
      <c r="FB545" s="54"/>
      <c r="FC545" s="54"/>
      <c r="FD545" s="54"/>
      <c r="FE545" s="54"/>
      <c r="FF545" s="54"/>
      <c r="FG545" s="54"/>
      <c r="FH545" s="54"/>
      <c r="FI545" s="54"/>
      <c r="FJ545" s="54"/>
      <c r="FK545" s="54"/>
      <c r="FL545" s="54"/>
      <c r="FM545" s="54"/>
      <c r="FN545" s="54"/>
      <c r="FO545" s="54"/>
      <c r="FP545" s="54"/>
      <c r="FQ545" s="54"/>
      <c r="FR545" s="54"/>
      <c r="FS545" s="54"/>
      <c r="FT545" s="54"/>
      <c r="FU545" s="54"/>
      <c r="FV545" s="54"/>
      <c r="FW545" s="54"/>
      <c r="FX545" s="54"/>
      <c r="FY545" s="54"/>
      <c r="FZ545" s="54"/>
      <c r="GA545" s="54"/>
      <c r="GB545" s="54"/>
      <c r="GC545" s="54"/>
      <c r="GD545" s="54"/>
      <c r="GE545" s="54"/>
      <c r="GF545" s="54"/>
      <c r="GG545" s="54"/>
      <c r="GH545" s="54"/>
      <c r="GI545" s="54"/>
      <c r="GJ545" s="54"/>
      <c r="GK545" s="54"/>
      <c r="GL545" s="54"/>
      <c r="GM545" s="54"/>
      <c r="GN545" s="54"/>
      <c r="GO545" s="54"/>
      <c r="GP545" s="54"/>
      <c r="GQ545" s="54"/>
      <c r="GR545" s="54"/>
      <c r="GS545" s="54"/>
      <c r="GT545" s="54"/>
      <c r="GU545" s="54"/>
      <c r="GV545" s="54"/>
      <c r="GW545" s="54"/>
      <c r="GX545" s="54"/>
      <c r="GY545" s="54"/>
      <c r="GZ545" s="54"/>
      <c r="HA545" s="54"/>
      <c r="HB545" s="54"/>
      <c r="HC545" s="54"/>
      <c r="HD545" s="54"/>
      <c r="HE545" s="54"/>
      <c r="HF545" s="54"/>
      <c r="HG545" s="54"/>
      <c r="HH545" s="54"/>
      <c r="HI545" s="54"/>
      <c r="HJ545" s="54"/>
      <c r="HK545" s="54"/>
      <c r="HL545" s="54"/>
      <c r="HM545" s="54"/>
      <c r="HN545" s="54"/>
      <c r="HO545" s="54"/>
      <c r="HP545" s="54"/>
      <c r="HQ545" s="54"/>
      <c r="HR545" s="54"/>
      <c r="HS545" s="54"/>
      <c r="HT545" s="54"/>
      <c r="HU545" s="54"/>
      <c r="HV545" s="54"/>
      <c r="HW545" s="54"/>
      <c r="HX545" s="54"/>
      <c r="HY545" s="54"/>
      <c r="HZ545" s="54"/>
      <c r="IA545" s="54"/>
      <c r="IB545" s="54"/>
      <c r="IC545" s="54"/>
      <c r="ID545" s="54"/>
      <c r="IE545" s="54"/>
      <c r="IF545" s="54"/>
      <c r="IG545" s="54"/>
      <c r="IH545" s="54"/>
      <c r="II545" s="54"/>
      <c r="IJ545" s="54"/>
      <c r="IK545" s="54"/>
      <c r="IL545" s="54"/>
      <c r="IM545" s="54"/>
      <c r="IN545" s="54"/>
      <c r="IO545" s="54"/>
      <c r="IP545" s="54"/>
      <c r="IQ545" s="54"/>
      <c r="IR545" s="54"/>
      <c r="IS545" s="54"/>
      <c r="IT545" s="54"/>
      <c r="IU545" s="54"/>
      <c r="IV545" s="54"/>
      <c r="IW545" s="54"/>
      <c r="IX545" s="54"/>
      <c r="IY545" s="54"/>
      <c r="IZ545" s="54"/>
      <c r="JA545" s="16"/>
      <c r="JB545" s="16"/>
      <c r="JC545" s="16"/>
      <c r="JD545" s="16"/>
    </row>
    <row r="546" spans="1:264" s="6" customFormat="1" x14ac:dyDescent="0.25">
      <c r="A546" s="55">
        <v>542</v>
      </c>
      <c r="B546" s="56">
        <f>ESTUDIANTES!B546</f>
        <v>0</v>
      </c>
      <c r="C546" s="56">
        <f>ESTUDIANTES!C546</f>
        <v>0</v>
      </c>
      <c r="D546" s="97">
        <f>ESTUDIANTES!D546</f>
        <v>0</v>
      </c>
      <c r="E546" s="97"/>
      <c r="F546" s="97"/>
      <c r="G546" s="97"/>
      <c r="H546" s="57">
        <f>ESTUDIANTES!H546</f>
        <v>0</v>
      </c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4"/>
      <c r="CW546" s="54"/>
      <c r="CX546" s="54"/>
      <c r="CY546" s="54"/>
      <c r="CZ546" s="54"/>
      <c r="DA546" s="54"/>
      <c r="DB546" s="54"/>
      <c r="DC546" s="54"/>
      <c r="DD546" s="54"/>
      <c r="DE546" s="54"/>
      <c r="DF546" s="54"/>
      <c r="DG546" s="54"/>
      <c r="DH546" s="54"/>
      <c r="DI546" s="54"/>
      <c r="DJ546" s="54"/>
      <c r="DK546" s="54"/>
      <c r="DL546" s="54"/>
      <c r="DM546" s="54"/>
      <c r="DN546" s="54"/>
      <c r="DO546" s="54"/>
      <c r="DP546" s="54"/>
      <c r="DQ546" s="54"/>
      <c r="DR546" s="54"/>
      <c r="DS546" s="54"/>
      <c r="DT546" s="54"/>
      <c r="DU546" s="54"/>
      <c r="DV546" s="54"/>
      <c r="DW546" s="54"/>
      <c r="DX546" s="54"/>
      <c r="DY546" s="54"/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  <c r="EJ546" s="54"/>
      <c r="EK546" s="54"/>
      <c r="EL546" s="54"/>
      <c r="EM546" s="54"/>
      <c r="EN546" s="54"/>
      <c r="EO546" s="54"/>
      <c r="EP546" s="54"/>
      <c r="EQ546" s="54"/>
      <c r="ER546" s="54"/>
      <c r="ES546" s="54"/>
      <c r="ET546" s="54"/>
      <c r="EU546" s="54"/>
      <c r="EV546" s="54"/>
      <c r="EW546" s="54"/>
      <c r="EX546" s="54"/>
      <c r="EY546" s="54"/>
      <c r="EZ546" s="54"/>
      <c r="FA546" s="54"/>
      <c r="FB546" s="54"/>
      <c r="FC546" s="54"/>
      <c r="FD546" s="54"/>
      <c r="FE546" s="54"/>
      <c r="FF546" s="54"/>
      <c r="FG546" s="54"/>
      <c r="FH546" s="54"/>
      <c r="FI546" s="54"/>
      <c r="FJ546" s="54"/>
      <c r="FK546" s="54"/>
      <c r="FL546" s="54"/>
      <c r="FM546" s="54"/>
      <c r="FN546" s="54"/>
      <c r="FO546" s="54"/>
      <c r="FP546" s="54"/>
      <c r="FQ546" s="54"/>
      <c r="FR546" s="54"/>
      <c r="FS546" s="54"/>
      <c r="FT546" s="54"/>
      <c r="FU546" s="54"/>
      <c r="FV546" s="54"/>
      <c r="FW546" s="54"/>
      <c r="FX546" s="54"/>
      <c r="FY546" s="54"/>
      <c r="FZ546" s="54"/>
      <c r="GA546" s="54"/>
      <c r="GB546" s="54"/>
      <c r="GC546" s="54"/>
      <c r="GD546" s="54"/>
      <c r="GE546" s="54"/>
      <c r="GF546" s="54"/>
      <c r="GG546" s="54"/>
      <c r="GH546" s="54"/>
      <c r="GI546" s="54"/>
      <c r="GJ546" s="54"/>
      <c r="GK546" s="54"/>
      <c r="GL546" s="54"/>
      <c r="GM546" s="54"/>
      <c r="GN546" s="54"/>
      <c r="GO546" s="54"/>
      <c r="GP546" s="54"/>
      <c r="GQ546" s="54"/>
      <c r="GR546" s="54"/>
      <c r="GS546" s="54"/>
      <c r="GT546" s="54"/>
      <c r="GU546" s="54"/>
      <c r="GV546" s="54"/>
      <c r="GW546" s="54"/>
      <c r="GX546" s="54"/>
      <c r="GY546" s="54"/>
      <c r="GZ546" s="54"/>
      <c r="HA546" s="54"/>
      <c r="HB546" s="54"/>
      <c r="HC546" s="54"/>
      <c r="HD546" s="54"/>
      <c r="HE546" s="54"/>
      <c r="HF546" s="54"/>
      <c r="HG546" s="54"/>
      <c r="HH546" s="54"/>
      <c r="HI546" s="54"/>
      <c r="HJ546" s="54"/>
      <c r="HK546" s="54"/>
      <c r="HL546" s="54"/>
      <c r="HM546" s="54"/>
      <c r="HN546" s="54"/>
      <c r="HO546" s="54"/>
      <c r="HP546" s="54"/>
      <c r="HQ546" s="54"/>
      <c r="HR546" s="54"/>
      <c r="HS546" s="54"/>
      <c r="HT546" s="54"/>
      <c r="HU546" s="54"/>
      <c r="HV546" s="54"/>
      <c r="HW546" s="54"/>
      <c r="HX546" s="54"/>
      <c r="HY546" s="54"/>
      <c r="HZ546" s="54"/>
      <c r="IA546" s="54"/>
      <c r="IB546" s="54"/>
      <c r="IC546" s="54"/>
      <c r="ID546" s="54"/>
      <c r="IE546" s="54"/>
      <c r="IF546" s="54"/>
      <c r="IG546" s="54"/>
      <c r="IH546" s="54"/>
      <c r="II546" s="54"/>
      <c r="IJ546" s="54"/>
      <c r="IK546" s="54"/>
      <c r="IL546" s="54"/>
      <c r="IM546" s="54"/>
      <c r="IN546" s="54"/>
      <c r="IO546" s="54"/>
      <c r="IP546" s="54"/>
      <c r="IQ546" s="54"/>
      <c r="IR546" s="54"/>
      <c r="IS546" s="54"/>
      <c r="IT546" s="54"/>
      <c r="IU546" s="54"/>
      <c r="IV546" s="54"/>
      <c r="IW546" s="54"/>
      <c r="IX546" s="54"/>
      <c r="IY546" s="54"/>
      <c r="IZ546" s="54"/>
      <c r="JA546" s="16"/>
      <c r="JB546" s="16"/>
      <c r="JC546" s="16"/>
      <c r="JD546" s="16"/>
    </row>
    <row r="547" spans="1:264" s="6" customFormat="1" x14ac:dyDescent="0.25">
      <c r="A547" s="55">
        <v>543</v>
      </c>
      <c r="B547" s="56">
        <f>ESTUDIANTES!B547</f>
        <v>0</v>
      </c>
      <c r="C547" s="56">
        <f>ESTUDIANTES!C547</f>
        <v>0</v>
      </c>
      <c r="D547" s="97">
        <f>ESTUDIANTES!D547</f>
        <v>0</v>
      </c>
      <c r="E547" s="97"/>
      <c r="F547" s="97"/>
      <c r="G547" s="97"/>
      <c r="H547" s="57">
        <f>ESTUDIANTES!H547</f>
        <v>0</v>
      </c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  <c r="FF547" s="54"/>
      <c r="FG547" s="54"/>
      <c r="FH547" s="54"/>
      <c r="FI547" s="54"/>
      <c r="FJ547" s="54"/>
      <c r="FK547" s="54"/>
      <c r="FL547" s="54"/>
      <c r="FM547" s="54"/>
      <c r="FN547" s="54"/>
      <c r="FO547" s="54"/>
      <c r="FP547" s="54"/>
      <c r="FQ547" s="54"/>
      <c r="FR547" s="54"/>
      <c r="FS547" s="54"/>
      <c r="FT547" s="54"/>
      <c r="FU547" s="54"/>
      <c r="FV547" s="54"/>
      <c r="FW547" s="54"/>
      <c r="FX547" s="54"/>
      <c r="FY547" s="54"/>
      <c r="FZ547" s="54"/>
      <c r="GA547" s="54"/>
      <c r="GB547" s="54"/>
      <c r="GC547" s="54"/>
      <c r="GD547" s="54"/>
      <c r="GE547" s="54"/>
      <c r="GF547" s="54"/>
      <c r="GG547" s="54"/>
      <c r="GH547" s="54"/>
      <c r="GI547" s="54"/>
      <c r="GJ547" s="54"/>
      <c r="GK547" s="54"/>
      <c r="GL547" s="54"/>
      <c r="GM547" s="54"/>
      <c r="GN547" s="54"/>
      <c r="GO547" s="54"/>
      <c r="GP547" s="54"/>
      <c r="GQ547" s="54"/>
      <c r="GR547" s="54"/>
      <c r="GS547" s="54"/>
      <c r="GT547" s="54"/>
      <c r="GU547" s="54"/>
      <c r="GV547" s="54"/>
      <c r="GW547" s="54"/>
      <c r="GX547" s="54"/>
      <c r="GY547" s="54"/>
      <c r="GZ547" s="54"/>
      <c r="HA547" s="54"/>
      <c r="HB547" s="54"/>
      <c r="HC547" s="54"/>
      <c r="HD547" s="54"/>
      <c r="HE547" s="54"/>
      <c r="HF547" s="54"/>
      <c r="HG547" s="54"/>
      <c r="HH547" s="54"/>
      <c r="HI547" s="54"/>
      <c r="HJ547" s="54"/>
      <c r="HK547" s="54"/>
      <c r="HL547" s="54"/>
      <c r="HM547" s="54"/>
      <c r="HN547" s="54"/>
      <c r="HO547" s="54"/>
      <c r="HP547" s="54"/>
      <c r="HQ547" s="54"/>
      <c r="HR547" s="54"/>
      <c r="HS547" s="54"/>
      <c r="HT547" s="54"/>
      <c r="HU547" s="54"/>
      <c r="HV547" s="54"/>
      <c r="HW547" s="54"/>
      <c r="HX547" s="54"/>
      <c r="HY547" s="54"/>
      <c r="HZ547" s="54"/>
      <c r="IA547" s="54"/>
      <c r="IB547" s="54"/>
      <c r="IC547" s="54"/>
      <c r="ID547" s="54"/>
      <c r="IE547" s="54"/>
      <c r="IF547" s="54"/>
      <c r="IG547" s="54"/>
      <c r="IH547" s="54"/>
      <c r="II547" s="54"/>
      <c r="IJ547" s="54"/>
      <c r="IK547" s="54"/>
      <c r="IL547" s="54"/>
      <c r="IM547" s="54"/>
      <c r="IN547" s="54"/>
      <c r="IO547" s="54"/>
      <c r="IP547" s="54"/>
      <c r="IQ547" s="54"/>
      <c r="IR547" s="54"/>
      <c r="IS547" s="54"/>
      <c r="IT547" s="54"/>
      <c r="IU547" s="54"/>
      <c r="IV547" s="54"/>
      <c r="IW547" s="54"/>
      <c r="IX547" s="54"/>
      <c r="IY547" s="54"/>
      <c r="IZ547" s="54"/>
      <c r="JA547" s="16"/>
      <c r="JB547" s="16"/>
      <c r="JC547" s="16"/>
      <c r="JD547" s="16"/>
    </row>
    <row r="548" spans="1:264" s="6" customFormat="1" x14ac:dyDescent="0.25">
      <c r="A548" s="55">
        <v>544</v>
      </c>
      <c r="B548" s="56">
        <f>ESTUDIANTES!B548</f>
        <v>0</v>
      </c>
      <c r="C548" s="56">
        <f>ESTUDIANTES!C548</f>
        <v>0</v>
      </c>
      <c r="D548" s="97">
        <f>ESTUDIANTES!D548</f>
        <v>0</v>
      </c>
      <c r="E548" s="97"/>
      <c r="F548" s="97"/>
      <c r="G548" s="97"/>
      <c r="H548" s="57">
        <f>ESTUDIANTES!H548</f>
        <v>0</v>
      </c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  <c r="FF548" s="54"/>
      <c r="FG548" s="54"/>
      <c r="FH548" s="54"/>
      <c r="FI548" s="54"/>
      <c r="FJ548" s="54"/>
      <c r="FK548" s="54"/>
      <c r="FL548" s="54"/>
      <c r="FM548" s="54"/>
      <c r="FN548" s="54"/>
      <c r="FO548" s="54"/>
      <c r="FP548" s="54"/>
      <c r="FQ548" s="54"/>
      <c r="FR548" s="54"/>
      <c r="FS548" s="54"/>
      <c r="FT548" s="54"/>
      <c r="FU548" s="54"/>
      <c r="FV548" s="54"/>
      <c r="FW548" s="54"/>
      <c r="FX548" s="54"/>
      <c r="FY548" s="54"/>
      <c r="FZ548" s="54"/>
      <c r="GA548" s="54"/>
      <c r="GB548" s="54"/>
      <c r="GC548" s="54"/>
      <c r="GD548" s="54"/>
      <c r="GE548" s="54"/>
      <c r="GF548" s="54"/>
      <c r="GG548" s="54"/>
      <c r="GH548" s="54"/>
      <c r="GI548" s="54"/>
      <c r="GJ548" s="54"/>
      <c r="GK548" s="54"/>
      <c r="GL548" s="54"/>
      <c r="GM548" s="54"/>
      <c r="GN548" s="54"/>
      <c r="GO548" s="54"/>
      <c r="GP548" s="54"/>
      <c r="GQ548" s="54"/>
      <c r="GR548" s="54"/>
      <c r="GS548" s="54"/>
      <c r="GT548" s="54"/>
      <c r="GU548" s="54"/>
      <c r="GV548" s="54"/>
      <c r="GW548" s="54"/>
      <c r="GX548" s="54"/>
      <c r="GY548" s="54"/>
      <c r="GZ548" s="54"/>
      <c r="HA548" s="54"/>
      <c r="HB548" s="54"/>
      <c r="HC548" s="54"/>
      <c r="HD548" s="54"/>
      <c r="HE548" s="54"/>
      <c r="HF548" s="54"/>
      <c r="HG548" s="54"/>
      <c r="HH548" s="54"/>
      <c r="HI548" s="54"/>
      <c r="HJ548" s="54"/>
      <c r="HK548" s="54"/>
      <c r="HL548" s="54"/>
      <c r="HM548" s="54"/>
      <c r="HN548" s="54"/>
      <c r="HO548" s="54"/>
      <c r="HP548" s="54"/>
      <c r="HQ548" s="54"/>
      <c r="HR548" s="54"/>
      <c r="HS548" s="54"/>
      <c r="HT548" s="54"/>
      <c r="HU548" s="54"/>
      <c r="HV548" s="54"/>
      <c r="HW548" s="54"/>
      <c r="HX548" s="54"/>
      <c r="HY548" s="54"/>
      <c r="HZ548" s="54"/>
      <c r="IA548" s="54"/>
      <c r="IB548" s="54"/>
      <c r="IC548" s="54"/>
      <c r="ID548" s="54"/>
      <c r="IE548" s="54"/>
      <c r="IF548" s="54"/>
      <c r="IG548" s="54"/>
      <c r="IH548" s="54"/>
      <c r="II548" s="54"/>
      <c r="IJ548" s="54"/>
      <c r="IK548" s="54"/>
      <c r="IL548" s="54"/>
      <c r="IM548" s="54"/>
      <c r="IN548" s="54"/>
      <c r="IO548" s="54"/>
      <c r="IP548" s="54"/>
      <c r="IQ548" s="54"/>
      <c r="IR548" s="54"/>
      <c r="IS548" s="54"/>
      <c r="IT548" s="54"/>
      <c r="IU548" s="54"/>
      <c r="IV548" s="54"/>
      <c r="IW548" s="54"/>
      <c r="IX548" s="54"/>
      <c r="IY548" s="54"/>
      <c r="IZ548" s="54"/>
      <c r="JA548" s="16"/>
      <c r="JB548" s="16"/>
      <c r="JC548" s="16"/>
      <c r="JD548" s="16"/>
    </row>
    <row r="549" spans="1:264" s="6" customFormat="1" x14ac:dyDescent="0.25">
      <c r="A549" s="55">
        <v>545</v>
      </c>
      <c r="B549" s="56">
        <f>ESTUDIANTES!B549</f>
        <v>0</v>
      </c>
      <c r="C549" s="56">
        <f>ESTUDIANTES!C549</f>
        <v>0</v>
      </c>
      <c r="D549" s="97">
        <f>ESTUDIANTES!D549</f>
        <v>0</v>
      </c>
      <c r="E549" s="97"/>
      <c r="F549" s="97"/>
      <c r="G549" s="97"/>
      <c r="H549" s="57">
        <f>ESTUDIANTES!H549</f>
        <v>0</v>
      </c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4"/>
      <c r="EL549" s="54"/>
      <c r="EM549" s="54"/>
      <c r="EN549" s="54"/>
      <c r="EO549" s="54"/>
      <c r="EP549" s="54"/>
      <c r="EQ549" s="54"/>
      <c r="ER549" s="54"/>
      <c r="ES549" s="54"/>
      <c r="ET549" s="54"/>
      <c r="EU549" s="54"/>
      <c r="EV549" s="54"/>
      <c r="EW549" s="54"/>
      <c r="EX549" s="54"/>
      <c r="EY549" s="54"/>
      <c r="EZ549" s="54"/>
      <c r="FA549" s="54"/>
      <c r="FB549" s="54"/>
      <c r="FC549" s="54"/>
      <c r="FD549" s="54"/>
      <c r="FE549" s="54"/>
      <c r="FF549" s="54"/>
      <c r="FG549" s="54"/>
      <c r="FH549" s="54"/>
      <c r="FI549" s="54"/>
      <c r="FJ549" s="54"/>
      <c r="FK549" s="54"/>
      <c r="FL549" s="54"/>
      <c r="FM549" s="54"/>
      <c r="FN549" s="54"/>
      <c r="FO549" s="54"/>
      <c r="FP549" s="54"/>
      <c r="FQ549" s="54"/>
      <c r="FR549" s="54"/>
      <c r="FS549" s="54"/>
      <c r="FT549" s="54"/>
      <c r="FU549" s="54"/>
      <c r="FV549" s="54"/>
      <c r="FW549" s="54"/>
      <c r="FX549" s="54"/>
      <c r="FY549" s="54"/>
      <c r="FZ549" s="54"/>
      <c r="GA549" s="54"/>
      <c r="GB549" s="54"/>
      <c r="GC549" s="54"/>
      <c r="GD549" s="54"/>
      <c r="GE549" s="54"/>
      <c r="GF549" s="54"/>
      <c r="GG549" s="54"/>
      <c r="GH549" s="54"/>
      <c r="GI549" s="54"/>
      <c r="GJ549" s="54"/>
      <c r="GK549" s="54"/>
      <c r="GL549" s="54"/>
      <c r="GM549" s="54"/>
      <c r="GN549" s="54"/>
      <c r="GO549" s="54"/>
      <c r="GP549" s="54"/>
      <c r="GQ549" s="54"/>
      <c r="GR549" s="54"/>
      <c r="GS549" s="54"/>
      <c r="GT549" s="54"/>
      <c r="GU549" s="54"/>
      <c r="GV549" s="54"/>
      <c r="GW549" s="54"/>
      <c r="GX549" s="54"/>
      <c r="GY549" s="54"/>
      <c r="GZ549" s="54"/>
      <c r="HA549" s="54"/>
      <c r="HB549" s="54"/>
      <c r="HC549" s="54"/>
      <c r="HD549" s="54"/>
      <c r="HE549" s="54"/>
      <c r="HF549" s="54"/>
      <c r="HG549" s="54"/>
      <c r="HH549" s="54"/>
      <c r="HI549" s="54"/>
      <c r="HJ549" s="54"/>
      <c r="HK549" s="54"/>
      <c r="HL549" s="54"/>
      <c r="HM549" s="54"/>
      <c r="HN549" s="54"/>
      <c r="HO549" s="54"/>
      <c r="HP549" s="54"/>
      <c r="HQ549" s="54"/>
      <c r="HR549" s="54"/>
      <c r="HS549" s="54"/>
      <c r="HT549" s="54"/>
      <c r="HU549" s="54"/>
      <c r="HV549" s="54"/>
      <c r="HW549" s="54"/>
      <c r="HX549" s="54"/>
      <c r="HY549" s="54"/>
      <c r="HZ549" s="54"/>
      <c r="IA549" s="54"/>
      <c r="IB549" s="54"/>
      <c r="IC549" s="54"/>
      <c r="ID549" s="54"/>
      <c r="IE549" s="54"/>
      <c r="IF549" s="54"/>
      <c r="IG549" s="54"/>
      <c r="IH549" s="54"/>
      <c r="II549" s="54"/>
      <c r="IJ549" s="54"/>
      <c r="IK549" s="54"/>
      <c r="IL549" s="54"/>
      <c r="IM549" s="54"/>
      <c r="IN549" s="54"/>
      <c r="IO549" s="54"/>
      <c r="IP549" s="54"/>
      <c r="IQ549" s="54"/>
      <c r="IR549" s="54"/>
      <c r="IS549" s="54"/>
      <c r="IT549" s="54"/>
      <c r="IU549" s="54"/>
      <c r="IV549" s="54"/>
      <c r="IW549" s="54"/>
      <c r="IX549" s="54"/>
      <c r="IY549" s="54"/>
      <c r="IZ549" s="54"/>
      <c r="JA549" s="16"/>
      <c r="JB549" s="16"/>
      <c r="JC549" s="16"/>
      <c r="JD549" s="16"/>
    </row>
    <row r="550" spans="1:264" s="6" customFormat="1" x14ac:dyDescent="0.25">
      <c r="A550" s="55">
        <v>546</v>
      </c>
      <c r="B550" s="56">
        <f>ESTUDIANTES!B550</f>
        <v>0</v>
      </c>
      <c r="C550" s="56">
        <f>ESTUDIANTES!C550</f>
        <v>0</v>
      </c>
      <c r="D550" s="97">
        <f>ESTUDIANTES!D550</f>
        <v>0</v>
      </c>
      <c r="E550" s="97"/>
      <c r="F550" s="97"/>
      <c r="G550" s="97"/>
      <c r="H550" s="57">
        <f>ESTUDIANTES!H550</f>
        <v>0</v>
      </c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  <c r="HB550" s="54"/>
      <c r="HC550" s="54"/>
      <c r="HD550" s="54"/>
      <c r="HE550" s="54"/>
      <c r="HF550" s="54"/>
      <c r="HG550" s="54"/>
      <c r="HH550" s="54"/>
      <c r="HI550" s="54"/>
      <c r="HJ550" s="54"/>
      <c r="HK550" s="54"/>
      <c r="HL550" s="54"/>
      <c r="HM550" s="54"/>
      <c r="HN550" s="54"/>
      <c r="HO550" s="54"/>
      <c r="HP550" s="54"/>
      <c r="HQ550" s="54"/>
      <c r="HR550" s="54"/>
      <c r="HS550" s="54"/>
      <c r="HT550" s="54"/>
      <c r="HU550" s="54"/>
      <c r="HV550" s="54"/>
      <c r="HW550" s="54"/>
      <c r="HX550" s="54"/>
      <c r="HY550" s="54"/>
      <c r="HZ550" s="54"/>
      <c r="IA550" s="54"/>
      <c r="IB550" s="54"/>
      <c r="IC550" s="54"/>
      <c r="ID550" s="54"/>
      <c r="IE550" s="54"/>
      <c r="IF550" s="54"/>
      <c r="IG550" s="54"/>
      <c r="IH550" s="54"/>
      <c r="II550" s="54"/>
      <c r="IJ550" s="54"/>
      <c r="IK550" s="54"/>
      <c r="IL550" s="54"/>
      <c r="IM550" s="54"/>
      <c r="IN550" s="54"/>
      <c r="IO550" s="54"/>
      <c r="IP550" s="54"/>
      <c r="IQ550" s="54"/>
      <c r="IR550" s="54"/>
      <c r="IS550" s="54"/>
      <c r="IT550" s="54"/>
      <c r="IU550" s="54"/>
      <c r="IV550" s="54"/>
      <c r="IW550" s="54"/>
      <c r="IX550" s="54"/>
      <c r="IY550" s="54"/>
      <c r="IZ550" s="54"/>
      <c r="JA550" s="16"/>
      <c r="JB550" s="16"/>
      <c r="JC550" s="16"/>
      <c r="JD550" s="16"/>
    </row>
    <row r="551" spans="1:264" s="6" customFormat="1" x14ac:dyDescent="0.25">
      <c r="A551" s="55">
        <v>547</v>
      </c>
      <c r="B551" s="56">
        <f>ESTUDIANTES!B551</f>
        <v>0</v>
      </c>
      <c r="C551" s="56">
        <f>ESTUDIANTES!C551</f>
        <v>0</v>
      </c>
      <c r="D551" s="97">
        <f>ESTUDIANTES!D551</f>
        <v>0</v>
      </c>
      <c r="E551" s="97"/>
      <c r="F551" s="97"/>
      <c r="G551" s="97"/>
      <c r="H551" s="57">
        <f>ESTUDIANTES!H551</f>
        <v>0</v>
      </c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4"/>
      <c r="EK551" s="54"/>
      <c r="EL551" s="54"/>
      <c r="EM551" s="54"/>
      <c r="EN551" s="54"/>
      <c r="EO551" s="54"/>
      <c r="EP551" s="54"/>
      <c r="EQ551" s="54"/>
      <c r="ER551" s="54"/>
      <c r="ES551" s="54"/>
      <c r="ET551" s="54"/>
      <c r="EU551" s="54"/>
      <c r="EV551" s="54"/>
      <c r="EW551" s="54"/>
      <c r="EX551" s="54"/>
      <c r="EY551" s="54"/>
      <c r="EZ551" s="54"/>
      <c r="FA551" s="54"/>
      <c r="FB551" s="54"/>
      <c r="FC551" s="54"/>
      <c r="FD551" s="54"/>
      <c r="FE551" s="54"/>
      <c r="FF551" s="54"/>
      <c r="FG551" s="54"/>
      <c r="FH551" s="54"/>
      <c r="FI551" s="54"/>
      <c r="FJ551" s="54"/>
      <c r="FK551" s="54"/>
      <c r="FL551" s="54"/>
      <c r="FM551" s="54"/>
      <c r="FN551" s="54"/>
      <c r="FO551" s="54"/>
      <c r="FP551" s="54"/>
      <c r="FQ551" s="54"/>
      <c r="FR551" s="54"/>
      <c r="FS551" s="54"/>
      <c r="FT551" s="54"/>
      <c r="FU551" s="54"/>
      <c r="FV551" s="54"/>
      <c r="FW551" s="54"/>
      <c r="FX551" s="54"/>
      <c r="FY551" s="54"/>
      <c r="FZ551" s="54"/>
      <c r="GA551" s="54"/>
      <c r="GB551" s="54"/>
      <c r="GC551" s="54"/>
      <c r="GD551" s="54"/>
      <c r="GE551" s="54"/>
      <c r="GF551" s="54"/>
      <c r="GG551" s="54"/>
      <c r="GH551" s="54"/>
      <c r="GI551" s="54"/>
      <c r="GJ551" s="54"/>
      <c r="GK551" s="54"/>
      <c r="GL551" s="54"/>
      <c r="GM551" s="54"/>
      <c r="GN551" s="54"/>
      <c r="GO551" s="54"/>
      <c r="GP551" s="54"/>
      <c r="GQ551" s="54"/>
      <c r="GR551" s="54"/>
      <c r="GS551" s="54"/>
      <c r="GT551" s="54"/>
      <c r="GU551" s="54"/>
      <c r="GV551" s="54"/>
      <c r="GW551" s="54"/>
      <c r="GX551" s="54"/>
      <c r="GY551" s="54"/>
      <c r="GZ551" s="54"/>
      <c r="HA551" s="54"/>
      <c r="HB551" s="54"/>
      <c r="HC551" s="54"/>
      <c r="HD551" s="54"/>
      <c r="HE551" s="54"/>
      <c r="HF551" s="54"/>
      <c r="HG551" s="54"/>
      <c r="HH551" s="54"/>
      <c r="HI551" s="54"/>
      <c r="HJ551" s="54"/>
      <c r="HK551" s="54"/>
      <c r="HL551" s="54"/>
      <c r="HM551" s="54"/>
      <c r="HN551" s="54"/>
      <c r="HO551" s="54"/>
      <c r="HP551" s="54"/>
      <c r="HQ551" s="54"/>
      <c r="HR551" s="54"/>
      <c r="HS551" s="54"/>
      <c r="HT551" s="54"/>
      <c r="HU551" s="54"/>
      <c r="HV551" s="54"/>
      <c r="HW551" s="54"/>
      <c r="HX551" s="54"/>
      <c r="HY551" s="54"/>
      <c r="HZ551" s="54"/>
      <c r="IA551" s="54"/>
      <c r="IB551" s="54"/>
      <c r="IC551" s="54"/>
      <c r="ID551" s="54"/>
      <c r="IE551" s="54"/>
      <c r="IF551" s="54"/>
      <c r="IG551" s="54"/>
      <c r="IH551" s="54"/>
      <c r="II551" s="54"/>
      <c r="IJ551" s="54"/>
      <c r="IK551" s="54"/>
      <c r="IL551" s="54"/>
      <c r="IM551" s="54"/>
      <c r="IN551" s="54"/>
      <c r="IO551" s="54"/>
      <c r="IP551" s="54"/>
      <c r="IQ551" s="54"/>
      <c r="IR551" s="54"/>
      <c r="IS551" s="54"/>
      <c r="IT551" s="54"/>
      <c r="IU551" s="54"/>
      <c r="IV551" s="54"/>
      <c r="IW551" s="54"/>
      <c r="IX551" s="54"/>
      <c r="IY551" s="54"/>
      <c r="IZ551" s="54"/>
      <c r="JA551" s="16"/>
      <c r="JB551" s="16"/>
      <c r="JC551" s="16"/>
      <c r="JD551" s="16"/>
    </row>
    <row r="552" spans="1:264" s="6" customFormat="1" x14ac:dyDescent="0.25">
      <c r="A552" s="55">
        <v>548</v>
      </c>
      <c r="B552" s="56">
        <f>ESTUDIANTES!B552</f>
        <v>0</v>
      </c>
      <c r="C552" s="56">
        <f>ESTUDIANTES!C552</f>
        <v>0</v>
      </c>
      <c r="D552" s="97">
        <f>ESTUDIANTES!D552</f>
        <v>0</v>
      </c>
      <c r="E552" s="97"/>
      <c r="F552" s="97"/>
      <c r="G552" s="97"/>
      <c r="H552" s="57">
        <f>ESTUDIANTES!H552</f>
        <v>0</v>
      </c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4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4"/>
      <c r="EK552" s="54"/>
      <c r="EL552" s="54"/>
      <c r="EM552" s="54"/>
      <c r="EN552" s="54"/>
      <c r="EO552" s="54"/>
      <c r="EP552" s="54"/>
      <c r="EQ552" s="54"/>
      <c r="ER552" s="54"/>
      <c r="ES552" s="54"/>
      <c r="ET552" s="54"/>
      <c r="EU552" s="54"/>
      <c r="EV552" s="54"/>
      <c r="EW552" s="54"/>
      <c r="EX552" s="54"/>
      <c r="EY552" s="54"/>
      <c r="EZ552" s="54"/>
      <c r="FA552" s="54"/>
      <c r="FB552" s="54"/>
      <c r="FC552" s="54"/>
      <c r="FD552" s="54"/>
      <c r="FE552" s="54"/>
      <c r="FF552" s="54"/>
      <c r="FG552" s="54"/>
      <c r="FH552" s="54"/>
      <c r="FI552" s="54"/>
      <c r="FJ552" s="54"/>
      <c r="FK552" s="54"/>
      <c r="FL552" s="54"/>
      <c r="FM552" s="54"/>
      <c r="FN552" s="54"/>
      <c r="FO552" s="54"/>
      <c r="FP552" s="54"/>
      <c r="FQ552" s="54"/>
      <c r="FR552" s="54"/>
      <c r="FS552" s="54"/>
      <c r="FT552" s="54"/>
      <c r="FU552" s="54"/>
      <c r="FV552" s="54"/>
      <c r="FW552" s="54"/>
      <c r="FX552" s="54"/>
      <c r="FY552" s="54"/>
      <c r="FZ552" s="54"/>
      <c r="GA552" s="54"/>
      <c r="GB552" s="54"/>
      <c r="GC552" s="54"/>
      <c r="GD552" s="54"/>
      <c r="GE552" s="54"/>
      <c r="GF552" s="54"/>
      <c r="GG552" s="54"/>
      <c r="GH552" s="54"/>
      <c r="GI552" s="54"/>
      <c r="GJ552" s="54"/>
      <c r="GK552" s="54"/>
      <c r="GL552" s="54"/>
      <c r="GM552" s="54"/>
      <c r="GN552" s="54"/>
      <c r="GO552" s="54"/>
      <c r="GP552" s="54"/>
      <c r="GQ552" s="54"/>
      <c r="GR552" s="54"/>
      <c r="GS552" s="54"/>
      <c r="GT552" s="54"/>
      <c r="GU552" s="54"/>
      <c r="GV552" s="54"/>
      <c r="GW552" s="54"/>
      <c r="GX552" s="54"/>
      <c r="GY552" s="54"/>
      <c r="GZ552" s="54"/>
      <c r="HA552" s="54"/>
      <c r="HB552" s="54"/>
      <c r="HC552" s="54"/>
      <c r="HD552" s="54"/>
      <c r="HE552" s="54"/>
      <c r="HF552" s="54"/>
      <c r="HG552" s="54"/>
      <c r="HH552" s="54"/>
      <c r="HI552" s="54"/>
      <c r="HJ552" s="54"/>
      <c r="HK552" s="54"/>
      <c r="HL552" s="54"/>
      <c r="HM552" s="54"/>
      <c r="HN552" s="54"/>
      <c r="HO552" s="54"/>
      <c r="HP552" s="54"/>
      <c r="HQ552" s="54"/>
      <c r="HR552" s="54"/>
      <c r="HS552" s="54"/>
      <c r="HT552" s="54"/>
      <c r="HU552" s="54"/>
      <c r="HV552" s="54"/>
      <c r="HW552" s="54"/>
      <c r="HX552" s="54"/>
      <c r="HY552" s="54"/>
      <c r="HZ552" s="54"/>
      <c r="IA552" s="54"/>
      <c r="IB552" s="54"/>
      <c r="IC552" s="54"/>
      <c r="ID552" s="54"/>
      <c r="IE552" s="54"/>
      <c r="IF552" s="54"/>
      <c r="IG552" s="54"/>
      <c r="IH552" s="54"/>
      <c r="II552" s="54"/>
      <c r="IJ552" s="54"/>
      <c r="IK552" s="54"/>
      <c r="IL552" s="54"/>
      <c r="IM552" s="54"/>
      <c r="IN552" s="54"/>
      <c r="IO552" s="54"/>
      <c r="IP552" s="54"/>
      <c r="IQ552" s="54"/>
      <c r="IR552" s="54"/>
      <c r="IS552" s="54"/>
      <c r="IT552" s="54"/>
      <c r="IU552" s="54"/>
      <c r="IV552" s="54"/>
      <c r="IW552" s="54"/>
      <c r="IX552" s="54"/>
      <c r="IY552" s="54"/>
      <c r="IZ552" s="54"/>
      <c r="JA552" s="16"/>
      <c r="JB552" s="16"/>
      <c r="JC552" s="16"/>
      <c r="JD552" s="16"/>
    </row>
    <row r="553" spans="1:264" s="6" customFormat="1" x14ac:dyDescent="0.25">
      <c r="A553" s="55">
        <v>549</v>
      </c>
      <c r="B553" s="56">
        <f>ESTUDIANTES!B553</f>
        <v>0</v>
      </c>
      <c r="C553" s="56">
        <f>ESTUDIANTES!C553</f>
        <v>0</v>
      </c>
      <c r="D553" s="97">
        <f>ESTUDIANTES!D553</f>
        <v>0</v>
      </c>
      <c r="E553" s="97"/>
      <c r="F553" s="97"/>
      <c r="G553" s="97"/>
      <c r="H553" s="57">
        <f>ESTUDIANTES!H553</f>
        <v>0</v>
      </c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4"/>
      <c r="EL553" s="54"/>
      <c r="EM553" s="54"/>
      <c r="EN553" s="54"/>
      <c r="EO553" s="54"/>
      <c r="EP553" s="54"/>
      <c r="EQ553" s="54"/>
      <c r="ER553" s="54"/>
      <c r="ES553" s="54"/>
      <c r="ET553" s="54"/>
      <c r="EU553" s="54"/>
      <c r="EV553" s="54"/>
      <c r="EW553" s="54"/>
      <c r="EX553" s="54"/>
      <c r="EY553" s="54"/>
      <c r="EZ553" s="54"/>
      <c r="FA553" s="54"/>
      <c r="FB553" s="54"/>
      <c r="FC553" s="54"/>
      <c r="FD553" s="54"/>
      <c r="FE553" s="54"/>
      <c r="FF553" s="54"/>
      <c r="FG553" s="54"/>
      <c r="FH553" s="54"/>
      <c r="FI553" s="54"/>
      <c r="FJ553" s="54"/>
      <c r="FK553" s="54"/>
      <c r="FL553" s="54"/>
      <c r="FM553" s="54"/>
      <c r="FN553" s="54"/>
      <c r="FO553" s="54"/>
      <c r="FP553" s="54"/>
      <c r="FQ553" s="54"/>
      <c r="FR553" s="54"/>
      <c r="FS553" s="54"/>
      <c r="FT553" s="54"/>
      <c r="FU553" s="54"/>
      <c r="FV553" s="54"/>
      <c r="FW553" s="54"/>
      <c r="FX553" s="54"/>
      <c r="FY553" s="54"/>
      <c r="FZ553" s="54"/>
      <c r="GA553" s="54"/>
      <c r="GB553" s="54"/>
      <c r="GC553" s="54"/>
      <c r="GD553" s="54"/>
      <c r="GE553" s="54"/>
      <c r="GF553" s="54"/>
      <c r="GG553" s="54"/>
      <c r="GH553" s="54"/>
      <c r="GI553" s="54"/>
      <c r="GJ553" s="54"/>
      <c r="GK553" s="54"/>
      <c r="GL553" s="54"/>
      <c r="GM553" s="54"/>
      <c r="GN553" s="54"/>
      <c r="GO553" s="54"/>
      <c r="GP553" s="54"/>
      <c r="GQ553" s="54"/>
      <c r="GR553" s="54"/>
      <c r="GS553" s="54"/>
      <c r="GT553" s="54"/>
      <c r="GU553" s="54"/>
      <c r="GV553" s="54"/>
      <c r="GW553" s="54"/>
      <c r="GX553" s="54"/>
      <c r="GY553" s="54"/>
      <c r="GZ553" s="54"/>
      <c r="HA553" s="54"/>
      <c r="HB553" s="54"/>
      <c r="HC553" s="54"/>
      <c r="HD553" s="54"/>
      <c r="HE553" s="54"/>
      <c r="HF553" s="54"/>
      <c r="HG553" s="54"/>
      <c r="HH553" s="54"/>
      <c r="HI553" s="54"/>
      <c r="HJ553" s="54"/>
      <c r="HK553" s="54"/>
      <c r="HL553" s="54"/>
      <c r="HM553" s="54"/>
      <c r="HN553" s="54"/>
      <c r="HO553" s="54"/>
      <c r="HP553" s="54"/>
      <c r="HQ553" s="54"/>
      <c r="HR553" s="54"/>
      <c r="HS553" s="54"/>
      <c r="HT553" s="54"/>
      <c r="HU553" s="54"/>
      <c r="HV553" s="54"/>
      <c r="HW553" s="54"/>
      <c r="HX553" s="54"/>
      <c r="HY553" s="54"/>
      <c r="HZ553" s="54"/>
      <c r="IA553" s="54"/>
      <c r="IB553" s="54"/>
      <c r="IC553" s="54"/>
      <c r="ID553" s="54"/>
      <c r="IE553" s="54"/>
      <c r="IF553" s="54"/>
      <c r="IG553" s="54"/>
      <c r="IH553" s="54"/>
      <c r="II553" s="54"/>
      <c r="IJ553" s="54"/>
      <c r="IK553" s="54"/>
      <c r="IL553" s="54"/>
      <c r="IM553" s="54"/>
      <c r="IN553" s="54"/>
      <c r="IO553" s="54"/>
      <c r="IP553" s="54"/>
      <c r="IQ553" s="54"/>
      <c r="IR553" s="54"/>
      <c r="IS553" s="54"/>
      <c r="IT553" s="54"/>
      <c r="IU553" s="54"/>
      <c r="IV553" s="54"/>
      <c r="IW553" s="54"/>
      <c r="IX553" s="54"/>
      <c r="IY553" s="54"/>
      <c r="IZ553" s="54"/>
      <c r="JA553" s="16"/>
      <c r="JB553" s="16"/>
      <c r="JC553" s="16"/>
      <c r="JD553" s="16"/>
    </row>
    <row r="554" spans="1:264" s="6" customFormat="1" x14ac:dyDescent="0.25">
      <c r="A554" s="55">
        <v>550</v>
      </c>
      <c r="B554" s="56">
        <f>ESTUDIANTES!B554</f>
        <v>0</v>
      </c>
      <c r="C554" s="56">
        <f>ESTUDIANTES!C554</f>
        <v>0</v>
      </c>
      <c r="D554" s="97">
        <f>ESTUDIANTES!D554</f>
        <v>0</v>
      </c>
      <c r="E554" s="97"/>
      <c r="F554" s="97"/>
      <c r="G554" s="97"/>
      <c r="H554" s="57">
        <f>ESTUDIANTES!H554</f>
        <v>0</v>
      </c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4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4"/>
      <c r="EL554" s="54"/>
      <c r="EM554" s="54"/>
      <c r="EN554" s="54"/>
      <c r="EO554" s="54"/>
      <c r="EP554" s="54"/>
      <c r="EQ554" s="54"/>
      <c r="ER554" s="54"/>
      <c r="ES554" s="54"/>
      <c r="ET554" s="54"/>
      <c r="EU554" s="54"/>
      <c r="EV554" s="54"/>
      <c r="EW554" s="54"/>
      <c r="EX554" s="54"/>
      <c r="EY554" s="54"/>
      <c r="EZ554" s="54"/>
      <c r="FA554" s="54"/>
      <c r="FB554" s="54"/>
      <c r="FC554" s="54"/>
      <c r="FD554" s="54"/>
      <c r="FE554" s="54"/>
      <c r="FF554" s="54"/>
      <c r="FG554" s="54"/>
      <c r="FH554" s="54"/>
      <c r="FI554" s="54"/>
      <c r="FJ554" s="54"/>
      <c r="FK554" s="54"/>
      <c r="FL554" s="54"/>
      <c r="FM554" s="54"/>
      <c r="FN554" s="54"/>
      <c r="FO554" s="54"/>
      <c r="FP554" s="54"/>
      <c r="FQ554" s="54"/>
      <c r="FR554" s="54"/>
      <c r="FS554" s="54"/>
      <c r="FT554" s="54"/>
      <c r="FU554" s="54"/>
      <c r="FV554" s="54"/>
      <c r="FW554" s="54"/>
      <c r="FX554" s="54"/>
      <c r="FY554" s="54"/>
      <c r="FZ554" s="54"/>
      <c r="GA554" s="54"/>
      <c r="GB554" s="54"/>
      <c r="GC554" s="54"/>
      <c r="GD554" s="54"/>
      <c r="GE554" s="54"/>
      <c r="GF554" s="54"/>
      <c r="GG554" s="54"/>
      <c r="GH554" s="54"/>
      <c r="GI554" s="54"/>
      <c r="GJ554" s="54"/>
      <c r="GK554" s="54"/>
      <c r="GL554" s="54"/>
      <c r="GM554" s="54"/>
      <c r="GN554" s="54"/>
      <c r="GO554" s="54"/>
      <c r="GP554" s="54"/>
      <c r="GQ554" s="54"/>
      <c r="GR554" s="54"/>
      <c r="GS554" s="54"/>
      <c r="GT554" s="54"/>
      <c r="GU554" s="54"/>
      <c r="GV554" s="54"/>
      <c r="GW554" s="54"/>
      <c r="GX554" s="54"/>
      <c r="GY554" s="54"/>
      <c r="GZ554" s="54"/>
      <c r="HA554" s="54"/>
      <c r="HB554" s="54"/>
      <c r="HC554" s="54"/>
      <c r="HD554" s="54"/>
      <c r="HE554" s="54"/>
      <c r="HF554" s="54"/>
      <c r="HG554" s="54"/>
      <c r="HH554" s="54"/>
      <c r="HI554" s="54"/>
      <c r="HJ554" s="54"/>
      <c r="HK554" s="54"/>
      <c r="HL554" s="54"/>
      <c r="HM554" s="54"/>
      <c r="HN554" s="54"/>
      <c r="HO554" s="54"/>
      <c r="HP554" s="54"/>
      <c r="HQ554" s="54"/>
      <c r="HR554" s="54"/>
      <c r="HS554" s="54"/>
      <c r="HT554" s="54"/>
      <c r="HU554" s="54"/>
      <c r="HV554" s="54"/>
      <c r="HW554" s="54"/>
      <c r="HX554" s="54"/>
      <c r="HY554" s="54"/>
      <c r="HZ554" s="54"/>
      <c r="IA554" s="54"/>
      <c r="IB554" s="54"/>
      <c r="IC554" s="54"/>
      <c r="ID554" s="54"/>
      <c r="IE554" s="54"/>
      <c r="IF554" s="54"/>
      <c r="IG554" s="54"/>
      <c r="IH554" s="54"/>
      <c r="II554" s="54"/>
      <c r="IJ554" s="54"/>
      <c r="IK554" s="54"/>
      <c r="IL554" s="54"/>
      <c r="IM554" s="54"/>
      <c r="IN554" s="54"/>
      <c r="IO554" s="54"/>
      <c r="IP554" s="54"/>
      <c r="IQ554" s="54"/>
      <c r="IR554" s="54"/>
      <c r="IS554" s="54"/>
      <c r="IT554" s="54"/>
      <c r="IU554" s="54"/>
      <c r="IV554" s="54"/>
      <c r="IW554" s="54"/>
      <c r="IX554" s="54"/>
      <c r="IY554" s="54"/>
      <c r="IZ554" s="54"/>
      <c r="JA554" s="16"/>
      <c r="JB554" s="16"/>
      <c r="JC554" s="16"/>
      <c r="JD554" s="16"/>
    </row>
    <row r="555" spans="1:264" s="6" customFormat="1" x14ac:dyDescent="0.25">
      <c r="A555" s="55">
        <v>551</v>
      </c>
      <c r="B555" s="56">
        <f>ESTUDIANTES!B555</f>
        <v>0</v>
      </c>
      <c r="C555" s="56">
        <f>ESTUDIANTES!C555</f>
        <v>0</v>
      </c>
      <c r="D555" s="97">
        <f>ESTUDIANTES!D555</f>
        <v>0</v>
      </c>
      <c r="E555" s="97"/>
      <c r="F555" s="97"/>
      <c r="G555" s="97"/>
      <c r="H555" s="57">
        <f>ESTUDIANTES!H555</f>
        <v>0</v>
      </c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  <c r="GS555" s="54"/>
      <c r="GT555" s="54"/>
      <c r="GU555" s="54"/>
      <c r="GV555" s="54"/>
      <c r="GW555" s="54"/>
      <c r="GX555" s="54"/>
      <c r="GY555" s="54"/>
      <c r="GZ555" s="54"/>
      <c r="HA555" s="54"/>
      <c r="HB555" s="54"/>
      <c r="HC555" s="54"/>
      <c r="HD555" s="54"/>
      <c r="HE555" s="54"/>
      <c r="HF555" s="54"/>
      <c r="HG555" s="54"/>
      <c r="HH555" s="54"/>
      <c r="HI555" s="54"/>
      <c r="HJ555" s="54"/>
      <c r="HK555" s="54"/>
      <c r="HL555" s="54"/>
      <c r="HM555" s="54"/>
      <c r="HN555" s="54"/>
      <c r="HO555" s="54"/>
      <c r="HP555" s="54"/>
      <c r="HQ555" s="54"/>
      <c r="HR555" s="54"/>
      <c r="HS555" s="54"/>
      <c r="HT555" s="54"/>
      <c r="HU555" s="54"/>
      <c r="HV555" s="54"/>
      <c r="HW555" s="54"/>
      <c r="HX555" s="54"/>
      <c r="HY555" s="54"/>
      <c r="HZ555" s="54"/>
      <c r="IA555" s="54"/>
      <c r="IB555" s="54"/>
      <c r="IC555" s="54"/>
      <c r="ID555" s="54"/>
      <c r="IE555" s="54"/>
      <c r="IF555" s="54"/>
      <c r="IG555" s="54"/>
      <c r="IH555" s="54"/>
      <c r="II555" s="54"/>
      <c r="IJ555" s="54"/>
      <c r="IK555" s="54"/>
      <c r="IL555" s="54"/>
      <c r="IM555" s="54"/>
      <c r="IN555" s="54"/>
      <c r="IO555" s="54"/>
      <c r="IP555" s="54"/>
      <c r="IQ555" s="54"/>
      <c r="IR555" s="54"/>
      <c r="IS555" s="54"/>
      <c r="IT555" s="54"/>
      <c r="IU555" s="54"/>
      <c r="IV555" s="54"/>
      <c r="IW555" s="54"/>
      <c r="IX555" s="54"/>
      <c r="IY555" s="54"/>
      <c r="IZ555" s="54"/>
      <c r="JA555" s="16"/>
      <c r="JB555" s="16"/>
      <c r="JC555" s="16"/>
      <c r="JD555" s="16"/>
    </row>
    <row r="556" spans="1:264" s="6" customFormat="1" x14ac:dyDescent="0.25">
      <c r="A556" s="55">
        <v>552</v>
      </c>
      <c r="B556" s="56">
        <f>ESTUDIANTES!B556</f>
        <v>0</v>
      </c>
      <c r="C556" s="56">
        <f>ESTUDIANTES!C556</f>
        <v>0</v>
      </c>
      <c r="D556" s="97">
        <f>ESTUDIANTES!D556</f>
        <v>0</v>
      </c>
      <c r="E556" s="97"/>
      <c r="F556" s="97"/>
      <c r="G556" s="97"/>
      <c r="H556" s="57">
        <f>ESTUDIANTES!H556</f>
        <v>0</v>
      </c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4"/>
      <c r="EL556" s="54"/>
      <c r="EM556" s="54"/>
      <c r="EN556" s="54"/>
      <c r="EO556" s="54"/>
      <c r="EP556" s="54"/>
      <c r="EQ556" s="54"/>
      <c r="ER556" s="54"/>
      <c r="ES556" s="54"/>
      <c r="ET556" s="54"/>
      <c r="EU556" s="54"/>
      <c r="EV556" s="54"/>
      <c r="EW556" s="54"/>
      <c r="EX556" s="54"/>
      <c r="EY556" s="54"/>
      <c r="EZ556" s="54"/>
      <c r="FA556" s="54"/>
      <c r="FB556" s="54"/>
      <c r="FC556" s="54"/>
      <c r="FD556" s="54"/>
      <c r="FE556" s="54"/>
      <c r="FF556" s="54"/>
      <c r="FG556" s="54"/>
      <c r="FH556" s="54"/>
      <c r="FI556" s="54"/>
      <c r="FJ556" s="54"/>
      <c r="FK556" s="54"/>
      <c r="FL556" s="54"/>
      <c r="FM556" s="54"/>
      <c r="FN556" s="54"/>
      <c r="FO556" s="54"/>
      <c r="FP556" s="54"/>
      <c r="FQ556" s="54"/>
      <c r="FR556" s="54"/>
      <c r="FS556" s="54"/>
      <c r="FT556" s="54"/>
      <c r="FU556" s="54"/>
      <c r="FV556" s="54"/>
      <c r="FW556" s="54"/>
      <c r="FX556" s="54"/>
      <c r="FY556" s="54"/>
      <c r="FZ556" s="54"/>
      <c r="GA556" s="54"/>
      <c r="GB556" s="54"/>
      <c r="GC556" s="54"/>
      <c r="GD556" s="54"/>
      <c r="GE556" s="54"/>
      <c r="GF556" s="54"/>
      <c r="GG556" s="54"/>
      <c r="GH556" s="54"/>
      <c r="GI556" s="54"/>
      <c r="GJ556" s="54"/>
      <c r="GK556" s="54"/>
      <c r="GL556" s="54"/>
      <c r="GM556" s="54"/>
      <c r="GN556" s="54"/>
      <c r="GO556" s="54"/>
      <c r="GP556" s="54"/>
      <c r="GQ556" s="54"/>
      <c r="GR556" s="54"/>
      <c r="GS556" s="54"/>
      <c r="GT556" s="54"/>
      <c r="GU556" s="54"/>
      <c r="GV556" s="54"/>
      <c r="GW556" s="54"/>
      <c r="GX556" s="54"/>
      <c r="GY556" s="54"/>
      <c r="GZ556" s="54"/>
      <c r="HA556" s="54"/>
      <c r="HB556" s="54"/>
      <c r="HC556" s="54"/>
      <c r="HD556" s="54"/>
      <c r="HE556" s="54"/>
      <c r="HF556" s="54"/>
      <c r="HG556" s="54"/>
      <c r="HH556" s="54"/>
      <c r="HI556" s="54"/>
      <c r="HJ556" s="54"/>
      <c r="HK556" s="54"/>
      <c r="HL556" s="54"/>
      <c r="HM556" s="54"/>
      <c r="HN556" s="54"/>
      <c r="HO556" s="54"/>
      <c r="HP556" s="54"/>
      <c r="HQ556" s="54"/>
      <c r="HR556" s="54"/>
      <c r="HS556" s="54"/>
      <c r="HT556" s="54"/>
      <c r="HU556" s="54"/>
      <c r="HV556" s="54"/>
      <c r="HW556" s="54"/>
      <c r="HX556" s="54"/>
      <c r="HY556" s="54"/>
      <c r="HZ556" s="54"/>
      <c r="IA556" s="54"/>
      <c r="IB556" s="54"/>
      <c r="IC556" s="54"/>
      <c r="ID556" s="54"/>
      <c r="IE556" s="54"/>
      <c r="IF556" s="54"/>
      <c r="IG556" s="54"/>
      <c r="IH556" s="54"/>
      <c r="II556" s="54"/>
      <c r="IJ556" s="54"/>
      <c r="IK556" s="54"/>
      <c r="IL556" s="54"/>
      <c r="IM556" s="54"/>
      <c r="IN556" s="54"/>
      <c r="IO556" s="54"/>
      <c r="IP556" s="54"/>
      <c r="IQ556" s="54"/>
      <c r="IR556" s="54"/>
      <c r="IS556" s="54"/>
      <c r="IT556" s="54"/>
      <c r="IU556" s="54"/>
      <c r="IV556" s="54"/>
      <c r="IW556" s="54"/>
      <c r="IX556" s="54"/>
      <c r="IY556" s="54"/>
      <c r="IZ556" s="54"/>
      <c r="JA556" s="16"/>
      <c r="JB556" s="16"/>
      <c r="JC556" s="16"/>
      <c r="JD556" s="16"/>
    </row>
    <row r="557" spans="1:264" s="6" customFormat="1" x14ac:dyDescent="0.25">
      <c r="A557" s="55">
        <v>553</v>
      </c>
      <c r="B557" s="56">
        <f>ESTUDIANTES!B557</f>
        <v>0</v>
      </c>
      <c r="C557" s="56">
        <f>ESTUDIANTES!C557</f>
        <v>0</v>
      </c>
      <c r="D557" s="97">
        <f>ESTUDIANTES!D557</f>
        <v>0</v>
      </c>
      <c r="E557" s="97"/>
      <c r="F557" s="97"/>
      <c r="G557" s="97"/>
      <c r="H557" s="57">
        <f>ESTUDIANTES!H557</f>
        <v>0</v>
      </c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4"/>
      <c r="EL557" s="54"/>
      <c r="EM557" s="54"/>
      <c r="EN557" s="54"/>
      <c r="EO557" s="54"/>
      <c r="EP557" s="54"/>
      <c r="EQ557" s="54"/>
      <c r="ER557" s="54"/>
      <c r="ES557" s="54"/>
      <c r="ET557" s="54"/>
      <c r="EU557" s="54"/>
      <c r="EV557" s="54"/>
      <c r="EW557" s="54"/>
      <c r="EX557" s="54"/>
      <c r="EY557" s="54"/>
      <c r="EZ557" s="54"/>
      <c r="FA557" s="54"/>
      <c r="FB557" s="54"/>
      <c r="FC557" s="54"/>
      <c r="FD557" s="54"/>
      <c r="FE557" s="54"/>
      <c r="FF557" s="54"/>
      <c r="FG557" s="54"/>
      <c r="FH557" s="54"/>
      <c r="FI557" s="54"/>
      <c r="FJ557" s="54"/>
      <c r="FK557" s="54"/>
      <c r="FL557" s="54"/>
      <c r="FM557" s="54"/>
      <c r="FN557" s="54"/>
      <c r="FO557" s="54"/>
      <c r="FP557" s="54"/>
      <c r="FQ557" s="54"/>
      <c r="FR557" s="54"/>
      <c r="FS557" s="54"/>
      <c r="FT557" s="54"/>
      <c r="FU557" s="54"/>
      <c r="FV557" s="54"/>
      <c r="FW557" s="54"/>
      <c r="FX557" s="54"/>
      <c r="FY557" s="54"/>
      <c r="FZ557" s="54"/>
      <c r="GA557" s="54"/>
      <c r="GB557" s="54"/>
      <c r="GC557" s="54"/>
      <c r="GD557" s="54"/>
      <c r="GE557" s="54"/>
      <c r="GF557" s="54"/>
      <c r="GG557" s="54"/>
      <c r="GH557" s="54"/>
      <c r="GI557" s="54"/>
      <c r="GJ557" s="54"/>
      <c r="GK557" s="54"/>
      <c r="GL557" s="54"/>
      <c r="GM557" s="54"/>
      <c r="GN557" s="54"/>
      <c r="GO557" s="54"/>
      <c r="GP557" s="54"/>
      <c r="GQ557" s="54"/>
      <c r="GR557" s="54"/>
      <c r="GS557" s="54"/>
      <c r="GT557" s="54"/>
      <c r="GU557" s="54"/>
      <c r="GV557" s="54"/>
      <c r="GW557" s="54"/>
      <c r="GX557" s="54"/>
      <c r="GY557" s="54"/>
      <c r="GZ557" s="54"/>
      <c r="HA557" s="54"/>
      <c r="HB557" s="54"/>
      <c r="HC557" s="54"/>
      <c r="HD557" s="54"/>
      <c r="HE557" s="54"/>
      <c r="HF557" s="54"/>
      <c r="HG557" s="54"/>
      <c r="HH557" s="54"/>
      <c r="HI557" s="54"/>
      <c r="HJ557" s="54"/>
      <c r="HK557" s="54"/>
      <c r="HL557" s="54"/>
      <c r="HM557" s="54"/>
      <c r="HN557" s="54"/>
      <c r="HO557" s="54"/>
      <c r="HP557" s="54"/>
      <c r="HQ557" s="54"/>
      <c r="HR557" s="54"/>
      <c r="HS557" s="54"/>
      <c r="HT557" s="54"/>
      <c r="HU557" s="54"/>
      <c r="HV557" s="54"/>
      <c r="HW557" s="54"/>
      <c r="HX557" s="54"/>
      <c r="HY557" s="54"/>
      <c r="HZ557" s="54"/>
      <c r="IA557" s="54"/>
      <c r="IB557" s="54"/>
      <c r="IC557" s="54"/>
      <c r="ID557" s="54"/>
      <c r="IE557" s="54"/>
      <c r="IF557" s="54"/>
      <c r="IG557" s="54"/>
      <c r="IH557" s="54"/>
      <c r="II557" s="54"/>
      <c r="IJ557" s="54"/>
      <c r="IK557" s="54"/>
      <c r="IL557" s="54"/>
      <c r="IM557" s="54"/>
      <c r="IN557" s="54"/>
      <c r="IO557" s="54"/>
      <c r="IP557" s="54"/>
      <c r="IQ557" s="54"/>
      <c r="IR557" s="54"/>
      <c r="IS557" s="54"/>
      <c r="IT557" s="54"/>
      <c r="IU557" s="54"/>
      <c r="IV557" s="54"/>
      <c r="IW557" s="54"/>
      <c r="IX557" s="54"/>
      <c r="IY557" s="54"/>
      <c r="IZ557" s="54"/>
      <c r="JA557" s="16"/>
      <c r="JB557" s="16"/>
      <c r="JC557" s="16"/>
      <c r="JD557" s="16"/>
    </row>
    <row r="558" spans="1:264" s="6" customFormat="1" x14ac:dyDescent="0.25">
      <c r="A558" s="55">
        <v>554</v>
      </c>
      <c r="B558" s="56">
        <f>ESTUDIANTES!B558</f>
        <v>0</v>
      </c>
      <c r="C558" s="56">
        <f>ESTUDIANTES!C558</f>
        <v>0</v>
      </c>
      <c r="D558" s="97">
        <f>ESTUDIANTES!D558</f>
        <v>0</v>
      </c>
      <c r="E558" s="97"/>
      <c r="F558" s="97"/>
      <c r="G558" s="97"/>
      <c r="H558" s="57">
        <f>ESTUDIANTES!H558</f>
        <v>0</v>
      </c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4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4"/>
      <c r="EL558" s="54"/>
      <c r="EM558" s="54"/>
      <c r="EN558" s="54"/>
      <c r="EO558" s="54"/>
      <c r="EP558" s="54"/>
      <c r="EQ558" s="54"/>
      <c r="ER558" s="54"/>
      <c r="ES558" s="54"/>
      <c r="ET558" s="54"/>
      <c r="EU558" s="54"/>
      <c r="EV558" s="54"/>
      <c r="EW558" s="54"/>
      <c r="EX558" s="54"/>
      <c r="EY558" s="54"/>
      <c r="EZ558" s="54"/>
      <c r="FA558" s="54"/>
      <c r="FB558" s="54"/>
      <c r="FC558" s="54"/>
      <c r="FD558" s="54"/>
      <c r="FE558" s="54"/>
      <c r="FF558" s="54"/>
      <c r="FG558" s="54"/>
      <c r="FH558" s="54"/>
      <c r="FI558" s="54"/>
      <c r="FJ558" s="54"/>
      <c r="FK558" s="54"/>
      <c r="FL558" s="54"/>
      <c r="FM558" s="54"/>
      <c r="FN558" s="54"/>
      <c r="FO558" s="54"/>
      <c r="FP558" s="54"/>
      <c r="FQ558" s="54"/>
      <c r="FR558" s="54"/>
      <c r="FS558" s="54"/>
      <c r="FT558" s="54"/>
      <c r="FU558" s="54"/>
      <c r="FV558" s="54"/>
      <c r="FW558" s="54"/>
      <c r="FX558" s="54"/>
      <c r="FY558" s="54"/>
      <c r="FZ558" s="54"/>
      <c r="GA558" s="54"/>
      <c r="GB558" s="54"/>
      <c r="GC558" s="54"/>
      <c r="GD558" s="54"/>
      <c r="GE558" s="54"/>
      <c r="GF558" s="54"/>
      <c r="GG558" s="54"/>
      <c r="GH558" s="54"/>
      <c r="GI558" s="54"/>
      <c r="GJ558" s="54"/>
      <c r="GK558" s="54"/>
      <c r="GL558" s="54"/>
      <c r="GM558" s="54"/>
      <c r="GN558" s="54"/>
      <c r="GO558" s="54"/>
      <c r="GP558" s="54"/>
      <c r="GQ558" s="54"/>
      <c r="GR558" s="54"/>
      <c r="GS558" s="54"/>
      <c r="GT558" s="54"/>
      <c r="GU558" s="54"/>
      <c r="GV558" s="54"/>
      <c r="GW558" s="54"/>
      <c r="GX558" s="54"/>
      <c r="GY558" s="54"/>
      <c r="GZ558" s="54"/>
      <c r="HA558" s="54"/>
      <c r="HB558" s="54"/>
      <c r="HC558" s="54"/>
      <c r="HD558" s="54"/>
      <c r="HE558" s="54"/>
      <c r="HF558" s="54"/>
      <c r="HG558" s="54"/>
      <c r="HH558" s="54"/>
      <c r="HI558" s="54"/>
      <c r="HJ558" s="54"/>
      <c r="HK558" s="54"/>
      <c r="HL558" s="54"/>
      <c r="HM558" s="54"/>
      <c r="HN558" s="54"/>
      <c r="HO558" s="54"/>
      <c r="HP558" s="54"/>
      <c r="HQ558" s="54"/>
      <c r="HR558" s="54"/>
      <c r="HS558" s="54"/>
      <c r="HT558" s="54"/>
      <c r="HU558" s="54"/>
      <c r="HV558" s="54"/>
      <c r="HW558" s="54"/>
      <c r="HX558" s="54"/>
      <c r="HY558" s="54"/>
      <c r="HZ558" s="54"/>
      <c r="IA558" s="54"/>
      <c r="IB558" s="54"/>
      <c r="IC558" s="54"/>
      <c r="ID558" s="54"/>
      <c r="IE558" s="54"/>
      <c r="IF558" s="54"/>
      <c r="IG558" s="54"/>
      <c r="IH558" s="54"/>
      <c r="II558" s="54"/>
      <c r="IJ558" s="54"/>
      <c r="IK558" s="54"/>
      <c r="IL558" s="54"/>
      <c r="IM558" s="54"/>
      <c r="IN558" s="54"/>
      <c r="IO558" s="54"/>
      <c r="IP558" s="54"/>
      <c r="IQ558" s="54"/>
      <c r="IR558" s="54"/>
      <c r="IS558" s="54"/>
      <c r="IT558" s="54"/>
      <c r="IU558" s="54"/>
      <c r="IV558" s="54"/>
      <c r="IW558" s="54"/>
      <c r="IX558" s="54"/>
      <c r="IY558" s="54"/>
      <c r="IZ558" s="54"/>
      <c r="JA558" s="16"/>
      <c r="JB558" s="16"/>
      <c r="JC558" s="16"/>
      <c r="JD558" s="16"/>
    </row>
    <row r="559" spans="1:264" s="6" customFormat="1" x14ac:dyDescent="0.25">
      <c r="A559" s="55">
        <v>555</v>
      </c>
      <c r="B559" s="56">
        <f>ESTUDIANTES!B559</f>
        <v>0</v>
      </c>
      <c r="C559" s="56">
        <f>ESTUDIANTES!C559</f>
        <v>0</v>
      </c>
      <c r="D559" s="97">
        <f>ESTUDIANTES!D559</f>
        <v>0</v>
      </c>
      <c r="E559" s="97"/>
      <c r="F559" s="97"/>
      <c r="G559" s="97"/>
      <c r="H559" s="57">
        <f>ESTUDIANTES!H559</f>
        <v>0</v>
      </c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4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4"/>
      <c r="EL559" s="54"/>
      <c r="EM559" s="54"/>
      <c r="EN559" s="54"/>
      <c r="EO559" s="54"/>
      <c r="EP559" s="54"/>
      <c r="EQ559" s="54"/>
      <c r="ER559" s="54"/>
      <c r="ES559" s="54"/>
      <c r="ET559" s="54"/>
      <c r="EU559" s="54"/>
      <c r="EV559" s="54"/>
      <c r="EW559" s="54"/>
      <c r="EX559" s="54"/>
      <c r="EY559" s="54"/>
      <c r="EZ559" s="54"/>
      <c r="FA559" s="54"/>
      <c r="FB559" s="54"/>
      <c r="FC559" s="54"/>
      <c r="FD559" s="54"/>
      <c r="FE559" s="54"/>
      <c r="FF559" s="54"/>
      <c r="FG559" s="54"/>
      <c r="FH559" s="54"/>
      <c r="FI559" s="54"/>
      <c r="FJ559" s="54"/>
      <c r="FK559" s="54"/>
      <c r="FL559" s="54"/>
      <c r="FM559" s="54"/>
      <c r="FN559" s="54"/>
      <c r="FO559" s="54"/>
      <c r="FP559" s="54"/>
      <c r="FQ559" s="54"/>
      <c r="FR559" s="54"/>
      <c r="FS559" s="54"/>
      <c r="FT559" s="54"/>
      <c r="FU559" s="54"/>
      <c r="FV559" s="54"/>
      <c r="FW559" s="54"/>
      <c r="FX559" s="54"/>
      <c r="FY559" s="54"/>
      <c r="FZ559" s="54"/>
      <c r="GA559" s="54"/>
      <c r="GB559" s="54"/>
      <c r="GC559" s="54"/>
      <c r="GD559" s="54"/>
      <c r="GE559" s="54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  <c r="GY559" s="54"/>
      <c r="GZ559" s="54"/>
      <c r="HA559" s="54"/>
      <c r="HB559" s="54"/>
      <c r="HC559" s="54"/>
      <c r="HD559" s="54"/>
      <c r="HE559" s="54"/>
      <c r="HF559" s="54"/>
      <c r="HG559" s="54"/>
      <c r="HH559" s="54"/>
      <c r="HI559" s="54"/>
      <c r="HJ559" s="54"/>
      <c r="HK559" s="54"/>
      <c r="HL559" s="54"/>
      <c r="HM559" s="54"/>
      <c r="HN559" s="54"/>
      <c r="HO559" s="54"/>
      <c r="HP559" s="54"/>
      <c r="HQ559" s="54"/>
      <c r="HR559" s="54"/>
      <c r="HS559" s="54"/>
      <c r="HT559" s="54"/>
      <c r="HU559" s="54"/>
      <c r="HV559" s="54"/>
      <c r="HW559" s="54"/>
      <c r="HX559" s="54"/>
      <c r="HY559" s="54"/>
      <c r="HZ559" s="54"/>
      <c r="IA559" s="54"/>
      <c r="IB559" s="54"/>
      <c r="IC559" s="54"/>
      <c r="ID559" s="54"/>
      <c r="IE559" s="54"/>
      <c r="IF559" s="54"/>
      <c r="IG559" s="54"/>
      <c r="IH559" s="54"/>
      <c r="II559" s="54"/>
      <c r="IJ559" s="54"/>
      <c r="IK559" s="54"/>
      <c r="IL559" s="54"/>
      <c r="IM559" s="54"/>
      <c r="IN559" s="54"/>
      <c r="IO559" s="54"/>
      <c r="IP559" s="54"/>
      <c r="IQ559" s="54"/>
      <c r="IR559" s="54"/>
      <c r="IS559" s="54"/>
      <c r="IT559" s="54"/>
      <c r="IU559" s="54"/>
      <c r="IV559" s="54"/>
      <c r="IW559" s="54"/>
      <c r="IX559" s="54"/>
      <c r="IY559" s="54"/>
      <c r="IZ559" s="54"/>
      <c r="JA559" s="16"/>
      <c r="JB559" s="16"/>
      <c r="JC559" s="16"/>
      <c r="JD559" s="16"/>
    </row>
    <row r="560" spans="1:264" s="6" customFormat="1" x14ac:dyDescent="0.25">
      <c r="A560" s="55">
        <v>556</v>
      </c>
      <c r="B560" s="56">
        <f>ESTUDIANTES!B560</f>
        <v>0</v>
      </c>
      <c r="C560" s="56">
        <f>ESTUDIANTES!C560</f>
        <v>0</v>
      </c>
      <c r="D560" s="97">
        <f>ESTUDIANTES!D560</f>
        <v>0</v>
      </c>
      <c r="E560" s="97"/>
      <c r="F560" s="97"/>
      <c r="G560" s="97"/>
      <c r="H560" s="57">
        <f>ESTUDIANTES!H560</f>
        <v>0</v>
      </c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4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4"/>
      <c r="EL560" s="54"/>
      <c r="EM560" s="54"/>
      <c r="EN560" s="54"/>
      <c r="EO560" s="54"/>
      <c r="EP560" s="54"/>
      <c r="EQ560" s="54"/>
      <c r="ER560" s="54"/>
      <c r="ES560" s="54"/>
      <c r="ET560" s="54"/>
      <c r="EU560" s="54"/>
      <c r="EV560" s="54"/>
      <c r="EW560" s="54"/>
      <c r="EX560" s="54"/>
      <c r="EY560" s="54"/>
      <c r="EZ560" s="54"/>
      <c r="FA560" s="54"/>
      <c r="FB560" s="54"/>
      <c r="FC560" s="54"/>
      <c r="FD560" s="54"/>
      <c r="FE560" s="54"/>
      <c r="FF560" s="54"/>
      <c r="FG560" s="54"/>
      <c r="FH560" s="54"/>
      <c r="FI560" s="54"/>
      <c r="FJ560" s="54"/>
      <c r="FK560" s="54"/>
      <c r="FL560" s="54"/>
      <c r="FM560" s="54"/>
      <c r="FN560" s="54"/>
      <c r="FO560" s="54"/>
      <c r="FP560" s="54"/>
      <c r="FQ560" s="54"/>
      <c r="FR560" s="54"/>
      <c r="FS560" s="54"/>
      <c r="FT560" s="54"/>
      <c r="FU560" s="54"/>
      <c r="FV560" s="54"/>
      <c r="FW560" s="54"/>
      <c r="FX560" s="54"/>
      <c r="FY560" s="54"/>
      <c r="FZ560" s="54"/>
      <c r="GA560" s="54"/>
      <c r="GB560" s="54"/>
      <c r="GC560" s="54"/>
      <c r="GD560" s="54"/>
      <c r="GE560" s="54"/>
      <c r="GF560" s="54"/>
      <c r="GG560" s="54"/>
      <c r="GH560" s="54"/>
      <c r="GI560" s="54"/>
      <c r="GJ560" s="54"/>
      <c r="GK560" s="54"/>
      <c r="GL560" s="54"/>
      <c r="GM560" s="54"/>
      <c r="GN560" s="54"/>
      <c r="GO560" s="54"/>
      <c r="GP560" s="54"/>
      <c r="GQ560" s="54"/>
      <c r="GR560" s="54"/>
      <c r="GS560" s="54"/>
      <c r="GT560" s="54"/>
      <c r="GU560" s="54"/>
      <c r="GV560" s="54"/>
      <c r="GW560" s="54"/>
      <c r="GX560" s="54"/>
      <c r="GY560" s="54"/>
      <c r="GZ560" s="54"/>
      <c r="HA560" s="54"/>
      <c r="HB560" s="54"/>
      <c r="HC560" s="54"/>
      <c r="HD560" s="54"/>
      <c r="HE560" s="54"/>
      <c r="HF560" s="54"/>
      <c r="HG560" s="54"/>
      <c r="HH560" s="54"/>
      <c r="HI560" s="54"/>
      <c r="HJ560" s="54"/>
      <c r="HK560" s="54"/>
      <c r="HL560" s="54"/>
      <c r="HM560" s="54"/>
      <c r="HN560" s="54"/>
      <c r="HO560" s="54"/>
      <c r="HP560" s="54"/>
      <c r="HQ560" s="54"/>
      <c r="HR560" s="54"/>
      <c r="HS560" s="54"/>
      <c r="HT560" s="54"/>
      <c r="HU560" s="54"/>
      <c r="HV560" s="54"/>
      <c r="HW560" s="54"/>
      <c r="HX560" s="54"/>
      <c r="HY560" s="54"/>
      <c r="HZ560" s="54"/>
      <c r="IA560" s="54"/>
      <c r="IB560" s="54"/>
      <c r="IC560" s="54"/>
      <c r="ID560" s="54"/>
      <c r="IE560" s="54"/>
      <c r="IF560" s="54"/>
      <c r="IG560" s="54"/>
      <c r="IH560" s="54"/>
      <c r="II560" s="54"/>
      <c r="IJ560" s="54"/>
      <c r="IK560" s="54"/>
      <c r="IL560" s="54"/>
      <c r="IM560" s="54"/>
      <c r="IN560" s="54"/>
      <c r="IO560" s="54"/>
      <c r="IP560" s="54"/>
      <c r="IQ560" s="54"/>
      <c r="IR560" s="54"/>
      <c r="IS560" s="54"/>
      <c r="IT560" s="54"/>
      <c r="IU560" s="54"/>
      <c r="IV560" s="54"/>
      <c r="IW560" s="54"/>
      <c r="IX560" s="54"/>
      <c r="IY560" s="54"/>
      <c r="IZ560" s="54"/>
      <c r="JA560" s="16"/>
      <c r="JB560" s="16"/>
      <c r="JC560" s="16"/>
      <c r="JD560" s="16"/>
    </row>
    <row r="561" spans="1:264" s="6" customFormat="1" x14ac:dyDescent="0.25">
      <c r="A561" s="55">
        <v>557</v>
      </c>
      <c r="B561" s="56">
        <f>ESTUDIANTES!B561</f>
        <v>0</v>
      </c>
      <c r="C561" s="56">
        <f>ESTUDIANTES!C561</f>
        <v>0</v>
      </c>
      <c r="D561" s="97">
        <f>ESTUDIANTES!D561</f>
        <v>0</v>
      </c>
      <c r="E561" s="97"/>
      <c r="F561" s="97"/>
      <c r="G561" s="97"/>
      <c r="H561" s="57">
        <f>ESTUDIANTES!H561</f>
        <v>0</v>
      </c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  <c r="GS561" s="54"/>
      <c r="GT561" s="54"/>
      <c r="GU561" s="54"/>
      <c r="GV561" s="54"/>
      <c r="GW561" s="54"/>
      <c r="GX561" s="54"/>
      <c r="GY561" s="54"/>
      <c r="GZ561" s="54"/>
      <c r="HA561" s="54"/>
      <c r="HB561" s="54"/>
      <c r="HC561" s="54"/>
      <c r="HD561" s="54"/>
      <c r="HE561" s="54"/>
      <c r="HF561" s="54"/>
      <c r="HG561" s="54"/>
      <c r="HH561" s="54"/>
      <c r="HI561" s="54"/>
      <c r="HJ561" s="54"/>
      <c r="HK561" s="54"/>
      <c r="HL561" s="54"/>
      <c r="HM561" s="54"/>
      <c r="HN561" s="54"/>
      <c r="HO561" s="54"/>
      <c r="HP561" s="54"/>
      <c r="HQ561" s="54"/>
      <c r="HR561" s="54"/>
      <c r="HS561" s="54"/>
      <c r="HT561" s="54"/>
      <c r="HU561" s="54"/>
      <c r="HV561" s="54"/>
      <c r="HW561" s="54"/>
      <c r="HX561" s="54"/>
      <c r="HY561" s="54"/>
      <c r="HZ561" s="54"/>
      <c r="IA561" s="54"/>
      <c r="IB561" s="54"/>
      <c r="IC561" s="54"/>
      <c r="ID561" s="54"/>
      <c r="IE561" s="54"/>
      <c r="IF561" s="54"/>
      <c r="IG561" s="54"/>
      <c r="IH561" s="54"/>
      <c r="II561" s="54"/>
      <c r="IJ561" s="54"/>
      <c r="IK561" s="54"/>
      <c r="IL561" s="54"/>
      <c r="IM561" s="54"/>
      <c r="IN561" s="54"/>
      <c r="IO561" s="54"/>
      <c r="IP561" s="54"/>
      <c r="IQ561" s="54"/>
      <c r="IR561" s="54"/>
      <c r="IS561" s="54"/>
      <c r="IT561" s="54"/>
      <c r="IU561" s="54"/>
      <c r="IV561" s="54"/>
      <c r="IW561" s="54"/>
      <c r="IX561" s="54"/>
      <c r="IY561" s="54"/>
      <c r="IZ561" s="54"/>
      <c r="JA561" s="16"/>
      <c r="JB561" s="16"/>
      <c r="JC561" s="16"/>
      <c r="JD561" s="16"/>
    </row>
    <row r="562" spans="1:264" s="6" customFormat="1" x14ac:dyDescent="0.25">
      <c r="A562" s="55">
        <v>558</v>
      </c>
      <c r="B562" s="56">
        <f>ESTUDIANTES!B562</f>
        <v>0</v>
      </c>
      <c r="C562" s="56">
        <f>ESTUDIANTES!C562</f>
        <v>0</v>
      </c>
      <c r="D562" s="97">
        <f>ESTUDIANTES!D562</f>
        <v>0</v>
      </c>
      <c r="E562" s="97"/>
      <c r="F562" s="97"/>
      <c r="G562" s="97"/>
      <c r="H562" s="57">
        <f>ESTUDIANTES!H562</f>
        <v>0</v>
      </c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  <c r="GS562" s="54"/>
      <c r="GT562" s="54"/>
      <c r="GU562" s="54"/>
      <c r="GV562" s="54"/>
      <c r="GW562" s="54"/>
      <c r="GX562" s="54"/>
      <c r="GY562" s="54"/>
      <c r="GZ562" s="54"/>
      <c r="HA562" s="54"/>
      <c r="HB562" s="54"/>
      <c r="HC562" s="54"/>
      <c r="HD562" s="54"/>
      <c r="HE562" s="54"/>
      <c r="HF562" s="54"/>
      <c r="HG562" s="54"/>
      <c r="HH562" s="54"/>
      <c r="HI562" s="54"/>
      <c r="HJ562" s="54"/>
      <c r="HK562" s="54"/>
      <c r="HL562" s="54"/>
      <c r="HM562" s="54"/>
      <c r="HN562" s="54"/>
      <c r="HO562" s="54"/>
      <c r="HP562" s="54"/>
      <c r="HQ562" s="54"/>
      <c r="HR562" s="54"/>
      <c r="HS562" s="54"/>
      <c r="HT562" s="54"/>
      <c r="HU562" s="54"/>
      <c r="HV562" s="54"/>
      <c r="HW562" s="54"/>
      <c r="HX562" s="54"/>
      <c r="HY562" s="54"/>
      <c r="HZ562" s="54"/>
      <c r="IA562" s="54"/>
      <c r="IB562" s="54"/>
      <c r="IC562" s="54"/>
      <c r="ID562" s="54"/>
      <c r="IE562" s="54"/>
      <c r="IF562" s="54"/>
      <c r="IG562" s="54"/>
      <c r="IH562" s="54"/>
      <c r="II562" s="54"/>
      <c r="IJ562" s="54"/>
      <c r="IK562" s="54"/>
      <c r="IL562" s="54"/>
      <c r="IM562" s="54"/>
      <c r="IN562" s="54"/>
      <c r="IO562" s="54"/>
      <c r="IP562" s="54"/>
      <c r="IQ562" s="54"/>
      <c r="IR562" s="54"/>
      <c r="IS562" s="54"/>
      <c r="IT562" s="54"/>
      <c r="IU562" s="54"/>
      <c r="IV562" s="54"/>
      <c r="IW562" s="54"/>
      <c r="IX562" s="54"/>
      <c r="IY562" s="54"/>
      <c r="IZ562" s="54"/>
      <c r="JA562" s="16"/>
      <c r="JB562" s="16"/>
      <c r="JC562" s="16"/>
      <c r="JD562" s="16"/>
    </row>
    <row r="563" spans="1:264" s="6" customFormat="1" x14ac:dyDescent="0.25">
      <c r="A563" s="55">
        <v>559</v>
      </c>
      <c r="B563" s="56">
        <f>ESTUDIANTES!B563</f>
        <v>0</v>
      </c>
      <c r="C563" s="56">
        <f>ESTUDIANTES!C563</f>
        <v>0</v>
      </c>
      <c r="D563" s="97">
        <f>ESTUDIANTES!D563</f>
        <v>0</v>
      </c>
      <c r="E563" s="97"/>
      <c r="F563" s="97"/>
      <c r="G563" s="97"/>
      <c r="H563" s="57">
        <f>ESTUDIANTES!H563</f>
        <v>0</v>
      </c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  <c r="GG563" s="54"/>
      <c r="GH563" s="54"/>
      <c r="GI563" s="54"/>
      <c r="GJ563" s="54"/>
      <c r="GK563" s="54"/>
      <c r="GL563" s="54"/>
      <c r="GM563" s="54"/>
      <c r="GN563" s="54"/>
      <c r="GO563" s="54"/>
      <c r="GP563" s="54"/>
      <c r="GQ563" s="54"/>
      <c r="GR563" s="54"/>
      <c r="GS563" s="54"/>
      <c r="GT563" s="54"/>
      <c r="GU563" s="54"/>
      <c r="GV563" s="54"/>
      <c r="GW563" s="54"/>
      <c r="GX563" s="54"/>
      <c r="GY563" s="54"/>
      <c r="GZ563" s="54"/>
      <c r="HA563" s="54"/>
      <c r="HB563" s="54"/>
      <c r="HC563" s="54"/>
      <c r="HD563" s="54"/>
      <c r="HE563" s="54"/>
      <c r="HF563" s="54"/>
      <c r="HG563" s="54"/>
      <c r="HH563" s="54"/>
      <c r="HI563" s="54"/>
      <c r="HJ563" s="54"/>
      <c r="HK563" s="54"/>
      <c r="HL563" s="54"/>
      <c r="HM563" s="54"/>
      <c r="HN563" s="54"/>
      <c r="HO563" s="54"/>
      <c r="HP563" s="54"/>
      <c r="HQ563" s="54"/>
      <c r="HR563" s="54"/>
      <c r="HS563" s="54"/>
      <c r="HT563" s="54"/>
      <c r="HU563" s="54"/>
      <c r="HV563" s="54"/>
      <c r="HW563" s="54"/>
      <c r="HX563" s="54"/>
      <c r="HY563" s="54"/>
      <c r="HZ563" s="54"/>
      <c r="IA563" s="54"/>
      <c r="IB563" s="54"/>
      <c r="IC563" s="54"/>
      <c r="ID563" s="54"/>
      <c r="IE563" s="54"/>
      <c r="IF563" s="54"/>
      <c r="IG563" s="54"/>
      <c r="IH563" s="54"/>
      <c r="II563" s="54"/>
      <c r="IJ563" s="54"/>
      <c r="IK563" s="54"/>
      <c r="IL563" s="54"/>
      <c r="IM563" s="54"/>
      <c r="IN563" s="54"/>
      <c r="IO563" s="54"/>
      <c r="IP563" s="54"/>
      <c r="IQ563" s="54"/>
      <c r="IR563" s="54"/>
      <c r="IS563" s="54"/>
      <c r="IT563" s="54"/>
      <c r="IU563" s="54"/>
      <c r="IV563" s="54"/>
      <c r="IW563" s="54"/>
      <c r="IX563" s="54"/>
      <c r="IY563" s="54"/>
      <c r="IZ563" s="54"/>
      <c r="JA563" s="16"/>
      <c r="JB563" s="16"/>
      <c r="JC563" s="16"/>
      <c r="JD563" s="16"/>
    </row>
    <row r="564" spans="1:264" s="6" customFormat="1" x14ac:dyDescent="0.25">
      <c r="A564" s="55">
        <v>560</v>
      </c>
      <c r="B564" s="56">
        <f>ESTUDIANTES!B564</f>
        <v>0</v>
      </c>
      <c r="C564" s="56">
        <f>ESTUDIANTES!C564</f>
        <v>0</v>
      </c>
      <c r="D564" s="97">
        <f>ESTUDIANTES!D564</f>
        <v>0</v>
      </c>
      <c r="E564" s="97"/>
      <c r="F564" s="97"/>
      <c r="G564" s="97"/>
      <c r="H564" s="57">
        <f>ESTUDIANTES!H564</f>
        <v>0</v>
      </c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  <c r="GG564" s="54"/>
      <c r="GH564" s="54"/>
      <c r="GI564" s="54"/>
      <c r="GJ564" s="54"/>
      <c r="GK564" s="54"/>
      <c r="GL564" s="54"/>
      <c r="GM564" s="54"/>
      <c r="GN564" s="54"/>
      <c r="GO564" s="54"/>
      <c r="GP564" s="54"/>
      <c r="GQ564" s="54"/>
      <c r="GR564" s="54"/>
      <c r="GS564" s="54"/>
      <c r="GT564" s="54"/>
      <c r="GU564" s="54"/>
      <c r="GV564" s="54"/>
      <c r="GW564" s="54"/>
      <c r="GX564" s="54"/>
      <c r="GY564" s="54"/>
      <c r="GZ564" s="54"/>
      <c r="HA564" s="54"/>
      <c r="HB564" s="54"/>
      <c r="HC564" s="54"/>
      <c r="HD564" s="54"/>
      <c r="HE564" s="54"/>
      <c r="HF564" s="54"/>
      <c r="HG564" s="54"/>
      <c r="HH564" s="54"/>
      <c r="HI564" s="54"/>
      <c r="HJ564" s="54"/>
      <c r="HK564" s="54"/>
      <c r="HL564" s="54"/>
      <c r="HM564" s="54"/>
      <c r="HN564" s="54"/>
      <c r="HO564" s="54"/>
      <c r="HP564" s="54"/>
      <c r="HQ564" s="54"/>
      <c r="HR564" s="54"/>
      <c r="HS564" s="54"/>
      <c r="HT564" s="54"/>
      <c r="HU564" s="54"/>
      <c r="HV564" s="54"/>
      <c r="HW564" s="54"/>
      <c r="HX564" s="54"/>
      <c r="HY564" s="54"/>
      <c r="HZ564" s="54"/>
      <c r="IA564" s="54"/>
      <c r="IB564" s="54"/>
      <c r="IC564" s="54"/>
      <c r="ID564" s="54"/>
      <c r="IE564" s="54"/>
      <c r="IF564" s="54"/>
      <c r="IG564" s="54"/>
      <c r="IH564" s="54"/>
      <c r="II564" s="54"/>
      <c r="IJ564" s="54"/>
      <c r="IK564" s="54"/>
      <c r="IL564" s="54"/>
      <c r="IM564" s="54"/>
      <c r="IN564" s="54"/>
      <c r="IO564" s="54"/>
      <c r="IP564" s="54"/>
      <c r="IQ564" s="54"/>
      <c r="IR564" s="54"/>
      <c r="IS564" s="54"/>
      <c r="IT564" s="54"/>
      <c r="IU564" s="54"/>
      <c r="IV564" s="54"/>
      <c r="IW564" s="54"/>
      <c r="IX564" s="54"/>
      <c r="IY564" s="54"/>
      <c r="IZ564" s="54"/>
      <c r="JA564" s="16"/>
      <c r="JB564" s="16"/>
      <c r="JC564" s="16"/>
      <c r="JD564" s="16"/>
    </row>
    <row r="565" spans="1:264" s="6" customFormat="1" x14ac:dyDescent="0.25">
      <c r="A565" s="55">
        <v>561</v>
      </c>
      <c r="B565" s="56">
        <f>ESTUDIANTES!B565</f>
        <v>0</v>
      </c>
      <c r="C565" s="56">
        <f>ESTUDIANTES!C565</f>
        <v>0</v>
      </c>
      <c r="D565" s="97">
        <f>ESTUDIANTES!D565</f>
        <v>0</v>
      </c>
      <c r="E565" s="97"/>
      <c r="F565" s="97"/>
      <c r="G565" s="97"/>
      <c r="H565" s="57">
        <f>ESTUDIANTES!H565</f>
        <v>0</v>
      </c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  <c r="GG565" s="54"/>
      <c r="GH565" s="54"/>
      <c r="GI565" s="54"/>
      <c r="GJ565" s="54"/>
      <c r="GK565" s="54"/>
      <c r="GL565" s="54"/>
      <c r="GM565" s="54"/>
      <c r="GN565" s="54"/>
      <c r="GO565" s="54"/>
      <c r="GP565" s="54"/>
      <c r="GQ565" s="54"/>
      <c r="GR565" s="54"/>
      <c r="GS565" s="54"/>
      <c r="GT565" s="54"/>
      <c r="GU565" s="54"/>
      <c r="GV565" s="54"/>
      <c r="GW565" s="54"/>
      <c r="GX565" s="54"/>
      <c r="GY565" s="54"/>
      <c r="GZ565" s="54"/>
      <c r="HA565" s="54"/>
      <c r="HB565" s="54"/>
      <c r="HC565" s="54"/>
      <c r="HD565" s="54"/>
      <c r="HE565" s="54"/>
      <c r="HF565" s="54"/>
      <c r="HG565" s="54"/>
      <c r="HH565" s="54"/>
      <c r="HI565" s="54"/>
      <c r="HJ565" s="54"/>
      <c r="HK565" s="54"/>
      <c r="HL565" s="54"/>
      <c r="HM565" s="54"/>
      <c r="HN565" s="54"/>
      <c r="HO565" s="54"/>
      <c r="HP565" s="54"/>
      <c r="HQ565" s="54"/>
      <c r="HR565" s="54"/>
      <c r="HS565" s="54"/>
      <c r="HT565" s="54"/>
      <c r="HU565" s="54"/>
      <c r="HV565" s="54"/>
      <c r="HW565" s="54"/>
      <c r="HX565" s="54"/>
      <c r="HY565" s="54"/>
      <c r="HZ565" s="54"/>
      <c r="IA565" s="54"/>
      <c r="IB565" s="54"/>
      <c r="IC565" s="54"/>
      <c r="ID565" s="54"/>
      <c r="IE565" s="54"/>
      <c r="IF565" s="54"/>
      <c r="IG565" s="54"/>
      <c r="IH565" s="54"/>
      <c r="II565" s="54"/>
      <c r="IJ565" s="54"/>
      <c r="IK565" s="54"/>
      <c r="IL565" s="54"/>
      <c r="IM565" s="54"/>
      <c r="IN565" s="54"/>
      <c r="IO565" s="54"/>
      <c r="IP565" s="54"/>
      <c r="IQ565" s="54"/>
      <c r="IR565" s="54"/>
      <c r="IS565" s="54"/>
      <c r="IT565" s="54"/>
      <c r="IU565" s="54"/>
      <c r="IV565" s="54"/>
      <c r="IW565" s="54"/>
      <c r="IX565" s="54"/>
      <c r="IY565" s="54"/>
      <c r="IZ565" s="54"/>
      <c r="JA565" s="16"/>
      <c r="JB565" s="16"/>
      <c r="JC565" s="16"/>
      <c r="JD565" s="16"/>
    </row>
    <row r="566" spans="1:264" s="6" customFormat="1" x14ac:dyDescent="0.25">
      <c r="A566" s="55">
        <v>562</v>
      </c>
      <c r="B566" s="56">
        <f>ESTUDIANTES!B566</f>
        <v>0</v>
      </c>
      <c r="C566" s="56">
        <f>ESTUDIANTES!C566</f>
        <v>0</v>
      </c>
      <c r="D566" s="97">
        <f>ESTUDIANTES!D566</f>
        <v>0</v>
      </c>
      <c r="E566" s="97"/>
      <c r="F566" s="97"/>
      <c r="G566" s="97"/>
      <c r="H566" s="57">
        <f>ESTUDIANTES!H566</f>
        <v>0</v>
      </c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4"/>
      <c r="EK566" s="54"/>
      <c r="EL566" s="54"/>
      <c r="EM566" s="54"/>
      <c r="EN566" s="54"/>
      <c r="EO566" s="54"/>
      <c r="EP566" s="54"/>
      <c r="EQ566" s="54"/>
      <c r="ER566" s="54"/>
      <c r="ES566" s="54"/>
      <c r="ET566" s="54"/>
      <c r="EU566" s="54"/>
      <c r="EV566" s="54"/>
      <c r="EW566" s="54"/>
      <c r="EX566" s="54"/>
      <c r="EY566" s="54"/>
      <c r="EZ566" s="54"/>
      <c r="FA566" s="54"/>
      <c r="FB566" s="54"/>
      <c r="FC566" s="54"/>
      <c r="FD566" s="54"/>
      <c r="FE566" s="54"/>
      <c r="FF566" s="54"/>
      <c r="FG566" s="54"/>
      <c r="FH566" s="54"/>
      <c r="FI566" s="54"/>
      <c r="FJ566" s="54"/>
      <c r="FK566" s="54"/>
      <c r="FL566" s="54"/>
      <c r="FM566" s="54"/>
      <c r="FN566" s="54"/>
      <c r="FO566" s="54"/>
      <c r="FP566" s="54"/>
      <c r="FQ566" s="54"/>
      <c r="FR566" s="54"/>
      <c r="FS566" s="54"/>
      <c r="FT566" s="54"/>
      <c r="FU566" s="54"/>
      <c r="FV566" s="54"/>
      <c r="FW566" s="54"/>
      <c r="FX566" s="54"/>
      <c r="FY566" s="54"/>
      <c r="FZ566" s="54"/>
      <c r="GA566" s="54"/>
      <c r="GB566" s="54"/>
      <c r="GC566" s="54"/>
      <c r="GD566" s="54"/>
      <c r="GE566" s="54"/>
      <c r="GF566" s="54"/>
      <c r="GG566" s="54"/>
      <c r="GH566" s="54"/>
      <c r="GI566" s="54"/>
      <c r="GJ566" s="54"/>
      <c r="GK566" s="54"/>
      <c r="GL566" s="54"/>
      <c r="GM566" s="54"/>
      <c r="GN566" s="54"/>
      <c r="GO566" s="54"/>
      <c r="GP566" s="54"/>
      <c r="GQ566" s="54"/>
      <c r="GR566" s="54"/>
      <c r="GS566" s="54"/>
      <c r="GT566" s="54"/>
      <c r="GU566" s="54"/>
      <c r="GV566" s="54"/>
      <c r="GW566" s="54"/>
      <c r="GX566" s="54"/>
      <c r="GY566" s="54"/>
      <c r="GZ566" s="54"/>
      <c r="HA566" s="54"/>
      <c r="HB566" s="54"/>
      <c r="HC566" s="54"/>
      <c r="HD566" s="54"/>
      <c r="HE566" s="54"/>
      <c r="HF566" s="54"/>
      <c r="HG566" s="54"/>
      <c r="HH566" s="54"/>
      <c r="HI566" s="54"/>
      <c r="HJ566" s="54"/>
      <c r="HK566" s="54"/>
      <c r="HL566" s="54"/>
      <c r="HM566" s="54"/>
      <c r="HN566" s="54"/>
      <c r="HO566" s="54"/>
      <c r="HP566" s="54"/>
      <c r="HQ566" s="54"/>
      <c r="HR566" s="54"/>
      <c r="HS566" s="54"/>
      <c r="HT566" s="54"/>
      <c r="HU566" s="54"/>
      <c r="HV566" s="54"/>
      <c r="HW566" s="54"/>
      <c r="HX566" s="54"/>
      <c r="HY566" s="54"/>
      <c r="HZ566" s="54"/>
      <c r="IA566" s="54"/>
      <c r="IB566" s="54"/>
      <c r="IC566" s="54"/>
      <c r="ID566" s="54"/>
      <c r="IE566" s="54"/>
      <c r="IF566" s="54"/>
      <c r="IG566" s="54"/>
      <c r="IH566" s="54"/>
      <c r="II566" s="54"/>
      <c r="IJ566" s="54"/>
      <c r="IK566" s="54"/>
      <c r="IL566" s="54"/>
      <c r="IM566" s="54"/>
      <c r="IN566" s="54"/>
      <c r="IO566" s="54"/>
      <c r="IP566" s="54"/>
      <c r="IQ566" s="54"/>
      <c r="IR566" s="54"/>
      <c r="IS566" s="54"/>
      <c r="IT566" s="54"/>
      <c r="IU566" s="54"/>
      <c r="IV566" s="54"/>
      <c r="IW566" s="54"/>
      <c r="IX566" s="54"/>
      <c r="IY566" s="54"/>
      <c r="IZ566" s="54"/>
      <c r="JA566" s="16"/>
      <c r="JB566" s="16"/>
      <c r="JC566" s="16"/>
      <c r="JD566" s="16"/>
    </row>
    <row r="567" spans="1:264" s="6" customFormat="1" x14ac:dyDescent="0.25">
      <c r="A567" s="55">
        <v>563</v>
      </c>
      <c r="B567" s="56">
        <f>ESTUDIANTES!B567</f>
        <v>0</v>
      </c>
      <c r="C567" s="56">
        <f>ESTUDIANTES!C567</f>
        <v>0</v>
      </c>
      <c r="D567" s="97">
        <f>ESTUDIANTES!D567</f>
        <v>0</v>
      </c>
      <c r="E567" s="97"/>
      <c r="F567" s="97"/>
      <c r="G567" s="97"/>
      <c r="H567" s="57">
        <f>ESTUDIANTES!H567</f>
        <v>0</v>
      </c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4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4"/>
      <c r="EK567" s="54"/>
      <c r="EL567" s="54"/>
      <c r="EM567" s="54"/>
      <c r="EN567" s="54"/>
      <c r="EO567" s="54"/>
      <c r="EP567" s="54"/>
      <c r="EQ567" s="54"/>
      <c r="ER567" s="54"/>
      <c r="ES567" s="54"/>
      <c r="ET567" s="54"/>
      <c r="EU567" s="54"/>
      <c r="EV567" s="54"/>
      <c r="EW567" s="54"/>
      <c r="EX567" s="54"/>
      <c r="EY567" s="54"/>
      <c r="EZ567" s="54"/>
      <c r="FA567" s="54"/>
      <c r="FB567" s="54"/>
      <c r="FC567" s="54"/>
      <c r="FD567" s="54"/>
      <c r="FE567" s="54"/>
      <c r="FF567" s="54"/>
      <c r="FG567" s="54"/>
      <c r="FH567" s="54"/>
      <c r="FI567" s="54"/>
      <c r="FJ567" s="54"/>
      <c r="FK567" s="54"/>
      <c r="FL567" s="54"/>
      <c r="FM567" s="54"/>
      <c r="FN567" s="54"/>
      <c r="FO567" s="54"/>
      <c r="FP567" s="54"/>
      <c r="FQ567" s="54"/>
      <c r="FR567" s="54"/>
      <c r="FS567" s="54"/>
      <c r="FT567" s="54"/>
      <c r="FU567" s="54"/>
      <c r="FV567" s="54"/>
      <c r="FW567" s="54"/>
      <c r="FX567" s="54"/>
      <c r="FY567" s="54"/>
      <c r="FZ567" s="54"/>
      <c r="GA567" s="54"/>
      <c r="GB567" s="54"/>
      <c r="GC567" s="54"/>
      <c r="GD567" s="54"/>
      <c r="GE567" s="54"/>
      <c r="GF567" s="54"/>
      <c r="GG567" s="54"/>
      <c r="GH567" s="54"/>
      <c r="GI567" s="54"/>
      <c r="GJ567" s="54"/>
      <c r="GK567" s="54"/>
      <c r="GL567" s="54"/>
      <c r="GM567" s="54"/>
      <c r="GN567" s="54"/>
      <c r="GO567" s="54"/>
      <c r="GP567" s="54"/>
      <c r="GQ567" s="54"/>
      <c r="GR567" s="54"/>
      <c r="GS567" s="54"/>
      <c r="GT567" s="54"/>
      <c r="GU567" s="54"/>
      <c r="GV567" s="54"/>
      <c r="GW567" s="54"/>
      <c r="GX567" s="54"/>
      <c r="GY567" s="54"/>
      <c r="GZ567" s="54"/>
      <c r="HA567" s="54"/>
      <c r="HB567" s="54"/>
      <c r="HC567" s="54"/>
      <c r="HD567" s="54"/>
      <c r="HE567" s="54"/>
      <c r="HF567" s="54"/>
      <c r="HG567" s="54"/>
      <c r="HH567" s="54"/>
      <c r="HI567" s="54"/>
      <c r="HJ567" s="54"/>
      <c r="HK567" s="54"/>
      <c r="HL567" s="54"/>
      <c r="HM567" s="54"/>
      <c r="HN567" s="54"/>
      <c r="HO567" s="54"/>
      <c r="HP567" s="54"/>
      <c r="HQ567" s="54"/>
      <c r="HR567" s="54"/>
      <c r="HS567" s="54"/>
      <c r="HT567" s="54"/>
      <c r="HU567" s="54"/>
      <c r="HV567" s="54"/>
      <c r="HW567" s="54"/>
      <c r="HX567" s="54"/>
      <c r="HY567" s="54"/>
      <c r="HZ567" s="54"/>
      <c r="IA567" s="54"/>
      <c r="IB567" s="54"/>
      <c r="IC567" s="54"/>
      <c r="ID567" s="54"/>
      <c r="IE567" s="54"/>
      <c r="IF567" s="54"/>
      <c r="IG567" s="54"/>
      <c r="IH567" s="54"/>
      <c r="II567" s="54"/>
      <c r="IJ567" s="54"/>
      <c r="IK567" s="54"/>
      <c r="IL567" s="54"/>
      <c r="IM567" s="54"/>
      <c r="IN567" s="54"/>
      <c r="IO567" s="54"/>
      <c r="IP567" s="54"/>
      <c r="IQ567" s="54"/>
      <c r="IR567" s="54"/>
      <c r="IS567" s="54"/>
      <c r="IT567" s="54"/>
      <c r="IU567" s="54"/>
      <c r="IV567" s="54"/>
      <c r="IW567" s="54"/>
      <c r="IX567" s="54"/>
      <c r="IY567" s="54"/>
      <c r="IZ567" s="54"/>
      <c r="JA567" s="16"/>
      <c r="JB567" s="16"/>
      <c r="JC567" s="16"/>
      <c r="JD567" s="16"/>
    </row>
    <row r="568" spans="1:264" s="6" customFormat="1" x14ac:dyDescent="0.25">
      <c r="A568" s="55">
        <v>564</v>
      </c>
      <c r="B568" s="56">
        <f>ESTUDIANTES!B568</f>
        <v>0</v>
      </c>
      <c r="C568" s="56">
        <f>ESTUDIANTES!C568</f>
        <v>0</v>
      </c>
      <c r="D568" s="97">
        <f>ESTUDIANTES!D568</f>
        <v>0</v>
      </c>
      <c r="E568" s="97"/>
      <c r="F568" s="97"/>
      <c r="G568" s="97"/>
      <c r="H568" s="57">
        <f>ESTUDIANTES!H568</f>
        <v>0</v>
      </c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  <c r="ET568" s="54"/>
      <c r="EU568" s="54"/>
      <c r="EV568" s="54"/>
      <c r="EW568" s="54"/>
      <c r="EX568" s="54"/>
      <c r="EY568" s="54"/>
      <c r="EZ568" s="54"/>
      <c r="FA568" s="54"/>
      <c r="FB568" s="54"/>
      <c r="FC568" s="54"/>
      <c r="FD568" s="54"/>
      <c r="FE568" s="54"/>
      <c r="FF568" s="54"/>
      <c r="FG568" s="54"/>
      <c r="FH568" s="54"/>
      <c r="FI568" s="54"/>
      <c r="FJ568" s="54"/>
      <c r="FK568" s="54"/>
      <c r="FL568" s="54"/>
      <c r="FM568" s="54"/>
      <c r="FN568" s="54"/>
      <c r="FO568" s="54"/>
      <c r="FP568" s="54"/>
      <c r="FQ568" s="54"/>
      <c r="FR568" s="54"/>
      <c r="FS568" s="54"/>
      <c r="FT568" s="54"/>
      <c r="FU568" s="54"/>
      <c r="FV568" s="54"/>
      <c r="FW568" s="54"/>
      <c r="FX568" s="54"/>
      <c r="FY568" s="54"/>
      <c r="FZ568" s="54"/>
      <c r="GA568" s="54"/>
      <c r="GB568" s="54"/>
      <c r="GC568" s="54"/>
      <c r="GD568" s="54"/>
      <c r="GE568" s="54"/>
      <c r="GF568" s="54"/>
      <c r="GG568" s="54"/>
      <c r="GH568" s="54"/>
      <c r="GI568" s="54"/>
      <c r="GJ568" s="54"/>
      <c r="GK568" s="54"/>
      <c r="GL568" s="54"/>
      <c r="GM568" s="54"/>
      <c r="GN568" s="54"/>
      <c r="GO568" s="54"/>
      <c r="GP568" s="54"/>
      <c r="GQ568" s="54"/>
      <c r="GR568" s="54"/>
      <c r="GS568" s="54"/>
      <c r="GT568" s="54"/>
      <c r="GU568" s="54"/>
      <c r="GV568" s="54"/>
      <c r="GW568" s="54"/>
      <c r="GX568" s="54"/>
      <c r="GY568" s="54"/>
      <c r="GZ568" s="54"/>
      <c r="HA568" s="54"/>
      <c r="HB568" s="54"/>
      <c r="HC568" s="54"/>
      <c r="HD568" s="54"/>
      <c r="HE568" s="54"/>
      <c r="HF568" s="54"/>
      <c r="HG568" s="54"/>
      <c r="HH568" s="54"/>
      <c r="HI568" s="54"/>
      <c r="HJ568" s="54"/>
      <c r="HK568" s="54"/>
      <c r="HL568" s="54"/>
      <c r="HM568" s="54"/>
      <c r="HN568" s="54"/>
      <c r="HO568" s="54"/>
      <c r="HP568" s="54"/>
      <c r="HQ568" s="54"/>
      <c r="HR568" s="54"/>
      <c r="HS568" s="54"/>
      <c r="HT568" s="54"/>
      <c r="HU568" s="54"/>
      <c r="HV568" s="54"/>
      <c r="HW568" s="54"/>
      <c r="HX568" s="54"/>
      <c r="HY568" s="54"/>
      <c r="HZ568" s="54"/>
      <c r="IA568" s="54"/>
      <c r="IB568" s="54"/>
      <c r="IC568" s="54"/>
      <c r="ID568" s="54"/>
      <c r="IE568" s="54"/>
      <c r="IF568" s="54"/>
      <c r="IG568" s="54"/>
      <c r="IH568" s="54"/>
      <c r="II568" s="54"/>
      <c r="IJ568" s="54"/>
      <c r="IK568" s="54"/>
      <c r="IL568" s="54"/>
      <c r="IM568" s="54"/>
      <c r="IN568" s="54"/>
      <c r="IO568" s="54"/>
      <c r="IP568" s="54"/>
      <c r="IQ568" s="54"/>
      <c r="IR568" s="54"/>
      <c r="IS568" s="54"/>
      <c r="IT568" s="54"/>
      <c r="IU568" s="54"/>
      <c r="IV568" s="54"/>
      <c r="IW568" s="54"/>
      <c r="IX568" s="54"/>
      <c r="IY568" s="54"/>
      <c r="IZ568" s="54"/>
      <c r="JA568" s="16"/>
      <c r="JB568" s="16"/>
      <c r="JC568" s="16"/>
      <c r="JD568" s="16"/>
    </row>
    <row r="569" spans="1:264" s="6" customFormat="1" x14ac:dyDescent="0.25">
      <c r="A569" s="55">
        <v>565</v>
      </c>
      <c r="B569" s="56">
        <f>ESTUDIANTES!B569</f>
        <v>0</v>
      </c>
      <c r="C569" s="56">
        <f>ESTUDIANTES!C569</f>
        <v>0</v>
      </c>
      <c r="D569" s="97">
        <f>ESTUDIANTES!D569</f>
        <v>0</v>
      </c>
      <c r="E569" s="97"/>
      <c r="F569" s="97"/>
      <c r="G569" s="97"/>
      <c r="H569" s="57">
        <f>ESTUDIANTES!H569</f>
        <v>0</v>
      </c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  <c r="ET569" s="54"/>
      <c r="EU569" s="54"/>
      <c r="EV569" s="54"/>
      <c r="EW569" s="54"/>
      <c r="EX569" s="54"/>
      <c r="EY569" s="54"/>
      <c r="EZ569" s="54"/>
      <c r="FA569" s="54"/>
      <c r="FB569" s="54"/>
      <c r="FC569" s="54"/>
      <c r="FD569" s="54"/>
      <c r="FE569" s="54"/>
      <c r="FF569" s="54"/>
      <c r="FG569" s="54"/>
      <c r="FH569" s="54"/>
      <c r="FI569" s="54"/>
      <c r="FJ569" s="54"/>
      <c r="FK569" s="54"/>
      <c r="FL569" s="54"/>
      <c r="FM569" s="54"/>
      <c r="FN569" s="54"/>
      <c r="FO569" s="54"/>
      <c r="FP569" s="54"/>
      <c r="FQ569" s="54"/>
      <c r="FR569" s="54"/>
      <c r="FS569" s="54"/>
      <c r="FT569" s="54"/>
      <c r="FU569" s="54"/>
      <c r="FV569" s="54"/>
      <c r="FW569" s="54"/>
      <c r="FX569" s="54"/>
      <c r="FY569" s="54"/>
      <c r="FZ569" s="54"/>
      <c r="GA569" s="54"/>
      <c r="GB569" s="54"/>
      <c r="GC569" s="54"/>
      <c r="GD569" s="54"/>
      <c r="GE569" s="54"/>
      <c r="GF569" s="54"/>
      <c r="GG569" s="54"/>
      <c r="GH569" s="54"/>
      <c r="GI569" s="54"/>
      <c r="GJ569" s="54"/>
      <c r="GK569" s="54"/>
      <c r="GL569" s="54"/>
      <c r="GM569" s="54"/>
      <c r="GN569" s="54"/>
      <c r="GO569" s="54"/>
      <c r="GP569" s="54"/>
      <c r="GQ569" s="54"/>
      <c r="GR569" s="54"/>
      <c r="GS569" s="54"/>
      <c r="GT569" s="54"/>
      <c r="GU569" s="54"/>
      <c r="GV569" s="54"/>
      <c r="GW569" s="54"/>
      <c r="GX569" s="54"/>
      <c r="GY569" s="54"/>
      <c r="GZ569" s="54"/>
      <c r="HA569" s="54"/>
      <c r="HB569" s="54"/>
      <c r="HC569" s="54"/>
      <c r="HD569" s="54"/>
      <c r="HE569" s="54"/>
      <c r="HF569" s="54"/>
      <c r="HG569" s="54"/>
      <c r="HH569" s="54"/>
      <c r="HI569" s="54"/>
      <c r="HJ569" s="54"/>
      <c r="HK569" s="54"/>
      <c r="HL569" s="54"/>
      <c r="HM569" s="54"/>
      <c r="HN569" s="54"/>
      <c r="HO569" s="54"/>
      <c r="HP569" s="54"/>
      <c r="HQ569" s="54"/>
      <c r="HR569" s="54"/>
      <c r="HS569" s="54"/>
      <c r="HT569" s="54"/>
      <c r="HU569" s="54"/>
      <c r="HV569" s="54"/>
      <c r="HW569" s="54"/>
      <c r="HX569" s="54"/>
      <c r="HY569" s="54"/>
      <c r="HZ569" s="54"/>
      <c r="IA569" s="54"/>
      <c r="IB569" s="54"/>
      <c r="IC569" s="54"/>
      <c r="ID569" s="54"/>
      <c r="IE569" s="54"/>
      <c r="IF569" s="54"/>
      <c r="IG569" s="54"/>
      <c r="IH569" s="54"/>
      <c r="II569" s="54"/>
      <c r="IJ569" s="54"/>
      <c r="IK569" s="54"/>
      <c r="IL569" s="54"/>
      <c r="IM569" s="54"/>
      <c r="IN569" s="54"/>
      <c r="IO569" s="54"/>
      <c r="IP569" s="54"/>
      <c r="IQ569" s="54"/>
      <c r="IR569" s="54"/>
      <c r="IS569" s="54"/>
      <c r="IT569" s="54"/>
      <c r="IU569" s="54"/>
      <c r="IV569" s="54"/>
      <c r="IW569" s="54"/>
      <c r="IX569" s="54"/>
      <c r="IY569" s="54"/>
      <c r="IZ569" s="54"/>
      <c r="JA569" s="16"/>
      <c r="JB569" s="16"/>
      <c r="JC569" s="16"/>
      <c r="JD569" s="16"/>
    </row>
    <row r="570" spans="1:264" s="6" customFormat="1" x14ac:dyDescent="0.25">
      <c r="A570" s="55">
        <v>566</v>
      </c>
      <c r="B570" s="56">
        <f>ESTUDIANTES!B570</f>
        <v>0</v>
      </c>
      <c r="C570" s="56">
        <f>ESTUDIANTES!C570</f>
        <v>0</v>
      </c>
      <c r="D570" s="97">
        <f>ESTUDIANTES!D570</f>
        <v>0</v>
      </c>
      <c r="E570" s="97"/>
      <c r="F570" s="97"/>
      <c r="G570" s="97"/>
      <c r="H570" s="57">
        <f>ESTUDIANTES!H570</f>
        <v>0</v>
      </c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  <c r="ET570" s="54"/>
      <c r="EU570" s="54"/>
      <c r="EV570" s="54"/>
      <c r="EW570" s="54"/>
      <c r="EX570" s="54"/>
      <c r="EY570" s="54"/>
      <c r="EZ570" s="54"/>
      <c r="FA570" s="54"/>
      <c r="FB570" s="54"/>
      <c r="FC570" s="54"/>
      <c r="FD570" s="54"/>
      <c r="FE570" s="54"/>
      <c r="FF570" s="54"/>
      <c r="FG570" s="54"/>
      <c r="FH570" s="54"/>
      <c r="FI570" s="54"/>
      <c r="FJ570" s="54"/>
      <c r="FK570" s="54"/>
      <c r="FL570" s="54"/>
      <c r="FM570" s="54"/>
      <c r="FN570" s="54"/>
      <c r="FO570" s="54"/>
      <c r="FP570" s="54"/>
      <c r="FQ570" s="54"/>
      <c r="FR570" s="54"/>
      <c r="FS570" s="54"/>
      <c r="FT570" s="54"/>
      <c r="FU570" s="54"/>
      <c r="FV570" s="54"/>
      <c r="FW570" s="54"/>
      <c r="FX570" s="54"/>
      <c r="FY570" s="54"/>
      <c r="FZ570" s="54"/>
      <c r="GA570" s="54"/>
      <c r="GB570" s="54"/>
      <c r="GC570" s="54"/>
      <c r="GD570" s="54"/>
      <c r="GE570" s="54"/>
      <c r="GF570" s="54"/>
      <c r="GG570" s="54"/>
      <c r="GH570" s="54"/>
      <c r="GI570" s="54"/>
      <c r="GJ570" s="54"/>
      <c r="GK570" s="54"/>
      <c r="GL570" s="54"/>
      <c r="GM570" s="54"/>
      <c r="GN570" s="54"/>
      <c r="GO570" s="54"/>
      <c r="GP570" s="54"/>
      <c r="GQ570" s="54"/>
      <c r="GR570" s="54"/>
      <c r="GS570" s="54"/>
      <c r="GT570" s="54"/>
      <c r="GU570" s="54"/>
      <c r="GV570" s="54"/>
      <c r="GW570" s="54"/>
      <c r="GX570" s="54"/>
      <c r="GY570" s="54"/>
      <c r="GZ570" s="54"/>
      <c r="HA570" s="54"/>
      <c r="HB570" s="54"/>
      <c r="HC570" s="54"/>
      <c r="HD570" s="54"/>
      <c r="HE570" s="54"/>
      <c r="HF570" s="54"/>
      <c r="HG570" s="54"/>
      <c r="HH570" s="54"/>
      <c r="HI570" s="54"/>
      <c r="HJ570" s="54"/>
      <c r="HK570" s="54"/>
      <c r="HL570" s="54"/>
      <c r="HM570" s="54"/>
      <c r="HN570" s="54"/>
      <c r="HO570" s="54"/>
      <c r="HP570" s="54"/>
      <c r="HQ570" s="54"/>
      <c r="HR570" s="54"/>
      <c r="HS570" s="54"/>
      <c r="HT570" s="54"/>
      <c r="HU570" s="54"/>
      <c r="HV570" s="54"/>
      <c r="HW570" s="54"/>
      <c r="HX570" s="54"/>
      <c r="HY570" s="54"/>
      <c r="HZ570" s="54"/>
      <c r="IA570" s="54"/>
      <c r="IB570" s="54"/>
      <c r="IC570" s="54"/>
      <c r="ID570" s="54"/>
      <c r="IE570" s="54"/>
      <c r="IF570" s="54"/>
      <c r="IG570" s="54"/>
      <c r="IH570" s="54"/>
      <c r="II570" s="54"/>
      <c r="IJ570" s="54"/>
      <c r="IK570" s="54"/>
      <c r="IL570" s="54"/>
      <c r="IM570" s="54"/>
      <c r="IN570" s="54"/>
      <c r="IO570" s="54"/>
      <c r="IP570" s="54"/>
      <c r="IQ570" s="54"/>
      <c r="IR570" s="54"/>
      <c r="IS570" s="54"/>
      <c r="IT570" s="54"/>
      <c r="IU570" s="54"/>
      <c r="IV570" s="54"/>
      <c r="IW570" s="54"/>
      <c r="IX570" s="54"/>
      <c r="IY570" s="54"/>
      <c r="IZ570" s="54"/>
      <c r="JA570" s="16"/>
      <c r="JB570" s="16"/>
      <c r="JC570" s="16"/>
      <c r="JD570" s="16"/>
    </row>
    <row r="571" spans="1:264" s="6" customFormat="1" x14ac:dyDescent="0.25">
      <c r="A571" s="55">
        <v>567</v>
      </c>
      <c r="B571" s="56">
        <f>ESTUDIANTES!B571</f>
        <v>0</v>
      </c>
      <c r="C571" s="56">
        <f>ESTUDIANTES!C571</f>
        <v>0</v>
      </c>
      <c r="D571" s="97">
        <f>ESTUDIANTES!D571</f>
        <v>0</v>
      </c>
      <c r="E571" s="97"/>
      <c r="F571" s="97"/>
      <c r="G571" s="97"/>
      <c r="H571" s="57">
        <f>ESTUDIANTES!H571</f>
        <v>0</v>
      </c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  <c r="GS571" s="54"/>
      <c r="GT571" s="54"/>
      <c r="GU571" s="54"/>
      <c r="GV571" s="54"/>
      <c r="GW571" s="54"/>
      <c r="GX571" s="54"/>
      <c r="GY571" s="54"/>
      <c r="GZ571" s="54"/>
      <c r="HA571" s="54"/>
      <c r="HB571" s="54"/>
      <c r="HC571" s="54"/>
      <c r="HD571" s="54"/>
      <c r="HE571" s="54"/>
      <c r="HF571" s="54"/>
      <c r="HG571" s="54"/>
      <c r="HH571" s="54"/>
      <c r="HI571" s="54"/>
      <c r="HJ571" s="54"/>
      <c r="HK571" s="54"/>
      <c r="HL571" s="54"/>
      <c r="HM571" s="54"/>
      <c r="HN571" s="54"/>
      <c r="HO571" s="54"/>
      <c r="HP571" s="54"/>
      <c r="HQ571" s="54"/>
      <c r="HR571" s="54"/>
      <c r="HS571" s="54"/>
      <c r="HT571" s="54"/>
      <c r="HU571" s="54"/>
      <c r="HV571" s="54"/>
      <c r="HW571" s="54"/>
      <c r="HX571" s="54"/>
      <c r="HY571" s="54"/>
      <c r="HZ571" s="54"/>
      <c r="IA571" s="54"/>
      <c r="IB571" s="54"/>
      <c r="IC571" s="54"/>
      <c r="ID571" s="54"/>
      <c r="IE571" s="54"/>
      <c r="IF571" s="54"/>
      <c r="IG571" s="54"/>
      <c r="IH571" s="54"/>
      <c r="II571" s="54"/>
      <c r="IJ571" s="54"/>
      <c r="IK571" s="54"/>
      <c r="IL571" s="54"/>
      <c r="IM571" s="54"/>
      <c r="IN571" s="54"/>
      <c r="IO571" s="54"/>
      <c r="IP571" s="54"/>
      <c r="IQ571" s="54"/>
      <c r="IR571" s="54"/>
      <c r="IS571" s="54"/>
      <c r="IT571" s="54"/>
      <c r="IU571" s="54"/>
      <c r="IV571" s="54"/>
      <c r="IW571" s="54"/>
      <c r="IX571" s="54"/>
      <c r="IY571" s="54"/>
      <c r="IZ571" s="54"/>
      <c r="JA571" s="16"/>
      <c r="JB571" s="16"/>
      <c r="JC571" s="16"/>
      <c r="JD571" s="16"/>
    </row>
    <row r="572" spans="1:264" s="6" customFormat="1" x14ac:dyDescent="0.25">
      <c r="A572" s="55">
        <v>568</v>
      </c>
      <c r="B572" s="56">
        <f>ESTUDIANTES!B572</f>
        <v>0</v>
      </c>
      <c r="C572" s="56">
        <f>ESTUDIANTES!C572</f>
        <v>0</v>
      </c>
      <c r="D572" s="97">
        <f>ESTUDIANTES!D572</f>
        <v>0</v>
      </c>
      <c r="E572" s="97"/>
      <c r="F572" s="97"/>
      <c r="G572" s="97"/>
      <c r="H572" s="57">
        <f>ESTUDIANTES!H572</f>
        <v>0</v>
      </c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  <c r="GS572" s="54"/>
      <c r="GT572" s="54"/>
      <c r="GU572" s="54"/>
      <c r="GV572" s="54"/>
      <c r="GW572" s="54"/>
      <c r="GX572" s="54"/>
      <c r="GY572" s="54"/>
      <c r="GZ572" s="54"/>
      <c r="HA572" s="54"/>
      <c r="HB572" s="54"/>
      <c r="HC572" s="54"/>
      <c r="HD572" s="54"/>
      <c r="HE572" s="54"/>
      <c r="HF572" s="54"/>
      <c r="HG572" s="54"/>
      <c r="HH572" s="54"/>
      <c r="HI572" s="54"/>
      <c r="HJ572" s="54"/>
      <c r="HK572" s="54"/>
      <c r="HL572" s="54"/>
      <c r="HM572" s="54"/>
      <c r="HN572" s="54"/>
      <c r="HO572" s="54"/>
      <c r="HP572" s="54"/>
      <c r="HQ572" s="54"/>
      <c r="HR572" s="54"/>
      <c r="HS572" s="54"/>
      <c r="HT572" s="54"/>
      <c r="HU572" s="54"/>
      <c r="HV572" s="54"/>
      <c r="HW572" s="54"/>
      <c r="HX572" s="54"/>
      <c r="HY572" s="54"/>
      <c r="HZ572" s="54"/>
      <c r="IA572" s="54"/>
      <c r="IB572" s="54"/>
      <c r="IC572" s="54"/>
      <c r="ID572" s="54"/>
      <c r="IE572" s="54"/>
      <c r="IF572" s="54"/>
      <c r="IG572" s="54"/>
      <c r="IH572" s="54"/>
      <c r="II572" s="54"/>
      <c r="IJ572" s="54"/>
      <c r="IK572" s="54"/>
      <c r="IL572" s="54"/>
      <c r="IM572" s="54"/>
      <c r="IN572" s="54"/>
      <c r="IO572" s="54"/>
      <c r="IP572" s="54"/>
      <c r="IQ572" s="54"/>
      <c r="IR572" s="54"/>
      <c r="IS572" s="54"/>
      <c r="IT572" s="54"/>
      <c r="IU572" s="54"/>
      <c r="IV572" s="54"/>
      <c r="IW572" s="54"/>
      <c r="IX572" s="54"/>
      <c r="IY572" s="54"/>
      <c r="IZ572" s="54"/>
      <c r="JA572" s="16"/>
      <c r="JB572" s="16"/>
      <c r="JC572" s="16"/>
      <c r="JD572" s="16"/>
    </row>
    <row r="573" spans="1:264" s="6" customFormat="1" x14ac:dyDescent="0.25">
      <c r="A573" s="55">
        <v>569</v>
      </c>
      <c r="B573" s="56">
        <f>ESTUDIANTES!B573</f>
        <v>0</v>
      </c>
      <c r="C573" s="56">
        <f>ESTUDIANTES!C573</f>
        <v>0</v>
      </c>
      <c r="D573" s="97">
        <f>ESTUDIANTES!D573</f>
        <v>0</v>
      </c>
      <c r="E573" s="97"/>
      <c r="F573" s="97"/>
      <c r="G573" s="97"/>
      <c r="H573" s="57">
        <f>ESTUDIANTES!H573</f>
        <v>0</v>
      </c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4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4"/>
      <c r="EK573" s="54"/>
      <c r="EL573" s="54"/>
      <c r="EM573" s="54"/>
      <c r="EN573" s="54"/>
      <c r="EO573" s="54"/>
      <c r="EP573" s="54"/>
      <c r="EQ573" s="54"/>
      <c r="ER573" s="54"/>
      <c r="ES573" s="54"/>
      <c r="ET573" s="54"/>
      <c r="EU573" s="54"/>
      <c r="EV573" s="54"/>
      <c r="EW573" s="54"/>
      <c r="EX573" s="54"/>
      <c r="EY573" s="54"/>
      <c r="EZ573" s="54"/>
      <c r="FA573" s="54"/>
      <c r="FB573" s="54"/>
      <c r="FC573" s="54"/>
      <c r="FD573" s="54"/>
      <c r="FE573" s="54"/>
      <c r="FF573" s="54"/>
      <c r="FG573" s="54"/>
      <c r="FH573" s="54"/>
      <c r="FI573" s="54"/>
      <c r="FJ573" s="54"/>
      <c r="FK573" s="54"/>
      <c r="FL573" s="54"/>
      <c r="FM573" s="54"/>
      <c r="FN573" s="54"/>
      <c r="FO573" s="54"/>
      <c r="FP573" s="54"/>
      <c r="FQ573" s="54"/>
      <c r="FR573" s="54"/>
      <c r="FS573" s="54"/>
      <c r="FT573" s="54"/>
      <c r="FU573" s="54"/>
      <c r="FV573" s="54"/>
      <c r="FW573" s="54"/>
      <c r="FX573" s="54"/>
      <c r="FY573" s="54"/>
      <c r="FZ573" s="54"/>
      <c r="GA573" s="54"/>
      <c r="GB573" s="54"/>
      <c r="GC573" s="54"/>
      <c r="GD573" s="54"/>
      <c r="GE573" s="54"/>
      <c r="GF573" s="54"/>
      <c r="GG573" s="54"/>
      <c r="GH573" s="54"/>
      <c r="GI573" s="54"/>
      <c r="GJ573" s="54"/>
      <c r="GK573" s="54"/>
      <c r="GL573" s="54"/>
      <c r="GM573" s="54"/>
      <c r="GN573" s="54"/>
      <c r="GO573" s="54"/>
      <c r="GP573" s="54"/>
      <c r="GQ573" s="54"/>
      <c r="GR573" s="54"/>
      <c r="GS573" s="54"/>
      <c r="GT573" s="54"/>
      <c r="GU573" s="54"/>
      <c r="GV573" s="54"/>
      <c r="GW573" s="54"/>
      <c r="GX573" s="54"/>
      <c r="GY573" s="54"/>
      <c r="GZ573" s="54"/>
      <c r="HA573" s="54"/>
      <c r="HB573" s="54"/>
      <c r="HC573" s="54"/>
      <c r="HD573" s="54"/>
      <c r="HE573" s="54"/>
      <c r="HF573" s="54"/>
      <c r="HG573" s="54"/>
      <c r="HH573" s="54"/>
      <c r="HI573" s="54"/>
      <c r="HJ573" s="54"/>
      <c r="HK573" s="54"/>
      <c r="HL573" s="54"/>
      <c r="HM573" s="54"/>
      <c r="HN573" s="54"/>
      <c r="HO573" s="54"/>
      <c r="HP573" s="54"/>
      <c r="HQ573" s="54"/>
      <c r="HR573" s="54"/>
      <c r="HS573" s="54"/>
      <c r="HT573" s="54"/>
      <c r="HU573" s="54"/>
      <c r="HV573" s="54"/>
      <c r="HW573" s="54"/>
      <c r="HX573" s="54"/>
      <c r="HY573" s="54"/>
      <c r="HZ573" s="54"/>
      <c r="IA573" s="54"/>
      <c r="IB573" s="54"/>
      <c r="IC573" s="54"/>
      <c r="ID573" s="54"/>
      <c r="IE573" s="54"/>
      <c r="IF573" s="54"/>
      <c r="IG573" s="54"/>
      <c r="IH573" s="54"/>
      <c r="II573" s="54"/>
      <c r="IJ573" s="54"/>
      <c r="IK573" s="54"/>
      <c r="IL573" s="54"/>
      <c r="IM573" s="54"/>
      <c r="IN573" s="54"/>
      <c r="IO573" s="54"/>
      <c r="IP573" s="54"/>
      <c r="IQ573" s="54"/>
      <c r="IR573" s="54"/>
      <c r="IS573" s="54"/>
      <c r="IT573" s="54"/>
      <c r="IU573" s="54"/>
      <c r="IV573" s="54"/>
      <c r="IW573" s="54"/>
      <c r="IX573" s="54"/>
      <c r="IY573" s="54"/>
      <c r="IZ573" s="54"/>
      <c r="JA573" s="16"/>
      <c r="JB573" s="16"/>
      <c r="JC573" s="16"/>
      <c r="JD573" s="16"/>
    </row>
    <row r="574" spans="1:264" s="6" customFormat="1" x14ac:dyDescent="0.25">
      <c r="A574" s="55">
        <v>570</v>
      </c>
      <c r="B574" s="56">
        <f>ESTUDIANTES!B574</f>
        <v>0</v>
      </c>
      <c r="C574" s="56">
        <f>ESTUDIANTES!C574</f>
        <v>0</v>
      </c>
      <c r="D574" s="97">
        <f>ESTUDIANTES!D574</f>
        <v>0</v>
      </c>
      <c r="E574" s="97"/>
      <c r="F574" s="97"/>
      <c r="G574" s="97"/>
      <c r="H574" s="57">
        <f>ESTUDIANTES!H574</f>
        <v>0</v>
      </c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4"/>
      <c r="CW574" s="54"/>
      <c r="CX574" s="54"/>
      <c r="CY574" s="54"/>
      <c r="CZ574" s="54"/>
      <c r="DA574" s="54"/>
      <c r="DB574" s="54"/>
      <c r="DC574" s="54"/>
      <c r="DD574" s="54"/>
      <c r="DE574" s="54"/>
      <c r="DF574" s="54"/>
      <c r="DG574" s="54"/>
      <c r="DH574" s="54"/>
      <c r="DI574" s="54"/>
      <c r="DJ574" s="54"/>
      <c r="DK574" s="54"/>
      <c r="DL574" s="54"/>
      <c r="DM574" s="54"/>
      <c r="DN574" s="54"/>
      <c r="DO574" s="54"/>
      <c r="DP574" s="54"/>
      <c r="DQ574" s="54"/>
      <c r="DR574" s="54"/>
      <c r="DS574" s="54"/>
      <c r="DT574" s="54"/>
      <c r="DU574" s="54"/>
      <c r="DV574" s="54"/>
      <c r="DW574" s="54"/>
      <c r="DX574" s="54"/>
      <c r="DY574" s="54"/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  <c r="EJ574" s="54"/>
      <c r="EK574" s="54"/>
      <c r="EL574" s="54"/>
      <c r="EM574" s="54"/>
      <c r="EN574" s="54"/>
      <c r="EO574" s="54"/>
      <c r="EP574" s="54"/>
      <c r="EQ574" s="54"/>
      <c r="ER574" s="54"/>
      <c r="ES574" s="54"/>
      <c r="ET574" s="54"/>
      <c r="EU574" s="54"/>
      <c r="EV574" s="54"/>
      <c r="EW574" s="54"/>
      <c r="EX574" s="54"/>
      <c r="EY574" s="54"/>
      <c r="EZ574" s="54"/>
      <c r="FA574" s="54"/>
      <c r="FB574" s="54"/>
      <c r="FC574" s="54"/>
      <c r="FD574" s="54"/>
      <c r="FE574" s="54"/>
      <c r="FF574" s="54"/>
      <c r="FG574" s="54"/>
      <c r="FH574" s="54"/>
      <c r="FI574" s="54"/>
      <c r="FJ574" s="54"/>
      <c r="FK574" s="54"/>
      <c r="FL574" s="54"/>
      <c r="FM574" s="54"/>
      <c r="FN574" s="54"/>
      <c r="FO574" s="54"/>
      <c r="FP574" s="54"/>
      <c r="FQ574" s="54"/>
      <c r="FR574" s="54"/>
      <c r="FS574" s="54"/>
      <c r="FT574" s="54"/>
      <c r="FU574" s="54"/>
      <c r="FV574" s="54"/>
      <c r="FW574" s="54"/>
      <c r="FX574" s="54"/>
      <c r="FY574" s="54"/>
      <c r="FZ574" s="54"/>
      <c r="GA574" s="54"/>
      <c r="GB574" s="54"/>
      <c r="GC574" s="54"/>
      <c r="GD574" s="54"/>
      <c r="GE574" s="54"/>
      <c r="GF574" s="54"/>
      <c r="GG574" s="54"/>
      <c r="GH574" s="54"/>
      <c r="GI574" s="54"/>
      <c r="GJ574" s="54"/>
      <c r="GK574" s="54"/>
      <c r="GL574" s="54"/>
      <c r="GM574" s="54"/>
      <c r="GN574" s="54"/>
      <c r="GO574" s="54"/>
      <c r="GP574" s="54"/>
      <c r="GQ574" s="54"/>
      <c r="GR574" s="54"/>
      <c r="GS574" s="54"/>
      <c r="GT574" s="54"/>
      <c r="GU574" s="54"/>
      <c r="GV574" s="54"/>
      <c r="GW574" s="54"/>
      <c r="GX574" s="54"/>
      <c r="GY574" s="54"/>
      <c r="GZ574" s="54"/>
      <c r="HA574" s="54"/>
      <c r="HB574" s="54"/>
      <c r="HC574" s="54"/>
      <c r="HD574" s="54"/>
      <c r="HE574" s="54"/>
      <c r="HF574" s="54"/>
      <c r="HG574" s="54"/>
      <c r="HH574" s="54"/>
      <c r="HI574" s="54"/>
      <c r="HJ574" s="54"/>
      <c r="HK574" s="54"/>
      <c r="HL574" s="54"/>
      <c r="HM574" s="54"/>
      <c r="HN574" s="54"/>
      <c r="HO574" s="54"/>
      <c r="HP574" s="54"/>
      <c r="HQ574" s="54"/>
      <c r="HR574" s="54"/>
      <c r="HS574" s="54"/>
      <c r="HT574" s="54"/>
      <c r="HU574" s="54"/>
      <c r="HV574" s="54"/>
      <c r="HW574" s="54"/>
      <c r="HX574" s="54"/>
      <c r="HY574" s="54"/>
      <c r="HZ574" s="54"/>
      <c r="IA574" s="54"/>
      <c r="IB574" s="54"/>
      <c r="IC574" s="54"/>
      <c r="ID574" s="54"/>
      <c r="IE574" s="54"/>
      <c r="IF574" s="54"/>
      <c r="IG574" s="54"/>
      <c r="IH574" s="54"/>
      <c r="II574" s="54"/>
      <c r="IJ574" s="54"/>
      <c r="IK574" s="54"/>
      <c r="IL574" s="54"/>
      <c r="IM574" s="54"/>
      <c r="IN574" s="54"/>
      <c r="IO574" s="54"/>
      <c r="IP574" s="54"/>
      <c r="IQ574" s="54"/>
      <c r="IR574" s="54"/>
      <c r="IS574" s="54"/>
      <c r="IT574" s="54"/>
      <c r="IU574" s="54"/>
      <c r="IV574" s="54"/>
      <c r="IW574" s="54"/>
      <c r="IX574" s="54"/>
      <c r="IY574" s="54"/>
      <c r="IZ574" s="54"/>
      <c r="JA574" s="16"/>
      <c r="JB574" s="16"/>
      <c r="JC574" s="16"/>
      <c r="JD574" s="16"/>
    </row>
    <row r="575" spans="1:264" s="6" customFormat="1" x14ac:dyDescent="0.25">
      <c r="A575" s="55">
        <v>571</v>
      </c>
      <c r="B575" s="56">
        <f>ESTUDIANTES!B575</f>
        <v>0</v>
      </c>
      <c r="C575" s="56">
        <f>ESTUDIANTES!C575</f>
        <v>0</v>
      </c>
      <c r="D575" s="97">
        <f>ESTUDIANTES!D575</f>
        <v>0</v>
      </c>
      <c r="E575" s="97"/>
      <c r="F575" s="97"/>
      <c r="G575" s="97"/>
      <c r="H575" s="57">
        <f>ESTUDIANTES!H575</f>
        <v>0</v>
      </c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  <c r="GS575" s="54"/>
      <c r="GT575" s="54"/>
      <c r="GU575" s="54"/>
      <c r="GV575" s="54"/>
      <c r="GW575" s="54"/>
      <c r="GX575" s="54"/>
      <c r="GY575" s="54"/>
      <c r="GZ575" s="54"/>
      <c r="HA575" s="54"/>
      <c r="HB575" s="54"/>
      <c r="HC575" s="54"/>
      <c r="HD575" s="54"/>
      <c r="HE575" s="54"/>
      <c r="HF575" s="54"/>
      <c r="HG575" s="54"/>
      <c r="HH575" s="54"/>
      <c r="HI575" s="54"/>
      <c r="HJ575" s="54"/>
      <c r="HK575" s="54"/>
      <c r="HL575" s="54"/>
      <c r="HM575" s="54"/>
      <c r="HN575" s="54"/>
      <c r="HO575" s="54"/>
      <c r="HP575" s="54"/>
      <c r="HQ575" s="54"/>
      <c r="HR575" s="54"/>
      <c r="HS575" s="54"/>
      <c r="HT575" s="54"/>
      <c r="HU575" s="54"/>
      <c r="HV575" s="54"/>
      <c r="HW575" s="54"/>
      <c r="HX575" s="54"/>
      <c r="HY575" s="54"/>
      <c r="HZ575" s="54"/>
      <c r="IA575" s="54"/>
      <c r="IB575" s="54"/>
      <c r="IC575" s="54"/>
      <c r="ID575" s="54"/>
      <c r="IE575" s="54"/>
      <c r="IF575" s="54"/>
      <c r="IG575" s="54"/>
      <c r="IH575" s="54"/>
      <c r="II575" s="54"/>
      <c r="IJ575" s="54"/>
      <c r="IK575" s="54"/>
      <c r="IL575" s="54"/>
      <c r="IM575" s="54"/>
      <c r="IN575" s="54"/>
      <c r="IO575" s="54"/>
      <c r="IP575" s="54"/>
      <c r="IQ575" s="54"/>
      <c r="IR575" s="54"/>
      <c r="IS575" s="54"/>
      <c r="IT575" s="54"/>
      <c r="IU575" s="54"/>
      <c r="IV575" s="54"/>
      <c r="IW575" s="54"/>
      <c r="IX575" s="54"/>
      <c r="IY575" s="54"/>
      <c r="IZ575" s="54"/>
      <c r="JA575" s="16"/>
      <c r="JB575" s="16"/>
      <c r="JC575" s="16"/>
      <c r="JD575" s="16"/>
    </row>
    <row r="576" spans="1:264" s="6" customFormat="1" x14ac:dyDescent="0.25">
      <c r="A576" s="55">
        <v>572</v>
      </c>
      <c r="B576" s="56">
        <f>ESTUDIANTES!B576</f>
        <v>0</v>
      </c>
      <c r="C576" s="56">
        <f>ESTUDIANTES!C576</f>
        <v>0</v>
      </c>
      <c r="D576" s="97">
        <f>ESTUDIANTES!D576</f>
        <v>0</v>
      </c>
      <c r="E576" s="97"/>
      <c r="F576" s="97"/>
      <c r="G576" s="97"/>
      <c r="H576" s="57">
        <f>ESTUDIANTES!H576</f>
        <v>0</v>
      </c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  <c r="GS576" s="54"/>
      <c r="GT576" s="54"/>
      <c r="GU576" s="54"/>
      <c r="GV576" s="54"/>
      <c r="GW576" s="54"/>
      <c r="GX576" s="54"/>
      <c r="GY576" s="54"/>
      <c r="GZ576" s="54"/>
      <c r="HA576" s="54"/>
      <c r="HB576" s="54"/>
      <c r="HC576" s="54"/>
      <c r="HD576" s="54"/>
      <c r="HE576" s="54"/>
      <c r="HF576" s="54"/>
      <c r="HG576" s="54"/>
      <c r="HH576" s="54"/>
      <c r="HI576" s="54"/>
      <c r="HJ576" s="54"/>
      <c r="HK576" s="54"/>
      <c r="HL576" s="54"/>
      <c r="HM576" s="54"/>
      <c r="HN576" s="54"/>
      <c r="HO576" s="54"/>
      <c r="HP576" s="54"/>
      <c r="HQ576" s="54"/>
      <c r="HR576" s="54"/>
      <c r="HS576" s="54"/>
      <c r="HT576" s="54"/>
      <c r="HU576" s="54"/>
      <c r="HV576" s="54"/>
      <c r="HW576" s="54"/>
      <c r="HX576" s="54"/>
      <c r="HY576" s="54"/>
      <c r="HZ576" s="54"/>
      <c r="IA576" s="54"/>
      <c r="IB576" s="54"/>
      <c r="IC576" s="54"/>
      <c r="ID576" s="54"/>
      <c r="IE576" s="54"/>
      <c r="IF576" s="54"/>
      <c r="IG576" s="54"/>
      <c r="IH576" s="54"/>
      <c r="II576" s="54"/>
      <c r="IJ576" s="54"/>
      <c r="IK576" s="54"/>
      <c r="IL576" s="54"/>
      <c r="IM576" s="54"/>
      <c r="IN576" s="54"/>
      <c r="IO576" s="54"/>
      <c r="IP576" s="54"/>
      <c r="IQ576" s="54"/>
      <c r="IR576" s="54"/>
      <c r="IS576" s="54"/>
      <c r="IT576" s="54"/>
      <c r="IU576" s="54"/>
      <c r="IV576" s="54"/>
      <c r="IW576" s="54"/>
      <c r="IX576" s="54"/>
      <c r="IY576" s="54"/>
      <c r="IZ576" s="54"/>
      <c r="JA576" s="16"/>
      <c r="JB576" s="16"/>
      <c r="JC576" s="16"/>
      <c r="JD576" s="16"/>
    </row>
    <row r="577" spans="1:264" s="6" customFormat="1" x14ac:dyDescent="0.25">
      <c r="A577" s="55">
        <v>573</v>
      </c>
      <c r="B577" s="56">
        <f>ESTUDIANTES!B577</f>
        <v>0</v>
      </c>
      <c r="C577" s="56">
        <f>ESTUDIANTES!C577</f>
        <v>0</v>
      </c>
      <c r="D577" s="97">
        <f>ESTUDIANTES!D577</f>
        <v>0</v>
      </c>
      <c r="E577" s="97"/>
      <c r="F577" s="97"/>
      <c r="G577" s="97"/>
      <c r="H577" s="57">
        <f>ESTUDIANTES!H577</f>
        <v>0</v>
      </c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  <c r="GS577" s="54"/>
      <c r="GT577" s="54"/>
      <c r="GU577" s="54"/>
      <c r="GV577" s="54"/>
      <c r="GW577" s="54"/>
      <c r="GX577" s="54"/>
      <c r="GY577" s="54"/>
      <c r="GZ577" s="54"/>
      <c r="HA577" s="54"/>
      <c r="HB577" s="54"/>
      <c r="HC577" s="54"/>
      <c r="HD577" s="54"/>
      <c r="HE577" s="54"/>
      <c r="HF577" s="54"/>
      <c r="HG577" s="54"/>
      <c r="HH577" s="54"/>
      <c r="HI577" s="54"/>
      <c r="HJ577" s="54"/>
      <c r="HK577" s="54"/>
      <c r="HL577" s="54"/>
      <c r="HM577" s="54"/>
      <c r="HN577" s="54"/>
      <c r="HO577" s="54"/>
      <c r="HP577" s="54"/>
      <c r="HQ577" s="54"/>
      <c r="HR577" s="54"/>
      <c r="HS577" s="54"/>
      <c r="HT577" s="54"/>
      <c r="HU577" s="54"/>
      <c r="HV577" s="54"/>
      <c r="HW577" s="54"/>
      <c r="HX577" s="54"/>
      <c r="HY577" s="54"/>
      <c r="HZ577" s="54"/>
      <c r="IA577" s="54"/>
      <c r="IB577" s="54"/>
      <c r="IC577" s="54"/>
      <c r="ID577" s="54"/>
      <c r="IE577" s="54"/>
      <c r="IF577" s="54"/>
      <c r="IG577" s="54"/>
      <c r="IH577" s="54"/>
      <c r="II577" s="54"/>
      <c r="IJ577" s="54"/>
      <c r="IK577" s="54"/>
      <c r="IL577" s="54"/>
      <c r="IM577" s="54"/>
      <c r="IN577" s="54"/>
      <c r="IO577" s="54"/>
      <c r="IP577" s="54"/>
      <c r="IQ577" s="54"/>
      <c r="IR577" s="54"/>
      <c r="IS577" s="54"/>
      <c r="IT577" s="54"/>
      <c r="IU577" s="54"/>
      <c r="IV577" s="54"/>
      <c r="IW577" s="54"/>
      <c r="IX577" s="54"/>
      <c r="IY577" s="54"/>
      <c r="IZ577" s="54"/>
      <c r="JA577" s="16"/>
      <c r="JB577" s="16"/>
      <c r="JC577" s="16"/>
      <c r="JD577" s="16"/>
    </row>
    <row r="578" spans="1:264" s="6" customFormat="1" x14ac:dyDescent="0.25">
      <c r="A578" s="55">
        <v>574</v>
      </c>
      <c r="B578" s="56">
        <f>ESTUDIANTES!B578</f>
        <v>0</v>
      </c>
      <c r="C578" s="56">
        <f>ESTUDIANTES!C578</f>
        <v>0</v>
      </c>
      <c r="D578" s="97">
        <f>ESTUDIANTES!D578</f>
        <v>0</v>
      </c>
      <c r="E578" s="97"/>
      <c r="F578" s="97"/>
      <c r="G578" s="97"/>
      <c r="H578" s="57">
        <f>ESTUDIANTES!H578</f>
        <v>0</v>
      </c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4"/>
      <c r="EK578" s="54"/>
      <c r="EL578" s="54"/>
      <c r="EM578" s="54"/>
      <c r="EN578" s="54"/>
      <c r="EO578" s="54"/>
      <c r="EP578" s="54"/>
      <c r="EQ578" s="54"/>
      <c r="ER578" s="54"/>
      <c r="ES578" s="54"/>
      <c r="ET578" s="54"/>
      <c r="EU578" s="54"/>
      <c r="EV578" s="54"/>
      <c r="EW578" s="54"/>
      <c r="EX578" s="54"/>
      <c r="EY578" s="54"/>
      <c r="EZ578" s="54"/>
      <c r="FA578" s="54"/>
      <c r="FB578" s="54"/>
      <c r="FC578" s="54"/>
      <c r="FD578" s="54"/>
      <c r="FE578" s="54"/>
      <c r="FF578" s="54"/>
      <c r="FG578" s="54"/>
      <c r="FH578" s="54"/>
      <c r="FI578" s="54"/>
      <c r="FJ578" s="54"/>
      <c r="FK578" s="54"/>
      <c r="FL578" s="54"/>
      <c r="FM578" s="54"/>
      <c r="FN578" s="54"/>
      <c r="FO578" s="54"/>
      <c r="FP578" s="54"/>
      <c r="FQ578" s="54"/>
      <c r="FR578" s="54"/>
      <c r="FS578" s="54"/>
      <c r="FT578" s="54"/>
      <c r="FU578" s="54"/>
      <c r="FV578" s="54"/>
      <c r="FW578" s="54"/>
      <c r="FX578" s="54"/>
      <c r="FY578" s="54"/>
      <c r="FZ578" s="54"/>
      <c r="GA578" s="54"/>
      <c r="GB578" s="54"/>
      <c r="GC578" s="54"/>
      <c r="GD578" s="54"/>
      <c r="GE578" s="54"/>
      <c r="GF578" s="54"/>
      <c r="GG578" s="54"/>
      <c r="GH578" s="54"/>
      <c r="GI578" s="54"/>
      <c r="GJ578" s="54"/>
      <c r="GK578" s="54"/>
      <c r="GL578" s="54"/>
      <c r="GM578" s="54"/>
      <c r="GN578" s="54"/>
      <c r="GO578" s="54"/>
      <c r="GP578" s="54"/>
      <c r="GQ578" s="54"/>
      <c r="GR578" s="54"/>
      <c r="GS578" s="54"/>
      <c r="GT578" s="54"/>
      <c r="GU578" s="54"/>
      <c r="GV578" s="54"/>
      <c r="GW578" s="54"/>
      <c r="GX578" s="54"/>
      <c r="GY578" s="54"/>
      <c r="GZ578" s="54"/>
      <c r="HA578" s="54"/>
      <c r="HB578" s="54"/>
      <c r="HC578" s="54"/>
      <c r="HD578" s="54"/>
      <c r="HE578" s="54"/>
      <c r="HF578" s="54"/>
      <c r="HG578" s="54"/>
      <c r="HH578" s="54"/>
      <c r="HI578" s="54"/>
      <c r="HJ578" s="54"/>
      <c r="HK578" s="54"/>
      <c r="HL578" s="54"/>
      <c r="HM578" s="54"/>
      <c r="HN578" s="54"/>
      <c r="HO578" s="54"/>
      <c r="HP578" s="54"/>
      <c r="HQ578" s="54"/>
      <c r="HR578" s="54"/>
      <c r="HS578" s="54"/>
      <c r="HT578" s="54"/>
      <c r="HU578" s="54"/>
      <c r="HV578" s="54"/>
      <c r="HW578" s="54"/>
      <c r="HX578" s="54"/>
      <c r="HY578" s="54"/>
      <c r="HZ578" s="54"/>
      <c r="IA578" s="54"/>
      <c r="IB578" s="54"/>
      <c r="IC578" s="54"/>
      <c r="ID578" s="54"/>
      <c r="IE578" s="54"/>
      <c r="IF578" s="54"/>
      <c r="IG578" s="54"/>
      <c r="IH578" s="54"/>
      <c r="II578" s="54"/>
      <c r="IJ578" s="54"/>
      <c r="IK578" s="54"/>
      <c r="IL578" s="54"/>
      <c r="IM578" s="54"/>
      <c r="IN578" s="54"/>
      <c r="IO578" s="54"/>
      <c r="IP578" s="54"/>
      <c r="IQ578" s="54"/>
      <c r="IR578" s="54"/>
      <c r="IS578" s="54"/>
      <c r="IT578" s="54"/>
      <c r="IU578" s="54"/>
      <c r="IV578" s="54"/>
      <c r="IW578" s="54"/>
      <c r="IX578" s="54"/>
      <c r="IY578" s="54"/>
      <c r="IZ578" s="54"/>
      <c r="JA578" s="16"/>
      <c r="JB578" s="16"/>
      <c r="JC578" s="16"/>
      <c r="JD578" s="16"/>
    </row>
    <row r="579" spans="1:264" s="6" customFormat="1" x14ac:dyDescent="0.25">
      <c r="A579" s="55">
        <v>575</v>
      </c>
      <c r="B579" s="56">
        <f>ESTUDIANTES!B579</f>
        <v>0</v>
      </c>
      <c r="C579" s="56">
        <f>ESTUDIANTES!C579</f>
        <v>0</v>
      </c>
      <c r="D579" s="97">
        <f>ESTUDIANTES!D579</f>
        <v>0</v>
      </c>
      <c r="E579" s="97"/>
      <c r="F579" s="97"/>
      <c r="G579" s="97"/>
      <c r="H579" s="57">
        <f>ESTUDIANTES!H579</f>
        <v>0</v>
      </c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4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4"/>
      <c r="EK579" s="54"/>
      <c r="EL579" s="54"/>
      <c r="EM579" s="54"/>
      <c r="EN579" s="54"/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  <c r="HB579" s="54"/>
      <c r="HC579" s="54"/>
      <c r="HD579" s="54"/>
      <c r="HE579" s="54"/>
      <c r="HF579" s="54"/>
      <c r="HG579" s="54"/>
      <c r="HH579" s="54"/>
      <c r="HI579" s="54"/>
      <c r="HJ579" s="54"/>
      <c r="HK579" s="54"/>
      <c r="HL579" s="54"/>
      <c r="HM579" s="54"/>
      <c r="HN579" s="54"/>
      <c r="HO579" s="54"/>
      <c r="HP579" s="54"/>
      <c r="HQ579" s="54"/>
      <c r="HR579" s="54"/>
      <c r="HS579" s="54"/>
      <c r="HT579" s="54"/>
      <c r="HU579" s="54"/>
      <c r="HV579" s="54"/>
      <c r="HW579" s="54"/>
      <c r="HX579" s="54"/>
      <c r="HY579" s="54"/>
      <c r="HZ579" s="54"/>
      <c r="IA579" s="54"/>
      <c r="IB579" s="54"/>
      <c r="IC579" s="54"/>
      <c r="ID579" s="54"/>
      <c r="IE579" s="54"/>
      <c r="IF579" s="54"/>
      <c r="IG579" s="54"/>
      <c r="IH579" s="54"/>
      <c r="II579" s="54"/>
      <c r="IJ579" s="54"/>
      <c r="IK579" s="54"/>
      <c r="IL579" s="54"/>
      <c r="IM579" s="54"/>
      <c r="IN579" s="54"/>
      <c r="IO579" s="54"/>
      <c r="IP579" s="54"/>
      <c r="IQ579" s="54"/>
      <c r="IR579" s="54"/>
      <c r="IS579" s="54"/>
      <c r="IT579" s="54"/>
      <c r="IU579" s="54"/>
      <c r="IV579" s="54"/>
      <c r="IW579" s="54"/>
      <c r="IX579" s="54"/>
      <c r="IY579" s="54"/>
      <c r="IZ579" s="54"/>
      <c r="JA579" s="16"/>
      <c r="JB579" s="16"/>
      <c r="JC579" s="16"/>
      <c r="JD579" s="16"/>
    </row>
    <row r="580" spans="1:264" s="6" customFormat="1" x14ac:dyDescent="0.25">
      <c r="A580" s="55">
        <v>576</v>
      </c>
      <c r="B580" s="56">
        <f>ESTUDIANTES!B580</f>
        <v>0</v>
      </c>
      <c r="C580" s="56">
        <f>ESTUDIANTES!C580</f>
        <v>0</v>
      </c>
      <c r="D580" s="97">
        <f>ESTUDIANTES!D580</f>
        <v>0</v>
      </c>
      <c r="E580" s="97"/>
      <c r="F580" s="97"/>
      <c r="G580" s="97"/>
      <c r="H580" s="57">
        <f>ESTUDIANTES!H580</f>
        <v>0</v>
      </c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4"/>
      <c r="CW580" s="54"/>
      <c r="CX580" s="54"/>
      <c r="CY580" s="54"/>
      <c r="CZ580" s="54"/>
      <c r="DA580" s="54"/>
      <c r="DB580" s="54"/>
      <c r="DC580" s="54"/>
      <c r="DD580" s="54"/>
      <c r="DE580" s="54"/>
      <c r="DF580" s="54"/>
      <c r="DG580" s="54"/>
      <c r="DH580" s="54"/>
      <c r="DI580" s="54"/>
      <c r="DJ580" s="54"/>
      <c r="DK580" s="54"/>
      <c r="DL580" s="54"/>
      <c r="DM580" s="54"/>
      <c r="DN580" s="54"/>
      <c r="DO580" s="54"/>
      <c r="DP580" s="54"/>
      <c r="DQ580" s="54"/>
      <c r="DR580" s="54"/>
      <c r="DS580" s="54"/>
      <c r="DT580" s="54"/>
      <c r="DU580" s="54"/>
      <c r="DV580" s="54"/>
      <c r="DW580" s="54"/>
      <c r="DX580" s="54"/>
      <c r="DY580" s="54"/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  <c r="EJ580" s="54"/>
      <c r="EK580" s="54"/>
      <c r="EL580" s="54"/>
      <c r="EM580" s="54"/>
      <c r="EN580" s="54"/>
      <c r="EO580" s="54"/>
      <c r="EP580" s="54"/>
      <c r="EQ580" s="54"/>
      <c r="ER580" s="54"/>
      <c r="ES580" s="54"/>
      <c r="ET580" s="54"/>
      <c r="EU580" s="54"/>
      <c r="EV580" s="54"/>
      <c r="EW580" s="54"/>
      <c r="EX580" s="54"/>
      <c r="EY580" s="54"/>
      <c r="EZ580" s="54"/>
      <c r="FA580" s="54"/>
      <c r="FB580" s="54"/>
      <c r="FC580" s="54"/>
      <c r="FD580" s="54"/>
      <c r="FE580" s="54"/>
      <c r="FF580" s="54"/>
      <c r="FG580" s="54"/>
      <c r="FH580" s="54"/>
      <c r="FI580" s="54"/>
      <c r="FJ580" s="54"/>
      <c r="FK580" s="54"/>
      <c r="FL580" s="54"/>
      <c r="FM580" s="54"/>
      <c r="FN580" s="54"/>
      <c r="FO580" s="54"/>
      <c r="FP580" s="54"/>
      <c r="FQ580" s="54"/>
      <c r="FR580" s="54"/>
      <c r="FS580" s="54"/>
      <c r="FT580" s="54"/>
      <c r="FU580" s="54"/>
      <c r="FV580" s="54"/>
      <c r="FW580" s="54"/>
      <c r="FX580" s="54"/>
      <c r="FY580" s="54"/>
      <c r="FZ580" s="54"/>
      <c r="GA580" s="54"/>
      <c r="GB580" s="54"/>
      <c r="GC580" s="54"/>
      <c r="GD580" s="54"/>
      <c r="GE580" s="54"/>
      <c r="GF580" s="54"/>
      <c r="GG580" s="54"/>
      <c r="GH580" s="54"/>
      <c r="GI580" s="54"/>
      <c r="GJ580" s="54"/>
      <c r="GK580" s="54"/>
      <c r="GL580" s="54"/>
      <c r="GM580" s="54"/>
      <c r="GN580" s="54"/>
      <c r="GO580" s="54"/>
      <c r="GP580" s="54"/>
      <c r="GQ580" s="54"/>
      <c r="GR580" s="54"/>
      <c r="GS580" s="54"/>
      <c r="GT580" s="54"/>
      <c r="GU580" s="54"/>
      <c r="GV580" s="54"/>
      <c r="GW580" s="54"/>
      <c r="GX580" s="54"/>
      <c r="GY580" s="54"/>
      <c r="GZ580" s="54"/>
      <c r="HA580" s="54"/>
      <c r="HB580" s="54"/>
      <c r="HC580" s="54"/>
      <c r="HD580" s="54"/>
      <c r="HE580" s="54"/>
      <c r="HF580" s="54"/>
      <c r="HG580" s="54"/>
      <c r="HH580" s="54"/>
      <c r="HI580" s="54"/>
      <c r="HJ580" s="54"/>
      <c r="HK580" s="54"/>
      <c r="HL580" s="54"/>
      <c r="HM580" s="54"/>
      <c r="HN580" s="54"/>
      <c r="HO580" s="54"/>
      <c r="HP580" s="54"/>
      <c r="HQ580" s="54"/>
      <c r="HR580" s="54"/>
      <c r="HS580" s="54"/>
      <c r="HT580" s="54"/>
      <c r="HU580" s="54"/>
      <c r="HV580" s="54"/>
      <c r="HW580" s="54"/>
      <c r="HX580" s="54"/>
      <c r="HY580" s="54"/>
      <c r="HZ580" s="54"/>
      <c r="IA580" s="54"/>
      <c r="IB580" s="54"/>
      <c r="IC580" s="54"/>
      <c r="ID580" s="54"/>
      <c r="IE580" s="54"/>
      <c r="IF580" s="54"/>
      <c r="IG580" s="54"/>
      <c r="IH580" s="54"/>
      <c r="II580" s="54"/>
      <c r="IJ580" s="54"/>
      <c r="IK580" s="54"/>
      <c r="IL580" s="54"/>
      <c r="IM580" s="54"/>
      <c r="IN580" s="54"/>
      <c r="IO580" s="54"/>
      <c r="IP580" s="54"/>
      <c r="IQ580" s="54"/>
      <c r="IR580" s="54"/>
      <c r="IS580" s="54"/>
      <c r="IT580" s="54"/>
      <c r="IU580" s="54"/>
      <c r="IV580" s="54"/>
      <c r="IW580" s="54"/>
      <c r="IX580" s="54"/>
      <c r="IY580" s="54"/>
      <c r="IZ580" s="54"/>
      <c r="JA580" s="16"/>
      <c r="JB580" s="16"/>
      <c r="JC580" s="16"/>
      <c r="JD580" s="16"/>
    </row>
    <row r="581" spans="1:264" s="6" customFormat="1" x14ac:dyDescent="0.25">
      <c r="A581" s="55">
        <v>577</v>
      </c>
      <c r="B581" s="56">
        <f>ESTUDIANTES!B581</f>
        <v>0</v>
      </c>
      <c r="C581" s="56">
        <f>ESTUDIANTES!C581</f>
        <v>0</v>
      </c>
      <c r="D581" s="97">
        <f>ESTUDIANTES!D581</f>
        <v>0</v>
      </c>
      <c r="E581" s="97"/>
      <c r="F581" s="97"/>
      <c r="G581" s="97"/>
      <c r="H581" s="57">
        <f>ESTUDIANTES!H581</f>
        <v>0</v>
      </c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4"/>
      <c r="CW581" s="54"/>
      <c r="CX581" s="54"/>
      <c r="CY581" s="54"/>
      <c r="CZ581" s="54"/>
      <c r="DA581" s="54"/>
      <c r="DB581" s="54"/>
      <c r="DC581" s="54"/>
      <c r="DD581" s="54"/>
      <c r="DE581" s="54"/>
      <c r="DF581" s="54"/>
      <c r="DG581" s="54"/>
      <c r="DH581" s="54"/>
      <c r="DI581" s="54"/>
      <c r="DJ581" s="54"/>
      <c r="DK581" s="54"/>
      <c r="DL581" s="54"/>
      <c r="DM581" s="54"/>
      <c r="DN581" s="54"/>
      <c r="DO581" s="54"/>
      <c r="DP581" s="54"/>
      <c r="DQ581" s="54"/>
      <c r="DR581" s="54"/>
      <c r="DS581" s="54"/>
      <c r="DT581" s="54"/>
      <c r="DU581" s="54"/>
      <c r="DV581" s="54"/>
      <c r="DW581" s="54"/>
      <c r="DX581" s="54"/>
      <c r="DY581" s="54"/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  <c r="EJ581" s="54"/>
      <c r="EK581" s="54"/>
      <c r="EL581" s="54"/>
      <c r="EM581" s="54"/>
      <c r="EN581" s="54"/>
      <c r="EO581" s="54"/>
      <c r="EP581" s="54"/>
      <c r="EQ581" s="54"/>
      <c r="ER581" s="54"/>
      <c r="ES581" s="54"/>
      <c r="ET581" s="54"/>
      <c r="EU581" s="54"/>
      <c r="EV581" s="54"/>
      <c r="EW581" s="54"/>
      <c r="EX581" s="54"/>
      <c r="EY581" s="54"/>
      <c r="EZ581" s="54"/>
      <c r="FA581" s="54"/>
      <c r="FB581" s="54"/>
      <c r="FC581" s="54"/>
      <c r="FD581" s="54"/>
      <c r="FE581" s="54"/>
      <c r="FF581" s="54"/>
      <c r="FG581" s="54"/>
      <c r="FH581" s="54"/>
      <c r="FI581" s="54"/>
      <c r="FJ581" s="54"/>
      <c r="FK581" s="54"/>
      <c r="FL581" s="54"/>
      <c r="FM581" s="54"/>
      <c r="FN581" s="54"/>
      <c r="FO581" s="54"/>
      <c r="FP581" s="54"/>
      <c r="FQ581" s="54"/>
      <c r="FR581" s="54"/>
      <c r="FS581" s="54"/>
      <c r="FT581" s="54"/>
      <c r="FU581" s="54"/>
      <c r="FV581" s="54"/>
      <c r="FW581" s="54"/>
      <c r="FX581" s="54"/>
      <c r="FY581" s="54"/>
      <c r="FZ581" s="54"/>
      <c r="GA581" s="54"/>
      <c r="GB581" s="54"/>
      <c r="GC581" s="54"/>
      <c r="GD581" s="54"/>
      <c r="GE581" s="54"/>
      <c r="GF581" s="54"/>
      <c r="GG581" s="54"/>
      <c r="GH581" s="54"/>
      <c r="GI581" s="54"/>
      <c r="GJ581" s="54"/>
      <c r="GK581" s="54"/>
      <c r="GL581" s="54"/>
      <c r="GM581" s="54"/>
      <c r="GN581" s="54"/>
      <c r="GO581" s="54"/>
      <c r="GP581" s="54"/>
      <c r="GQ581" s="54"/>
      <c r="GR581" s="54"/>
      <c r="GS581" s="54"/>
      <c r="GT581" s="54"/>
      <c r="GU581" s="54"/>
      <c r="GV581" s="54"/>
      <c r="GW581" s="54"/>
      <c r="GX581" s="54"/>
      <c r="GY581" s="54"/>
      <c r="GZ581" s="54"/>
      <c r="HA581" s="54"/>
      <c r="HB581" s="54"/>
      <c r="HC581" s="54"/>
      <c r="HD581" s="54"/>
      <c r="HE581" s="54"/>
      <c r="HF581" s="54"/>
      <c r="HG581" s="54"/>
      <c r="HH581" s="54"/>
      <c r="HI581" s="54"/>
      <c r="HJ581" s="54"/>
      <c r="HK581" s="54"/>
      <c r="HL581" s="54"/>
      <c r="HM581" s="54"/>
      <c r="HN581" s="54"/>
      <c r="HO581" s="54"/>
      <c r="HP581" s="54"/>
      <c r="HQ581" s="54"/>
      <c r="HR581" s="54"/>
      <c r="HS581" s="54"/>
      <c r="HT581" s="54"/>
      <c r="HU581" s="54"/>
      <c r="HV581" s="54"/>
      <c r="HW581" s="54"/>
      <c r="HX581" s="54"/>
      <c r="HY581" s="54"/>
      <c r="HZ581" s="54"/>
      <c r="IA581" s="54"/>
      <c r="IB581" s="54"/>
      <c r="IC581" s="54"/>
      <c r="ID581" s="54"/>
      <c r="IE581" s="54"/>
      <c r="IF581" s="54"/>
      <c r="IG581" s="54"/>
      <c r="IH581" s="54"/>
      <c r="II581" s="54"/>
      <c r="IJ581" s="54"/>
      <c r="IK581" s="54"/>
      <c r="IL581" s="54"/>
      <c r="IM581" s="54"/>
      <c r="IN581" s="54"/>
      <c r="IO581" s="54"/>
      <c r="IP581" s="54"/>
      <c r="IQ581" s="54"/>
      <c r="IR581" s="54"/>
      <c r="IS581" s="54"/>
      <c r="IT581" s="54"/>
      <c r="IU581" s="54"/>
      <c r="IV581" s="54"/>
      <c r="IW581" s="54"/>
      <c r="IX581" s="54"/>
      <c r="IY581" s="54"/>
      <c r="IZ581" s="54"/>
      <c r="JA581" s="16"/>
      <c r="JB581" s="16"/>
      <c r="JC581" s="16"/>
      <c r="JD581" s="16"/>
    </row>
    <row r="582" spans="1:264" s="6" customFormat="1" x14ac:dyDescent="0.25">
      <c r="A582" s="55">
        <v>578</v>
      </c>
      <c r="B582" s="56">
        <f>ESTUDIANTES!B582</f>
        <v>0</v>
      </c>
      <c r="C582" s="56">
        <f>ESTUDIANTES!C582</f>
        <v>0</v>
      </c>
      <c r="D582" s="97">
        <f>ESTUDIANTES!D582</f>
        <v>0</v>
      </c>
      <c r="E582" s="97"/>
      <c r="F582" s="97"/>
      <c r="G582" s="97"/>
      <c r="H582" s="57">
        <f>ESTUDIANTES!H582</f>
        <v>0</v>
      </c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4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4"/>
      <c r="EL582" s="54"/>
      <c r="EM582" s="54"/>
      <c r="EN582" s="54"/>
      <c r="EO582" s="54"/>
      <c r="EP582" s="54"/>
      <c r="EQ582" s="54"/>
      <c r="ER582" s="54"/>
      <c r="ES582" s="54"/>
      <c r="ET582" s="54"/>
      <c r="EU582" s="54"/>
      <c r="EV582" s="54"/>
      <c r="EW582" s="54"/>
      <c r="EX582" s="54"/>
      <c r="EY582" s="54"/>
      <c r="EZ582" s="54"/>
      <c r="FA582" s="54"/>
      <c r="FB582" s="54"/>
      <c r="FC582" s="54"/>
      <c r="FD582" s="54"/>
      <c r="FE582" s="54"/>
      <c r="FF582" s="54"/>
      <c r="FG582" s="54"/>
      <c r="FH582" s="54"/>
      <c r="FI582" s="54"/>
      <c r="FJ582" s="54"/>
      <c r="FK582" s="54"/>
      <c r="FL582" s="54"/>
      <c r="FM582" s="54"/>
      <c r="FN582" s="54"/>
      <c r="FO582" s="54"/>
      <c r="FP582" s="54"/>
      <c r="FQ582" s="54"/>
      <c r="FR582" s="54"/>
      <c r="FS582" s="54"/>
      <c r="FT582" s="54"/>
      <c r="FU582" s="54"/>
      <c r="FV582" s="54"/>
      <c r="FW582" s="54"/>
      <c r="FX582" s="54"/>
      <c r="FY582" s="54"/>
      <c r="FZ582" s="54"/>
      <c r="GA582" s="54"/>
      <c r="GB582" s="54"/>
      <c r="GC582" s="54"/>
      <c r="GD582" s="54"/>
      <c r="GE582" s="54"/>
      <c r="GF582" s="54"/>
      <c r="GG582" s="54"/>
      <c r="GH582" s="54"/>
      <c r="GI582" s="54"/>
      <c r="GJ582" s="54"/>
      <c r="GK582" s="54"/>
      <c r="GL582" s="54"/>
      <c r="GM582" s="54"/>
      <c r="GN582" s="54"/>
      <c r="GO582" s="54"/>
      <c r="GP582" s="54"/>
      <c r="GQ582" s="54"/>
      <c r="GR582" s="54"/>
      <c r="GS582" s="54"/>
      <c r="GT582" s="54"/>
      <c r="GU582" s="54"/>
      <c r="GV582" s="54"/>
      <c r="GW582" s="54"/>
      <c r="GX582" s="54"/>
      <c r="GY582" s="54"/>
      <c r="GZ582" s="54"/>
      <c r="HA582" s="54"/>
      <c r="HB582" s="54"/>
      <c r="HC582" s="54"/>
      <c r="HD582" s="54"/>
      <c r="HE582" s="54"/>
      <c r="HF582" s="54"/>
      <c r="HG582" s="54"/>
      <c r="HH582" s="54"/>
      <c r="HI582" s="54"/>
      <c r="HJ582" s="54"/>
      <c r="HK582" s="54"/>
      <c r="HL582" s="54"/>
      <c r="HM582" s="54"/>
      <c r="HN582" s="54"/>
      <c r="HO582" s="54"/>
      <c r="HP582" s="54"/>
      <c r="HQ582" s="54"/>
      <c r="HR582" s="54"/>
      <c r="HS582" s="54"/>
      <c r="HT582" s="54"/>
      <c r="HU582" s="54"/>
      <c r="HV582" s="54"/>
      <c r="HW582" s="54"/>
      <c r="HX582" s="54"/>
      <c r="HY582" s="54"/>
      <c r="HZ582" s="54"/>
      <c r="IA582" s="54"/>
      <c r="IB582" s="54"/>
      <c r="IC582" s="54"/>
      <c r="ID582" s="54"/>
      <c r="IE582" s="54"/>
      <c r="IF582" s="54"/>
      <c r="IG582" s="54"/>
      <c r="IH582" s="54"/>
      <c r="II582" s="54"/>
      <c r="IJ582" s="54"/>
      <c r="IK582" s="54"/>
      <c r="IL582" s="54"/>
      <c r="IM582" s="54"/>
      <c r="IN582" s="54"/>
      <c r="IO582" s="54"/>
      <c r="IP582" s="54"/>
      <c r="IQ582" s="54"/>
      <c r="IR582" s="54"/>
      <c r="IS582" s="54"/>
      <c r="IT582" s="54"/>
      <c r="IU582" s="54"/>
      <c r="IV582" s="54"/>
      <c r="IW582" s="54"/>
      <c r="IX582" s="54"/>
      <c r="IY582" s="54"/>
      <c r="IZ582" s="54"/>
      <c r="JA582" s="16"/>
      <c r="JB582" s="16"/>
      <c r="JC582" s="16"/>
      <c r="JD582" s="16"/>
    </row>
    <row r="583" spans="1:264" s="6" customFormat="1" x14ac:dyDescent="0.25">
      <c r="A583" s="55">
        <v>579</v>
      </c>
      <c r="B583" s="56">
        <f>ESTUDIANTES!B583</f>
        <v>0</v>
      </c>
      <c r="C583" s="56">
        <f>ESTUDIANTES!C583</f>
        <v>0</v>
      </c>
      <c r="D583" s="97">
        <f>ESTUDIANTES!D583</f>
        <v>0</v>
      </c>
      <c r="E583" s="97"/>
      <c r="F583" s="97"/>
      <c r="G583" s="97"/>
      <c r="H583" s="57">
        <f>ESTUDIANTES!H583</f>
        <v>0</v>
      </c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  <c r="GS583" s="54"/>
      <c r="GT583" s="54"/>
      <c r="GU583" s="54"/>
      <c r="GV583" s="54"/>
      <c r="GW583" s="54"/>
      <c r="GX583" s="54"/>
      <c r="GY583" s="54"/>
      <c r="GZ583" s="54"/>
      <c r="HA583" s="54"/>
      <c r="HB583" s="54"/>
      <c r="HC583" s="54"/>
      <c r="HD583" s="54"/>
      <c r="HE583" s="54"/>
      <c r="HF583" s="54"/>
      <c r="HG583" s="54"/>
      <c r="HH583" s="54"/>
      <c r="HI583" s="54"/>
      <c r="HJ583" s="54"/>
      <c r="HK583" s="54"/>
      <c r="HL583" s="54"/>
      <c r="HM583" s="54"/>
      <c r="HN583" s="54"/>
      <c r="HO583" s="54"/>
      <c r="HP583" s="54"/>
      <c r="HQ583" s="54"/>
      <c r="HR583" s="54"/>
      <c r="HS583" s="54"/>
      <c r="HT583" s="54"/>
      <c r="HU583" s="54"/>
      <c r="HV583" s="54"/>
      <c r="HW583" s="54"/>
      <c r="HX583" s="54"/>
      <c r="HY583" s="54"/>
      <c r="HZ583" s="54"/>
      <c r="IA583" s="54"/>
      <c r="IB583" s="54"/>
      <c r="IC583" s="54"/>
      <c r="ID583" s="54"/>
      <c r="IE583" s="54"/>
      <c r="IF583" s="54"/>
      <c r="IG583" s="54"/>
      <c r="IH583" s="54"/>
      <c r="II583" s="54"/>
      <c r="IJ583" s="54"/>
      <c r="IK583" s="54"/>
      <c r="IL583" s="54"/>
      <c r="IM583" s="54"/>
      <c r="IN583" s="54"/>
      <c r="IO583" s="54"/>
      <c r="IP583" s="54"/>
      <c r="IQ583" s="54"/>
      <c r="IR583" s="54"/>
      <c r="IS583" s="54"/>
      <c r="IT583" s="54"/>
      <c r="IU583" s="54"/>
      <c r="IV583" s="54"/>
      <c r="IW583" s="54"/>
      <c r="IX583" s="54"/>
      <c r="IY583" s="54"/>
      <c r="IZ583" s="54"/>
      <c r="JA583" s="16"/>
      <c r="JB583" s="16"/>
      <c r="JC583" s="16"/>
      <c r="JD583" s="16"/>
    </row>
    <row r="584" spans="1:264" s="6" customFormat="1" x14ac:dyDescent="0.25">
      <c r="A584" s="55">
        <v>580</v>
      </c>
      <c r="B584" s="56">
        <f>ESTUDIANTES!B584</f>
        <v>0</v>
      </c>
      <c r="C584" s="56">
        <f>ESTUDIANTES!C584</f>
        <v>0</v>
      </c>
      <c r="D584" s="97">
        <f>ESTUDIANTES!D584</f>
        <v>0</v>
      </c>
      <c r="E584" s="97"/>
      <c r="F584" s="97"/>
      <c r="G584" s="97"/>
      <c r="H584" s="57">
        <f>ESTUDIANTES!H584</f>
        <v>0</v>
      </c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4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4"/>
      <c r="EL584" s="54"/>
      <c r="EM584" s="54"/>
      <c r="EN584" s="54"/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  <c r="HB584" s="54"/>
      <c r="HC584" s="54"/>
      <c r="HD584" s="54"/>
      <c r="HE584" s="54"/>
      <c r="HF584" s="54"/>
      <c r="HG584" s="54"/>
      <c r="HH584" s="54"/>
      <c r="HI584" s="54"/>
      <c r="HJ584" s="54"/>
      <c r="HK584" s="54"/>
      <c r="HL584" s="54"/>
      <c r="HM584" s="54"/>
      <c r="HN584" s="54"/>
      <c r="HO584" s="54"/>
      <c r="HP584" s="54"/>
      <c r="HQ584" s="54"/>
      <c r="HR584" s="54"/>
      <c r="HS584" s="54"/>
      <c r="HT584" s="54"/>
      <c r="HU584" s="54"/>
      <c r="HV584" s="54"/>
      <c r="HW584" s="54"/>
      <c r="HX584" s="54"/>
      <c r="HY584" s="54"/>
      <c r="HZ584" s="54"/>
      <c r="IA584" s="54"/>
      <c r="IB584" s="54"/>
      <c r="IC584" s="54"/>
      <c r="ID584" s="54"/>
      <c r="IE584" s="54"/>
      <c r="IF584" s="54"/>
      <c r="IG584" s="54"/>
      <c r="IH584" s="54"/>
      <c r="II584" s="54"/>
      <c r="IJ584" s="54"/>
      <c r="IK584" s="54"/>
      <c r="IL584" s="54"/>
      <c r="IM584" s="54"/>
      <c r="IN584" s="54"/>
      <c r="IO584" s="54"/>
      <c r="IP584" s="54"/>
      <c r="IQ584" s="54"/>
      <c r="IR584" s="54"/>
      <c r="IS584" s="54"/>
      <c r="IT584" s="54"/>
      <c r="IU584" s="54"/>
      <c r="IV584" s="54"/>
      <c r="IW584" s="54"/>
      <c r="IX584" s="54"/>
      <c r="IY584" s="54"/>
      <c r="IZ584" s="54"/>
      <c r="JA584" s="16"/>
      <c r="JB584" s="16"/>
      <c r="JC584" s="16"/>
      <c r="JD584" s="16"/>
    </row>
    <row r="585" spans="1:264" s="6" customFormat="1" x14ac:dyDescent="0.25">
      <c r="A585" s="55">
        <v>581</v>
      </c>
      <c r="B585" s="56">
        <f>ESTUDIANTES!B585</f>
        <v>0</v>
      </c>
      <c r="C585" s="56">
        <f>ESTUDIANTES!C585</f>
        <v>0</v>
      </c>
      <c r="D585" s="97">
        <f>ESTUDIANTES!D585</f>
        <v>0</v>
      </c>
      <c r="E585" s="97"/>
      <c r="F585" s="97"/>
      <c r="G585" s="97"/>
      <c r="H585" s="57">
        <f>ESTUDIANTES!H585</f>
        <v>0</v>
      </c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4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4"/>
      <c r="EL585" s="54"/>
      <c r="EM585" s="54"/>
      <c r="EN585" s="54"/>
      <c r="EO585" s="54"/>
      <c r="EP585" s="54"/>
      <c r="EQ585" s="54"/>
      <c r="ER585" s="54"/>
      <c r="ES585" s="54"/>
      <c r="ET585" s="54"/>
      <c r="EU585" s="54"/>
      <c r="EV585" s="54"/>
      <c r="EW585" s="54"/>
      <c r="EX585" s="54"/>
      <c r="EY585" s="54"/>
      <c r="EZ585" s="54"/>
      <c r="FA585" s="54"/>
      <c r="FB585" s="54"/>
      <c r="FC585" s="54"/>
      <c r="FD585" s="54"/>
      <c r="FE585" s="54"/>
      <c r="FF585" s="54"/>
      <c r="FG585" s="54"/>
      <c r="FH585" s="54"/>
      <c r="FI585" s="54"/>
      <c r="FJ585" s="54"/>
      <c r="FK585" s="54"/>
      <c r="FL585" s="54"/>
      <c r="FM585" s="54"/>
      <c r="FN585" s="54"/>
      <c r="FO585" s="54"/>
      <c r="FP585" s="54"/>
      <c r="FQ585" s="54"/>
      <c r="FR585" s="54"/>
      <c r="FS585" s="54"/>
      <c r="FT585" s="54"/>
      <c r="FU585" s="54"/>
      <c r="FV585" s="54"/>
      <c r="FW585" s="54"/>
      <c r="FX585" s="54"/>
      <c r="FY585" s="54"/>
      <c r="FZ585" s="54"/>
      <c r="GA585" s="54"/>
      <c r="GB585" s="54"/>
      <c r="GC585" s="54"/>
      <c r="GD585" s="54"/>
      <c r="GE585" s="54"/>
      <c r="GF585" s="54"/>
      <c r="GG585" s="54"/>
      <c r="GH585" s="54"/>
      <c r="GI585" s="54"/>
      <c r="GJ585" s="54"/>
      <c r="GK585" s="54"/>
      <c r="GL585" s="54"/>
      <c r="GM585" s="54"/>
      <c r="GN585" s="54"/>
      <c r="GO585" s="54"/>
      <c r="GP585" s="54"/>
      <c r="GQ585" s="54"/>
      <c r="GR585" s="54"/>
      <c r="GS585" s="54"/>
      <c r="GT585" s="54"/>
      <c r="GU585" s="54"/>
      <c r="GV585" s="54"/>
      <c r="GW585" s="54"/>
      <c r="GX585" s="54"/>
      <c r="GY585" s="54"/>
      <c r="GZ585" s="54"/>
      <c r="HA585" s="54"/>
      <c r="HB585" s="54"/>
      <c r="HC585" s="54"/>
      <c r="HD585" s="54"/>
      <c r="HE585" s="54"/>
      <c r="HF585" s="54"/>
      <c r="HG585" s="54"/>
      <c r="HH585" s="54"/>
      <c r="HI585" s="54"/>
      <c r="HJ585" s="54"/>
      <c r="HK585" s="54"/>
      <c r="HL585" s="54"/>
      <c r="HM585" s="54"/>
      <c r="HN585" s="54"/>
      <c r="HO585" s="54"/>
      <c r="HP585" s="54"/>
      <c r="HQ585" s="54"/>
      <c r="HR585" s="54"/>
      <c r="HS585" s="54"/>
      <c r="HT585" s="54"/>
      <c r="HU585" s="54"/>
      <c r="HV585" s="54"/>
      <c r="HW585" s="54"/>
      <c r="HX585" s="54"/>
      <c r="HY585" s="54"/>
      <c r="HZ585" s="54"/>
      <c r="IA585" s="54"/>
      <c r="IB585" s="54"/>
      <c r="IC585" s="54"/>
      <c r="ID585" s="54"/>
      <c r="IE585" s="54"/>
      <c r="IF585" s="54"/>
      <c r="IG585" s="54"/>
      <c r="IH585" s="54"/>
      <c r="II585" s="54"/>
      <c r="IJ585" s="54"/>
      <c r="IK585" s="54"/>
      <c r="IL585" s="54"/>
      <c r="IM585" s="54"/>
      <c r="IN585" s="54"/>
      <c r="IO585" s="54"/>
      <c r="IP585" s="54"/>
      <c r="IQ585" s="54"/>
      <c r="IR585" s="54"/>
      <c r="IS585" s="54"/>
      <c r="IT585" s="54"/>
      <c r="IU585" s="54"/>
      <c r="IV585" s="54"/>
      <c r="IW585" s="54"/>
      <c r="IX585" s="54"/>
      <c r="IY585" s="54"/>
      <c r="IZ585" s="54"/>
      <c r="JA585" s="16"/>
      <c r="JB585" s="16"/>
      <c r="JC585" s="16"/>
      <c r="JD585" s="16"/>
    </row>
    <row r="586" spans="1:264" s="6" customFormat="1" x14ac:dyDescent="0.25">
      <c r="A586" s="55">
        <v>582</v>
      </c>
      <c r="B586" s="56">
        <f>ESTUDIANTES!B586</f>
        <v>0</v>
      </c>
      <c r="C586" s="56">
        <f>ESTUDIANTES!C586</f>
        <v>0</v>
      </c>
      <c r="D586" s="97">
        <f>ESTUDIANTES!D586</f>
        <v>0</v>
      </c>
      <c r="E586" s="97"/>
      <c r="F586" s="97"/>
      <c r="G586" s="97"/>
      <c r="H586" s="57">
        <f>ESTUDIANTES!H586</f>
        <v>0</v>
      </c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4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4"/>
      <c r="EL586" s="54"/>
      <c r="EM586" s="54"/>
      <c r="EN586" s="54"/>
      <c r="EO586" s="54"/>
      <c r="EP586" s="54"/>
      <c r="EQ586" s="54"/>
      <c r="ER586" s="54"/>
      <c r="ES586" s="54"/>
      <c r="ET586" s="54"/>
      <c r="EU586" s="54"/>
      <c r="EV586" s="54"/>
      <c r="EW586" s="54"/>
      <c r="EX586" s="54"/>
      <c r="EY586" s="54"/>
      <c r="EZ586" s="54"/>
      <c r="FA586" s="54"/>
      <c r="FB586" s="54"/>
      <c r="FC586" s="54"/>
      <c r="FD586" s="54"/>
      <c r="FE586" s="54"/>
      <c r="FF586" s="54"/>
      <c r="FG586" s="54"/>
      <c r="FH586" s="54"/>
      <c r="FI586" s="54"/>
      <c r="FJ586" s="54"/>
      <c r="FK586" s="54"/>
      <c r="FL586" s="54"/>
      <c r="FM586" s="54"/>
      <c r="FN586" s="54"/>
      <c r="FO586" s="54"/>
      <c r="FP586" s="54"/>
      <c r="FQ586" s="54"/>
      <c r="FR586" s="54"/>
      <c r="FS586" s="54"/>
      <c r="FT586" s="54"/>
      <c r="FU586" s="54"/>
      <c r="FV586" s="54"/>
      <c r="FW586" s="54"/>
      <c r="FX586" s="54"/>
      <c r="FY586" s="54"/>
      <c r="FZ586" s="54"/>
      <c r="GA586" s="54"/>
      <c r="GB586" s="54"/>
      <c r="GC586" s="54"/>
      <c r="GD586" s="54"/>
      <c r="GE586" s="54"/>
      <c r="GF586" s="54"/>
      <c r="GG586" s="54"/>
      <c r="GH586" s="54"/>
      <c r="GI586" s="54"/>
      <c r="GJ586" s="54"/>
      <c r="GK586" s="54"/>
      <c r="GL586" s="54"/>
      <c r="GM586" s="54"/>
      <c r="GN586" s="54"/>
      <c r="GO586" s="54"/>
      <c r="GP586" s="54"/>
      <c r="GQ586" s="54"/>
      <c r="GR586" s="54"/>
      <c r="GS586" s="54"/>
      <c r="GT586" s="54"/>
      <c r="GU586" s="54"/>
      <c r="GV586" s="54"/>
      <c r="GW586" s="54"/>
      <c r="GX586" s="54"/>
      <c r="GY586" s="54"/>
      <c r="GZ586" s="54"/>
      <c r="HA586" s="54"/>
      <c r="HB586" s="54"/>
      <c r="HC586" s="54"/>
      <c r="HD586" s="54"/>
      <c r="HE586" s="54"/>
      <c r="HF586" s="54"/>
      <c r="HG586" s="54"/>
      <c r="HH586" s="54"/>
      <c r="HI586" s="54"/>
      <c r="HJ586" s="54"/>
      <c r="HK586" s="54"/>
      <c r="HL586" s="54"/>
      <c r="HM586" s="54"/>
      <c r="HN586" s="54"/>
      <c r="HO586" s="54"/>
      <c r="HP586" s="54"/>
      <c r="HQ586" s="54"/>
      <c r="HR586" s="54"/>
      <c r="HS586" s="54"/>
      <c r="HT586" s="54"/>
      <c r="HU586" s="54"/>
      <c r="HV586" s="54"/>
      <c r="HW586" s="54"/>
      <c r="HX586" s="54"/>
      <c r="HY586" s="54"/>
      <c r="HZ586" s="54"/>
      <c r="IA586" s="54"/>
      <c r="IB586" s="54"/>
      <c r="IC586" s="54"/>
      <c r="ID586" s="54"/>
      <c r="IE586" s="54"/>
      <c r="IF586" s="54"/>
      <c r="IG586" s="54"/>
      <c r="IH586" s="54"/>
      <c r="II586" s="54"/>
      <c r="IJ586" s="54"/>
      <c r="IK586" s="54"/>
      <c r="IL586" s="54"/>
      <c r="IM586" s="54"/>
      <c r="IN586" s="54"/>
      <c r="IO586" s="54"/>
      <c r="IP586" s="54"/>
      <c r="IQ586" s="54"/>
      <c r="IR586" s="54"/>
      <c r="IS586" s="54"/>
      <c r="IT586" s="54"/>
      <c r="IU586" s="54"/>
      <c r="IV586" s="54"/>
      <c r="IW586" s="54"/>
      <c r="IX586" s="54"/>
      <c r="IY586" s="54"/>
      <c r="IZ586" s="54"/>
      <c r="JA586" s="16"/>
      <c r="JB586" s="16"/>
      <c r="JC586" s="16"/>
      <c r="JD586" s="16"/>
    </row>
    <row r="587" spans="1:264" s="6" customFormat="1" x14ac:dyDescent="0.25">
      <c r="A587" s="55">
        <v>583</v>
      </c>
      <c r="B587" s="56">
        <f>ESTUDIANTES!B587</f>
        <v>0</v>
      </c>
      <c r="C587" s="56">
        <f>ESTUDIANTES!C587</f>
        <v>0</v>
      </c>
      <c r="D587" s="97">
        <f>ESTUDIANTES!D587</f>
        <v>0</v>
      </c>
      <c r="E587" s="97"/>
      <c r="F587" s="97"/>
      <c r="G587" s="97"/>
      <c r="H587" s="57">
        <f>ESTUDIANTES!H587</f>
        <v>0</v>
      </c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4"/>
      <c r="CW587" s="54"/>
      <c r="CX587" s="54"/>
      <c r="CY587" s="54"/>
      <c r="CZ587" s="54"/>
      <c r="DA587" s="54"/>
      <c r="DB587" s="54"/>
      <c r="DC587" s="54"/>
      <c r="DD587" s="54"/>
      <c r="DE587" s="54"/>
      <c r="DF587" s="54"/>
      <c r="DG587" s="54"/>
      <c r="DH587" s="54"/>
      <c r="DI587" s="54"/>
      <c r="DJ587" s="54"/>
      <c r="DK587" s="54"/>
      <c r="DL587" s="54"/>
      <c r="DM587" s="54"/>
      <c r="DN587" s="54"/>
      <c r="DO587" s="54"/>
      <c r="DP587" s="54"/>
      <c r="DQ587" s="54"/>
      <c r="DR587" s="54"/>
      <c r="DS587" s="54"/>
      <c r="DT587" s="54"/>
      <c r="DU587" s="54"/>
      <c r="DV587" s="54"/>
      <c r="DW587" s="54"/>
      <c r="DX587" s="54"/>
      <c r="DY587" s="54"/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  <c r="EJ587" s="54"/>
      <c r="EK587" s="54"/>
      <c r="EL587" s="54"/>
      <c r="EM587" s="54"/>
      <c r="EN587" s="54"/>
      <c r="EO587" s="54"/>
      <c r="EP587" s="54"/>
      <c r="EQ587" s="54"/>
      <c r="ER587" s="54"/>
      <c r="ES587" s="54"/>
      <c r="ET587" s="54"/>
      <c r="EU587" s="54"/>
      <c r="EV587" s="54"/>
      <c r="EW587" s="54"/>
      <c r="EX587" s="54"/>
      <c r="EY587" s="54"/>
      <c r="EZ587" s="54"/>
      <c r="FA587" s="54"/>
      <c r="FB587" s="54"/>
      <c r="FC587" s="54"/>
      <c r="FD587" s="54"/>
      <c r="FE587" s="54"/>
      <c r="FF587" s="54"/>
      <c r="FG587" s="54"/>
      <c r="FH587" s="54"/>
      <c r="FI587" s="54"/>
      <c r="FJ587" s="54"/>
      <c r="FK587" s="54"/>
      <c r="FL587" s="54"/>
      <c r="FM587" s="54"/>
      <c r="FN587" s="54"/>
      <c r="FO587" s="54"/>
      <c r="FP587" s="54"/>
      <c r="FQ587" s="54"/>
      <c r="FR587" s="54"/>
      <c r="FS587" s="54"/>
      <c r="FT587" s="54"/>
      <c r="FU587" s="54"/>
      <c r="FV587" s="54"/>
      <c r="FW587" s="54"/>
      <c r="FX587" s="54"/>
      <c r="FY587" s="54"/>
      <c r="FZ587" s="54"/>
      <c r="GA587" s="54"/>
      <c r="GB587" s="54"/>
      <c r="GC587" s="54"/>
      <c r="GD587" s="54"/>
      <c r="GE587" s="54"/>
      <c r="GF587" s="54"/>
      <c r="GG587" s="54"/>
      <c r="GH587" s="54"/>
      <c r="GI587" s="54"/>
      <c r="GJ587" s="54"/>
      <c r="GK587" s="54"/>
      <c r="GL587" s="54"/>
      <c r="GM587" s="54"/>
      <c r="GN587" s="54"/>
      <c r="GO587" s="54"/>
      <c r="GP587" s="54"/>
      <c r="GQ587" s="54"/>
      <c r="GR587" s="54"/>
      <c r="GS587" s="54"/>
      <c r="GT587" s="54"/>
      <c r="GU587" s="54"/>
      <c r="GV587" s="54"/>
      <c r="GW587" s="54"/>
      <c r="GX587" s="54"/>
      <c r="GY587" s="54"/>
      <c r="GZ587" s="54"/>
      <c r="HA587" s="54"/>
      <c r="HB587" s="54"/>
      <c r="HC587" s="54"/>
      <c r="HD587" s="54"/>
      <c r="HE587" s="54"/>
      <c r="HF587" s="54"/>
      <c r="HG587" s="54"/>
      <c r="HH587" s="54"/>
      <c r="HI587" s="54"/>
      <c r="HJ587" s="54"/>
      <c r="HK587" s="54"/>
      <c r="HL587" s="54"/>
      <c r="HM587" s="54"/>
      <c r="HN587" s="54"/>
      <c r="HO587" s="54"/>
      <c r="HP587" s="54"/>
      <c r="HQ587" s="54"/>
      <c r="HR587" s="54"/>
      <c r="HS587" s="54"/>
      <c r="HT587" s="54"/>
      <c r="HU587" s="54"/>
      <c r="HV587" s="54"/>
      <c r="HW587" s="54"/>
      <c r="HX587" s="54"/>
      <c r="HY587" s="54"/>
      <c r="HZ587" s="54"/>
      <c r="IA587" s="54"/>
      <c r="IB587" s="54"/>
      <c r="IC587" s="54"/>
      <c r="ID587" s="54"/>
      <c r="IE587" s="54"/>
      <c r="IF587" s="54"/>
      <c r="IG587" s="54"/>
      <c r="IH587" s="54"/>
      <c r="II587" s="54"/>
      <c r="IJ587" s="54"/>
      <c r="IK587" s="54"/>
      <c r="IL587" s="54"/>
      <c r="IM587" s="54"/>
      <c r="IN587" s="54"/>
      <c r="IO587" s="54"/>
      <c r="IP587" s="54"/>
      <c r="IQ587" s="54"/>
      <c r="IR587" s="54"/>
      <c r="IS587" s="54"/>
      <c r="IT587" s="54"/>
      <c r="IU587" s="54"/>
      <c r="IV587" s="54"/>
      <c r="IW587" s="54"/>
      <c r="IX587" s="54"/>
      <c r="IY587" s="54"/>
      <c r="IZ587" s="54"/>
      <c r="JA587" s="16"/>
      <c r="JB587" s="16"/>
      <c r="JC587" s="16"/>
      <c r="JD587" s="16"/>
    </row>
    <row r="588" spans="1:264" s="6" customFormat="1" x14ac:dyDescent="0.25">
      <c r="A588" s="55">
        <v>584</v>
      </c>
      <c r="B588" s="56">
        <f>ESTUDIANTES!B588</f>
        <v>0</v>
      </c>
      <c r="C588" s="56">
        <f>ESTUDIANTES!C588</f>
        <v>0</v>
      </c>
      <c r="D588" s="97">
        <f>ESTUDIANTES!D588</f>
        <v>0</v>
      </c>
      <c r="E588" s="97"/>
      <c r="F588" s="97"/>
      <c r="G588" s="97"/>
      <c r="H588" s="57">
        <f>ESTUDIANTES!H588</f>
        <v>0</v>
      </c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4"/>
      <c r="CW588" s="54"/>
      <c r="CX588" s="54"/>
      <c r="CY588" s="54"/>
      <c r="CZ588" s="54"/>
      <c r="DA588" s="54"/>
      <c r="DB588" s="54"/>
      <c r="DC588" s="54"/>
      <c r="DD588" s="54"/>
      <c r="DE588" s="54"/>
      <c r="DF588" s="54"/>
      <c r="DG588" s="54"/>
      <c r="DH588" s="54"/>
      <c r="DI588" s="54"/>
      <c r="DJ588" s="54"/>
      <c r="DK588" s="54"/>
      <c r="DL588" s="54"/>
      <c r="DM588" s="54"/>
      <c r="DN588" s="54"/>
      <c r="DO588" s="54"/>
      <c r="DP588" s="54"/>
      <c r="DQ588" s="54"/>
      <c r="DR588" s="54"/>
      <c r="DS588" s="54"/>
      <c r="DT588" s="54"/>
      <c r="DU588" s="54"/>
      <c r="DV588" s="54"/>
      <c r="DW588" s="54"/>
      <c r="DX588" s="54"/>
      <c r="DY588" s="54"/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  <c r="EJ588" s="54"/>
      <c r="EK588" s="54"/>
      <c r="EL588" s="54"/>
      <c r="EM588" s="54"/>
      <c r="EN588" s="54"/>
      <c r="EO588" s="54"/>
      <c r="EP588" s="54"/>
      <c r="EQ588" s="54"/>
      <c r="ER588" s="54"/>
      <c r="ES588" s="54"/>
      <c r="ET588" s="54"/>
      <c r="EU588" s="54"/>
      <c r="EV588" s="54"/>
      <c r="EW588" s="54"/>
      <c r="EX588" s="54"/>
      <c r="EY588" s="54"/>
      <c r="EZ588" s="54"/>
      <c r="FA588" s="54"/>
      <c r="FB588" s="54"/>
      <c r="FC588" s="54"/>
      <c r="FD588" s="54"/>
      <c r="FE588" s="54"/>
      <c r="FF588" s="54"/>
      <c r="FG588" s="54"/>
      <c r="FH588" s="54"/>
      <c r="FI588" s="54"/>
      <c r="FJ588" s="54"/>
      <c r="FK588" s="54"/>
      <c r="FL588" s="54"/>
      <c r="FM588" s="54"/>
      <c r="FN588" s="54"/>
      <c r="FO588" s="54"/>
      <c r="FP588" s="54"/>
      <c r="FQ588" s="54"/>
      <c r="FR588" s="54"/>
      <c r="FS588" s="54"/>
      <c r="FT588" s="54"/>
      <c r="FU588" s="54"/>
      <c r="FV588" s="54"/>
      <c r="FW588" s="54"/>
      <c r="FX588" s="54"/>
      <c r="FY588" s="54"/>
      <c r="FZ588" s="54"/>
      <c r="GA588" s="54"/>
      <c r="GB588" s="54"/>
      <c r="GC588" s="54"/>
      <c r="GD588" s="54"/>
      <c r="GE588" s="54"/>
      <c r="GF588" s="54"/>
      <c r="GG588" s="54"/>
      <c r="GH588" s="54"/>
      <c r="GI588" s="54"/>
      <c r="GJ588" s="54"/>
      <c r="GK588" s="54"/>
      <c r="GL588" s="54"/>
      <c r="GM588" s="54"/>
      <c r="GN588" s="54"/>
      <c r="GO588" s="54"/>
      <c r="GP588" s="54"/>
      <c r="GQ588" s="54"/>
      <c r="GR588" s="54"/>
      <c r="GS588" s="54"/>
      <c r="GT588" s="54"/>
      <c r="GU588" s="54"/>
      <c r="GV588" s="54"/>
      <c r="GW588" s="54"/>
      <c r="GX588" s="54"/>
      <c r="GY588" s="54"/>
      <c r="GZ588" s="54"/>
      <c r="HA588" s="54"/>
      <c r="HB588" s="54"/>
      <c r="HC588" s="54"/>
      <c r="HD588" s="54"/>
      <c r="HE588" s="54"/>
      <c r="HF588" s="54"/>
      <c r="HG588" s="54"/>
      <c r="HH588" s="54"/>
      <c r="HI588" s="54"/>
      <c r="HJ588" s="54"/>
      <c r="HK588" s="54"/>
      <c r="HL588" s="54"/>
      <c r="HM588" s="54"/>
      <c r="HN588" s="54"/>
      <c r="HO588" s="54"/>
      <c r="HP588" s="54"/>
      <c r="HQ588" s="54"/>
      <c r="HR588" s="54"/>
      <c r="HS588" s="54"/>
      <c r="HT588" s="54"/>
      <c r="HU588" s="54"/>
      <c r="HV588" s="54"/>
      <c r="HW588" s="54"/>
      <c r="HX588" s="54"/>
      <c r="HY588" s="54"/>
      <c r="HZ588" s="54"/>
      <c r="IA588" s="54"/>
      <c r="IB588" s="54"/>
      <c r="IC588" s="54"/>
      <c r="ID588" s="54"/>
      <c r="IE588" s="54"/>
      <c r="IF588" s="54"/>
      <c r="IG588" s="54"/>
      <c r="IH588" s="54"/>
      <c r="II588" s="54"/>
      <c r="IJ588" s="54"/>
      <c r="IK588" s="54"/>
      <c r="IL588" s="54"/>
      <c r="IM588" s="54"/>
      <c r="IN588" s="54"/>
      <c r="IO588" s="54"/>
      <c r="IP588" s="54"/>
      <c r="IQ588" s="54"/>
      <c r="IR588" s="54"/>
      <c r="IS588" s="54"/>
      <c r="IT588" s="54"/>
      <c r="IU588" s="54"/>
      <c r="IV588" s="54"/>
      <c r="IW588" s="54"/>
      <c r="IX588" s="54"/>
      <c r="IY588" s="54"/>
      <c r="IZ588" s="54"/>
      <c r="JA588" s="16"/>
      <c r="JB588" s="16"/>
      <c r="JC588" s="16"/>
      <c r="JD588" s="16"/>
    </row>
    <row r="589" spans="1:264" s="6" customFormat="1" x14ac:dyDescent="0.25">
      <c r="A589" s="55">
        <v>585</v>
      </c>
      <c r="B589" s="56">
        <f>ESTUDIANTES!B589</f>
        <v>0</v>
      </c>
      <c r="C589" s="56">
        <f>ESTUDIANTES!C589</f>
        <v>0</v>
      </c>
      <c r="D589" s="97">
        <f>ESTUDIANTES!D589</f>
        <v>0</v>
      </c>
      <c r="E589" s="97"/>
      <c r="F589" s="97"/>
      <c r="G589" s="97"/>
      <c r="H589" s="57">
        <f>ESTUDIANTES!H589</f>
        <v>0</v>
      </c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4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4"/>
      <c r="EL589" s="54"/>
      <c r="EM589" s="54"/>
      <c r="EN589" s="54"/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  <c r="HB589" s="54"/>
      <c r="HC589" s="54"/>
      <c r="HD589" s="54"/>
      <c r="HE589" s="54"/>
      <c r="HF589" s="54"/>
      <c r="HG589" s="54"/>
      <c r="HH589" s="54"/>
      <c r="HI589" s="54"/>
      <c r="HJ589" s="54"/>
      <c r="HK589" s="54"/>
      <c r="HL589" s="54"/>
      <c r="HM589" s="54"/>
      <c r="HN589" s="54"/>
      <c r="HO589" s="54"/>
      <c r="HP589" s="54"/>
      <c r="HQ589" s="54"/>
      <c r="HR589" s="54"/>
      <c r="HS589" s="54"/>
      <c r="HT589" s="54"/>
      <c r="HU589" s="54"/>
      <c r="HV589" s="54"/>
      <c r="HW589" s="54"/>
      <c r="HX589" s="54"/>
      <c r="HY589" s="54"/>
      <c r="HZ589" s="54"/>
      <c r="IA589" s="54"/>
      <c r="IB589" s="54"/>
      <c r="IC589" s="54"/>
      <c r="ID589" s="54"/>
      <c r="IE589" s="54"/>
      <c r="IF589" s="54"/>
      <c r="IG589" s="54"/>
      <c r="IH589" s="54"/>
      <c r="II589" s="54"/>
      <c r="IJ589" s="54"/>
      <c r="IK589" s="54"/>
      <c r="IL589" s="54"/>
      <c r="IM589" s="54"/>
      <c r="IN589" s="54"/>
      <c r="IO589" s="54"/>
      <c r="IP589" s="54"/>
      <c r="IQ589" s="54"/>
      <c r="IR589" s="54"/>
      <c r="IS589" s="54"/>
      <c r="IT589" s="54"/>
      <c r="IU589" s="54"/>
      <c r="IV589" s="54"/>
      <c r="IW589" s="54"/>
      <c r="IX589" s="54"/>
      <c r="IY589" s="54"/>
      <c r="IZ589" s="54"/>
      <c r="JA589" s="16"/>
      <c r="JB589" s="16"/>
      <c r="JC589" s="16"/>
      <c r="JD589" s="16"/>
    </row>
    <row r="590" spans="1:264" s="6" customFormat="1" x14ac:dyDescent="0.25">
      <c r="A590" s="55">
        <v>586</v>
      </c>
      <c r="B590" s="56">
        <f>ESTUDIANTES!B590</f>
        <v>0</v>
      </c>
      <c r="C590" s="56">
        <f>ESTUDIANTES!C590</f>
        <v>0</v>
      </c>
      <c r="D590" s="97">
        <f>ESTUDIANTES!D590</f>
        <v>0</v>
      </c>
      <c r="E590" s="97"/>
      <c r="F590" s="97"/>
      <c r="G590" s="97"/>
      <c r="H590" s="57">
        <f>ESTUDIANTES!H590</f>
        <v>0</v>
      </c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4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4"/>
      <c r="EL590" s="54"/>
      <c r="EM590" s="54"/>
      <c r="EN590" s="54"/>
      <c r="EO590" s="54"/>
      <c r="EP590" s="54"/>
      <c r="EQ590" s="54"/>
      <c r="ER590" s="54"/>
      <c r="ES590" s="54"/>
      <c r="ET590" s="54"/>
      <c r="EU590" s="54"/>
      <c r="EV590" s="54"/>
      <c r="EW590" s="54"/>
      <c r="EX590" s="54"/>
      <c r="EY590" s="54"/>
      <c r="EZ590" s="54"/>
      <c r="FA590" s="54"/>
      <c r="FB590" s="54"/>
      <c r="FC590" s="54"/>
      <c r="FD590" s="54"/>
      <c r="FE590" s="54"/>
      <c r="FF590" s="54"/>
      <c r="FG590" s="54"/>
      <c r="FH590" s="54"/>
      <c r="FI590" s="54"/>
      <c r="FJ590" s="54"/>
      <c r="FK590" s="54"/>
      <c r="FL590" s="54"/>
      <c r="FM590" s="54"/>
      <c r="FN590" s="54"/>
      <c r="FO590" s="54"/>
      <c r="FP590" s="54"/>
      <c r="FQ590" s="54"/>
      <c r="FR590" s="54"/>
      <c r="FS590" s="54"/>
      <c r="FT590" s="54"/>
      <c r="FU590" s="54"/>
      <c r="FV590" s="54"/>
      <c r="FW590" s="54"/>
      <c r="FX590" s="54"/>
      <c r="FY590" s="54"/>
      <c r="FZ590" s="54"/>
      <c r="GA590" s="54"/>
      <c r="GB590" s="54"/>
      <c r="GC590" s="54"/>
      <c r="GD590" s="54"/>
      <c r="GE590" s="54"/>
      <c r="GF590" s="54"/>
      <c r="GG590" s="54"/>
      <c r="GH590" s="54"/>
      <c r="GI590" s="54"/>
      <c r="GJ590" s="54"/>
      <c r="GK590" s="54"/>
      <c r="GL590" s="54"/>
      <c r="GM590" s="54"/>
      <c r="GN590" s="54"/>
      <c r="GO590" s="54"/>
      <c r="GP590" s="54"/>
      <c r="GQ590" s="54"/>
      <c r="GR590" s="54"/>
      <c r="GS590" s="54"/>
      <c r="GT590" s="54"/>
      <c r="GU590" s="54"/>
      <c r="GV590" s="54"/>
      <c r="GW590" s="54"/>
      <c r="GX590" s="54"/>
      <c r="GY590" s="54"/>
      <c r="GZ590" s="54"/>
      <c r="HA590" s="54"/>
      <c r="HB590" s="54"/>
      <c r="HC590" s="54"/>
      <c r="HD590" s="54"/>
      <c r="HE590" s="54"/>
      <c r="HF590" s="54"/>
      <c r="HG590" s="54"/>
      <c r="HH590" s="54"/>
      <c r="HI590" s="54"/>
      <c r="HJ590" s="54"/>
      <c r="HK590" s="54"/>
      <c r="HL590" s="54"/>
      <c r="HM590" s="54"/>
      <c r="HN590" s="54"/>
      <c r="HO590" s="54"/>
      <c r="HP590" s="54"/>
      <c r="HQ590" s="54"/>
      <c r="HR590" s="54"/>
      <c r="HS590" s="54"/>
      <c r="HT590" s="54"/>
      <c r="HU590" s="54"/>
      <c r="HV590" s="54"/>
      <c r="HW590" s="54"/>
      <c r="HX590" s="54"/>
      <c r="HY590" s="54"/>
      <c r="HZ590" s="54"/>
      <c r="IA590" s="54"/>
      <c r="IB590" s="54"/>
      <c r="IC590" s="54"/>
      <c r="ID590" s="54"/>
      <c r="IE590" s="54"/>
      <c r="IF590" s="54"/>
      <c r="IG590" s="54"/>
      <c r="IH590" s="54"/>
      <c r="II590" s="54"/>
      <c r="IJ590" s="54"/>
      <c r="IK590" s="54"/>
      <c r="IL590" s="54"/>
      <c r="IM590" s="54"/>
      <c r="IN590" s="54"/>
      <c r="IO590" s="54"/>
      <c r="IP590" s="54"/>
      <c r="IQ590" s="54"/>
      <c r="IR590" s="54"/>
      <c r="IS590" s="54"/>
      <c r="IT590" s="54"/>
      <c r="IU590" s="54"/>
      <c r="IV590" s="54"/>
      <c r="IW590" s="54"/>
      <c r="IX590" s="54"/>
      <c r="IY590" s="54"/>
      <c r="IZ590" s="54"/>
      <c r="JA590" s="16"/>
      <c r="JB590" s="16"/>
      <c r="JC590" s="16"/>
      <c r="JD590" s="16"/>
    </row>
    <row r="591" spans="1:264" s="6" customFormat="1" x14ac:dyDescent="0.25">
      <c r="A591" s="55">
        <v>587</v>
      </c>
      <c r="B591" s="56">
        <f>ESTUDIANTES!B591</f>
        <v>0</v>
      </c>
      <c r="C591" s="56">
        <f>ESTUDIANTES!C591</f>
        <v>0</v>
      </c>
      <c r="D591" s="97">
        <f>ESTUDIANTES!D591</f>
        <v>0</v>
      </c>
      <c r="E591" s="97"/>
      <c r="F591" s="97"/>
      <c r="G591" s="97"/>
      <c r="H591" s="57">
        <f>ESTUDIANTES!H591</f>
        <v>0</v>
      </c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4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4"/>
      <c r="EL591" s="54"/>
      <c r="EM591" s="54"/>
      <c r="EN591" s="54"/>
      <c r="EO591" s="54"/>
      <c r="EP591" s="54"/>
      <c r="EQ591" s="54"/>
      <c r="ER591" s="54"/>
      <c r="ES591" s="54"/>
      <c r="ET591" s="54"/>
      <c r="EU591" s="54"/>
      <c r="EV591" s="54"/>
      <c r="EW591" s="54"/>
      <c r="EX591" s="54"/>
      <c r="EY591" s="54"/>
      <c r="EZ591" s="54"/>
      <c r="FA591" s="54"/>
      <c r="FB591" s="54"/>
      <c r="FC591" s="54"/>
      <c r="FD591" s="54"/>
      <c r="FE591" s="54"/>
      <c r="FF591" s="54"/>
      <c r="FG591" s="54"/>
      <c r="FH591" s="54"/>
      <c r="FI591" s="54"/>
      <c r="FJ591" s="54"/>
      <c r="FK591" s="54"/>
      <c r="FL591" s="54"/>
      <c r="FM591" s="54"/>
      <c r="FN591" s="54"/>
      <c r="FO591" s="54"/>
      <c r="FP591" s="54"/>
      <c r="FQ591" s="54"/>
      <c r="FR591" s="54"/>
      <c r="FS591" s="54"/>
      <c r="FT591" s="54"/>
      <c r="FU591" s="54"/>
      <c r="FV591" s="54"/>
      <c r="FW591" s="54"/>
      <c r="FX591" s="54"/>
      <c r="FY591" s="54"/>
      <c r="FZ591" s="54"/>
      <c r="GA591" s="54"/>
      <c r="GB591" s="54"/>
      <c r="GC591" s="54"/>
      <c r="GD591" s="54"/>
      <c r="GE591" s="54"/>
      <c r="GF591" s="54"/>
      <c r="GG591" s="54"/>
      <c r="GH591" s="54"/>
      <c r="GI591" s="54"/>
      <c r="GJ591" s="54"/>
      <c r="GK591" s="54"/>
      <c r="GL591" s="54"/>
      <c r="GM591" s="54"/>
      <c r="GN591" s="54"/>
      <c r="GO591" s="54"/>
      <c r="GP591" s="54"/>
      <c r="GQ591" s="54"/>
      <c r="GR591" s="54"/>
      <c r="GS591" s="54"/>
      <c r="GT591" s="54"/>
      <c r="GU591" s="54"/>
      <c r="GV591" s="54"/>
      <c r="GW591" s="54"/>
      <c r="GX591" s="54"/>
      <c r="GY591" s="54"/>
      <c r="GZ591" s="54"/>
      <c r="HA591" s="54"/>
      <c r="HB591" s="54"/>
      <c r="HC591" s="54"/>
      <c r="HD591" s="54"/>
      <c r="HE591" s="54"/>
      <c r="HF591" s="54"/>
      <c r="HG591" s="54"/>
      <c r="HH591" s="54"/>
      <c r="HI591" s="54"/>
      <c r="HJ591" s="54"/>
      <c r="HK591" s="54"/>
      <c r="HL591" s="54"/>
      <c r="HM591" s="54"/>
      <c r="HN591" s="54"/>
      <c r="HO591" s="54"/>
      <c r="HP591" s="54"/>
      <c r="HQ591" s="54"/>
      <c r="HR591" s="54"/>
      <c r="HS591" s="54"/>
      <c r="HT591" s="54"/>
      <c r="HU591" s="54"/>
      <c r="HV591" s="54"/>
      <c r="HW591" s="54"/>
      <c r="HX591" s="54"/>
      <c r="HY591" s="54"/>
      <c r="HZ591" s="54"/>
      <c r="IA591" s="54"/>
      <c r="IB591" s="54"/>
      <c r="IC591" s="54"/>
      <c r="ID591" s="54"/>
      <c r="IE591" s="54"/>
      <c r="IF591" s="54"/>
      <c r="IG591" s="54"/>
      <c r="IH591" s="54"/>
      <c r="II591" s="54"/>
      <c r="IJ591" s="54"/>
      <c r="IK591" s="54"/>
      <c r="IL591" s="54"/>
      <c r="IM591" s="54"/>
      <c r="IN591" s="54"/>
      <c r="IO591" s="54"/>
      <c r="IP591" s="54"/>
      <c r="IQ591" s="54"/>
      <c r="IR591" s="54"/>
      <c r="IS591" s="54"/>
      <c r="IT591" s="54"/>
      <c r="IU591" s="54"/>
      <c r="IV591" s="54"/>
      <c r="IW591" s="54"/>
      <c r="IX591" s="54"/>
      <c r="IY591" s="54"/>
      <c r="IZ591" s="54"/>
      <c r="JA591" s="16"/>
      <c r="JB591" s="16"/>
      <c r="JC591" s="16"/>
      <c r="JD591" s="16"/>
    </row>
    <row r="592" spans="1:264" s="6" customFormat="1" x14ac:dyDescent="0.25">
      <c r="A592" s="55">
        <v>588</v>
      </c>
      <c r="B592" s="56">
        <f>ESTUDIANTES!B592</f>
        <v>0</v>
      </c>
      <c r="C592" s="56">
        <f>ESTUDIANTES!C592</f>
        <v>0</v>
      </c>
      <c r="D592" s="97">
        <f>ESTUDIANTES!D592</f>
        <v>0</v>
      </c>
      <c r="E592" s="97"/>
      <c r="F592" s="97"/>
      <c r="G592" s="97"/>
      <c r="H592" s="57">
        <f>ESTUDIANTES!H592</f>
        <v>0</v>
      </c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4"/>
      <c r="EL592" s="54"/>
      <c r="EM592" s="54"/>
      <c r="EN592" s="54"/>
      <c r="EO592" s="54"/>
      <c r="EP592" s="54"/>
      <c r="EQ592" s="54"/>
      <c r="ER592" s="54"/>
      <c r="ES592" s="54"/>
      <c r="ET592" s="54"/>
      <c r="EU592" s="54"/>
      <c r="EV592" s="54"/>
      <c r="EW592" s="54"/>
      <c r="EX592" s="54"/>
      <c r="EY592" s="54"/>
      <c r="EZ592" s="54"/>
      <c r="FA592" s="54"/>
      <c r="FB592" s="54"/>
      <c r="FC592" s="54"/>
      <c r="FD592" s="54"/>
      <c r="FE592" s="54"/>
      <c r="FF592" s="54"/>
      <c r="FG592" s="54"/>
      <c r="FH592" s="54"/>
      <c r="FI592" s="54"/>
      <c r="FJ592" s="54"/>
      <c r="FK592" s="54"/>
      <c r="FL592" s="54"/>
      <c r="FM592" s="54"/>
      <c r="FN592" s="54"/>
      <c r="FO592" s="54"/>
      <c r="FP592" s="54"/>
      <c r="FQ592" s="54"/>
      <c r="FR592" s="54"/>
      <c r="FS592" s="54"/>
      <c r="FT592" s="54"/>
      <c r="FU592" s="54"/>
      <c r="FV592" s="54"/>
      <c r="FW592" s="54"/>
      <c r="FX592" s="54"/>
      <c r="FY592" s="54"/>
      <c r="FZ592" s="54"/>
      <c r="GA592" s="54"/>
      <c r="GB592" s="54"/>
      <c r="GC592" s="54"/>
      <c r="GD592" s="54"/>
      <c r="GE592" s="54"/>
      <c r="GF592" s="54"/>
      <c r="GG592" s="54"/>
      <c r="GH592" s="54"/>
      <c r="GI592" s="54"/>
      <c r="GJ592" s="54"/>
      <c r="GK592" s="54"/>
      <c r="GL592" s="54"/>
      <c r="GM592" s="54"/>
      <c r="GN592" s="54"/>
      <c r="GO592" s="54"/>
      <c r="GP592" s="54"/>
      <c r="GQ592" s="54"/>
      <c r="GR592" s="54"/>
      <c r="GS592" s="54"/>
      <c r="GT592" s="54"/>
      <c r="GU592" s="54"/>
      <c r="GV592" s="54"/>
      <c r="GW592" s="54"/>
      <c r="GX592" s="54"/>
      <c r="GY592" s="54"/>
      <c r="GZ592" s="54"/>
      <c r="HA592" s="54"/>
      <c r="HB592" s="54"/>
      <c r="HC592" s="54"/>
      <c r="HD592" s="54"/>
      <c r="HE592" s="54"/>
      <c r="HF592" s="54"/>
      <c r="HG592" s="54"/>
      <c r="HH592" s="54"/>
      <c r="HI592" s="54"/>
      <c r="HJ592" s="54"/>
      <c r="HK592" s="54"/>
      <c r="HL592" s="54"/>
      <c r="HM592" s="54"/>
      <c r="HN592" s="54"/>
      <c r="HO592" s="54"/>
      <c r="HP592" s="54"/>
      <c r="HQ592" s="54"/>
      <c r="HR592" s="54"/>
      <c r="HS592" s="54"/>
      <c r="HT592" s="54"/>
      <c r="HU592" s="54"/>
      <c r="HV592" s="54"/>
      <c r="HW592" s="54"/>
      <c r="HX592" s="54"/>
      <c r="HY592" s="54"/>
      <c r="HZ592" s="54"/>
      <c r="IA592" s="54"/>
      <c r="IB592" s="54"/>
      <c r="IC592" s="54"/>
      <c r="ID592" s="54"/>
      <c r="IE592" s="54"/>
      <c r="IF592" s="54"/>
      <c r="IG592" s="54"/>
      <c r="IH592" s="54"/>
      <c r="II592" s="54"/>
      <c r="IJ592" s="54"/>
      <c r="IK592" s="54"/>
      <c r="IL592" s="54"/>
      <c r="IM592" s="54"/>
      <c r="IN592" s="54"/>
      <c r="IO592" s="54"/>
      <c r="IP592" s="54"/>
      <c r="IQ592" s="54"/>
      <c r="IR592" s="54"/>
      <c r="IS592" s="54"/>
      <c r="IT592" s="54"/>
      <c r="IU592" s="54"/>
      <c r="IV592" s="54"/>
      <c r="IW592" s="54"/>
      <c r="IX592" s="54"/>
      <c r="IY592" s="54"/>
      <c r="IZ592" s="54"/>
      <c r="JA592" s="16"/>
      <c r="JB592" s="16"/>
      <c r="JC592" s="16"/>
      <c r="JD592" s="16"/>
    </row>
    <row r="593" spans="1:264" s="6" customFormat="1" x14ac:dyDescent="0.25">
      <c r="A593" s="55">
        <v>589</v>
      </c>
      <c r="B593" s="56">
        <f>ESTUDIANTES!B593</f>
        <v>0</v>
      </c>
      <c r="C593" s="56">
        <f>ESTUDIANTES!C593</f>
        <v>0</v>
      </c>
      <c r="D593" s="97">
        <f>ESTUDIANTES!D593</f>
        <v>0</v>
      </c>
      <c r="E593" s="97"/>
      <c r="F593" s="97"/>
      <c r="G593" s="97"/>
      <c r="H593" s="57">
        <f>ESTUDIANTES!H593</f>
        <v>0</v>
      </c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4"/>
      <c r="EL593" s="54"/>
      <c r="EM593" s="54"/>
      <c r="EN593" s="54"/>
      <c r="EO593" s="54"/>
      <c r="EP593" s="54"/>
      <c r="EQ593" s="54"/>
      <c r="ER593" s="54"/>
      <c r="ES593" s="54"/>
      <c r="ET593" s="54"/>
      <c r="EU593" s="54"/>
      <c r="EV593" s="54"/>
      <c r="EW593" s="54"/>
      <c r="EX593" s="54"/>
      <c r="EY593" s="54"/>
      <c r="EZ593" s="54"/>
      <c r="FA593" s="54"/>
      <c r="FB593" s="54"/>
      <c r="FC593" s="54"/>
      <c r="FD593" s="54"/>
      <c r="FE593" s="54"/>
      <c r="FF593" s="54"/>
      <c r="FG593" s="54"/>
      <c r="FH593" s="54"/>
      <c r="FI593" s="54"/>
      <c r="FJ593" s="54"/>
      <c r="FK593" s="54"/>
      <c r="FL593" s="54"/>
      <c r="FM593" s="54"/>
      <c r="FN593" s="54"/>
      <c r="FO593" s="54"/>
      <c r="FP593" s="54"/>
      <c r="FQ593" s="54"/>
      <c r="FR593" s="54"/>
      <c r="FS593" s="54"/>
      <c r="FT593" s="54"/>
      <c r="FU593" s="54"/>
      <c r="FV593" s="54"/>
      <c r="FW593" s="54"/>
      <c r="FX593" s="54"/>
      <c r="FY593" s="54"/>
      <c r="FZ593" s="54"/>
      <c r="GA593" s="54"/>
      <c r="GB593" s="54"/>
      <c r="GC593" s="54"/>
      <c r="GD593" s="54"/>
      <c r="GE593" s="54"/>
      <c r="GF593" s="54"/>
      <c r="GG593" s="54"/>
      <c r="GH593" s="54"/>
      <c r="GI593" s="54"/>
      <c r="GJ593" s="54"/>
      <c r="GK593" s="54"/>
      <c r="GL593" s="54"/>
      <c r="GM593" s="54"/>
      <c r="GN593" s="54"/>
      <c r="GO593" s="54"/>
      <c r="GP593" s="54"/>
      <c r="GQ593" s="54"/>
      <c r="GR593" s="54"/>
      <c r="GS593" s="54"/>
      <c r="GT593" s="54"/>
      <c r="GU593" s="54"/>
      <c r="GV593" s="54"/>
      <c r="GW593" s="54"/>
      <c r="GX593" s="54"/>
      <c r="GY593" s="54"/>
      <c r="GZ593" s="54"/>
      <c r="HA593" s="54"/>
      <c r="HB593" s="54"/>
      <c r="HC593" s="54"/>
      <c r="HD593" s="54"/>
      <c r="HE593" s="54"/>
      <c r="HF593" s="54"/>
      <c r="HG593" s="54"/>
      <c r="HH593" s="54"/>
      <c r="HI593" s="54"/>
      <c r="HJ593" s="54"/>
      <c r="HK593" s="54"/>
      <c r="HL593" s="54"/>
      <c r="HM593" s="54"/>
      <c r="HN593" s="54"/>
      <c r="HO593" s="54"/>
      <c r="HP593" s="54"/>
      <c r="HQ593" s="54"/>
      <c r="HR593" s="54"/>
      <c r="HS593" s="54"/>
      <c r="HT593" s="54"/>
      <c r="HU593" s="54"/>
      <c r="HV593" s="54"/>
      <c r="HW593" s="54"/>
      <c r="HX593" s="54"/>
      <c r="HY593" s="54"/>
      <c r="HZ593" s="54"/>
      <c r="IA593" s="54"/>
      <c r="IB593" s="54"/>
      <c r="IC593" s="54"/>
      <c r="ID593" s="54"/>
      <c r="IE593" s="54"/>
      <c r="IF593" s="54"/>
      <c r="IG593" s="54"/>
      <c r="IH593" s="54"/>
      <c r="II593" s="54"/>
      <c r="IJ593" s="54"/>
      <c r="IK593" s="54"/>
      <c r="IL593" s="54"/>
      <c r="IM593" s="54"/>
      <c r="IN593" s="54"/>
      <c r="IO593" s="54"/>
      <c r="IP593" s="54"/>
      <c r="IQ593" s="54"/>
      <c r="IR593" s="54"/>
      <c r="IS593" s="54"/>
      <c r="IT593" s="54"/>
      <c r="IU593" s="54"/>
      <c r="IV593" s="54"/>
      <c r="IW593" s="54"/>
      <c r="IX593" s="54"/>
      <c r="IY593" s="54"/>
      <c r="IZ593" s="54"/>
      <c r="JA593" s="16"/>
      <c r="JB593" s="16"/>
      <c r="JC593" s="16"/>
      <c r="JD593" s="16"/>
    </row>
    <row r="594" spans="1:264" s="6" customFormat="1" x14ac:dyDescent="0.25">
      <c r="A594" s="55">
        <v>590</v>
      </c>
      <c r="B594" s="56">
        <f>ESTUDIANTES!B594</f>
        <v>0</v>
      </c>
      <c r="C594" s="56">
        <f>ESTUDIANTES!C594</f>
        <v>0</v>
      </c>
      <c r="D594" s="97">
        <f>ESTUDIANTES!D594</f>
        <v>0</v>
      </c>
      <c r="E594" s="97"/>
      <c r="F594" s="97"/>
      <c r="G594" s="97"/>
      <c r="H594" s="57">
        <f>ESTUDIANTES!H594</f>
        <v>0</v>
      </c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4"/>
      <c r="CW594" s="54"/>
      <c r="CX594" s="54"/>
      <c r="CY594" s="54"/>
      <c r="CZ594" s="54"/>
      <c r="DA594" s="54"/>
      <c r="DB594" s="54"/>
      <c r="DC594" s="54"/>
      <c r="DD594" s="54"/>
      <c r="DE594" s="54"/>
      <c r="DF594" s="54"/>
      <c r="DG594" s="54"/>
      <c r="DH594" s="54"/>
      <c r="DI594" s="54"/>
      <c r="DJ594" s="54"/>
      <c r="DK594" s="54"/>
      <c r="DL594" s="54"/>
      <c r="DM594" s="54"/>
      <c r="DN594" s="54"/>
      <c r="DO594" s="54"/>
      <c r="DP594" s="54"/>
      <c r="DQ594" s="54"/>
      <c r="DR594" s="54"/>
      <c r="DS594" s="54"/>
      <c r="DT594" s="54"/>
      <c r="DU594" s="54"/>
      <c r="DV594" s="54"/>
      <c r="DW594" s="54"/>
      <c r="DX594" s="54"/>
      <c r="DY594" s="54"/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  <c r="EJ594" s="54"/>
      <c r="EK594" s="54"/>
      <c r="EL594" s="54"/>
      <c r="EM594" s="54"/>
      <c r="EN594" s="54"/>
      <c r="EO594" s="54"/>
      <c r="EP594" s="54"/>
      <c r="EQ594" s="54"/>
      <c r="ER594" s="54"/>
      <c r="ES594" s="54"/>
      <c r="ET594" s="54"/>
      <c r="EU594" s="54"/>
      <c r="EV594" s="54"/>
      <c r="EW594" s="54"/>
      <c r="EX594" s="54"/>
      <c r="EY594" s="54"/>
      <c r="EZ594" s="54"/>
      <c r="FA594" s="54"/>
      <c r="FB594" s="54"/>
      <c r="FC594" s="54"/>
      <c r="FD594" s="54"/>
      <c r="FE594" s="54"/>
      <c r="FF594" s="54"/>
      <c r="FG594" s="54"/>
      <c r="FH594" s="54"/>
      <c r="FI594" s="54"/>
      <c r="FJ594" s="54"/>
      <c r="FK594" s="54"/>
      <c r="FL594" s="54"/>
      <c r="FM594" s="54"/>
      <c r="FN594" s="54"/>
      <c r="FO594" s="54"/>
      <c r="FP594" s="54"/>
      <c r="FQ594" s="54"/>
      <c r="FR594" s="54"/>
      <c r="FS594" s="54"/>
      <c r="FT594" s="54"/>
      <c r="FU594" s="54"/>
      <c r="FV594" s="54"/>
      <c r="FW594" s="54"/>
      <c r="FX594" s="54"/>
      <c r="FY594" s="54"/>
      <c r="FZ594" s="54"/>
      <c r="GA594" s="54"/>
      <c r="GB594" s="54"/>
      <c r="GC594" s="54"/>
      <c r="GD594" s="54"/>
      <c r="GE594" s="54"/>
      <c r="GF594" s="54"/>
      <c r="GG594" s="54"/>
      <c r="GH594" s="54"/>
      <c r="GI594" s="54"/>
      <c r="GJ594" s="54"/>
      <c r="GK594" s="54"/>
      <c r="GL594" s="54"/>
      <c r="GM594" s="54"/>
      <c r="GN594" s="54"/>
      <c r="GO594" s="54"/>
      <c r="GP594" s="54"/>
      <c r="GQ594" s="54"/>
      <c r="GR594" s="54"/>
      <c r="GS594" s="54"/>
      <c r="GT594" s="54"/>
      <c r="GU594" s="54"/>
      <c r="GV594" s="54"/>
      <c r="GW594" s="54"/>
      <c r="GX594" s="54"/>
      <c r="GY594" s="54"/>
      <c r="GZ594" s="54"/>
      <c r="HA594" s="54"/>
      <c r="HB594" s="54"/>
      <c r="HC594" s="54"/>
      <c r="HD594" s="54"/>
      <c r="HE594" s="54"/>
      <c r="HF594" s="54"/>
      <c r="HG594" s="54"/>
      <c r="HH594" s="54"/>
      <c r="HI594" s="54"/>
      <c r="HJ594" s="54"/>
      <c r="HK594" s="54"/>
      <c r="HL594" s="54"/>
      <c r="HM594" s="54"/>
      <c r="HN594" s="54"/>
      <c r="HO594" s="54"/>
      <c r="HP594" s="54"/>
      <c r="HQ594" s="54"/>
      <c r="HR594" s="54"/>
      <c r="HS594" s="54"/>
      <c r="HT594" s="54"/>
      <c r="HU594" s="54"/>
      <c r="HV594" s="54"/>
      <c r="HW594" s="54"/>
      <c r="HX594" s="54"/>
      <c r="HY594" s="54"/>
      <c r="HZ594" s="54"/>
      <c r="IA594" s="54"/>
      <c r="IB594" s="54"/>
      <c r="IC594" s="54"/>
      <c r="ID594" s="54"/>
      <c r="IE594" s="54"/>
      <c r="IF594" s="54"/>
      <c r="IG594" s="54"/>
      <c r="IH594" s="54"/>
      <c r="II594" s="54"/>
      <c r="IJ594" s="54"/>
      <c r="IK594" s="54"/>
      <c r="IL594" s="54"/>
      <c r="IM594" s="54"/>
      <c r="IN594" s="54"/>
      <c r="IO594" s="54"/>
      <c r="IP594" s="54"/>
      <c r="IQ594" s="54"/>
      <c r="IR594" s="54"/>
      <c r="IS594" s="54"/>
      <c r="IT594" s="54"/>
      <c r="IU594" s="54"/>
      <c r="IV594" s="54"/>
      <c r="IW594" s="54"/>
      <c r="IX594" s="54"/>
      <c r="IY594" s="54"/>
      <c r="IZ594" s="54"/>
      <c r="JA594" s="16"/>
      <c r="JB594" s="16"/>
      <c r="JC594" s="16"/>
      <c r="JD594" s="16"/>
    </row>
    <row r="595" spans="1:264" s="6" customFormat="1" x14ac:dyDescent="0.25">
      <c r="A595" s="55">
        <v>591</v>
      </c>
      <c r="B595" s="56">
        <f>ESTUDIANTES!B595</f>
        <v>0</v>
      </c>
      <c r="C595" s="56">
        <f>ESTUDIANTES!C595</f>
        <v>0</v>
      </c>
      <c r="D595" s="97">
        <f>ESTUDIANTES!D595</f>
        <v>0</v>
      </c>
      <c r="E595" s="97"/>
      <c r="F595" s="97"/>
      <c r="G595" s="97"/>
      <c r="H595" s="57">
        <f>ESTUDIANTES!H595</f>
        <v>0</v>
      </c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4"/>
      <c r="CW595" s="54"/>
      <c r="CX595" s="54"/>
      <c r="CY595" s="54"/>
      <c r="CZ595" s="54"/>
      <c r="DA595" s="54"/>
      <c r="DB595" s="54"/>
      <c r="DC595" s="54"/>
      <c r="DD595" s="54"/>
      <c r="DE595" s="54"/>
      <c r="DF595" s="54"/>
      <c r="DG595" s="54"/>
      <c r="DH595" s="54"/>
      <c r="DI595" s="54"/>
      <c r="DJ595" s="54"/>
      <c r="DK595" s="54"/>
      <c r="DL595" s="54"/>
      <c r="DM595" s="54"/>
      <c r="DN595" s="54"/>
      <c r="DO595" s="54"/>
      <c r="DP595" s="54"/>
      <c r="DQ595" s="54"/>
      <c r="DR595" s="54"/>
      <c r="DS595" s="54"/>
      <c r="DT595" s="54"/>
      <c r="DU595" s="54"/>
      <c r="DV595" s="54"/>
      <c r="DW595" s="54"/>
      <c r="DX595" s="54"/>
      <c r="DY595" s="54"/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  <c r="EJ595" s="54"/>
      <c r="EK595" s="54"/>
      <c r="EL595" s="54"/>
      <c r="EM595" s="54"/>
      <c r="EN595" s="54"/>
      <c r="EO595" s="54"/>
      <c r="EP595" s="54"/>
      <c r="EQ595" s="54"/>
      <c r="ER595" s="54"/>
      <c r="ES595" s="54"/>
      <c r="ET595" s="54"/>
      <c r="EU595" s="54"/>
      <c r="EV595" s="54"/>
      <c r="EW595" s="54"/>
      <c r="EX595" s="54"/>
      <c r="EY595" s="54"/>
      <c r="EZ595" s="54"/>
      <c r="FA595" s="54"/>
      <c r="FB595" s="54"/>
      <c r="FC595" s="54"/>
      <c r="FD595" s="54"/>
      <c r="FE595" s="54"/>
      <c r="FF595" s="54"/>
      <c r="FG595" s="54"/>
      <c r="FH595" s="54"/>
      <c r="FI595" s="54"/>
      <c r="FJ595" s="54"/>
      <c r="FK595" s="54"/>
      <c r="FL595" s="54"/>
      <c r="FM595" s="54"/>
      <c r="FN595" s="54"/>
      <c r="FO595" s="54"/>
      <c r="FP595" s="54"/>
      <c r="FQ595" s="54"/>
      <c r="FR595" s="54"/>
      <c r="FS595" s="54"/>
      <c r="FT595" s="54"/>
      <c r="FU595" s="54"/>
      <c r="FV595" s="54"/>
      <c r="FW595" s="54"/>
      <c r="FX595" s="54"/>
      <c r="FY595" s="54"/>
      <c r="FZ595" s="54"/>
      <c r="GA595" s="54"/>
      <c r="GB595" s="54"/>
      <c r="GC595" s="54"/>
      <c r="GD595" s="54"/>
      <c r="GE595" s="54"/>
      <c r="GF595" s="54"/>
      <c r="GG595" s="54"/>
      <c r="GH595" s="54"/>
      <c r="GI595" s="54"/>
      <c r="GJ595" s="54"/>
      <c r="GK595" s="54"/>
      <c r="GL595" s="54"/>
      <c r="GM595" s="54"/>
      <c r="GN595" s="54"/>
      <c r="GO595" s="54"/>
      <c r="GP595" s="54"/>
      <c r="GQ595" s="54"/>
      <c r="GR595" s="54"/>
      <c r="GS595" s="54"/>
      <c r="GT595" s="54"/>
      <c r="GU595" s="54"/>
      <c r="GV595" s="54"/>
      <c r="GW595" s="54"/>
      <c r="GX595" s="54"/>
      <c r="GY595" s="54"/>
      <c r="GZ595" s="54"/>
      <c r="HA595" s="54"/>
      <c r="HB595" s="54"/>
      <c r="HC595" s="54"/>
      <c r="HD595" s="54"/>
      <c r="HE595" s="54"/>
      <c r="HF595" s="54"/>
      <c r="HG595" s="54"/>
      <c r="HH595" s="54"/>
      <c r="HI595" s="54"/>
      <c r="HJ595" s="54"/>
      <c r="HK595" s="54"/>
      <c r="HL595" s="54"/>
      <c r="HM595" s="54"/>
      <c r="HN595" s="54"/>
      <c r="HO595" s="54"/>
      <c r="HP595" s="54"/>
      <c r="HQ595" s="54"/>
      <c r="HR595" s="54"/>
      <c r="HS595" s="54"/>
      <c r="HT595" s="54"/>
      <c r="HU595" s="54"/>
      <c r="HV595" s="54"/>
      <c r="HW595" s="54"/>
      <c r="HX595" s="54"/>
      <c r="HY595" s="54"/>
      <c r="HZ595" s="54"/>
      <c r="IA595" s="54"/>
      <c r="IB595" s="54"/>
      <c r="IC595" s="54"/>
      <c r="ID595" s="54"/>
      <c r="IE595" s="54"/>
      <c r="IF595" s="54"/>
      <c r="IG595" s="54"/>
      <c r="IH595" s="54"/>
      <c r="II595" s="54"/>
      <c r="IJ595" s="54"/>
      <c r="IK595" s="54"/>
      <c r="IL595" s="54"/>
      <c r="IM595" s="54"/>
      <c r="IN595" s="54"/>
      <c r="IO595" s="54"/>
      <c r="IP595" s="54"/>
      <c r="IQ595" s="54"/>
      <c r="IR595" s="54"/>
      <c r="IS595" s="54"/>
      <c r="IT595" s="54"/>
      <c r="IU595" s="54"/>
      <c r="IV595" s="54"/>
      <c r="IW595" s="54"/>
      <c r="IX595" s="54"/>
      <c r="IY595" s="54"/>
      <c r="IZ595" s="54"/>
      <c r="JA595" s="16"/>
      <c r="JB595" s="16"/>
      <c r="JC595" s="16"/>
      <c r="JD595" s="16"/>
    </row>
    <row r="596" spans="1:264" s="6" customFormat="1" x14ac:dyDescent="0.25">
      <c r="A596" s="55">
        <v>592</v>
      </c>
      <c r="B596" s="56">
        <f>ESTUDIANTES!B596</f>
        <v>0</v>
      </c>
      <c r="C596" s="56">
        <f>ESTUDIANTES!C596</f>
        <v>0</v>
      </c>
      <c r="D596" s="97">
        <f>ESTUDIANTES!D596</f>
        <v>0</v>
      </c>
      <c r="E596" s="97"/>
      <c r="F596" s="97"/>
      <c r="G596" s="97"/>
      <c r="H596" s="57">
        <f>ESTUDIANTES!H596</f>
        <v>0</v>
      </c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4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4"/>
      <c r="EL596" s="54"/>
      <c r="EM596" s="54"/>
      <c r="EN596" s="54"/>
      <c r="EO596" s="54"/>
      <c r="EP596" s="54"/>
      <c r="EQ596" s="54"/>
      <c r="ER596" s="54"/>
      <c r="ES596" s="54"/>
      <c r="ET596" s="54"/>
      <c r="EU596" s="54"/>
      <c r="EV596" s="54"/>
      <c r="EW596" s="54"/>
      <c r="EX596" s="54"/>
      <c r="EY596" s="54"/>
      <c r="EZ596" s="54"/>
      <c r="FA596" s="54"/>
      <c r="FB596" s="54"/>
      <c r="FC596" s="54"/>
      <c r="FD596" s="54"/>
      <c r="FE596" s="54"/>
      <c r="FF596" s="54"/>
      <c r="FG596" s="54"/>
      <c r="FH596" s="54"/>
      <c r="FI596" s="54"/>
      <c r="FJ596" s="54"/>
      <c r="FK596" s="54"/>
      <c r="FL596" s="54"/>
      <c r="FM596" s="54"/>
      <c r="FN596" s="54"/>
      <c r="FO596" s="54"/>
      <c r="FP596" s="54"/>
      <c r="FQ596" s="54"/>
      <c r="FR596" s="54"/>
      <c r="FS596" s="54"/>
      <c r="FT596" s="54"/>
      <c r="FU596" s="54"/>
      <c r="FV596" s="54"/>
      <c r="FW596" s="54"/>
      <c r="FX596" s="54"/>
      <c r="FY596" s="54"/>
      <c r="FZ596" s="54"/>
      <c r="GA596" s="54"/>
      <c r="GB596" s="54"/>
      <c r="GC596" s="54"/>
      <c r="GD596" s="54"/>
      <c r="GE596" s="54"/>
      <c r="GF596" s="54"/>
      <c r="GG596" s="54"/>
      <c r="GH596" s="54"/>
      <c r="GI596" s="54"/>
      <c r="GJ596" s="54"/>
      <c r="GK596" s="54"/>
      <c r="GL596" s="54"/>
      <c r="GM596" s="54"/>
      <c r="GN596" s="54"/>
      <c r="GO596" s="54"/>
      <c r="GP596" s="54"/>
      <c r="GQ596" s="54"/>
      <c r="GR596" s="54"/>
      <c r="GS596" s="54"/>
      <c r="GT596" s="54"/>
      <c r="GU596" s="54"/>
      <c r="GV596" s="54"/>
      <c r="GW596" s="54"/>
      <c r="GX596" s="54"/>
      <c r="GY596" s="54"/>
      <c r="GZ596" s="54"/>
      <c r="HA596" s="54"/>
      <c r="HB596" s="54"/>
      <c r="HC596" s="54"/>
      <c r="HD596" s="54"/>
      <c r="HE596" s="54"/>
      <c r="HF596" s="54"/>
      <c r="HG596" s="54"/>
      <c r="HH596" s="54"/>
      <c r="HI596" s="54"/>
      <c r="HJ596" s="54"/>
      <c r="HK596" s="54"/>
      <c r="HL596" s="54"/>
      <c r="HM596" s="54"/>
      <c r="HN596" s="54"/>
      <c r="HO596" s="54"/>
      <c r="HP596" s="54"/>
      <c r="HQ596" s="54"/>
      <c r="HR596" s="54"/>
      <c r="HS596" s="54"/>
      <c r="HT596" s="54"/>
      <c r="HU596" s="54"/>
      <c r="HV596" s="54"/>
      <c r="HW596" s="54"/>
      <c r="HX596" s="54"/>
      <c r="HY596" s="54"/>
      <c r="HZ596" s="54"/>
      <c r="IA596" s="54"/>
      <c r="IB596" s="54"/>
      <c r="IC596" s="54"/>
      <c r="ID596" s="54"/>
      <c r="IE596" s="54"/>
      <c r="IF596" s="54"/>
      <c r="IG596" s="54"/>
      <c r="IH596" s="54"/>
      <c r="II596" s="54"/>
      <c r="IJ596" s="54"/>
      <c r="IK596" s="54"/>
      <c r="IL596" s="54"/>
      <c r="IM596" s="54"/>
      <c r="IN596" s="54"/>
      <c r="IO596" s="54"/>
      <c r="IP596" s="54"/>
      <c r="IQ596" s="54"/>
      <c r="IR596" s="54"/>
      <c r="IS596" s="54"/>
      <c r="IT596" s="54"/>
      <c r="IU596" s="54"/>
      <c r="IV596" s="54"/>
      <c r="IW596" s="54"/>
      <c r="IX596" s="54"/>
      <c r="IY596" s="54"/>
      <c r="IZ596" s="54"/>
      <c r="JA596" s="16"/>
      <c r="JB596" s="16"/>
      <c r="JC596" s="16"/>
      <c r="JD596" s="16"/>
    </row>
    <row r="597" spans="1:264" s="6" customFormat="1" x14ac:dyDescent="0.25">
      <c r="A597" s="55">
        <v>593</v>
      </c>
      <c r="B597" s="56">
        <f>ESTUDIANTES!B597</f>
        <v>0</v>
      </c>
      <c r="C597" s="56">
        <f>ESTUDIANTES!C597</f>
        <v>0</v>
      </c>
      <c r="D597" s="97">
        <f>ESTUDIANTES!D597</f>
        <v>0</v>
      </c>
      <c r="E597" s="97"/>
      <c r="F597" s="97"/>
      <c r="G597" s="97"/>
      <c r="H597" s="57">
        <f>ESTUDIANTES!H597</f>
        <v>0</v>
      </c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4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4"/>
      <c r="EK597" s="54"/>
      <c r="EL597" s="54"/>
      <c r="EM597" s="54"/>
      <c r="EN597" s="54"/>
      <c r="EO597" s="54"/>
      <c r="EP597" s="54"/>
      <c r="EQ597" s="54"/>
      <c r="ER597" s="54"/>
      <c r="ES597" s="54"/>
      <c r="ET597" s="54"/>
      <c r="EU597" s="54"/>
      <c r="EV597" s="54"/>
      <c r="EW597" s="54"/>
      <c r="EX597" s="54"/>
      <c r="EY597" s="54"/>
      <c r="EZ597" s="54"/>
      <c r="FA597" s="54"/>
      <c r="FB597" s="54"/>
      <c r="FC597" s="54"/>
      <c r="FD597" s="54"/>
      <c r="FE597" s="54"/>
      <c r="FF597" s="54"/>
      <c r="FG597" s="54"/>
      <c r="FH597" s="54"/>
      <c r="FI597" s="54"/>
      <c r="FJ597" s="54"/>
      <c r="FK597" s="54"/>
      <c r="FL597" s="54"/>
      <c r="FM597" s="54"/>
      <c r="FN597" s="54"/>
      <c r="FO597" s="54"/>
      <c r="FP597" s="54"/>
      <c r="FQ597" s="54"/>
      <c r="FR597" s="54"/>
      <c r="FS597" s="54"/>
      <c r="FT597" s="54"/>
      <c r="FU597" s="54"/>
      <c r="FV597" s="54"/>
      <c r="FW597" s="54"/>
      <c r="FX597" s="54"/>
      <c r="FY597" s="54"/>
      <c r="FZ597" s="54"/>
      <c r="GA597" s="54"/>
      <c r="GB597" s="54"/>
      <c r="GC597" s="54"/>
      <c r="GD597" s="54"/>
      <c r="GE597" s="54"/>
      <c r="GF597" s="54"/>
      <c r="GG597" s="54"/>
      <c r="GH597" s="54"/>
      <c r="GI597" s="54"/>
      <c r="GJ597" s="54"/>
      <c r="GK597" s="54"/>
      <c r="GL597" s="54"/>
      <c r="GM597" s="54"/>
      <c r="GN597" s="54"/>
      <c r="GO597" s="54"/>
      <c r="GP597" s="54"/>
      <c r="GQ597" s="54"/>
      <c r="GR597" s="54"/>
      <c r="GS597" s="54"/>
      <c r="GT597" s="54"/>
      <c r="GU597" s="54"/>
      <c r="GV597" s="54"/>
      <c r="GW597" s="54"/>
      <c r="GX597" s="54"/>
      <c r="GY597" s="54"/>
      <c r="GZ597" s="54"/>
      <c r="HA597" s="54"/>
      <c r="HB597" s="54"/>
      <c r="HC597" s="54"/>
      <c r="HD597" s="54"/>
      <c r="HE597" s="54"/>
      <c r="HF597" s="54"/>
      <c r="HG597" s="54"/>
      <c r="HH597" s="54"/>
      <c r="HI597" s="54"/>
      <c r="HJ597" s="54"/>
      <c r="HK597" s="54"/>
      <c r="HL597" s="54"/>
      <c r="HM597" s="54"/>
      <c r="HN597" s="54"/>
      <c r="HO597" s="54"/>
      <c r="HP597" s="54"/>
      <c r="HQ597" s="54"/>
      <c r="HR597" s="54"/>
      <c r="HS597" s="54"/>
      <c r="HT597" s="54"/>
      <c r="HU597" s="54"/>
      <c r="HV597" s="54"/>
      <c r="HW597" s="54"/>
      <c r="HX597" s="54"/>
      <c r="HY597" s="54"/>
      <c r="HZ597" s="54"/>
      <c r="IA597" s="54"/>
      <c r="IB597" s="54"/>
      <c r="IC597" s="54"/>
      <c r="ID597" s="54"/>
      <c r="IE597" s="54"/>
      <c r="IF597" s="54"/>
      <c r="IG597" s="54"/>
      <c r="IH597" s="54"/>
      <c r="II597" s="54"/>
      <c r="IJ597" s="54"/>
      <c r="IK597" s="54"/>
      <c r="IL597" s="54"/>
      <c r="IM597" s="54"/>
      <c r="IN597" s="54"/>
      <c r="IO597" s="54"/>
      <c r="IP597" s="54"/>
      <c r="IQ597" s="54"/>
      <c r="IR597" s="54"/>
      <c r="IS597" s="54"/>
      <c r="IT597" s="54"/>
      <c r="IU597" s="54"/>
      <c r="IV597" s="54"/>
      <c r="IW597" s="54"/>
      <c r="IX597" s="54"/>
      <c r="IY597" s="54"/>
      <c r="IZ597" s="54"/>
      <c r="JA597" s="16"/>
      <c r="JB597" s="16"/>
      <c r="JC597" s="16"/>
      <c r="JD597" s="16"/>
    </row>
    <row r="598" spans="1:264" s="6" customFormat="1" x14ac:dyDescent="0.25">
      <c r="A598" s="55">
        <v>594</v>
      </c>
      <c r="B598" s="56">
        <f>ESTUDIANTES!B598</f>
        <v>0</v>
      </c>
      <c r="C598" s="56">
        <f>ESTUDIANTES!C598</f>
        <v>0</v>
      </c>
      <c r="D598" s="97">
        <f>ESTUDIANTES!D598</f>
        <v>0</v>
      </c>
      <c r="E598" s="97"/>
      <c r="F598" s="97"/>
      <c r="G598" s="97"/>
      <c r="H598" s="57">
        <f>ESTUDIANTES!H598</f>
        <v>0</v>
      </c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4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4"/>
      <c r="EK598" s="54"/>
      <c r="EL598" s="54"/>
      <c r="EM598" s="54"/>
      <c r="EN598" s="54"/>
      <c r="EO598" s="54"/>
      <c r="EP598" s="54"/>
      <c r="EQ598" s="54"/>
      <c r="ER598" s="54"/>
      <c r="ES598" s="54"/>
      <c r="ET598" s="54"/>
      <c r="EU598" s="54"/>
      <c r="EV598" s="54"/>
      <c r="EW598" s="54"/>
      <c r="EX598" s="54"/>
      <c r="EY598" s="54"/>
      <c r="EZ598" s="54"/>
      <c r="FA598" s="54"/>
      <c r="FB598" s="54"/>
      <c r="FC598" s="54"/>
      <c r="FD598" s="54"/>
      <c r="FE598" s="54"/>
      <c r="FF598" s="54"/>
      <c r="FG598" s="54"/>
      <c r="FH598" s="54"/>
      <c r="FI598" s="54"/>
      <c r="FJ598" s="54"/>
      <c r="FK598" s="54"/>
      <c r="FL598" s="54"/>
      <c r="FM598" s="54"/>
      <c r="FN598" s="54"/>
      <c r="FO598" s="54"/>
      <c r="FP598" s="54"/>
      <c r="FQ598" s="54"/>
      <c r="FR598" s="54"/>
      <c r="FS598" s="54"/>
      <c r="FT598" s="54"/>
      <c r="FU598" s="54"/>
      <c r="FV598" s="54"/>
      <c r="FW598" s="54"/>
      <c r="FX598" s="54"/>
      <c r="FY598" s="54"/>
      <c r="FZ598" s="54"/>
      <c r="GA598" s="54"/>
      <c r="GB598" s="54"/>
      <c r="GC598" s="54"/>
      <c r="GD598" s="54"/>
      <c r="GE598" s="54"/>
      <c r="GF598" s="54"/>
      <c r="GG598" s="54"/>
      <c r="GH598" s="54"/>
      <c r="GI598" s="54"/>
      <c r="GJ598" s="54"/>
      <c r="GK598" s="54"/>
      <c r="GL598" s="54"/>
      <c r="GM598" s="54"/>
      <c r="GN598" s="54"/>
      <c r="GO598" s="54"/>
      <c r="GP598" s="54"/>
      <c r="GQ598" s="54"/>
      <c r="GR598" s="54"/>
      <c r="GS598" s="54"/>
      <c r="GT598" s="54"/>
      <c r="GU598" s="54"/>
      <c r="GV598" s="54"/>
      <c r="GW598" s="54"/>
      <c r="GX598" s="54"/>
      <c r="GY598" s="54"/>
      <c r="GZ598" s="54"/>
      <c r="HA598" s="54"/>
      <c r="HB598" s="54"/>
      <c r="HC598" s="54"/>
      <c r="HD598" s="54"/>
      <c r="HE598" s="54"/>
      <c r="HF598" s="54"/>
      <c r="HG598" s="54"/>
      <c r="HH598" s="54"/>
      <c r="HI598" s="54"/>
      <c r="HJ598" s="54"/>
      <c r="HK598" s="54"/>
      <c r="HL598" s="54"/>
      <c r="HM598" s="54"/>
      <c r="HN598" s="54"/>
      <c r="HO598" s="54"/>
      <c r="HP598" s="54"/>
      <c r="HQ598" s="54"/>
      <c r="HR598" s="54"/>
      <c r="HS598" s="54"/>
      <c r="HT598" s="54"/>
      <c r="HU598" s="54"/>
      <c r="HV598" s="54"/>
      <c r="HW598" s="54"/>
      <c r="HX598" s="54"/>
      <c r="HY598" s="54"/>
      <c r="HZ598" s="54"/>
      <c r="IA598" s="54"/>
      <c r="IB598" s="54"/>
      <c r="IC598" s="54"/>
      <c r="ID598" s="54"/>
      <c r="IE598" s="54"/>
      <c r="IF598" s="54"/>
      <c r="IG598" s="54"/>
      <c r="IH598" s="54"/>
      <c r="II598" s="54"/>
      <c r="IJ598" s="54"/>
      <c r="IK598" s="54"/>
      <c r="IL598" s="54"/>
      <c r="IM598" s="54"/>
      <c r="IN598" s="54"/>
      <c r="IO598" s="54"/>
      <c r="IP598" s="54"/>
      <c r="IQ598" s="54"/>
      <c r="IR598" s="54"/>
      <c r="IS598" s="54"/>
      <c r="IT598" s="54"/>
      <c r="IU598" s="54"/>
      <c r="IV598" s="54"/>
      <c r="IW598" s="54"/>
      <c r="IX598" s="54"/>
      <c r="IY598" s="54"/>
      <c r="IZ598" s="54"/>
      <c r="JA598" s="16"/>
      <c r="JB598" s="16"/>
      <c r="JC598" s="16"/>
      <c r="JD598" s="16"/>
    </row>
    <row r="599" spans="1:264" s="6" customFormat="1" x14ac:dyDescent="0.25">
      <c r="A599" s="55">
        <v>595</v>
      </c>
      <c r="B599" s="56">
        <f>ESTUDIANTES!B599</f>
        <v>0</v>
      </c>
      <c r="C599" s="56">
        <f>ESTUDIANTES!C599</f>
        <v>0</v>
      </c>
      <c r="D599" s="97">
        <f>ESTUDIANTES!D599</f>
        <v>0</v>
      </c>
      <c r="E599" s="97"/>
      <c r="F599" s="97"/>
      <c r="G599" s="97"/>
      <c r="H599" s="57">
        <f>ESTUDIANTES!H599</f>
        <v>0</v>
      </c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4"/>
      <c r="CW599" s="54"/>
      <c r="CX599" s="54"/>
      <c r="CY599" s="54"/>
      <c r="CZ599" s="54"/>
      <c r="DA599" s="54"/>
      <c r="DB599" s="54"/>
      <c r="DC599" s="54"/>
      <c r="DD599" s="54"/>
      <c r="DE599" s="54"/>
      <c r="DF599" s="54"/>
      <c r="DG599" s="54"/>
      <c r="DH599" s="54"/>
      <c r="DI599" s="54"/>
      <c r="DJ599" s="54"/>
      <c r="DK599" s="54"/>
      <c r="DL599" s="54"/>
      <c r="DM599" s="54"/>
      <c r="DN599" s="54"/>
      <c r="DO599" s="54"/>
      <c r="DP599" s="54"/>
      <c r="DQ599" s="54"/>
      <c r="DR599" s="54"/>
      <c r="DS599" s="54"/>
      <c r="DT599" s="54"/>
      <c r="DU599" s="54"/>
      <c r="DV599" s="54"/>
      <c r="DW599" s="54"/>
      <c r="DX599" s="54"/>
      <c r="DY599" s="54"/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  <c r="EJ599" s="54"/>
      <c r="EK599" s="54"/>
      <c r="EL599" s="54"/>
      <c r="EM599" s="54"/>
      <c r="EN599" s="54"/>
      <c r="EO599" s="54"/>
      <c r="EP599" s="54"/>
      <c r="EQ599" s="54"/>
      <c r="ER599" s="54"/>
      <c r="ES599" s="54"/>
      <c r="ET599" s="54"/>
      <c r="EU599" s="54"/>
      <c r="EV599" s="54"/>
      <c r="EW599" s="54"/>
      <c r="EX599" s="54"/>
      <c r="EY599" s="54"/>
      <c r="EZ599" s="54"/>
      <c r="FA599" s="54"/>
      <c r="FB599" s="54"/>
      <c r="FC599" s="54"/>
      <c r="FD599" s="54"/>
      <c r="FE599" s="54"/>
      <c r="FF599" s="54"/>
      <c r="FG599" s="54"/>
      <c r="FH599" s="54"/>
      <c r="FI599" s="54"/>
      <c r="FJ599" s="54"/>
      <c r="FK599" s="54"/>
      <c r="FL599" s="54"/>
      <c r="FM599" s="54"/>
      <c r="FN599" s="54"/>
      <c r="FO599" s="54"/>
      <c r="FP599" s="54"/>
      <c r="FQ599" s="54"/>
      <c r="FR599" s="54"/>
      <c r="FS599" s="54"/>
      <c r="FT599" s="54"/>
      <c r="FU599" s="54"/>
      <c r="FV599" s="54"/>
      <c r="FW599" s="54"/>
      <c r="FX599" s="54"/>
      <c r="FY599" s="54"/>
      <c r="FZ599" s="54"/>
      <c r="GA599" s="54"/>
      <c r="GB599" s="54"/>
      <c r="GC599" s="54"/>
      <c r="GD599" s="54"/>
      <c r="GE599" s="54"/>
      <c r="GF599" s="54"/>
      <c r="GG599" s="54"/>
      <c r="GH599" s="54"/>
      <c r="GI599" s="54"/>
      <c r="GJ599" s="54"/>
      <c r="GK599" s="54"/>
      <c r="GL599" s="54"/>
      <c r="GM599" s="54"/>
      <c r="GN599" s="54"/>
      <c r="GO599" s="54"/>
      <c r="GP599" s="54"/>
      <c r="GQ599" s="54"/>
      <c r="GR599" s="54"/>
      <c r="GS599" s="54"/>
      <c r="GT599" s="54"/>
      <c r="GU599" s="54"/>
      <c r="GV599" s="54"/>
      <c r="GW599" s="54"/>
      <c r="GX599" s="54"/>
      <c r="GY599" s="54"/>
      <c r="GZ599" s="54"/>
      <c r="HA599" s="54"/>
      <c r="HB599" s="54"/>
      <c r="HC599" s="54"/>
      <c r="HD599" s="54"/>
      <c r="HE599" s="54"/>
      <c r="HF599" s="54"/>
      <c r="HG599" s="54"/>
      <c r="HH599" s="54"/>
      <c r="HI599" s="54"/>
      <c r="HJ599" s="54"/>
      <c r="HK599" s="54"/>
      <c r="HL599" s="54"/>
      <c r="HM599" s="54"/>
      <c r="HN599" s="54"/>
      <c r="HO599" s="54"/>
      <c r="HP599" s="54"/>
      <c r="HQ599" s="54"/>
      <c r="HR599" s="54"/>
      <c r="HS599" s="54"/>
      <c r="HT599" s="54"/>
      <c r="HU599" s="54"/>
      <c r="HV599" s="54"/>
      <c r="HW599" s="54"/>
      <c r="HX599" s="54"/>
      <c r="HY599" s="54"/>
      <c r="HZ599" s="54"/>
      <c r="IA599" s="54"/>
      <c r="IB599" s="54"/>
      <c r="IC599" s="54"/>
      <c r="ID599" s="54"/>
      <c r="IE599" s="54"/>
      <c r="IF599" s="54"/>
      <c r="IG599" s="54"/>
      <c r="IH599" s="54"/>
      <c r="II599" s="54"/>
      <c r="IJ599" s="54"/>
      <c r="IK599" s="54"/>
      <c r="IL599" s="54"/>
      <c r="IM599" s="54"/>
      <c r="IN599" s="54"/>
      <c r="IO599" s="54"/>
      <c r="IP599" s="54"/>
      <c r="IQ599" s="54"/>
      <c r="IR599" s="54"/>
      <c r="IS599" s="54"/>
      <c r="IT599" s="54"/>
      <c r="IU599" s="54"/>
      <c r="IV599" s="54"/>
      <c r="IW599" s="54"/>
      <c r="IX599" s="54"/>
      <c r="IY599" s="54"/>
      <c r="IZ599" s="54"/>
      <c r="JA599" s="16"/>
      <c r="JB599" s="16"/>
      <c r="JC599" s="16"/>
      <c r="JD599" s="16"/>
    </row>
    <row r="600" spans="1:264" s="6" customFormat="1" x14ac:dyDescent="0.25">
      <c r="A600" s="55">
        <v>596</v>
      </c>
      <c r="B600" s="56">
        <f>ESTUDIANTES!B600</f>
        <v>0</v>
      </c>
      <c r="C600" s="56">
        <f>ESTUDIANTES!C600</f>
        <v>0</v>
      </c>
      <c r="D600" s="97">
        <f>ESTUDIANTES!D600</f>
        <v>0</v>
      </c>
      <c r="E600" s="97"/>
      <c r="F600" s="97"/>
      <c r="G600" s="97"/>
      <c r="H600" s="57">
        <f>ESTUDIANTES!H600</f>
        <v>0</v>
      </c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  <c r="GS600" s="54"/>
      <c r="GT600" s="54"/>
      <c r="GU600" s="54"/>
      <c r="GV600" s="54"/>
      <c r="GW600" s="54"/>
      <c r="GX600" s="54"/>
      <c r="GY600" s="54"/>
      <c r="GZ600" s="54"/>
      <c r="HA600" s="54"/>
      <c r="HB600" s="54"/>
      <c r="HC600" s="54"/>
      <c r="HD600" s="54"/>
      <c r="HE600" s="54"/>
      <c r="HF600" s="54"/>
      <c r="HG600" s="54"/>
      <c r="HH600" s="54"/>
      <c r="HI600" s="54"/>
      <c r="HJ600" s="54"/>
      <c r="HK600" s="54"/>
      <c r="HL600" s="54"/>
      <c r="HM600" s="54"/>
      <c r="HN600" s="54"/>
      <c r="HO600" s="54"/>
      <c r="HP600" s="54"/>
      <c r="HQ600" s="54"/>
      <c r="HR600" s="54"/>
      <c r="HS600" s="54"/>
      <c r="HT600" s="54"/>
      <c r="HU600" s="54"/>
      <c r="HV600" s="54"/>
      <c r="HW600" s="54"/>
      <c r="HX600" s="54"/>
      <c r="HY600" s="54"/>
      <c r="HZ600" s="54"/>
      <c r="IA600" s="54"/>
      <c r="IB600" s="54"/>
      <c r="IC600" s="54"/>
      <c r="ID600" s="54"/>
      <c r="IE600" s="54"/>
      <c r="IF600" s="54"/>
      <c r="IG600" s="54"/>
      <c r="IH600" s="54"/>
      <c r="II600" s="54"/>
      <c r="IJ600" s="54"/>
      <c r="IK600" s="54"/>
      <c r="IL600" s="54"/>
      <c r="IM600" s="54"/>
      <c r="IN600" s="54"/>
      <c r="IO600" s="54"/>
      <c r="IP600" s="54"/>
      <c r="IQ600" s="54"/>
      <c r="IR600" s="54"/>
      <c r="IS600" s="54"/>
      <c r="IT600" s="54"/>
      <c r="IU600" s="54"/>
      <c r="IV600" s="54"/>
      <c r="IW600" s="54"/>
      <c r="IX600" s="54"/>
      <c r="IY600" s="54"/>
      <c r="IZ600" s="54"/>
      <c r="JA600" s="16"/>
      <c r="JB600" s="16"/>
      <c r="JC600" s="16"/>
      <c r="JD600" s="16"/>
    </row>
    <row r="601" spans="1:264" s="6" customFormat="1" x14ac:dyDescent="0.25">
      <c r="A601" s="55">
        <v>597</v>
      </c>
      <c r="B601" s="56">
        <f>ESTUDIANTES!B601</f>
        <v>0</v>
      </c>
      <c r="C601" s="56">
        <f>ESTUDIANTES!C601</f>
        <v>0</v>
      </c>
      <c r="D601" s="97">
        <f>ESTUDIANTES!D601</f>
        <v>0</v>
      </c>
      <c r="E601" s="97"/>
      <c r="F601" s="97"/>
      <c r="G601" s="97"/>
      <c r="H601" s="57">
        <f>ESTUDIANTES!H601</f>
        <v>0</v>
      </c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4"/>
      <c r="CW601" s="54"/>
      <c r="CX601" s="54"/>
      <c r="CY601" s="54"/>
      <c r="CZ601" s="54"/>
      <c r="DA601" s="54"/>
      <c r="DB601" s="54"/>
      <c r="DC601" s="54"/>
      <c r="DD601" s="54"/>
      <c r="DE601" s="54"/>
      <c r="DF601" s="54"/>
      <c r="DG601" s="54"/>
      <c r="DH601" s="54"/>
      <c r="DI601" s="54"/>
      <c r="DJ601" s="54"/>
      <c r="DK601" s="54"/>
      <c r="DL601" s="54"/>
      <c r="DM601" s="54"/>
      <c r="DN601" s="54"/>
      <c r="DO601" s="54"/>
      <c r="DP601" s="54"/>
      <c r="DQ601" s="54"/>
      <c r="DR601" s="54"/>
      <c r="DS601" s="54"/>
      <c r="DT601" s="54"/>
      <c r="DU601" s="54"/>
      <c r="DV601" s="54"/>
      <c r="DW601" s="54"/>
      <c r="DX601" s="54"/>
      <c r="DY601" s="54"/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  <c r="EJ601" s="54"/>
      <c r="EK601" s="54"/>
      <c r="EL601" s="54"/>
      <c r="EM601" s="54"/>
      <c r="EN601" s="54"/>
      <c r="EO601" s="54"/>
      <c r="EP601" s="54"/>
      <c r="EQ601" s="54"/>
      <c r="ER601" s="54"/>
      <c r="ES601" s="54"/>
      <c r="ET601" s="54"/>
      <c r="EU601" s="54"/>
      <c r="EV601" s="54"/>
      <c r="EW601" s="54"/>
      <c r="EX601" s="54"/>
      <c r="EY601" s="54"/>
      <c r="EZ601" s="54"/>
      <c r="FA601" s="54"/>
      <c r="FB601" s="54"/>
      <c r="FC601" s="54"/>
      <c r="FD601" s="54"/>
      <c r="FE601" s="54"/>
      <c r="FF601" s="54"/>
      <c r="FG601" s="54"/>
      <c r="FH601" s="54"/>
      <c r="FI601" s="54"/>
      <c r="FJ601" s="54"/>
      <c r="FK601" s="54"/>
      <c r="FL601" s="54"/>
      <c r="FM601" s="54"/>
      <c r="FN601" s="54"/>
      <c r="FO601" s="54"/>
      <c r="FP601" s="54"/>
      <c r="FQ601" s="54"/>
      <c r="FR601" s="54"/>
      <c r="FS601" s="54"/>
      <c r="FT601" s="54"/>
      <c r="FU601" s="54"/>
      <c r="FV601" s="54"/>
      <c r="FW601" s="54"/>
      <c r="FX601" s="54"/>
      <c r="FY601" s="54"/>
      <c r="FZ601" s="54"/>
      <c r="GA601" s="54"/>
      <c r="GB601" s="54"/>
      <c r="GC601" s="54"/>
      <c r="GD601" s="54"/>
      <c r="GE601" s="54"/>
      <c r="GF601" s="54"/>
      <c r="GG601" s="54"/>
      <c r="GH601" s="54"/>
      <c r="GI601" s="54"/>
      <c r="GJ601" s="54"/>
      <c r="GK601" s="54"/>
      <c r="GL601" s="54"/>
      <c r="GM601" s="54"/>
      <c r="GN601" s="54"/>
      <c r="GO601" s="54"/>
      <c r="GP601" s="54"/>
      <c r="GQ601" s="54"/>
      <c r="GR601" s="54"/>
      <c r="GS601" s="54"/>
      <c r="GT601" s="54"/>
      <c r="GU601" s="54"/>
      <c r="GV601" s="54"/>
      <c r="GW601" s="54"/>
      <c r="GX601" s="54"/>
      <c r="GY601" s="54"/>
      <c r="GZ601" s="54"/>
      <c r="HA601" s="54"/>
      <c r="HB601" s="54"/>
      <c r="HC601" s="54"/>
      <c r="HD601" s="54"/>
      <c r="HE601" s="54"/>
      <c r="HF601" s="54"/>
      <c r="HG601" s="54"/>
      <c r="HH601" s="54"/>
      <c r="HI601" s="54"/>
      <c r="HJ601" s="54"/>
      <c r="HK601" s="54"/>
      <c r="HL601" s="54"/>
      <c r="HM601" s="54"/>
      <c r="HN601" s="54"/>
      <c r="HO601" s="54"/>
      <c r="HP601" s="54"/>
      <c r="HQ601" s="54"/>
      <c r="HR601" s="54"/>
      <c r="HS601" s="54"/>
      <c r="HT601" s="54"/>
      <c r="HU601" s="54"/>
      <c r="HV601" s="54"/>
      <c r="HW601" s="54"/>
      <c r="HX601" s="54"/>
      <c r="HY601" s="54"/>
      <c r="HZ601" s="54"/>
      <c r="IA601" s="54"/>
      <c r="IB601" s="54"/>
      <c r="IC601" s="54"/>
      <c r="ID601" s="54"/>
      <c r="IE601" s="54"/>
      <c r="IF601" s="54"/>
      <c r="IG601" s="54"/>
      <c r="IH601" s="54"/>
      <c r="II601" s="54"/>
      <c r="IJ601" s="54"/>
      <c r="IK601" s="54"/>
      <c r="IL601" s="54"/>
      <c r="IM601" s="54"/>
      <c r="IN601" s="54"/>
      <c r="IO601" s="54"/>
      <c r="IP601" s="54"/>
      <c r="IQ601" s="54"/>
      <c r="IR601" s="54"/>
      <c r="IS601" s="54"/>
      <c r="IT601" s="54"/>
      <c r="IU601" s="54"/>
      <c r="IV601" s="54"/>
      <c r="IW601" s="54"/>
      <c r="IX601" s="54"/>
      <c r="IY601" s="54"/>
      <c r="IZ601" s="54"/>
      <c r="JA601" s="16"/>
      <c r="JB601" s="16"/>
      <c r="JC601" s="16"/>
      <c r="JD601" s="16"/>
    </row>
    <row r="602" spans="1:264" s="6" customFormat="1" x14ac:dyDescent="0.25">
      <c r="A602" s="55">
        <v>598</v>
      </c>
      <c r="B602" s="56">
        <f>ESTUDIANTES!B602</f>
        <v>0</v>
      </c>
      <c r="C602" s="56">
        <f>ESTUDIANTES!C602</f>
        <v>0</v>
      </c>
      <c r="D602" s="97">
        <f>ESTUDIANTES!D602</f>
        <v>0</v>
      </c>
      <c r="E602" s="97"/>
      <c r="F602" s="97"/>
      <c r="G602" s="97"/>
      <c r="H602" s="57">
        <f>ESTUDIANTES!H602</f>
        <v>0</v>
      </c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4"/>
      <c r="CW602" s="54"/>
      <c r="CX602" s="54"/>
      <c r="CY602" s="54"/>
      <c r="CZ602" s="54"/>
      <c r="DA602" s="54"/>
      <c r="DB602" s="54"/>
      <c r="DC602" s="54"/>
      <c r="DD602" s="54"/>
      <c r="DE602" s="54"/>
      <c r="DF602" s="54"/>
      <c r="DG602" s="54"/>
      <c r="DH602" s="54"/>
      <c r="DI602" s="54"/>
      <c r="DJ602" s="54"/>
      <c r="DK602" s="54"/>
      <c r="DL602" s="54"/>
      <c r="DM602" s="54"/>
      <c r="DN602" s="54"/>
      <c r="DO602" s="54"/>
      <c r="DP602" s="54"/>
      <c r="DQ602" s="54"/>
      <c r="DR602" s="54"/>
      <c r="DS602" s="54"/>
      <c r="DT602" s="54"/>
      <c r="DU602" s="54"/>
      <c r="DV602" s="54"/>
      <c r="DW602" s="54"/>
      <c r="DX602" s="54"/>
      <c r="DY602" s="54"/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  <c r="EJ602" s="54"/>
      <c r="EK602" s="54"/>
      <c r="EL602" s="54"/>
      <c r="EM602" s="54"/>
      <c r="EN602" s="54"/>
      <c r="EO602" s="54"/>
      <c r="EP602" s="54"/>
      <c r="EQ602" s="54"/>
      <c r="ER602" s="54"/>
      <c r="ES602" s="54"/>
      <c r="ET602" s="54"/>
      <c r="EU602" s="54"/>
      <c r="EV602" s="54"/>
      <c r="EW602" s="54"/>
      <c r="EX602" s="54"/>
      <c r="EY602" s="54"/>
      <c r="EZ602" s="54"/>
      <c r="FA602" s="54"/>
      <c r="FB602" s="54"/>
      <c r="FC602" s="54"/>
      <c r="FD602" s="54"/>
      <c r="FE602" s="54"/>
      <c r="FF602" s="54"/>
      <c r="FG602" s="54"/>
      <c r="FH602" s="54"/>
      <c r="FI602" s="54"/>
      <c r="FJ602" s="54"/>
      <c r="FK602" s="54"/>
      <c r="FL602" s="54"/>
      <c r="FM602" s="54"/>
      <c r="FN602" s="54"/>
      <c r="FO602" s="54"/>
      <c r="FP602" s="54"/>
      <c r="FQ602" s="54"/>
      <c r="FR602" s="54"/>
      <c r="FS602" s="54"/>
      <c r="FT602" s="54"/>
      <c r="FU602" s="54"/>
      <c r="FV602" s="54"/>
      <c r="FW602" s="54"/>
      <c r="FX602" s="54"/>
      <c r="FY602" s="54"/>
      <c r="FZ602" s="54"/>
      <c r="GA602" s="54"/>
      <c r="GB602" s="54"/>
      <c r="GC602" s="54"/>
      <c r="GD602" s="54"/>
      <c r="GE602" s="54"/>
      <c r="GF602" s="54"/>
      <c r="GG602" s="54"/>
      <c r="GH602" s="54"/>
      <c r="GI602" s="54"/>
      <c r="GJ602" s="54"/>
      <c r="GK602" s="54"/>
      <c r="GL602" s="54"/>
      <c r="GM602" s="54"/>
      <c r="GN602" s="54"/>
      <c r="GO602" s="54"/>
      <c r="GP602" s="54"/>
      <c r="GQ602" s="54"/>
      <c r="GR602" s="54"/>
      <c r="GS602" s="54"/>
      <c r="GT602" s="54"/>
      <c r="GU602" s="54"/>
      <c r="GV602" s="54"/>
      <c r="GW602" s="54"/>
      <c r="GX602" s="54"/>
      <c r="GY602" s="54"/>
      <c r="GZ602" s="54"/>
      <c r="HA602" s="54"/>
      <c r="HB602" s="54"/>
      <c r="HC602" s="54"/>
      <c r="HD602" s="54"/>
      <c r="HE602" s="54"/>
      <c r="HF602" s="54"/>
      <c r="HG602" s="54"/>
      <c r="HH602" s="54"/>
      <c r="HI602" s="54"/>
      <c r="HJ602" s="54"/>
      <c r="HK602" s="54"/>
      <c r="HL602" s="54"/>
      <c r="HM602" s="54"/>
      <c r="HN602" s="54"/>
      <c r="HO602" s="54"/>
      <c r="HP602" s="54"/>
      <c r="HQ602" s="54"/>
      <c r="HR602" s="54"/>
      <c r="HS602" s="54"/>
      <c r="HT602" s="54"/>
      <c r="HU602" s="54"/>
      <c r="HV602" s="54"/>
      <c r="HW602" s="54"/>
      <c r="HX602" s="54"/>
      <c r="HY602" s="54"/>
      <c r="HZ602" s="54"/>
      <c r="IA602" s="54"/>
      <c r="IB602" s="54"/>
      <c r="IC602" s="54"/>
      <c r="ID602" s="54"/>
      <c r="IE602" s="54"/>
      <c r="IF602" s="54"/>
      <c r="IG602" s="54"/>
      <c r="IH602" s="54"/>
      <c r="II602" s="54"/>
      <c r="IJ602" s="54"/>
      <c r="IK602" s="54"/>
      <c r="IL602" s="54"/>
      <c r="IM602" s="54"/>
      <c r="IN602" s="54"/>
      <c r="IO602" s="54"/>
      <c r="IP602" s="54"/>
      <c r="IQ602" s="54"/>
      <c r="IR602" s="54"/>
      <c r="IS602" s="54"/>
      <c r="IT602" s="54"/>
      <c r="IU602" s="54"/>
      <c r="IV602" s="54"/>
      <c r="IW602" s="54"/>
      <c r="IX602" s="54"/>
      <c r="IY602" s="54"/>
      <c r="IZ602" s="54"/>
      <c r="JA602" s="16"/>
      <c r="JB602" s="16"/>
      <c r="JC602" s="16"/>
      <c r="JD602" s="16"/>
    </row>
    <row r="603" spans="1:264" s="6" customFormat="1" x14ac:dyDescent="0.25">
      <c r="A603" s="55">
        <v>599</v>
      </c>
      <c r="B603" s="56">
        <f>ESTUDIANTES!B603</f>
        <v>0</v>
      </c>
      <c r="C603" s="56">
        <f>ESTUDIANTES!C603</f>
        <v>0</v>
      </c>
      <c r="D603" s="97">
        <f>ESTUDIANTES!D603</f>
        <v>0</v>
      </c>
      <c r="E603" s="97"/>
      <c r="F603" s="97"/>
      <c r="G603" s="97"/>
      <c r="H603" s="57">
        <f>ESTUDIANTES!H603</f>
        <v>0</v>
      </c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  <c r="ET603" s="54"/>
      <c r="EU603" s="54"/>
      <c r="EV603" s="54"/>
      <c r="EW603" s="54"/>
      <c r="EX603" s="54"/>
      <c r="EY603" s="54"/>
      <c r="EZ603" s="54"/>
      <c r="FA603" s="54"/>
      <c r="FB603" s="54"/>
      <c r="FC603" s="54"/>
      <c r="FD603" s="54"/>
      <c r="FE603" s="54"/>
      <c r="FF603" s="54"/>
      <c r="FG603" s="54"/>
      <c r="FH603" s="54"/>
      <c r="FI603" s="54"/>
      <c r="FJ603" s="54"/>
      <c r="FK603" s="54"/>
      <c r="FL603" s="54"/>
      <c r="FM603" s="54"/>
      <c r="FN603" s="54"/>
      <c r="FO603" s="54"/>
      <c r="FP603" s="54"/>
      <c r="FQ603" s="54"/>
      <c r="FR603" s="54"/>
      <c r="FS603" s="54"/>
      <c r="FT603" s="54"/>
      <c r="FU603" s="54"/>
      <c r="FV603" s="54"/>
      <c r="FW603" s="54"/>
      <c r="FX603" s="54"/>
      <c r="FY603" s="54"/>
      <c r="FZ603" s="54"/>
      <c r="GA603" s="54"/>
      <c r="GB603" s="54"/>
      <c r="GC603" s="54"/>
      <c r="GD603" s="54"/>
      <c r="GE603" s="54"/>
      <c r="GF603" s="54"/>
      <c r="GG603" s="54"/>
      <c r="GH603" s="54"/>
      <c r="GI603" s="54"/>
      <c r="GJ603" s="54"/>
      <c r="GK603" s="54"/>
      <c r="GL603" s="54"/>
      <c r="GM603" s="54"/>
      <c r="GN603" s="54"/>
      <c r="GO603" s="54"/>
      <c r="GP603" s="54"/>
      <c r="GQ603" s="54"/>
      <c r="GR603" s="54"/>
      <c r="GS603" s="54"/>
      <c r="GT603" s="54"/>
      <c r="GU603" s="54"/>
      <c r="GV603" s="54"/>
      <c r="GW603" s="54"/>
      <c r="GX603" s="54"/>
      <c r="GY603" s="54"/>
      <c r="GZ603" s="54"/>
      <c r="HA603" s="54"/>
      <c r="HB603" s="54"/>
      <c r="HC603" s="54"/>
      <c r="HD603" s="54"/>
      <c r="HE603" s="54"/>
      <c r="HF603" s="54"/>
      <c r="HG603" s="54"/>
      <c r="HH603" s="54"/>
      <c r="HI603" s="54"/>
      <c r="HJ603" s="54"/>
      <c r="HK603" s="54"/>
      <c r="HL603" s="54"/>
      <c r="HM603" s="54"/>
      <c r="HN603" s="54"/>
      <c r="HO603" s="54"/>
      <c r="HP603" s="54"/>
      <c r="HQ603" s="54"/>
      <c r="HR603" s="54"/>
      <c r="HS603" s="54"/>
      <c r="HT603" s="54"/>
      <c r="HU603" s="54"/>
      <c r="HV603" s="54"/>
      <c r="HW603" s="54"/>
      <c r="HX603" s="54"/>
      <c r="HY603" s="54"/>
      <c r="HZ603" s="54"/>
      <c r="IA603" s="54"/>
      <c r="IB603" s="54"/>
      <c r="IC603" s="54"/>
      <c r="ID603" s="54"/>
      <c r="IE603" s="54"/>
      <c r="IF603" s="54"/>
      <c r="IG603" s="54"/>
      <c r="IH603" s="54"/>
      <c r="II603" s="54"/>
      <c r="IJ603" s="54"/>
      <c r="IK603" s="54"/>
      <c r="IL603" s="54"/>
      <c r="IM603" s="54"/>
      <c r="IN603" s="54"/>
      <c r="IO603" s="54"/>
      <c r="IP603" s="54"/>
      <c r="IQ603" s="54"/>
      <c r="IR603" s="54"/>
      <c r="IS603" s="54"/>
      <c r="IT603" s="54"/>
      <c r="IU603" s="54"/>
      <c r="IV603" s="54"/>
      <c r="IW603" s="54"/>
      <c r="IX603" s="54"/>
      <c r="IY603" s="54"/>
      <c r="IZ603" s="54"/>
      <c r="JA603" s="16"/>
      <c r="JB603" s="16"/>
      <c r="JC603" s="16"/>
      <c r="JD603" s="16"/>
    </row>
    <row r="604" spans="1:264" s="6" customFormat="1" x14ac:dyDescent="0.25">
      <c r="A604" s="55">
        <v>600</v>
      </c>
      <c r="B604" s="56">
        <f>ESTUDIANTES!B604</f>
        <v>0</v>
      </c>
      <c r="C604" s="56">
        <f>ESTUDIANTES!C604</f>
        <v>0</v>
      </c>
      <c r="D604" s="97">
        <f>ESTUDIANTES!D604</f>
        <v>0</v>
      </c>
      <c r="E604" s="97"/>
      <c r="F604" s="97"/>
      <c r="G604" s="97"/>
      <c r="H604" s="57">
        <f>ESTUDIANTES!H604</f>
        <v>0</v>
      </c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  <c r="HB604" s="54"/>
      <c r="HC604" s="54"/>
      <c r="HD604" s="54"/>
      <c r="HE604" s="54"/>
      <c r="HF604" s="54"/>
      <c r="HG604" s="54"/>
      <c r="HH604" s="54"/>
      <c r="HI604" s="54"/>
      <c r="HJ604" s="54"/>
      <c r="HK604" s="54"/>
      <c r="HL604" s="54"/>
      <c r="HM604" s="54"/>
      <c r="HN604" s="54"/>
      <c r="HO604" s="54"/>
      <c r="HP604" s="54"/>
      <c r="HQ604" s="54"/>
      <c r="HR604" s="54"/>
      <c r="HS604" s="54"/>
      <c r="HT604" s="54"/>
      <c r="HU604" s="54"/>
      <c r="HV604" s="54"/>
      <c r="HW604" s="54"/>
      <c r="HX604" s="54"/>
      <c r="HY604" s="54"/>
      <c r="HZ604" s="54"/>
      <c r="IA604" s="54"/>
      <c r="IB604" s="54"/>
      <c r="IC604" s="54"/>
      <c r="ID604" s="54"/>
      <c r="IE604" s="54"/>
      <c r="IF604" s="54"/>
      <c r="IG604" s="54"/>
      <c r="IH604" s="54"/>
      <c r="II604" s="54"/>
      <c r="IJ604" s="54"/>
      <c r="IK604" s="54"/>
      <c r="IL604" s="54"/>
      <c r="IM604" s="54"/>
      <c r="IN604" s="54"/>
      <c r="IO604" s="54"/>
      <c r="IP604" s="54"/>
      <c r="IQ604" s="54"/>
      <c r="IR604" s="54"/>
      <c r="IS604" s="54"/>
      <c r="IT604" s="54"/>
      <c r="IU604" s="54"/>
      <c r="IV604" s="54"/>
      <c r="IW604" s="54"/>
      <c r="IX604" s="54"/>
      <c r="IY604" s="54"/>
      <c r="IZ604" s="54"/>
      <c r="JA604" s="16"/>
      <c r="JB604" s="16"/>
      <c r="JC604" s="16"/>
      <c r="JD604" s="16"/>
    </row>
    <row r="605" spans="1:264" s="6" customFormat="1" x14ac:dyDescent="0.25">
      <c r="A605" s="55">
        <v>601</v>
      </c>
      <c r="B605" s="56">
        <f>ESTUDIANTES!B605</f>
        <v>0</v>
      </c>
      <c r="C605" s="56">
        <f>ESTUDIANTES!C605</f>
        <v>0</v>
      </c>
      <c r="D605" s="97">
        <f>ESTUDIANTES!D605</f>
        <v>0</v>
      </c>
      <c r="E605" s="97"/>
      <c r="F605" s="97"/>
      <c r="G605" s="97"/>
      <c r="H605" s="57">
        <f>ESTUDIANTES!H605</f>
        <v>0</v>
      </c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  <c r="GS605" s="54"/>
      <c r="GT605" s="54"/>
      <c r="GU605" s="54"/>
      <c r="GV605" s="54"/>
      <c r="GW605" s="54"/>
      <c r="GX605" s="54"/>
      <c r="GY605" s="54"/>
      <c r="GZ605" s="54"/>
      <c r="HA605" s="54"/>
      <c r="HB605" s="54"/>
      <c r="HC605" s="54"/>
      <c r="HD605" s="54"/>
      <c r="HE605" s="54"/>
      <c r="HF605" s="54"/>
      <c r="HG605" s="54"/>
      <c r="HH605" s="54"/>
      <c r="HI605" s="54"/>
      <c r="HJ605" s="54"/>
      <c r="HK605" s="54"/>
      <c r="HL605" s="54"/>
      <c r="HM605" s="54"/>
      <c r="HN605" s="54"/>
      <c r="HO605" s="54"/>
      <c r="HP605" s="54"/>
      <c r="HQ605" s="54"/>
      <c r="HR605" s="54"/>
      <c r="HS605" s="54"/>
      <c r="HT605" s="54"/>
      <c r="HU605" s="54"/>
      <c r="HV605" s="54"/>
      <c r="HW605" s="54"/>
      <c r="HX605" s="54"/>
      <c r="HY605" s="54"/>
      <c r="HZ605" s="54"/>
      <c r="IA605" s="54"/>
      <c r="IB605" s="54"/>
      <c r="IC605" s="54"/>
      <c r="ID605" s="54"/>
      <c r="IE605" s="54"/>
      <c r="IF605" s="54"/>
      <c r="IG605" s="54"/>
      <c r="IH605" s="54"/>
      <c r="II605" s="54"/>
      <c r="IJ605" s="54"/>
      <c r="IK605" s="54"/>
      <c r="IL605" s="54"/>
      <c r="IM605" s="54"/>
      <c r="IN605" s="54"/>
      <c r="IO605" s="54"/>
      <c r="IP605" s="54"/>
      <c r="IQ605" s="54"/>
      <c r="IR605" s="54"/>
      <c r="IS605" s="54"/>
      <c r="IT605" s="54"/>
      <c r="IU605" s="54"/>
      <c r="IV605" s="54"/>
      <c r="IW605" s="54"/>
      <c r="IX605" s="54"/>
      <c r="IY605" s="54"/>
      <c r="IZ605" s="54"/>
      <c r="JA605" s="16"/>
      <c r="JB605" s="16"/>
      <c r="JC605" s="16"/>
      <c r="JD605" s="16"/>
    </row>
    <row r="606" spans="1:264" s="6" customFormat="1" x14ac:dyDescent="0.25">
      <c r="A606" s="55">
        <v>602</v>
      </c>
      <c r="B606" s="56">
        <f>ESTUDIANTES!B606</f>
        <v>0</v>
      </c>
      <c r="C606" s="56">
        <f>ESTUDIANTES!C606</f>
        <v>0</v>
      </c>
      <c r="D606" s="97">
        <f>ESTUDIANTES!D606</f>
        <v>0</v>
      </c>
      <c r="E606" s="97"/>
      <c r="F606" s="97"/>
      <c r="G606" s="97"/>
      <c r="H606" s="57">
        <f>ESTUDIANTES!H606</f>
        <v>0</v>
      </c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4"/>
      <c r="EL606" s="54"/>
      <c r="EM606" s="54"/>
      <c r="EN606" s="54"/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  <c r="HB606" s="54"/>
      <c r="HC606" s="54"/>
      <c r="HD606" s="54"/>
      <c r="HE606" s="54"/>
      <c r="HF606" s="54"/>
      <c r="HG606" s="54"/>
      <c r="HH606" s="54"/>
      <c r="HI606" s="54"/>
      <c r="HJ606" s="54"/>
      <c r="HK606" s="54"/>
      <c r="HL606" s="54"/>
      <c r="HM606" s="54"/>
      <c r="HN606" s="54"/>
      <c r="HO606" s="54"/>
      <c r="HP606" s="54"/>
      <c r="HQ606" s="54"/>
      <c r="HR606" s="54"/>
      <c r="HS606" s="54"/>
      <c r="HT606" s="54"/>
      <c r="HU606" s="54"/>
      <c r="HV606" s="54"/>
      <c r="HW606" s="54"/>
      <c r="HX606" s="54"/>
      <c r="HY606" s="54"/>
      <c r="HZ606" s="54"/>
      <c r="IA606" s="54"/>
      <c r="IB606" s="54"/>
      <c r="IC606" s="54"/>
      <c r="ID606" s="54"/>
      <c r="IE606" s="54"/>
      <c r="IF606" s="54"/>
      <c r="IG606" s="54"/>
      <c r="IH606" s="54"/>
      <c r="II606" s="54"/>
      <c r="IJ606" s="54"/>
      <c r="IK606" s="54"/>
      <c r="IL606" s="54"/>
      <c r="IM606" s="54"/>
      <c r="IN606" s="54"/>
      <c r="IO606" s="54"/>
      <c r="IP606" s="54"/>
      <c r="IQ606" s="54"/>
      <c r="IR606" s="54"/>
      <c r="IS606" s="54"/>
      <c r="IT606" s="54"/>
      <c r="IU606" s="54"/>
      <c r="IV606" s="54"/>
      <c r="IW606" s="54"/>
      <c r="IX606" s="54"/>
      <c r="IY606" s="54"/>
      <c r="IZ606" s="54"/>
      <c r="JA606" s="16"/>
      <c r="JB606" s="16"/>
      <c r="JC606" s="16"/>
      <c r="JD606" s="16"/>
    </row>
    <row r="607" spans="1:264" s="6" customFormat="1" x14ac:dyDescent="0.25">
      <c r="A607" s="55">
        <v>603</v>
      </c>
      <c r="B607" s="56">
        <f>ESTUDIANTES!B607</f>
        <v>0</v>
      </c>
      <c r="C607" s="56">
        <f>ESTUDIANTES!C607</f>
        <v>0</v>
      </c>
      <c r="D607" s="97">
        <f>ESTUDIANTES!D607</f>
        <v>0</v>
      </c>
      <c r="E607" s="97"/>
      <c r="F607" s="97"/>
      <c r="G607" s="97"/>
      <c r="H607" s="57">
        <f>ESTUDIANTES!H607</f>
        <v>0</v>
      </c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4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4"/>
      <c r="EL607" s="54"/>
      <c r="EM607" s="54"/>
      <c r="EN607" s="54"/>
      <c r="EO607" s="54"/>
      <c r="EP607" s="54"/>
      <c r="EQ607" s="54"/>
      <c r="ER607" s="54"/>
      <c r="ES607" s="54"/>
      <c r="ET607" s="54"/>
      <c r="EU607" s="54"/>
      <c r="EV607" s="54"/>
      <c r="EW607" s="54"/>
      <c r="EX607" s="54"/>
      <c r="EY607" s="54"/>
      <c r="EZ607" s="54"/>
      <c r="FA607" s="54"/>
      <c r="FB607" s="54"/>
      <c r="FC607" s="54"/>
      <c r="FD607" s="54"/>
      <c r="FE607" s="54"/>
      <c r="FF607" s="54"/>
      <c r="FG607" s="54"/>
      <c r="FH607" s="54"/>
      <c r="FI607" s="54"/>
      <c r="FJ607" s="54"/>
      <c r="FK607" s="54"/>
      <c r="FL607" s="54"/>
      <c r="FM607" s="54"/>
      <c r="FN607" s="54"/>
      <c r="FO607" s="54"/>
      <c r="FP607" s="54"/>
      <c r="FQ607" s="54"/>
      <c r="FR607" s="54"/>
      <c r="FS607" s="54"/>
      <c r="FT607" s="54"/>
      <c r="FU607" s="54"/>
      <c r="FV607" s="54"/>
      <c r="FW607" s="54"/>
      <c r="FX607" s="54"/>
      <c r="FY607" s="54"/>
      <c r="FZ607" s="54"/>
      <c r="GA607" s="54"/>
      <c r="GB607" s="54"/>
      <c r="GC607" s="54"/>
      <c r="GD607" s="54"/>
      <c r="GE607" s="54"/>
      <c r="GF607" s="54"/>
      <c r="GG607" s="54"/>
      <c r="GH607" s="54"/>
      <c r="GI607" s="54"/>
      <c r="GJ607" s="54"/>
      <c r="GK607" s="54"/>
      <c r="GL607" s="54"/>
      <c r="GM607" s="54"/>
      <c r="GN607" s="54"/>
      <c r="GO607" s="54"/>
      <c r="GP607" s="54"/>
      <c r="GQ607" s="54"/>
      <c r="GR607" s="54"/>
      <c r="GS607" s="54"/>
      <c r="GT607" s="54"/>
      <c r="GU607" s="54"/>
      <c r="GV607" s="54"/>
      <c r="GW607" s="54"/>
      <c r="GX607" s="54"/>
      <c r="GY607" s="54"/>
      <c r="GZ607" s="54"/>
      <c r="HA607" s="54"/>
      <c r="HB607" s="54"/>
      <c r="HC607" s="54"/>
      <c r="HD607" s="54"/>
      <c r="HE607" s="54"/>
      <c r="HF607" s="54"/>
      <c r="HG607" s="54"/>
      <c r="HH607" s="54"/>
      <c r="HI607" s="54"/>
      <c r="HJ607" s="54"/>
      <c r="HK607" s="54"/>
      <c r="HL607" s="54"/>
      <c r="HM607" s="54"/>
      <c r="HN607" s="54"/>
      <c r="HO607" s="54"/>
      <c r="HP607" s="54"/>
      <c r="HQ607" s="54"/>
      <c r="HR607" s="54"/>
      <c r="HS607" s="54"/>
      <c r="HT607" s="54"/>
      <c r="HU607" s="54"/>
      <c r="HV607" s="54"/>
      <c r="HW607" s="54"/>
      <c r="HX607" s="54"/>
      <c r="HY607" s="54"/>
      <c r="HZ607" s="54"/>
      <c r="IA607" s="54"/>
      <c r="IB607" s="54"/>
      <c r="IC607" s="54"/>
      <c r="ID607" s="54"/>
      <c r="IE607" s="54"/>
      <c r="IF607" s="54"/>
      <c r="IG607" s="54"/>
      <c r="IH607" s="54"/>
      <c r="II607" s="54"/>
      <c r="IJ607" s="54"/>
      <c r="IK607" s="54"/>
      <c r="IL607" s="54"/>
      <c r="IM607" s="54"/>
      <c r="IN607" s="54"/>
      <c r="IO607" s="54"/>
      <c r="IP607" s="54"/>
      <c r="IQ607" s="54"/>
      <c r="IR607" s="54"/>
      <c r="IS607" s="54"/>
      <c r="IT607" s="54"/>
      <c r="IU607" s="54"/>
      <c r="IV607" s="54"/>
      <c r="IW607" s="54"/>
      <c r="IX607" s="54"/>
      <c r="IY607" s="54"/>
      <c r="IZ607" s="54"/>
      <c r="JA607" s="16"/>
      <c r="JB607" s="16"/>
      <c r="JC607" s="16"/>
      <c r="JD607" s="16"/>
    </row>
    <row r="608" spans="1:264" s="6" customFormat="1" x14ac:dyDescent="0.25">
      <c r="A608" s="55">
        <v>604</v>
      </c>
      <c r="B608" s="56">
        <f>ESTUDIANTES!B608</f>
        <v>0</v>
      </c>
      <c r="C608" s="56">
        <f>ESTUDIANTES!C608</f>
        <v>0</v>
      </c>
      <c r="D608" s="97">
        <f>ESTUDIANTES!D608</f>
        <v>0</v>
      </c>
      <c r="E608" s="97"/>
      <c r="F608" s="97"/>
      <c r="G608" s="97"/>
      <c r="H608" s="57">
        <f>ESTUDIANTES!H608</f>
        <v>0</v>
      </c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4"/>
      <c r="CW608" s="54"/>
      <c r="CX608" s="54"/>
      <c r="CY608" s="54"/>
      <c r="CZ608" s="54"/>
      <c r="DA608" s="54"/>
      <c r="DB608" s="54"/>
      <c r="DC608" s="54"/>
      <c r="DD608" s="54"/>
      <c r="DE608" s="54"/>
      <c r="DF608" s="54"/>
      <c r="DG608" s="54"/>
      <c r="DH608" s="54"/>
      <c r="DI608" s="54"/>
      <c r="DJ608" s="54"/>
      <c r="DK608" s="54"/>
      <c r="DL608" s="54"/>
      <c r="DM608" s="54"/>
      <c r="DN608" s="54"/>
      <c r="DO608" s="54"/>
      <c r="DP608" s="54"/>
      <c r="DQ608" s="54"/>
      <c r="DR608" s="54"/>
      <c r="DS608" s="54"/>
      <c r="DT608" s="54"/>
      <c r="DU608" s="54"/>
      <c r="DV608" s="54"/>
      <c r="DW608" s="54"/>
      <c r="DX608" s="54"/>
      <c r="DY608" s="54"/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  <c r="EJ608" s="54"/>
      <c r="EK608" s="54"/>
      <c r="EL608" s="54"/>
      <c r="EM608" s="54"/>
      <c r="EN608" s="54"/>
      <c r="EO608" s="54"/>
      <c r="EP608" s="54"/>
      <c r="EQ608" s="54"/>
      <c r="ER608" s="54"/>
      <c r="ES608" s="54"/>
      <c r="ET608" s="54"/>
      <c r="EU608" s="54"/>
      <c r="EV608" s="54"/>
      <c r="EW608" s="54"/>
      <c r="EX608" s="54"/>
      <c r="EY608" s="54"/>
      <c r="EZ608" s="54"/>
      <c r="FA608" s="54"/>
      <c r="FB608" s="54"/>
      <c r="FC608" s="54"/>
      <c r="FD608" s="54"/>
      <c r="FE608" s="54"/>
      <c r="FF608" s="54"/>
      <c r="FG608" s="54"/>
      <c r="FH608" s="54"/>
      <c r="FI608" s="54"/>
      <c r="FJ608" s="54"/>
      <c r="FK608" s="54"/>
      <c r="FL608" s="54"/>
      <c r="FM608" s="54"/>
      <c r="FN608" s="54"/>
      <c r="FO608" s="54"/>
      <c r="FP608" s="54"/>
      <c r="FQ608" s="54"/>
      <c r="FR608" s="54"/>
      <c r="FS608" s="54"/>
      <c r="FT608" s="54"/>
      <c r="FU608" s="54"/>
      <c r="FV608" s="54"/>
      <c r="FW608" s="54"/>
      <c r="FX608" s="54"/>
      <c r="FY608" s="54"/>
      <c r="FZ608" s="54"/>
      <c r="GA608" s="54"/>
      <c r="GB608" s="54"/>
      <c r="GC608" s="54"/>
      <c r="GD608" s="54"/>
      <c r="GE608" s="54"/>
      <c r="GF608" s="54"/>
      <c r="GG608" s="54"/>
      <c r="GH608" s="54"/>
      <c r="GI608" s="54"/>
      <c r="GJ608" s="54"/>
      <c r="GK608" s="54"/>
      <c r="GL608" s="54"/>
      <c r="GM608" s="54"/>
      <c r="GN608" s="54"/>
      <c r="GO608" s="54"/>
      <c r="GP608" s="54"/>
      <c r="GQ608" s="54"/>
      <c r="GR608" s="54"/>
      <c r="GS608" s="54"/>
      <c r="GT608" s="54"/>
      <c r="GU608" s="54"/>
      <c r="GV608" s="54"/>
      <c r="GW608" s="54"/>
      <c r="GX608" s="54"/>
      <c r="GY608" s="54"/>
      <c r="GZ608" s="54"/>
      <c r="HA608" s="54"/>
      <c r="HB608" s="54"/>
      <c r="HC608" s="54"/>
      <c r="HD608" s="54"/>
      <c r="HE608" s="54"/>
      <c r="HF608" s="54"/>
      <c r="HG608" s="54"/>
      <c r="HH608" s="54"/>
      <c r="HI608" s="54"/>
      <c r="HJ608" s="54"/>
      <c r="HK608" s="54"/>
      <c r="HL608" s="54"/>
      <c r="HM608" s="54"/>
      <c r="HN608" s="54"/>
      <c r="HO608" s="54"/>
      <c r="HP608" s="54"/>
      <c r="HQ608" s="54"/>
      <c r="HR608" s="54"/>
      <c r="HS608" s="54"/>
      <c r="HT608" s="54"/>
      <c r="HU608" s="54"/>
      <c r="HV608" s="54"/>
      <c r="HW608" s="54"/>
      <c r="HX608" s="54"/>
      <c r="HY608" s="54"/>
      <c r="HZ608" s="54"/>
      <c r="IA608" s="54"/>
      <c r="IB608" s="54"/>
      <c r="IC608" s="54"/>
      <c r="ID608" s="54"/>
      <c r="IE608" s="54"/>
      <c r="IF608" s="54"/>
      <c r="IG608" s="54"/>
      <c r="IH608" s="54"/>
      <c r="II608" s="54"/>
      <c r="IJ608" s="54"/>
      <c r="IK608" s="54"/>
      <c r="IL608" s="54"/>
      <c r="IM608" s="54"/>
      <c r="IN608" s="54"/>
      <c r="IO608" s="54"/>
      <c r="IP608" s="54"/>
      <c r="IQ608" s="54"/>
      <c r="IR608" s="54"/>
      <c r="IS608" s="54"/>
      <c r="IT608" s="54"/>
      <c r="IU608" s="54"/>
      <c r="IV608" s="54"/>
      <c r="IW608" s="54"/>
      <c r="IX608" s="54"/>
      <c r="IY608" s="54"/>
      <c r="IZ608" s="54"/>
      <c r="JA608" s="16"/>
      <c r="JB608" s="16"/>
      <c r="JC608" s="16"/>
      <c r="JD608" s="16"/>
    </row>
    <row r="609" spans="1:264" s="6" customFormat="1" x14ac:dyDescent="0.25">
      <c r="A609" s="55">
        <v>605</v>
      </c>
      <c r="B609" s="56">
        <f>ESTUDIANTES!B609</f>
        <v>0</v>
      </c>
      <c r="C609" s="56">
        <f>ESTUDIANTES!C609</f>
        <v>0</v>
      </c>
      <c r="D609" s="97">
        <f>ESTUDIANTES!D609</f>
        <v>0</v>
      </c>
      <c r="E609" s="97"/>
      <c r="F609" s="97"/>
      <c r="G609" s="97"/>
      <c r="H609" s="57">
        <f>ESTUDIANTES!H609</f>
        <v>0</v>
      </c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4"/>
      <c r="EL609" s="54"/>
      <c r="EM609" s="54"/>
      <c r="EN609" s="54"/>
      <c r="EO609" s="54"/>
      <c r="EP609" s="54"/>
      <c r="EQ609" s="54"/>
      <c r="ER609" s="54"/>
      <c r="ES609" s="54"/>
      <c r="ET609" s="54"/>
      <c r="EU609" s="54"/>
      <c r="EV609" s="54"/>
      <c r="EW609" s="54"/>
      <c r="EX609" s="54"/>
      <c r="EY609" s="54"/>
      <c r="EZ609" s="54"/>
      <c r="FA609" s="54"/>
      <c r="FB609" s="54"/>
      <c r="FC609" s="54"/>
      <c r="FD609" s="54"/>
      <c r="FE609" s="54"/>
      <c r="FF609" s="54"/>
      <c r="FG609" s="54"/>
      <c r="FH609" s="54"/>
      <c r="FI609" s="54"/>
      <c r="FJ609" s="54"/>
      <c r="FK609" s="54"/>
      <c r="FL609" s="54"/>
      <c r="FM609" s="54"/>
      <c r="FN609" s="54"/>
      <c r="FO609" s="54"/>
      <c r="FP609" s="54"/>
      <c r="FQ609" s="54"/>
      <c r="FR609" s="54"/>
      <c r="FS609" s="54"/>
      <c r="FT609" s="54"/>
      <c r="FU609" s="54"/>
      <c r="FV609" s="54"/>
      <c r="FW609" s="54"/>
      <c r="FX609" s="54"/>
      <c r="FY609" s="54"/>
      <c r="FZ609" s="54"/>
      <c r="GA609" s="54"/>
      <c r="GB609" s="54"/>
      <c r="GC609" s="54"/>
      <c r="GD609" s="54"/>
      <c r="GE609" s="54"/>
      <c r="GF609" s="54"/>
      <c r="GG609" s="54"/>
      <c r="GH609" s="54"/>
      <c r="GI609" s="54"/>
      <c r="GJ609" s="54"/>
      <c r="GK609" s="54"/>
      <c r="GL609" s="54"/>
      <c r="GM609" s="54"/>
      <c r="GN609" s="54"/>
      <c r="GO609" s="54"/>
      <c r="GP609" s="54"/>
      <c r="GQ609" s="54"/>
      <c r="GR609" s="54"/>
      <c r="GS609" s="54"/>
      <c r="GT609" s="54"/>
      <c r="GU609" s="54"/>
      <c r="GV609" s="54"/>
      <c r="GW609" s="54"/>
      <c r="GX609" s="54"/>
      <c r="GY609" s="54"/>
      <c r="GZ609" s="54"/>
      <c r="HA609" s="54"/>
      <c r="HB609" s="54"/>
      <c r="HC609" s="54"/>
      <c r="HD609" s="54"/>
      <c r="HE609" s="54"/>
      <c r="HF609" s="54"/>
      <c r="HG609" s="54"/>
      <c r="HH609" s="54"/>
      <c r="HI609" s="54"/>
      <c r="HJ609" s="54"/>
      <c r="HK609" s="54"/>
      <c r="HL609" s="54"/>
      <c r="HM609" s="54"/>
      <c r="HN609" s="54"/>
      <c r="HO609" s="54"/>
      <c r="HP609" s="54"/>
      <c r="HQ609" s="54"/>
      <c r="HR609" s="54"/>
      <c r="HS609" s="54"/>
      <c r="HT609" s="54"/>
      <c r="HU609" s="54"/>
      <c r="HV609" s="54"/>
      <c r="HW609" s="54"/>
      <c r="HX609" s="54"/>
      <c r="HY609" s="54"/>
      <c r="HZ609" s="54"/>
      <c r="IA609" s="54"/>
      <c r="IB609" s="54"/>
      <c r="IC609" s="54"/>
      <c r="ID609" s="54"/>
      <c r="IE609" s="54"/>
      <c r="IF609" s="54"/>
      <c r="IG609" s="54"/>
      <c r="IH609" s="54"/>
      <c r="II609" s="54"/>
      <c r="IJ609" s="54"/>
      <c r="IK609" s="54"/>
      <c r="IL609" s="54"/>
      <c r="IM609" s="54"/>
      <c r="IN609" s="54"/>
      <c r="IO609" s="54"/>
      <c r="IP609" s="54"/>
      <c r="IQ609" s="54"/>
      <c r="IR609" s="54"/>
      <c r="IS609" s="54"/>
      <c r="IT609" s="54"/>
      <c r="IU609" s="54"/>
      <c r="IV609" s="54"/>
      <c r="IW609" s="54"/>
      <c r="IX609" s="54"/>
      <c r="IY609" s="54"/>
      <c r="IZ609" s="54"/>
      <c r="JA609" s="16"/>
      <c r="JB609" s="16"/>
      <c r="JC609" s="16"/>
      <c r="JD609" s="16"/>
    </row>
    <row r="610" spans="1:264" s="6" customFormat="1" x14ac:dyDescent="0.25">
      <c r="A610" s="55">
        <v>606</v>
      </c>
      <c r="B610" s="56">
        <f>ESTUDIANTES!B610</f>
        <v>0</v>
      </c>
      <c r="C610" s="56">
        <f>ESTUDIANTES!C610</f>
        <v>0</v>
      </c>
      <c r="D610" s="97">
        <f>ESTUDIANTES!D610</f>
        <v>0</v>
      </c>
      <c r="E610" s="97"/>
      <c r="F610" s="97"/>
      <c r="G610" s="97"/>
      <c r="H610" s="57">
        <f>ESTUDIANTES!H610</f>
        <v>0</v>
      </c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  <c r="ET610" s="54"/>
      <c r="EU610" s="54"/>
      <c r="EV610" s="54"/>
      <c r="EW610" s="54"/>
      <c r="EX610" s="54"/>
      <c r="EY610" s="54"/>
      <c r="EZ610" s="54"/>
      <c r="FA610" s="54"/>
      <c r="FB610" s="54"/>
      <c r="FC610" s="54"/>
      <c r="FD610" s="54"/>
      <c r="FE610" s="54"/>
      <c r="FF610" s="54"/>
      <c r="FG610" s="54"/>
      <c r="FH610" s="54"/>
      <c r="FI610" s="54"/>
      <c r="FJ610" s="54"/>
      <c r="FK610" s="54"/>
      <c r="FL610" s="54"/>
      <c r="FM610" s="54"/>
      <c r="FN610" s="54"/>
      <c r="FO610" s="54"/>
      <c r="FP610" s="54"/>
      <c r="FQ610" s="54"/>
      <c r="FR610" s="54"/>
      <c r="FS610" s="54"/>
      <c r="FT610" s="54"/>
      <c r="FU610" s="54"/>
      <c r="FV610" s="54"/>
      <c r="FW610" s="54"/>
      <c r="FX610" s="54"/>
      <c r="FY610" s="54"/>
      <c r="FZ610" s="54"/>
      <c r="GA610" s="54"/>
      <c r="GB610" s="54"/>
      <c r="GC610" s="54"/>
      <c r="GD610" s="54"/>
      <c r="GE610" s="54"/>
      <c r="GF610" s="54"/>
      <c r="GG610" s="54"/>
      <c r="GH610" s="54"/>
      <c r="GI610" s="54"/>
      <c r="GJ610" s="54"/>
      <c r="GK610" s="54"/>
      <c r="GL610" s="54"/>
      <c r="GM610" s="54"/>
      <c r="GN610" s="54"/>
      <c r="GO610" s="54"/>
      <c r="GP610" s="54"/>
      <c r="GQ610" s="54"/>
      <c r="GR610" s="54"/>
      <c r="GS610" s="54"/>
      <c r="GT610" s="54"/>
      <c r="GU610" s="54"/>
      <c r="GV610" s="54"/>
      <c r="GW610" s="54"/>
      <c r="GX610" s="54"/>
      <c r="GY610" s="54"/>
      <c r="GZ610" s="54"/>
      <c r="HA610" s="54"/>
      <c r="HB610" s="54"/>
      <c r="HC610" s="54"/>
      <c r="HD610" s="54"/>
      <c r="HE610" s="54"/>
      <c r="HF610" s="54"/>
      <c r="HG610" s="54"/>
      <c r="HH610" s="54"/>
      <c r="HI610" s="54"/>
      <c r="HJ610" s="54"/>
      <c r="HK610" s="54"/>
      <c r="HL610" s="54"/>
      <c r="HM610" s="54"/>
      <c r="HN610" s="54"/>
      <c r="HO610" s="54"/>
      <c r="HP610" s="54"/>
      <c r="HQ610" s="54"/>
      <c r="HR610" s="54"/>
      <c r="HS610" s="54"/>
      <c r="HT610" s="54"/>
      <c r="HU610" s="54"/>
      <c r="HV610" s="54"/>
      <c r="HW610" s="54"/>
      <c r="HX610" s="54"/>
      <c r="HY610" s="54"/>
      <c r="HZ610" s="54"/>
      <c r="IA610" s="54"/>
      <c r="IB610" s="54"/>
      <c r="IC610" s="54"/>
      <c r="ID610" s="54"/>
      <c r="IE610" s="54"/>
      <c r="IF610" s="54"/>
      <c r="IG610" s="54"/>
      <c r="IH610" s="54"/>
      <c r="II610" s="54"/>
      <c r="IJ610" s="54"/>
      <c r="IK610" s="54"/>
      <c r="IL610" s="54"/>
      <c r="IM610" s="54"/>
      <c r="IN610" s="54"/>
      <c r="IO610" s="54"/>
      <c r="IP610" s="54"/>
      <c r="IQ610" s="54"/>
      <c r="IR610" s="54"/>
      <c r="IS610" s="54"/>
      <c r="IT610" s="54"/>
      <c r="IU610" s="54"/>
      <c r="IV610" s="54"/>
      <c r="IW610" s="54"/>
      <c r="IX610" s="54"/>
      <c r="IY610" s="54"/>
      <c r="IZ610" s="54"/>
      <c r="JA610" s="16"/>
      <c r="JB610" s="16"/>
      <c r="JC610" s="16"/>
      <c r="JD610" s="16"/>
    </row>
    <row r="611" spans="1:264" s="6" customFormat="1" x14ac:dyDescent="0.25">
      <c r="A611" s="55">
        <v>607</v>
      </c>
      <c r="B611" s="56">
        <f>ESTUDIANTES!B611</f>
        <v>0</v>
      </c>
      <c r="C611" s="56">
        <f>ESTUDIANTES!C611</f>
        <v>0</v>
      </c>
      <c r="D611" s="97">
        <f>ESTUDIANTES!D611</f>
        <v>0</v>
      </c>
      <c r="E611" s="97"/>
      <c r="F611" s="97"/>
      <c r="G611" s="97"/>
      <c r="H611" s="57">
        <f>ESTUDIANTES!H611</f>
        <v>0</v>
      </c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4"/>
      <c r="EL611" s="54"/>
      <c r="EM611" s="54"/>
      <c r="EN611" s="54"/>
      <c r="EO611" s="54"/>
      <c r="EP611" s="54"/>
      <c r="EQ611" s="54"/>
      <c r="ER611" s="54"/>
      <c r="ES611" s="54"/>
      <c r="ET611" s="54"/>
      <c r="EU611" s="54"/>
      <c r="EV611" s="54"/>
      <c r="EW611" s="54"/>
      <c r="EX611" s="54"/>
      <c r="EY611" s="54"/>
      <c r="EZ611" s="54"/>
      <c r="FA611" s="54"/>
      <c r="FB611" s="54"/>
      <c r="FC611" s="54"/>
      <c r="FD611" s="54"/>
      <c r="FE611" s="54"/>
      <c r="FF611" s="54"/>
      <c r="FG611" s="54"/>
      <c r="FH611" s="54"/>
      <c r="FI611" s="54"/>
      <c r="FJ611" s="54"/>
      <c r="FK611" s="54"/>
      <c r="FL611" s="54"/>
      <c r="FM611" s="54"/>
      <c r="FN611" s="54"/>
      <c r="FO611" s="54"/>
      <c r="FP611" s="54"/>
      <c r="FQ611" s="54"/>
      <c r="FR611" s="54"/>
      <c r="FS611" s="54"/>
      <c r="FT611" s="54"/>
      <c r="FU611" s="54"/>
      <c r="FV611" s="54"/>
      <c r="FW611" s="54"/>
      <c r="FX611" s="54"/>
      <c r="FY611" s="54"/>
      <c r="FZ611" s="54"/>
      <c r="GA611" s="54"/>
      <c r="GB611" s="54"/>
      <c r="GC611" s="54"/>
      <c r="GD611" s="54"/>
      <c r="GE611" s="54"/>
      <c r="GF611" s="54"/>
      <c r="GG611" s="54"/>
      <c r="GH611" s="54"/>
      <c r="GI611" s="54"/>
      <c r="GJ611" s="54"/>
      <c r="GK611" s="54"/>
      <c r="GL611" s="54"/>
      <c r="GM611" s="54"/>
      <c r="GN611" s="54"/>
      <c r="GO611" s="54"/>
      <c r="GP611" s="54"/>
      <c r="GQ611" s="54"/>
      <c r="GR611" s="54"/>
      <c r="GS611" s="54"/>
      <c r="GT611" s="54"/>
      <c r="GU611" s="54"/>
      <c r="GV611" s="54"/>
      <c r="GW611" s="54"/>
      <c r="GX611" s="54"/>
      <c r="GY611" s="54"/>
      <c r="GZ611" s="54"/>
      <c r="HA611" s="54"/>
      <c r="HB611" s="54"/>
      <c r="HC611" s="54"/>
      <c r="HD611" s="54"/>
      <c r="HE611" s="54"/>
      <c r="HF611" s="54"/>
      <c r="HG611" s="54"/>
      <c r="HH611" s="54"/>
      <c r="HI611" s="54"/>
      <c r="HJ611" s="54"/>
      <c r="HK611" s="54"/>
      <c r="HL611" s="54"/>
      <c r="HM611" s="54"/>
      <c r="HN611" s="54"/>
      <c r="HO611" s="54"/>
      <c r="HP611" s="54"/>
      <c r="HQ611" s="54"/>
      <c r="HR611" s="54"/>
      <c r="HS611" s="54"/>
      <c r="HT611" s="54"/>
      <c r="HU611" s="54"/>
      <c r="HV611" s="54"/>
      <c r="HW611" s="54"/>
      <c r="HX611" s="54"/>
      <c r="HY611" s="54"/>
      <c r="HZ611" s="54"/>
      <c r="IA611" s="54"/>
      <c r="IB611" s="54"/>
      <c r="IC611" s="54"/>
      <c r="ID611" s="54"/>
      <c r="IE611" s="54"/>
      <c r="IF611" s="54"/>
      <c r="IG611" s="54"/>
      <c r="IH611" s="54"/>
      <c r="II611" s="54"/>
      <c r="IJ611" s="54"/>
      <c r="IK611" s="54"/>
      <c r="IL611" s="54"/>
      <c r="IM611" s="54"/>
      <c r="IN611" s="54"/>
      <c r="IO611" s="54"/>
      <c r="IP611" s="54"/>
      <c r="IQ611" s="54"/>
      <c r="IR611" s="54"/>
      <c r="IS611" s="54"/>
      <c r="IT611" s="54"/>
      <c r="IU611" s="54"/>
      <c r="IV611" s="54"/>
      <c r="IW611" s="54"/>
      <c r="IX611" s="54"/>
      <c r="IY611" s="54"/>
      <c r="IZ611" s="54"/>
      <c r="JA611" s="16"/>
      <c r="JB611" s="16"/>
      <c r="JC611" s="16"/>
      <c r="JD611" s="16"/>
    </row>
    <row r="612" spans="1:264" s="6" customFormat="1" x14ac:dyDescent="0.25">
      <c r="A612" s="55">
        <v>608</v>
      </c>
      <c r="B612" s="56">
        <f>ESTUDIANTES!B612</f>
        <v>0</v>
      </c>
      <c r="C612" s="56">
        <f>ESTUDIANTES!C612</f>
        <v>0</v>
      </c>
      <c r="D612" s="97">
        <f>ESTUDIANTES!D612</f>
        <v>0</v>
      </c>
      <c r="E612" s="97"/>
      <c r="F612" s="97"/>
      <c r="G612" s="97"/>
      <c r="H612" s="57">
        <f>ESTUDIANTES!H612</f>
        <v>0</v>
      </c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4"/>
      <c r="EL612" s="54"/>
      <c r="EM612" s="54"/>
      <c r="EN612" s="54"/>
      <c r="EO612" s="54"/>
      <c r="EP612" s="54"/>
      <c r="EQ612" s="54"/>
      <c r="ER612" s="54"/>
      <c r="ES612" s="54"/>
      <c r="ET612" s="54"/>
      <c r="EU612" s="54"/>
      <c r="EV612" s="54"/>
      <c r="EW612" s="54"/>
      <c r="EX612" s="54"/>
      <c r="EY612" s="54"/>
      <c r="EZ612" s="54"/>
      <c r="FA612" s="54"/>
      <c r="FB612" s="54"/>
      <c r="FC612" s="54"/>
      <c r="FD612" s="54"/>
      <c r="FE612" s="54"/>
      <c r="FF612" s="54"/>
      <c r="FG612" s="54"/>
      <c r="FH612" s="54"/>
      <c r="FI612" s="54"/>
      <c r="FJ612" s="54"/>
      <c r="FK612" s="54"/>
      <c r="FL612" s="54"/>
      <c r="FM612" s="54"/>
      <c r="FN612" s="54"/>
      <c r="FO612" s="54"/>
      <c r="FP612" s="54"/>
      <c r="FQ612" s="54"/>
      <c r="FR612" s="54"/>
      <c r="FS612" s="54"/>
      <c r="FT612" s="54"/>
      <c r="FU612" s="54"/>
      <c r="FV612" s="54"/>
      <c r="FW612" s="54"/>
      <c r="FX612" s="54"/>
      <c r="FY612" s="54"/>
      <c r="FZ612" s="54"/>
      <c r="GA612" s="54"/>
      <c r="GB612" s="54"/>
      <c r="GC612" s="54"/>
      <c r="GD612" s="54"/>
      <c r="GE612" s="54"/>
      <c r="GF612" s="54"/>
      <c r="GG612" s="54"/>
      <c r="GH612" s="54"/>
      <c r="GI612" s="54"/>
      <c r="GJ612" s="54"/>
      <c r="GK612" s="54"/>
      <c r="GL612" s="54"/>
      <c r="GM612" s="54"/>
      <c r="GN612" s="54"/>
      <c r="GO612" s="54"/>
      <c r="GP612" s="54"/>
      <c r="GQ612" s="54"/>
      <c r="GR612" s="54"/>
      <c r="GS612" s="54"/>
      <c r="GT612" s="54"/>
      <c r="GU612" s="54"/>
      <c r="GV612" s="54"/>
      <c r="GW612" s="54"/>
      <c r="GX612" s="54"/>
      <c r="GY612" s="54"/>
      <c r="GZ612" s="54"/>
      <c r="HA612" s="54"/>
      <c r="HB612" s="54"/>
      <c r="HC612" s="54"/>
      <c r="HD612" s="54"/>
      <c r="HE612" s="54"/>
      <c r="HF612" s="54"/>
      <c r="HG612" s="54"/>
      <c r="HH612" s="54"/>
      <c r="HI612" s="54"/>
      <c r="HJ612" s="54"/>
      <c r="HK612" s="54"/>
      <c r="HL612" s="54"/>
      <c r="HM612" s="54"/>
      <c r="HN612" s="54"/>
      <c r="HO612" s="54"/>
      <c r="HP612" s="54"/>
      <c r="HQ612" s="54"/>
      <c r="HR612" s="54"/>
      <c r="HS612" s="54"/>
      <c r="HT612" s="54"/>
      <c r="HU612" s="54"/>
      <c r="HV612" s="54"/>
      <c r="HW612" s="54"/>
      <c r="HX612" s="54"/>
      <c r="HY612" s="54"/>
      <c r="HZ612" s="54"/>
      <c r="IA612" s="54"/>
      <c r="IB612" s="54"/>
      <c r="IC612" s="54"/>
      <c r="ID612" s="54"/>
      <c r="IE612" s="54"/>
      <c r="IF612" s="54"/>
      <c r="IG612" s="54"/>
      <c r="IH612" s="54"/>
      <c r="II612" s="54"/>
      <c r="IJ612" s="54"/>
      <c r="IK612" s="54"/>
      <c r="IL612" s="54"/>
      <c r="IM612" s="54"/>
      <c r="IN612" s="54"/>
      <c r="IO612" s="54"/>
      <c r="IP612" s="54"/>
      <c r="IQ612" s="54"/>
      <c r="IR612" s="54"/>
      <c r="IS612" s="54"/>
      <c r="IT612" s="54"/>
      <c r="IU612" s="54"/>
      <c r="IV612" s="54"/>
      <c r="IW612" s="54"/>
      <c r="IX612" s="54"/>
      <c r="IY612" s="54"/>
      <c r="IZ612" s="54"/>
      <c r="JA612" s="16"/>
      <c r="JB612" s="16"/>
      <c r="JC612" s="16"/>
      <c r="JD612" s="16"/>
    </row>
    <row r="613" spans="1:264" s="6" customFormat="1" x14ac:dyDescent="0.25">
      <c r="A613" s="55">
        <v>609</v>
      </c>
      <c r="B613" s="56">
        <f>ESTUDIANTES!B613</f>
        <v>0</v>
      </c>
      <c r="C613" s="56">
        <f>ESTUDIANTES!C613</f>
        <v>0</v>
      </c>
      <c r="D613" s="97">
        <f>ESTUDIANTES!D613</f>
        <v>0</v>
      </c>
      <c r="E613" s="97"/>
      <c r="F613" s="97"/>
      <c r="G613" s="97"/>
      <c r="H613" s="57">
        <f>ESTUDIANTES!H613</f>
        <v>0</v>
      </c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  <c r="JA613" s="16"/>
      <c r="JB613" s="16"/>
      <c r="JC613" s="16"/>
      <c r="JD613" s="16"/>
    </row>
    <row r="614" spans="1:264" s="6" customFormat="1" x14ac:dyDescent="0.25">
      <c r="A614" s="55">
        <v>610</v>
      </c>
      <c r="B614" s="56">
        <f>ESTUDIANTES!B614</f>
        <v>0</v>
      </c>
      <c r="C614" s="56">
        <f>ESTUDIANTES!C614</f>
        <v>0</v>
      </c>
      <c r="D614" s="97">
        <f>ESTUDIANTES!D614</f>
        <v>0</v>
      </c>
      <c r="E614" s="97"/>
      <c r="F614" s="97"/>
      <c r="G614" s="97"/>
      <c r="H614" s="57">
        <f>ESTUDIANTES!H614</f>
        <v>0</v>
      </c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  <c r="GS614" s="54"/>
      <c r="GT614" s="54"/>
      <c r="GU614" s="54"/>
      <c r="GV614" s="54"/>
      <c r="GW614" s="54"/>
      <c r="GX614" s="54"/>
      <c r="GY614" s="54"/>
      <c r="GZ614" s="54"/>
      <c r="HA614" s="54"/>
      <c r="HB614" s="54"/>
      <c r="HC614" s="54"/>
      <c r="HD614" s="54"/>
      <c r="HE614" s="54"/>
      <c r="HF614" s="54"/>
      <c r="HG614" s="54"/>
      <c r="HH614" s="54"/>
      <c r="HI614" s="54"/>
      <c r="HJ614" s="54"/>
      <c r="HK614" s="54"/>
      <c r="HL614" s="54"/>
      <c r="HM614" s="54"/>
      <c r="HN614" s="54"/>
      <c r="HO614" s="54"/>
      <c r="HP614" s="54"/>
      <c r="HQ614" s="54"/>
      <c r="HR614" s="54"/>
      <c r="HS614" s="54"/>
      <c r="HT614" s="54"/>
      <c r="HU614" s="54"/>
      <c r="HV614" s="54"/>
      <c r="HW614" s="54"/>
      <c r="HX614" s="54"/>
      <c r="HY614" s="54"/>
      <c r="HZ614" s="54"/>
      <c r="IA614" s="54"/>
      <c r="IB614" s="54"/>
      <c r="IC614" s="54"/>
      <c r="ID614" s="54"/>
      <c r="IE614" s="54"/>
      <c r="IF614" s="54"/>
      <c r="IG614" s="54"/>
      <c r="IH614" s="54"/>
      <c r="II614" s="54"/>
      <c r="IJ614" s="54"/>
      <c r="IK614" s="54"/>
      <c r="IL614" s="54"/>
      <c r="IM614" s="54"/>
      <c r="IN614" s="54"/>
      <c r="IO614" s="54"/>
      <c r="IP614" s="54"/>
      <c r="IQ614" s="54"/>
      <c r="IR614" s="54"/>
      <c r="IS614" s="54"/>
      <c r="IT614" s="54"/>
      <c r="IU614" s="54"/>
      <c r="IV614" s="54"/>
      <c r="IW614" s="54"/>
      <c r="IX614" s="54"/>
      <c r="IY614" s="54"/>
      <c r="IZ614" s="54"/>
      <c r="JA614" s="16"/>
      <c r="JB614" s="16"/>
      <c r="JC614" s="16"/>
      <c r="JD614" s="16"/>
    </row>
    <row r="615" spans="1:264" s="6" customFormat="1" x14ac:dyDescent="0.25">
      <c r="A615" s="55">
        <v>611</v>
      </c>
      <c r="B615" s="56">
        <f>ESTUDIANTES!B615</f>
        <v>0</v>
      </c>
      <c r="C615" s="56">
        <f>ESTUDIANTES!C615</f>
        <v>0</v>
      </c>
      <c r="D615" s="97">
        <f>ESTUDIANTES!D615</f>
        <v>0</v>
      </c>
      <c r="E615" s="97"/>
      <c r="F615" s="97"/>
      <c r="G615" s="97"/>
      <c r="H615" s="57">
        <f>ESTUDIANTES!H615</f>
        <v>0</v>
      </c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4"/>
      <c r="EL615" s="54"/>
      <c r="EM615" s="54"/>
      <c r="EN615" s="54"/>
      <c r="EO615" s="54"/>
      <c r="EP615" s="54"/>
      <c r="EQ615" s="54"/>
      <c r="ER615" s="54"/>
      <c r="ES615" s="54"/>
      <c r="ET615" s="54"/>
      <c r="EU615" s="54"/>
      <c r="EV615" s="54"/>
      <c r="EW615" s="54"/>
      <c r="EX615" s="54"/>
      <c r="EY615" s="54"/>
      <c r="EZ615" s="54"/>
      <c r="FA615" s="54"/>
      <c r="FB615" s="54"/>
      <c r="FC615" s="54"/>
      <c r="FD615" s="54"/>
      <c r="FE615" s="54"/>
      <c r="FF615" s="54"/>
      <c r="FG615" s="54"/>
      <c r="FH615" s="54"/>
      <c r="FI615" s="54"/>
      <c r="FJ615" s="54"/>
      <c r="FK615" s="54"/>
      <c r="FL615" s="54"/>
      <c r="FM615" s="54"/>
      <c r="FN615" s="54"/>
      <c r="FO615" s="54"/>
      <c r="FP615" s="54"/>
      <c r="FQ615" s="54"/>
      <c r="FR615" s="54"/>
      <c r="FS615" s="54"/>
      <c r="FT615" s="54"/>
      <c r="FU615" s="54"/>
      <c r="FV615" s="54"/>
      <c r="FW615" s="54"/>
      <c r="FX615" s="54"/>
      <c r="FY615" s="54"/>
      <c r="FZ615" s="54"/>
      <c r="GA615" s="54"/>
      <c r="GB615" s="54"/>
      <c r="GC615" s="54"/>
      <c r="GD615" s="54"/>
      <c r="GE615" s="54"/>
      <c r="GF615" s="54"/>
      <c r="GG615" s="54"/>
      <c r="GH615" s="54"/>
      <c r="GI615" s="54"/>
      <c r="GJ615" s="54"/>
      <c r="GK615" s="54"/>
      <c r="GL615" s="54"/>
      <c r="GM615" s="54"/>
      <c r="GN615" s="54"/>
      <c r="GO615" s="54"/>
      <c r="GP615" s="54"/>
      <c r="GQ615" s="54"/>
      <c r="GR615" s="54"/>
      <c r="GS615" s="54"/>
      <c r="GT615" s="54"/>
      <c r="GU615" s="54"/>
      <c r="GV615" s="54"/>
      <c r="GW615" s="54"/>
      <c r="GX615" s="54"/>
      <c r="GY615" s="54"/>
      <c r="GZ615" s="54"/>
      <c r="HA615" s="54"/>
      <c r="HB615" s="54"/>
      <c r="HC615" s="54"/>
      <c r="HD615" s="54"/>
      <c r="HE615" s="54"/>
      <c r="HF615" s="54"/>
      <c r="HG615" s="54"/>
      <c r="HH615" s="54"/>
      <c r="HI615" s="54"/>
      <c r="HJ615" s="54"/>
      <c r="HK615" s="54"/>
      <c r="HL615" s="54"/>
      <c r="HM615" s="54"/>
      <c r="HN615" s="54"/>
      <c r="HO615" s="54"/>
      <c r="HP615" s="54"/>
      <c r="HQ615" s="54"/>
      <c r="HR615" s="54"/>
      <c r="HS615" s="54"/>
      <c r="HT615" s="54"/>
      <c r="HU615" s="54"/>
      <c r="HV615" s="54"/>
      <c r="HW615" s="54"/>
      <c r="HX615" s="54"/>
      <c r="HY615" s="54"/>
      <c r="HZ615" s="54"/>
      <c r="IA615" s="54"/>
      <c r="IB615" s="54"/>
      <c r="IC615" s="54"/>
      <c r="ID615" s="54"/>
      <c r="IE615" s="54"/>
      <c r="IF615" s="54"/>
      <c r="IG615" s="54"/>
      <c r="IH615" s="54"/>
      <c r="II615" s="54"/>
      <c r="IJ615" s="54"/>
      <c r="IK615" s="54"/>
      <c r="IL615" s="54"/>
      <c r="IM615" s="54"/>
      <c r="IN615" s="54"/>
      <c r="IO615" s="54"/>
      <c r="IP615" s="54"/>
      <c r="IQ615" s="54"/>
      <c r="IR615" s="54"/>
      <c r="IS615" s="54"/>
      <c r="IT615" s="54"/>
      <c r="IU615" s="54"/>
      <c r="IV615" s="54"/>
      <c r="IW615" s="54"/>
      <c r="IX615" s="54"/>
      <c r="IY615" s="54"/>
      <c r="IZ615" s="54"/>
      <c r="JA615" s="16"/>
      <c r="JB615" s="16"/>
      <c r="JC615" s="16"/>
      <c r="JD615" s="16"/>
    </row>
    <row r="616" spans="1:264" s="6" customFormat="1" x14ac:dyDescent="0.25">
      <c r="A616" s="55">
        <v>612</v>
      </c>
      <c r="B616" s="56">
        <f>ESTUDIANTES!B616</f>
        <v>0</v>
      </c>
      <c r="C616" s="56">
        <f>ESTUDIANTES!C616</f>
        <v>0</v>
      </c>
      <c r="D616" s="97">
        <f>ESTUDIANTES!D616</f>
        <v>0</v>
      </c>
      <c r="E616" s="97"/>
      <c r="F616" s="97"/>
      <c r="G616" s="97"/>
      <c r="H616" s="57">
        <f>ESTUDIANTES!H616</f>
        <v>0</v>
      </c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4"/>
      <c r="CW616" s="54"/>
      <c r="CX616" s="54"/>
      <c r="CY616" s="54"/>
      <c r="CZ616" s="54"/>
      <c r="DA616" s="54"/>
      <c r="DB616" s="54"/>
      <c r="DC616" s="54"/>
      <c r="DD616" s="54"/>
      <c r="DE616" s="54"/>
      <c r="DF616" s="54"/>
      <c r="DG616" s="54"/>
      <c r="DH616" s="54"/>
      <c r="DI616" s="54"/>
      <c r="DJ616" s="54"/>
      <c r="DK616" s="54"/>
      <c r="DL616" s="54"/>
      <c r="DM616" s="54"/>
      <c r="DN616" s="54"/>
      <c r="DO616" s="54"/>
      <c r="DP616" s="54"/>
      <c r="DQ616" s="54"/>
      <c r="DR616" s="54"/>
      <c r="DS616" s="54"/>
      <c r="DT616" s="54"/>
      <c r="DU616" s="54"/>
      <c r="DV616" s="54"/>
      <c r="DW616" s="54"/>
      <c r="DX616" s="54"/>
      <c r="DY616" s="54"/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  <c r="EJ616" s="54"/>
      <c r="EK616" s="54"/>
      <c r="EL616" s="54"/>
      <c r="EM616" s="54"/>
      <c r="EN616" s="54"/>
      <c r="EO616" s="54"/>
      <c r="EP616" s="54"/>
      <c r="EQ616" s="54"/>
      <c r="ER616" s="54"/>
      <c r="ES616" s="54"/>
      <c r="ET616" s="54"/>
      <c r="EU616" s="54"/>
      <c r="EV616" s="54"/>
      <c r="EW616" s="54"/>
      <c r="EX616" s="54"/>
      <c r="EY616" s="54"/>
      <c r="EZ616" s="54"/>
      <c r="FA616" s="54"/>
      <c r="FB616" s="54"/>
      <c r="FC616" s="54"/>
      <c r="FD616" s="54"/>
      <c r="FE616" s="54"/>
      <c r="FF616" s="54"/>
      <c r="FG616" s="54"/>
      <c r="FH616" s="54"/>
      <c r="FI616" s="54"/>
      <c r="FJ616" s="54"/>
      <c r="FK616" s="54"/>
      <c r="FL616" s="54"/>
      <c r="FM616" s="54"/>
      <c r="FN616" s="54"/>
      <c r="FO616" s="54"/>
      <c r="FP616" s="54"/>
      <c r="FQ616" s="54"/>
      <c r="FR616" s="54"/>
      <c r="FS616" s="54"/>
      <c r="FT616" s="54"/>
      <c r="FU616" s="54"/>
      <c r="FV616" s="54"/>
      <c r="FW616" s="54"/>
      <c r="FX616" s="54"/>
      <c r="FY616" s="54"/>
      <c r="FZ616" s="54"/>
      <c r="GA616" s="54"/>
      <c r="GB616" s="54"/>
      <c r="GC616" s="54"/>
      <c r="GD616" s="54"/>
      <c r="GE616" s="54"/>
      <c r="GF616" s="54"/>
      <c r="GG616" s="54"/>
      <c r="GH616" s="54"/>
      <c r="GI616" s="54"/>
      <c r="GJ616" s="54"/>
      <c r="GK616" s="54"/>
      <c r="GL616" s="54"/>
      <c r="GM616" s="54"/>
      <c r="GN616" s="54"/>
      <c r="GO616" s="54"/>
      <c r="GP616" s="54"/>
      <c r="GQ616" s="54"/>
      <c r="GR616" s="54"/>
      <c r="GS616" s="54"/>
      <c r="GT616" s="54"/>
      <c r="GU616" s="54"/>
      <c r="GV616" s="54"/>
      <c r="GW616" s="54"/>
      <c r="GX616" s="54"/>
      <c r="GY616" s="54"/>
      <c r="GZ616" s="54"/>
      <c r="HA616" s="54"/>
      <c r="HB616" s="54"/>
      <c r="HC616" s="54"/>
      <c r="HD616" s="54"/>
      <c r="HE616" s="54"/>
      <c r="HF616" s="54"/>
      <c r="HG616" s="54"/>
      <c r="HH616" s="54"/>
      <c r="HI616" s="54"/>
      <c r="HJ616" s="54"/>
      <c r="HK616" s="54"/>
      <c r="HL616" s="54"/>
      <c r="HM616" s="54"/>
      <c r="HN616" s="54"/>
      <c r="HO616" s="54"/>
      <c r="HP616" s="54"/>
      <c r="HQ616" s="54"/>
      <c r="HR616" s="54"/>
      <c r="HS616" s="54"/>
      <c r="HT616" s="54"/>
      <c r="HU616" s="54"/>
      <c r="HV616" s="54"/>
      <c r="HW616" s="54"/>
      <c r="HX616" s="54"/>
      <c r="HY616" s="54"/>
      <c r="HZ616" s="54"/>
      <c r="IA616" s="54"/>
      <c r="IB616" s="54"/>
      <c r="IC616" s="54"/>
      <c r="ID616" s="54"/>
      <c r="IE616" s="54"/>
      <c r="IF616" s="54"/>
      <c r="IG616" s="54"/>
      <c r="IH616" s="54"/>
      <c r="II616" s="54"/>
      <c r="IJ616" s="54"/>
      <c r="IK616" s="54"/>
      <c r="IL616" s="54"/>
      <c r="IM616" s="54"/>
      <c r="IN616" s="54"/>
      <c r="IO616" s="54"/>
      <c r="IP616" s="54"/>
      <c r="IQ616" s="54"/>
      <c r="IR616" s="54"/>
      <c r="IS616" s="54"/>
      <c r="IT616" s="54"/>
      <c r="IU616" s="54"/>
      <c r="IV616" s="54"/>
      <c r="IW616" s="54"/>
      <c r="IX616" s="54"/>
      <c r="IY616" s="54"/>
      <c r="IZ616" s="54"/>
      <c r="JA616" s="16"/>
      <c r="JB616" s="16"/>
      <c r="JC616" s="16"/>
      <c r="JD616" s="16"/>
    </row>
    <row r="617" spans="1:264" s="6" customFormat="1" x14ac:dyDescent="0.25">
      <c r="A617" s="55">
        <v>613</v>
      </c>
      <c r="B617" s="56">
        <f>ESTUDIANTES!B617</f>
        <v>0</v>
      </c>
      <c r="C617" s="56">
        <f>ESTUDIANTES!C617</f>
        <v>0</v>
      </c>
      <c r="D617" s="97">
        <f>ESTUDIANTES!D617</f>
        <v>0</v>
      </c>
      <c r="E617" s="97"/>
      <c r="F617" s="97"/>
      <c r="G617" s="97"/>
      <c r="H617" s="57">
        <f>ESTUDIANTES!H617</f>
        <v>0</v>
      </c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4"/>
      <c r="EL617" s="54"/>
      <c r="EM617" s="54"/>
      <c r="EN617" s="54"/>
      <c r="EO617" s="54"/>
      <c r="EP617" s="54"/>
      <c r="EQ617" s="54"/>
      <c r="ER617" s="54"/>
      <c r="ES617" s="54"/>
      <c r="ET617" s="54"/>
      <c r="EU617" s="54"/>
      <c r="EV617" s="54"/>
      <c r="EW617" s="54"/>
      <c r="EX617" s="54"/>
      <c r="EY617" s="54"/>
      <c r="EZ617" s="54"/>
      <c r="FA617" s="54"/>
      <c r="FB617" s="54"/>
      <c r="FC617" s="54"/>
      <c r="FD617" s="54"/>
      <c r="FE617" s="54"/>
      <c r="FF617" s="54"/>
      <c r="FG617" s="54"/>
      <c r="FH617" s="54"/>
      <c r="FI617" s="54"/>
      <c r="FJ617" s="54"/>
      <c r="FK617" s="54"/>
      <c r="FL617" s="54"/>
      <c r="FM617" s="54"/>
      <c r="FN617" s="54"/>
      <c r="FO617" s="54"/>
      <c r="FP617" s="54"/>
      <c r="FQ617" s="54"/>
      <c r="FR617" s="54"/>
      <c r="FS617" s="54"/>
      <c r="FT617" s="54"/>
      <c r="FU617" s="54"/>
      <c r="FV617" s="54"/>
      <c r="FW617" s="54"/>
      <c r="FX617" s="54"/>
      <c r="FY617" s="54"/>
      <c r="FZ617" s="54"/>
      <c r="GA617" s="54"/>
      <c r="GB617" s="54"/>
      <c r="GC617" s="54"/>
      <c r="GD617" s="54"/>
      <c r="GE617" s="54"/>
      <c r="GF617" s="54"/>
      <c r="GG617" s="54"/>
      <c r="GH617" s="54"/>
      <c r="GI617" s="54"/>
      <c r="GJ617" s="54"/>
      <c r="GK617" s="54"/>
      <c r="GL617" s="54"/>
      <c r="GM617" s="54"/>
      <c r="GN617" s="54"/>
      <c r="GO617" s="54"/>
      <c r="GP617" s="54"/>
      <c r="GQ617" s="54"/>
      <c r="GR617" s="54"/>
      <c r="GS617" s="54"/>
      <c r="GT617" s="54"/>
      <c r="GU617" s="54"/>
      <c r="GV617" s="54"/>
      <c r="GW617" s="54"/>
      <c r="GX617" s="54"/>
      <c r="GY617" s="54"/>
      <c r="GZ617" s="54"/>
      <c r="HA617" s="54"/>
      <c r="HB617" s="54"/>
      <c r="HC617" s="54"/>
      <c r="HD617" s="54"/>
      <c r="HE617" s="54"/>
      <c r="HF617" s="54"/>
      <c r="HG617" s="54"/>
      <c r="HH617" s="54"/>
      <c r="HI617" s="54"/>
      <c r="HJ617" s="54"/>
      <c r="HK617" s="54"/>
      <c r="HL617" s="54"/>
      <c r="HM617" s="54"/>
      <c r="HN617" s="54"/>
      <c r="HO617" s="54"/>
      <c r="HP617" s="54"/>
      <c r="HQ617" s="54"/>
      <c r="HR617" s="54"/>
      <c r="HS617" s="54"/>
      <c r="HT617" s="54"/>
      <c r="HU617" s="54"/>
      <c r="HV617" s="54"/>
      <c r="HW617" s="54"/>
      <c r="HX617" s="54"/>
      <c r="HY617" s="54"/>
      <c r="HZ617" s="54"/>
      <c r="IA617" s="54"/>
      <c r="IB617" s="54"/>
      <c r="IC617" s="54"/>
      <c r="ID617" s="54"/>
      <c r="IE617" s="54"/>
      <c r="IF617" s="54"/>
      <c r="IG617" s="54"/>
      <c r="IH617" s="54"/>
      <c r="II617" s="54"/>
      <c r="IJ617" s="54"/>
      <c r="IK617" s="54"/>
      <c r="IL617" s="54"/>
      <c r="IM617" s="54"/>
      <c r="IN617" s="54"/>
      <c r="IO617" s="54"/>
      <c r="IP617" s="54"/>
      <c r="IQ617" s="54"/>
      <c r="IR617" s="54"/>
      <c r="IS617" s="54"/>
      <c r="IT617" s="54"/>
      <c r="IU617" s="54"/>
      <c r="IV617" s="54"/>
      <c r="IW617" s="54"/>
      <c r="IX617" s="54"/>
      <c r="IY617" s="54"/>
      <c r="IZ617" s="54"/>
      <c r="JA617" s="16"/>
      <c r="JB617" s="16"/>
      <c r="JC617" s="16"/>
      <c r="JD617" s="16"/>
    </row>
    <row r="618" spans="1:264" s="6" customFormat="1" x14ac:dyDescent="0.25">
      <c r="A618" s="55">
        <v>614</v>
      </c>
      <c r="B618" s="56">
        <f>ESTUDIANTES!B618</f>
        <v>0</v>
      </c>
      <c r="C618" s="56">
        <f>ESTUDIANTES!C618</f>
        <v>0</v>
      </c>
      <c r="D618" s="97">
        <f>ESTUDIANTES!D618</f>
        <v>0</v>
      </c>
      <c r="E618" s="97"/>
      <c r="F618" s="97"/>
      <c r="G618" s="97"/>
      <c r="H618" s="57">
        <f>ESTUDIANTES!H618</f>
        <v>0</v>
      </c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  <c r="GS618" s="54"/>
      <c r="GT618" s="54"/>
      <c r="GU618" s="54"/>
      <c r="GV618" s="54"/>
      <c r="GW618" s="54"/>
      <c r="GX618" s="54"/>
      <c r="GY618" s="54"/>
      <c r="GZ618" s="54"/>
      <c r="HA618" s="54"/>
      <c r="HB618" s="54"/>
      <c r="HC618" s="54"/>
      <c r="HD618" s="54"/>
      <c r="HE618" s="54"/>
      <c r="HF618" s="54"/>
      <c r="HG618" s="54"/>
      <c r="HH618" s="54"/>
      <c r="HI618" s="54"/>
      <c r="HJ618" s="54"/>
      <c r="HK618" s="54"/>
      <c r="HL618" s="54"/>
      <c r="HM618" s="54"/>
      <c r="HN618" s="54"/>
      <c r="HO618" s="54"/>
      <c r="HP618" s="54"/>
      <c r="HQ618" s="54"/>
      <c r="HR618" s="54"/>
      <c r="HS618" s="54"/>
      <c r="HT618" s="54"/>
      <c r="HU618" s="54"/>
      <c r="HV618" s="54"/>
      <c r="HW618" s="54"/>
      <c r="HX618" s="54"/>
      <c r="HY618" s="54"/>
      <c r="HZ618" s="54"/>
      <c r="IA618" s="54"/>
      <c r="IB618" s="54"/>
      <c r="IC618" s="54"/>
      <c r="ID618" s="54"/>
      <c r="IE618" s="54"/>
      <c r="IF618" s="54"/>
      <c r="IG618" s="54"/>
      <c r="IH618" s="54"/>
      <c r="II618" s="54"/>
      <c r="IJ618" s="54"/>
      <c r="IK618" s="54"/>
      <c r="IL618" s="54"/>
      <c r="IM618" s="54"/>
      <c r="IN618" s="54"/>
      <c r="IO618" s="54"/>
      <c r="IP618" s="54"/>
      <c r="IQ618" s="54"/>
      <c r="IR618" s="54"/>
      <c r="IS618" s="54"/>
      <c r="IT618" s="54"/>
      <c r="IU618" s="54"/>
      <c r="IV618" s="54"/>
      <c r="IW618" s="54"/>
      <c r="IX618" s="54"/>
      <c r="IY618" s="54"/>
      <c r="IZ618" s="54"/>
      <c r="JA618" s="16"/>
      <c r="JB618" s="16"/>
      <c r="JC618" s="16"/>
      <c r="JD618" s="16"/>
    </row>
    <row r="619" spans="1:264" s="6" customFormat="1" x14ac:dyDescent="0.25">
      <c r="A619" s="55">
        <v>615</v>
      </c>
      <c r="B619" s="56">
        <f>ESTUDIANTES!B619</f>
        <v>0</v>
      </c>
      <c r="C619" s="56">
        <f>ESTUDIANTES!C619</f>
        <v>0</v>
      </c>
      <c r="D619" s="97">
        <f>ESTUDIANTES!D619</f>
        <v>0</v>
      </c>
      <c r="E619" s="97"/>
      <c r="F619" s="97"/>
      <c r="G619" s="97"/>
      <c r="H619" s="57">
        <f>ESTUDIANTES!H619</f>
        <v>0</v>
      </c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4"/>
      <c r="EL619" s="54"/>
      <c r="EM619" s="54"/>
      <c r="EN619" s="54"/>
      <c r="EO619" s="54"/>
      <c r="EP619" s="54"/>
      <c r="EQ619" s="54"/>
      <c r="ER619" s="54"/>
      <c r="ES619" s="54"/>
      <c r="ET619" s="54"/>
      <c r="EU619" s="54"/>
      <c r="EV619" s="54"/>
      <c r="EW619" s="54"/>
      <c r="EX619" s="54"/>
      <c r="EY619" s="54"/>
      <c r="EZ619" s="54"/>
      <c r="FA619" s="54"/>
      <c r="FB619" s="54"/>
      <c r="FC619" s="54"/>
      <c r="FD619" s="54"/>
      <c r="FE619" s="54"/>
      <c r="FF619" s="54"/>
      <c r="FG619" s="54"/>
      <c r="FH619" s="54"/>
      <c r="FI619" s="54"/>
      <c r="FJ619" s="54"/>
      <c r="FK619" s="54"/>
      <c r="FL619" s="54"/>
      <c r="FM619" s="54"/>
      <c r="FN619" s="54"/>
      <c r="FO619" s="54"/>
      <c r="FP619" s="54"/>
      <c r="FQ619" s="54"/>
      <c r="FR619" s="54"/>
      <c r="FS619" s="54"/>
      <c r="FT619" s="54"/>
      <c r="FU619" s="54"/>
      <c r="FV619" s="54"/>
      <c r="FW619" s="54"/>
      <c r="FX619" s="54"/>
      <c r="FY619" s="54"/>
      <c r="FZ619" s="54"/>
      <c r="GA619" s="54"/>
      <c r="GB619" s="54"/>
      <c r="GC619" s="54"/>
      <c r="GD619" s="54"/>
      <c r="GE619" s="54"/>
      <c r="GF619" s="54"/>
      <c r="GG619" s="54"/>
      <c r="GH619" s="54"/>
      <c r="GI619" s="54"/>
      <c r="GJ619" s="54"/>
      <c r="GK619" s="54"/>
      <c r="GL619" s="54"/>
      <c r="GM619" s="54"/>
      <c r="GN619" s="54"/>
      <c r="GO619" s="54"/>
      <c r="GP619" s="54"/>
      <c r="GQ619" s="54"/>
      <c r="GR619" s="54"/>
      <c r="GS619" s="54"/>
      <c r="GT619" s="54"/>
      <c r="GU619" s="54"/>
      <c r="GV619" s="54"/>
      <c r="GW619" s="54"/>
      <c r="GX619" s="54"/>
      <c r="GY619" s="54"/>
      <c r="GZ619" s="54"/>
      <c r="HA619" s="54"/>
      <c r="HB619" s="54"/>
      <c r="HC619" s="54"/>
      <c r="HD619" s="54"/>
      <c r="HE619" s="54"/>
      <c r="HF619" s="54"/>
      <c r="HG619" s="54"/>
      <c r="HH619" s="54"/>
      <c r="HI619" s="54"/>
      <c r="HJ619" s="54"/>
      <c r="HK619" s="54"/>
      <c r="HL619" s="54"/>
      <c r="HM619" s="54"/>
      <c r="HN619" s="54"/>
      <c r="HO619" s="54"/>
      <c r="HP619" s="54"/>
      <c r="HQ619" s="54"/>
      <c r="HR619" s="54"/>
      <c r="HS619" s="54"/>
      <c r="HT619" s="54"/>
      <c r="HU619" s="54"/>
      <c r="HV619" s="54"/>
      <c r="HW619" s="54"/>
      <c r="HX619" s="54"/>
      <c r="HY619" s="54"/>
      <c r="HZ619" s="54"/>
      <c r="IA619" s="54"/>
      <c r="IB619" s="54"/>
      <c r="IC619" s="54"/>
      <c r="ID619" s="54"/>
      <c r="IE619" s="54"/>
      <c r="IF619" s="54"/>
      <c r="IG619" s="54"/>
      <c r="IH619" s="54"/>
      <c r="II619" s="54"/>
      <c r="IJ619" s="54"/>
      <c r="IK619" s="54"/>
      <c r="IL619" s="54"/>
      <c r="IM619" s="54"/>
      <c r="IN619" s="54"/>
      <c r="IO619" s="54"/>
      <c r="IP619" s="54"/>
      <c r="IQ619" s="54"/>
      <c r="IR619" s="54"/>
      <c r="IS619" s="54"/>
      <c r="IT619" s="54"/>
      <c r="IU619" s="54"/>
      <c r="IV619" s="54"/>
      <c r="IW619" s="54"/>
      <c r="IX619" s="54"/>
      <c r="IY619" s="54"/>
      <c r="IZ619" s="54"/>
      <c r="JA619" s="16"/>
      <c r="JB619" s="16"/>
      <c r="JC619" s="16"/>
      <c r="JD619" s="16"/>
    </row>
    <row r="620" spans="1:264" s="6" customFormat="1" x14ac:dyDescent="0.25">
      <c r="A620" s="55">
        <v>616</v>
      </c>
      <c r="B620" s="56">
        <f>ESTUDIANTES!B620</f>
        <v>0</v>
      </c>
      <c r="C620" s="56">
        <f>ESTUDIANTES!C620</f>
        <v>0</v>
      </c>
      <c r="D620" s="97">
        <f>ESTUDIANTES!D620</f>
        <v>0</v>
      </c>
      <c r="E620" s="97"/>
      <c r="F620" s="97"/>
      <c r="G620" s="97"/>
      <c r="H620" s="57">
        <f>ESTUDIANTES!H620</f>
        <v>0</v>
      </c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4"/>
      <c r="EL620" s="54"/>
      <c r="EM620" s="54"/>
      <c r="EN620" s="54"/>
      <c r="EO620" s="54"/>
      <c r="EP620" s="54"/>
      <c r="EQ620" s="54"/>
      <c r="ER620" s="54"/>
      <c r="ES620" s="54"/>
      <c r="ET620" s="54"/>
      <c r="EU620" s="54"/>
      <c r="EV620" s="54"/>
      <c r="EW620" s="54"/>
      <c r="EX620" s="54"/>
      <c r="EY620" s="54"/>
      <c r="EZ620" s="54"/>
      <c r="FA620" s="54"/>
      <c r="FB620" s="54"/>
      <c r="FC620" s="54"/>
      <c r="FD620" s="54"/>
      <c r="FE620" s="54"/>
      <c r="FF620" s="54"/>
      <c r="FG620" s="54"/>
      <c r="FH620" s="54"/>
      <c r="FI620" s="54"/>
      <c r="FJ620" s="54"/>
      <c r="FK620" s="54"/>
      <c r="FL620" s="54"/>
      <c r="FM620" s="54"/>
      <c r="FN620" s="54"/>
      <c r="FO620" s="54"/>
      <c r="FP620" s="54"/>
      <c r="FQ620" s="54"/>
      <c r="FR620" s="54"/>
      <c r="FS620" s="54"/>
      <c r="FT620" s="54"/>
      <c r="FU620" s="54"/>
      <c r="FV620" s="54"/>
      <c r="FW620" s="54"/>
      <c r="FX620" s="54"/>
      <c r="FY620" s="54"/>
      <c r="FZ620" s="54"/>
      <c r="GA620" s="54"/>
      <c r="GB620" s="54"/>
      <c r="GC620" s="54"/>
      <c r="GD620" s="54"/>
      <c r="GE620" s="54"/>
      <c r="GF620" s="54"/>
      <c r="GG620" s="54"/>
      <c r="GH620" s="54"/>
      <c r="GI620" s="54"/>
      <c r="GJ620" s="54"/>
      <c r="GK620" s="54"/>
      <c r="GL620" s="54"/>
      <c r="GM620" s="54"/>
      <c r="GN620" s="54"/>
      <c r="GO620" s="54"/>
      <c r="GP620" s="54"/>
      <c r="GQ620" s="54"/>
      <c r="GR620" s="54"/>
      <c r="GS620" s="54"/>
      <c r="GT620" s="54"/>
      <c r="GU620" s="54"/>
      <c r="GV620" s="54"/>
      <c r="GW620" s="54"/>
      <c r="GX620" s="54"/>
      <c r="GY620" s="54"/>
      <c r="GZ620" s="54"/>
      <c r="HA620" s="54"/>
      <c r="HB620" s="54"/>
      <c r="HC620" s="54"/>
      <c r="HD620" s="54"/>
      <c r="HE620" s="54"/>
      <c r="HF620" s="54"/>
      <c r="HG620" s="54"/>
      <c r="HH620" s="54"/>
      <c r="HI620" s="54"/>
      <c r="HJ620" s="54"/>
      <c r="HK620" s="54"/>
      <c r="HL620" s="54"/>
      <c r="HM620" s="54"/>
      <c r="HN620" s="54"/>
      <c r="HO620" s="54"/>
      <c r="HP620" s="54"/>
      <c r="HQ620" s="54"/>
      <c r="HR620" s="54"/>
      <c r="HS620" s="54"/>
      <c r="HT620" s="54"/>
      <c r="HU620" s="54"/>
      <c r="HV620" s="54"/>
      <c r="HW620" s="54"/>
      <c r="HX620" s="54"/>
      <c r="HY620" s="54"/>
      <c r="HZ620" s="54"/>
      <c r="IA620" s="54"/>
      <c r="IB620" s="54"/>
      <c r="IC620" s="54"/>
      <c r="ID620" s="54"/>
      <c r="IE620" s="54"/>
      <c r="IF620" s="54"/>
      <c r="IG620" s="54"/>
      <c r="IH620" s="54"/>
      <c r="II620" s="54"/>
      <c r="IJ620" s="54"/>
      <c r="IK620" s="54"/>
      <c r="IL620" s="54"/>
      <c r="IM620" s="54"/>
      <c r="IN620" s="54"/>
      <c r="IO620" s="54"/>
      <c r="IP620" s="54"/>
      <c r="IQ620" s="54"/>
      <c r="IR620" s="54"/>
      <c r="IS620" s="54"/>
      <c r="IT620" s="54"/>
      <c r="IU620" s="54"/>
      <c r="IV620" s="54"/>
      <c r="IW620" s="54"/>
      <c r="IX620" s="54"/>
      <c r="IY620" s="54"/>
      <c r="IZ620" s="54"/>
      <c r="JA620" s="16"/>
      <c r="JB620" s="16"/>
      <c r="JC620" s="16"/>
      <c r="JD620" s="16"/>
    </row>
    <row r="621" spans="1:264" s="6" customFormat="1" x14ac:dyDescent="0.25">
      <c r="A621" s="55">
        <v>617</v>
      </c>
      <c r="B621" s="56">
        <f>ESTUDIANTES!B621</f>
        <v>0</v>
      </c>
      <c r="C621" s="56">
        <f>ESTUDIANTES!C621</f>
        <v>0</v>
      </c>
      <c r="D621" s="97">
        <f>ESTUDIANTES!D621</f>
        <v>0</v>
      </c>
      <c r="E621" s="97"/>
      <c r="F621" s="97"/>
      <c r="G621" s="97"/>
      <c r="H621" s="57">
        <f>ESTUDIANTES!H621</f>
        <v>0</v>
      </c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4"/>
      <c r="EK621" s="54"/>
      <c r="EL621" s="54"/>
      <c r="EM621" s="54"/>
      <c r="EN621" s="54"/>
      <c r="EO621" s="54"/>
      <c r="EP621" s="54"/>
      <c r="EQ621" s="54"/>
      <c r="ER621" s="54"/>
      <c r="ES621" s="54"/>
      <c r="ET621" s="54"/>
      <c r="EU621" s="54"/>
      <c r="EV621" s="54"/>
      <c r="EW621" s="54"/>
      <c r="EX621" s="54"/>
      <c r="EY621" s="54"/>
      <c r="EZ621" s="54"/>
      <c r="FA621" s="54"/>
      <c r="FB621" s="54"/>
      <c r="FC621" s="54"/>
      <c r="FD621" s="54"/>
      <c r="FE621" s="54"/>
      <c r="FF621" s="54"/>
      <c r="FG621" s="54"/>
      <c r="FH621" s="54"/>
      <c r="FI621" s="54"/>
      <c r="FJ621" s="54"/>
      <c r="FK621" s="54"/>
      <c r="FL621" s="54"/>
      <c r="FM621" s="54"/>
      <c r="FN621" s="54"/>
      <c r="FO621" s="54"/>
      <c r="FP621" s="54"/>
      <c r="FQ621" s="54"/>
      <c r="FR621" s="54"/>
      <c r="FS621" s="54"/>
      <c r="FT621" s="54"/>
      <c r="FU621" s="54"/>
      <c r="FV621" s="54"/>
      <c r="FW621" s="54"/>
      <c r="FX621" s="54"/>
      <c r="FY621" s="54"/>
      <c r="FZ621" s="54"/>
      <c r="GA621" s="54"/>
      <c r="GB621" s="54"/>
      <c r="GC621" s="54"/>
      <c r="GD621" s="54"/>
      <c r="GE621" s="54"/>
      <c r="GF621" s="54"/>
      <c r="GG621" s="54"/>
      <c r="GH621" s="54"/>
      <c r="GI621" s="54"/>
      <c r="GJ621" s="54"/>
      <c r="GK621" s="54"/>
      <c r="GL621" s="54"/>
      <c r="GM621" s="54"/>
      <c r="GN621" s="54"/>
      <c r="GO621" s="54"/>
      <c r="GP621" s="54"/>
      <c r="GQ621" s="54"/>
      <c r="GR621" s="54"/>
      <c r="GS621" s="54"/>
      <c r="GT621" s="54"/>
      <c r="GU621" s="54"/>
      <c r="GV621" s="54"/>
      <c r="GW621" s="54"/>
      <c r="GX621" s="54"/>
      <c r="GY621" s="54"/>
      <c r="GZ621" s="54"/>
      <c r="HA621" s="54"/>
      <c r="HB621" s="54"/>
      <c r="HC621" s="54"/>
      <c r="HD621" s="54"/>
      <c r="HE621" s="54"/>
      <c r="HF621" s="54"/>
      <c r="HG621" s="54"/>
      <c r="HH621" s="54"/>
      <c r="HI621" s="54"/>
      <c r="HJ621" s="54"/>
      <c r="HK621" s="54"/>
      <c r="HL621" s="54"/>
      <c r="HM621" s="54"/>
      <c r="HN621" s="54"/>
      <c r="HO621" s="54"/>
      <c r="HP621" s="54"/>
      <c r="HQ621" s="54"/>
      <c r="HR621" s="54"/>
      <c r="HS621" s="54"/>
      <c r="HT621" s="54"/>
      <c r="HU621" s="54"/>
      <c r="HV621" s="54"/>
      <c r="HW621" s="54"/>
      <c r="HX621" s="54"/>
      <c r="HY621" s="54"/>
      <c r="HZ621" s="54"/>
      <c r="IA621" s="54"/>
      <c r="IB621" s="54"/>
      <c r="IC621" s="54"/>
      <c r="ID621" s="54"/>
      <c r="IE621" s="54"/>
      <c r="IF621" s="54"/>
      <c r="IG621" s="54"/>
      <c r="IH621" s="54"/>
      <c r="II621" s="54"/>
      <c r="IJ621" s="54"/>
      <c r="IK621" s="54"/>
      <c r="IL621" s="54"/>
      <c r="IM621" s="54"/>
      <c r="IN621" s="54"/>
      <c r="IO621" s="54"/>
      <c r="IP621" s="54"/>
      <c r="IQ621" s="54"/>
      <c r="IR621" s="54"/>
      <c r="IS621" s="54"/>
      <c r="IT621" s="54"/>
      <c r="IU621" s="54"/>
      <c r="IV621" s="54"/>
      <c r="IW621" s="54"/>
      <c r="IX621" s="54"/>
      <c r="IY621" s="54"/>
      <c r="IZ621" s="54"/>
      <c r="JA621" s="16"/>
      <c r="JB621" s="16"/>
      <c r="JC621" s="16"/>
      <c r="JD621" s="16"/>
    </row>
    <row r="622" spans="1:264" s="6" customFormat="1" x14ac:dyDescent="0.25">
      <c r="A622" s="55">
        <v>618</v>
      </c>
      <c r="B622" s="56">
        <f>ESTUDIANTES!B622</f>
        <v>0</v>
      </c>
      <c r="C622" s="56">
        <f>ESTUDIANTES!C622</f>
        <v>0</v>
      </c>
      <c r="D622" s="97">
        <f>ESTUDIANTES!D622</f>
        <v>0</v>
      </c>
      <c r="E622" s="97"/>
      <c r="F622" s="97"/>
      <c r="G622" s="97"/>
      <c r="H622" s="57">
        <f>ESTUDIANTES!H622</f>
        <v>0</v>
      </c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4"/>
      <c r="CW622" s="54"/>
      <c r="CX622" s="54"/>
      <c r="CY622" s="54"/>
      <c r="CZ622" s="54"/>
      <c r="DA622" s="54"/>
      <c r="DB622" s="54"/>
      <c r="DC622" s="54"/>
      <c r="DD622" s="54"/>
      <c r="DE622" s="54"/>
      <c r="DF622" s="54"/>
      <c r="DG622" s="54"/>
      <c r="DH622" s="54"/>
      <c r="DI622" s="54"/>
      <c r="DJ622" s="54"/>
      <c r="DK622" s="54"/>
      <c r="DL622" s="54"/>
      <c r="DM622" s="54"/>
      <c r="DN622" s="54"/>
      <c r="DO622" s="54"/>
      <c r="DP622" s="54"/>
      <c r="DQ622" s="54"/>
      <c r="DR622" s="54"/>
      <c r="DS622" s="54"/>
      <c r="DT622" s="54"/>
      <c r="DU622" s="54"/>
      <c r="DV622" s="54"/>
      <c r="DW622" s="54"/>
      <c r="DX622" s="54"/>
      <c r="DY622" s="54"/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  <c r="EJ622" s="54"/>
      <c r="EK622" s="54"/>
      <c r="EL622" s="54"/>
      <c r="EM622" s="54"/>
      <c r="EN622" s="54"/>
      <c r="EO622" s="54"/>
      <c r="EP622" s="54"/>
      <c r="EQ622" s="54"/>
      <c r="ER622" s="54"/>
      <c r="ES622" s="54"/>
      <c r="ET622" s="54"/>
      <c r="EU622" s="54"/>
      <c r="EV622" s="54"/>
      <c r="EW622" s="54"/>
      <c r="EX622" s="54"/>
      <c r="EY622" s="54"/>
      <c r="EZ622" s="54"/>
      <c r="FA622" s="54"/>
      <c r="FB622" s="54"/>
      <c r="FC622" s="54"/>
      <c r="FD622" s="54"/>
      <c r="FE622" s="54"/>
      <c r="FF622" s="54"/>
      <c r="FG622" s="54"/>
      <c r="FH622" s="54"/>
      <c r="FI622" s="54"/>
      <c r="FJ622" s="54"/>
      <c r="FK622" s="54"/>
      <c r="FL622" s="54"/>
      <c r="FM622" s="54"/>
      <c r="FN622" s="54"/>
      <c r="FO622" s="54"/>
      <c r="FP622" s="54"/>
      <c r="FQ622" s="54"/>
      <c r="FR622" s="54"/>
      <c r="FS622" s="54"/>
      <c r="FT622" s="54"/>
      <c r="FU622" s="54"/>
      <c r="FV622" s="54"/>
      <c r="FW622" s="54"/>
      <c r="FX622" s="54"/>
      <c r="FY622" s="54"/>
      <c r="FZ622" s="54"/>
      <c r="GA622" s="54"/>
      <c r="GB622" s="54"/>
      <c r="GC622" s="54"/>
      <c r="GD622" s="54"/>
      <c r="GE622" s="54"/>
      <c r="GF622" s="54"/>
      <c r="GG622" s="54"/>
      <c r="GH622" s="54"/>
      <c r="GI622" s="54"/>
      <c r="GJ622" s="54"/>
      <c r="GK622" s="54"/>
      <c r="GL622" s="54"/>
      <c r="GM622" s="54"/>
      <c r="GN622" s="54"/>
      <c r="GO622" s="54"/>
      <c r="GP622" s="54"/>
      <c r="GQ622" s="54"/>
      <c r="GR622" s="54"/>
      <c r="GS622" s="54"/>
      <c r="GT622" s="54"/>
      <c r="GU622" s="54"/>
      <c r="GV622" s="54"/>
      <c r="GW622" s="54"/>
      <c r="GX622" s="54"/>
      <c r="GY622" s="54"/>
      <c r="GZ622" s="54"/>
      <c r="HA622" s="54"/>
      <c r="HB622" s="54"/>
      <c r="HC622" s="54"/>
      <c r="HD622" s="54"/>
      <c r="HE622" s="54"/>
      <c r="HF622" s="54"/>
      <c r="HG622" s="54"/>
      <c r="HH622" s="54"/>
      <c r="HI622" s="54"/>
      <c r="HJ622" s="54"/>
      <c r="HK622" s="54"/>
      <c r="HL622" s="54"/>
      <c r="HM622" s="54"/>
      <c r="HN622" s="54"/>
      <c r="HO622" s="54"/>
      <c r="HP622" s="54"/>
      <c r="HQ622" s="54"/>
      <c r="HR622" s="54"/>
      <c r="HS622" s="54"/>
      <c r="HT622" s="54"/>
      <c r="HU622" s="54"/>
      <c r="HV622" s="54"/>
      <c r="HW622" s="54"/>
      <c r="HX622" s="54"/>
      <c r="HY622" s="54"/>
      <c r="HZ622" s="54"/>
      <c r="IA622" s="54"/>
      <c r="IB622" s="54"/>
      <c r="IC622" s="54"/>
      <c r="ID622" s="54"/>
      <c r="IE622" s="54"/>
      <c r="IF622" s="54"/>
      <c r="IG622" s="54"/>
      <c r="IH622" s="54"/>
      <c r="II622" s="54"/>
      <c r="IJ622" s="54"/>
      <c r="IK622" s="54"/>
      <c r="IL622" s="54"/>
      <c r="IM622" s="54"/>
      <c r="IN622" s="54"/>
      <c r="IO622" s="54"/>
      <c r="IP622" s="54"/>
      <c r="IQ622" s="54"/>
      <c r="IR622" s="54"/>
      <c r="IS622" s="54"/>
      <c r="IT622" s="54"/>
      <c r="IU622" s="54"/>
      <c r="IV622" s="54"/>
      <c r="IW622" s="54"/>
      <c r="IX622" s="54"/>
      <c r="IY622" s="54"/>
      <c r="IZ622" s="54"/>
      <c r="JA622" s="16"/>
      <c r="JB622" s="16"/>
      <c r="JC622" s="16"/>
      <c r="JD622" s="16"/>
    </row>
    <row r="623" spans="1:264" s="6" customFormat="1" x14ac:dyDescent="0.25">
      <c r="A623" s="55">
        <v>619</v>
      </c>
      <c r="B623" s="56">
        <f>ESTUDIANTES!B623</f>
        <v>0</v>
      </c>
      <c r="C623" s="56">
        <f>ESTUDIANTES!C623</f>
        <v>0</v>
      </c>
      <c r="D623" s="97">
        <f>ESTUDIANTES!D623</f>
        <v>0</v>
      </c>
      <c r="E623" s="97"/>
      <c r="F623" s="97"/>
      <c r="G623" s="97"/>
      <c r="H623" s="57">
        <f>ESTUDIANTES!H623</f>
        <v>0</v>
      </c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4"/>
      <c r="EL623" s="54"/>
      <c r="EM623" s="54"/>
      <c r="EN623" s="54"/>
      <c r="EO623" s="54"/>
      <c r="EP623" s="54"/>
      <c r="EQ623" s="54"/>
      <c r="ER623" s="54"/>
      <c r="ES623" s="54"/>
      <c r="ET623" s="54"/>
      <c r="EU623" s="54"/>
      <c r="EV623" s="54"/>
      <c r="EW623" s="54"/>
      <c r="EX623" s="54"/>
      <c r="EY623" s="54"/>
      <c r="EZ623" s="54"/>
      <c r="FA623" s="54"/>
      <c r="FB623" s="54"/>
      <c r="FC623" s="54"/>
      <c r="FD623" s="54"/>
      <c r="FE623" s="54"/>
      <c r="FF623" s="54"/>
      <c r="FG623" s="54"/>
      <c r="FH623" s="54"/>
      <c r="FI623" s="54"/>
      <c r="FJ623" s="54"/>
      <c r="FK623" s="54"/>
      <c r="FL623" s="54"/>
      <c r="FM623" s="54"/>
      <c r="FN623" s="54"/>
      <c r="FO623" s="54"/>
      <c r="FP623" s="54"/>
      <c r="FQ623" s="54"/>
      <c r="FR623" s="54"/>
      <c r="FS623" s="54"/>
      <c r="FT623" s="54"/>
      <c r="FU623" s="54"/>
      <c r="FV623" s="54"/>
      <c r="FW623" s="54"/>
      <c r="FX623" s="54"/>
      <c r="FY623" s="54"/>
      <c r="FZ623" s="54"/>
      <c r="GA623" s="54"/>
      <c r="GB623" s="54"/>
      <c r="GC623" s="54"/>
      <c r="GD623" s="54"/>
      <c r="GE623" s="54"/>
      <c r="GF623" s="54"/>
      <c r="GG623" s="54"/>
      <c r="GH623" s="54"/>
      <c r="GI623" s="54"/>
      <c r="GJ623" s="54"/>
      <c r="GK623" s="54"/>
      <c r="GL623" s="54"/>
      <c r="GM623" s="54"/>
      <c r="GN623" s="54"/>
      <c r="GO623" s="54"/>
      <c r="GP623" s="54"/>
      <c r="GQ623" s="54"/>
      <c r="GR623" s="54"/>
      <c r="GS623" s="54"/>
      <c r="GT623" s="54"/>
      <c r="GU623" s="54"/>
      <c r="GV623" s="54"/>
      <c r="GW623" s="54"/>
      <c r="GX623" s="54"/>
      <c r="GY623" s="54"/>
      <c r="GZ623" s="54"/>
      <c r="HA623" s="54"/>
      <c r="HB623" s="54"/>
      <c r="HC623" s="54"/>
      <c r="HD623" s="54"/>
      <c r="HE623" s="54"/>
      <c r="HF623" s="54"/>
      <c r="HG623" s="54"/>
      <c r="HH623" s="54"/>
      <c r="HI623" s="54"/>
      <c r="HJ623" s="54"/>
      <c r="HK623" s="54"/>
      <c r="HL623" s="54"/>
      <c r="HM623" s="54"/>
      <c r="HN623" s="54"/>
      <c r="HO623" s="54"/>
      <c r="HP623" s="54"/>
      <c r="HQ623" s="54"/>
      <c r="HR623" s="54"/>
      <c r="HS623" s="54"/>
      <c r="HT623" s="54"/>
      <c r="HU623" s="54"/>
      <c r="HV623" s="54"/>
      <c r="HW623" s="54"/>
      <c r="HX623" s="54"/>
      <c r="HY623" s="54"/>
      <c r="HZ623" s="54"/>
      <c r="IA623" s="54"/>
      <c r="IB623" s="54"/>
      <c r="IC623" s="54"/>
      <c r="ID623" s="54"/>
      <c r="IE623" s="54"/>
      <c r="IF623" s="54"/>
      <c r="IG623" s="54"/>
      <c r="IH623" s="54"/>
      <c r="II623" s="54"/>
      <c r="IJ623" s="54"/>
      <c r="IK623" s="54"/>
      <c r="IL623" s="54"/>
      <c r="IM623" s="54"/>
      <c r="IN623" s="54"/>
      <c r="IO623" s="54"/>
      <c r="IP623" s="54"/>
      <c r="IQ623" s="54"/>
      <c r="IR623" s="54"/>
      <c r="IS623" s="54"/>
      <c r="IT623" s="54"/>
      <c r="IU623" s="54"/>
      <c r="IV623" s="54"/>
      <c r="IW623" s="54"/>
      <c r="IX623" s="54"/>
      <c r="IY623" s="54"/>
      <c r="IZ623" s="54"/>
      <c r="JA623" s="16"/>
      <c r="JB623" s="16"/>
      <c r="JC623" s="16"/>
      <c r="JD623" s="16"/>
    </row>
    <row r="624" spans="1:264" s="6" customFormat="1" x14ac:dyDescent="0.25">
      <c r="A624" s="55">
        <v>620</v>
      </c>
      <c r="B624" s="56">
        <f>ESTUDIANTES!B624</f>
        <v>0</v>
      </c>
      <c r="C624" s="56">
        <f>ESTUDIANTES!C624</f>
        <v>0</v>
      </c>
      <c r="D624" s="97">
        <f>ESTUDIANTES!D624</f>
        <v>0</v>
      </c>
      <c r="E624" s="97"/>
      <c r="F624" s="97"/>
      <c r="G624" s="97"/>
      <c r="H624" s="57">
        <f>ESTUDIANTES!H624</f>
        <v>0</v>
      </c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4"/>
      <c r="EL624" s="54"/>
      <c r="EM624" s="54"/>
      <c r="EN624" s="54"/>
      <c r="EO624" s="54"/>
      <c r="EP624" s="54"/>
      <c r="EQ624" s="54"/>
      <c r="ER624" s="54"/>
      <c r="ES624" s="54"/>
      <c r="ET624" s="54"/>
      <c r="EU624" s="54"/>
      <c r="EV624" s="54"/>
      <c r="EW624" s="54"/>
      <c r="EX624" s="54"/>
      <c r="EY624" s="54"/>
      <c r="EZ624" s="54"/>
      <c r="FA624" s="54"/>
      <c r="FB624" s="54"/>
      <c r="FC624" s="54"/>
      <c r="FD624" s="54"/>
      <c r="FE624" s="54"/>
      <c r="FF624" s="54"/>
      <c r="FG624" s="54"/>
      <c r="FH624" s="54"/>
      <c r="FI624" s="54"/>
      <c r="FJ624" s="54"/>
      <c r="FK624" s="54"/>
      <c r="FL624" s="54"/>
      <c r="FM624" s="54"/>
      <c r="FN624" s="54"/>
      <c r="FO624" s="54"/>
      <c r="FP624" s="54"/>
      <c r="FQ624" s="54"/>
      <c r="FR624" s="54"/>
      <c r="FS624" s="54"/>
      <c r="FT624" s="54"/>
      <c r="FU624" s="54"/>
      <c r="FV624" s="54"/>
      <c r="FW624" s="54"/>
      <c r="FX624" s="54"/>
      <c r="FY624" s="54"/>
      <c r="FZ624" s="54"/>
      <c r="GA624" s="54"/>
      <c r="GB624" s="54"/>
      <c r="GC624" s="54"/>
      <c r="GD624" s="54"/>
      <c r="GE624" s="54"/>
      <c r="GF624" s="54"/>
      <c r="GG624" s="54"/>
      <c r="GH624" s="54"/>
      <c r="GI624" s="54"/>
      <c r="GJ624" s="54"/>
      <c r="GK624" s="54"/>
      <c r="GL624" s="54"/>
      <c r="GM624" s="54"/>
      <c r="GN624" s="54"/>
      <c r="GO624" s="54"/>
      <c r="GP624" s="54"/>
      <c r="GQ624" s="54"/>
      <c r="GR624" s="54"/>
      <c r="GS624" s="54"/>
      <c r="GT624" s="54"/>
      <c r="GU624" s="54"/>
      <c r="GV624" s="54"/>
      <c r="GW624" s="54"/>
      <c r="GX624" s="54"/>
      <c r="GY624" s="54"/>
      <c r="GZ624" s="54"/>
      <c r="HA624" s="54"/>
      <c r="HB624" s="54"/>
      <c r="HC624" s="54"/>
      <c r="HD624" s="54"/>
      <c r="HE624" s="54"/>
      <c r="HF624" s="54"/>
      <c r="HG624" s="54"/>
      <c r="HH624" s="54"/>
      <c r="HI624" s="54"/>
      <c r="HJ624" s="54"/>
      <c r="HK624" s="54"/>
      <c r="HL624" s="54"/>
      <c r="HM624" s="54"/>
      <c r="HN624" s="54"/>
      <c r="HO624" s="54"/>
      <c r="HP624" s="54"/>
      <c r="HQ624" s="54"/>
      <c r="HR624" s="54"/>
      <c r="HS624" s="54"/>
      <c r="HT624" s="54"/>
      <c r="HU624" s="54"/>
      <c r="HV624" s="54"/>
      <c r="HW624" s="54"/>
      <c r="HX624" s="54"/>
      <c r="HY624" s="54"/>
      <c r="HZ624" s="54"/>
      <c r="IA624" s="54"/>
      <c r="IB624" s="54"/>
      <c r="IC624" s="54"/>
      <c r="ID624" s="54"/>
      <c r="IE624" s="54"/>
      <c r="IF624" s="54"/>
      <c r="IG624" s="54"/>
      <c r="IH624" s="54"/>
      <c r="II624" s="54"/>
      <c r="IJ624" s="54"/>
      <c r="IK624" s="54"/>
      <c r="IL624" s="54"/>
      <c r="IM624" s="54"/>
      <c r="IN624" s="54"/>
      <c r="IO624" s="54"/>
      <c r="IP624" s="54"/>
      <c r="IQ624" s="54"/>
      <c r="IR624" s="54"/>
      <c r="IS624" s="54"/>
      <c r="IT624" s="54"/>
      <c r="IU624" s="54"/>
      <c r="IV624" s="54"/>
      <c r="IW624" s="54"/>
      <c r="IX624" s="54"/>
      <c r="IY624" s="54"/>
      <c r="IZ624" s="54"/>
      <c r="JA624" s="16"/>
      <c r="JB624" s="16"/>
      <c r="JC624" s="16"/>
      <c r="JD624" s="16"/>
    </row>
    <row r="625" spans="1:264" s="6" customFormat="1" x14ac:dyDescent="0.25">
      <c r="A625" s="55">
        <v>621</v>
      </c>
      <c r="B625" s="56">
        <f>ESTUDIANTES!B625</f>
        <v>0</v>
      </c>
      <c r="C625" s="56">
        <f>ESTUDIANTES!C625</f>
        <v>0</v>
      </c>
      <c r="D625" s="97">
        <f>ESTUDIANTES!D625</f>
        <v>0</v>
      </c>
      <c r="E625" s="97"/>
      <c r="F625" s="97"/>
      <c r="G625" s="97"/>
      <c r="H625" s="57">
        <f>ESTUDIANTES!H625</f>
        <v>0</v>
      </c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4"/>
      <c r="EL625" s="54"/>
      <c r="EM625" s="54"/>
      <c r="EN625" s="54"/>
      <c r="EO625" s="54"/>
      <c r="EP625" s="54"/>
      <c r="EQ625" s="54"/>
      <c r="ER625" s="54"/>
      <c r="ES625" s="54"/>
      <c r="ET625" s="54"/>
      <c r="EU625" s="54"/>
      <c r="EV625" s="54"/>
      <c r="EW625" s="54"/>
      <c r="EX625" s="54"/>
      <c r="EY625" s="54"/>
      <c r="EZ625" s="54"/>
      <c r="FA625" s="54"/>
      <c r="FB625" s="54"/>
      <c r="FC625" s="54"/>
      <c r="FD625" s="54"/>
      <c r="FE625" s="54"/>
      <c r="FF625" s="54"/>
      <c r="FG625" s="54"/>
      <c r="FH625" s="54"/>
      <c r="FI625" s="54"/>
      <c r="FJ625" s="54"/>
      <c r="FK625" s="54"/>
      <c r="FL625" s="54"/>
      <c r="FM625" s="54"/>
      <c r="FN625" s="54"/>
      <c r="FO625" s="54"/>
      <c r="FP625" s="54"/>
      <c r="FQ625" s="54"/>
      <c r="FR625" s="54"/>
      <c r="FS625" s="54"/>
      <c r="FT625" s="54"/>
      <c r="FU625" s="54"/>
      <c r="FV625" s="54"/>
      <c r="FW625" s="54"/>
      <c r="FX625" s="54"/>
      <c r="FY625" s="54"/>
      <c r="FZ625" s="54"/>
      <c r="GA625" s="54"/>
      <c r="GB625" s="54"/>
      <c r="GC625" s="54"/>
      <c r="GD625" s="54"/>
      <c r="GE625" s="54"/>
      <c r="GF625" s="54"/>
      <c r="GG625" s="54"/>
      <c r="GH625" s="54"/>
      <c r="GI625" s="54"/>
      <c r="GJ625" s="54"/>
      <c r="GK625" s="54"/>
      <c r="GL625" s="54"/>
      <c r="GM625" s="54"/>
      <c r="GN625" s="54"/>
      <c r="GO625" s="54"/>
      <c r="GP625" s="54"/>
      <c r="GQ625" s="54"/>
      <c r="GR625" s="54"/>
      <c r="GS625" s="54"/>
      <c r="GT625" s="54"/>
      <c r="GU625" s="54"/>
      <c r="GV625" s="54"/>
      <c r="GW625" s="54"/>
      <c r="GX625" s="54"/>
      <c r="GY625" s="54"/>
      <c r="GZ625" s="54"/>
      <c r="HA625" s="54"/>
      <c r="HB625" s="54"/>
      <c r="HC625" s="54"/>
      <c r="HD625" s="54"/>
      <c r="HE625" s="54"/>
      <c r="HF625" s="54"/>
      <c r="HG625" s="54"/>
      <c r="HH625" s="54"/>
      <c r="HI625" s="54"/>
      <c r="HJ625" s="54"/>
      <c r="HK625" s="54"/>
      <c r="HL625" s="54"/>
      <c r="HM625" s="54"/>
      <c r="HN625" s="54"/>
      <c r="HO625" s="54"/>
      <c r="HP625" s="54"/>
      <c r="HQ625" s="54"/>
      <c r="HR625" s="54"/>
      <c r="HS625" s="54"/>
      <c r="HT625" s="54"/>
      <c r="HU625" s="54"/>
      <c r="HV625" s="54"/>
      <c r="HW625" s="54"/>
      <c r="HX625" s="54"/>
      <c r="HY625" s="54"/>
      <c r="HZ625" s="54"/>
      <c r="IA625" s="54"/>
      <c r="IB625" s="54"/>
      <c r="IC625" s="54"/>
      <c r="ID625" s="54"/>
      <c r="IE625" s="54"/>
      <c r="IF625" s="54"/>
      <c r="IG625" s="54"/>
      <c r="IH625" s="54"/>
      <c r="II625" s="54"/>
      <c r="IJ625" s="54"/>
      <c r="IK625" s="54"/>
      <c r="IL625" s="54"/>
      <c r="IM625" s="54"/>
      <c r="IN625" s="54"/>
      <c r="IO625" s="54"/>
      <c r="IP625" s="54"/>
      <c r="IQ625" s="54"/>
      <c r="IR625" s="54"/>
      <c r="IS625" s="54"/>
      <c r="IT625" s="54"/>
      <c r="IU625" s="54"/>
      <c r="IV625" s="54"/>
      <c r="IW625" s="54"/>
      <c r="IX625" s="54"/>
      <c r="IY625" s="54"/>
      <c r="IZ625" s="54"/>
      <c r="JA625" s="16"/>
      <c r="JB625" s="16"/>
      <c r="JC625" s="16"/>
      <c r="JD625" s="16"/>
    </row>
    <row r="626" spans="1:264" s="6" customFormat="1" x14ac:dyDescent="0.25">
      <c r="A626" s="55">
        <v>622</v>
      </c>
      <c r="B626" s="56">
        <f>ESTUDIANTES!B626</f>
        <v>0</v>
      </c>
      <c r="C626" s="56">
        <f>ESTUDIANTES!C626</f>
        <v>0</v>
      </c>
      <c r="D626" s="97">
        <f>ESTUDIANTES!D626</f>
        <v>0</v>
      </c>
      <c r="E626" s="97"/>
      <c r="F626" s="97"/>
      <c r="G626" s="97"/>
      <c r="H626" s="57">
        <f>ESTUDIANTES!H626</f>
        <v>0</v>
      </c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4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4"/>
      <c r="EL626" s="54"/>
      <c r="EM626" s="54"/>
      <c r="EN626" s="54"/>
      <c r="EO626" s="54"/>
      <c r="EP626" s="54"/>
      <c r="EQ626" s="54"/>
      <c r="ER626" s="54"/>
      <c r="ES626" s="54"/>
      <c r="ET626" s="54"/>
      <c r="EU626" s="54"/>
      <c r="EV626" s="54"/>
      <c r="EW626" s="54"/>
      <c r="EX626" s="54"/>
      <c r="EY626" s="54"/>
      <c r="EZ626" s="54"/>
      <c r="FA626" s="54"/>
      <c r="FB626" s="54"/>
      <c r="FC626" s="54"/>
      <c r="FD626" s="54"/>
      <c r="FE626" s="54"/>
      <c r="FF626" s="54"/>
      <c r="FG626" s="54"/>
      <c r="FH626" s="54"/>
      <c r="FI626" s="54"/>
      <c r="FJ626" s="54"/>
      <c r="FK626" s="54"/>
      <c r="FL626" s="54"/>
      <c r="FM626" s="54"/>
      <c r="FN626" s="54"/>
      <c r="FO626" s="54"/>
      <c r="FP626" s="54"/>
      <c r="FQ626" s="54"/>
      <c r="FR626" s="54"/>
      <c r="FS626" s="54"/>
      <c r="FT626" s="54"/>
      <c r="FU626" s="54"/>
      <c r="FV626" s="54"/>
      <c r="FW626" s="54"/>
      <c r="FX626" s="54"/>
      <c r="FY626" s="54"/>
      <c r="FZ626" s="54"/>
      <c r="GA626" s="54"/>
      <c r="GB626" s="54"/>
      <c r="GC626" s="54"/>
      <c r="GD626" s="54"/>
      <c r="GE626" s="54"/>
      <c r="GF626" s="54"/>
      <c r="GG626" s="54"/>
      <c r="GH626" s="54"/>
      <c r="GI626" s="54"/>
      <c r="GJ626" s="54"/>
      <c r="GK626" s="54"/>
      <c r="GL626" s="54"/>
      <c r="GM626" s="54"/>
      <c r="GN626" s="54"/>
      <c r="GO626" s="54"/>
      <c r="GP626" s="54"/>
      <c r="GQ626" s="54"/>
      <c r="GR626" s="54"/>
      <c r="GS626" s="54"/>
      <c r="GT626" s="54"/>
      <c r="GU626" s="54"/>
      <c r="GV626" s="54"/>
      <c r="GW626" s="54"/>
      <c r="GX626" s="54"/>
      <c r="GY626" s="54"/>
      <c r="GZ626" s="54"/>
      <c r="HA626" s="54"/>
      <c r="HB626" s="54"/>
      <c r="HC626" s="54"/>
      <c r="HD626" s="54"/>
      <c r="HE626" s="54"/>
      <c r="HF626" s="54"/>
      <c r="HG626" s="54"/>
      <c r="HH626" s="54"/>
      <c r="HI626" s="54"/>
      <c r="HJ626" s="54"/>
      <c r="HK626" s="54"/>
      <c r="HL626" s="54"/>
      <c r="HM626" s="54"/>
      <c r="HN626" s="54"/>
      <c r="HO626" s="54"/>
      <c r="HP626" s="54"/>
      <c r="HQ626" s="54"/>
      <c r="HR626" s="54"/>
      <c r="HS626" s="54"/>
      <c r="HT626" s="54"/>
      <c r="HU626" s="54"/>
      <c r="HV626" s="54"/>
      <c r="HW626" s="54"/>
      <c r="HX626" s="54"/>
      <c r="HY626" s="54"/>
      <c r="HZ626" s="54"/>
      <c r="IA626" s="54"/>
      <c r="IB626" s="54"/>
      <c r="IC626" s="54"/>
      <c r="ID626" s="54"/>
      <c r="IE626" s="54"/>
      <c r="IF626" s="54"/>
      <c r="IG626" s="54"/>
      <c r="IH626" s="54"/>
      <c r="II626" s="54"/>
      <c r="IJ626" s="54"/>
      <c r="IK626" s="54"/>
      <c r="IL626" s="54"/>
      <c r="IM626" s="54"/>
      <c r="IN626" s="54"/>
      <c r="IO626" s="54"/>
      <c r="IP626" s="54"/>
      <c r="IQ626" s="54"/>
      <c r="IR626" s="54"/>
      <c r="IS626" s="54"/>
      <c r="IT626" s="54"/>
      <c r="IU626" s="54"/>
      <c r="IV626" s="54"/>
      <c r="IW626" s="54"/>
      <c r="IX626" s="54"/>
      <c r="IY626" s="54"/>
      <c r="IZ626" s="54"/>
      <c r="JA626" s="16"/>
      <c r="JB626" s="16"/>
      <c r="JC626" s="16"/>
      <c r="JD626" s="16"/>
    </row>
    <row r="627" spans="1:264" s="6" customFormat="1" x14ac:dyDescent="0.25">
      <c r="A627" s="55">
        <v>623</v>
      </c>
      <c r="B627" s="56">
        <f>ESTUDIANTES!B627</f>
        <v>0</v>
      </c>
      <c r="C627" s="56">
        <f>ESTUDIANTES!C627</f>
        <v>0</v>
      </c>
      <c r="D627" s="97">
        <f>ESTUDIANTES!D627</f>
        <v>0</v>
      </c>
      <c r="E627" s="97"/>
      <c r="F627" s="97"/>
      <c r="G627" s="97"/>
      <c r="H627" s="57">
        <f>ESTUDIANTES!H627</f>
        <v>0</v>
      </c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4"/>
      <c r="EK627" s="54"/>
      <c r="EL627" s="54"/>
      <c r="EM627" s="54"/>
      <c r="EN627" s="54"/>
      <c r="EO627" s="54"/>
      <c r="EP627" s="54"/>
      <c r="EQ627" s="54"/>
      <c r="ER627" s="54"/>
      <c r="ES627" s="54"/>
      <c r="ET627" s="54"/>
      <c r="EU627" s="54"/>
      <c r="EV627" s="54"/>
      <c r="EW627" s="54"/>
      <c r="EX627" s="54"/>
      <c r="EY627" s="54"/>
      <c r="EZ627" s="54"/>
      <c r="FA627" s="54"/>
      <c r="FB627" s="54"/>
      <c r="FC627" s="54"/>
      <c r="FD627" s="54"/>
      <c r="FE627" s="54"/>
      <c r="FF627" s="54"/>
      <c r="FG627" s="54"/>
      <c r="FH627" s="54"/>
      <c r="FI627" s="54"/>
      <c r="FJ627" s="54"/>
      <c r="FK627" s="54"/>
      <c r="FL627" s="54"/>
      <c r="FM627" s="54"/>
      <c r="FN627" s="54"/>
      <c r="FO627" s="54"/>
      <c r="FP627" s="54"/>
      <c r="FQ627" s="54"/>
      <c r="FR627" s="54"/>
      <c r="FS627" s="54"/>
      <c r="FT627" s="54"/>
      <c r="FU627" s="54"/>
      <c r="FV627" s="54"/>
      <c r="FW627" s="54"/>
      <c r="FX627" s="54"/>
      <c r="FY627" s="54"/>
      <c r="FZ627" s="54"/>
      <c r="GA627" s="54"/>
      <c r="GB627" s="54"/>
      <c r="GC627" s="54"/>
      <c r="GD627" s="54"/>
      <c r="GE627" s="54"/>
      <c r="GF627" s="54"/>
      <c r="GG627" s="54"/>
      <c r="GH627" s="54"/>
      <c r="GI627" s="54"/>
      <c r="GJ627" s="54"/>
      <c r="GK627" s="54"/>
      <c r="GL627" s="54"/>
      <c r="GM627" s="54"/>
      <c r="GN627" s="54"/>
      <c r="GO627" s="54"/>
      <c r="GP627" s="54"/>
      <c r="GQ627" s="54"/>
      <c r="GR627" s="54"/>
      <c r="GS627" s="54"/>
      <c r="GT627" s="54"/>
      <c r="GU627" s="54"/>
      <c r="GV627" s="54"/>
      <c r="GW627" s="54"/>
      <c r="GX627" s="54"/>
      <c r="GY627" s="54"/>
      <c r="GZ627" s="54"/>
      <c r="HA627" s="54"/>
      <c r="HB627" s="54"/>
      <c r="HC627" s="54"/>
      <c r="HD627" s="54"/>
      <c r="HE627" s="54"/>
      <c r="HF627" s="54"/>
      <c r="HG627" s="54"/>
      <c r="HH627" s="54"/>
      <c r="HI627" s="54"/>
      <c r="HJ627" s="54"/>
      <c r="HK627" s="54"/>
      <c r="HL627" s="54"/>
      <c r="HM627" s="54"/>
      <c r="HN627" s="54"/>
      <c r="HO627" s="54"/>
      <c r="HP627" s="54"/>
      <c r="HQ627" s="54"/>
      <c r="HR627" s="54"/>
      <c r="HS627" s="54"/>
      <c r="HT627" s="54"/>
      <c r="HU627" s="54"/>
      <c r="HV627" s="54"/>
      <c r="HW627" s="54"/>
      <c r="HX627" s="54"/>
      <c r="HY627" s="54"/>
      <c r="HZ627" s="54"/>
      <c r="IA627" s="54"/>
      <c r="IB627" s="54"/>
      <c r="IC627" s="54"/>
      <c r="ID627" s="54"/>
      <c r="IE627" s="54"/>
      <c r="IF627" s="54"/>
      <c r="IG627" s="54"/>
      <c r="IH627" s="54"/>
      <c r="II627" s="54"/>
      <c r="IJ627" s="54"/>
      <c r="IK627" s="54"/>
      <c r="IL627" s="54"/>
      <c r="IM627" s="54"/>
      <c r="IN627" s="54"/>
      <c r="IO627" s="54"/>
      <c r="IP627" s="54"/>
      <c r="IQ627" s="54"/>
      <c r="IR627" s="54"/>
      <c r="IS627" s="54"/>
      <c r="IT627" s="54"/>
      <c r="IU627" s="54"/>
      <c r="IV627" s="54"/>
      <c r="IW627" s="54"/>
      <c r="IX627" s="54"/>
      <c r="IY627" s="54"/>
      <c r="IZ627" s="54"/>
      <c r="JA627" s="16"/>
      <c r="JB627" s="16"/>
      <c r="JC627" s="16"/>
      <c r="JD627" s="16"/>
    </row>
    <row r="628" spans="1:264" s="6" customFormat="1" x14ac:dyDescent="0.25">
      <c r="A628" s="55">
        <v>624</v>
      </c>
      <c r="B628" s="56">
        <f>ESTUDIANTES!B628</f>
        <v>0</v>
      </c>
      <c r="C628" s="56">
        <f>ESTUDIANTES!C628</f>
        <v>0</v>
      </c>
      <c r="D628" s="97">
        <f>ESTUDIANTES!D628</f>
        <v>0</v>
      </c>
      <c r="E628" s="97"/>
      <c r="F628" s="97"/>
      <c r="G628" s="97"/>
      <c r="H628" s="57">
        <f>ESTUDIANTES!H628</f>
        <v>0</v>
      </c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4"/>
      <c r="EL628" s="54"/>
      <c r="EM628" s="54"/>
      <c r="EN628" s="54"/>
      <c r="EO628" s="54"/>
      <c r="EP628" s="54"/>
      <c r="EQ628" s="54"/>
      <c r="ER628" s="54"/>
      <c r="ES628" s="54"/>
      <c r="ET628" s="54"/>
      <c r="EU628" s="54"/>
      <c r="EV628" s="54"/>
      <c r="EW628" s="54"/>
      <c r="EX628" s="54"/>
      <c r="EY628" s="54"/>
      <c r="EZ628" s="54"/>
      <c r="FA628" s="54"/>
      <c r="FB628" s="54"/>
      <c r="FC628" s="54"/>
      <c r="FD628" s="54"/>
      <c r="FE628" s="54"/>
      <c r="FF628" s="54"/>
      <c r="FG628" s="54"/>
      <c r="FH628" s="54"/>
      <c r="FI628" s="54"/>
      <c r="FJ628" s="54"/>
      <c r="FK628" s="54"/>
      <c r="FL628" s="54"/>
      <c r="FM628" s="54"/>
      <c r="FN628" s="54"/>
      <c r="FO628" s="54"/>
      <c r="FP628" s="54"/>
      <c r="FQ628" s="54"/>
      <c r="FR628" s="54"/>
      <c r="FS628" s="54"/>
      <c r="FT628" s="54"/>
      <c r="FU628" s="54"/>
      <c r="FV628" s="54"/>
      <c r="FW628" s="54"/>
      <c r="FX628" s="54"/>
      <c r="FY628" s="54"/>
      <c r="FZ628" s="54"/>
      <c r="GA628" s="54"/>
      <c r="GB628" s="54"/>
      <c r="GC628" s="54"/>
      <c r="GD628" s="54"/>
      <c r="GE628" s="54"/>
      <c r="GF628" s="54"/>
      <c r="GG628" s="54"/>
      <c r="GH628" s="54"/>
      <c r="GI628" s="54"/>
      <c r="GJ628" s="54"/>
      <c r="GK628" s="54"/>
      <c r="GL628" s="54"/>
      <c r="GM628" s="54"/>
      <c r="GN628" s="54"/>
      <c r="GO628" s="54"/>
      <c r="GP628" s="54"/>
      <c r="GQ628" s="54"/>
      <c r="GR628" s="54"/>
      <c r="GS628" s="54"/>
      <c r="GT628" s="54"/>
      <c r="GU628" s="54"/>
      <c r="GV628" s="54"/>
      <c r="GW628" s="54"/>
      <c r="GX628" s="54"/>
      <c r="GY628" s="54"/>
      <c r="GZ628" s="54"/>
      <c r="HA628" s="54"/>
      <c r="HB628" s="54"/>
      <c r="HC628" s="54"/>
      <c r="HD628" s="54"/>
      <c r="HE628" s="54"/>
      <c r="HF628" s="54"/>
      <c r="HG628" s="54"/>
      <c r="HH628" s="54"/>
      <c r="HI628" s="54"/>
      <c r="HJ628" s="54"/>
      <c r="HK628" s="54"/>
      <c r="HL628" s="54"/>
      <c r="HM628" s="54"/>
      <c r="HN628" s="54"/>
      <c r="HO628" s="54"/>
      <c r="HP628" s="54"/>
      <c r="HQ628" s="54"/>
      <c r="HR628" s="54"/>
      <c r="HS628" s="54"/>
      <c r="HT628" s="54"/>
      <c r="HU628" s="54"/>
      <c r="HV628" s="54"/>
      <c r="HW628" s="54"/>
      <c r="HX628" s="54"/>
      <c r="HY628" s="54"/>
      <c r="HZ628" s="54"/>
      <c r="IA628" s="54"/>
      <c r="IB628" s="54"/>
      <c r="IC628" s="54"/>
      <c r="ID628" s="54"/>
      <c r="IE628" s="54"/>
      <c r="IF628" s="54"/>
      <c r="IG628" s="54"/>
      <c r="IH628" s="54"/>
      <c r="II628" s="54"/>
      <c r="IJ628" s="54"/>
      <c r="IK628" s="54"/>
      <c r="IL628" s="54"/>
      <c r="IM628" s="54"/>
      <c r="IN628" s="54"/>
      <c r="IO628" s="54"/>
      <c r="IP628" s="54"/>
      <c r="IQ628" s="54"/>
      <c r="IR628" s="54"/>
      <c r="IS628" s="54"/>
      <c r="IT628" s="54"/>
      <c r="IU628" s="54"/>
      <c r="IV628" s="54"/>
      <c r="IW628" s="54"/>
      <c r="IX628" s="54"/>
      <c r="IY628" s="54"/>
      <c r="IZ628" s="54"/>
      <c r="JA628" s="16"/>
      <c r="JB628" s="16"/>
      <c r="JC628" s="16"/>
      <c r="JD628" s="16"/>
    </row>
    <row r="629" spans="1:264" s="6" customFormat="1" x14ac:dyDescent="0.25">
      <c r="A629" s="55">
        <v>625</v>
      </c>
      <c r="B629" s="56">
        <f>ESTUDIANTES!B629</f>
        <v>0</v>
      </c>
      <c r="C629" s="56">
        <f>ESTUDIANTES!C629</f>
        <v>0</v>
      </c>
      <c r="D629" s="97">
        <f>ESTUDIANTES!D629</f>
        <v>0</v>
      </c>
      <c r="E629" s="97"/>
      <c r="F629" s="97"/>
      <c r="G629" s="97"/>
      <c r="H629" s="57">
        <f>ESTUDIANTES!H629</f>
        <v>0</v>
      </c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4"/>
      <c r="CW629" s="54"/>
      <c r="CX629" s="54"/>
      <c r="CY629" s="54"/>
      <c r="CZ629" s="54"/>
      <c r="DA629" s="54"/>
      <c r="DB629" s="54"/>
      <c r="DC629" s="54"/>
      <c r="DD629" s="54"/>
      <c r="DE629" s="54"/>
      <c r="DF629" s="54"/>
      <c r="DG629" s="54"/>
      <c r="DH629" s="54"/>
      <c r="DI629" s="54"/>
      <c r="DJ629" s="54"/>
      <c r="DK629" s="54"/>
      <c r="DL629" s="54"/>
      <c r="DM629" s="54"/>
      <c r="DN629" s="54"/>
      <c r="DO629" s="54"/>
      <c r="DP629" s="54"/>
      <c r="DQ629" s="54"/>
      <c r="DR629" s="54"/>
      <c r="DS629" s="54"/>
      <c r="DT629" s="54"/>
      <c r="DU629" s="54"/>
      <c r="DV629" s="54"/>
      <c r="DW629" s="54"/>
      <c r="DX629" s="54"/>
      <c r="DY629" s="54"/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  <c r="EJ629" s="54"/>
      <c r="EK629" s="54"/>
      <c r="EL629" s="54"/>
      <c r="EM629" s="54"/>
      <c r="EN629" s="54"/>
      <c r="EO629" s="54"/>
      <c r="EP629" s="54"/>
      <c r="EQ629" s="54"/>
      <c r="ER629" s="54"/>
      <c r="ES629" s="54"/>
      <c r="ET629" s="54"/>
      <c r="EU629" s="54"/>
      <c r="EV629" s="54"/>
      <c r="EW629" s="54"/>
      <c r="EX629" s="54"/>
      <c r="EY629" s="54"/>
      <c r="EZ629" s="54"/>
      <c r="FA629" s="54"/>
      <c r="FB629" s="54"/>
      <c r="FC629" s="54"/>
      <c r="FD629" s="54"/>
      <c r="FE629" s="54"/>
      <c r="FF629" s="54"/>
      <c r="FG629" s="54"/>
      <c r="FH629" s="54"/>
      <c r="FI629" s="54"/>
      <c r="FJ629" s="54"/>
      <c r="FK629" s="54"/>
      <c r="FL629" s="54"/>
      <c r="FM629" s="54"/>
      <c r="FN629" s="54"/>
      <c r="FO629" s="54"/>
      <c r="FP629" s="54"/>
      <c r="FQ629" s="54"/>
      <c r="FR629" s="54"/>
      <c r="FS629" s="54"/>
      <c r="FT629" s="54"/>
      <c r="FU629" s="54"/>
      <c r="FV629" s="54"/>
      <c r="FW629" s="54"/>
      <c r="FX629" s="54"/>
      <c r="FY629" s="54"/>
      <c r="FZ629" s="54"/>
      <c r="GA629" s="54"/>
      <c r="GB629" s="54"/>
      <c r="GC629" s="54"/>
      <c r="GD629" s="54"/>
      <c r="GE629" s="54"/>
      <c r="GF629" s="54"/>
      <c r="GG629" s="54"/>
      <c r="GH629" s="54"/>
      <c r="GI629" s="54"/>
      <c r="GJ629" s="54"/>
      <c r="GK629" s="54"/>
      <c r="GL629" s="54"/>
      <c r="GM629" s="54"/>
      <c r="GN629" s="54"/>
      <c r="GO629" s="54"/>
      <c r="GP629" s="54"/>
      <c r="GQ629" s="54"/>
      <c r="GR629" s="54"/>
      <c r="GS629" s="54"/>
      <c r="GT629" s="54"/>
      <c r="GU629" s="54"/>
      <c r="GV629" s="54"/>
      <c r="GW629" s="54"/>
      <c r="GX629" s="54"/>
      <c r="GY629" s="54"/>
      <c r="GZ629" s="54"/>
      <c r="HA629" s="54"/>
      <c r="HB629" s="54"/>
      <c r="HC629" s="54"/>
      <c r="HD629" s="54"/>
      <c r="HE629" s="54"/>
      <c r="HF629" s="54"/>
      <c r="HG629" s="54"/>
      <c r="HH629" s="54"/>
      <c r="HI629" s="54"/>
      <c r="HJ629" s="54"/>
      <c r="HK629" s="54"/>
      <c r="HL629" s="54"/>
      <c r="HM629" s="54"/>
      <c r="HN629" s="54"/>
      <c r="HO629" s="54"/>
      <c r="HP629" s="54"/>
      <c r="HQ629" s="54"/>
      <c r="HR629" s="54"/>
      <c r="HS629" s="54"/>
      <c r="HT629" s="54"/>
      <c r="HU629" s="54"/>
      <c r="HV629" s="54"/>
      <c r="HW629" s="54"/>
      <c r="HX629" s="54"/>
      <c r="HY629" s="54"/>
      <c r="HZ629" s="54"/>
      <c r="IA629" s="54"/>
      <c r="IB629" s="54"/>
      <c r="IC629" s="54"/>
      <c r="ID629" s="54"/>
      <c r="IE629" s="54"/>
      <c r="IF629" s="54"/>
      <c r="IG629" s="54"/>
      <c r="IH629" s="54"/>
      <c r="II629" s="54"/>
      <c r="IJ629" s="54"/>
      <c r="IK629" s="54"/>
      <c r="IL629" s="54"/>
      <c r="IM629" s="54"/>
      <c r="IN629" s="54"/>
      <c r="IO629" s="54"/>
      <c r="IP629" s="54"/>
      <c r="IQ629" s="54"/>
      <c r="IR629" s="54"/>
      <c r="IS629" s="54"/>
      <c r="IT629" s="54"/>
      <c r="IU629" s="54"/>
      <c r="IV629" s="54"/>
      <c r="IW629" s="54"/>
      <c r="IX629" s="54"/>
      <c r="IY629" s="54"/>
      <c r="IZ629" s="54"/>
      <c r="JA629" s="16"/>
      <c r="JB629" s="16"/>
      <c r="JC629" s="16"/>
      <c r="JD629" s="16"/>
    </row>
    <row r="630" spans="1:264" s="6" customFormat="1" x14ac:dyDescent="0.25">
      <c r="A630" s="55">
        <v>626</v>
      </c>
      <c r="B630" s="56">
        <f>ESTUDIANTES!B630</f>
        <v>0</v>
      </c>
      <c r="C630" s="56">
        <f>ESTUDIANTES!C630</f>
        <v>0</v>
      </c>
      <c r="D630" s="97">
        <f>ESTUDIANTES!D630</f>
        <v>0</v>
      </c>
      <c r="E630" s="97"/>
      <c r="F630" s="97"/>
      <c r="G630" s="97"/>
      <c r="H630" s="57">
        <f>ESTUDIANTES!H630</f>
        <v>0</v>
      </c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4"/>
      <c r="CW630" s="54"/>
      <c r="CX630" s="54"/>
      <c r="CY630" s="54"/>
      <c r="CZ630" s="54"/>
      <c r="DA630" s="54"/>
      <c r="DB630" s="54"/>
      <c r="DC630" s="54"/>
      <c r="DD630" s="54"/>
      <c r="DE630" s="54"/>
      <c r="DF630" s="54"/>
      <c r="DG630" s="54"/>
      <c r="DH630" s="54"/>
      <c r="DI630" s="54"/>
      <c r="DJ630" s="54"/>
      <c r="DK630" s="54"/>
      <c r="DL630" s="54"/>
      <c r="DM630" s="54"/>
      <c r="DN630" s="54"/>
      <c r="DO630" s="54"/>
      <c r="DP630" s="54"/>
      <c r="DQ630" s="54"/>
      <c r="DR630" s="54"/>
      <c r="DS630" s="54"/>
      <c r="DT630" s="54"/>
      <c r="DU630" s="54"/>
      <c r="DV630" s="54"/>
      <c r="DW630" s="54"/>
      <c r="DX630" s="54"/>
      <c r="DY630" s="54"/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  <c r="EJ630" s="54"/>
      <c r="EK630" s="54"/>
      <c r="EL630" s="54"/>
      <c r="EM630" s="54"/>
      <c r="EN630" s="54"/>
      <c r="EO630" s="54"/>
      <c r="EP630" s="54"/>
      <c r="EQ630" s="54"/>
      <c r="ER630" s="54"/>
      <c r="ES630" s="54"/>
      <c r="ET630" s="54"/>
      <c r="EU630" s="54"/>
      <c r="EV630" s="54"/>
      <c r="EW630" s="54"/>
      <c r="EX630" s="54"/>
      <c r="EY630" s="54"/>
      <c r="EZ630" s="54"/>
      <c r="FA630" s="54"/>
      <c r="FB630" s="54"/>
      <c r="FC630" s="54"/>
      <c r="FD630" s="54"/>
      <c r="FE630" s="54"/>
      <c r="FF630" s="54"/>
      <c r="FG630" s="54"/>
      <c r="FH630" s="54"/>
      <c r="FI630" s="54"/>
      <c r="FJ630" s="54"/>
      <c r="FK630" s="54"/>
      <c r="FL630" s="54"/>
      <c r="FM630" s="54"/>
      <c r="FN630" s="54"/>
      <c r="FO630" s="54"/>
      <c r="FP630" s="54"/>
      <c r="FQ630" s="54"/>
      <c r="FR630" s="54"/>
      <c r="FS630" s="54"/>
      <c r="FT630" s="54"/>
      <c r="FU630" s="54"/>
      <c r="FV630" s="54"/>
      <c r="FW630" s="54"/>
      <c r="FX630" s="54"/>
      <c r="FY630" s="54"/>
      <c r="FZ630" s="54"/>
      <c r="GA630" s="54"/>
      <c r="GB630" s="54"/>
      <c r="GC630" s="54"/>
      <c r="GD630" s="54"/>
      <c r="GE630" s="54"/>
      <c r="GF630" s="54"/>
      <c r="GG630" s="54"/>
      <c r="GH630" s="54"/>
      <c r="GI630" s="54"/>
      <c r="GJ630" s="54"/>
      <c r="GK630" s="54"/>
      <c r="GL630" s="54"/>
      <c r="GM630" s="54"/>
      <c r="GN630" s="54"/>
      <c r="GO630" s="54"/>
      <c r="GP630" s="54"/>
      <c r="GQ630" s="54"/>
      <c r="GR630" s="54"/>
      <c r="GS630" s="54"/>
      <c r="GT630" s="54"/>
      <c r="GU630" s="54"/>
      <c r="GV630" s="54"/>
      <c r="GW630" s="54"/>
      <c r="GX630" s="54"/>
      <c r="GY630" s="54"/>
      <c r="GZ630" s="54"/>
      <c r="HA630" s="54"/>
      <c r="HB630" s="54"/>
      <c r="HC630" s="54"/>
      <c r="HD630" s="54"/>
      <c r="HE630" s="54"/>
      <c r="HF630" s="54"/>
      <c r="HG630" s="54"/>
      <c r="HH630" s="54"/>
      <c r="HI630" s="54"/>
      <c r="HJ630" s="54"/>
      <c r="HK630" s="54"/>
      <c r="HL630" s="54"/>
      <c r="HM630" s="54"/>
      <c r="HN630" s="54"/>
      <c r="HO630" s="54"/>
      <c r="HP630" s="54"/>
      <c r="HQ630" s="54"/>
      <c r="HR630" s="54"/>
      <c r="HS630" s="54"/>
      <c r="HT630" s="54"/>
      <c r="HU630" s="54"/>
      <c r="HV630" s="54"/>
      <c r="HW630" s="54"/>
      <c r="HX630" s="54"/>
      <c r="HY630" s="54"/>
      <c r="HZ630" s="54"/>
      <c r="IA630" s="54"/>
      <c r="IB630" s="54"/>
      <c r="IC630" s="54"/>
      <c r="ID630" s="54"/>
      <c r="IE630" s="54"/>
      <c r="IF630" s="54"/>
      <c r="IG630" s="54"/>
      <c r="IH630" s="54"/>
      <c r="II630" s="54"/>
      <c r="IJ630" s="54"/>
      <c r="IK630" s="54"/>
      <c r="IL630" s="54"/>
      <c r="IM630" s="54"/>
      <c r="IN630" s="54"/>
      <c r="IO630" s="54"/>
      <c r="IP630" s="54"/>
      <c r="IQ630" s="54"/>
      <c r="IR630" s="54"/>
      <c r="IS630" s="54"/>
      <c r="IT630" s="54"/>
      <c r="IU630" s="54"/>
      <c r="IV630" s="54"/>
      <c r="IW630" s="54"/>
      <c r="IX630" s="54"/>
      <c r="IY630" s="54"/>
      <c r="IZ630" s="54"/>
      <c r="JA630" s="16"/>
      <c r="JB630" s="16"/>
      <c r="JC630" s="16"/>
      <c r="JD630" s="16"/>
    </row>
    <row r="631" spans="1:264" s="6" customFormat="1" x14ac:dyDescent="0.25">
      <c r="A631" s="55">
        <v>627</v>
      </c>
      <c r="B631" s="56">
        <f>ESTUDIANTES!B631</f>
        <v>0</v>
      </c>
      <c r="C631" s="56">
        <f>ESTUDIANTES!C631</f>
        <v>0</v>
      </c>
      <c r="D631" s="97">
        <f>ESTUDIANTES!D631</f>
        <v>0</v>
      </c>
      <c r="E631" s="97"/>
      <c r="F631" s="97"/>
      <c r="G631" s="97"/>
      <c r="H631" s="57">
        <f>ESTUDIANTES!H631</f>
        <v>0</v>
      </c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4"/>
      <c r="EL631" s="54"/>
      <c r="EM631" s="54"/>
      <c r="EN631" s="54"/>
      <c r="EO631" s="54"/>
      <c r="EP631" s="54"/>
      <c r="EQ631" s="54"/>
      <c r="ER631" s="54"/>
      <c r="ES631" s="54"/>
      <c r="ET631" s="54"/>
      <c r="EU631" s="54"/>
      <c r="EV631" s="54"/>
      <c r="EW631" s="54"/>
      <c r="EX631" s="54"/>
      <c r="EY631" s="54"/>
      <c r="EZ631" s="54"/>
      <c r="FA631" s="54"/>
      <c r="FB631" s="54"/>
      <c r="FC631" s="54"/>
      <c r="FD631" s="54"/>
      <c r="FE631" s="54"/>
      <c r="FF631" s="54"/>
      <c r="FG631" s="54"/>
      <c r="FH631" s="54"/>
      <c r="FI631" s="54"/>
      <c r="FJ631" s="54"/>
      <c r="FK631" s="54"/>
      <c r="FL631" s="54"/>
      <c r="FM631" s="54"/>
      <c r="FN631" s="54"/>
      <c r="FO631" s="54"/>
      <c r="FP631" s="54"/>
      <c r="FQ631" s="54"/>
      <c r="FR631" s="54"/>
      <c r="FS631" s="54"/>
      <c r="FT631" s="54"/>
      <c r="FU631" s="54"/>
      <c r="FV631" s="54"/>
      <c r="FW631" s="54"/>
      <c r="FX631" s="54"/>
      <c r="FY631" s="54"/>
      <c r="FZ631" s="54"/>
      <c r="GA631" s="54"/>
      <c r="GB631" s="54"/>
      <c r="GC631" s="54"/>
      <c r="GD631" s="54"/>
      <c r="GE631" s="54"/>
      <c r="GF631" s="54"/>
      <c r="GG631" s="54"/>
      <c r="GH631" s="54"/>
      <c r="GI631" s="54"/>
      <c r="GJ631" s="54"/>
      <c r="GK631" s="54"/>
      <c r="GL631" s="54"/>
      <c r="GM631" s="54"/>
      <c r="GN631" s="54"/>
      <c r="GO631" s="54"/>
      <c r="GP631" s="54"/>
      <c r="GQ631" s="54"/>
      <c r="GR631" s="54"/>
      <c r="GS631" s="54"/>
      <c r="GT631" s="54"/>
      <c r="GU631" s="54"/>
      <c r="GV631" s="54"/>
      <c r="GW631" s="54"/>
      <c r="GX631" s="54"/>
      <c r="GY631" s="54"/>
      <c r="GZ631" s="54"/>
      <c r="HA631" s="54"/>
      <c r="HB631" s="54"/>
      <c r="HC631" s="54"/>
      <c r="HD631" s="54"/>
      <c r="HE631" s="54"/>
      <c r="HF631" s="54"/>
      <c r="HG631" s="54"/>
      <c r="HH631" s="54"/>
      <c r="HI631" s="54"/>
      <c r="HJ631" s="54"/>
      <c r="HK631" s="54"/>
      <c r="HL631" s="54"/>
      <c r="HM631" s="54"/>
      <c r="HN631" s="54"/>
      <c r="HO631" s="54"/>
      <c r="HP631" s="54"/>
      <c r="HQ631" s="54"/>
      <c r="HR631" s="54"/>
      <c r="HS631" s="54"/>
      <c r="HT631" s="54"/>
      <c r="HU631" s="54"/>
      <c r="HV631" s="54"/>
      <c r="HW631" s="54"/>
      <c r="HX631" s="54"/>
      <c r="HY631" s="54"/>
      <c r="HZ631" s="54"/>
      <c r="IA631" s="54"/>
      <c r="IB631" s="54"/>
      <c r="IC631" s="54"/>
      <c r="ID631" s="54"/>
      <c r="IE631" s="54"/>
      <c r="IF631" s="54"/>
      <c r="IG631" s="54"/>
      <c r="IH631" s="54"/>
      <c r="II631" s="54"/>
      <c r="IJ631" s="54"/>
      <c r="IK631" s="54"/>
      <c r="IL631" s="54"/>
      <c r="IM631" s="54"/>
      <c r="IN631" s="54"/>
      <c r="IO631" s="54"/>
      <c r="IP631" s="54"/>
      <c r="IQ631" s="54"/>
      <c r="IR631" s="54"/>
      <c r="IS631" s="54"/>
      <c r="IT631" s="54"/>
      <c r="IU631" s="54"/>
      <c r="IV631" s="54"/>
      <c r="IW631" s="54"/>
      <c r="IX631" s="54"/>
      <c r="IY631" s="54"/>
      <c r="IZ631" s="54"/>
      <c r="JA631" s="16"/>
      <c r="JB631" s="16"/>
      <c r="JC631" s="16"/>
      <c r="JD631" s="16"/>
    </row>
    <row r="632" spans="1:264" s="6" customFormat="1" x14ac:dyDescent="0.25">
      <c r="A632" s="55">
        <v>628</v>
      </c>
      <c r="B632" s="56">
        <f>ESTUDIANTES!B632</f>
        <v>0</v>
      </c>
      <c r="C632" s="56">
        <f>ESTUDIANTES!C632</f>
        <v>0</v>
      </c>
      <c r="D632" s="97">
        <f>ESTUDIANTES!D632</f>
        <v>0</v>
      </c>
      <c r="E632" s="97"/>
      <c r="F632" s="97"/>
      <c r="G632" s="97"/>
      <c r="H632" s="57">
        <f>ESTUDIANTES!H632</f>
        <v>0</v>
      </c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4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4"/>
      <c r="EK632" s="54"/>
      <c r="EL632" s="54"/>
      <c r="EM632" s="54"/>
      <c r="EN632" s="54"/>
      <c r="EO632" s="54"/>
      <c r="EP632" s="54"/>
      <c r="EQ632" s="54"/>
      <c r="ER632" s="54"/>
      <c r="ES632" s="54"/>
      <c r="ET632" s="54"/>
      <c r="EU632" s="54"/>
      <c r="EV632" s="54"/>
      <c r="EW632" s="54"/>
      <c r="EX632" s="54"/>
      <c r="EY632" s="54"/>
      <c r="EZ632" s="54"/>
      <c r="FA632" s="54"/>
      <c r="FB632" s="54"/>
      <c r="FC632" s="54"/>
      <c r="FD632" s="54"/>
      <c r="FE632" s="54"/>
      <c r="FF632" s="54"/>
      <c r="FG632" s="54"/>
      <c r="FH632" s="54"/>
      <c r="FI632" s="54"/>
      <c r="FJ632" s="54"/>
      <c r="FK632" s="54"/>
      <c r="FL632" s="54"/>
      <c r="FM632" s="54"/>
      <c r="FN632" s="54"/>
      <c r="FO632" s="54"/>
      <c r="FP632" s="54"/>
      <c r="FQ632" s="54"/>
      <c r="FR632" s="54"/>
      <c r="FS632" s="54"/>
      <c r="FT632" s="54"/>
      <c r="FU632" s="54"/>
      <c r="FV632" s="54"/>
      <c r="FW632" s="54"/>
      <c r="FX632" s="54"/>
      <c r="FY632" s="54"/>
      <c r="FZ632" s="54"/>
      <c r="GA632" s="54"/>
      <c r="GB632" s="54"/>
      <c r="GC632" s="54"/>
      <c r="GD632" s="54"/>
      <c r="GE632" s="54"/>
      <c r="GF632" s="54"/>
      <c r="GG632" s="54"/>
      <c r="GH632" s="54"/>
      <c r="GI632" s="54"/>
      <c r="GJ632" s="54"/>
      <c r="GK632" s="54"/>
      <c r="GL632" s="54"/>
      <c r="GM632" s="54"/>
      <c r="GN632" s="54"/>
      <c r="GO632" s="54"/>
      <c r="GP632" s="54"/>
      <c r="GQ632" s="54"/>
      <c r="GR632" s="54"/>
      <c r="GS632" s="54"/>
      <c r="GT632" s="54"/>
      <c r="GU632" s="54"/>
      <c r="GV632" s="54"/>
      <c r="GW632" s="54"/>
      <c r="GX632" s="54"/>
      <c r="GY632" s="54"/>
      <c r="GZ632" s="54"/>
      <c r="HA632" s="54"/>
      <c r="HB632" s="54"/>
      <c r="HC632" s="54"/>
      <c r="HD632" s="54"/>
      <c r="HE632" s="54"/>
      <c r="HF632" s="54"/>
      <c r="HG632" s="54"/>
      <c r="HH632" s="54"/>
      <c r="HI632" s="54"/>
      <c r="HJ632" s="54"/>
      <c r="HK632" s="54"/>
      <c r="HL632" s="54"/>
      <c r="HM632" s="54"/>
      <c r="HN632" s="54"/>
      <c r="HO632" s="54"/>
      <c r="HP632" s="54"/>
      <c r="HQ632" s="54"/>
      <c r="HR632" s="54"/>
      <c r="HS632" s="54"/>
      <c r="HT632" s="54"/>
      <c r="HU632" s="54"/>
      <c r="HV632" s="54"/>
      <c r="HW632" s="54"/>
      <c r="HX632" s="54"/>
      <c r="HY632" s="54"/>
      <c r="HZ632" s="54"/>
      <c r="IA632" s="54"/>
      <c r="IB632" s="54"/>
      <c r="IC632" s="54"/>
      <c r="ID632" s="54"/>
      <c r="IE632" s="54"/>
      <c r="IF632" s="54"/>
      <c r="IG632" s="54"/>
      <c r="IH632" s="54"/>
      <c r="II632" s="54"/>
      <c r="IJ632" s="54"/>
      <c r="IK632" s="54"/>
      <c r="IL632" s="54"/>
      <c r="IM632" s="54"/>
      <c r="IN632" s="54"/>
      <c r="IO632" s="54"/>
      <c r="IP632" s="54"/>
      <c r="IQ632" s="54"/>
      <c r="IR632" s="54"/>
      <c r="IS632" s="54"/>
      <c r="IT632" s="54"/>
      <c r="IU632" s="54"/>
      <c r="IV632" s="54"/>
      <c r="IW632" s="54"/>
      <c r="IX632" s="54"/>
      <c r="IY632" s="54"/>
      <c r="IZ632" s="54"/>
      <c r="JA632" s="16"/>
      <c r="JB632" s="16"/>
      <c r="JC632" s="16"/>
      <c r="JD632" s="16"/>
    </row>
    <row r="633" spans="1:264" s="6" customFormat="1" x14ac:dyDescent="0.25">
      <c r="A633" s="55">
        <v>629</v>
      </c>
      <c r="B633" s="56">
        <f>ESTUDIANTES!B633</f>
        <v>0</v>
      </c>
      <c r="C633" s="56">
        <f>ESTUDIANTES!C633</f>
        <v>0</v>
      </c>
      <c r="D633" s="97">
        <f>ESTUDIANTES!D633</f>
        <v>0</v>
      </c>
      <c r="E633" s="97"/>
      <c r="F633" s="97"/>
      <c r="G633" s="97"/>
      <c r="H633" s="57">
        <f>ESTUDIANTES!H633</f>
        <v>0</v>
      </c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4"/>
      <c r="EK633" s="54"/>
      <c r="EL633" s="54"/>
      <c r="EM633" s="54"/>
      <c r="EN633" s="54"/>
      <c r="EO633" s="54"/>
      <c r="EP633" s="54"/>
      <c r="EQ633" s="54"/>
      <c r="ER633" s="54"/>
      <c r="ES633" s="54"/>
      <c r="ET633" s="54"/>
      <c r="EU633" s="54"/>
      <c r="EV633" s="54"/>
      <c r="EW633" s="54"/>
      <c r="EX633" s="54"/>
      <c r="EY633" s="54"/>
      <c r="EZ633" s="54"/>
      <c r="FA633" s="54"/>
      <c r="FB633" s="54"/>
      <c r="FC633" s="54"/>
      <c r="FD633" s="54"/>
      <c r="FE633" s="54"/>
      <c r="FF633" s="54"/>
      <c r="FG633" s="54"/>
      <c r="FH633" s="54"/>
      <c r="FI633" s="54"/>
      <c r="FJ633" s="54"/>
      <c r="FK633" s="54"/>
      <c r="FL633" s="54"/>
      <c r="FM633" s="54"/>
      <c r="FN633" s="54"/>
      <c r="FO633" s="54"/>
      <c r="FP633" s="54"/>
      <c r="FQ633" s="54"/>
      <c r="FR633" s="54"/>
      <c r="FS633" s="54"/>
      <c r="FT633" s="54"/>
      <c r="FU633" s="54"/>
      <c r="FV633" s="54"/>
      <c r="FW633" s="54"/>
      <c r="FX633" s="54"/>
      <c r="FY633" s="54"/>
      <c r="FZ633" s="54"/>
      <c r="GA633" s="54"/>
      <c r="GB633" s="54"/>
      <c r="GC633" s="54"/>
      <c r="GD633" s="54"/>
      <c r="GE633" s="54"/>
      <c r="GF633" s="54"/>
      <c r="GG633" s="54"/>
      <c r="GH633" s="54"/>
      <c r="GI633" s="54"/>
      <c r="GJ633" s="54"/>
      <c r="GK633" s="54"/>
      <c r="GL633" s="54"/>
      <c r="GM633" s="54"/>
      <c r="GN633" s="54"/>
      <c r="GO633" s="54"/>
      <c r="GP633" s="54"/>
      <c r="GQ633" s="54"/>
      <c r="GR633" s="54"/>
      <c r="GS633" s="54"/>
      <c r="GT633" s="54"/>
      <c r="GU633" s="54"/>
      <c r="GV633" s="54"/>
      <c r="GW633" s="54"/>
      <c r="GX633" s="54"/>
      <c r="GY633" s="54"/>
      <c r="GZ633" s="54"/>
      <c r="HA633" s="54"/>
      <c r="HB633" s="54"/>
      <c r="HC633" s="54"/>
      <c r="HD633" s="54"/>
      <c r="HE633" s="54"/>
      <c r="HF633" s="54"/>
      <c r="HG633" s="54"/>
      <c r="HH633" s="54"/>
      <c r="HI633" s="54"/>
      <c r="HJ633" s="54"/>
      <c r="HK633" s="54"/>
      <c r="HL633" s="54"/>
      <c r="HM633" s="54"/>
      <c r="HN633" s="54"/>
      <c r="HO633" s="54"/>
      <c r="HP633" s="54"/>
      <c r="HQ633" s="54"/>
      <c r="HR633" s="54"/>
      <c r="HS633" s="54"/>
      <c r="HT633" s="54"/>
      <c r="HU633" s="54"/>
      <c r="HV633" s="54"/>
      <c r="HW633" s="54"/>
      <c r="HX633" s="54"/>
      <c r="HY633" s="54"/>
      <c r="HZ633" s="54"/>
      <c r="IA633" s="54"/>
      <c r="IB633" s="54"/>
      <c r="IC633" s="54"/>
      <c r="ID633" s="54"/>
      <c r="IE633" s="54"/>
      <c r="IF633" s="54"/>
      <c r="IG633" s="54"/>
      <c r="IH633" s="54"/>
      <c r="II633" s="54"/>
      <c r="IJ633" s="54"/>
      <c r="IK633" s="54"/>
      <c r="IL633" s="54"/>
      <c r="IM633" s="54"/>
      <c r="IN633" s="54"/>
      <c r="IO633" s="54"/>
      <c r="IP633" s="54"/>
      <c r="IQ633" s="54"/>
      <c r="IR633" s="54"/>
      <c r="IS633" s="54"/>
      <c r="IT633" s="54"/>
      <c r="IU633" s="54"/>
      <c r="IV633" s="54"/>
      <c r="IW633" s="54"/>
      <c r="IX633" s="54"/>
      <c r="IY633" s="54"/>
      <c r="IZ633" s="54"/>
      <c r="JA633" s="16"/>
      <c r="JB633" s="16"/>
      <c r="JC633" s="16"/>
      <c r="JD633" s="16"/>
    </row>
    <row r="634" spans="1:264" s="6" customFormat="1" x14ac:dyDescent="0.25">
      <c r="A634" s="55">
        <v>630</v>
      </c>
      <c r="B634" s="56">
        <f>ESTUDIANTES!B634</f>
        <v>0</v>
      </c>
      <c r="C634" s="56">
        <f>ESTUDIANTES!C634</f>
        <v>0</v>
      </c>
      <c r="D634" s="97">
        <f>ESTUDIANTES!D634</f>
        <v>0</v>
      </c>
      <c r="E634" s="97"/>
      <c r="F634" s="97"/>
      <c r="G634" s="97"/>
      <c r="H634" s="57">
        <f>ESTUDIANTES!H634</f>
        <v>0</v>
      </c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4"/>
      <c r="EL634" s="54"/>
      <c r="EM634" s="54"/>
      <c r="EN634" s="54"/>
      <c r="EO634" s="54"/>
      <c r="EP634" s="54"/>
      <c r="EQ634" s="54"/>
      <c r="ER634" s="54"/>
      <c r="ES634" s="54"/>
      <c r="ET634" s="54"/>
      <c r="EU634" s="54"/>
      <c r="EV634" s="54"/>
      <c r="EW634" s="54"/>
      <c r="EX634" s="54"/>
      <c r="EY634" s="54"/>
      <c r="EZ634" s="54"/>
      <c r="FA634" s="54"/>
      <c r="FB634" s="54"/>
      <c r="FC634" s="54"/>
      <c r="FD634" s="54"/>
      <c r="FE634" s="54"/>
      <c r="FF634" s="54"/>
      <c r="FG634" s="54"/>
      <c r="FH634" s="54"/>
      <c r="FI634" s="54"/>
      <c r="FJ634" s="54"/>
      <c r="FK634" s="54"/>
      <c r="FL634" s="54"/>
      <c r="FM634" s="54"/>
      <c r="FN634" s="54"/>
      <c r="FO634" s="54"/>
      <c r="FP634" s="54"/>
      <c r="FQ634" s="54"/>
      <c r="FR634" s="54"/>
      <c r="FS634" s="54"/>
      <c r="FT634" s="54"/>
      <c r="FU634" s="54"/>
      <c r="FV634" s="54"/>
      <c r="FW634" s="54"/>
      <c r="FX634" s="54"/>
      <c r="FY634" s="54"/>
      <c r="FZ634" s="54"/>
      <c r="GA634" s="54"/>
      <c r="GB634" s="54"/>
      <c r="GC634" s="54"/>
      <c r="GD634" s="54"/>
      <c r="GE634" s="54"/>
      <c r="GF634" s="54"/>
      <c r="GG634" s="54"/>
      <c r="GH634" s="54"/>
      <c r="GI634" s="54"/>
      <c r="GJ634" s="54"/>
      <c r="GK634" s="54"/>
      <c r="GL634" s="54"/>
      <c r="GM634" s="54"/>
      <c r="GN634" s="54"/>
      <c r="GO634" s="54"/>
      <c r="GP634" s="54"/>
      <c r="GQ634" s="54"/>
      <c r="GR634" s="54"/>
      <c r="GS634" s="54"/>
      <c r="GT634" s="54"/>
      <c r="GU634" s="54"/>
      <c r="GV634" s="54"/>
      <c r="GW634" s="54"/>
      <c r="GX634" s="54"/>
      <c r="GY634" s="54"/>
      <c r="GZ634" s="54"/>
      <c r="HA634" s="54"/>
      <c r="HB634" s="54"/>
      <c r="HC634" s="54"/>
      <c r="HD634" s="54"/>
      <c r="HE634" s="54"/>
      <c r="HF634" s="54"/>
      <c r="HG634" s="54"/>
      <c r="HH634" s="54"/>
      <c r="HI634" s="54"/>
      <c r="HJ634" s="54"/>
      <c r="HK634" s="54"/>
      <c r="HL634" s="54"/>
      <c r="HM634" s="54"/>
      <c r="HN634" s="54"/>
      <c r="HO634" s="54"/>
      <c r="HP634" s="54"/>
      <c r="HQ634" s="54"/>
      <c r="HR634" s="54"/>
      <c r="HS634" s="54"/>
      <c r="HT634" s="54"/>
      <c r="HU634" s="54"/>
      <c r="HV634" s="54"/>
      <c r="HW634" s="54"/>
      <c r="HX634" s="54"/>
      <c r="HY634" s="54"/>
      <c r="HZ634" s="54"/>
      <c r="IA634" s="54"/>
      <c r="IB634" s="54"/>
      <c r="IC634" s="54"/>
      <c r="ID634" s="54"/>
      <c r="IE634" s="54"/>
      <c r="IF634" s="54"/>
      <c r="IG634" s="54"/>
      <c r="IH634" s="54"/>
      <c r="II634" s="54"/>
      <c r="IJ634" s="54"/>
      <c r="IK634" s="54"/>
      <c r="IL634" s="54"/>
      <c r="IM634" s="54"/>
      <c r="IN634" s="54"/>
      <c r="IO634" s="54"/>
      <c r="IP634" s="54"/>
      <c r="IQ634" s="54"/>
      <c r="IR634" s="54"/>
      <c r="IS634" s="54"/>
      <c r="IT634" s="54"/>
      <c r="IU634" s="54"/>
      <c r="IV634" s="54"/>
      <c r="IW634" s="54"/>
      <c r="IX634" s="54"/>
      <c r="IY634" s="54"/>
      <c r="IZ634" s="54"/>
      <c r="JA634" s="16"/>
      <c r="JB634" s="16"/>
      <c r="JC634" s="16"/>
      <c r="JD634" s="16"/>
    </row>
    <row r="635" spans="1:264" s="6" customFormat="1" x14ac:dyDescent="0.25">
      <c r="A635" s="55">
        <v>631</v>
      </c>
      <c r="B635" s="56">
        <f>ESTUDIANTES!B635</f>
        <v>0</v>
      </c>
      <c r="C635" s="56">
        <f>ESTUDIANTES!C635</f>
        <v>0</v>
      </c>
      <c r="D635" s="97">
        <f>ESTUDIANTES!D635</f>
        <v>0</v>
      </c>
      <c r="E635" s="97"/>
      <c r="F635" s="97"/>
      <c r="G635" s="97"/>
      <c r="H635" s="57">
        <f>ESTUDIANTES!H635</f>
        <v>0</v>
      </c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  <c r="ET635" s="54"/>
      <c r="EU635" s="54"/>
      <c r="EV635" s="54"/>
      <c r="EW635" s="54"/>
      <c r="EX635" s="54"/>
      <c r="EY635" s="54"/>
      <c r="EZ635" s="54"/>
      <c r="FA635" s="54"/>
      <c r="FB635" s="54"/>
      <c r="FC635" s="54"/>
      <c r="FD635" s="54"/>
      <c r="FE635" s="54"/>
      <c r="FF635" s="54"/>
      <c r="FG635" s="54"/>
      <c r="FH635" s="54"/>
      <c r="FI635" s="54"/>
      <c r="FJ635" s="54"/>
      <c r="FK635" s="54"/>
      <c r="FL635" s="54"/>
      <c r="FM635" s="54"/>
      <c r="FN635" s="54"/>
      <c r="FO635" s="54"/>
      <c r="FP635" s="54"/>
      <c r="FQ635" s="54"/>
      <c r="FR635" s="54"/>
      <c r="FS635" s="54"/>
      <c r="FT635" s="54"/>
      <c r="FU635" s="54"/>
      <c r="FV635" s="54"/>
      <c r="FW635" s="54"/>
      <c r="FX635" s="54"/>
      <c r="FY635" s="54"/>
      <c r="FZ635" s="54"/>
      <c r="GA635" s="54"/>
      <c r="GB635" s="54"/>
      <c r="GC635" s="54"/>
      <c r="GD635" s="54"/>
      <c r="GE635" s="54"/>
      <c r="GF635" s="54"/>
      <c r="GG635" s="54"/>
      <c r="GH635" s="54"/>
      <c r="GI635" s="54"/>
      <c r="GJ635" s="54"/>
      <c r="GK635" s="54"/>
      <c r="GL635" s="54"/>
      <c r="GM635" s="54"/>
      <c r="GN635" s="54"/>
      <c r="GO635" s="54"/>
      <c r="GP635" s="54"/>
      <c r="GQ635" s="54"/>
      <c r="GR635" s="54"/>
      <c r="GS635" s="54"/>
      <c r="GT635" s="54"/>
      <c r="GU635" s="54"/>
      <c r="GV635" s="54"/>
      <c r="GW635" s="54"/>
      <c r="GX635" s="54"/>
      <c r="GY635" s="54"/>
      <c r="GZ635" s="54"/>
      <c r="HA635" s="54"/>
      <c r="HB635" s="54"/>
      <c r="HC635" s="54"/>
      <c r="HD635" s="54"/>
      <c r="HE635" s="54"/>
      <c r="HF635" s="54"/>
      <c r="HG635" s="54"/>
      <c r="HH635" s="54"/>
      <c r="HI635" s="54"/>
      <c r="HJ635" s="54"/>
      <c r="HK635" s="54"/>
      <c r="HL635" s="54"/>
      <c r="HM635" s="54"/>
      <c r="HN635" s="54"/>
      <c r="HO635" s="54"/>
      <c r="HP635" s="54"/>
      <c r="HQ635" s="54"/>
      <c r="HR635" s="54"/>
      <c r="HS635" s="54"/>
      <c r="HT635" s="54"/>
      <c r="HU635" s="54"/>
      <c r="HV635" s="54"/>
      <c r="HW635" s="54"/>
      <c r="HX635" s="54"/>
      <c r="HY635" s="54"/>
      <c r="HZ635" s="54"/>
      <c r="IA635" s="54"/>
      <c r="IB635" s="54"/>
      <c r="IC635" s="54"/>
      <c r="ID635" s="54"/>
      <c r="IE635" s="54"/>
      <c r="IF635" s="54"/>
      <c r="IG635" s="54"/>
      <c r="IH635" s="54"/>
      <c r="II635" s="54"/>
      <c r="IJ635" s="54"/>
      <c r="IK635" s="54"/>
      <c r="IL635" s="54"/>
      <c r="IM635" s="54"/>
      <c r="IN635" s="54"/>
      <c r="IO635" s="54"/>
      <c r="IP635" s="54"/>
      <c r="IQ635" s="54"/>
      <c r="IR635" s="54"/>
      <c r="IS635" s="54"/>
      <c r="IT635" s="54"/>
      <c r="IU635" s="54"/>
      <c r="IV635" s="54"/>
      <c r="IW635" s="54"/>
      <c r="IX635" s="54"/>
      <c r="IY635" s="54"/>
      <c r="IZ635" s="54"/>
      <c r="JA635" s="16"/>
      <c r="JB635" s="16"/>
      <c r="JC635" s="16"/>
      <c r="JD635" s="16"/>
    </row>
    <row r="636" spans="1:264" s="6" customFormat="1" x14ac:dyDescent="0.25">
      <c r="A636" s="55">
        <v>632</v>
      </c>
      <c r="B636" s="56">
        <f>ESTUDIANTES!B636</f>
        <v>0</v>
      </c>
      <c r="C636" s="56">
        <f>ESTUDIANTES!C636</f>
        <v>0</v>
      </c>
      <c r="D636" s="97">
        <f>ESTUDIANTES!D636</f>
        <v>0</v>
      </c>
      <c r="E636" s="97"/>
      <c r="F636" s="97"/>
      <c r="G636" s="97"/>
      <c r="H636" s="57">
        <f>ESTUDIANTES!H636</f>
        <v>0</v>
      </c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4"/>
      <c r="EK636" s="54"/>
      <c r="EL636" s="54"/>
      <c r="EM636" s="54"/>
      <c r="EN636" s="54"/>
      <c r="EO636" s="54"/>
      <c r="EP636" s="54"/>
      <c r="EQ636" s="54"/>
      <c r="ER636" s="54"/>
      <c r="ES636" s="54"/>
      <c r="ET636" s="54"/>
      <c r="EU636" s="54"/>
      <c r="EV636" s="54"/>
      <c r="EW636" s="54"/>
      <c r="EX636" s="54"/>
      <c r="EY636" s="54"/>
      <c r="EZ636" s="54"/>
      <c r="FA636" s="54"/>
      <c r="FB636" s="54"/>
      <c r="FC636" s="54"/>
      <c r="FD636" s="54"/>
      <c r="FE636" s="54"/>
      <c r="FF636" s="54"/>
      <c r="FG636" s="54"/>
      <c r="FH636" s="54"/>
      <c r="FI636" s="54"/>
      <c r="FJ636" s="54"/>
      <c r="FK636" s="54"/>
      <c r="FL636" s="54"/>
      <c r="FM636" s="54"/>
      <c r="FN636" s="54"/>
      <c r="FO636" s="54"/>
      <c r="FP636" s="54"/>
      <c r="FQ636" s="54"/>
      <c r="FR636" s="54"/>
      <c r="FS636" s="54"/>
      <c r="FT636" s="54"/>
      <c r="FU636" s="54"/>
      <c r="FV636" s="54"/>
      <c r="FW636" s="54"/>
      <c r="FX636" s="54"/>
      <c r="FY636" s="54"/>
      <c r="FZ636" s="54"/>
      <c r="GA636" s="54"/>
      <c r="GB636" s="54"/>
      <c r="GC636" s="54"/>
      <c r="GD636" s="54"/>
      <c r="GE636" s="54"/>
      <c r="GF636" s="54"/>
      <c r="GG636" s="54"/>
      <c r="GH636" s="54"/>
      <c r="GI636" s="54"/>
      <c r="GJ636" s="54"/>
      <c r="GK636" s="54"/>
      <c r="GL636" s="54"/>
      <c r="GM636" s="54"/>
      <c r="GN636" s="54"/>
      <c r="GO636" s="54"/>
      <c r="GP636" s="54"/>
      <c r="GQ636" s="54"/>
      <c r="GR636" s="54"/>
      <c r="GS636" s="54"/>
      <c r="GT636" s="54"/>
      <c r="GU636" s="54"/>
      <c r="GV636" s="54"/>
      <c r="GW636" s="54"/>
      <c r="GX636" s="54"/>
      <c r="GY636" s="54"/>
      <c r="GZ636" s="54"/>
      <c r="HA636" s="54"/>
      <c r="HB636" s="54"/>
      <c r="HC636" s="54"/>
      <c r="HD636" s="54"/>
      <c r="HE636" s="54"/>
      <c r="HF636" s="54"/>
      <c r="HG636" s="54"/>
      <c r="HH636" s="54"/>
      <c r="HI636" s="54"/>
      <c r="HJ636" s="54"/>
      <c r="HK636" s="54"/>
      <c r="HL636" s="54"/>
      <c r="HM636" s="54"/>
      <c r="HN636" s="54"/>
      <c r="HO636" s="54"/>
      <c r="HP636" s="54"/>
      <c r="HQ636" s="54"/>
      <c r="HR636" s="54"/>
      <c r="HS636" s="54"/>
      <c r="HT636" s="54"/>
      <c r="HU636" s="54"/>
      <c r="HV636" s="54"/>
      <c r="HW636" s="54"/>
      <c r="HX636" s="54"/>
      <c r="HY636" s="54"/>
      <c r="HZ636" s="54"/>
      <c r="IA636" s="54"/>
      <c r="IB636" s="54"/>
      <c r="IC636" s="54"/>
      <c r="ID636" s="54"/>
      <c r="IE636" s="54"/>
      <c r="IF636" s="54"/>
      <c r="IG636" s="54"/>
      <c r="IH636" s="54"/>
      <c r="II636" s="54"/>
      <c r="IJ636" s="54"/>
      <c r="IK636" s="54"/>
      <c r="IL636" s="54"/>
      <c r="IM636" s="54"/>
      <c r="IN636" s="54"/>
      <c r="IO636" s="54"/>
      <c r="IP636" s="54"/>
      <c r="IQ636" s="54"/>
      <c r="IR636" s="54"/>
      <c r="IS636" s="54"/>
      <c r="IT636" s="54"/>
      <c r="IU636" s="54"/>
      <c r="IV636" s="54"/>
      <c r="IW636" s="54"/>
      <c r="IX636" s="54"/>
      <c r="IY636" s="54"/>
      <c r="IZ636" s="54"/>
      <c r="JA636" s="16"/>
      <c r="JB636" s="16"/>
      <c r="JC636" s="16"/>
      <c r="JD636" s="16"/>
    </row>
    <row r="637" spans="1:264" s="6" customFormat="1" x14ac:dyDescent="0.25">
      <c r="A637" s="55">
        <v>633</v>
      </c>
      <c r="B637" s="56">
        <f>ESTUDIANTES!B637</f>
        <v>0</v>
      </c>
      <c r="C637" s="56">
        <f>ESTUDIANTES!C637</f>
        <v>0</v>
      </c>
      <c r="D637" s="97">
        <f>ESTUDIANTES!D637</f>
        <v>0</v>
      </c>
      <c r="E637" s="97"/>
      <c r="F637" s="97"/>
      <c r="G637" s="97"/>
      <c r="H637" s="57">
        <f>ESTUDIANTES!H637</f>
        <v>0</v>
      </c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4"/>
      <c r="CW637" s="54"/>
      <c r="CX637" s="54"/>
      <c r="CY637" s="54"/>
      <c r="CZ637" s="54"/>
      <c r="DA637" s="54"/>
      <c r="DB637" s="54"/>
      <c r="DC637" s="54"/>
      <c r="DD637" s="54"/>
      <c r="DE637" s="54"/>
      <c r="DF637" s="54"/>
      <c r="DG637" s="54"/>
      <c r="DH637" s="54"/>
      <c r="DI637" s="54"/>
      <c r="DJ637" s="54"/>
      <c r="DK637" s="54"/>
      <c r="DL637" s="54"/>
      <c r="DM637" s="54"/>
      <c r="DN637" s="54"/>
      <c r="DO637" s="54"/>
      <c r="DP637" s="54"/>
      <c r="DQ637" s="54"/>
      <c r="DR637" s="54"/>
      <c r="DS637" s="54"/>
      <c r="DT637" s="54"/>
      <c r="DU637" s="54"/>
      <c r="DV637" s="54"/>
      <c r="DW637" s="54"/>
      <c r="DX637" s="54"/>
      <c r="DY637" s="54"/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  <c r="EJ637" s="54"/>
      <c r="EK637" s="54"/>
      <c r="EL637" s="54"/>
      <c r="EM637" s="54"/>
      <c r="EN637" s="54"/>
      <c r="EO637" s="54"/>
      <c r="EP637" s="54"/>
      <c r="EQ637" s="54"/>
      <c r="ER637" s="54"/>
      <c r="ES637" s="54"/>
      <c r="ET637" s="54"/>
      <c r="EU637" s="54"/>
      <c r="EV637" s="54"/>
      <c r="EW637" s="54"/>
      <c r="EX637" s="54"/>
      <c r="EY637" s="54"/>
      <c r="EZ637" s="54"/>
      <c r="FA637" s="54"/>
      <c r="FB637" s="54"/>
      <c r="FC637" s="54"/>
      <c r="FD637" s="54"/>
      <c r="FE637" s="54"/>
      <c r="FF637" s="54"/>
      <c r="FG637" s="54"/>
      <c r="FH637" s="54"/>
      <c r="FI637" s="54"/>
      <c r="FJ637" s="54"/>
      <c r="FK637" s="54"/>
      <c r="FL637" s="54"/>
      <c r="FM637" s="54"/>
      <c r="FN637" s="54"/>
      <c r="FO637" s="54"/>
      <c r="FP637" s="54"/>
      <c r="FQ637" s="54"/>
      <c r="FR637" s="54"/>
      <c r="FS637" s="54"/>
      <c r="FT637" s="54"/>
      <c r="FU637" s="54"/>
      <c r="FV637" s="54"/>
      <c r="FW637" s="54"/>
      <c r="FX637" s="54"/>
      <c r="FY637" s="54"/>
      <c r="FZ637" s="54"/>
      <c r="GA637" s="54"/>
      <c r="GB637" s="54"/>
      <c r="GC637" s="54"/>
      <c r="GD637" s="54"/>
      <c r="GE637" s="54"/>
      <c r="GF637" s="54"/>
      <c r="GG637" s="54"/>
      <c r="GH637" s="54"/>
      <c r="GI637" s="54"/>
      <c r="GJ637" s="54"/>
      <c r="GK637" s="54"/>
      <c r="GL637" s="54"/>
      <c r="GM637" s="54"/>
      <c r="GN637" s="54"/>
      <c r="GO637" s="54"/>
      <c r="GP637" s="54"/>
      <c r="GQ637" s="54"/>
      <c r="GR637" s="54"/>
      <c r="GS637" s="54"/>
      <c r="GT637" s="54"/>
      <c r="GU637" s="54"/>
      <c r="GV637" s="54"/>
      <c r="GW637" s="54"/>
      <c r="GX637" s="54"/>
      <c r="GY637" s="54"/>
      <c r="GZ637" s="54"/>
      <c r="HA637" s="54"/>
      <c r="HB637" s="54"/>
      <c r="HC637" s="54"/>
      <c r="HD637" s="54"/>
      <c r="HE637" s="54"/>
      <c r="HF637" s="54"/>
      <c r="HG637" s="54"/>
      <c r="HH637" s="54"/>
      <c r="HI637" s="54"/>
      <c r="HJ637" s="54"/>
      <c r="HK637" s="54"/>
      <c r="HL637" s="54"/>
      <c r="HM637" s="54"/>
      <c r="HN637" s="54"/>
      <c r="HO637" s="54"/>
      <c r="HP637" s="54"/>
      <c r="HQ637" s="54"/>
      <c r="HR637" s="54"/>
      <c r="HS637" s="54"/>
      <c r="HT637" s="54"/>
      <c r="HU637" s="54"/>
      <c r="HV637" s="54"/>
      <c r="HW637" s="54"/>
      <c r="HX637" s="54"/>
      <c r="HY637" s="54"/>
      <c r="HZ637" s="54"/>
      <c r="IA637" s="54"/>
      <c r="IB637" s="54"/>
      <c r="IC637" s="54"/>
      <c r="ID637" s="54"/>
      <c r="IE637" s="54"/>
      <c r="IF637" s="54"/>
      <c r="IG637" s="54"/>
      <c r="IH637" s="54"/>
      <c r="II637" s="54"/>
      <c r="IJ637" s="54"/>
      <c r="IK637" s="54"/>
      <c r="IL637" s="54"/>
      <c r="IM637" s="54"/>
      <c r="IN637" s="54"/>
      <c r="IO637" s="54"/>
      <c r="IP637" s="54"/>
      <c r="IQ637" s="54"/>
      <c r="IR637" s="54"/>
      <c r="IS637" s="54"/>
      <c r="IT637" s="54"/>
      <c r="IU637" s="54"/>
      <c r="IV637" s="54"/>
      <c r="IW637" s="54"/>
      <c r="IX637" s="54"/>
      <c r="IY637" s="54"/>
      <c r="IZ637" s="54"/>
      <c r="JA637" s="16"/>
      <c r="JB637" s="16"/>
      <c r="JC637" s="16"/>
      <c r="JD637" s="16"/>
    </row>
    <row r="638" spans="1:264" s="6" customFormat="1" x14ac:dyDescent="0.25">
      <c r="A638" s="55">
        <v>634</v>
      </c>
      <c r="B638" s="56">
        <f>ESTUDIANTES!B638</f>
        <v>0</v>
      </c>
      <c r="C638" s="56">
        <f>ESTUDIANTES!C638</f>
        <v>0</v>
      </c>
      <c r="D638" s="97">
        <f>ESTUDIANTES!D638</f>
        <v>0</v>
      </c>
      <c r="E638" s="97"/>
      <c r="F638" s="97"/>
      <c r="G638" s="97"/>
      <c r="H638" s="57">
        <f>ESTUDIANTES!H638</f>
        <v>0</v>
      </c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  <c r="GS638" s="54"/>
      <c r="GT638" s="54"/>
      <c r="GU638" s="54"/>
      <c r="GV638" s="54"/>
      <c r="GW638" s="54"/>
      <c r="GX638" s="54"/>
      <c r="GY638" s="54"/>
      <c r="GZ638" s="54"/>
      <c r="HA638" s="54"/>
      <c r="HB638" s="54"/>
      <c r="HC638" s="54"/>
      <c r="HD638" s="54"/>
      <c r="HE638" s="54"/>
      <c r="HF638" s="54"/>
      <c r="HG638" s="54"/>
      <c r="HH638" s="54"/>
      <c r="HI638" s="54"/>
      <c r="HJ638" s="54"/>
      <c r="HK638" s="54"/>
      <c r="HL638" s="54"/>
      <c r="HM638" s="54"/>
      <c r="HN638" s="54"/>
      <c r="HO638" s="54"/>
      <c r="HP638" s="54"/>
      <c r="HQ638" s="54"/>
      <c r="HR638" s="54"/>
      <c r="HS638" s="54"/>
      <c r="HT638" s="54"/>
      <c r="HU638" s="54"/>
      <c r="HV638" s="54"/>
      <c r="HW638" s="54"/>
      <c r="HX638" s="54"/>
      <c r="HY638" s="54"/>
      <c r="HZ638" s="54"/>
      <c r="IA638" s="54"/>
      <c r="IB638" s="54"/>
      <c r="IC638" s="54"/>
      <c r="ID638" s="54"/>
      <c r="IE638" s="54"/>
      <c r="IF638" s="54"/>
      <c r="IG638" s="54"/>
      <c r="IH638" s="54"/>
      <c r="II638" s="54"/>
      <c r="IJ638" s="54"/>
      <c r="IK638" s="54"/>
      <c r="IL638" s="54"/>
      <c r="IM638" s="54"/>
      <c r="IN638" s="54"/>
      <c r="IO638" s="54"/>
      <c r="IP638" s="54"/>
      <c r="IQ638" s="54"/>
      <c r="IR638" s="54"/>
      <c r="IS638" s="54"/>
      <c r="IT638" s="54"/>
      <c r="IU638" s="54"/>
      <c r="IV638" s="54"/>
      <c r="IW638" s="54"/>
      <c r="IX638" s="54"/>
      <c r="IY638" s="54"/>
      <c r="IZ638" s="54"/>
      <c r="JA638" s="16"/>
      <c r="JB638" s="16"/>
      <c r="JC638" s="16"/>
      <c r="JD638" s="16"/>
    </row>
    <row r="639" spans="1:264" s="6" customFormat="1" x14ac:dyDescent="0.25">
      <c r="A639" s="55">
        <v>635</v>
      </c>
      <c r="B639" s="56">
        <f>ESTUDIANTES!B639</f>
        <v>0</v>
      </c>
      <c r="C639" s="56">
        <f>ESTUDIANTES!C639</f>
        <v>0</v>
      </c>
      <c r="D639" s="97">
        <f>ESTUDIANTES!D639</f>
        <v>0</v>
      </c>
      <c r="E639" s="97"/>
      <c r="F639" s="97"/>
      <c r="G639" s="97"/>
      <c r="H639" s="57">
        <f>ESTUDIANTES!H639</f>
        <v>0</v>
      </c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4"/>
      <c r="EL639" s="54"/>
      <c r="EM639" s="54"/>
      <c r="EN639" s="54"/>
      <c r="EO639" s="54"/>
      <c r="EP639" s="54"/>
      <c r="EQ639" s="54"/>
      <c r="ER639" s="54"/>
      <c r="ES639" s="54"/>
      <c r="ET639" s="54"/>
      <c r="EU639" s="54"/>
      <c r="EV639" s="54"/>
      <c r="EW639" s="54"/>
      <c r="EX639" s="54"/>
      <c r="EY639" s="54"/>
      <c r="EZ639" s="54"/>
      <c r="FA639" s="54"/>
      <c r="FB639" s="54"/>
      <c r="FC639" s="54"/>
      <c r="FD639" s="54"/>
      <c r="FE639" s="54"/>
      <c r="FF639" s="54"/>
      <c r="FG639" s="54"/>
      <c r="FH639" s="54"/>
      <c r="FI639" s="54"/>
      <c r="FJ639" s="54"/>
      <c r="FK639" s="54"/>
      <c r="FL639" s="54"/>
      <c r="FM639" s="54"/>
      <c r="FN639" s="54"/>
      <c r="FO639" s="54"/>
      <c r="FP639" s="54"/>
      <c r="FQ639" s="54"/>
      <c r="FR639" s="54"/>
      <c r="FS639" s="54"/>
      <c r="FT639" s="54"/>
      <c r="FU639" s="54"/>
      <c r="FV639" s="54"/>
      <c r="FW639" s="54"/>
      <c r="FX639" s="54"/>
      <c r="FY639" s="54"/>
      <c r="FZ639" s="54"/>
      <c r="GA639" s="54"/>
      <c r="GB639" s="54"/>
      <c r="GC639" s="54"/>
      <c r="GD639" s="54"/>
      <c r="GE639" s="54"/>
      <c r="GF639" s="54"/>
      <c r="GG639" s="54"/>
      <c r="GH639" s="54"/>
      <c r="GI639" s="54"/>
      <c r="GJ639" s="54"/>
      <c r="GK639" s="54"/>
      <c r="GL639" s="54"/>
      <c r="GM639" s="54"/>
      <c r="GN639" s="54"/>
      <c r="GO639" s="54"/>
      <c r="GP639" s="54"/>
      <c r="GQ639" s="54"/>
      <c r="GR639" s="54"/>
      <c r="GS639" s="54"/>
      <c r="GT639" s="54"/>
      <c r="GU639" s="54"/>
      <c r="GV639" s="54"/>
      <c r="GW639" s="54"/>
      <c r="GX639" s="54"/>
      <c r="GY639" s="54"/>
      <c r="GZ639" s="54"/>
      <c r="HA639" s="54"/>
      <c r="HB639" s="54"/>
      <c r="HC639" s="54"/>
      <c r="HD639" s="54"/>
      <c r="HE639" s="54"/>
      <c r="HF639" s="54"/>
      <c r="HG639" s="54"/>
      <c r="HH639" s="54"/>
      <c r="HI639" s="54"/>
      <c r="HJ639" s="54"/>
      <c r="HK639" s="54"/>
      <c r="HL639" s="54"/>
      <c r="HM639" s="54"/>
      <c r="HN639" s="54"/>
      <c r="HO639" s="54"/>
      <c r="HP639" s="54"/>
      <c r="HQ639" s="54"/>
      <c r="HR639" s="54"/>
      <c r="HS639" s="54"/>
      <c r="HT639" s="54"/>
      <c r="HU639" s="54"/>
      <c r="HV639" s="54"/>
      <c r="HW639" s="54"/>
      <c r="HX639" s="54"/>
      <c r="HY639" s="54"/>
      <c r="HZ639" s="54"/>
      <c r="IA639" s="54"/>
      <c r="IB639" s="54"/>
      <c r="IC639" s="54"/>
      <c r="ID639" s="54"/>
      <c r="IE639" s="54"/>
      <c r="IF639" s="54"/>
      <c r="IG639" s="54"/>
      <c r="IH639" s="54"/>
      <c r="II639" s="54"/>
      <c r="IJ639" s="54"/>
      <c r="IK639" s="54"/>
      <c r="IL639" s="54"/>
      <c r="IM639" s="54"/>
      <c r="IN639" s="54"/>
      <c r="IO639" s="54"/>
      <c r="IP639" s="54"/>
      <c r="IQ639" s="54"/>
      <c r="IR639" s="54"/>
      <c r="IS639" s="54"/>
      <c r="IT639" s="54"/>
      <c r="IU639" s="54"/>
      <c r="IV639" s="54"/>
      <c r="IW639" s="54"/>
      <c r="IX639" s="54"/>
      <c r="IY639" s="54"/>
      <c r="IZ639" s="54"/>
      <c r="JA639" s="16"/>
      <c r="JB639" s="16"/>
      <c r="JC639" s="16"/>
      <c r="JD639" s="16"/>
    </row>
    <row r="640" spans="1:264" s="6" customFormat="1" x14ac:dyDescent="0.25">
      <c r="A640" s="55">
        <v>636</v>
      </c>
      <c r="B640" s="56">
        <f>ESTUDIANTES!B640</f>
        <v>0</v>
      </c>
      <c r="C640" s="56">
        <f>ESTUDIANTES!C640</f>
        <v>0</v>
      </c>
      <c r="D640" s="97">
        <f>ESTUDIANTES!D640</f>
        <v>0</v>
      </c>
      <c r="E640" s="97"/>
      <c r="F640" s="97"/>
      <c r="G640" s="97"/>
      <c r="H640" s="57">
        <f>ESTUDIANTES!H640</f>
        <v>0</v>
      </c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4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4"/>
      <c r="EL640" s="54"/>
      <c r="EM640" s="54"/>
      <c r="EN640" s="54"/>
      <c r="EO640" s="54"/>
      <c r="EP640" s="54"/>
      <c r="EQ640" s="54"/>
      <c r="ER640" s="54"/>
      <c r="ES640" s="54"/>
      <c r="ET640" s="54"/>
      <c r="EU640" s="54"/>
      <c r="EV640" s="54"/>
      <c r="EW640" s="54"/>
      <c r="EX640" s="54"/>
      <c r="EY640" s="54"/>
      <c r="EZ640" s="54"/>
      <c r="FA640" s="54"/>
      <c r="FB640" s="54"/>
      <c r="FC640" s="54"/>
      <c r="FD640" s="54"/>
      <c r="FE640" s="54"/>
      <c r="FF640" s="54"/>
      <c r="FG640" s="54"/>
      <c r="FH640" s="54"/>
      <c r="FI640" s="54"/>
      <c r="FJ640" s="54"/>
      <c r="FK640" s="54"/>
      <c r="FL640" s="54"/>
      <c r="FM640" s="54"/>
      <c r="FN640" s="54"/>
      <c r="FO640" s="54"/>
      <c r="FP640" s="54"/>
      <c r="FQ640" s="54"/>
      <c r="FR640" s="54"/>
      <c r="FS640" s="54"/>
      <c r="FT640" s="54"/>
      <c r="FU640" s="54"/>
      <c r="FV640" s="54"/>
      <c r="FW640" s="54"/>
      <c r="FX640" s="54"/>
      <c r="FY640" s="54"/>
      <c r="FZ640" s="54"/>
      <c r="GA640" s="54"/>
      <c r="GB640" s="54"/>
      <c r="GC640" s="54"/>
      <c r="GD640" s="54"/>
      <c r="GE640" s="54"/>
      <c r="GF640" s="54"/>
      <c r="GG640" s="54"/>
      <c r="GH640" s="54"/>
      <c r="GI640" s="54"/>
      <c r="GJ640" s="54"/>
      <c r="GK640" s="54"/>
      <c r="GL640" s="54"/>
      <c r="GM640" s="54"/>
      <c r="GN640" s="54"/>
      <c r="GO640" s="54"/>
      <c r="GP640" s="54"/>
      <c r="GQ640" s="54"/>
      <c r="GR640" s="54"/>
      <c r="GS640" s="54"/>
      <c r="GT640" s="54"/>
      <c r="GU640" s="54"/>
      <c r="GV640" s="54"/>
      <c r="GW640" s="54"/>
      <c r="GX640" s="54"/>
      <c r="GY640" s="54"/>
      <c r="GZ640" s="54"/>
      <c r="HA640" s="54"/>
      <c r="HB640" s="54"/>
      <c r="HC640" s="54"/>
      <c r="HD640" s="54"/>
      <c r="HE640" s="54"/>
      <c r="HF640" s="54"/>
      <c r="HG640" s="54"/>
      <c r="HH640" s="54"/>
      <c r="HI640" s="54"/>
      <c r="HJ640" s="54"/>
      <c r="HK640" s="54"/>
      <c r="HL640" s="54"/>
      <c r="HM640" s="54"/>
      <c r="HN640" s="54"/>
      <c r="HO640" s="54"/>
      <c r="HP640" s="54"/>
      <c r="HQ640" s="54"/>
      <c r="HR640" s="54"/>
      <c r="HS640" s="54"/>
      <c r="HT640" s="54"/>
      <c r="HU640" s="54"/>
      <c r="HV640" s="54"/>
      <c r="HW640" s="54"/>
      <c r="HX640" s="54"/>
      <c r="HY640" s="54"/>
      <c r="HZ640" s="54"/>
      <c r="IA640" s="54"/>
      <c r="IB640" s="54"/>
      <c r="IC640" s="54"/>
      <c r="ID640" s="54"/>
      <c r="IE640" s="54"/>
      <c r="IF640" s="54"/>
      <c r="IG640" s="54"/>
      <c r="IH640" s="54"/>
      <c r="II640" s="54"/>
      <c r="IJ640" s="54"/>
      <c r="IK640" s="54"/>
      <c r="IL640" s="54"/>
      <c r="IM640" s="54"/>
      <c r="IN640" s="54"/>
      <c r="IO640" s="54"/>
      <c r="IP640" s="54"/>
      <c r="IQ640" s="54"/>
      <c r="IR640" s="54"/>
      <c r="IS640" s="54"/>
      <c r="IT640" s="54"/>
      <c r="IU640" s="54"/>
      <c r="IV640" s="54"/>
      <c r="IW640" s="54"/>
      <c r="IX640" s="54"/>
      <c r="IY640" s="54"/>
      <c r="IZ640" s="54"/>
      <c r="JA640" s="16"/>
      <c r="JB640" s="16"/>
      <c r="JC640" s="16"/>
      <c r="JD640" s="16"/>
    </row>
    <row r="641" spans="1:264" s="6" customFormat="1" x14ac:dyDescent="0.25">
      <c r="A641" s="55">
        <v>637</v>
      </c>
      <c r="B641" s="56">
        <f>ESTUDIANTES!B641</f>
        <v>0</v>
      </c>
      <c r="C641" s="56">
        <f>ESTUDIANTES!C641</f>
        <v>0</v>
      </c>
      <c r="D641" s="97">
        <f>ESTUDIANTES!D641</f>
        <v>0</v>
      </c>
      <c r="E641" s="97"/>
      <c r="F641" s="97"/>
      <c r="G641" s="97"/>
      <c r="H641" s="57">
        <f>ESTUDIANTES!H641</f>
        <v>0</v>
      </c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4"/>
      <c r="EL641" s="54"/>
      <c r="EM641" s="54"/>
      <c r="EN641" s="54"/>
      <c r="EO641" s="54"/>
      <c r="EP641" s="54"/>
      <c r="EQ641" s="54"/>
      <c r="ER641" s="54"/>
      <c r="ES641" s="54"/>
      <c r="ET641" s="54"/>
      <c r="EU641" s="54"/>
      <c r="EV641" s="54"/>
      <c r="EW641" s="54"/>
      <c r="EX641" s="54"/>
      <c r="EY641" s="54"/>
      <c r="EZ641" s="54"/>
      <c r="FA641" s="54"/>
      <c r="FB641" s="54"/>
      <c r="FC641" s="54"/>
      <c r="FD641" s="54"/>
      <c r="FE641" s="54"/>
      <c r="FF641" s="54"/>
      <c r="FG641" s="54"/>
      <c r="FH641" s="54"/>
      <c r="FI641" s="54"/>
      <c r="FJ641" s="54"/>
      <c r="FK641" s="54"/>
      <c r="FL641" s="54"/>
      <c r="FM641" s="54"/>
      <c r="FN641" s="54"/>
      <c r="FO641" s="54"/>
      <c r="FP641" s="54"/>
      <c r="FQ641" s="54"/>
      <c r="FR641" s="54"/>
      <c r="FS641" s="54"/>
      <c r="FT641" s="54"/>
      <c r="FU641" s="54"/>
      <c r="FV641" s="54"/>
      <c r="FW641" s="54"/>
      <c r="FX641" s="54"/>
      <c r="FY641" s="54"/>
      <c r="FZ641" s="54"/>
      <c r="GA641" s="54"/>
      <c r="GB641" s="54"/>
      <c r="GC641" s="54"/>
      <c r="GD641" s="54"/>
      <c r="GE641" s="54"/>
      <c r="GF641" s="54"/>
      <c r="GG641" s="54"/>
      <c r="GH641" s="54"/>
      <c r="GI641" s="54"/>
      <c r="GJ641" s="54"/>
      <c r="GK641" s="54"/>
      <c r="GL641" s="54"/>
      <c r="GM641" s="54"/>
      <c r="GN641" s="54"/>
      <c r="GO641" s="54"/>
      <c r="GP641" s="54"/>
      <c r="GQ641" s="54"/>
      <c r="GR641" s="54"/>
      <c r="GS641" s="54"/>
      <c r="GT641" s="54"/>
      <c r="GU641" s="54"/>
      <c r="GV641" s="54"/>
      <c r="GW641" s="54"/>
      <c r="GX641" s="54"/>
      <c r="GY641" s="54"/>
      <c r="GZ641" s="54"/>
      <c r="HA641" s="54"/>
      <c r="HB641" s="54"/>
      <c r="HC641" s="54"/>
      <c r="HD641" s="54"/>
      <c r="HE641" s="54"/>
      <c r="HF641" s="54"/>
      <c r="HG641" s="54"/>
      <c r="HH641" s="54"/>
      <c r="HI641" s="54"/>
      <c r="HJ641" s="54"/>
      <c r="HK641" s="54"/>
      <c r="HL641" s="54"/>
      <c r="HM641" s="54"/>
      <c r="HN641" s="54"/>
      <c r="HO641" s="54"/>
      <c r="HP641" s="54"/>
      <c r="HQ641" s="54"/>
      <c r="HR641" s="54"/>
      <c r="HS641" s="54"/>
      <c r="HT641" s="54"/>
      <c r="HU641" s="54"/>
      <c r="HV641" s="54"/>
      <c r="HW641" s="54"/>
      <c r="HX641" s="54"/>
      <c r="HY641" s="54"/>
      <c r="HZ641" s="54"/>
      <c r="IA641" s="54"/>
      <c r="IB641" s="54"/>
      <c r="IC641" s="54"/>
      <c r="ID641" s="54"/>
      <c r="IE641" s="54"/>
      <c r="IF641" s="54"/>
      <c r="IG641" s="54"/>
      <c r="IH641" s="54"/>
      <c r="II641" s="54"/>
      <c r="IJ641" s="54"/>
      <c r="IK641" s="54"/>
      <c r="IL641" s="54"/>
      <c r="IM641" s="54"/>
      <c r="IN641" s="54"/>
      <c r="IO641" s="54"/>
      <c r="IP641" s="54"/>
      <c r="IQ641" s="54"/>
      <c r="IR641" s="54"/>
      <c r="IS641" s="54"/>
      <c r="IT641" s="54"/>
      <c r="IU641" s="54"/>
      <c r="IV641" s="54"/>
      <c r="IW641" s="54"/>
      <c r="IX641" s="54"/>
      <c r="IY641" s="54"/>
      <c r="IZ641" s="54"/>
      <c r="JA641" s="16"/>
      <c r="JB641" s="16"/>
      <c r="JC641" s="16"/>
      <c r="JD641" s="16"/>
    </row>
    <row r="642" spans="1:264" s="6" customFormat="1" x14ac:dyDescent="0.25">
      <c r="A642" s="55">
        <v>638</v>
      </c>
      <c r="B642" s="56">
        <f>ESTUDIANTES!B642</f>
        <v>0</v>
      </c>
      <c r="C642" s="56">
        <f>ESTUDIANTES!C642</f>
        <v>0</v>
      </c>
      <c r="D642" s="97">
        <f>ESTUDIANTES!D642</f>
        <v>0</v>
      </c>
      <c r="E642" s="97"/>
      <c r="F642" s="97"/>
      <c r="G642" s="97"/>
      <c r="H642" s="57">
        <f>ESTUDIANTES!H642</f>
        <v>0</v>
      </c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4"/>
      <c r="EL642" s="54"/>
      <c r="EM642" s="54"/>
      <c r="EN642" s="54"/>
      <c r="EO642" s="54"/>
      <c r="EP642" s="54"/>
      <c r="EQ642" s="54"/>
      <c r="ER642" s="54"/>
      <c r="ES642" s="54"/>
      <c r="ET642" s="54"/>
      <c r="EU642" s="54"/>
      <c r="EV642" s="54"/>
      <c r="EW642" s="54"/>
      <c r="EX642" s="54"/>
      <c r="EY642" s="54"/>
      <c r="EZ642" s="54"/>
      <c r="FA642" s="54"/>
      <c r="FB642" s="54"/>
      <c r="FC642" s="54"/>
      <c r="FD642" s="54"/>
      <c r="FE642" s="54"/>
      <c r="FF642" s="54"/>
      <c r="FG642" s="54"/>
      <c r="FH642" s="54"/>
      <c r="FI642" s="54"/>
      <c r="FJ642" s="54"/>
      <c r="FK642" s="54"/>
      <c r="FL642" s="54"/>
      <c r="FM642" s="54"/>
      <c r="FN642" s="54"/>
      <c r="FO642" s="54"/>
      <c r="FP642" s="54"/>
      <c r="FQ642" s="54"/>
      <c r="FR642" s="54"/>
      <c r="FS642" s="54"/>
      <c r="FT642" s="54"/>
      <c r="FU642" s="54"/>
      <c r="FV642" s="54"/>
      <c r="FW642" s="54"/>
      <c r="FX642" s="54"/>
      <c r="FY642" s="54"/>
      <c r="FZ642" s="54"/>
      <c r="GA642" s="54"/>
      <c r="GB642" s="54"/>
      <c r="GC642" s="54"/>
      <c r="GD642" s="54"/>
      <c r="GE642" s="54"/>
      <c r="GF642" s="54"/>
      <c r="GG642" s="54"/>
      <c r="GH642" s="54"/>
      <c r="GI642" s="54"/>
      <c r="GJ642" s="54"/>
      <c r="GK642" s="54"/>
      <c r="GL642" s="54"/>
      <c r="GM642" s="54"/>
      <c r="GN642" s="54"/>
      <c r="GO642" s="54"/>
      <c r="GP642" s="54"/>
      <c r="GQ642" s="54"/>
      <c r="GR642" s="54"/>
      <c r="GS642" s="54"/>
      <c r="GT642" s="54"/>
      <c r="GU642" s="54"/>
      <c r="GV642" s="54"/>
      <c r="GW642" s="54"/>
      <c r="GX642" s="54"/>
      <c r="GY642" s="54"/>
      <c r="GZ642" s="54"/>
      <c r="HA642" s="54"/>
      <c r="HB642" s="54"/>
      <c r="HC642" s="54"/>
      <c r="HD642" s="54"/>
      <c r="HE642" s="54"/>
      <c r="HF642" s="54"/>
      <c r="HG642" s="54"/>
      <c r="HH642" s="54"/>
      <c r="HI642" s="54"/>
      <c r="HJ642" s="54"/>
      <c r="HK642" s="54"/>
      <c r="HL642" s="54"/>
      <c r="HM642" s="54"/>
      <c r="HN642" s="54"/>
      <c r="HO642" s="54"/>
      <c r="HP642" s="54"/>
      <c r="HQ642" s="54"/>
      <c r="HR642" s="54"/>
      <c r="HS642" s="54"/>
      <c r="HT642" s="54"/>
      <c r="HU642" s="54"/>
      <c r="HV642" s="54"/>
      <c r="HW642" s="54"/>
      <c r="HX642" s="54"/>
      <c r="HY642" s="54"/>
      <c r="HZ642" s="54"/>
      <c r="IA642" s="54"/>
      <c r="IB642" s="54"/>
      <c r="IC642" s="54"/>
      <c r="ID642" s="54"/>
      <c r="IE642" s="54"/>
      <c r="IF642" s="54"/>
      <c r="IG642" s="54"/>
      <c r="IH642" s="54"/>
      <c r="II642" s="54"/>
      <c r="IJ642" s="54"/>
      <c r="IK642" s="54"/>
      <c r="IL642" s="54"/>
      <c r="IM642" s="54"/>
      <c r="IN642" s="54"/>
      <c r="IO642" s="54"/>
      <c r="IP642" s="54"/>
      <c r="IQ642" s="54"/>
      <c r="IR642" s="54"/>
      <c r="IS642" s="54"/>
      <c r="IT642" s="54"/>
      <c r="IU642" s="54"/>
      <c r="IV642" s="54"/>
      <c r="IW642" s="54"/>
      <c r="IX642" s="54"/>
      <c r="IY642" s="54"/>
      <c r="IZ642" s="54"/>
      <c r="JA642" s="16"/>
      <c r="JB642" s="16"/>
      <c r="JC642" s="16"/>
      <c r="JD642" s="16"/>
    </row>
    <row r="643" spans="1:264" s="6" customFormat="1" x14ac:dyDescent="0.25">
      <c r="A643" s="55">
        <v>639</v>
      </c>
      <c r="B643" s="56">
        <f>ESTUDIANTES!B643</f>
        <v>0</v>
      </c>
      <c r="C643" s="56">
        <f>ESTUDIANTES!C643</f>
        <v>0</v>
      </c>
      <c r="D643" s="97">
        <f>ESTUDIANTES!D643</f>
        <v>0</v>
      </c>
      <c r="E643" s="97"/>
      <c r="F643" s="97"/>
      <c r="G643" s="97"/>
      <c r="H643" s="57">
        <f>ESTUDIANTES!H643</f>
        <v>0</v>
      </c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4"/>
      <c r="CW643" s="54"/>
      <c r="CX643" s="54"/>
      <c r="CY643" s="54"/>
      <c r="CZ643" s="54"/>
      <c r="DA643" s="54"/>
      <c r="DB643" s="54"/>
      <c r="DC643" s="54"/>
      <c r="DD643" s="54"/>
      <c r="DE643" s="54"/>
      <c r="DF643" s="54"/>
      <c r="DG643" s="54"/>
      <c r="DH643" s="54"/>
      <c r="DI643" s="54"/>
      <c r="DJ643" s="54"/>
      <c r="DK643" s="54"/>
      <c r="DL643" s="54"/>
      <c r="DM643" s="54"/>
      <c r="DN643" s="54"/>
      <c r="DO643" s="54"/>
      <c r="DP643" s="54"/>
      <c r="DQ643" s="54"/>
      <c r="DR643" s="54"/>
      <c r="DS643" s="54"/>
      <c r="DT643" s="54"/>
      <c r="DU643" s="54"/>
      <c r="DV643" s="54"/>
      <c r="DW643" s="54"/>
      <c r="DX643" s="54"/>
      <c r="DY643" s="54"/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  <c r="EJ643" s="54"/>
      <c r="EK643" s="54"/>
      <c r="EL643" s="54"/>
      <c r="EM643" s="54"/>
      <c r="EN643" s="54"/>
      <c r="EO643" s="54"/>
      <c r="EP643" s="54"/>
      <c r="EQ643" s="54"/>
      <c r="ER643" s="54"/>
      <c r="ES643" s="54"/>
      <c r="ET643" s="54"/>
      <c r="EU643" s="54"/>
      <c r="EV643" s="54"/>
      <c r="EW643" s="54"/>
      <c r="EX643" s="54"/>
      <c r="EY643" s="54"/>
      <c r="EZ643" s="54"/>
      <c r="FA643" s="54"/>
      <c r="FB643" s="54"/>
      <c r="FC643" s="54"/>
      <c r="FD643" s="54"/>
      <c r="FE643" s="54"/>
      <c r="FF643" s="54"/>
      <c r="FG643" s="54"/>
      <c r="FH643" s="54"/>
      <c r="FI643" s="54"/>
      <c r="FJ643" s="54"/>
      <c r="FK643" s="54"/>
      <c r="FL643" s="54"/>
      <c r="FM643" s="54"/>
      <c r="FN643" s="54"/>
      <c r="FO643" s="54"/>
      <c r="FP643" s="54"/>
      <c r="FQ643" s="54"/>
      <c r="FR643" s="54"/>
      <c r="FS643" s="54"/>
      <c r="FT643" s="54"/>
      <c r="FU643" s="54"/>
      <c r="FV643" s="54"/>
      <c r="FW643" s="54"/>
      <c r="FX643" s="54"/>
      <c r="FY643" s="54"/>
      <c r="FZ643" s="54"/>
      <c r="GA643" s="54"/>
      <c r="GB643" s="54"/>
      <c r="GC643" s="54"/>
      <c r="GD643" s="54"/>
      <c r="GE643" s="54"/>
      <c r="GF643" s="54"/>
      <c r="GG643" s="54"/>
      <c r="GH643" s="54"/>
      <c r="GI643" s="54"/>
      <c r="GJ643" s="54"/>
      <c r="GK643" s="54"/>
      <c r="GL643" s="54"/>
      <c r="GM643" s="54"/>
      <c r="GN643" s="54"/>
      <c r="GO643" s="54"/>
      <c r="GP643" s="54"/>
      <c r="GQ643" s="54"/>
      <c r="GR643" s="54"/>
      <c r="GS643" s="54"/>
      <c r="GT643" s="54"/>
      <c r="GU643" s="54"/>
      <c r="GV643" s="54"/>
      <c r="GW643" s="54"/>
      <c r="GX643" s="54"/>
      <c r="GY643" s="54"/>
      <c r="GZ643" s="54"/>
      <c r="HA643" s="54"/>
      <c r="HB643" s="54"/>
      <c r="HC643" s="54"/>
      <c r="HD643" s="54"/>
      <c r="HE643" s="54"/>
      <c r="HF643" s="54"/>
      <c r="HG643" s="54"/>
      <c r="HH643" s="54"/>
      <c r="HI643" s="54"/>
      <c r="HJ643" s="54"/>
      <c r="HK643" s="54"/>
      <c r="HL643" s="54"/>
      <c r="HM643" s="54"/>
      <c r="HN643" s="54"/>
      <c r="HO643" s="54"/>
      <c r="HP643" s="54"/>
      <c r="HQ643" s="54"/>
      <c r="HR643" s="54"/>
      <c r="HS643" s="54"/>
      <c r="HT643" s="54"/>
      <c r="HU643" s="54"/>
      <c r="HV643" s="54"/>
      <c r="HW643" s="54"/>
      <c r="HX643" s="54"/>
      <c r="HY643" s="54"/>
      <c r="HZ643" s="54"/>
      <c r="IA643" s="54"/>
      <c r="IB643" s="54"/>
      <c r="IC643" s="54"/>
      <c r="ID643" s="54"/>
      <c r="IE643" s="54"/>
      <c r="IF643" s="54"/>
      <c r="IG643" s="54"/>
      <c r="IH643" s="54"/>
      <c r="II643" s="54"/>
      <c r="IJ643" s="54"/>
      <c r="IK643" s="54"/>
      <c r="IL643" s="54"/>
      <c r="IM643" s="54"/>
      <c r="IN643" s="54"/>
      <c r="IO643" s="54"/>
      <c r="IP643" s="54"/>
      <c r="IQ643" s="54"/>
      <c r="IR643" s="54"/>
      <c r="IS643" s="54"/>
      <c r="IT643" s="54"/>
      <c r="IU643" s="54"/>
      <c r="IV643" s="54"/>
      <c r="IW643" s="54"/>
      <c r="IX643" s="54"/>
      <c r="IY643" s="54"/>
      <c r="IZ643" s="54"/>
      <c r="JA643" s="16"/>
      <c r="JB643" s="16"/>
      <c r="JC643" s="16"/>
      <c r="JD643" s="16"/>
    </row>
    <row r="644" spans="1:264" s="6" customFormat="1" x14ac:dyDescent="0.25">
      <c r="A644" s="55">
        <v>640</v>
      </c>
      <c r="B644" s="56">
        <f>ESTUDIANTES!B644</f>
        <v>0</v>
      </c>
      <c r="C644" s="56">
        <f>ESTUDIANTES!C644</f>
        <v>0</v>
      </c>
      <c r="D644" s="97">
        <f>ESTUDIANTES!D644</f>
        <v>0</v>
      </c>
      <c r="E644" s="97"/>
      <c r="F644" s="97"/>
      <c r="G644" s="97"/>
      <c r="H644" s="57">
        <f>ESTUDIANTES!H644</f>
        <v>0</v>
      </c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4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4"/>
      <c r="EL644" s="54"/>
      <c r="EM644" s="54"/>
      <c r="EN644" s="54"/>
      <c r="EO644" s="54"/>
      <c r="EP644" s="54"/>
      <c r="EQ644" s="54"/>
      <c r="ER644" s="54"/>
      <c r="ES644" s="54"/>
      <c r="ET644" s="54"/>
      <c r="EU644" s="54"/>
      <c r="EV644" s="54"/>
      <c r="EW644" s="54"/>
      <c r="EX644" s="54"/>
      <c r="EY644" s="54"/>
      <c r="EZ644" s="54"/>
      <c r="FA644" s="54"/>
      <c r="FB644" s="54"/>
      <c r="FC644" s="54"/>
      <c r="FD644" s="54"/>
      <c r="FE644" s="54"/>
      <c r="FF644" s="54"/>
      <c r="FG644" s="54"/>
      <c r="FH644" s="54"/>
      <c r="FI644" s="54"/>
      <c r="FJ644" s="54"/>
      <c r="FK644" s="54"/>
      <c r="FL644" s="54"/>
      <c r="FM644" s="54"/>
      <c r="FN644" s="54"/>
      <c r="FO644" s="54"/>
      <c r="FP644" s="54"/>
      <c r="FQ644" s="54"/>
      <c r="FR644" s="54"/>
      <c r="FS644" s="54"/>
      <c r="FT644" s="54"/>
      <c r="FU644" s="54"/>
      <c r="FV644" s="54"/>
      <c r="FW644" s="54"/>
      <c r="FX644" s="54"/>
      <c r="FY644" s="54"/>
      <c r="FZ644" s="54"/>
      <c r="GA644" s="54"/>
      <c r="GB644" s="54"/>
      <c r="GC644" s="54"/>
      <c r="GD644" s="54"/>
      <c r="GE644" s="54"/>
      <c r="GF644" s="54"/>
      <c r="GG644" s="54"/>
      <c r="GH644" s="54"/>
      <c r="GI644" s="54"/>
      <c r="GJ644" s="54"/>
      <c r="GK644" s="54"/>
      <c r="GL644" s="54"/>
      <c r="GM644" s="54"/>
      <c r="GN644" s="54"/>
      <c r="GO644" s="54"/>
      <c r="GP644" s="54"/>
      <c r="GQ644" s="54"/>
      <c r="GR644" s="54"/>
      <c r="GS644" s="54"/>
      <c r="GT644" s="54"/>
      <c r="GU644" s="54"/>
      <c r="GV644" s="54"/>
      <c r="GW644" s="54"/>
      <c r="GX644" s="54"/>
      <c r="GY644" s="54"/>
      <c r="GZ644" s="54"/>
      <c r="HA644" s="54"/>
      <c r="HB644" s="54"/>
      <c r="HC644" s="54"/>
      <c r="HD644" s="54"/>
      <c r="HE644" s="54"/>
      <c r="HF644" s="54"/>
      <c r="HG644" s="54"/>
      <c r="HH644" s="54"/>
      <c r="HI644" s="54"/>
      <c r="HJ644" s="54"/>
      <c r="HK644" s="54"/>
      <c r="HL644" s="54"/>
      <c r="HM644" s="54"/>
      <c r="HN644" s="54"/>
      <c r="HO644" s="54"/>
      <c r="HP644" s="54"/>
      <c r="HQ644" s="54"/>
      <c r="HR644" s="54"/>
      <c r="HS644" s="54"/>
      <c r="HT644" s="54"/>
      <c r="HU644" s="54"/>
      <c r="HV644" s="54"/>
      <c r="HW644" s="54"/>
      <c r="HX644" s="54"/>
      <c r="HY644" s="54"/>
      <c r="HZ644" s="54"/>
      <c r="IA644" s="54"/>
      <c r="IB644" s="54"/>
      <c r="IC644" s="54"/>
      <c r="ID644" s="54"/>
      <c r="IE644" s="54"/>
      <c r="IF644" s="54"/>
      <c r="IG644" s="54"/>
      <c r="IH644" s="54"/>
      <c r="II644" s="54"/>
      <c r="IJ644" s="54"/>
      <c r="IK644" s="54"/>
      <c r="IL644" s="54"/>
      <c r="IM644" s="54"/>
      <c r="IN644" s="54"/>
      <c r="IO644" s="54"/>
      <c r="IP644" s="54"/>
      <c r="IQ644" s="54"/>
      <c r="IR644" s="54"/>
      <c r="IS644" s="54"/>
      <c r="IT644" s="54"/>
      <c r="IU644" s="54"/>
      <c r="IV644" s="54"/>
      <c r="IW644" s="54"/>
      <c r="IX644" s="54"/>
      <c r="IY644" s="54"/>
      <c r="IZ644" s="54"/>
      <c r="JA644" s="16"/>
      <c r="JB644" s="16"/>
      <c r="JC644" s="16"/>
      <c r="JD644" s="16"/>
    </row>
    <row r="645" spans="1:264" s="6" customFormat="1" x14ac:dyDescent="0.25">
      <c r="A645" s="55">
        <v>641</v>
      </c>
      <c r="B645" s="56">
        <f>ESTUDIANTES!B645</f>
        <v>0</v>
      </c>
      <c r="C645" s="56">
        <f>ESTUDIANTES!C645</f>
        <v>0</v>
      </c>
      <c r="D645" s="97">
        <f>ESTUDIANTES!D645</f>
        <v>0</v>
      </c>
      <c r="E645" s="97"/>
      <c r="F645" s="97"/>
      <c r="G645" s="97"/>
      <c r="H645" s="57">
        <f>ESTUDIANTES!H645</f>
        <v>0</v>
      </c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4"/>
      <c r="EK645" s="54"/>
      <c r="EL645" s="54"/>
      <c r="EM645" s="54"/>
      <c r="EN645" s="54"/>
      <c r="EO645" s="54"/>
      <c r="EP645" s="54"/>
      <c r="EQ645" s="54"/>
      <c r="ER645" s="54"/>
      <c r="ES645" s="54"/>
      <c r="ET645" s="54"/>
      <c r="EU645" s="54"/>
      <c r="EV645" s="54"/>
      <c r="EW645" s="54"/>
      <c r="EX645" s="54"/>
      <c r="EY645" s="54"/>
      <c r="EZ645" s="54"/>
      <c r="FA645" s="54"/>
      <c r="FB645" s="54"/>
      <c r="FC645" s="54"/>
      <c r="FD645" s="54"/>
      <c r="FE645" s="54"/>
      <c r="FF645" s="54"/>
      <c r="FG645" s="54"/>
      <c r="FH645" s="54"/>
      <c r="FI645" s="54"/>
      <c r="FJ645" s="54"/>
      <c r="FK645" s="54"/>
      <c r="FL645" s="54"/>
      <c r="FM645" s="54"/>
      <c r="FN645" s="54"/>
      <c r="FO645" s="54"/>
      <c r="FP645" s="54"/>
      <c r="FQ645" s="54"/>
      <c r="FR645" s="54"/>
      <c r="FS645" s="54"/>
      <c r="FT645" s="54"/>
      <c r="FU645" s="54"/>
      <c r="FV645" s="54"/>
      <c r="FW645" s="54"/>
      <c r="FX645" s="54"/>
      <c r="FY645" s="54"/>
      <c r="FZ645" s="54"/>
      <c r="GA645" s="54"/>
      <c r="GB645" s="54"/>
      <c r="GC645" s="54"/>
      <c r="GD645" s="54"/>
      <c r="GE645" s="54"/>
      <c r="GF645" s="54"/>
      <c r="GG645" s="54"/>
      <c r="GH645" s="54"/>
      <c r="GI645" s="54"/>
      <c r="GJ645" s="54"/>
      <c r="GK645" s="54"/>
      <c r="GL645" s="54"/>
      <c r="GM645" s="54"/>
      <c r="GN645" s="54"/>
      <c r="GO645" s="54"/>
      <c r="GP645" s="54"/>
      <c r="GQ645" s="54"/>
      <c r="GR645" s="54"/>
      <c r="GS645" s="54"/>
      <c r="GT645" s="54"/>
      <c r="GU645" s="54"/>
      <c r="GV645" s="54"/>
      <c r="GW645" s="54"/>
      <c r="GX645" s="54"/>
      <c r="GY645" s="54"/>
      <c r="GZ645" s="54"/>
      <c r="HA645" s="54"/>
      <c r="HB645" s="54"/>
      <c r="HC645" s="54"/>
      <c r="HD645" s="54"/>
      <c r="HE645" s="54"/>
      <c r="HF645" s="54"/>
      <c r="HG645" s="54"/>
      <c r="HH645" s="54"/>
      <c r="HI645" s="54"/>
      <c r="HJ645" s="54"/>
      <c r="HK645" s="54"/>
      <c r="HL645" s="54"/>
      <c r="HM645" s="54"/>
      <c r="HN645" s="54"/>
      <c r="HO645" s="54"/>
      <c r="HP645" s="54"/>
      <c r="HQ645" s="54"/>
      <c r="HR645" s="54"/>
      <c r="HS645" s="54"/>
      <c r="HT645" s="54"/>
      <c r="HU645" s="54"/>
      <c r="HV645" s="54"/>
      <c r="HW645" s="54"/>
      <c r="HX645" s="54"/>
      <c r="HY645" s="54"/>
      <c r="HZ645" s="54"/>
      <c r="IA645" s="54"/>
      <c r="IB645" s="54"/>
      <c r="IC645" s="54"/>
      <c r="ID645" s="54"/>
      <c r="IE645" s="54"/>
      <c r="IF645" s="54"/>
      <c r="IG645" s="54"/>
      <c r="IH645" s="54"/>
      <c r="II645" s="54"/>
      <c r="IJ645" s="54"/>
      <c r="IK645" s="54"/>
      <c r="IL645" s="54"/>
      <c r="IM645" s="54"/>
      <c r="IN645" s="54"/>
      <c r="IO645" s="54"/>
      <c r="IP645" s="54"/>
      <c r="IQ645" s="54"/>
      <c r="IR645" s="54"/>
      <c r="IS645" s="54"/>
      <c r="IT645" s="54"/>
      <c r="IU645" s="54"/>
      <c r="IV645" s="54"/>
      <c r="IW645" s="54"/>
      <c r="IX645" s="54"/>
      <c r="IY645" s="54"/>
      <c r="IZ645" s="54"/>
      <c r="JA645" s="16"/>
      <c r="JB645" s="16"/>
      <c r="JC645" s="16"/>
      <c r="JD645" s="16"/>
    </row>
    <row r="646" spans="1:264" s="6" customFormat="1" x14ac:dyDescent="0.25">
      <c r="A646" s="55">
        <v>642</v>
      </c>
      <c r="B646" s="56">
        <f>ESTUDIANTES!B646</f>
        <v>0</v>
      </c>
      <c r="C646" s="56">
        <f>ESTUDIANTES!C646</f>
        <v>0</v>
      </c>
      <c r="D646" s="97">
        <f>ESTUDIANTES!D646</f>
        <v>0</v>
      </c>
      <c r="E646" s="97"/>
      <c r="F646" s="97"/>
      <c r="G646" s="97"/>
      <c r="H646" s="57">
        <f>ESTUDIANTES!H646</f>
        <v>0</v>
      </c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  <c r="ET646" s="54"/>
      <c r="EU646" s="54"/>
      <c r="EV646" s="54"/>
      <c r="EW646" s="54"/>
      <c r="EX646" s="54"/>
      <c r="EY646" s="54"/>
      <c r="EZ646" s="54"/>
      <c r="FA646" s="54"/>
      <c r="FB646" s="54"/>
      <c r="FC646" s="54"/>
      <c r="FD646" s="54"/>
      <c r="FE646" s="54"/>
      <c r="FF646" s="54"/>
      <c r="FG646" s="54"/>
      <c r="FH646" s="54"/>
      <c r="FI646" s="54"/>
      <c r="FJ646" s="54"/>
      <c r="FK646" s="54"/>
      <c r="FL646" s="54"/>
      <c r="FM646" s="54"/>
      <c r="FN646" s="54"/>
      <c r="FO646" s="54"/>
      <c r="FP646" s="54"/>
      <c r="FQ646" s="54"/>
      <c r="FR646" s="54"/>
      <c r="FS646" s="54"/>
      <c r="FT646" s="54"/>
      <c r="FU646" s="54"/>
      <c r="FV646" s="54"/>
      <c r="FW646" s="54"/>
      <c r="FX646" s="54"/>
      <c r="FY646" s="54"/>
      <c r="FZ646" s="54"/>
      <c r="GA646" s="54"/>
      <c r="GB646" s="54"/>
      <c r="GC646" s="54"/>
      <c r="GD646" s="54"/>
      <c r="GE646" s="54"/>
      <c r="GF646" s="54"/>
      <c r="GG646" s="54"/>
      <c r="GH646" s="54"/>
      <c r="GI646" s="54"/>
      <c r="GJ646" s="54"/>
      <c r="GK646" s="54"/>
      <c r="GL646" s="54"/>
      <c r="GM646" s="54"/>
      <c r="GN646" s="54"/>
      <c r="GO646" s="54"/>
      <c r="GP646" s="54"/>
      <c r="GQ646" s="54"/>
      <c r="GR646" s="54"/>
      <c r="GS646" s="54"/>
      <c r="GT646" s="54"/>
      <c r="GU646" s="54"/>
      <c r="GV646" s="54"/>
      <c r="GW646" s="54"/>
      <c r="GX646" s="54"/>
      <c r="GY646" s="54"/>
      <c r="GZ646" s="54"/>
      <c r="HA646" s="54"/>
      <c r="HB646" s="54"/>
      <c r="HC646" s="54"/>
      <c r="HD646" s="54"/>
      <c r="HE646" s="54"/>
      <c r="HF646" s="54"/>
      <c r="HG646" s="54"/>
      <c r="HH646" s="54"/>
      <c r="HI646" s="54"/>
      <c r="HJ646" s="54"/>
      <c r="HK646" s="54"/>
      <c r="HL646" s="54"/>
      <c r="HM646" s="54"/>
      <c r="HN646" s="54"/>
      <c r="HO646" s="54"/>
      <c r="HP646" s="54"/>
      <c r="HQ646" s="54"/>
      <c r="HR646" s="54"/>
      <c r="HS646" s="54"/>
      <c r="HT646" s="54"/>
      <c r="HU646" s="54"/>
      <c r="HV646" s="54"/>
      <c r="HW646" s="54"/>
      <c r="HX646" s="54"/>
      <c r="HY646" s="54"/>
      <c r="HZ646" s="54"/>
      <c r="IA646" s="54"/>
      <c r="IB646" s="54"/>
      <c r="IC646" s="54"/>
      <c r="ID646" s="54"/>
      <c r="IE646" s="54"/>
      <c r="IF646" s="54"/>
      <c r="IG646" s="54"/>
      <c r="IH646" s="54"/>
      <c r="II646" s="54"/>
      <c r="IJ646" s="54"/>
      <c r="IK646" s="54"/>
      <c r="IL646" s="54"/>
      <c r="IM646" s="54"/>
      <c r="IN646" s="54"/>
      <c r="IO646" s="54"/>
      <c r="IP646" s="54"/>
      <c r="IQ646" s="54"/>
      <c r="IR646" s="54"/>
      <c r="IS646" s="54"/>
      <c r="IT646" s="54"/>
      <c r="IU646" s="54"/>
      <c r="IV646" s="54"/>
      <c r="IW646" s="54"/>
      <c r="IX646" s="54"/>
      <c r="IY646" s="54"/>
      <c r="IZ646" s="54"/>
      <c r="JA646" s="16"/>
      <c r="JB646" s="16"/>
      <c r="JC646" s="16"/>
      <c r="JD646" s="16"/>
    </row>
    <row r="647" spans="1:264" s="6" customFormat="1" x14ac:dyDescent="0.25">
      <c r="A647" s="55">
        <v>643</v>
      </c>
      <c r="B647" s="56">
        <f>ESTUDIANTES!B647</f>
        <v>0</v>
      </c>
      <c r="C647" s="56">
        <f>ESTUDIANTES!C647</f>
        <v>0</v>
      </c>
      <c r="D647" s="97">
        <f>ESTUDIANTES!D647</f>
        <v>0</v>
      </c>
      <c r="E647" s="97"/>
      <c r="F647" s="97"/>
      <c r="G647" s="97"/>
      <c r="H647" s="57">
        <f>ESTUDIANTES!H647</f>
        <v>0</v>
      </c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  <c r="ET647" s="54"/>
      <c r="EU647" s="54"/>
      <c r="EV647" s="54"/>
      <c r="EW647" s="54"/>
      <c r="EX647" s="54"/>
      <c r="EY647" s="54"/>
      <c r="EZ647" s="54"/>
      <c r="FA647" s="54"/>
      <c r="FB647" s="54"/>
      <c r="FC647" s="54"/>
      <c r="FD647" s="54"/>
      <c r="FE647" s="54"/>
      <c r="FF647" s="54"/>
      <c r="FG647" s="54"/>
      <c r="FH647" s="54"/>
      <c r="FI647" s="54"/>
      <c r="FJ647" s="54"/>
      <c r="FK647" s="54"/>
      <c r="FL647" s="54"/>
      <c r="FM647" s="54"/>
      <c r="FN647" s="54"/>
      <c r="FO647" s="54"/>
      <c r="FP647" s="54"/>
      <c r="FQ647" s="54"/>
      <c r="FR647" s="54"/>
      <c r="FS647" s="54"/>
      <c r="FT647" s="54"/>
      <c r="FU647" s="54"/>
      <c r="FV647" s="54"/>
      <c r="FW647" s="54"/>
      <c r="FX647" s="54"/>
      <c r="FY647" s="54"/>
      <c r="FZ647" s="54"/>
      <c r="GA647" s="54"/>
      <c r="GB647" s="54"/>
      <c r="GC647" s="54"/>
      <c r="GD647" s="54"/>
      <c r="GE647" s="54"/>
      <c r="GF647" s="54"/>
      <c r="GG647" s="54"/>
      <c r="GH647" s="54"/>
      <c r="GI647" s="54"/>
      <c r="GJ647" s="54"/>
      <c r="GK647" s="54"/>
      <c r="GL647" s="54"/>
      <c r="GM647" s="54"/>
      <c r="GN647" s="54"/>
      <c r="GO647" s="54"/>
      <c r="GP647" s="54"/>
      <c r="GQ647" s="54"/>
      <c r="GR647" s="54"/>
      <c r="GS647" s="54"/>
      <c r="GT647" s="54"/>
      <c r="GU647" s="54"/>
      <c r="GV647" s="54"/>
      <c r="GW647" s="54"/>
      <c r="GX647" s="54"/>
      <c r="GY647" s="54"/>
      <c r="GZ647" s="54"/>
      <c r="HA647" s="54"/>
      <c r="HB647" s="54"/>
      <c r="HC647" s="54"/>
      <c r="HD647" s="54"/>
      <c r="HE647" s="54"/>
      <c r="HF647" s="54"/>
      <c r="HG647" s="54"/>
      <c r="HH647" s="54"/>
      <c r="HI647" s="54"/>
      <c r="HJ647" s="54"/>
      <c r="HK647" s="54"/>
      <c r="HL647" s="54"/>
      <c r="HM647" s="54"/>
      <c r="HN647" s="54"/>
      <c r="HO647" s="54"/>
      <c r="HP647" s="54"/>
      <c r="HQ647" s="54"/>
      <c r="HR647" s="54"/>
      <c r="HS647" s="54"/>
      <c r="HT647" s="54"/>
      <c r="HU647" s="54"/>
      <c r="HV647" s="54"/>
      <c r="HW647" s="54"/>
      <c r="HX647" s="54"/>
      <c r="HY647" s="54"/>
      <c r="HZ647" s="54"/>
      <c r="IA647" s="54"/>
      <c r="IB647" s="54"/>
      <c r="IC647" s="54"/>
      <c r="ID647" s="54"/>
      <c r="IE647" s="54"/>
      <c r="IF647" s="54"/>
      <c r="IG647" s="54"/>
      <c r="IH647" s="54"/>
      <c r="II647" s="54"/>
      <c r="IJ647" s="54"/>
      <c r="IK647" s="54"/>
      <c r="IL647" s="54"/>
      <c r="IM647" s="54"/>
      <c r="IN647" s="54"/>
      <c r="IO647" s="54"/>
      <c r="IP647" s="54"/>
      <c r="IQ647" s="54"/>
      <c r="IR647" s="54"/>
      <c r="IS647" s="54"/>
      <c r="IT647" s="54"/>
      <c r="IU647" s="54"/>
      <c r="IV647" s="54"/>
      <c r="IW647" s="54"/>
      <c r="IX647" s="54"/>
      <c r="IY647" s="54"/>
      <c r="IZ647" s="54"/>
      <c r="JA647" s="16"/>
      <c r="JB647" s="16"/>
      <c r="JC647" s="16"/>
      <c r="JD647" s="16"/>
    </row>
    <row r="648" spans="1:264" s="6" customFormat="1" x14ac:dyDescent="0.25">
      <c r="A648" s="55">
        <v>644</v>
      </c>
      <c r="B648" s="56">
        <f>ESTUDIANTES!B648</f>
        <v>0</v>
      </c>
      <c r="C648" s="56">
        <f>ESTUDIANTES!C648</f>
        <v>0</v>
      </c>
      <c r="D648" s="97">
        <f>ESTUDIANTES!D648</f>
        <v>0</v>
      </c>
      <c r="E648" s="97"/>
      <c r="F648" s="97"/>
      <c r="G648" s="97"/>
      <c r="H648" s="57">
        <f>ESTUDIANTES!H648</f>
        <v>0</v>
      </c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4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4"/>
      <c r="EK648" s="54"/>
      <c r="EL648" s="54"/>
      <c r="EM648" s="54"/>
      <c r="EN648" s="54"/>
      <c r="EO648" s="54"/>
      <c r="EP648" s="54"/>
      <c r="EQ648" s="54"/>
      <c r="ER648" s="54"/>
      <c r="ES648" s="54"/>
      <c r="ET648" s="54"/>
      <c r="EU648" s="54"/>
      <c r="EV648" s="54"/>
      <c r="EW648" s="54"/>
      <c r="EX648" s="54"/>
      <c r="EY648" s="54"/>
      <c r="EZ648" s="54"/>
      <c r="FA648" s="54"/>
      <c r="FB648" s="54"/>
      <c r="FC648" s="54"/>
      <c r="FD648" s="54"/>
      <c r="FE648" s="54"/>
      <c r="FF648" s="54"/>
      <c r="FG648" s="54"/>
      <c r="FH648" s="54"/>
      <c r="FI648" s="54"/>
      <c r="FJ648" s="54"/>
      <c r="FK648" s="54"/>
      <c r="FL648" s="54"/>
      <c r="FM648" s="54"/>
      <c r="FN648" s="54"/>
      <c r="FO648" s="54"/>
      <c r="FP648" s="54"/>
      <c r="FQ648" s="54"/>
      <c r="FR648" s="54"/>
      <c r="FS648" s="54"/>
      <c r="FT648" s="54"/>
      <c r="FU648" s="54"/>
      <c r="FV648" s="54"/>
      <c r="FW648" s="54"/>
      <c r="FX648" s="54"/>
      <c r="FY648" s="54"/>
      <c r="FZ648" s="54"/>
      <c r="GA648" s="54"/>
      <c r="GB648" s="54"/>
      <c r="GC648" s="54"/>
      <c r="GD648" s="54"/>
      <c r="GE648" s="54"/>
      <c r="GF648" s="54"/>
      <c r="GG648" s="54"/>
      <c r="GH648" s="54"/>
      <c r="GI648" s="54"/>
      <c r="GJ648" s="54"/>
      <c r="GK648" s="54"/>
      <c r="GL648" s="54"/>
      <c r="GM648" s="54"/>
      <c r="GN648" s="54"/>
      <c r="GO648" s="54"/>
      <c r="GP648" s="54"/>
      <c r="GQ648" s="54"/>
      <c r="GR648" s="54"/>
      <c r="GS648" s="54"/>
      <c r="GT648" s="54"/>
      <c r="GU648" s="54"/>
      <c r="GV648" s="54"/>
      <c r="GW648" s="54"/>
      <c r="GX648" s="54"/>
      <c r="GY648" s="54"/>
      <c r="GZ648" s="54"/>
      <c r="HA648" s="54"/>
      <c r="HB648" s="54"/>
      <c r="HC648" s="54"/>
      <c r="HD648" s="54"/>
      <c r="HE648" s="54"/>
      <c r="HF648" s="54"/>
      <c r="HG648" s="54"/>
      <c r="HH648" s="54"/>
      <c r="HI648" s="54"/>
      <c r="HJ648" s="54"/>
      <c r="HK648" s="54"/>
      <c r="HL648" s="54"/>
      <c r="HM648" s="54"/>
      <c r="HN648" s="54"/>
      <c r="HO648" s="54"/>
      <c r="HP648" s="54"/>
      <c r="HQ648" s="54"/>
      <c r="HR648" s="54"/>
      <c r="HS648" s="54"/>
      <c r="HT648" s="54"/>
      <c r="HU648" s="54"/>
      <c r="HV648" s="54"/>
      <c r="HW648" s="54"/>
      <c r="HX648" s="54"/>
      <c r="HY648" s="54"/>
      <c r="HZ648" s="54"/>
      <c r="IA648" s="54"/>
      <c r="IB648" s="54"/>
      <c r="IC648" s="54"/>
      <c r="ID648" s="54"/>
      <c r="IE648" s="54"/>
      <c r="IF648" s="54"/>
      <c r="IG648" s="54"/>
      <c r="IH648" s="54"/>
      <c r="II648" s="54"/>
      <c r="IJ648" s="54"/>
      <c r="IK648" s="54"/>
      <c r="IL648" s="54"/>
      <c r="IM648" s="54"/>
      <c r="IN648" s="54"/>
      <c r="IO648" s="54"/>
      <c r="IP648" s="54"/>
      <c r="IQ648" s="54"/>
      <c r="IR648" s="54"/>
      <c r="IS648" s="54"/>
      <c r="IT648" s="54"/>
      <c r="IU648" s="54"/>
      <c r="IV648" s="54"/>
      <c r="IW648" s="54"/>
      <c r="IX648" s="54"/>
      <c r="IY648" s="54"/>
      <c r="IZ648" s="54"/>
      <c r="JA648" s="16"/>
      <c r="JB648" s="16"/>
      <c r="JC648" s="16"/>
      <c r="JD648" s="16"/>
    </row>
    <row r="649" spans="1:264" s="6" customFormat="1" x14ac:dyDescent="0.25">
      <c r="A649" s="55">
        <v>645</v>
      </c>
      <c r="B649" s="56">
        <f>ESTUDIANTES!B649</f>
        <v>0</v>
      </c>
      <c r="C649" s="56">
        <f>ESTUDIANTES!C649</f>
        <v>0</v>
      </c>
      <c r="D649" s="97">
        <f>ESTUDIANTES!D649</f>
        <v>0</v>
      </c>
      <c r="E649" s="97"/>
      <c r="F649" s="97"/>
      <c r="G649" s="97"/>
      <c r="H649" s="57">
        <f>ESTUDIANTES!H649</f>
        <v>0</v>
      </c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  <c r="ET649" s="54"/>
      <c r="EU649" s="54"/>
      <c r="EV649" s="54"/>
      <c r="EW649" s="54"/>
      <c r="EX649" s="54"/>
      <c r="EY649" s="54"/>
      <c r="EZ649" s="54"/>
      <c r="FA649" s="54"/>
      <c r="FB649" s="54"/>
      <c r="FC649" s="54"/>
      <c r="FD649" s="54"/>
      <c r="FE649" s="54"/>
      <c r="FF649" s="54"/>
      <c r="FG649" s="54"/>
      <c r="FH649" s="54"/>
      <c r="FI649" s="54"/>
      <c r="FJ649" s="54"/>
      <c r="FK649" s="54"/>
      <c r="FL649" s="54"/>
      <c r="FM649" s="54"/>
      <c r="FN649" s="54"/>
      <c r="FO649" s="54"/>
      <c r="FP649" s="54"/>
      <c r="FQ649" s="54"/>
      <c r="FR649" s="54"/>
      <c r="FS649" s="54"/>
      <c r="FT649" s="54"/>
      <c r="FU649" s="54"/>
      <c r="FV649" s="54"/>
      <c r="FW649" s="54"/>
      <c r="FX649" s="54"/>
      <c r="FY649" s="54"/>
      <c r="FZ649" s="54"/>
      <c r="GA649" s="54"/>
      <c r="GB649" s="54"/>
      <c r="GC649" s="54"/>
      <c r="GD649" s="54"/>
      <c r="GE649" s="54"/>
      <c r="GF649" s="54"/>
      <c r="GG649" s="54"/>
      <c r="GH649" s="54"/>
      <c r="GI649" s="54"/>
      <c r="GJ649" s="54"/>
      <c r="GK649" s="54"/>
      <c r="GL649" s="54"/>
      <c r="GM649" s="54"/>
      <c r="GN649" s="54"/>
      <c r="GO649" s="54"/>
      <c r="GP649" s="54"/>
      <c r="GQ649" s="54"/>
      <c r="GR649" s="54"/>
      <c r="GS649" s="54"/>
      <c r="GT649" s="54"/>
      <c r="GU649" s="54"/>
      <c r="GV649" s="54"/>
      <c r="GW649" s="54"/>
      <c r="GX649" s="54"/>
      <c r="GY649" s="54"/>
      <c r="GZ649" s="54"/>
      <c r="HA649" s="54"/>
      <c r="HB649" s="54"/>
      <c r="HC649" s="54"/>
      <c r="HD649" s="54"/>
      <c r="HE649" s="54"/>
      <c r="HF649" s="54"/>
      <c r="HG649" s="54"/>
      <c r="HH649" s="54"/>
      <c r="HI649" s="54"/>
      <c r="HJ649" s="54"/>
      <c r="HK649" s="54"/>
      <c r="HL649" s="54"/>
      <c r="HM649" s="54"/>
      <c r="HN649" s="54"/>
      <c r="HO649" s="54"/>
      <c r="HP649" s="54"/>
      <c r="HQ649" s="54"/>
      <c r="HR649" s="54"/>
      <c r="HS649" s="54"/>
      <c r="HT649" s="54"/>
      <c r="HU649" s="54"/>
      <c r="HV649" s="54"/>
      <c r="HW649" s="54"/>
      <c r="HX649" s="54"/>
      <c r="HY649" s="54"/>
      <c r="HZ649" s="54"/>
      <c r="IA649" s="54"/>
      <c r="IB649" s="54"/>
      <c r="IC649" s="54"/>
      <c r="ID649" s="54"/>
      <c r="IE649" s="54"/>
      <c r="IF649" s="54"/>
      <c r="IG649" s="54"/>
      <c r="IH649" s="54"/>
      <c r="II649" s="54"/>
      <c r="IJ649" s="54"/>
      <c r="IK649" s="54"/>
      <c r="IL649" s="54"/>
      <c r="IM649" s="54"/>
      <c r="IN649" s="54"/>
      <c r="IO649" s="54"/>
      <c r="IP649" s="54"/>
      <c r="IQ649" s="54"/>
      <c r="IR649" s="54"/>
      <c r="IS649" s="54"/>
      <c r="IT649" s="54"/>
      <c r="IU649" s="54"/>
      <c r="IV649" s="54"/>
      <c r="IW649" s="54"/>
      <c r="IX649" s="54"/>
      <c r="IY649" s="54"/>
      <c r="IZ649" s="54"/>
      <c r="JA649" s="16"/>
      <c r="JB649" s="16"/>
      <c r="JC649" s="16"/>
      <c r="JD649" s="16"/>
    </row>
    <row r="650" spans="1:264" s="6" customFormat="1" x14ac:dyDescent="0.25">
      <c r="A650" s="55">
        <v>646</v>
      </c>
      <c r="B650" s="56">
        <f>ESTUDIANTES!B650</f>
        <v>0</v>
      </c>
      <c r="C650" s="56">
        <f>ESTUDIANTES!C650</f>
        <v>0</v>
      </c>
      <c r="D650" s="97">
        <f>ESTUDIANTES!D650</f>
        <v>0</v>
      </c>
      <c r="E650" s="97"/>
      <c r="F650" s="97"/>
      <c r="G650" s="97"/>
      <c r="H650" s="57">
        <f>ESTUDIANTES!H650</f>
        <v>0</v>
      </c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4"/>
      <c r="EK650" s="54"/>
      <c r="EL650" s="54"/>
      <c r="EM650" s="54"/>
      <c r="EN650" s="54"/>
      <c r="EO650" s="54"/>
      <c r="EP650" s="54"/>
      <c r="EQ650" s="54"/>
      <c r="ER650" s="54"/>
      <c r="ES650" s="54"/>
      <c r="ET650" s="54"/>
      <c r="EU650" s="54"/>
      <c r="EV650" s="54"/>
      <c r="EW650" s="54"/>
      <c r="EX650" s="54"/>
      <c r="EY650" s="54"/>
      <c r="EZ650" s="54"/>
      <c r="FA650" s="54"/>
      <c r="FB650" s="54"/>
      <c r="FC650" s="54"/>
      <c r="FD650" s="54"/>
      <c r="FE650" s="54"/>
      <c r="FF650" s="54"/>
      <c r="FG650" s="54"/>
      <c r="FH650" s="54"/>
      <c r="FI650" s="54"/>
      <c r="FJ650" s="54"/>
      <c r="FK650" s="54"/>
      <c r="FL650" s="54"/>
      <c r="FM650" s="54"/>
      <c r="FN650" s="54"/>
      <c r="FO650" s="54"/>
      <c r="FP650" s="54"/>
      <c r="FQ650" s="54"/>
      <c r="FR650" s="54"/>
      <c r="FS650" s="54"/>
      <c r="FT650" s="54"/>
      <c r="FU650" s="54"/>
      <c r="FV650" s="54"/>
      <c r="FW650" s="54"/>
      <c r="FX650" s="54"/>
      <c r="FY650" s="54"/>
      <c r="FZ650" s="54"/>
      <c r="GA650" s="54"/>
      <c r="GB650" s="54"/>
      <c r="GC650" s="54"/>
      <c r="GD650" s="54"/>
      <c r="GE650" s="54"/>
      <c r="GF650" s="54"/>
      <c r="GG650" s="54"/>
      <c r="GH650" s="54"/>
      <c r="GI650" s="54"/>
      <c r="GJ650" s="54"/>
      <c r="GK650" s="54"/>
      <c r="GL650" s="54"/>
      <c r="GM650" s="54"/>
      <c r="GN650" s="54"/>
      <c r="GO650" s="54"/>
      <c r="GP650" s="54"/>
      <c r="GQ650" s="54"/>
      <c r="GR650" s="54"/>
      <c r="GS650" s="54"/>
      <c r="GT650" s="54"/>
      <c r="GU650" s="54"/>
      <c r="GV650" s="54"/>
      <c r="GW650" s="54"/>
      <c r="GX650" s="54"/>
      <c r="GY650" s="54"/>
      <c r="GZ650" s="54"/>
      <c r="HA650" s="54"/>
      <c r="HB650" s="54"/>
      <c r="HC650" s="54"/>
      <c r="HD650" s="54"/>
      <c r="HE650" s="54"/>
      <c r="HF650" s="54"/>
      <c r="HG650" s="54"/>
      <c r="HH650" s="54"/>
      <c r="HI650" s="54"/>
      <c r="HJ650" s="54"/>
      <c r="HK650" s="54"/>
      <c r="HL650" s="54"/>
      <c r="HM650" s="54"/>
      <c r="HN650" s="54"/>
      <c r="HO650" s="54"/>
      <c r="HP650" s="54"/>
      <c r="HQ650" s="54"/>
      <c r="HR650" s="54"/>
      <c r="HS650" s="54"/>
      <c r="HT650" s="54"/>
      <c r="HU650" s="54"/>
      <c r="HV650" s="54"/>
      <c r="HW650" s="54"/>
      <c r="HX650" s="54"/>
      <c r="HY650" s="54"/>
      <c r="HZ650" s="54"/>
      <c r="IA650" s="54"/>
      <c r="IB650" s="54"/>
      <c r="IC650" s="54"/>
      <c r="ID650" s="54"/>
      <c r="IE650" s="54"/>
      <c r="IF650" s="54"/>
      <c r="IG650" s="54"/>
      <c r="IH650" s="54"/>
      <c r="II650" s="54"/>
      <c r="IJ650" s="54"/>
      <c r="IK650" s="54"/>
      <c r="IL650" s="54"/>
      <c r="IM650" s="54"/>
      <c r="IN650" s="54"/>
      <c r="IO650" s="54"/>
      <c r="IP650" s="54"/>
      <c r="IQ650" s="54"/>
      <c r="IR650" s="54"/>
      <c r="IS650" s="54"/>
      <c r="IT650" s="54"/>
      <c r="IU650" s="54"/>
      <c r="IV650" s="54"/>
      <c r="IW650" s="54"/>
      <c r="IX650" s="54"/>
      <c r="IY650" s="54"/>
      <c r="IZ650" s="54"/>
      <c r="JA650" s="16"/>
      <c r="JB650" s="16"/>
      <c r="JC650" s="16"/>
      <c r="JD650" s="16"/>
    </row>
    <row r="651" spans="1:264" s="6" customFormat="1" x14ac:dyDescent="0.25">
      <c r="A651" s="55">
        <v>647</v>
      </c>
      <c r="B651" s="56">
        <f>ESTUDIANTES!B651</f>
        <v>0</v>
      </c>
      <c r="C651" s="56">
        <f>ESTUDIANTES!C651</f>
        <v>0</v>
      </c>
      <c r="D651" s="97">
        <f>ESTUDIANTES!D651</f>
        <v>0</v>
      </c>
      <c r="E651" s="97"/>
      <c r="F651" s="97"/>
      <c r="G651" s="97"/>
      <c r="H651" s="57">
        <f>ESTUDIANTES!H651</f>
        <v>0</v>
      </c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4"/>
      <c r="CW651" s="54"/>
      <c r="CX651" s="54"/>
      <c r="CY651" s="54"/>
      <c r="CZ651" s="54"/>
      <c r="DA651" s="54"/>
      <c r="DB651" s="54"/>
      <c r="DC651" s="54"/>
      <c r="DD651" s="54"/>
      <c r="DE651" s="54"/>
      <c r="DF651" s="54"/>
      <c r="DG651" s="54"/>
      <c r="DH651" s="54"/>
      <c r="DI651" s="54"/>
      <c r="DJ651" s="54"/>
      <c r="DK651" s="54"/>
      <c r="DL651" s="54"/>
      <c r="DM651" s="54"/>
      <c r="DN651" s="54"/>
      <c r="DO651" s="54"/>
      <c r="DP651" s="54"/>
      <c r="DQ651" s="54"/>
      <c r="DR651" s="54"/>
      <c r="DS651" s="54"/>
      <c r="DT651" s="54"/>
      <c r="DU651" s="54"/>
      <c r="DV651" s="54"/>
      <c r="DW651" s="54"/>
      <c r="DX651" s="54"/>
      <c r="DY651" s="54"/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  <c r="EJ651" s="54"/>
      <c r="EK651" s="54"/>
      <c r="EL651" s="54"/>
      <c r="EM651" s="54"/>
      <c r="EN651" s="54"/>
      <c r="EO651" s="54"/>
      <c r="EP651" s="54"/>
      <c r="EQ651" s="54"/>
      <c r="ER651" s="54"/>
      <c r="ES651" s="54"/>
      <c r="ET651" s="54"/>
      <c r="EU651" s="54"/>
      <c r="EV651" s="54"/>
      <c r="EW651" s="54"/>
      <c r="EX651" s="54"/>
      <c r="EY651" s="54"/>
      <c r="EZ651" s="54"/>
      <c r="FA651" s="54"/>
      <c r="FB651" s="54"/>
      <c r="FC651" s="54"/>
      <c r="FD651" s="54"/>
      <c r="FE651" s="54"/>
      <c r="FF651" s="54"/>
      <c r="FG651" s="54"/>
      <c r="FH651" s="54"/>
      <c r="FI651" s="54"/>
      <c r="FJ651" s="54"/>
      <c r="FK651" s="54"/>
      <c r="FL651" s="54"/>
      <c r="FM651" s="54"/>
      <c r="FN651" s="54"/>
      <c r="FO651" s="54"/>
      <c r="FP651" s="54"/>
      <c r="FQ651" s="54"/>
      <c r="FR651" s="54"/>
      <c r="FS651" s="54"/>
      <c r="FT651" s="54"/>
      <c r="FU651" s="54"/>
      <c r="FV651" s="54"/>
      <c r="FW651" s="54"/>
      <c r="FX651" s="54"/>
      <c r="FY651" s="54"/>
      <c r="FZ651" s="54"/>
      <c r="GA651" s="54"/>
      <c r="GB651" s="54"/>
      <c r="GC651" s="54"/>
      <c r="GD651" s="54"/>
      <c r="GE651" s="54"/>
      <c r="GF651" s="54"/>
      <c r="GG651" s="54"/>
      <c r="GH651" s="54"/>
      <c r="GI651" s="54"/>
      <c r="GJ651" s="54"/>
      <c r="GK651" s="54"/>
      <c r="GL651" s="54"/>
      <c r="GM651" s="54"/>
      <c r="GN651" s="54"/>
      <c r="GO651" s="54"/>
      <c r="GP651" s="54"/>
      <c r="GQ651" s="54"/>
      <c r="GR651" s="54"/>
      <c r="GS651" s="54"/>
      <c r="GT651" s="54"/>
      <c r="GU651" s="54"/>
      <c r="GV651" s="54"/>
      <c r="GW651" s="54"/>
      <c r="GX651" s="54"/>
      <c r="GY651" s="54"/>
      <c r="GZ651" s="54"/>
      <c r="HA651" s="54"/>
      <c r="HB651" s="54"/>
      <c r="HC651" s="54"/>
      <c r="HD651" s="54"/>
      <c r="HE651" s="54"/>
      <c r="HF651" s="54"/>
      <c r="HG651" s="54"/>
      <c r="HH651" s="54"/>
      <c r="HI651" s="54"/>
      <c r="HJ651" s="54"/>
      <c r="HK651" s="54"/>
      <c r="HL651" s="54"/>
      <c r="HM651" s="54"/>
      <c r="HN651" s="54"/>
      <c r="HO651" s="54"/>
      <c r="HP651" s="54"/>
      <c r="HQ651" s="54"/>
      <c r="HR651" s="54"/>
      <c r="HS651" s="54"/>
      <c r="HT651" s="54"/>
      <c r="HU651" s="54"/>
      <c r="HV651" s="54"/>
      <c r="HW651" s="54"/>
      <c r="HX651" s="54"/>
      <c r="HY651" s="54"/>
      <c r="HZ651" s="54"/>
      <c r="IA651" s="54"/>
      <c r="IB651" s="54"/>
      <c r="IC651" s="54"/>
      <c r="ID651" s="54"/>
      <c r="IE651" s="54"/>
      <c r="IF651" s="54"/>
      <c r="IG651" s="54"/>
      <c r="IH651" s="54"/>
      <c r="II651" s="54"/>
      <c r="IJ651" s="54"/>
      <c r="IK651" s="54"/>
      <c r="IL651" s="54"/>
      <c r="IM651" s="54"/>
      <c r="IN651" s="54"/>
      <c r="IO651" s="54"/>
      <c r="IP651" s="54"/>
      <c r="IQ651" s="54"/>
      <c r="IR651" s="54"/>
      <c r="IS651" s="54"/>
      <c r="IT651" s="54"/>
      <c r="IU651" s="54"/>
      <c r="IV651" s="54"/>
      <c r="IW651" s="54"/>
      <c r="IX651" s="54"/>
      <c r="IY651" s="54"/>
      <c r="IZ651" s="54"/>
      <c r="JA651" s="16"/>
      <c r="JB651" s="16"/>
      <c r="JC651" s="16"/>
      <c r="JD651" s="16"/>
    </row>
    <row r="652" spans="1:264" s="6" customFormat="1" x14ac:dyDescent="0.25">
      <c r="A652" s="55">
        <v>648</v>
      </c>
      <c r="B652" s="56">
        <f>ESTUDIANTES!B652</f>
        <v>0</v>
      </c>
      <c r="C652" s="56">
        <f>ESTUDIANTES!C652</f>
        <v>0</v>
      </c>
      <c r="D652" s="97">
        <f>ESTUDIANTES!D652</f>
        <v>0</v>
      </c>
      <c r="E652" s="97"/>
      <c r="F652" s="97"/>
      <c r="G652" s="97"/>
      <c r="H652" s="57">
        <f>ESTUDIANTES!H652</f>
        <v>0</v>
      </c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4"/>
      <c r="EK652" s="54"/>
      <c r="EL652" s="54"/>
      <c r="EM652" s="54"/>
      <c r="EN652" s="54"/>
      <c r="EO652" s="54"/>
      <c r="EP652" s="54"/>
      <c r="EQ652" s="54"/>
      <c r="ER652" s="54"/>
      <c r="ES652" s="54"/>
      <c r="ET652" s="54"/>
      <c r="EU652" s="54"/>
      <c r="EV652" s="54"/>
      <c r="EW652" s="54"/>
      <c r="EX652" s="54"/>
      <c r="EY652" s="54"/>
      <c r="EZ652" s="54"/>
      <c r="FA652" s="54"/>
      <c r="FB652" s="54"/>
      <c r="FC652" s="54"/>
      <c r="FD652" s="54"/>
      <c r="FE652" s="54"/>
      <c r="FF652" s="54"/>
      <c r="FG652" s="54"/>
      <c r="FH652" s="54"/>
      <c r="FI652" s="54"/>
      <c r="FJ652" s="54"/>
      <c r="FK652" s="54"/>
      <c r="FL652" s="54"/>
      <c r="FM652" s="54"/>
      <c r="FN652" s="54"/>
      <c r="FO652" s="54"/>
      <c r="FP652" s="54"/>
      <c r="FQ652" s="54"/>
      <c r="FR652" s="54"/>
      <c r="FS652" s="54"/>
      <c r="FT652" s="54"/>
      <c r="FU652" s="54"/>
      <c r="FV652" s="54"/>
      <c r="FW652" s="54"/>
      <c r="FX652" s="54"/>
      <c r="FY652" s="54"/>
      <c r="FZ652" s="54"/>
      <c r="GA652" s="54"/>
      <c r="GB652" s="54"/>
      <c r="GC652" s="54"/>
      <c r="GD652" s="54"/>
      <c r="GE652" s="54"/>
      <c r="GF652" s="54"/>
      <c r="GG652" s="54"/>
      <c r="GH652" s="54"/>
      <c r="GI652" s="54"/>
      <c r="GJ652" s="54"/>
      <c r="GK652" s="54"/>
      <c r="GL652" s="54"/>
      <c r="GM652" s="54"/>
      <c r="GN652" s="54"/>
      <c r="GO652" s="54"/>
      <c r="GP652" s="54"/>
      <c r="GQ652" s="54"/>
      <c r="GR652" s="54"/>
      <c r="GS652" s="54"/>
      <c r="GT652" s="54"/>
      <c r="GU652" s="54"/>
      <c r="GV652" s="54"/>
      <c r="GW652" s="54"/>
      <c r="GX652" s="54"/>
      <c r="GY652" s="54"/>
      <c r="GZ652" s="54"/>
      <c r="HA652" s="54"/>
      <c r="HB652" s="54"/>
      <c r="HC652" s="54"/>
      <c r="HD652" s="54"/>
      <c r="HE652" s="54"/>
      <c r="HF652" s="54"/>
      <c r="HG652" s="54"/>
      <c r="HH652" s="54"/>
      <c r="HI652" s="54"/>
      <c r="HJ652" s="54"/>
      <c r="HK652" s="54"/>
      <c r="HL652" s="54"/>
      <c r="HM652" s="54"/>
      <c r="HN652" s="54"/>
      <c r="HO652" s="54"/>
      <c r="HP652" s="54"/>
      <c r="HQ652" s="54"/>
      <c r="HR652" s="54"/>
      <c r="HS652" s="54"/>
      <c r="HT652" s="54"/>
      <c r="HU652" s="54"/>
      <c r="HV652" s="54"/>
      <c r="HW652" s="54"/>
      <c r="HX652" s="54"/>
      <c r="HY652" s="54"/>
      <c r="HZ652" s="54"/>
      <c r="IA652" s="54"/>
      <c r="IB652" s="54"/>
      <c r="IC652" s="54"/>
      <c r="ID652" s="54"/>
      <c r="IE652" s="54"/>
      <c r="IF652" s="54"/>
      <c r="IG652" s="54"/>
      <c r="IH652" s="54"/>
      <c r="II652" s="54"/>
      <c r="IJ652" s="54"/>
      <c r="IK652" s="54"/>
      <c r="IL652" s="54"/>
      <c r="IM652" s="54"/>
      <c r="IN652" s="54"/>
      <c r="IO652" s="54"/>
      <c r="IP652" s="54"/>
      <c r="IQ652" s="54"/>
      <c r="IR652" s="54"/>
      <c r="IS652" s="54"/>
      <c r="IT652" s="54"/>
      <c r="IU652" s="54"/>
      <c r="IV652" s="54"/>
      <c r="IW652" s="54"/>
      <c r="IX652" s="54"/>
      <c r="IY652" s="54"/>
      <c r="IZ652" s="54"/>
      <c r="JA652" s="16"/>
      <c r="JB652" s="16"/>
      <c r="JC652" s="16"/>
      <c r="JD652" s="16"/>
    </row>
    <row r="653" spans="1:264" s="6" customFormat="1" x14ac:dyDescent="0.25">
      <c r="A653" s="55">
        <v>649</v>
      </c>
      <c r="B653" s="56">
        <f>ESTUDIANTES!B653</f>
        <v>0</v>
      </c>
      <c r="C653" s="56">
        <f>ESTUDIANTES!C653</f>
        <v>0</v>
      </c>
      <c r="D653" s="97">
        <f>ESTUDIANTES!D653</f>
        <v>0</v>
      </c>
      <c r="E653" s="97"/>
      <c r="F653" s="97"/>
      <c r="G653" s="97"/>
      <c r="H653" s="57">
        <f>ESTUDIANTES!H653</f>
        <v>0</v>
      </c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4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4"/>
      <c r="EL653" s="54"/>
      <c r="EM653" s="54"/>
      <c r="EN653" s="54"/>
      <c r="EO653" s="54"/>
      <c r="EP653" s="54"/>
      <c r="EQ653" s="54"/>
      <c r="ER653" s="54"/>
      <c r="ES653" s="54"/>
      <c r="ET653" s="54"/>
      <c r="EU653" s="54"/>
      <c r="EV653" s="54"/>
      <c r="EW653" s="54"/>
      <c r="EX653" s="54"/>
      <c r="EY653" s="54"/>
      <c r="EZ653" s="54"/>
      <c r="FA653" s="54"/>
      <c r="FB653" s="54"/>
      <c r="FC653" s="54"/>
      <c r="FD653" s="54"/>
      <c r="FE653" s="54"/>
      <c r="FF653" s="54"/>
      <c r="FG653" s="54"/>
      <c r="FH653" s="54"/>
      <c r="FI653" s="54"/>
      <c r="FJ653" s="54"/>
      <c r="FK653" s="54"/>
      <c r="FL653" s="54"/>
      <c r="FM653" s="54"/>
      <c r="FN653" s="54"/>
      <c r="FO653" s="54"/>
      <c r="FP653" s="54"/>
      <c r="FQ653" s="54"/>
      <c r="FR653" s="54"/>
      <c r="FS653" s="54"/>
      <c r="FT653" s="54"/>
      <c r="FU653" s="54"/>
      <c r="FV653" s="54"/>
      <c r="FW653" s="54"/>
      <c r="FX653" s="54"/>
      <c r="FY653" s="54"/>
      <c r="FZ653" s="54"/>
      <c r="GA653" s="54"/>
      <c r="GB653" s="54"/>
      <c r="GC653" s="54"/>
      <c r="GD653" s="54"/>
      <c r="GE653" s="54"/>
      <c r="GF653" s="54"/>
      <c r="GG653" s="54"/>
      <c r="GH653" s="54"/>
      <c r="GI653" s="54"/>
      <c r="GJ653" s="54"/>
      <c r="GK653" s="54"/>
      <c r="GL653" s="54"/>
      <c r="GM653" s="54"/>
      <c r="GN653" s="54"/>
      <c r="GO653" s="54"/>
      <c r="GP653" s="54"/>
      <c r="GQ653" s="54"/>
      <c r="GR653" s="54"/>
      <c r="GS653" s="54"/>
      <c r="GT653" s="54"/>
      <c r="GU653" s="54"/>
      <c r="GV653" s="54"/>
      <c r="GW653" s="54"/>
      <c r="GX653" s="54"/>
      <c r="GY653" s="54"/>
      <c r="GZ653" s="54"/>
      <c r="HA653" s="54"/>
      <c r="HB653" s="54"/>
      <c r="HC653" s="54"/>
      <c r="HD653" s="54"/>
      <c r="HE653" s="54"/>
      <c r="HF653" s="54"/>
      <c r="HG653" s="54"/>
      <c r="HH653" s="54"/>
      <c r="HI653" s="54"/>
      <c r="HJ653" s="54"/>
      <c r="HK653" s="54"/>
      <c r="HL653" s="54"/>
      <c r="HM653" s="54"/>
      <c r="HN653" s="54"/>
      <c r="HO653" s="54"/>
      <c r="HP653" s="54"/>
      <c r="HQ653" s="54"/>
      <c r="HR653" s="54"/>
      <c r="HS653" s="54"/>
      <c r="HT653" s="54"/>
      <c r="HU653" s="54"/>
      <c r="HV653" s="54"/>
      <c r="HW653" s="54"/>
      <c r="HX653" s="54"/>
      <c r="HY653" s="54"/>
      <c r="HZ653" s="54"/>
      <c r="IA653" s="54"/>
      <c r="IB653" s="54"/>
      <c r="IC653" s="54"/>
      <c r="ID653" s="54"/>
      <c r="IE653" s="54"/>
      <c r="IF653" s="54"/>
      <c r="IG653" s="54"/>
      <c r="IH653" s="54"/>
      <c r="II653" s="54"/>
      <c r="IJ653" s="54"/>
      <c r="IK653" s="54"/>
      <c r="IL653" s="54"/>
      <c r="IM653" s="54"/>
      <c r="IN653" s="54"/>
      <c r="IO653" s="54"/>
      <c r="IP653" s="54"/>
      <c r="IQ653" s="54"/>
      <c r="IR653" s="54"/>
      <c r="IS653" s="54"/>
      <c r="IT653" s="54"/>
      <c r="IU653" s="54"/>
      <c r="IV653" s="54"/>
      <c r="IW653" s="54"/>
      <c r="IX653" s="54"/>
      <c r="IY653" s="54"/>
      <c r="IZ653" s="54"/>
      <c r="JA653" s="16"/>
      <c r="JB653" s="16"/>
      <c r="JC653" s="16"/>
      <c r="JD653" s="16"/>
    </row>
    <row r="654" spans="1:264" s="6" customFormat="1" x14ac:dyDescent="0.25">
      <c r="A654" s="55">
        <v>650</v>
      </c>
      <c r="B654" s="56">
        <f>ESTUDIANTES!B654</f>
        <v>0</v>
      </c>
      <c r="C654" s="56">
        <f>ESTUDIANTES!C654</f>
        <v>0</v>
      </c>
      <c r="D654" s="97">
        <f>ESTUDIANTES!D654</f>
        <v>0</v>
      </c>
      <c r="E654" s="97"/>
      <c r="F654" s="97"/>
      <c r="G654" s="97"/>
      <c r="H654" s="57">
        <f>ESTUDIANTES!H654</f>
        <v>0</v>
      </c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4"/>
      <c r="EL654" s="54"/>
      <c r="EM654" s="54"/>
      <c r="EN654" s="54"/>
      <c r="EO654" s="54"/>
      <c r="EP654" s="54"/>
      <c r="EQ654" s="54"/>
      <c r="ER654" s="54"/>
      <c r="ES654" s="54"/>
      <c r="ET654" s="54"/>
      <c r="EU654" s="54"/>
      <c r="EV654" s="54"/>
      <c r="EW654" s="54"/>
      <c r="EX654" s="54"/>
      <c r="EY654" s="54"/>
      <c r="EZ654" s="54"/>
      <c r="FA654" s="54"/>
      <c r="FB654" s="54"/>
      <c r="FC654" s="54"/>
      <c r="FD654" s="54"/>
      <c r="FE654" s="54"/>
      <c r="FF654" s="54"/>
      <c r="FG654" s="54"/>
      <c r="FH654" s="54"/>
      <c r="FI654" s="54"/>
      <c r="FJ654" s="54"/>
      <c r="FK654" s="54"/>
      <c r="FL654" s="54"/>
      <c r="FM654" s="54"/>
      <c r="FN654" s="54"/>
      <c r="FO654" s="54"/>
      <c r="FP654" s="54"/>
      <c r="FQ654" s="54"/>
      <c r="FR654" s="54"/>
      <c r="FS654" s="54"/>
      <c r="FT654" s="54"/>
      <c r="FU654" s="54"/>
      <c r="FV654" s="54"/>
      <c r="FW654" s="54"/>
      <c r="FX654" s="54"/>
      <c r="FY654" s="54"/>
      <c r="FZ654" s="54"/>
      <c r="GA654" s="54"/>
      <c r="GB654" s="54"/>
      <c r="GC654" s="54"/>
      <c r="GD654" s="54"/>
      <c r="GE654" s="54"/>
      <c r="GF654" s="54"/>
      <c r="GG654" s="54"/>
      <c r="GH654" s="54"/>
      <c r="GI654" s="54"/>
      <c r="GJ654" s="54"/>
      <c r="GK654" s="54"/>
      <c r="GL654" s="54"/>
      <c r="GM654" s="54"/>
      <c r="GN654" s="54"/>
      <c r="GO654" s="54"/>
      <c r="GP654" s="54"/>
      <c r="GQ654" s="54"/>
      <c r="GR654" s="54"/>
      <c r="GS654" s="54"/>
      <c r="GT654" s="54"/>
      <c r="GU654" s="54"/>
      <c r="GV654" s="54"/>
      <c r="GW654" s="54"/>
      <c r="GX654" s="54"/>
      <c r="GY654" s="54"/>
      <c r="GZ654" s="54"/>
      <c r="HA654" s="54"/>
      <c r="HB654" s="54"/>
      <c r="HC654" s="54"/>
      <c r="HD654" s="54"/>
      <c r="HE654" s="54"/>
      <c r="HF654" s="54"/>
      <c r="HG654" s="54"/>
      <c r="HH654" s="54"/>
      <c r="HI654" s="54"/>
      <c r="HJ654" s="54"/>
      <c r="HK654" s="54"/>
      <c r="HL654" s="54"/>
      <c r="HM654" s="54"/>
      <c r="HN654" s="54"/>
      <c r="HO654" s="54"/>
      <c r="HP654" s="54"/>
      <c r="HQ654" s="54"/>
      <c r="HR654" s="54"/>
      <c r="HS654" s="54"/>
      <c r="HT654" s="54"/>
      <c r="HU654" s="54"/>
      <c r="HV654" s="54"/>
      <c r="HW654" s="54"/>
      <c r="HX654" s="54"/>
      <c r="HY654" s="54"/>
      <c r="HZ654" s="54"/>
      <c r="IA654" s="54"/>
      <c r="IB654" s="54"/>
      <c r="IC654" s="54"/>
      <c r="ID654" s="54"/>
      <c r="IE654" s="54"/>
      <c r="IF654" s="54"/>
      <c r="IG654" s="54"/>
      <c r="IH654" s="54"/>
      <c r="II654" s="54"/>
      <c r="IJ654" s="54"/>
      <c r="IK654" s="54"/>
      <c r="IL654" s="54"/>
      <c r="IM654" s="54"/>
      <c r="IN654" s="54"/>
      <c r="IO654" s="54"/>
      <c r="IP654" s="54"/>
      <c r="IQ654" s="54"/>
      <c r="IR654" s="54"/>
      <c r="IS654" s="54"/>
      <c r="IT654" s="54"/>
      <c r="IU654" s="54"/>
      <c r="IV654" s="54"/>
      <c r="IW654" s="54"/>
      <c r="IX654" s="54"/>
      <c r="IY654" s="54"/>
      <c r="IZ654" s="54"/>
      <c r="JA654" s="16"/>
      <c r="JB654" s="16"/>
      <c r="JC654" s="16"/>
      <c r="JD654" s="16"/>
    </row>
    <row r="655" spans="1:264" s="6" customFormat="1" x14ac:dyDescent="0.25">
      <c r="A655" s="55">
        <v>651</v>
      </c>
      <c r="B655" s="56">
        <f>ESTUDIANTES!B655</f>
        <v>0</v>
      </c>
      <c r="C655" s="56">
        <f>ESTUDIANTES!C655</f>
        <v>0</v>
      </c>
      <c r="D655" s="97">
        <f>ESTUDIANTES!D655</f>
        <v>0</v>
      </c>
      <c r="E655" s="97"/>
      <c r="F655" s="97"/>
      <c r="G655" s="97"/>
      <c r="H655" s="57">
        <f>ESTUDIANTES!H655</f>
        <v>0</v>
      </c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  <c r="ET655" s="54"/>
      <c r="EU655" s="54"/>
      <c r="EV655" s="54"/>
      <c r="EW655" s="54"/>
      <c r="EX655" s="54"/>
      <c r="EY655" s="54"/>
      <c r="EZ655" s="54"/>
      <c r="FA655" s="54"/>
      <c r="FB655" s="54"/>
      <c r="FC655" s="54"/>
      <c r="FD655" s="54"/>
      <c r="FE655" s="54"/>
      <c r="FF655" s="54"/>
      <c r="FG655" s="54"/>
      <c r="FH655" s="54"/>
      <c r="FI655" s="54"/>
      <c r="FJ655" s="54"/>
      <c r="FK655" s="54"/>
      <c r="FL655" s="54"/>
      <c r="FM655" s="54"/>
      <c r="FN655" s="54"/>
      <c r="FO655" s="54"/>
      <c r="FP655" s="54"/>
      <c r="FQ655" s="54"/>
      <c r="FR655" s="54"/>
      <c r="FS655" s="54"/>
      <c r="FT655" s="54"/>
      <c r="FU655" s="54"/>
      <c r="FV655" s="54"/>
      <c r="FW655" s="54"/>
      <c r="FX655" s="54"/>
      <c r="FY655" s="54"/>
      <c r="FZ655" s="54"/>
      <c r="GA655" s="54"/>
      <c r="GB655" s="54"/>
      <c r="GC655" s="54"/>
      <c r="GD655" s="54"/>
      <c r="GE655" s="54"/>
      <c r="GF655" s="54"/>
      <c r="GG655" s="54"/>
      <c r="GH655" s="54"/>
      <c r="GI655" s="54"/>
      <c r="GJ655" s="54"/>
      <c r="GK655" s="54"/>
      <c r="GL655" s="54"/>
      <c r="GM655" s="54"/>
      <c r="GN655" s="54"/>
      <c r="GO655" s="54"/>
      <c r="GP655" s="54"/>
      <c r="GQ655" s="54"/>
      <c r="GR655" s="54"/>
      <c r="GS655" s="54"/>
      <c r="GT655" s="54"/>
      <c r="GU655" s="54"/>
      <c r="GV655" s="54"/>
      <c r="GW655" s="54"/>
      <c r="GX655" s="54"/>
      <c r="GY655" s="54"/>
      <c r="GZ655" s="54"/>
      <c r="HA655" s="54"/>
      <c r="HB655" s="54"/>
      <c r="HC655" s="54"/>
      <c r="HD655" s="54"/>
      <c r="HE655" s="54"/>
      <c r="HF655" s="54"/>
      <c r="HG655" s="54"/>
      <c r="HH655" s="54"/>
      <c r="HI655" s="54"/>
      <c r="HJ655" s="54"/>
      <c r="HK655" s="54"/>
      <c r="HL655" s="54"/>
      <c r="HM655" s="54"/>
      <c r="HN655" s="54"/>
      <c r="HO655" s="54"/>
      <c r="HP655" s="54"/>
      <c r="HQ655" s="54"/>
      <c r="HR655" s="54"/>
      <c r="HS655" s="54"/>
      <c r="HT655" s="54"/>
      <c r="HU655" s="54"/>
      <c r="HV655" s="54"/>
      <c r="HW655" s="54"/>
      <c r="HX655" s="54"/>
      <c r="HY655" s="54"/>
      <c r="HZ655" s="54"/>
      <c r="IA655" s="54"/>
      <c r="IB655" s="54"/>
      <c r="IC655" s="54"/>
      <c r="ID655" s="54"/>
      <c r="IE655" s="54"/>
      <c r="IF655" s="54"/>
      <c r="IG655" s="54"/>
      <c r="IH655" s="54"/>
      <c r="II655" s="54"/>
      <c r="IJ655" s="54"/>
      <c r="IK655" s="54"/>
      <c r="IL655" s="54"/>
      <c r="IM655" s="54"/>
      <c r="IN655" s="54"/>
      <c r="IO655" s="54"/>
      <c r="IP655" s="54"/>
      <c r="IQ655" s="54"/>
      <c r="IR655" s="54"/>
      <c r="IS655" s="54"/>
      <c r="IT655" s="54"/>
      <c r="IU655" s="54"/>
      <c r="IV655" s="54"/>
      <c r="IW655" s="54"/>
      <c r="IX655" s="54"/>
      <c r="IY655" s="54"/>
      <c r="IZ655" s="54"/>
      <c r="JA655" s="16"/>
      <c r="JB655" s="16"/>
      <c r="JC655" s="16"/>
      <c r="JD655" s="16"/>
    </row>
    <row r="656" spans="1:264" s="6" customFormat="1" x14ac:dyDescent="0.25">
      <c r="A656" s="55">
        <v>652</v>
      </c>
      <c r="B656" s="56">
        <f>ESTUDIANTES!B656</f>
        <v>0</v>
      </c>
      <c r="C656" s="56">
        <f>ESTUDIANTES!C656</f>
        <v>0</v>
      </c>
      <c r="D656" s="97">
        <f>ESTUDIANTES!D656</f>
        <v>0</v>
      </c>
      <c r="E656" s="97"/>
      <c r="F656" s="97"/>
      <c r="G656" s="97"/>
      <c r="H656" s="57">
        <f>ESTUDIANTES!H656</f>
        <v>0</v>
      </c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4"/>
      <c r="EL656" s="54"/>
      <c r="EM656" s="54"/>
      <c r="EN656" s="54"/>
      <c r="EO656" s="54"/>
      <c r="EP656" s="54"/>
      <c r="EQ656" s="54"/>
      <c r="ER656" s="54"/>
      <c r="ES656" s="54"/>
      <c r="ET656" s="54"/>
      <c r="EU656" s="54"/>
      <c r="EV656" s="54"/>
      <c r="EW656" s="54"/>
      <c r="EX656" s="54"/>
      <c r="EY656" s="54"/>
      <c r="EZ656" s="54"/>
      <c r="FA656" s="54"/>
      <c r="FB656" s="54"/>
      <c r="FC656" s="54"/>
      <c r="FD656" s="54"/>
      <c r="FE656" s="54"/>
      <c r="FF656" s="54"/>
      <c r="FG656" s="54"/>
      <c r="FH656" s="54"/>
      <c r="FI656" s="54"/>
      <c r="FJ656" s="54"/>
      <c r="FK656" s="54"/>
      <c r="FL656" s="54"/>
      <c r="FM656" s="54"/>
      <c r="FN656" s="54"/>
      <c r="FO656" s="54"/>
      <c r="FP656" s="54"/>
      <c r="FQ656" s="54"/>
      <c r="FR656" s="54"/>
      <c r="FS656" s="54"/>
      <c r="FT656" s="54"/>
      <c r="FU656" s="54"/>
      <c r="FV656" s="54"/>
      <c r="FW656" s="54"/>
      <c r="FX656" s="54"/>
      <c r="FY656" s="54"/>
      <c r="FZ656" s="54"/>
      <c r="GA656" s="54"/>
      <c r="GB656" s="54"/>
      <c r="GC656" s="54"/>
      <c r="GD656" s="54"/>
      <c r="GE656" s="54"/>
      <c r="GF656" s="54"/>
      <c r="GG656" s="54"/>
      <c r="GH656" s="54"/>
      <c r="GI656" s="54"/>
      <c r="GJ656" s="54"/>
      <c r="GK656" s="54"/>
      <c r="GL656" s="54"/>
      <c r="GM656" s="54"/>
      <c r="GN656" s="54"/>
      <c r="GO656" s="54"/>
      <c r="GP656" s="54"/>
      <c r="GQ656" s="54"/>
      <c r="GR656" s="54"/>
      <c r="GS656" s="54"/>
      <c r="GT656" s="54"/>
      <c r="GU656" s="54"/>
      <c r="GV656" s="54"/>
      <c r="GW656" s="54"/>
      <c r="GX656" s="54"/>
      <c r="GY656" s="54"/>
      <c r="GZ656" s="54"/>
      <c r="HA656" s="54"/>
      <c r="HB656" s="54"/>
      <c r="HC656" s="54"/>
      <c r="HD656" s="54"/>
      <c r="HE656" s="54"/>
      <c r="HF656" s="54"/>
      <c r="HG656" s="54"/>
      <c r="HH656" s="54"/>
      <c r="HI656" s="54"/>
      <c r="HJ656" s="54"/>
      <c r="HK656" s="54"/>
      <c r="HL656" s="54"/>
      <c r="HM656" s="54"/>
      <c r="HN656" s="54"/>
      <c r="HO656" s="54"/>
      <c r="HP656" s="54"/>
      <c r="HQ656" s="54"/>
      <c r="HR656" s="54"/>
      <c r="HS656" s="54"/>
      <c r="HT656" s="54"/>
      <c r="HU656" s="54"/>
      <c r="HV656" s="54"/>
      <c r="HW656" s="54"/>
      <c r="HX656" s="54"/>
      <c r="HY656" s="54"/>
      <c r="HZ656" s="54"/>
      <c r="IA656" s="54"/>
      <c r="IB656" s="54"/>
      <c r="IC656" s="54"/>
      <c r="ID656" s="54"/>
      <c r="IE656" s="54"/>
      <c r="IF656" s="54"/>
      <c r="IG656" s="54"/>
      <c r="IH656" s="54"/>
      <c r="II656" s="54"/>
      <c r="IJ656" s="54"/>
      <c r="IK656" s="54"/>
      <c r="IL656" s="54"/>
      <c r="IM656" s="54"/>
      <c r="IN656" s="54"/>
      <c r="IO656" s="54"/>
      <c r="IP656" s="54"/>
      <c r="IQ656" s="54"/>
      <c r="IR656" s="54"/>
      <c r="IS656" s="54"/>
      <c r="IT656" s="54"/>
      <c r="IU656" s="54"/>
      <c r="IV656" s="54"/>
      <c r="IW656" s="54"/>
      <c r="IX656" s="54"/>
      <c r="IY656" s="54"/>
      <c r="IZ656" s="54"/>
      <c r="JA656" s="16"/>
      <c r="JB656" s="16"/>
      <c r="JC656" s="16"/>
      <c r="JD656" s="16"/>
    </row>
    <row r="657" spans="1:264" s="6" customFormat="1" x14ac:dyDescent="0.25">
      <c r="A657" s="55">
        <v>653</v>
      </c>
      <c r="B657" s="56">
        <f>ESTUDIANTES!B657</f>
        <v>0</v>
      </c>
      <c r="C657" s="56">
        <f>ESTUDIANTES!C657</f>
        <v>0</v>
      </c>
      <c r="D657" s="97">
        <f>ESTUDIANTES!D657</f>
        <v>0</v>
      </c>
      <c r="E657" s="97"/>
      <c r="F657" s="97"/>
      <c r="G657" s="97"/>
      <c r="H657" s="57">
        <f>ESTUDIANTES!H657</f>
        <v>0</v>
      </c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4"/>
      <c r="CW657" s="54"/>
      <c r="CX657" s="54"/>
      <c r="CY657" s="54"/>
      <c r="CZ657" s="54"/>
      <c r="DA657" s="54"/>
      <c r="DB657" s="54"/>
      <c r="DC657" s="54"/>
      <c r="DD657" s="54"/>
      <c r="DE657" s="54"/>
      <c r="DF657" s="54"/>
      <c r="DG657" s="54"/>
      <c r="DH657" s="54"/>
      <c r="DI657" s="54"/>
      <c r="DJ657" s="54"/>
      <c r="DK657" s="54"/>
      <c r="DL657" s="54"/>
      <c r="DM657" s="54"/>
      <c r="DN657" s="54"/>
      <c r="DO657" s="54"/>
      <c r="DP657" s="54"/>
      <c r="DQ657" s="54"/>
      <c r="DR657" s="54"/>
      <c r="DS657" s="54"/>
      <c r="DT657" s="54"/>
      <c r="DU657" s="54"/>
      <c r="DV657" s="54"/>
      <c r="DW657" s="54"/>
      <c r="DX657" s="54"/>
      <c r="DY657" s="54"/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  <c r="EJ657" s="54"/>
      <c r="EK657" s="54"/>
      <c r="EL657" s="54"/>
      <c r="EM657" s="54"/>
      <c r="EN657" s="54"/>
      <c r="EO657" s="54"/>
      <c r="EP657" s="54"/>
      <c r="EQ657" s="54"/>
      <c r="ER657" s="54"/>
      <c r="ES657" s="54"/>
      <c r="ET657" s="54"/>
      <c r="EU657" s="54"/>
      <c r="EV657" s="54"/>
      <c r="EW657" s="54"/>
      <c r="EX657" s="54"/>
      <c r="EY657" s="54"/>
      <c r="EZ657" s="54"/>
      <c r="FA657" s="54"/>
      <c r="FB657" s="54"/>
      <c r="FC657" s="54"/>
      <c r="FD657" s="54"/>
      <c r="FE657" s="54"/>
      <c r="FF657" s="54"/>
      <c r="FG657" s="54"/>
      <c r="FH657" s="54"/>
      <c r="FI657" s="54"/>
      <c r="FJ657" s="54"/>
      <c r="FK657" s="54"/>
      <c r="FL657" s="54"/>
      <c r="FM657" s="54"/>
      <c r="FN657" s="54"/>
      <c r="FO657" s="54"/>
      <c r="FP657" s="54"/>
      <c r="FQ657" s="54"/>
      <c r="FR657" s="54"/>
      <c r="FS657" s="54"/>
      <c r="FT657" s="54"/>
      <c r="FU657" s="54"/>
      <c r="FV657" s="54"/>
      <c r="FW657" s="54"/>
      <c r="FX657" s="54"/>
      <c r="FY657" s="54"/>
      <c r="FZ657" s="54"/>
      <c r="GA657" s="54"/>
      <c r="GB657" s="54"/>
      <c r="GC657" s="54"/>
      <c r="GD657" s="54"/>
      <c r="GE657" s="54"/>
      <c r="GF657" s="54"/>
      <c r="GG657" s="54"/>
      <c r="GH657" s="54"/>
      <c r="GI657" s="54"/>
      <c r="GJ657" s="54"/>
      <c r="GK657" s="54"/>
      <c r="GL657" s="54"/>
      <c r="GM657" s="54"/>
      <c r="GN657" s="54"/>
      <c r="GO657" s="54"/>
      <c r="GP657" s="54"/>
      <c r="GQ657" s="54"/>
      <c r="GR657" s="54"/>
      <c r="GS657" s="54"/>
      <c r="GT657" s="54"/>
      <c r="GU657" s="54"/>
      <c r="GV657" s="54"/>
      <c r="GW657" s="54"/>
      <c r="GX657" s="54"/>
      <c r="GY657" s="54"/>
      <c r="GZ657" s="54"/>
      <c r="HA657" s="54"/>
      <c r="HB657" s="54"/>
      <c r="HC657" s="54"/>
      <c r="HD657" s="54"/>
      <c r="HE657" s="54"/>
      <c r="HF657" s="54"/>
      <c r="HG657" s="54"/>
      <c r="HH657" s="54"/>
      <c r="HI657" s="54"/>
      <c r="HJ657" s="54"/>
      <c r="HK657" s="54"/>
      <c r="HL657" s="54"/>
      <c r="HM657" s="54"/>
      <c r="HN657" s="54"/>
      <c r="HO657" s="54"/>
      <c r="HP657" s="54"/>
      <c r="HQ657" s="54"/>
      <c r="HR657" s="54"/>
      <c r="HS657" s="54"/>
      <c r="HT657" s="54"/>
      <c r="HU657" s="54"/>
      <c r="HV657" s="54"/>
      <c r="HW657" s="54"/>
      <c r="HX657" s="54"/>
      <c r="HY657" s="54"/>
      <c r="HZ657" s="54"/>
      <c r="IA657" s="54"/>
      <c r="IB657" s="54"/>
      <c r="IC657" s="54"/>
      <c r="ID657" s="54"/>
      <c r="IE657" s="54"/>
      <c r="IF657" s="54"/>
      <c r="IG657" s="54"/>
      <c r="IH657" s="54"/>
      <c r="II657" s="54"/>
      <c r="IJ657" s="54"/>
      <c r="IK657" s="54"/>
      <c r="IL657" s="54"/>
      <c r="IM657" s="54"/>
      <c r="IN657" s="54"/>
      <c r="IO657" s="54"/>
      <c r="IP657" s="54"/>
      <c r="IQ657" s="54"/>
      <c r="IR657" s="54"/>
      <c r="IS657" s="54"/>
      <c r="IT657" s="54"/>
      <c r="IU657" s="54"/>
      <c r="IV657" s="54"/>
      <c r="IW657" s="54"/>
      <c r="IX657" s="54"/>
      <c r="IY657" s="54"/>
      <c r="IZ657" s="54"/>
      <c r="JA657" s="16"/>
      <c r="JB657" s="16"/>
      <c r="JC657" s="16"/>
      <c r="JD657" s="16"/>
    </row>
    <row r="658" spans="1:264" s="6" customFormat="1" x14ac:dyDescent="0.25">
      <c r="A658" s="55">
        <v>654</v>
      </c>
      <c r="B658" s="56">
        <f>ESTUDIANTES!B658</f>
        <v>0</v>
      </c>
      <c r="C658" s="56">
        <f>ESTUDIANTES!C658</f>
        <v>0</v>
      </c>
      <c r="D658" s="97">
        <f>ESTUDIANTES!D658</f>
        <v>0</v>
      </c>
      <c r="E658" s="97"/>
      <c r="F658" s="97"/>
      <c r="G658" s="97"/>
      <c r="H658" s="57">
        <f>ESTUDIANTES!H658</f>
        <v>0</v>
      </c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4"/>
      <c r="CW658" s="54"/>
      <c r="CX658" s="54"/>
      <c r="CY658" s="54"/>
      <c r="CZ658" s="54"/>
      <c r="DA658" s="54"/>
      <c r="DB658" s="54"/>
      <c r="DC658" s="54"/>
      <c r="DD658" s="54"/>
      <c r="DE658" s="54"/>
      <c r="DF658" s="54"/>
      <c r="DG658" s="54"/>
      <c r="DH658" s="54"/>
      <c r="DI658" s="54"/>
      <c r="DJ658" s="54"/>
      <c r="DK658" s="54"/>
      <c r="DL658" s="54"/>
      <c r="DM658" s="54"/>
      <c r="DN658" s="54"/>
      <c r="DO658" s="54"/>
      <c r="DP658" s="54"/>
      <c r="DQ658" s="54"/>
      <c r="DR658" s="54"/>
      <c r="DS658" s="54"/>
      <c r="DT658" s="54"/>
      <c r="DU658" s="54"/>
      <c r="DV658" s="54"/>
      <c r="DW658" s="54"/>
      <c r="DX658" s="54"/>
      <c r="DY658" s="54"/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  <c r="EJ658" s="54"/>
      <c r="EK658" s="54"/>
      <c r="EL658" s="54"/>
      <c r="EM658" s="54"/>
      <c r="EN658" s="54"/>
      <c r="EO658" s="54"/>
      <c r="EP658" s="54"/>
      <c r="EQ658" s="54"/>
      <c r="ER658" s="54"/>
      <c r="ES658" s="54"/>
      <c r="ET658" s="54"/>
      <c r="EU658" s="54"/>
      <c r="EV658" s="54"/>
      <c r="EW658" s="54"/>
      <c r="EX658" s="54"/>
      <c r="EY658" s="54"/>
      <c r="EZ658" s="54"/>
      <c r="FA658" s="54"/>
      <c r="FB658" s="54"/>
      <c r="FC658" s="54"/>
      <c r="FD658" s="54"/>
      <c r="FE658" s="54"/>
      <c r="FF658" s="54"/>
      <c r="FG658" s="54"/>
      <c r="FH658" s="54"/>
      <c r="FI658" s="54"/>
      <c r="FJ658" s="54"/>
      <c r="FK658" s="54"/>
      <c r="FL658" s="54"/>
      <c r="FM658" s="54"/>
      <c r="FN658" s="54"/>
      <c r="FO658" s="54"/>
      <c r="FP658" s="54"/>
      <c r="FQ658" s="54"/>
      <c r="FR658" s="54"/>
      <c r="FS658" s="54"/>
      <c r="FT658" s="54"/>
      <c r="FU658" s="54"/>
      <c r="FV658" s="54"/>
      <c r="FW658" s="54"/>
      <c r="FX658" s="54"/>
      <c r="FY658" s="54"/>
      <c r="FZ658" s="54"/>
      <c r="GA658" s="54"/>
      <c r="GB658" s="54"/>
      <c r="GC658" s="54"/>
      <c r="GD658" s="54"/>
      <c r="GE658" s="54"/>
      <c r="GF658" s="54"/>
      <c r="GG658" s="54"/>
      <c r="GH658" s="54"/>
      <c r="GI658" s="54"/>
      <c r="GJ658" s="54"/>
      <c r="GK658" s="54"/>
      <c r="GL658" s="54"/>
      <c r="GM658" s="54"/>
      <c r="GN658" s="54"/>
      <c r="GO658" s="54"/>
      <c r="GP658" s="54"/>
      <c r="GQ658" s="54"/>
      <c r="GR658" s="54"/>
      <c r="GS658" s="54"/>
      <c r="GT658" s="54"/>
      <c r="GU658" s="54"/>
      <c r="GV658" s="54"/>
      <c r="GW658" s="54"/>
      <c r="GX658" s="54"/>
      <c r="GY658" s="54"/>
      <c r="GZ658" s="54"/>
      <c r="HA658" s="54"/>
      <c r="HB658" s="54"/>
      <c r="HC658" s="54"/>
      <c r="HD658" s="54"/>
      <c r="HE658" s="54"/>
      <c r="HF658" s="54"/>
      <c r="HG658" s="54"/>
      <c r="HH658" s="54"/>
      <c r="HI658" s="54"/>
      <c r="HJ658" s="54"/>
      <c r="HK658" s="54"/>
      <c r="HL658" s="54"/>
      <c r="HM658" s="54"/>
      <c r="HN658" s="54"/>
      <c r="HO658" s="54"/>
      <c r="HP658" s="54"/>
      <c r="HQ658" s="54"/>
      <c r="HR658" s="54"/>
      <c r="HS658" s="54"/>
      <c r="HT658" s="54"/>
      <c r="HU658" s="54"/>
      <c r="HV658" s="54"/>
      <c r="HW658" s="54"/>
      <c r="HX658" s="54"/>
      <c r="HY658" s="54"/>
      <c r="HZ658" s="54"/>
      <c r="IA658" s="54"/>
      <c r="IB658" s="54"/>
      <c r="IC658" s="54"/>
      <c r="ID658" s="54"/>
      <c r="IE658" s="54"/>
      <c r="IF658" s="54"/>
      <c r="IG658" s="54"/>
      <c r="IH658" s="54"/>
      <c r="II658" s="54"/>
      <c r="IJ658" s="54"/>
      <c r="IK658" s="54"/>
      <c r="IL658" s="54"/>
      <c r="IM658" s="54"/>
      <c r="IN658" s="54"/>
      <c r="IO658" s="54"/>
      <c r="IP658" s="54"/>
      <c r="IQ658" s="54"/>
      <c r="IR658" s="54"/>
      <c r="IS658" s="54"/>
      <c r="IT658" s="54"/>
      <c r="IU658" s="54"/>
      <c r="IV658" s="54"/>
      <c r="IW658" s="54"/>
      <c r="IX658" s="54"/>
      <c r="IY658" s="54"/>
      <c r="IZ658" s="54"/>
      <c r="JA658" s="16"/>
      <c r="JB658" s="16"/>
      <c r="JC658" s="16"/>
      <c r="JD658" s="16"/>
    </row>
    <row r="659" spans="1:264" s="6" customFormat="1" x14ac:dyDescent="0.25">
      <c r="A659" s="55">
        <v>655</v>
      </c>
      <c r="B659" s="56">
        <f>ESTUDIANTES!B659</f>
        <v>0</v>
      </c>
      <c r="C659" s="56">
        <f>ESTUDIANTES!C659</f>
        <v>0</v>
      </c>
      <c r="D659" s="97">
        <f>ESTUDIANTES!D659</f>
        <v>0</v>
      </c>
      <c r="E659" s="97"/>
      <c r="F659" s="97"/>
      <c r="G659" s="97"/>
      <c r="H659" s="57">
        <f>ESTUDIANTES!H659</f>
        <v>0</v>
      </c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4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4"/>
      <c r="EL659" s="54"/>
      <c r="EM659" s="54"/>
      <c r="EN659" s="54"/>
      <c r="EO659" s="54"/>
      <c r="EP659" s="54"/>
      <c r="EQ659" s="54"/>
      <c r="ER659" s="54"/>
      <c r="ES659" s="54"/>
      <c r="ET659" s="54"/>
      <c r="EU659" s="54"/>
      <c r="EV659" s="54"/>
      <c r="EW659" s="54"/>
      <c r="EX659" s="54"/>
      <c r="EY659" s="54"/>
      <c r="EZ659" s="54"/>
      <c r="FA659" s="54"/>
      <c r="FB659" s="54"/>
      <c r="FC659" s="54"/>
      <c r="FD659" s="54"/>
      <c r="FE659" s="54"/>
      <c r="FF659" s="54"/>
      <c r="FG659" s="54"/>
      <c r="FH659" s="54"/>
      <c r="FI659" s="54"/>
      <c r="FJ659" s="54"/>
      <c r="FK659" s="54"/>
      <c r="FL659" s="54"/>
      <c r="FM659" s="54"/>
      <c r="FN659" s="54"/>
      <c r="FO659" s="54"/>
      <c r="FP659" s="54"/>
      <c r="FQ659" s="54"/>
      <c r="FR659" s="54"/>
      <c r="FS659" s="54"/>
      <c r="FT659" s="54"/>
      <c r="FU659" s="54"/>
      <c r="FV659" s="54"/>
      <c r="FW659" s="54"/>
      <c r="FX659" s="54"/>
      <c r="FY659" s="54"/>
      <c r="FZ659" s="54"/>
      <c r="GA659" s="54"/>
      <c r="GB659" s="54"/>
      <c r="GC659" s="54"/>
      <c r="GD659" s="54"/>
      <c r="GE659" s="54"/>
      <c r="GF659" s="54"/>
      <c r="GG659" s="54"/>
      <c r="GH659" s="54"/>
      <c r="GI659" s="54"/>
      <c r="GJ659" s="54"/>
      <c r="GK659" s="54"/>
      <c r="GL659" s="54"/>
      <c r="GM659" s="54"/>
      <c r="GN659" s="54"/>
      <c r="GO659" s="54"/>
      <c r="GP659" s="54"/>
      <c r="GQ659" s="54"/>
      <c r="GR659" s="54"/>
      <c r="GS659" s="54"/>
      <c r="GT659" s="54"/>
      <c r="GU659" s="54"/>
      <c r="GV659" s="54"/>
      <c r="GW659" s="54"/>
      <c r="GX659" s="54"/>
      <c r="GY659" s="54"/>
      <c r="GZ659" s="54"/>
      <c r="HA659" s="54"/>
      <c r="HB659" s="54"/>
      <c r="HC659" s="54"/>
      <c r="HD659" s="54"/>
      <c r="HE659" s="54"/>
      <c r="HF659" s="54"/>
      <c r="HG659" s="54"/>
      <c r="HH659" s="54"/>
      <c r="HI659" s="54"/>
      <c r="HJ659" s="54"/>
      <c r="HK659" s="54"/>
      <c r="HL659" s="54"/>
      <c r="HM659" s="54"/>
      <c r="HN659" s="54"/>
      <c r="HO659" s="54"/>
      <c r="HP659" s="54"/>
      <c r="HQ659" s="54"/>
      <c r="HR659" s="54"/>
      <c r="HS659" s="54"/>
      <c r="HT659" s="54"/>
      <c r="HU659" s="54"/>
      <c r="HV659" s="54"/>
      <c r="HW659" s="54"/>
      <c r="HX659" s="54"/>
      <c r="HY659" s="54"/>
      <c r="HZ659" s="54"/>
      <c r="IA659" s="54"/>
      <c r="IB659" s="54"/>
      <c r="IC659" s="54"/>
      <c r="ID659" s="54"/>
      <c r="IE659" s="54"/>
      <c r="IF659" s="54"/>
      <c r="IG659" s="54"/>
      <c r="IH659" s="54"/>
      <c r="II659" s="54"/>
      <c r="IJ659" s="54"/>
      <c r="IK659" s="54"/>
      <c r="IL659" s="54"/>
      <c r="IM659" s="54"/>
      <c r="IN659" s="54"/>
      <c r="IO659" s="54"/>
      <c r="IP659" s="54"/>
      <c r="IQ659" s="54"/>
      <c r="IR659" s="54"/>
      <c r="IS659" s="54"/>
      <c r="IT659" s="54"/>
      <c r="IU659" s="54"/>
      <c r="IV659" s="54"/>
      <c r="IW659" s="54"/>
      <c r="IX659" s="54"/>
      <c r="IY659" s="54"/>
      <c r="IZ659" s="54"/>
      <c r="JA659" s="16"/>
      <c r="JB659" s="16"/>
      <c r="JC659" s="16"/>
      <c r="JD659" s="16"/>
    </row>
    <row r="660" spans="1:264" s="6" customFormat="1" x14ac:dyDescent="0.25">
      <c r="A660" s="55">
        <v>656</v>
      </c>
      <c r="B660" s="56">
        <f>ESTUDIANTES!B660</f>
        <v>0</v>
      </c>
      <c r="C660" s="56">
        <f>ESTUDIANTES!C660</f>
        <v>0</v>
      </c>
      <c r="D660" s="97">
        <f>ESTUDIANTES!D660</f>
        <v>0</v>
      </c>
      <c r="E660" s="97"/>
      <c r="F660" s="97"/>
      <c r="G660" s="97"/>
      <c r="H660" s="57">
        <f>ESTUDIANTES!H660</f>
        <v>0</v>
      </c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  <c r="ET660" s="54"/>
      <c r="EU660" s="54"/>
      <c r="EV660" s="54"/>
      <c r="EW660" s="54"/>
      <c r="EX660" s="54"/>
      <c r="EY660" s="54"/>
      <c r="EZ660" s="54"/>
      <c r="FA660" s="54"/>
      <c r="FB660" s="54"/>
      <c r="FC660" s="54"/>
      <c r="FD660" s="54"/>
      <c r="FE660" s="54"/>
      <c r="FF660" s="54"/>
      <c r="FG660" s="54"/>
      <c r="FH660" s="54"/>
      <c r="FI660" s="54"/>
      <c r="FJ660" s="54"/>
      <c r="FK660" s="54"/>
      <c r="FL660" s="54"/>
      <c r="FM660" s="54"/>
      <c r="FN660" s="54"/>
      <c r="FO660" s="54"/>
      <c r="FP660" s="54"/>
      <c r="FQ660" s="54"/>
      <c r="FR660" s="54"/>
      <c r="FS660" s="54"/>
      <c r="FT660" s="54"/>
      <c r="FU660" s="54"/>
      <c r="FV660" s="54"/>
      <c r="FW660" s="54"/>
      <c r="FX660" s="54"/>
      <c r="FY660" s="54"/>
      <c r="FZ660" s="54"/>
      <c r="GA660" s="54"/>
      <c r="GB660" s="54"/>
      <c r="GC660" s="54"/>
      <c r="GD660" s="54"/>
      <c r="GE660" s="54"/>
      <c r="GF660" s="54"/>
      <c r="GG660" s="54"/>
      <c r="GH660" s="54"/>
      <c r="GI660" s="54"/>
      <c r="GJ660" s="54"/>
      <c r="GK660" s="54"/>
      <c r="GL660" s="54"/>
      <c r="GM660" s="54"/>
      <c r="GN660" s="54"/>
      <c r="GO660" s="54"/>
      <c r="GP660" s="54"/>
      <c r="GQ660" s="54"/>
      <c r="GR660" s="54"/>
      <c r="GS660" s="54"/>
      <c r="GT660" s="54"/>
      <c r="GU660" s="54"/>
      <c r="GV660" s="54"/>
      <c r="GW660" s="54"/>
      <c r="GX660" s="54"/>
      <c r="GY660" s="54"/>
      <c r="GZ660" s="54"/>
      <c r="HA660" s="54"/>
      <c r="HB660" s="54"/>
      <c r="HC660" s="54"/>
      <c r="HD660" s="54"/>
      <c r="HE660" s="54"/>
      <c r="HF660" s="54"/>
      <c r="HG660" s="54"/>
      <c r="HH660" s="54"/>
      <c r="HI660" s="54"/>
      <c r="HJ660" s="54"/>
      <c r="HK660" s="54"/>
      <c r="HL660" s="54"/>
      <c r="HM660" s="54"/>
      <c r="HN660" s="54"/>
      <c r="HO660" s="54"/>
      <c r="HP660" s="54"/>
      <c r="HQ660" s="54"/>
      <c r="HR660" s="54"/>
      <c r="HS660" s="54"/>
      <c r="HT660" s="54"/>
      <c r="HU660" s="54"/>
      <c r="HV660" s="54"/>
      <c r="HW660" s="54"/>
      <c r="HX660" s="54"/>
      <c r="HY660" s="54"/>
      <c r="HZ660" s="54"/>
      <c r="IA660" s="54"/>
      <c r="IB660" s="54"/>
      <c r="IC660" s="54"/>
      <c r="ID660" s="54"/>
      <c r="IE660" s="54"/>
      <c r="IF660" s="54"/>
      <c r="IG660" s="54"/>
      <c r="IH660" s="54"/>
      <c r="II660" s="54"/>
      <c r="IJ660" s="54"/>
      <c r="IK660" s="54"/>
      <c r="IL660" s="54"/>
      <c r="IM660" s="54"/>
      <c r="IN660" s="54"/>
      <c r="IO660" s="54"/>
      <c r="IP660" s="54"/>
      <c r="IQ660" s="54"/>
      <c r="IR660" s="54"/>
      <c r="IS660" s="54"/>
      <c r="IT660" s="54"/>
      <c r="IU660" s="54"/>
      <c r="IV660" s="54"/>
      <c r="IW660" s="54"/>
      <c r="IX660" s="54"/>
      <c r="IY660" s="54"/>
      <c r="IZ660" s="54"/>
      <c r="JA660" s="16"/>
      <c r="JB660" s="16"/>
      <c r="JC660" s="16"/>
      <c r="JD660" s="16"/>
    </row>
    <row r="661" spans="1:264" s="6" customFormat="1" x14ac:dyDescent="0.25">
      <c r="A661" s="55">
        <v>657</v>
      </c>
      <c r="B661" s="56">
        <f>ESTUDIANTES!B661</f>
        <v>0</v>
      </c>
      <c r="C661" s="56">
        <f>ESTUDIANTES!C661</f>
        <v>0</v>
      </c>
      <c r="D661" s="97">
        <f>ESTUDIANTES!D661</f>
        <v>0</v>
      </c>
      <c r="E661" s="97"/>
      <c r="F661" s="97"/>
      <c r="G661" s="97"/>
      <c r="H661" s="57">
        <f>ESTUDIANTES!H661</f>
        <v>0</v>
      </c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4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4"/>
      <c r="EL661" s="54"/>
      <c r="EM661" s="54"/>
      <c r="EN661" s="54"/>
      <c r="EO661" s="54"/>
      <c r="EP661" s="54"/>
      <c r="EQ661" s="54"/>
      <c r="ER661" s="54"/>
      <c r="ES661" s="54"/>
      <c r="ET661" s="54"/>
      <c r="EU661" s="54"/>
      <c r="EV661" s="54"/>
      <c r="EW661" s="54"/>
      <c r="EX661" s="54"/>
      <c r="EY661" s="54"/>
      <c r="EZ661" s="54"/>
      <c r="FA661" s="54"/>
      <c r="FB661" s="54"/>
      <c r="FC661" s="54"/>
      <c r="FD661" s="54"/>
      <c r="FE661" s="54"/>
      <c r="FF661" s="54"/>
      <c r="FG661" s="54"/>
      <c r="FH661" s="54"/>
      <c r="FI661" s="54"/>
      <c r="FJ661" s="54"/>
      <c r="FK661" s="54"/>
      <c r="FL661" s="54"/>
      <c r="FM661" s="54"/>
      <c r="FN661" s="54"/>
      <c r="FO661" s="54"/>
      <c r="FP661" s="54"/>
      <c r="FQ661" s="54"/>
      <c r="FR661" s="54"/>
      <c r="FS661" s="54"/>
      <c r="FT661" s="54"/>
      <c r="FU661" s="54"/>
      <c r="FV661" s="54"/>
      <c r="FW661" s="54"/>
      <c r="FX661" s="54"/>
      <c r="FY661" s="54"/>
      <c r="FZ661" s="54"/>
      <c r="GA661" s="54"/>
      <c r="GB661" s="54"/>
      <c r="GC661" s="54"/>
      <c r="GD661" s="54"/>
      <c r="GE661" s="54"/>
      <c r="GF661" s="54"/>
      <c r="GG661" s="54"/>
      <c r="GH661" s="54"/>
      <c r="GI661" s="54"/>
      <c r="GJ661" s="54"/>
      <c r="GK661" s="54"/>
      <c r="GL661" s="54"/>
      <c r="GM661" s="54"/>
      <c r="GN661" s="54"/>
      <c r="GO661" s="54"/>
      <c r="GP661" s="54"/>
      <c r="GQ661" s="54"/>
      <c r="GR661" s="54"/>
      <c r="GS661" s="54"/>
      <c r="GT661" s="54"/>
      <c r="GU661" s="54"/>
      <c r="GV661" s="54"/>
      <c r="GW661" s="54"/>
      <c r="GX661" s="54"/>
      <c r="GY661" s="54"/>
      <c r="GZ661" s="54"/>
      <c r="HA661" s="54"/>
      <c r="HB661" s="54"/>
      <c r="HC661" s="54"/>
      <c r="HD661" s="54"/>
      <c r="HE661" s="54"/>
      <c r="HF661" s="54"/>
      <c r="HG661" s="54"/>
      <c r="HH661" s="54"/>
      <c r="HI661" s="54"/>
      <c r="HJ661" s="54"/>
      <c r="HK661" s="54"/>
      <c r="HL661" s="54"/>
      <c r="HM661" s="54"/>
      <c r="HN661" s="54"/>
      <c r="HO661" s="54"/>
      <c r="HP661" s="54"/>
      <c r="HQ661" s="54"/>
      <c r="HR661" s="54"/>
      <c r="HS661" s="54"/>
      <c r="HT661" s="54"/>
      <c r="HU661" s="54"/>
      <c r="HV661" s="54"/>
      <c r="HW661" s="54"/>
      <c r="HX661" s="54"/>
      <c r="HY661" s="54"/>
      <c r="HZ661" s="54"/>
      <c r="IA661" s="54"/>
      <c r="IB661" s="54"/>
      <c r="IC661" s="54"/>
      <c r="ID661" s="54"/>
      <c r="IE661" s="54"/>
      <c r="IF661" s="54"/>
      <c r="IG661" s="54"/>
      <c r="IH661" s="54"/>
      <c r="II661" s="54"/>
      <c r="IJ661" s="54"/>
      <c r="IK661" s="54"/>
      <c r="IL661" s="54"/>
      <c r="IM661" s="54"/>
      <c r="IN661" s="54"/>
      <c r="IO661" s="54"/>
      <c r="IP661" s="54"/>
      <c r="IQ661" s="54"/>
      <c r="IR661" s="54"/>
      <c r="IS661" s="54"/>
      <c r="IT661" s="54"/>
      <c r="IU661" s="54"/>
      <c r="IV661" s="54"/>
      <c r="IW661" s="54"/>
      <c r="IX661" s="54"/>
      <c r="IY661" s="54"/>
      <c r="IZ661" s="54"/>
      <c r="JA661" s="16"/>
      <c r="JB661" s="16"/>
      <c r="JC661" s="16"/>
      <c r="JD661" s="16"/>
    </row>
    <row r="662" spans="1:264" s="6" customFormat="1" x14ac:dyDescent="0.25">
      <c r="A662" s="55">
        <v>658</v>
      </c>
      <c r="B662" s="56">
        <f>ESTUDIANTES!B662</f>
        <v>0</v>
      </c>
      <c r="C662" s="56">
        <f>ESTUDIANTES!C662</f>
        <v>0</v>
      </c>
      <c r="D662" s="97">
        <f>ESTUDIANTES!D662</f>
        <v>0</v>
      </c>
      <c r="E662" s="97"/>
      <c r="F662" s="97"/>
      <c r="G662" s="97"/>
      <c r="H662" s="57">
        <f>ESTUDIANTES!H662</f>
        <v>0</v>
      </c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4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4"/>
      <c r="EL662" s="54"/>
      <c r="EM662" s="54"/>
      <c r="EN662" s="54"/>
      <c r="EO662" s="54"/>
      <c r="EP662" s="54"/>
      <c r="EQ662" s="54"/>
      <c r="ER662" s="54"/>
      <c r="ES662" s="54"/>
      <c r="ET662" s="54"/>
      <c r="EU662" s="54"/>
      <c r="EV662" s="54"/>
      <c r="EW662" s="54"/>
      <c r="EX662" s="54"/>
      <c r="EY662" s="54"/>
      <c r="EZ662" s="54"/>
      <c r="FA662" s="54"/>
      <c r="FB662" s="54"/>
      <c r="FC662" s="54"/>
      <c r="FD662" s="54"/>
      <c r="FE662" s="54"/>
      <c r="FF662" s="54"/>
      <c r="FG662" s="54"/>
      <c r="FH662" s="54"/>
      <c r="FI662" s="54"/>
      <c r="FJ662" s="54"/>
      <c r="FK662" s="54"/>
      <c r="FL662" s="54"/>
      <c r="FM662" s="54"/>
      <c r="FN662" s="54"/>
      <c r="FO662" s="54"/>
      <c r="FP662" s="54"/>
      <c r="FQ662" s="54"/>
      <c r="FR662" s="54"/>
      <c r="FS662" s="54"/>
      <c r="FT662" s="54"/>
      <c r="FU662" s="54"/>
      <c r="FV662" s="54"/>
      <c r="FW662" s="54"/>
      <c r="FX662" s="54"/>
      <c r="FY662" s="54"/>
      <c r="FZ662" s="54"/>
      <c r="GA662" s="54"/>
      <c r="GB662" s="54"/>
      <c r="GC662" s="54"/>
      <c r="GD662" s="54"/>
      <c r="GE662" s="54"/>
      <c r="GF662" s="54"/>
      <c r="GG662" s="54"/>
      <c r="GH662" s="54"/>
      <c r="GI662" s="54"/>
      <c r="GJ662" s="54"/>
      <c r="GK662" s="54"/>
      <c r="GL662" s="54"/>
      <c r="GM662" s="54"/>
      <c r="GN662" s="54"/>
      <c r="GO662" s="54"/>
      <c r="GP662" s="54"/>
      <c r="GQ662" s="54"/>
      <c r="GR662" s="54"/>
      <c r="GS662" s="54"/>
      <c r="GT662" s="54"/>
      <c r="GU662" s="54"/>
      <c r="GV662" s="54"/>
      <c r="GW662" s="54"/>
      <c r="GX662" s="54"/>
      <c r="GY662" s="54"/>
      <c r="GZ662" s="54"/>
      <c r="HA662" s="54"/>
      <c r="HB662" s="54"/>
      <c r="HC662" s="54"/>
      <c r="HD662" s="54"/>
      <c r="HE662" s="54"/>
      <c r="HF662" s="54"/>
      <c r="HG662" s="54"/>
      <c r="HH662" s="54"/>
      <c r="HI662" s="54"/>
      <c r="HJ662" s="54"/>
      <c r="HK662" s="54"/>
      <c r="HL662" s="54"/>
      <c r="HM662" s="54"/>
      <c r="HN662" s="54"/>
      <c r="HO662" s="54"/>
      <c r="HP662" s="54"/>
      <c r="HQ662" s="54"/>
      <c r="HR662" s="54"/>
      <c r="HS662" s="54"/>
      <c r="HT662" s="54"/>
      <c r="HU662" s="54"/>
      <c r="HV662" s="54"/>
      <c r="HW662" s="54"/>
      <c r="HX662" s="54"/>
      <c r="HY662" s="54"/>
      <c r="HZ662" s="54"/>
      <c r="IA662" s="54"/>
      <c r="IB662" s="54"/>
      <c r="IC662" s="54"/>
      <c r="ID662" s="54"/>
      <c r="IE662" s="54"/>
      <c r="IF662" s="54"/>
      <c r="IG662" s="54"/>
      <c r="IH662" s="54"/>
      <c r="II662" s="54"/>
      <c r="IJ662" s="54"/>
      <c r="IK662" s="54"/>
      <c r="IL662" s="54"/>
      <c r="IM662" s="54"/>
      <c r="IN662" s="54"/>
      <c r="IO662" s="54"/>
      <c r="IP662" s="54"/>
      <c r="IQ662" s="54"/>
      <c r="IR662" s="54"/>
      <c r="IS662" s="54"/>
      <c r="IT662" s="54"/>
      <c r="IU662" s="54"/>
      <c r="IV662" s="54"/>
      <c r="IW662" s="54"/>
      <c r="IX662" s="54"/>
      <c r="IY662" s="54"/>
      <c r="IZ662" s="54"/>
      <c r="JA662" s="16"/>
      <c r="JB662" s="16"/>
      <c r="JC662" s="16"/>
      <c r="JD662" s="16"/>
    </row>
    <row r="663" spans="1:264" s="6" customFormat="1" x14ac:dyDescent="0.25">
      <c r="A663" s="55">
        <v>659</v>
      </c>
      <c r="B663" s="56">
        <f>ESTUDIANTES!B663</f>
        <v>0</v>
      </c>
      <c r="C663" s="56">
        <f>ESTUDIANTES!C663</f>
        <v>0</v>
      </c>
      <c r="D663" s="97">
        <f>ESTUDIANTES!D663</f>
        <v>0</v>
      </c>
      <c r="E663" s="97"/>
      <c r="F663" s="97"/>
      <c r="G663" s="97"/>
      <c r="H663" s="57">
        <f>ESTUDIANTES!H663</f>
        <v>0</v>
      </c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4"/>
      <c r="EL663" s="54"/>
      <c r="EM663" s="54"/>
      <c r="EN663" s="54"/>
      <c r="EO663" s="54"/>
      <c r="EP663" s="54"/>
      <c r="EQ663" s="54"/>
      <c r="ER663" s="54"/>
      <c r="ES663" s="54"/>
      <c r="ET663" s="54"/>
      <c r="EU663" s="54"/>
      <c r="EV663" s="54"/>
      <c r="EW663" s="54"/>
      <c r="EX663" s="54"/>
      <c r="EY663" s="54"/>
      <c r="EZ663" s="54"/>
      <c r="FA663" s="54"/>
      <c r="FB663" s="54"/>
      <c r="FC663" s="54"/>
      <c r="FD663" s="54"/>
      <c r="FE663" s="54"/>
      <c r="FF663" s="54"/>
      <c r="FG663" s="54"/>
      <c r="FH663" s="54"/>
      <c r="FI663" s="54"/>
      <c r="FJ663" s="54"/>
      <c r="FK663" s="54"/>
      <c r="FL663" s="54"/>
      <c r="FM663" s="54"/>
      <c r="FN663" s="54"/>
      <c r="FO663" s="54"/>
      <c r="FP663" s="54"/>
      <c r="FQ663" s="54"/>
      <c r="FR663" s="54"/>
      <c r="FS663" s="54"/>
      <c r="FT663" s="54"/>
      <c r="FU663" s="54"/>
      <c r="FV663" s="54"/>
      <c r="FW663" s="54"/>
      <c r="FX663" s="54"/>
      <c r="FY663" s="54"/>
      <c r="FZ663" s="54"/>
      <c r="GA663" s="54"/>
      <c r="GB663" s="54"/>
      <c r="GC663" s="54"/>
      <c r="GD663" s="54"/>
      <c r="GE663" s="54"/>
      <c r="GF663" s="54"/>
      <c r="GG663" s="54"/>
      <c r="GH663" s="54"/>
      <c r="GI663" s="54"/>
      <c r="GJ663" s="54"/>
      <c r="GK663" s="54"/>
      <c r="GL663" s="54"/>
      <c r="GM663" s="54"/>
      <c r="GN663" s="54"/>
      <c r="GO663" s="54"/>
      <c r="GP663" s="54"/>
      <c r="GQ663" s="54"/>
      <c r="GR663" s="54"/>
      <c r="GS663" s="54"/>
      <c r="GT663" s="54"/>
      <c r="GU663" s="54"/>
      <c r="GV663" s="54"/>
      <c r="GW663" s="54"/>
      <c r="GX663" s="54"/>
      <c r="GY663" s="54"/>
      <c r="GZ663" s="54"/>
      <c r="HA663" s="54"/>
      <c r="HB663" s="54"/>
      <c r="HC663" s="54"/>
      <c r="HD663" s="54"/>
      <c r="HE663" s="54"/>
      <c r="HF663" s="54"/>
      <c r="HG663" s="54"/>
      <c r="HH663" s="54"/>
      <c r="HI663" s="54"/>
      <c r="HJ663" s="54"/>
      <c r="HK663" s="54"/>
      <c r="HL663" s="54"/>
      <c r="HM663" s="54"/>
      <c r="HN663" s="54"/>
      <c r="HO663" s="54"/>
      <c r="HP663" s="54"/>
      <c r="HQ663" s="54"/>
      <c r="HR663" s="54"/>
      <c r="HS663" s="54"/>
      <c r="HT663" s="54"/>
      <c r="HU663" s="54"/>
      <c r="HV663" s="54"/>
      <c r="HW663" s="54"/>
      <c r="HX663" s="54"/>
      <c r="HY663" s="54"/>
      <c r="HZ663" s="54"/>
      <c r="IA663" s="54"/>
      <c r="IB663" s="54"/>
      <c r="IC663" s="54"/>
      <c r="ID663" s="54"/>
      <c r="IE663" s="54"/>
      <c r="IF663" s="54"/>
      <c r="IG663" s="54"/>
      <c r="IH663" s="54"/>
      <c r="II663" s="54"/>
      <c r="IJ663" s="54"/>
      <c r="IK663" s="54"/>
      <c r="IL663" s="54"/>
      <c r="IM663" s="54"/>
      <c r="IN663" s="54"/>
      <c r="IO663" s="54"/>
      <c r="IP663" s="54"/>
      <c r="IQ663" s="54"/>
      <c r="IR663" s="54"/>
      <c r="IS663" s="54"/>
      <c r="IT663" s="54"/>
      <c r="IU663" s="54"/>
      <c r="IV663" s="54"/>
      <c r="IW663" s="54"/>
      <c r="IX663" s="54"/>
      <c r="IY663" s="54"/>
      <c r="IZ663" s="54"/>
      <c r="JA663" s="16"/>
      <c r="JB663" s="16"/>
      <c r="JC663" s="16"/>
      <c r="JD663" s="16"/>
    </row>
    <row r="664" spans="1:264" s="6" customFormat="1" x14ac:dyDescent="0.25">
      <c r="A664" s="55">
        <v>660</v>
      </c>
      <c r="B664" s="56">
        <f>ESTUDIANTES!B664</f>
        <v>0</v>
      </c>
      <c r="C664" s="56">
        <f>ESTUDIANTES!C664</f>
        <v>0</v>
      </c>
      <c r="D664" s="97">
        <f>ESTUDIANTES!D664</f>
        <v>0</v>
      </c>
      <c r="E664" s="97"/>
      <c r="F664" s="97"/>
      <c r="G664" s="97"/>
      <c r="H664" s="57">
        <f>ESTUDIANTES!H664</f>
        <v>0</v>
      </c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4"/>
      <c r="CW664" s="54"/>
      <c r="CX664" s="54"/>
      <c r="CY664" s="54"/>
      <c r="CZ664" s="54"/>
      <c r="DA664" s="54"/>
      <c r="DB664" s="54"/>
      <c r="DC664" s="54"/>
      <c r="DD664" s="54"/>
      <c r="DE664" s="54"/>
      <c r="DF664" s="54"/>
      <c r="DG664" s="54"/>
      <c r="DH664" s="54"/>
      <c r="DI664" s="54"/>
      <c r="DJ664" s="54"/>
      <c r="DK664" s="54"/>
      <c r="DL664" s="54"/>
      <c r="DM664" s="54"/>
      <c r="DN664" s="54"/>
      <c r="DO664" s="54"/>
      <c r="DP664" s="54"/>
      <c r="DQ664" s="54"/>
      <c r="DR664" s="54"/>
      <c r="DS664" s="54"/>
      <c r="DT664" s="54"/>
      <c r="DU664" s="54"/>
      <c r="DV664" s="54"/>
      <c r="DW664" s="54"/>
      <c r="DX664" s="54"/>
      <c r="DY664" s="54"/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  <c r="EJ664" s="54"/>
      <c r="EK664" s="54"/>
      <c r="EL664" s="54"/>
      <c r="EM664" s="54"/>
      <c r="EN664" s="54"/>
      <c r="EO664" s="54"/>
      <c r="EP664" s="54"/>
      <c r="EQ664" s="54"/>
      <c r="ER664" s="54"/>
      <c r="ES664" s="54"/>
      <c r="ET664" s="54"/>
      <c r="EU664" s="54"/>
      <c r="EV664" s="54"/>
      <c r="EW664" s="54"/>
      <c r="EX664" s="54"/>
      <c r="EY664" s="54"/>
      <c r="EZ664" s="54"/>
      <c r="FA664" s="54"/>
      <c r="FB664" s="54"/>
      <c r="FC664" s="54"/>
      <c r="FD664" s="54"/>
      <c r="FE664" s="54"/>
      <c r="FF664" s="54"/>
      <c r="FG664" s="54"/>
      <c r="FH664" s="54"/>
      <c r="FI664" s="54"/>
      <c r="FJ664" s="54"/>
      <c r="FK664" s="54"/>
      <c r="FL664" s="54"/>
      <c r="FM664" s="54"/>
      <c r="FN664" s="54"/>
      <c r="FO664" s="54"/>
      <c r="FP664" s="54"/>
      <c r="FQ664" s="54"/>
      <c r="FR664" s="54"/>
      <c r="FS664" s="54"/>
      <c r="FT664" s="54"/>
      <c r="FU664" s="54"/>
      <c r="FV664" s="54"/>
      <c r="FW664" s="54"/>
      <c r="FX664" s="54"/>
      <c r="FY664" s="54"/>
      <c r="FZ664" s="54"/>
      <c r="GA664" s="54"/>
      <c r="GB664" s="54"/>
      <c r="GC664" s="54"/>
      <c r="GD664" s="54"/>
      <c r="GE664" s="54"/>
      <c r="GF664" s="54"/>
      <c r="GG664" s="54"/>
      <c r="GH664" s="54"/>
      <c r="GI664" s="54"/>
      <c r="GJ664" s="54"/>
      <c r="GK664" s="54"/>
      <c r="GL664" s="54"/>
      <c r="GM664" s="54"/>
      <c r="GN664" s="54"/>
      <c r="GO664" s="54"/>
      <c r="GP664" s="54"/>
      <c r="GQ664" s="54"/>
      <c r="GR664" s="54"/>
      <c r="GS664" s="54"/>
      <c r="GT664" s="54"/>
      <c r="GU664" s="54"/>
      <c r="GV664" s="54"/>
      <c r="GW664" s="54"/>
      <c r="GX664" s="54"/>
      <c r="GY664" s="54"/>
      <c r="GZ664" s="54"/>
      <c r="HA664" s="54"/>
      <c r="HB664" s="54"/>
      <c r="HC664" s="54"/>
      <c r="HD664" s="54"/>
      <c r="HE664" s="54"/>
      <c r="HF664" s="54"/>
      <c r="HG664" s="54"/>
      <c r="HH664" s="54"/>
      <c r="HI664" s="54"/>
      <c r="HJ664" s="54"/>
      <c r="HK664" s="54"/>
      <c r="HL664" s="54"/>
      <c r="HM664" s="54"/>
      <c r="HN664" s="54"/>
      <c r="HO664" s="54"/>
      <c r="HP664" s="54"/>
      <c r="HQ664" s="54"/>
      <c r="HR664" s="54"/>
      <c r="HS664" s="54"/>
      <c r="HT664" s="54"/>
      <c r="HU664" s="54"/>
      <c r="HV664" s="54"/>
      <c r="HW664" s="54"/>
      <c r="HX664" s="54"/>
      <c r="HY664" s="54"/>
      <c r="HZ664" s="54"/>
      <c r="IA664" s="54"/>
      <c r="IB664" s="54"/>
      <c r="IC664" s="54"/>
      <c r="ID664" s="54"/>
      <c r="IE664" s="54"/>
      <c r="IF664" s="54"/>
      <c r="IG664" s="54"/>
      <c r="IH664" s="54"/>
      <c r="II664" s="54"/>
      <c r="IJ664" s="54"/>
      <c r="IK664" s="54"/>
      <c r="IL664" s="54"/>
      <c r="IM664" s="54"/>
      <c r="IN664" s="54"/>
      <c r="IO664" s="54"/>
      <c r="IP664" s="54"/>
      <c r="IQ664" s="54"/>
      <c r="IR664" s="54"/>
      <c r="IS664" s="54"/>
      <c r="IT664" s="54"/>
      <c r="IU664" s="54"/>
      <c r="IV664" s="54"/>
      <c r="IW664" s="54"/>
      <c r="IX664" s="54"/>
      <c r="IY664" s="54"/>
      <c r="IZ664" s="54"/>
      <c r="JA664" s="16"/>
      <c r="JB664" s="16"/>
      <c r="JC664" s="16"/>
      <c r="JD664" s="16"/>
    </row>
    <row r="665" spans="1:264" s="6" customFormat="1" x14ac:dyDescent="0.25">
      <c r="A665" s="55">
        <v>661</v>
      </c>
      <c r="B665" s="56">
        <f>ESTUDIANTES!B665</f>
        <v>0</v>
      </c>
      <c r="C665" s="56">
        <f>ESTUDIANTES!C665</f>
        <v>0</v>
      </c>
      <c r="D665" s="97">
        <f>ESTUDIANTES!D665</f>
        <v>0</v>
      </c>
      <c r="E665" s="97"/>
      <c r="F665" s="97"/>
      <c r="G665" s="97"/>
      <c r="H665" s="57">
        <f>ESTUDIANTES!H665</f>
        <v>0</v>
      </c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4"/>
      <c r="CW665" s="54"/>
      <c r="CX665" s="54"/>
      <c r="CY665" s="54"/>
      <c r="CZ665" s="54"/>
      <c r="DA665" s="54"/>
      <c r="DB665" s="54"/>
      <c r="DC665" s="54"/>
      <c r="DD665" s="54"/>
      <c r="DE665" s="54"/>
      <c r="DF665" s="54"/>
      <c r="DG665" s="54"/>
      <c r="DH665" s="54"/>
      <c r="DI665" s="54"/>
      <c r="DJ665" s="54"/>
      <c r="DK665" s="54"/>
      <c r="DL665" s="54"/>
      <c r="DM665" s="54"/>
      <c r="DN665" s="54"/>
      <c r="DO665" s="54"/>
      <c r="DP665" s="54"/>
      <c r="DQ665" s="54"/>
      <c r="DR665" s="54"/>
      <c r="DS665" s="54"/>
      <c r="DT665" s="54"/>
      <c r="DU665" s="54"/>
      <c r="DV665" s="54"/>
      <c r="DW665" s="54"/>
      <c r="DX665" s="54"/>
      <c r="DY665" s="54"/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  <c r="EJ665" s="54"/>
      <c r="EK665" s="54"/>
      <c r="EL665" s="54"/>
      <c r="EM665" s="54"/>
      <c r="EN665" s="54"/>
      <c r="EO665" s="54"/>
      <c r="EP665" s="54"/>
      <c r="EQ665" s="54"/>
      <c r="ER665" s="54"/>
      <c r="ES665" s="54"/>
      <c r="ET665" s="54"/>
      <c r="EU665" s="54"/>
      <c r="EV665" s="54"/>
      <c r="EW665" s="54"/>
      <c r="EX665" s="54"/>
      <c r="EY665" s="54"/>
      <c r="EZ665" s="54"/>
      <c r="FA665" s="54"/>
      <c r="FB665" s="54"/>
      <c r="FC665" s="54"/>
      <c r="FD665" s="54"/>
      <c r="FE665" s="54"/>
      <c r="FF665" s="54"/>
      <c r="FG665" s="54"/>
      <c r="FH665" s="54"/>
      <c r="FI665" s="54"/>
      <c r="FJ665" s="54"/>
      <c r="FK665" s="54"/>
      <c r="FL665" s="54"/>
      <c r="FM665" s="54"/>
      <c r="FN665" s="54"/>
      <c r="FO665" s="54"/>
      <c r="FP665" s="54"/>
      <c r="FQ665" s="54"/>
      <c r="FR665" s="54"/>
      <c r="FS665" s="54"/>
      <c r="FT665" s="54"/>
      <c r="FU665" s="54"/>
      <c r="FV665" s="54"/>
      <c r="FW665" s="54"/>
      <c r="FX665" s="54"/>
      <c r="FY665" s="54"/>
      <c r="FZ665" s="54"/>
      <c r="GA665" s="54"/>
      <c r="GB665" s="54"/>
      <c r="GC665" s="54"/>
      <c r="GD665" s="54"/>
      <c r="GE665" s="54"/>
      <c r="GF665" s="54"/>
      <c r="GG665" s="54"/>
      <c r="GH665" s="54"/>
      <c r="GI665" s="54"/>
      <c r="GJ665" s="54"/>
      <c r="GK665" s="54"/>
      <c r="GL665" s="54"/>
      <c r="GM665" s="54"/>
      <c r="GN665" s="54"/>
      <c r="GO665" s="54"/>
      <c r="GP665" s="54"/>
      <c r="GQ665" s="54"/>
      <c r="GR665" s="54"/>
      <c r="GS665" s="54"/>
      <c r="GT665" s="54"/>
      <c r="GU665" s="54"/>
      <c r="GV665" s="54"/>
      <c r="GW665" s="54"/>
      <c r="GX665" s="54"/>
      <c r="GY665" s="54"/>
      <c r="GZ665" s="54"/>
      <c r="HA665" s="54"/>
      <c r="HB665" s="54"/>
      <c r="HC665" s="54"/>
      <c r="HD665" s="54"/>
      <c r="HE665" s="54"/>
      <c r="HF665" s="54"/>
      <c r="HG665" s="54"/>
      <c r="HH665" s="54"/>
      <c r="HI665" s="54"/>
      <c r="HJ665" s="54"/>
      <c r="HK665" s="54"/>
      <c r="HL665" s="54"/>
      <c r="HM665" s="54"/>
      <c r="HN665" s="54"/>
      <c r="HO665" s="54"/>
      <c r="HP665" s="54"/>
      <c r="HQ665" s="54"/>
      <c r="HR665" s="54"/>
      <c r="HS665" s="54"/>
      <c r="HT665" s="54"/>
      <c r="HU665" s="54"/>
      <c r="HV665" s="54"/>
      <c r="HW665" s="54"/>
      <c r="HX665" s="54"/>
      <c r="HY665" s="54"/>
      <c r="HZ665" s="54"/>
      <c r="IA665" s="54"/>
      <c r="IB665" s="54"/>
      <c r="IC665" s="54"/>
      <c r="ID665" s="54"/>
      <c r="IE665" s="54"/>
      <c r="IF665" s="54"/>
      <c r="IG665" s="54"/>
      <c r="IH665" s="54"/>
      <c r="II665" s="54"/>
      <c r="IJ665" s="54"/>
      <c r="IK665" s="54"/>
      <c r="IL665" s="54"/>
      <c r="IM665" s="54"/>
      <c r="IN665" s="54"/>
      <c r="IO665" s="54"/>
      <c r="IP665" s="54"/>
      <c r="IQ665" s="54"/>
      <c r="IR665" s="54"/>
      <c r="IS665" s="54"/>
      <c r="IT665" s="54"/>
      <c r="IU665" s="54"/>
      <c r="IV665" s="54"/>
      <c r="IW665" s="54"/>
      <c r="IX665" s="54"/>
      <c r="IY665" s="54"/>
      <c r="IZ665" s="54"/>
      <c r="JA665" s="16"/>
      <c r="JB665" s="16"/>
      <c r="JC665" s="16"/>
      <c r="JD665" s="16"/>
    </row>
    <row r="666" spans="1:264" s="6" customFormat="1" x14ac:dyDescent="0.25">
      <c r="A666" s="55">
        <v>662</v>
      </c>
      <c r="B666" s="56">
        <f>ESTUDIANTES!B666</f>
        <v>0</v>
      </c>
      <c r="C666" s="56">
        <f>ESTUDIANTES!C666</f>
        <v>0</v>
      </c>
      <c r="D666" s="97">
        <f>ESTUDIANTES!D666</f>
        <v>0</v>
      </c>
      <c r="E666" s="97"/>
      <c r="F666" s="97"/>
      <c r="G666" s="97"/>
      <c r="H666" s="57">
        <f>ESTUDIANTES!H666</f>
        <v>0</v>
      </c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  <c r="ET666" s="54"/>
      <c r="EU666" s="54"/>
      <c r="EV666" s="54"/>
      <c r="EW666" s="54"/>
      <c r="EX666" s="54"/>
      <c r="EY666" s="54"/>
      <c r="EZ666" s="54"/>
      <c r="FA666" s="54"/>
      <c r="FB666" s="54"/>
      <c r="FC666" s="54"/>
      <c r="FD666" s="54"/>
      <c r="FE666" s="54"/>
      <c r="FF666" s="54"/>
      <c r="FG666" s="54"/>
      <c r="FH666" s="54"/>
      <c r="FI666" s="54"/>
      <c r="FJ666" s="54"/>
      <c r="FK666" s="54"/>
      <c r="FL666" s="54"/>
      <c r="FM666" s="54"/>
      <c r="FN666" s="54"/>
      <c r="FO666" s="54"/>
      <c r="FP666" s="54"/>
      <c r="FQ666" s="54"/>
      <c r="FR666" s="54"/>
      <c r="FS666" s="54"/>
      <c r="FT666" s="54"/>
      <c r="FU666" s="54"/>
      <c r="FV666" s="54"/>
      <c r="FW666" s="54"/>
      <c r="FX666" s="54"/>
      <c r="FY666" s="54"/>
      <c r="FZ666" s="54"/>
      <c r="GA666" s="54"/>
      <c r="GB666" s="54"/>
      <c r="GC666" s="54"/>
      <c r="GD666" s="54"/>
      <c r="GE666" s="54"/>
      <c r="GF666" s="54"/>
      <c r="GG666" s="54"/>
      <c r="GH666" s="54"/>
      <c r="GI666" s="54"/>
      <c r="GJ666" s="54"/>
      <c r="GK666" s="54"/>
      <c r="GL666" s="54"/>
      <c r="GM666" s="54"/>
      <c r="GN666" s="54"/>
      <c r="GO666" s="54"/>
      <c r="GP666" s="54"/>
      <c r="GQ666" s="54"/>
      <c r="GR666" s="54"/>
      <c r="GS666" s="54"/>
      <c r="GT666" s="54"/>
      <c r="GU666" s="54"/>
      <c r="GV666" s="54"/>
      <c r="GW666" s="54"/>
      <c r="GX666" s="54"/>
      <c r="GY666" s="54"/>
      <c r="GZ666" s="54"/>
      <c r="HA666" s="54"/>
      <c r="HB666" s="54"/>
      <c r="HC666" s="54"/>
      <c r="HD666" s="54"/>
      <c r="HE666" s="54"/>
      <c r="HF666" s="54"/>
      <c r="HG666" s="54"/>
      <c r="HH666" s="54"/>
      <c r="HI666" s="54"/>
      <c r="HJ666" s="54"/>
      <c r="HK666" s="54"/>
      <c r="HL666" s="54"/>
      <c r="HM666" s="54"/>
      <c r="HN666" s="54"/>
      <c r="HO666" s="54"/>
      <c r="HP666" s="54"/>
      <c r="HQ666" s="54"/>
      <c r="HR666" s="54"/>
      <c r="HS666" s="54"/>
      <c r="HT666" s="54"/>
      <c r="HU666" s="54"/>
      <c r="HV666" s="54"/>
      <c r="HW666" s="54"/>
      <c r="HX666" s="54"/>
      <c r="HY666" s="54"/>
      <c r="HZ666" s="54"/>
      <c r="IA666" s="54"/>
      <c r="IB666" s="54"/>
      <c r="IC666" s="54"/>
      <c r="ID666" s="54"/>
      <c r="IE666" s="54"/>
      <c r="IF666" s="54"/>
      <c r="IG666" s="54"/>
      <c r="IH666" s="54"/>
      <c r="II666" s="54"/>
      <c r="IJ666" s="54"/>
      <c r="IK666" s="54"/>
      <c r="IL666" s="54"/>
      <c r="IM666" s="54"/>
      <c r="IN666" s="54"/>
      <c r="IO666" s="54"/>
      <c r="IP666" s="54"/>
      <c r="IQ666" s="54"/>
      <c r="IR666" s="54"/>
      <c r="IS666" s="54"/>
      <c r="IT666" s="54"/>
      <c r="IU666" s="54"/>
      <c r="IV666" s="54"/>
      <c r="IW666" s="54"/>
      <c r="IX666" s="54"/>
      <c r="IY666" s="54"/>
      <c r="IZ666" s="54"/>
      <c r="JA666" s="16"/>
      <c r="JB666" s="16"/>
      <c r="JC666" s="16"/>
      <c r="JD666" s="16"/>
    </row>
    <row r="667" spans="1:264" s="6" customFormat="1" x14ac:dyDescent="0.25">
      <c r="A667" s="55">
        <v>663</v>
      </c>
      <c r="B667" s="56">
        <f>ESTUDIANTES!B667</f>
        <v>0</v>
      </c>
      <c r="C667" s="56">
        <f>ESTUDIANTES!C667</f>
        <v>0</v>
      </c>
      <c r="D667" s="97">
        <f>ESTUDIANTES!D667</f>
        <v>0</v>
      </c>
      <c r="E667" s="97"/>
      <c r="F667" s="97"/>
      <c r="G667" s="97"/>
      <c r="H667" s="57">
        <f>ESTUDIANTES!H667</f>
        <v>0</v>
      </c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4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4"/>
      <c r="EL667" s="54"/>
      <c r="EM667" s="54"/>
      <c r="EN667" s="54"/>
      <c r="EO667" s="54"/>
      <c r="EP667" s="54"/>
      <c r="EQ667" s="54"/>
      <c r="ER667" s="54"/>
      <c r="ES667" s="54"/>
      <c r="ET667" s="54"/>
      <c r="EU667" s="54"/>
      <c r="EV667" s="54"/>
      <c r="EW667" s="54"/>
      <c r="EX667" s="54"/>
      <c r="EY667" s="54"/>
      <c r="EZ667" s="54"/>
      <c r="FA667" s="54"/>
      <c r="FB667" s="54"/>
      <c r="FC667" s="54"/>
      <c r="FD667" s="54"/>
      <c r="FE667" s="54"/>
      <c r="FF667" s="54"/>
      <c r="FG667" s="54"/>
      <c r="FH667" s="54"/>
      <c r="FI667" s="54"/>
      <c r="FJ667" s="54"/>
      <c r="FK667" s="54"/>
      <c r="FL667" s="54"/>
      <c r="FM667" s="54"/>
      <c r="FN667" s="54"/>
      <c r="FO667" s="54"/>
      <c r="FP667" s="54"/>
      <c r="FQ667" s="54"/>
      <c r="FR667" s="54"/>
      <c r="FS667" s="54"/>
      <c r="FT667" s="54"/>
      <c r="FU667" s="54"/>
      <c r="FV667" s="54"/>
      <c r="FW667" s="54"/>
      <c r="FX667" s="54"/>
      <c r="FY667" s="54"/>
      <c r="FZ667" s="54"/>
      <c r="GA667" s="54"/>
      <c r="GB667" s="54"/>
      <c r="GC667" s="54"/>
      <c r="GD667" s="54"/>
      <c r="GE667" s="54"/>
      <c r="GF667" s="54"/>
      <c r="GG667" s="54"/>
      <c r="GH667" s="54"/>
      <c r="GI667" s="54"/>
      <c r="GJ667" s="54"/>
      <c r="GK667" s="54"/>
      <c r="GL667" s="54"/>
      <c r="GM667" s="54"/>
      <c r="GN667" s="54"/>
      <c r="GO667" s="54"/>
      <c r="GP667" s="54"/>
      <c r="GQ667" s="54"/>
      <c r="GR667" s="54"/>
      <c r="GS667" s="54"/>
      <c r="GT667" s="54"/>
      <c r="GU667" s="54"/>
      <c r="GV667" s="54"/>
      <c r="GW667" s="54"/>
      <c r="GX667" s="54"/>
      <c r="GY667" s="54"/>
      <c r="GZ667" s="54"/>
      <c r="HA667" s="54"/>
      <c r="HB667" s="54"/>
      <c r="HC667" s="54"/>
      <c r="HD667" s="54"/>
      <c r="HE667" s="54"/>
      <c r="HF667" s="54"/>
      <c r="HG667" s="54"/>
      <c r="HH667" s="54"/>
      <c r="HI667" s="54"/>
      <c r="HJ667" s="54"/>
      <c r="HK667" s="54"/>
      <c r="HL667" s="54"/>
      <c r="HM667" s="54"/>
      <c r="HN667" s="54"/>
      <c r="HO667" s="54"/>
      <c r="HP667" s="54"/>
      <c r="HQ667" s="54"/>
      <c r="HR667" s="54"/>
      <c r="HS667" s="54"/>
      <c r="HT667" s="54"/>
      <c r="HU667" s="54"/>
      <c r="HV667" s="54"/>
      <c r="HW667" s="54"/>
      <c r="HX667" s="54"/>
      <c r="HY667" s="54"/>
      <c r="HZ667" s="54"/>
      <c r="IA667" s="54"/>
      <c r="IB667" s="54"/>
      <c r="IC667" s="54"/>
      <c r="ID667" s="54"/>
      <c r="IE667" s="54"/>
      <c r="IF667" s="54"/>
      <c r="IG667" s="54"/>
      <c r="IH667" s="54"/>
      <c r="II667" s="54"/>
      <c r="IJ667" s="54"/>
      <c r="IK667" s="54"/>
      <c r="IL667" s="54"/>
      <c r="IM667" s="54"/>
      <c r="IN667" s="54"/>
      <c r="IO667" s="54"/>
      <c r="IP667" s="54"/>
      <c r="IQ667" s="54"/>
      <c r="IR667" s="54"/>
      <c r="IS667" s="54"/>
      <c r="IT667" s="54"/>
      <c r="IU667" s="54"/>
      <c r="IV667" s="54"/>
      <c r="IW667" s="54"/>
      <c r="IX667" s="54"/>
      <c r="IY667" s="54"/>
      <c r="IZ667" s="54"/>
      <c r="JA667" s="16"/>
      <c r="JB667" s="16"/>
      <c r="JC667" s="16"/>
      <c r="JD667" s="16"/>
    </row>
    <row r="668" spans="1:264" s="6" customFormat="1" x14ac:dyDescent="0.25">
      <c r="A668" s="55">
        <v>664</v>
      </c>
      <c r="B668" s="56">
        <f>ESTUDIANTES!B668</f>
        <v>0</v>
      </c>
      <c r="C668" s="56">
        <f>ESTUDIANTES!C668</f>
        <v>0</v>
      </c>
      <c r="D668" s="97">
        <f>ESTUDIANTES!D668</f>
        <v>0</v>
      </c>
      <c r="E668" s="97"/>
      <c r="F668" s="97"/>
      <c r="G668" s="97"/>
      <c r="H668" s="57">
        <f>ESTUDIANTES!H668</f>
        <v>0</v>
      </c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4"/>
      <c r="EL668" s="54"/>
      <c r="EM668" s="54"/>
      <c r="EN668" s="54"/>
      <c r="EO668" s="54"/>
      <c r="EP668" s="54"/>
      <c r="EQ668" s="54"/>
      <c r="ER668" s="54"/>
      <c r="ES668" s="54"/>
      <c r="ET668" s="54"/>
      <c r="EU668" s="54"/>
      <c r="EV668" s="54"/>
      <c r="EW668" s="54"/>
      <c r="EX668" s="54"/>
      <c r="EY668" s="54"/>
      <c r="EZ668" s="54"/>
      <c r="FA668" s="54"/>
      <c r="FB668" s="54"/>
      <c r="FC668" s="54"/>
      <c r="FD668" s="54"/>
      <c r="FE668" s="54"/>
      <c r="FF668" s="54"/>
      <c r="FG668" s="54"/>
      <c r="FH668" s="54"/>
      <c r="FI668" s="54"/>
      <c r="FJ668" s="54"/>
      <c r="FK668" s="54"/>
      <c r="FL668" s="54"/>
      <c r="FM668" s="54"/>
      <c r="FN668" s="54"/>
      <c r="FO668" s="54"/>
      <c r="FP668" s="54"/>
      <c r="FQ668" s="54"/>
      <c r="FR668" s="54"/>
      <c r="FS668" s="54"/>
      <c r="FT668" s="54"/>
      <c r="FU668" s="54"/>
      <c r="FV668" s="54"/>
      <c r="FW668" s="54"/>
      <c r="FX668" s="54"/>
      <c r="FY668" s="54"/>
      <c r="FZ668" s="54"/>
      <c r="GA668" s="54"/>
      <c r="GB668" s="54"/>
      <c r="GC668" s="54"/>
      <c r="GD668" s="54"/>
      <c r="GE668" s="54"/>
      <c r="GF668" s="54"/>
      <c r="GG668" s="54"/>
      <c r="GH668" s="54"/>
      <c r="GI668" s="54"/>
      <c r="GJ668" s="54"/>
      <c r="GK668" s="54"/>
      <c r="GL668" s="54"/>
      <c r="GM668" s="54"/>
      <c r="GN668" s="54"/>
      <c r="GO668" s="54"/>
      <c r="GP668" s="54"/>
      <c r="GQ668" s="54"/>
      <c r="GR668" s="54"/>
      <c r="GS668" s="54"/>
      <c r="GT668" s="54"/>
      <c r="GU668" s="54"/>
      <c r="GV668" s="54"/>
      <c r="GW668" s="54"/>
      <c r="GX668" s="54"/>
      <c r="GY668" s="54"/>
      <c r="GZ668" s="54"/>
      <c r="HA668" s="54"/>
      <c r="HB668" s="54"/>
      <c r="HC668" s="54"/>
      <c r="HD668" s="54"/>
      <c r="HE668" s="54"/>
      <c r="HF668" s="54"/>
      <c r="HG668" s="54"/>
      <c r="HH668" s="54"/>
      <c r="HI668" s="54"/>
      <c r="HJ668" s="54"/>
      <c r="HK668" s="54"/>
      <c r="HL668" s="54"/>
      <c r="HM668" s="54"/>
      <c r="HN668" s="54"/>
      <c r="HO668" s="54"/>
      <c r="HP668" s="54"/>
      <c r="HQ668" s="54"/>
      <c r="HR668" s="54"/>
      <c r="HS668" s="54"/>
      <c r="HT668" s="54"/>
      <c r="HU668" s="54"/>
      <c r="HV668" s="54"/>
      <c r="HW668" s="54"/>
      <c r="HX668" s="54"/>
      <c r="HY668" s="54"/>
      <c r="HZ668" s="54"/>
      <c r="IA668" s="54"/>
      <c r="IB668" s="54"/>
      <c r="IC668" s="54"/>
      <c r="ID668" s="54"/>
      <c r="IE668" s="54"/>
      <c r="IF668" s="54"/>
      <c r="IG668" s="54"/>
      <c r="IH668" s="54"/>
      <c r="II668" s="54"/>
      <c r="IJ668" s="54"/>
      <c r="IK668" s="54"/>
      <c r="IL668" s="54"/>
      <c r="IM668" s="54"/>
      <c r="IN668" s="54"/>
      <c r="IO668" s="54"/>
      <c r="IP668" s="54"/>
      <c r="IQ668" s="54"/>
      <c r="IR668" s="54"/>
      <c r="IS668" s="54"/>
      <c r="IT668" s="54"/>
      <c r="IU668" s="54"/>
      <c r="IV668" s="54"/>
      <c r="IW668" s="54"/>
      <c r="IX668" s="54"/>
      <c r="IY668" s="54"/>
      <c r="IZ668" s="54"/>
      <c r="JA668" s="16"/>
      <c r="JB668" s="16"/>
      <c r="JC668" s="16"/>
      <c r="JD668" s="16"/>
    </row>
    <row r="669" spans="1:264" s="6" customFormat="1" x14ac:dyDescent="0.25">
      <c r="A669" s="55">
        <v>665</v>
      </c>
      <c r="B669" s="56">
        <f>ESTUDIANTES!B669</f>
        <v>0</v>
      </c>
      <c r="C669" s="56">
        <f>ESTUDIANTES!C669</f>
        <v>0</v>
      </c>
      <c r="D669" s="97">
        <f>ESTUDIANTES!D669</f>
        <v>0</v>
      </c>
      <c r="E669" s="97"/>
      <c r="F669" s="97"/>
      <c r="G669" s="97"/>
      <c r="H669" s="57">
        <f>ESTUDIANTES!H669</f>
        <v>0</v>
      </c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4"/>
      <c r="EL669" s="54"/>
      <c r="EM669" s="54"/>
      <c r="EN669" s="54"/>
      <c r="EO669" s="54"/>
      <c r="EP669" s="54"/>
      <c r="EQ669" s="54"/>
      <c r="ER669" s="54"/>
      <c r="ES669" s="54"/>
      <c r="ET669" s="54"/>
      <c r="EU669" s="54"/>
      <c r="EV669" s="54"/>
      <c r="EW669" s="54"/>
      <c r="EX669" s="54"/>
      <c r="EY669" s="54"/>
      <c r="EZ669" s="54"/>
      <c r="FA669" s="54"/>
      <c r="FB669" s="54"/>
      <c r="FC669" s="54"/>
      <c r="FD669" s="54"/>
      <c r="FE669" s="54"/>
      <c r="FF669" s="54"/>
      <c r="FG669" s="54"/>
      <c r="FH669" s="54"/>
      <c r="FI669" s="54"/>
      <c r="FJ669" s="54"/>
      <c r="FK669" s="54"/>
      <c r="FL669" s="54"/>
      <c r="FM669" s="54"/>
      <c r="FN669" s="54"/>
      <c r="FO669" s="54"/>
      <c r="FP669" s="54"/>
      <c r="FQ669" s="54"/>
      <c r="FR669" s="54"/>
      <c r="FS669" s="54"/>
      <c r="FT669" s="54"/>
      <c r="FU669" s="54"/>
      <c r="FV669" s="54"/>
      <c r="FW669" s="54"/>
      <c r="FX669" s="54"/>
      <c r="FY669" s="54"/>
      <c r="FZ669" s="54"/>
      <c r="GA669" s="54"/>
      <c r="GB669" s="54"/>
      <c r="GC669" s="54"/>
      <c r="GD669" s="54"/>
      <c r="GE669" s="54"/>
      <c r="GF669" s="54"/>
      <c r="GG669" s="54"/>
      <c r="GH669" s="54"/>
      <c r="GI669" s="54"/>
      <c r="GJ669" s="54"/>
      <c r="GK669" s="54"/>
      <c r="GL669" s="54"/>
      <c r="GM669" s="54"/>
      <c r="GN669" s="54"/>
      <c r="GO669" s="54"/>
      <c r="GP669" s="54"/>
      <c r="GQ669" s="54"/>
      <c r="GR669" s="54"/>
      <c r="GS669" s="54"/>
      <c r="GT669" s="54"/>
      <c r="GU669" s="54"/>
      <c r="GV669" s="54"/>
      <c r="GW669" s="54"/>
      <c r="GX669" s="54"/>
      <c r="GY669" s="54"/>
      <c r="GZ669" s="54"/>
      <c r="HA669" s="54"/>
      <c r="HB669" s="54"/>
      <c r="HC669" s="54"/>
      <c r="HD669" s="54"/>
      <c r="HE669" s="54"/>
      <c r="HF669" s="54"/>
      <c r="HG669" s="54"/>
      <c r="HH669" s="54"/>
      <c r="HI669" s="54"/>
      <c r="HJ669" s="54"/>
      <c r="HK669" s="54"/>
      <c r="HL669" s="54"/>
      <c r="HM669" s="54"/>
      <c r="HN669" s="54"/>
      <c r="HO669" s="54"/>
      <c r="HP669" s="54"/>
      <c r="HQ669" s="54"/>
      <c r="HR669" s="54"/>
      <c r="HS669" s="54"/>
      <c r="HT669" s="54"/>
      <c r="HU669" s="54"/>
      <c r="HV669" s="54"/>
      <c r="HW669" s="54"/>
      <c r="HX669" s="54"/>
      <c r="HY669" s="54"/>
      <c r="HZ669" s="54"/>
      <c r="IA669" s="54"/>
      <c r="IB669" s="54"/>
      <c r="IC669" s="54"/>
      <c r="ID669" s="54"/>
      <c r="IE669" s="54"/>
      <c r="IF669" s="54"/>
      <c r="IG669" s="54"/>
      <c r="IH669" s="54"/>
      <c r="II669" s="54"/>
      <c r="IJ669" s="54"/>
      <c r="IK669" s="54"/>
      <c r="IL669" s="54"/>
      <c r="IM669" s="54"/>
      <c r="IN669" s="54"/>
      <c r="IO669" s="54"/>
      <c r="IP669" s="54"/>
      <c r="IQ669" s="54"/>
      <c r="IR669" s="54"/>
      <c r="IS669" s="54"/>
      <c r="IT669" s="54"/>
      <c r="IU669" s="54"/>
      <c r="IV669" s="54"/>
      <c r="IW669" s="54"/>
      <c r="IX669" s="54"/>
      <c r="IY669" s="54"/>
      <c r="IZ669" s="54"/>
      <c r="JA669" s="16"/>
      <c r="JB669" s="16"/>
      <c r="JC669" s="16"/>
      <c r="JD669" s="16"/>
    </row>
    <row r="670" spans="1:264" s="6" customFormat="1" x14ac:dyDescent="0.25">
      <c r="A670" s="55">
        <v>666</v>
      </c>
      <c r="B670" s="56">
        <f>ESTUDIANTES!B670</f>
        <v>0</v>
      </c>
      <c r="C670" s="56">
        <f>ESTUDIANTES!C670</f>
        <v>0</v>
      </c>
      <c r="D670" s="97">
        <f>ESTUDIANTES!D670</f>
        <v>0</v>
      </c>
      <c r="E670" s="97"/>
      <c r="F670" s="97"/>
      <c r="G670" s="97"/>
      <c r="H670" s="57">
        <f>ESTUDIANTES!H670</f>
        <v>0</v>
      </c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4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4"/>
      <c r="EK670" s="54"/>
      <c r="EL670" s="54"/>
      <c r="EM670" s="54"/>
      <c r="EN670" s="54"/>
      <c r="EO670" s="54"/>
      <c r="EP670" s="54"/>
      <c r="EQ670" s="54"/>
      <c r="ER670" s="54"/>
      <c r="ES670" s="54"/>
      <c r="ET670" s="54"/>
      <c r="EU670" s="54"/>
      <c r="EV670" s="54"/>
      <c r="EW670" s="54"/>
      <c r="EX670" s="54"/>
      <c r="EY670" s="54"/>
      <c r="EZ670" s="54"/>
      <c r="FA670" s="54"/>
      <c r="FB670" s="54"/>
      <c r="FC670" s="54"/>
      <c r="FD670" s="54"/>
      <c r="FE670" s="54"/>
      <c r="FF670" s="54"/>
      <c r="FG670" s="54"/>
      <c r="FH670" s="54"/>
      <c r="FI670" s="54"/>
      <c r="FJ670" s="54"/>
      <c r="FK670" s="54"/>
      <c r="FL670" s="54"/>
      <c r="FM670" s="54"/>
      <c r="FN670" s="54"/>
      <c r="FO670" s="54"/>
      <c r="FP670" s="54"/>
      <c r="FQ670" s="54"/>
      <c r="FR670" s="54"/>
      <c r="FS670" s="54"/>
      <c r="FT670" s="54"/>
      <c r="FU670" s="54"/>
      <c r="FV670" s="54"/>
      <c r="FW670" s="54"/>
      <c r="FX670" s="54"/>
      <c r="FY670" s="54"/>
      <c r="FZ670" s="54"/>
      <c r="GA670" s="54"/>
      <c r="GB670" s="54"/>
      <c r="GC670" s="54"/>
      <c r="GD670" s="54"/>
      <c r="GE670" s="54"/>
      <c r="GF670" s="54"/>
      <c r="GG670" s="54"/>
      <c r="GH670" s="54"/>
      <c r="GI670" s="54"/>
      <c r="GJ670" s="54"/>
      <c r="GK670" s="54"/>
      <c r="GL670" s="54"/>
      <c r="GM670" s="54"/>
      <c r="GN670" s="54"/>
      <c r="GO670" s="54"/>
      <c r="GP670" s="54"/>
      <c r="GQ670" s="54"/>
      <c r="GR670" s="54"/>
      <c r="GS670" s="54"/>
      <c r="GT670" s="54"/>
      <c r="GU670" s="54"/>
      <c r="GV670" s="54"/>
      <c r="GW670" s="54"/>
      <c r="GX670" s="54"/>
      <c r="GY670" s="54"/>
      <c r="GZ670" s="54"/>
      <c r="HA670" s="54"/>
      <c r="HB670" s="54"/>
      <c r="HC670" s="54"/>
      <c r="HD670" s="54"/>
      <c r="HE670" s="54"/>
      <c r="HF670" s="54"/>
      <c r="HG670" s="54"/>
      <c r="HH670" s="54"/>
      <c r="HI670" s="54"/>
      <c r="HJ670" s="54"/>
      <c r="HK670" s="54"/>
      <c r="HL670" s="54"/>
      <c r="HM670" s="54"/>
      <c r="HN670" s="54"/>
      <c r="HO670" s="54"/>
      <c r="HP670" s="54"/>
      <c r="HQ670" s="54"/>
      <c r="HR670" s="54"/>
      <c r="HS670" s="54"/>
      <c r="HT670" s="54"/>
      <c r="HU670" s="54"/>
      <c r="HV670" s="54"/>
      <c r="HW670" s="54"/>
      <c r="HX670" s="54"/>
      <c r="HY670" s="54"/>
      <c r="HZ670" s="54"/>
      <c r="IA670" s="54"/>
      <c r="IB670" s="54"/>
      <c r="IC670" s="54"/>
      <c r="ID670" s="54"/>
      <c r="IE670" s="54"/>
      <c r="IF670" s="54"/>
      <c r="IG670" s="54"/>
      <c r="IH670" s="54"/>
      <c r="II670" s="54"/>
      <c r="IJ670" s="54"/>
      <c r="IK670" s="54"/>
      <c r="IL670" s="54"/>
      <c r="IM670" s="54"/>
      <c r="IN670" s="54"/>
      <c r="IO670" s="54"/>
      <c r="IP670" s="54"/>
      <c r="IQ670" s="54"/>
      <c r="IR670" s="54"/>
      <c r="IS670" s="54"/>
      <c r="IT670" s="54"/>
      <c r="IU670" s="54"/>
      <c r="IV670" s="54"/>
      <c r="IW670" s="54"/>
      <c r="IX670" s="54"/>
      <c r="IY670" s="54"/>
      <c r="IZ670" s="54"/>
      <c r="JA670" s="16"/>
      <c r="JB670" s="16"/>
      <c r="JC670" s="16"/>
      <c r="JD670" s="16"/>
    </row>
    <row r="671" spans="1:264" s="6" customFormat="1" x14ac:dyDescent="0.25">
      <c r="A671" s="55">
        <v>667</v>
      </c>
      <c r="B671" s="56">
        <f>ESTUDIANTES!B671</f>
        <v>0</v>
      </c>
      <c r="C671" s="56">
        <f>ESTUDIANTES!C671</f>
        <v>0</v>
      </c>
      <c r="D671" s="97">
        <f>ESTUDIANTES!D671</f>
        <v>0</v>
      </c>
      <c r="E671" s="97"/>
      <c r="F671" s="97"/>
      <c r="G671" s="97"/>
      <c r="H671" s="57">
        <f>ESTUDIANTES!H671</f>
        <v>0</v>
      </c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4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4"/>
      <c r="EK671" s="54"/>
      <c r="EL671" s="54"/>
      <c r="EM671" s="54"/>
      <c r="EN671" s="54"/>
      <c r="EO671" s="54"/>
      <c r="EP671" s="54"/>
      <c r="EQ671" s="54"/>
      <c r="ER671" s="54"/>
      <c r="ES671" s="54"/>
      <c r="ET671" s="54"/>
      <c r="EU671" s="54"/>
      <c r="EV671" s="54"/>
      <c r="EW671" s="54"/>
      <c r="EX671" s="54"/>
      <c r="EY671" s="54"/>
      <c r="EZ671" s="54"/>
      <c r="FA671" s="54"/>
      <c r="FB671" s="54"/>
      <c r="FC671" s="54"/>
      <c r="FD671" s="54"/>
      <c r="FE671" s="54"/>
      <c r="FF671" s="54"/>
      <c r="FG671" s="54"/>
      <c r="FH671" s="54"/>
      <c r="FI671" s="54"/>
      <c r="FJ671" s="54"/>
      <c r="FK671" s="54"/>
      <c r="FL671" s="54"/>
      <c r="FM671" s="54"/>
      <c r="FN671" s="54"/>
      <c r="FO671" s="54"/>
      <c r="FP671" s="54"/>
      <c r="FQ671" s="54"/>
      <c r="FR671" s="54"/>
      <c r="FS671" s="54"/>
      <c r="FT671" s="54"/>
      <c r="FU671" s="54"/>
      <c r="FV671" s="54"/>
      <c r="FW671" s="54"/>
      <c r="FX671" s="54"/>
      <c r="FY671" s="54"/>
      <c r="FZ671" s="54"/>
      <c r="GA671" s="54"/>
      <c r="GB671" s="54"/>
      <c r="GC671" s="54"/>
      <c r="GD671" s="54"/>
      <c r="GE671" s="54"/>
      <c r="GF671" s="54"/>
      <c r="GG671" s="54"/>
      <c r="GH671" s="54"/>
      <c r="GI671" s="54"/>
      <c r="GJ671" s="54"/>
      <c r="GK671" s="54"/>
      <c r="GL671" s="54"/>
      <c r="GM671" s="54"/>
      <c r="GN671" s="54"/>
      <c r="GO671" s="54"/>
      <c r="GP671" s="54"/>
      <c r="GQ671" s="54"/>
      <c r="GR671" s="54"/>
      <c r="GS671" s="54"/>
      <c r="GT671" s="54"/>
      <c r="GU671" s="54"/>
      <c r="GV671" s="54"/>
      <c r="GW671" s="54"/>
      <c r="GX671" s="54"/>
      <c r="GY671" s="54"/>
      <c r="GZ671" s="54"/>
      <c r="HA671" s="54"/>
      <c r="HB671" s="54"/>
      <c r="HC671" s="54"/>
      <c r="HD671" s="54"/>
      <c r="HE671" s="54"/>
      <c r="HF671" s="54"/>
      <c r="HG671" s="54"/>
      <c r="HH671" s="54"/>
      <c r="HI671" s="54"/>
      <c r="HJ671" s="54"/>
      <c r="HK671" s="54"/>
      <c r="HL671" s="54"/>
      <c r="HM671" s="54"/>
      <c r="HN671" s="54"/>
      <c r="HO671" s="54"/>
      <c r="HP671" s="54"/>
      <c r="HQ671" s="54"/>
      <c r="HR671" s="54"/>
      <c r="HS671" s="54"/>
      <c r="HT671" s="54"/>
      <c r="HU671" s="54"/>
      <c r="HV671" s="54"/>
      <c r="HW671" s="54"/>
      <c r="HX671" s="54"/>
      <c r="HY671" s="54"/>
      <c r="HZ671" s="54"/>
      <c r="IA671" s="54"/>
      <c r="IB671" s="54"/>
      <c r="IC671" s="54"/>
      <c r="ID671" s="54"/>
      <c r="IE671" s="54"/>
      <c r="IF671" s="54"/>
      <c r="IG671" s="54"/>
      <c r="IH671" s="54"/>
      <c r="II671" s="54"/>
      <c r="IJ671" s="54"/>
      <c r="IK671" s="54"/>
      <c r="IL671" s="54"/>
      <c r="IM671" s="54"/>
      <c r="IN671" s="54"/>
      <c r="IO671" s="54"/>
      <c r="IP671" s="54"/>
      <c r="IQ671" s="54"/>
      <c r="IR671" s="54"/>
      <c r="IS671" s="54"/>
      <c r="IT671" s="54"/>
      <c r="IU671" s="54"/>
      <c r="IV671" s="54"/>
      <c r="IW671" s="54"/>
      <c r="IX671" s="54"/>
      <c r="IY671" s="54"/>
      <c r="IZ671" s="54"/>
      <c r="JA671" s="16"/>
      <c r="JB671" s="16"/>
      <c r="JC671" s="16"/>
      <c r="JD671" s="16"/>
    </row>
    <row r="672" spans="1:264" s="6" customFormat="1" x14ac:dyDescent="0.25">
      <c r="A672" s="55">
        <v>668</v>
      </c>
      <c r="B672" s="56">
        <f>ESTUDIANTES!B672</f>
        <v>0</v>
      </c>
      <c r="C672" s="56">
        <f>ESTUDIANTES!C672</f>
        <v>0</v>
      </c>
      <c r="D672" s="97">
        <f>ESTUDIANTES!D672</f>
        <v>0</v>
      </c>
      <c r="E672" s="97"/>
      <c r="F672" s="97"/>
      <c r="G672" s="97"/>
      <c r="H672" s="57">
        <f>ESTUDIANTES!H672</f>
        <v>0</v>
      </c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  <c r="CP672" s="54"/>
      <c r="CQ672" s="54"/>
      <c r="CR672" s="54"/>
      <c r="CS672" s="54"/>
      <c r="CT672" s="54"/>
      <c r="CU672" s="54"/>
      <c r="CV672" s="54"/>
      <c r="CW672" s="54"/>
      <c r="CX672" s="54"/>
      <c r="CY672" s="54"/>
      <c r="CZ672" s="54"/>
      <c r="DA672" s="54"/>
      <c r="DB672" s="54"/>
      <c r="DC672" s="54"/>
      <c r="DD672" s="54"/>
      <c r="DE672" s="54"/>
      <c r="DF672" s="54"/>
      <c r="DG672" s="54"/>
      <c r="DH672" s="54"/>
      <c r="DI672" s="54"/>
      <c r="DJ672" s="54"/>
      <c r="DK672" s="54"/>
      <c r="DL672" s="54"/>
      <c r="DM672" s="54"/>
      <c r="DN672" s="54"/>
      <c r="DO672" s="54"/>
      <c r="DP672" s="54"/>
      <c r="DQ672" s="54"/>
      <c r="DR672" s="54"/>
      <c r="DS672" s="54"/>
      <c r="DT672" s="54"/>
      <c r="DU672" s="54"/>
      <c r="DV672" s="54"/>
      <c r="DW672" s="54"/>
      <c r="DX672" s="54"/>
      <c r="DY672" s="54"/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  <c r="EJ672" s="54"/>
      <c r="EK672" s="54"/>
      <c r="EL672" s="54"/>
      <c r="EM672" s="54"/>
      <c r="EN672" s="54"/>
      <c r="EO672" s="54"/>
      <c r="EP672" s="54"/>
      <c r="EQ672" s="54"/>
      <c r="ER672" s="54"/>
      <c r="ES672" s="54"/>
      <c r="ET672" s="54"/>
      <c r="EU672" s="54"/>
      <c r="EV672" s="54"/>
      <c r="EW672" s="54"/>
      <c r="EX672" s="54"/>
      <c r="EY672" s="54"/>
      <c r="EZ672" s="54"/>
      <c r="FA672" s="54"/>
      <c r="FB672" s="54"/>
      <c r="FC672" s="54"/>
      <c r="FD672" s="54"/>
      <c r="FE672" s="54"/>
      <c r="FF672" s="54"/>
      <c r="FG672" s="54"/>
      <c r="FH672" s="54"/>
      <c r="FI672" s="54"/>
      <c r="FJ672" s="54"/>
      <c r="FK672" s="54"/>
      <c r="FL672" s="54"/>
      <c r="FM672" s="54"/>
      <c r="FN672" s="54"/>
      <c r="FO672" s="54"/>
      <c r="FP672" s="54"/>
      <c r="FQ672" s="54"/>
      <c r="FR672" s="54"/>
      <c r="FS672" s="54"/>
      <c r="FT672" s="54"/>
      <c r="FU672" s="54"/>
      <c r="FV672" s="54"/>
      <c r="FW672" s="54"/>
      <c r="FX672" s="54"/>
      <c r="FY672" s="54"/>
      <c r="FZ672" s="54"/>
      <c r="GA672" s="54"/>
      <c r="GB672" s="54"/>
      <c r="GC672" s="54"/>
      <c r="GD672" s="54"/>
      <c r="GE672" s="54"/>
      <c r="GF672" s="54"/>
      <c r="GG672" s="54"/>
      <c r="GH672" s="54"/>
      <c r="GI672" s="54"/>
      <c r="GJ672" s="54"/>
      <c r="GK672" s="54"/>
      <c r="GL672" s="54"/>
      <c r="GM672" s="54"/>
      <c r="GN672" s="54"/>
      <c r="GO672" s="54"/>
      <c r="GP672" s="54"/>
      <c r="GQ672" s="54"/>
      <c r="GR672" s="54"/>
      <c r="GS672" s="54"/>
      <c r="GT672" s="54"/>
      <c r="GU672" s="54"/>
      <c r="GV672" s="54"/>
      <c r="GW672" s="54"/>
      <c r="GX672" s="54"/>
      <c r="GY672" s="54"/>
      <c r="GZ672" s="54"/>
      <c r="HA672" s="54"/>
      <c r="HB672" s="54"/>
      <c r="HC672" s="54"/>
      <c r="HD672" s="54"/>
      <c r="HE672" s="54"/>
      <c r="HF672" s="54"/>
      <c r="HG672" s="54"/>
      <c r="HH672" s="54"/>
      <c r="HI672" s="54"/>
      <c r="HJ672" s="54"/>
      <c r="HK672" s="54"/>
      <c r="HL672" s="54"/>
      <c r="HM672" s="54"/>
      <c r="HN672" s="54"/>
      <c r="HO672" s="54"/>
      <c r="HP672" s="54"/>
      <c r="HQ672" s="54"/>
      <c r="HR672" s="54"/>
      <c r="HS672" s="54"/>
      <c r="HT672" s="54"/>
      <c r="HU672" s="54"/>
      <c r="HV672" s="54"/>
      <c r="HW672" s="54"/>
      <c r="HX672" s="54"/>
      <c r="HY672" s="54"/>
      <c r="HZ672" s="54"/>
      <c r="IA672" s="54"/>
      <c r="IB672" s="54"/>
      <c r="IC672" s="54"/>
      <c r="ID672" s="54"/>
      <c r="IE672" s="54"/>
      <c r="IF672" s="54"/>
      <c r="IG672" s="54"/>
      <c r="IH672" s="54"/>
      <c r="II672" s="54"/>
      <c r="IJ672" s="54"/>
      <c r="IK672" s="54"/>
      <c r="IL672" s="54"/>
      <c r="IM672" s="54"/>
      <c r="IN672" s="54"/>
      <c r="IO672" s="54"/>
      <c r="IP672" s="54"/>
      <c r="IQ672" s="54"/>
      <c r="IR672" s="54"/>
      <c r="IS672" s="54"/>
      <c r="IT672" s="54"/>
      <c r="IU672" s="54"/>
      <c r="IV672" s="54"/>
      <c r="IW672" s="54"/>
      <c r="IX672" s="54"/>
      <c r="IY672" s="54"/>
      <c r="IZ672" s="54"/>
      <c r="JA672" s="16"/>
      <c r="JB672" s="16"/>
      <c r="JC672" s="16"/>
      <c r="JD672" s="16"/>
    </row>
    <row r="673" spans="1:264" s="6" customFormat="1" x14ac:dyDescent="0.25">
      <c r="A673" s="55">
        <v>669</v>
      </c>
      <c r="B673" s="56">
        <f>ESTUDIANTES!B673</f>
        <v>0</v>
      </c>
      <c r="C673" s="56">
        <f>ESTUDIANTES!C673</f>
        <v>0</v>
      </c>
      <c r="D673" s="97">
        <f>ESTUDIANTES!D673</f>
        <v>0</v>
      </c>
      <c r="E673" s="97"/>
      <c r="F673" s="97"/>
      <c r="G673" s="97"/>
      <c r="H673" s="57">
        <f>ESTUDIANTES!H673</f>
        <v>0</v>
      </c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4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4"/>
      <c r="EK673" s="54"/>
      <c r="EL673" s="54"/>
      <c r="EM673" s="54"/>
      <c r="EN673" s="54"/>
      <c r="EO673" s="54"/>
      <c r="EP673" s="54"/>
      <c r="EQ673" s="54"/>
      <c r="ER673" s="54"/>
      <c r="ES673" s="54"/>
      <c r="ET673" s="54"/>
      <c r="EU673" s="54"/>
      <c r="EV673" s="54"/>
      <c r="EW673" s="54"/>
      <c r="EX673" s="54"/>
      <c r="EY673" s="54"/>
      <c r="EZ673" s="54"/>
      <c r="FA673" s="54"/>
      <c r="FB673" s="54"/>
      <c r="FC673" s="54"/>
      <c r="FD673" s="54"/>
      <c r="FE673" s="54"/>
      <c r="FF673" s="54"/>
      <c r="FG673" s="54"/>
      <c r="FH673" s="54"/>
      <c r="FI673" s="54"/>
      <c r="FJ673" s="54"/>
      <c r="FK673" s="54"/>
      <c r="FL673" s="54"/>
      <c r="FM673" s="54"/>
      <c r="FN673" s="54"/>
      <c r="FO673" s="54"/>
      <c r="FP673" s="54"/>
      <c r="FQ673" s="54"/>
      <c r="FR673" s="54"/>
      <c r="FS673" s="54"/>
      <c r="FT673" s="54"/>
      <c r="FU673" s="54"/>
      <c r="FV673" s="54"/>
      <c r="FW673" s="54"/>
      <c r="FX673" s="54"/>
      <c r="FY673" s="54"/>
      <c r="FZ673" s="54"/>
      <c r="GA673" s="54"/>
      <c r="GB673" s="54"/>
      <c r="GC673" s="54"/>
      <c r="GD673" s="54"/>
      <c r="GE673" s="54"/>
      <c r="GF673" s="54"/>
      <c r="GG673" s="54"/>
      <c r="GH673" s="54"/>
      <c r="GI673" s="54"/>
      <c r="GJ673" s="54"/>
      <c r="GK673" s="54"/>
      <c r="GL673" s="54"/>
      <c r="GM673" s="54"/>
      <c r="GN673" s="54"/>
      <c r="GO673" s="54"/>
      <c r="GP673" s="54"/>
      <c r="GQ673" s="54"/>
      <c r="GR673" s="54"/>
      <c r="GS673" s="54"/>
      <c r="GT673" s="54"/>
      <c r="GU673" s="54"/>
      <c r="GV673" s="54"/>
      <c r="GW673" s="54"/>
      <c r="GX673" s="54"/>
      <c r="GY673" s="54"/>
      <c r="GZ673" s="54"/>
      <c r="HA673" s="54"/>
      <c r="HB673" s="54"/>
      <c r="HC673" s="54"/>
      <c r="HD673" s="54"/>
      <c r="HE673" s="54"/>
      <c r="HF673" s="54"/>
      <c r="HG673" s="54"/>
      <c r="HH673" s="54"/>
      <c r="HI673" s="54"/>
      <c r="HJ673" s="54"/>
      <c r="HK673" s="54"/>
      <c r="HL673" s="54"/>
      <c r="HM673" s="54"/>
      <c r="HN673" s="54"/>
      <c r="HO673" s="54"/>
      <c r="HP673" s="54"/>
      <c r="HQ673" s="54"/>
      <c r="HR673" s="54"/>
      <c r="HS673" s="54"/>
      <c r="HT673" s="54"/>
      <c r="HU673" s="54"/>
      <c r="HV673" s="54"/>
      <c r="HW673" s="54"/>
      <c r="HX673" s="54"/>
      <c r="HY673" s="54"/>
      <c r="HZ673" s="54"/>
      <c r="IA673" s="54"/>
      <c r="IB673" s="54"/>
      <c r="IC673" s="54"/>
      <c r="ID673" s="54"/>
      <c r="IE673" s="54"/>
      <c r="IF673" s="54"/>
      <c r="IG673" s="54"/>
      <c r="IH673" s="54"/>
      <c r="II673" s="54"/>
      <c r="IJ673" s="54"/>
      <c r="IK673" s="54"/>
      <c r="IL673" s="54"/>
      <c r="IM673" s="54"/>
      <c r="IN673" s="54"/>
      <c r="IO673" s="54"/>
      <c r="IP673" s="54"/>
      <c r="IQ673" s="54"/>
      <c r="IR673" s="54"/>
      <c r="IS673" s="54"/>
      <c r="IT673" s="54"/>
      <c r="IU673" s="54"/>
      <c r="IV673" s="54"/>
      <c r="IW673" s="54"/>
      <c r="IX673" s="54"/>
      <c r="IY673" s="54"/>
      <c r="IZ673" s="54"/>
      <c r="JA673" s="16"/>
      <c r="JB673" s="16"/>
      <c r="JC673" s="16"/>
      <c r="JD673" s="16"/>
    </row>
    <row r="674" spans="1:264" s="6" customFormat="1" x14ac:dyDescent="0.25">
      <c r="A674" s="55">
        <v>670</v>
      </c>
      <c r="B674" s="56">
        <f>ESTUDIANTES!B674</f>
        <v>0</v>
      </c>
      <c r="C674" s="56">
        <f>ESTUDIANTES!C674</f>
        <v>0</v>
      </c>
      <c r="D674" s="97">
        <f>ESTUDIANTES!D674</f>
        <v>0</v>
      </c>
      <c r="E674" s="97"/>
      <c r="F674" s="97"/>
      <c r="G674" s="97"/>
      <c r="H674" s="57">
        <f>ESTUDIANTES!H674</f>
        <v>0</v>
      </c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4"/>
      <c r="EL674" s="54"/>
      <c r="EM674" s="54"/>
      <c r="EN674" s="54"/>
      <c r="EO674" s="54"/>
      <c r="EP674" s="54"/>
      <c r="EQ674" s="54"/>
      <c r="ER674" s="54"/>
      <c r="ES674" s="54"/>
      <c r="ET674" s="54"/>
      <c r="EU674" s="54"/>
      <c r="EV674" s="54"/>
      <c r="EW674" s="54"/>
      <c r="EX674" s="54"/>
      <c r="EY674" s="54"/>
      <c r="EZ674" s="54"/>
      <c r="FA674" s="54"/>
      <c r="FB674" s="54"/>
      <c r="FC674" s="54"/>
      <c r="FD674" s="54"/>
      <c r="FE674" s="54"/>
      <c r="FF674" s="54"/>
      <c r="FG674" s="54"/>
      <c r="FH674" s="54"/>
      <c r="FI674" s="54"/>
      <c r="FJ674" s="54"/>
      <c r="FK674" s="54"/>
      <c r="FL674" s="54"/>
      <c r="FM674" s="54"/>
      <c r="FN674" s="54"/>
      <c r="FO674" s="54"/>
      <c r="FP674" s="54"/>
      <c r="FQ674" s="54"/>
      <c r="FR674" s="54"/>
      <c r="FS674" s="54"/>
      <c r="FT674" s="54"/>
      <c r="FU674" s="54"/>
      <c r="FV674" s="54"/>
      <c r="FW674" s="54"/>
      <c r="FX674" s="54"/>
      <c r="FY674" s="54"/>
      <c r="FZ674" s="54"/>
      <c r="GA674" s="54"/>
      <c r="GB674" s="54"/>
      <c r="GC674" s="54"/>
      <c r="GD674" s="54"/>
      <c r="GE674" s="54"/>
      <c r="GF674" s="54"/>
      <c r="GG674" s="54"/>
      <c r="GH674" s="54"/>
      <c r="GI674" s="54"/>
      <c r="GJ674" s="54"/>
      <c r="GK674" s="54"/>
      <c r="GL674" s="54"/>
      <c r="GM674" s="54"/>
      <c r="GN674" s="54"/>
      <c r="GO674" s="54"/>
      <c r="GP674" s="54"/>
      <c r="GQ674" s="54"/>
      <c r="GR674" s="54"/>
      <c r="GS674" s="54"/>
      <c r="GT674" s="54"/>
      <c r="GU674" s="54"/>
      <c r="GV674" s="54"/>
      <c r="GW674" s="54"/>
      <c r="GX674" s="54"/>
      <c r="GY674" s="54"/>
      <c r="GZ674" s="54"/>
      <c r="HA674" s="54"/>
      <c r="HB674" s="54"/>
      <c r="HC674" s="54"/>
      <c r="HD674" s="54"/>
      <c r="HE674" s="54"/>
      <c r="HF674" s="54"/>
      <c r="HG674" s="54"/>
      <c r="HH674" s="54"/>
      <c r="HI674" s="54"/>
      <c r="HJ674" s="54"/>
      <c r="HK674" s="54"/>
      <c r="HL674" s="54"/>
      <c r="HM674" s="54"/>
      <c r="HN674" s="54"/>
      <c r="HO674" s="54"/>
      <c r="HP674" s="54"/>
      <c r="HQ674" s="54"/>
      <c r="HR674" s="54"/>
      <c r="HS674" s="54"/>
      <c r="HT674" s="54"/>
      <c r="HU674" s="54"/>
      <c r="HV674" s="54"/>
      <c r="HW674" s="54"/>
      <c r="HX674" s="54"/>
      <c r="HY674" s="54"/>
      <c r="HZ674" s="54"/>
      <c r="IA674" s="54"/>
      <c r="IB674" s="54"/>
      <c r="IC674" s="54"/>
      <c r="ID674" s="54"/>
      <c r="IE674" s="54"/>
      <c r="IF674" s="54"/>
      <c r="IG674" s="54"/>
      <c r="IH674" s="54"/>
      <c r="II674" s="54"/>
      <c r="IJ674" s="54"/>
      <c r="IK674" s="54"/>
      <c r="IL674" s="54"/>
      <c r="IM674" s="54"/>
      <c r="IN674" s="54"/>
      <c r="IO674" s="54"/>
      <c r="IP674" s="54"/>
      <c r="IQ674" s="54"/>
      <c r="IR674" s="54"/>
      <c r="IS674" s="54"/>
      <c r="IT674" s="54"/>
      <c r="IU674" s="54"/>
      <c r="IV674" s="54"/>
      <c r="IW674" s="54"/>
      <c r="IX674" s="54"/>
      <c r="IY674" s="54"/>
      <c r="IZ674" s="54"/>
      <c r="JA674" s="16"/>
      <c r="JB674" s="16"/>
      <c r="JC674" s="16"/>
      <c r="JD674" s="16"/>
    </row>
    <row r="675" spans="1:264" s="6" customFormat="1" x14ac:dyDescent="0.25">
      <c r="A675" s="55">
        <v>671</v>
      </c>
      <c r="B675" s="56">
        <f>ESTUDIANTES!B675</f>
        <v>0</v>
      </c>
      <c r="C675" s="56">
        <f>ESTUDIANTES!C675</f>
        <v>0</v>
      </c>
      <c r="D675" s="97">
        <f>ESTUDIANTES!D675</f>
        <v>0</v>
      </c>
      <c r="E675" s="97"/>
      <c r="F675" s="97"/>
      <c r="G675" s="97"/>
      <c r="H675" s="57">
        <f>ESTUDIANTES!H675</f>
        <v>0</v>
      </c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  <c r="GS675" s="54"/>
      <c r="GT675" s="54"/>
      <c r="GU675" s="54"/>
      <c r="GV675" s="54"/>
      <c r="GW675" s="54"/>
      <c r="GX675" s="54"/>
      <c r="GY675" s="54"/>
      <c r="GZ675" s="54"/>
      <c r="HA675" s="54"/>
      <c r="HB675" s="54"/>
      <c r="HC675" s="54"/>
      <c r="HD675" s="54"/>
      <c r="HE675" s="54"/>
      <c r="HF675" s="54"/>
      <c r="HG675" s="54"/>
      <c r="HH675" s="54"/>
      <c r="HI675" s="54"/>
      <c r="HJ675" s="54"/>
      <c r="HK675" s="54"/>
      <c r="HL675" s="54"/>
      <c r="HM675" s="54"/>
      <c r="HN675" s="54"/>
      <c r="HO675" s="54"/>
      <c r="HP675" s="54"/>
      <c r="HQ675" s="54"/>
      <c r="HR675" s="54"/>
      <c r="HS675" s="54"/>
      <c r="HT675" s="54"/>
      <c r="HU675" s="54"/>
      <c r="HV675" s="54"/>
      <c r="HW675" s="54"/>
      <c r="HX675" s="54"/>
      <c r="HY675" s="54"/>
      <c r="HZ675" s="54"/>
      <c r="IA675" s="54"/>
      <c r="IB675" s="54"/>
      <c r="IC675" s="54"/>
      <c r="ID675" s="54"/>
      <c r="IE675" s="54"/>
      <c r="IF675" s="54"/>
      <c r="IG675" s="54"/>
      <c r="IH675" s="54"/>
      <c r="II675" s="54"/>
      <c r="IJ675" s="54"/>
      <c r="IK675" s="54"/>
      <c r="IL675" s="54"/>
      <c r="IM675" s="54"/>
      <c r="IN675" s="54"/>
      <c r="IO675" s="54"/>
      <c r="IP675" s="54"/>
      <c r="IQ675" s="54"/>
      <c r="IR675" s="54"/>
      <c r="IS675" s="54"/>
      <c r="IT675" s="54"/>
      <c r="IU675" s="54"/>
      <c r="IV675" s="54"/>
      <c r="IW675" s="54"/>
      <c r="IX675" s="54"/>
      <c r="IY675" s="54"/>
      <c r="IZ675" s="54"/>
      <c r="JA675" s="16"/>
      <c r="JB675" s="16"/>
      <c r="JC675" s="16"/>
      <c r="JD675" s="16"/>
    </row>
    <row r="676" spans="1:264" s="6" customFormat="1" x14ac:dyDescent="0.25">
      <c r="A676" s="55">
        <v>672</v>
      </c>
      <c r="B676" s="56">
        <f>ESTUDIANTES!B676</f>
        <v>0</v>
      </c>
      <c r="C676" s="56">
        <f>ESTUDIANTES!C676</f>
        <v>0</v>
      </c>
      <c r="D676" s="97">
        <f>ESTUDIANTES!D676</f>
        <v>0</v>
      </c>
      <c r="E676" s="97"/>
      <c r="F676" s="97"/>
      <c r="G676" s="97"/>
      <c r="H676" s="57">
        <f>ESTUDIANTES!H676</f>
        <v>0</v>
      </c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  <c r="HB676" s="54"/>
      <c r="HC676" s="54"/>
      <c r="HD676" s="54"/>
      <c r="HE676" s="54"/>
      <c r="HF676" s="54"/>
      <c r="HG676" s="54"/>
      <c r="HH676" s="54"/>
      <c r="HI676" s="54"/>
      <c r="HJ676" s="54"/>
      <c r="HK676" s="54"/>
      <c r="HL676" s="54"/>
      <c r="HM676" s="54"/>
      <c r="HN676" s="54"/>
      <c r="HO676" s="54"/>
      <c r="HP676" s="54"/>
      <c r="HQ676" s="54"/>
      <c r="HR676" s="54"/>
      <c r="HS676" s="54"/>
      <c r="HT676" s="54"/>
      <c r="HU676" s="54"/>
      <c r="HV676" s="54"/>
      <c r="HW676" s="54"/>
      <c r="HX676" s="54"/>
      <c r="HY676" s="54"/>
      <c r="HZ676" s="54"/>
      <c r="IA676" s="54"/>
      <c r="IB676" s="54"/>
      <c r="IC676" s="54"/>
      <c r="ID676" s="54"/>
      <c r="IE676" s="54"/>
      <c r="IF676" s="54"/>
      <c r="IG676" s="54"/>
      <c r="IH676" s="54"/>
      <c r="II676" s="54"/>
      <c r="IJ676" s="54"/>
      <c r="IK676" s="54"/>
      <c r="IL676" s="54"/>
      <c r="IM676" s="54"/>
      <c r="IN676" s="54"/>
      <c r="IO676" s="54"/>
      <c r="IP676" s="54"/>
      <c r="IQ676" s="54"/>
      <c r="IR676" s="54"/>
      <c r="IS676" s="54"/>
      <c r="IT676" s="54"/>
      <c r="IU676" s="54"/>
      <c r="IV676" s="54"/>
      <c r="IW676" s="54"/>
      <c r="IX676" s="54"/>
      <c r="IY676" s="54"/>
      <c r="IZ676" s="54"/>
      <c r="JA676" s="16"/>
      <c r="JB676" s="16"/>
      <c r="JC676" s="16"/>
      <c r="JD676" s="16"/>
    </row>
    <row r="677" spans="1:264" s="6" customFormat="1" x14ac:dyDescent="0.25">
      <c r="A677" s="55">
        <v>673</v>
      </c>
      <c r="B677" s="56">
        <f>ESTUDIANTES!B677</f>
        <v>0</v>
      </c>
      <c r="C677" s="56">
        <f>ESTUDIANTES!C677</f>
        <v>0</v>
      </c>
      <c r="D677" s="97">
        <f>ESTUDIANTES!D677</f>
        <v>0</v>
      </c>
      <c r="E677" s="97"/>
      <c r="F677" s="97"/>
      <c r="G677" s="97"/>
      <c r="H677" s="57">
        <f>ESTUDIANTES!H677</f>
        <v>0</v>
      </c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4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4"/>
      <c r="EK677" s="54"/>
      <c r="EL677" s="54"/>
      <c r="EM677" s="54"/>
      <c r="EN677" s="54"/>
      <c r="EO677" s="54"/>
      <c r="EP677" s="54"/>
      <c r="EQ677" s="54"/>
      <c r="ER677" s="54"/>
      <c r="ES677" s="54"/>
      <c r="ET677" s="54"/>
      <c r="EU677" s="54"/>
      <c r="EV677" s="54"/>
      <c r="EW677" s="54"/>
      <c r="EX677" s="54"/>
      <c r="EY677" s="54"/>
      <c r="EZ677" s="54"/>
      <c r="FA677" s="54"/>
      <c r="FB677" s="54"/>
      <c r="FC677" s="54"/>
      <c r="FD677" s="54"/>
      <c r="FE677" s="54"/>
      <c r="FF677" s="54"/>
      <c r="FG677" s="54"/>
      <c r="FH677" s="54"/>
      <c r="FI677" s="54"/>
      <c r="FJ677" s="54"/>
      <c r="FK677" s="54"/>
      <c r="FL677" s="54"/>
      <c r="FM677" s="54"/>
      <c r="FN677" s="54"/>
      <c r="FO677" s="54"/>
      <c r="FP677" s="54"/>
      <c r="FQ677" s="54"/>
      <c r="FR677" s="54"/>
      <c r="FS677" s="54"/>
      <c r="FT677" s="54"/>
      <c r="FU677" s="54"/>
      <c r="FV677" s="54"/>
      <c r="FW677" s="54"/>
      <c r="FX677" s="54"/>
      <c r="FY677" s="54"/>
      <c r="FZ677" s="54"/>
      <c r="GA677" s="54"/>
      <c r="GB677" s="54"/>
      <c r="GC677" s="54"/>
      <c r="GD677" s="54"/>
      <c r="GE677" s="54"/>
      <c r="GF677" s="54"/>
      <c r="GG677" s="54"/>
      <c r="GH677" s="54"/>
      <c r="GI677" s="54"/>
      <c r="GJ677" s="54"/>
      <c r="GK677" s="54"/>
      <c r="GL677" s="54"/>
      <c r="GM677" s="54"/>
      <c r="GN677" s="54"/>
      <c r="GO677" s="54"/>
      <c r="GP677" s="54"/>
      <c r="GQ677" s="54"/>
      <c r="GR677" s="54"/>
      <c r="GS677" s="54"/>
      <c r="GT677" s="54"/>
      <c r="GU677" s="54"/>
      <c r="GV677" s="54"/>
      <c r="GW677" s="54"/>
      <c r="GX677" s="54"/>
      <c r="GY677" s="54"/>
      <c r="GZ677" s="54"/>
      <c r="HA677" s="54"/>
      <c r="HB677" s="54"/>
      <c r="HC677" s="54"/>
      <c r="HD677" s="54"/>
      <c r="HE677" s="54"/>
      <c r="HF677" s="54"/>
      <c r="HG677" s="54"/>
      <c r="HH677" s="54"/>
      <c r="HI677" s="54"/>
      <c r="HJ677" s="54"/>
      <c r="HK677" s="54"/>
      <c r="HL677" s="54"/>
      <c r="HM677" s="54"/>
      <c r="HN677" s="54"/>
      <c r="HO677" s="54"/>
      <c r="HP677" s="54"/>
      <c r="HQ677" s="54"/>
      <c r="HR677" s="54"/>
      <c r="HS677" s="54"/>
      <c r="HT677" s="54"/>
      <c r="HU677" s="54"/>
      <c r="HV677" s="54"/>
      <c r="HW677" s="54"/>
      <c r="HX677" s="54"/>
      <c r="HY677" s="54"/>
      <c r="HZ677" s="54"/>
      <c r="IA677" s="54"/>
      <c r="IB677" s="54"/>
      <c r="IC677" s="54"/>
      <c r="ID677" s="54"/>
      <c r="IE677" s="54"/>
      <c r="IF677" s="54"/>
      <c r="IG677" s="54"/>
      <c r="IH677" s="54"/>
      <c r="II677" s="54"/>
      <c r="IJ677" s="54"/>
      <c r="IK677" s="54"/>
      <c r="IL677" s="54"/>
      <c r="IM677" s="54"/>
      <c r="IN677" s="54"/>
      <c r="IO677" s="54"/>
      <c r="IP677" s="54"/>
      <c r="IQ677" s="54"/>
      <c r="IR677" s="54"/>
      <c r="IS677" s="54"/>
      <c r="IT677" s="54"/>
      <c r="IU677" s="54"/>
      <c r="IV677" s="54"/>
      <c r="IW677" s="54"/>
      <c r="IX677" s="54"/>
      <c r="IY677" s="54"/>
      <c r="IZ677" s="54"/>
      <c r="JA677" s="16"/>
      <c r="JB677" s="16"/>
      <c r="JC677" s="16"/>
      <c r="JD677" s="16"/>
    </row>
    <row r="678" spans="1:264" s="6" customFormat="1" x14ac:dyDescent="0.25">
      <c r="A678" s="55">
        <v>674</v>
      </c>
      <c r="B678" s="56">
        <f>ESTUDIANTES!B678</f>
        <v>0</v>
      </c>
      <c r="C678" s="56">
        <f>ESTUDIANTES!C678</f>
        <v>0</v>
      </c>
      <c r="D678" s="97">
        <f>ESTUDIANTES!D678</f>
        <v>0</v>
      </c>
      <c r="E678" s="97"/>
      <c r="F678" s="97"/>
      <c r="G678" s="97"/>
      <c r="H678" s="57">
        <f>ESTUDIANTES!H678</f>
        <v>0</v>
      </c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4"/>
      <c r="CO678" s="54"/>
      <c r="CP678" s="54"/>
      <c r="CQ678" s="54"/>
      <c r="CR678" s="54"/>
      <c r="CS678" s="54"/>
      <c r="CT678" s="54"/>
      <c r="CU678" s="54"/>
      <c r="CV678" s="54"/>
      <c r="CW678" s="54"/>
      <c r="CX678" s="54"/>
      <c r="CY678" s="54"/>
      <c r="CZ678" s="54"/>
      <c r="DA678" s="54"/>
      <c r="DB678" s="54"/>
      <c r="DC678" s="54"/>
      <c r="DD678" s="54"/>
      <c r="DE678" s="54"/>
      <c r="DF678" s="54"/>
      <c r="DG678" s="54"/>
      <c r="DH678" s="54"/>
      <c r="DI678" s="54"/>
      <c r="DJ678" s="54"/>
      <c r="DK678" s="54"/>
      <c r="DL678" s="54"/>
      <c r="DM678" s="54"/>
      <c r="DN678" s="54"/>
      <c r="DO678" s="54"/>
      <c r="DP678" s="54"/>
      <c r="DQ678" s="54"/>
      <c r="DR678" s="54"/>
      <c r="DS678" s="54"/>
      <c r="DT678" s="54"/>
      <c r="DU678" s="54"/>
      <c r="DV678" s="54"/>
      <c r="DW678" s="54"/>
      <c r="DX678" s="54"/>
      <c r="DY678" s="54"/>
      <c r="DZ678" s="54"/>
      <c r="EA678" s="54"/>
      <c r="EB678" s="54"/>
      <c r="EC678" s="54"/>
      <c r="ED678" s="54"/>
      <c r="EE678" s="54"/>
      <c r="EF678" s="54"/>
      <c r="EG678" s="54"/>
      <c r="EH678" s="54"/>
      <c r="EI678" s="54"/>
      <c r="EJ678" s="54"/>
      <c r="EK678" s="54"/>
      <c r="EL678" s="54"/>
      <c r="EM678" s="54"/>
      <c r="EN678" s="54"/>
      <c r="EO678" s="54"/>
      <c r="EP678" s="54"/>
      <c r="EQ678" s="54"/>
      <c r="ER678" s="54"/>
      <c r="ES678" s="54"/>
      <c r="ET678" s="54"/>
      <c r="EU678" s="54"/>
      <c r="EV678" s="54"/>
      <c r="EW678" s="54"/>
      <c r="EX678" s="54"/>
      <c r="EY678" s="54"/>
      <c r="EZ678" s="54"/>
      <c r="FA678" s="54"/>
      <c r="FB678" s="54"/>
      <c r="FC678" s="54"/>
      <c r="FD678" s="54"/>
      <c r="FE678" s="54"/>
      <c r="FF678" s="54"/>
      <c r="FG678" s="54"/>
      <c r="FH678" s="54"/>
      <c r="FI678" s="54"/>
      <c r="FJ678" s="54"/>
      <c r="FK678" s="54"/>
      <c r="FL678" s="54"/>
      <c r="FM678" s="54"/>
      <c r="FN678" s="54"/>
      <c r="FO678" s="54"/>
      <c r="FP678" s="54"/>
      <c r="FQ678" s="54"/>
      <c r="FR678" s="54"/>
      <c r="FS678" s="54"/>
      <c r="FT678" s="54"/>
      <c r="FU678" s="54"/>
      <c r="FV678" s="54"/>
      <c r="FW678" s="54"/>
      <c r="FX678" s="54"/>
      <c r="FY678" s="54"/>
      <c r="FZ678" s="54"/>
      <c r="GA678" s="54"/>
      <c r="GB678" s="54"/>
      <c r="GC678" s="54"/>
      <c r="GD678" s="54"/>
      <c r="GE678" s="54"/>
      <c r="GF678" s="54"/>
      <c r="GG678" s="54"/>
      <c r="GH678" s="54"/>
      <c r="GI678" s="54"/>
      <c r="GJ678" s="54"/>
      <c r="GK678" s="54"/>
      <c r="GL678" s="54"/>
      <c r="GM678" s="54"/>
      <c r="GN678" s="54"/>
      <c r="GO678" s="54"/>
      <c r="GP678" s="54"/>
      <c r="GQ678" s="54"/>
      <c r="GR678" s="54"/>
      <c r="GS678" s="54"/>
      <c r="GT678" s="54"/>
      <c r="GU678" s="54"/>
      <c r="GV678" s="54"/>
      <c r="GW678" s="54"/>
      <c r="GX678" s="54"/>
      <c r="GY678" s="54"/>
      <c r="GZ678" s="54"/>
      <c r="HA678" s="54"/>
      <c r="HB678" s="54"/>
      <c r="HC678" s="54"/>
      <c r="HD678" s="54"/>
      <c r="HE678" s="54"/>
      <c r="HF678" s="54"/>
      <c r="HG678" s="54"/>
      <c r="HH678" s="54"/>
      <c r="HI678" s="54"/>
      <c r="HJ678" s="54"/>
      <c r="HK678" s="54"/>
      <c r="HL678" s="54"/>
      <c r="HM678" s="54"/>
      <c r="HN678" s="54"/>
      <c r="HO678" s="54"/>
      <c r="HP678" s="54"/>
      <c r="HQ678" s="54"/>
      <c r="HR678" s="54"/>
      <c r="HS678" s="54"/>
      <c r="HT678" s="54"/>
      <c r="HU678" s="54"/>
      <c r="HV678" s="54"/>
      <c r="HW678" s="54"/>
      <c r="HX678" s="54"/>
      <c r="HY678" s="54"/>
      <c r="HZ678" s="54"/>
      <c r="IA678" s="54"/>
      <c r="IB678" s="54"/>
      <c r="IC678" s="54"/>
      <c r="ID678" s="54"/>
      <c r="IE678" s="54"/>
      <c r="IF678" s="54"/>
      <c r="IG678" s="54"/>
      <c r="IH678" s="54"/>
      <c r="II678" s="54"/>
      <c r="IJ678" s="54"/>
      <c r="IK678" s="54"/>
      <c r="IL678" s="54"/>
      <c r="IM678" s="54"/>
      <c r="IN678" s="54"/>
      <c r="IO678" s="54"/>
      <c r="IP678" s="54"/>
      <c r="IQ678" s="54"/>
      <c r="IR678" s="54"/>
      <c r="IS678" s="54"/>
      <c r="IT678" s="54"/>
      <c r="IU678" s="54"/>
      <c r="IV678" s="54"/>
      <c r="IW678" s="54"/>
      <c r="IX678" s="54"/>
      <c r="IY678" s="54"/>
      <c r="IZ678" s="54"/>
      <c r="JA678" s="16"/>
      <c r="JB678" s="16"/>
      <c r="JC678" s="16"/>
      <c r="JD678" s="16"/>
    </row>
    <row r="679" spans="1:264" s="6" customFormat="1" x14ac:dyDescent="0.25">
      <c r="A679" s="55">
        <v>675</v>
      </c>
      <c r="B679" s="56">
        <f>ESTUDIANTES!B679</f>
        <v>0</v>
      </c>
      <c r="C679" s="56">
        <f>ESTUDIANTES!C679</f>
        <v>0</v>
      </c>
      <c r="D679" s="97">
        <f>ESTUDIANTES!D679</f>
        <v>0</v>
      </c>
      <c r="E679" s="97"/>
      <c r="F679" s="97"/>
      <c r="G679" s="97"/>
      <c r="H679" s="57">
        <f>ESTUDIANTES!H679</f>
        <v>0</v>
      </c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4"/>
      <c r="CO679" s="54"/>
      <c r="CP679" s="54"/>
      <c r="CQ679" s="54"/>
      <c r="CR679" s="54"/>
      <c r="CS679" s="54"/>
      <c r="CT679" s="54"/>
      <c r="CU679" s="54"/>
      <c r="CV679" s="54"/>
      <c r="CW679" s="54"/>
      <c r="CX679" s="54"/>
      <c r="CY679" s="54"/>
      <c r="CZ679" s="54"/>
      <c r="DA679" s="54"/>
      <c r="DB679" s="54"/>
      <c r="DC679" s="54"/>
      <c r="DD679" s="54"/>
      <c r="DE679" s="54"/>
      <c r="DF679" s="54"/>
      <c r="DG679" s="54"/>
      <c r="DH679" s="54"/>
      <c r="DI679" s="54"/>
      <c r="DJ679" s="54"/>
      <c r="DK679" s="54"/>
      <c r="DL679" s="54"/>
      <c r="DM679" s="54"/>
      <c r="DN679" s="54"/>
      <c r="DO679" s="54"/>
      <c r="DP679" s="54"/>
      <c r="DQ679" s="54"/>
      <c r="DR679" s="54"/>
      <c r="DS679" s="54"/>
      <c r="DT679" s="54"/>
      <c r="DU679" s="54"/>
      <c r="DV679" s="54"/>
      <c r="DW679" s="54"/>
      <c r="DX679" s="54"/>
      <c r="DY679" s="54"/>
      <c r="DZ679" s="54"/>
      <c r="EA679" s="54"/>
      <c r="EB679" s="54"/>
      <c r="EC679" s="54"/>
      <c r="ED679" s="54"/>
      <c r="EE679" s="54"/>
      <c r="EF679" s="54"/>
      <c r="EG679" s="54"/>
      <c r="EH679" s="54"/>
      <c r="EI679" s="54"/>
      <c r="EJ679" s="54"/>
      <c r="EK679" s="54"/>
      <c r="EL679" s="54"/>
      <c r="EM679" s="54"/>
      <c r="EN679" s="54"/>
      <c r="EO679" s="54"/>
      <c r="EP679" s="54"/>
      <c r="EQ679" s="54"/>
      <c r="ER679" s="54"/>
      <c r="ES679" s="54"/>
      <c r="ET679" s="54"/>
      <c r="EU679" s="54"/>
      <c r="EV679" s="54"/>
      <c r="EW679" s="54"/>
      <c r="EX679" s="54"/>
      <c r="EY679" s="54"/>
      <c r="EZ679" s="54"/>
      <c r="FA679" s="54"/>
      <c r="FB679" s="54"/>
      <c r="FC679" s="54"/>
      <c r="FD679" s="54"/>
      <c r="FE679" s="54"/>
      <c r="FF679" s="54"/>
      <c r="FG679" s="54"/>
      <c r="FH679" s="54"/>
      <c r="FI679" s="54"/>
      <c r="FJ679" s="54"/>
      <c r="FK679" s="54"/>
      <c r="FL679" s="54"/>
      <c r="FM679" s="54"/>
      <c r="FN679" s="54"/>
      <c r="FO679" s="54"/>
      <c r="FP679" s="54"/>
      <c r="FQ679" s="54"/>
      <c r="FR679" s="54"/>
      <c r="FS679" s="54"/>
      <c r="FT679" s="54"/>
      <c r="FU679" s="54"/>
      <c r="FV679" s="54"/>
      <c r="FW679" s="54"/>
      <c r="FX679" s="54"/>
      <c r="FY679" s="54"/>
      <c r="FZ679" s="54"/>
      <c r="GA679" s="54"/>
      <c r="GB679" s="54"/>
      <c r="GC679" s="54"/>
      <c r="GD679" s="54"/>
      <c r="GE679" s="54"/>
      <c r="GF679" s="54"/>
      <c r="GG679" s="54"/>
      <c r="GH679" s="54"/>
      <c r="GI679" s="54"/>
      <c r="GJ679" s="54"/>
      <c r="GK679" s="54"/>
      <c r="GL679" s="54"/>
      <c r="GM679" s="54"/>
      <c r="GN679" s="54"/>
      <c r="GO679" s="54"/>
      <c r="GP679" s="54"/>
      <c r="GQ679" s="54"/>
      <c r="GR679" s="54"/>
      <c r="GS679" s="54"/>
      <c r="GT679" s="54"/>
      <c r="GU679" s="54"/>
      <c r="GV679" s="54"/>
      <c r="GW679" s="54"/>
      <c r="GX679" s="54"/>
      <c r="GY679" s="54"/>
      <c r="GZ679" s="54"/>
      <c r="HA679" s="54"/>
      <c r="HB679" s="54"/>
      <c r="HC679" s="54"/>
      <c r="HD679" s="54"/>
      <c r="HE679" s="54"/>
      <c r="HF679" s="54"/>
      <c r="HG679" s="54"/>
      <c r="HH679" s="54"/>
      <c r="HI679" s="54"/>
      <c r="HJ679" s="54"/>
      <c r="HK679" s="54"/>
      <c r="HL679" s="54"/>
      <c r="HM679" s="54"/>
      <c r="HN679" s="54"/>
      <c r="HO679" s="54"/>
      <c r="HP679" s="54"/>
      <c r="HQ679" s="54"/>
      <c r="HR679" s="54"/>
      <c r="HS679" s="54"/>
      <c r="HT679" s="54"/>
      <c r="HU679" s="54"/>
      <c r="HV679" s="54"/>
      <c r="HW679" s="54"/>
      <c r="HX679" s="54"/>
      <c r="HY679" s="54"/>
      <c r="HZ679" s="54"/>
      <c r="IA679" s="54"/>
      <c r="IB679" s="54"/>
      <c r="IC679" s="54"/>
      <c r="ID679" s="54"/>
      <c r="IE679" s="54"/>
      <c r="IF679" s="54"/>
      <c r="IG679" s="54"/>
      <c r="IH679" s="54"/>
      <c r="II679" s="54"/>
      <c r="IJ679" s="54"/>
      <c r="IK679" s="54"/>
      <c r="IL679" s="54"/>
      <c r="IM679" s="54"/>
      <c r="IN679" s="54"/>
      <c r="IO679" s="54"/>
      <c r="IP679" s="54"/>
      <c r="IQ679" s="54"/>
      <c r="IR679" s="54"/>
      <c r="IS679" s="54"/>
      <c r="IT679" s="54"/>
      <c r="IU679" s="54"/>
      <c r="IV679" s="54"/>
      <c r="IW679" s="54"/>
      <c r="IX679" s="54"/>
      <c r="IY679" s="54"/>
      <c r="IZ679" s="54"/>
      <c r="JA679" s="16"/>
      <c r="JB679" s="16"/>
      <c r="JC679" s="16"/>
      <c r="JD679" s="16"/>
    </row>
    <row r="680" spans="1:264" s="6" customFormat="1" x14ac:dyDescent="0.25">
      <c r="A680" s="55">
        <v>676</v>
      </c>
      <c r="B680" s="56">
        <f>ESTUDIANTES!B680</f>
        <v>0</v>
      </c>
      <c r="C680" s="56">
        <f>ESTUDIANTES!C680</f>
        <v>0</v>
      </c>
      <c r="D680" s="97">
        <f>ESTUDIANTES!D680</f>
        <v>0</v>
      </c>
      <c r="E680" s="97"/>
      <c r="F680" s="97"/>
      <c r="G680" s="97"/>
      <c r="H680" s="57">
        <f>ESTUDIANTES!H680</f>
        <v>0</v>
      </c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4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4"/>
      <c r="EK680" s="54"/>
      <c r="EL680" s="54"/>
      <c r="EM680" s="54"/>
      <c r="EN680" s="54"/>
      <c r="EO680" s="54"/>
      <c r="EP680" s="54"/>
      <c r="EQ680" s="54"/>
      <c r="ER680" s="54"/>
      <c r="ES680" s="54"/>
      <c r="ET680" s="54"/>
      <c r="EU680" s="54"/>
      <c r="EV680" s="54"/>
      <c r="EW680" s="54"/>
      <c r="EX680" s="54"/>
      <c r="EY680" s="54"/>
      <c r="EZ680" s="54"/>
      <c r="FA680" s="54"/>
      <c r="FB680" s="54"/>
      <c r="FC680" s="54"/>
      <c r="FD680" s="54"/>
      <c r="FE680" s="54"/>
      <c r="FF680" s="54"/>
      <c r="FG680" s="54"/>
      <c r="FH680" s="54"/>
      <c r="FI680" s="54"/>
      <c r="FJ680" s="54"/>
      <c r="FK680" s="54"/>
      <c r="FL680" s="54"/>
      <c r="FM680" s="54"/>
      <c r="FN680" s="54"/>
      <c r="FO680" s="54"/>
      <c r="FP680" s="54"/>
      <c r="FQ680" s="54"/>
      <c r="FR680" s="54"/>
      <c r="FS680" s="54"/>
      <c r="FT680" s="54"/>
      <c r="FU680" s="54"/>
      <c r="FV680" s="54"/>
      <c r="FW680" s="54"/>
      <c r="FX680" s="54"/>
      <c r="FY680" s="54"/>
      <c r="FZ680" s="54"/>
      <c r="GA680" s="54"/>
      <c r="GB680" s="54"/>
      <c r="GC680" s="54"/>
      <c r="GD680" s="54"/>
      <c r="GE680" s="54"/>
      <c r="GF680" s="54"/>
      <c r="GG680" s="54"/>
      <c r="GH680" s="54"/>
      <c r="GI680" s="54"/>
      <c r="GJ680" s="54"/>
      <c r="GK680" s="54"/>
      <c r="GL680" s="54"/>
      <c r="GM680" s="54"/>
      <c r="GN680" s="54"/>
      <c r="GO680" s="54"/>
      <c r="GP680" s="54"/>
      <c r="GQ680" s="54"/>
      <c r="GR680" s="54"/>
      <c r="GS680" s="54"/>
      <c r="GT680" s="54"/>
      <c r="GU680" s="54"/>
      <c r="GV680" s="54"/>
      <c r="GW680" s="54"/>
      <c r="GX680" s="54"/>
      <c r="GY680" s="54"/>
      <c r="GZ680" s="54"/>
      <c r="HA680" s="54"/>
      <c r="HB680" s="54"/>
      <c r="HC680" s="54"/>
      <c r="HD680" s="54"/>
      <c r="HE680" s="54"/>
      <c r="HF680" s="54"/>
      <c r="HG680" s="54"/>
      <c r="HH680" s="54"/>
      <c r="HI680" s="54"/>
      <c r="HJ680" s="54"/>
      <c r="HK680" s="54"/>
      <c r="HL680" s="54"/>
      <c r="HM680" s="54"/>
      <c r="HN680" s="54"/>
      <c r="HO680" s="54"/>
      <c r="HP680" s="54"/>
      <c r="HQ680" s="54"/>
      <c r="HR680" s="54"/>
      <c r="HS680" s="54"/>
      <c r="HT680" s="54"/>
      <c r="HU680" s="54"/>
      <c r="HV680" s="54"/>
      <c r="HW680" s="54"/>
      <c r="HX680" s="54"/>
      <c r="HY680" s="54"/>
      <c r="HZ680" s="54"/>
      <c r="IA680" s="54"/>
      <c r="IB680" s="54"/>
      <c r="IC680" s="54"/>
      <c r="ID680" s="54"/>
      <c r="IE680" s="54"/>
      <c r="IF680" s="54"/>
      <c r="IG680" s="54"/>
      <c r="IH680" s="54"/>
      <c r="II680" s="54"/>
      <c r="IJ680" s="54"/>
      <c r="IK680" s="54"/>
      <c r="IL680" s="54"/>
      <c r="IM680" s="54"/>
      <c r="IN680" s="54"/>
      <c r="IO680" s="54"/>
      <c r="IP680" s="54"/>
      <c r="IQ680" s="54"/>
      <c r="IR680" s="54"/>
      <c r="IS680" s="54"/>
      <c r="IT680" s="54"/>
      <c r="IU680" s="54"/>
      <c r="IV680" s="54"/>
      <c r="IW680" s="54"/>
      <c r="IX680" s="54"/>
      <c r="IY680" s="54"/>
      <c r="IZ680" s="54"/>
      <c r="JA680" s="16"/>
      <c r="JB680" s="16"/>
      <c r="JC680" s="16"/>
      <c r="JD680" s="16"/>
    </row>
    <row r="681" spans="1:264" s="6" customFormat="1" x14ac:dyDescent="0.25">
      <c r="A681" s="55">
        <v>677</v>
      </c>
      <c r="B681" s="56">
        <f>ESTUDIANTES!B681</f>
        <v>0</v>
      </c>
      <c r="C681" s="56">
        <f>ESTUDIANTES!C681</f>
        <v>0</v>
      </c>
      <c r="D681" s="97">
        <f>ESTUDIANTES!D681</f>
        <v>0</v>
      </c>
      <c r="E681" s="97"/>
      <c r="F681" s="97"/>
      <c r="G681" s="97"/>
      <c r="H681" s="57">
        <f>ESTUDIANTES!H681</f>
        <v>0</v>
      </c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4"/>
      <c r="EL681" s="54"/>
      <c r="EM681" s="54"/>
      <c r="EN681" s="54"/>
      <c r="EO681" s="54"/>
      <c r="EP681" s="54"/>
      <c r="EQ681" s="54"/>
      <c r="ER681" s="54"/>
      <c r="ES681" s="54"/>
      <c r="ET681" s="54"/>
      <c r="EU681" s="54"/>
      <c r="EV681" s="54"/>
      <c r="EW681" s="54"/>
      <c r="EX681" s="54"/>
      <c r="EY681" s="54"/>
      <c r="EZ681" s="54"/>
      <c r="FA681" s="54"/>
      <c r="FB681" s="54"/>
      <c r="FC681" s="54"/>
      <c r="FD681" s="54"/>
      <c r="FE681" s="54"/>
      <c r="FF681" s="54"/>
      <c r="FG681" s="54"/>
      <c r="FH681" s="54"/>
      <c r="FI681" s="54"/>
      <c r="FJ681" s="54"/>
      <c r="FK681" s="54"/>
      <c r="FL681" s="54"/>
      <c r="FM681" s="54"/>
      <c r="FN681" s="54"/>
      <c r="FO681" s="54"/>
      <c r="FP681" s="54"/>
      <c r="FQ681" s="54"/>
      <c r="FR681" s="54"/>
      <c r="FS681" s="54"/>
      <c r="FT681" s="54"/>
      <c r="FU681" s="54"/>
      <c r="FV681" s="54"/>
      <c r="FW681" s="54"/>
      <c r="FX681" s="54"/>
      <c r="FY681" s="54"/>
      <c r="FZ681" s="54"/>
      <c r="GA681" s="54"/>
      <c r="GB681" s="54"/>
      <c r="GC681" s="54"/>
      <c r="GD681" s="54"/>
      <c r="GE681" s="54"/>
      <c r="GF681" s="54"/>
      <c r="GG681" s="54"/>
      <c r="GH681" s="54"/>
      <c r="GI681" s="54"/>
      <c r="GJ681" s="54"/>
      <c r="GK681" s="54"/>
      <c r="GL681" s="54"/>
      <c r="GM681" s="54"/>
      <c r="GN681" s="54"/>
      <c r="GO681" s="54"/>
      <c r="GP681" s="54"/>
      <c r="GQ681" s="54"/>
      <c r="GR681" s="54"/>
      <c r="GS681" s="54"/>
      <c r="GT681" s="54"/>
      <c r="GU681" s="54"/>
      <c r="GV681" s="54"/>
      <c r="GW681" s="54"/>
      <c r="GX681" s="54"/>
      <c r="GY681" s="54"/>
      <c r="GZ681" s="54"/>
      <c r="HA681" s="54"/>
      <c r="HB681" s="54"/>
      <c r="HC681" s="54"/>
      <c r="HD681" s="54"/>
      <c r="HE681" s="54"/>
      <c r="HF681" s="54"/>
      <c r="HG681" s="54"/>
      <c r="HH681" s="54"/>
      <c r="HI681" s="54"/>
      <c r="HJ681" s="54"/>
      <c r="HK681" s="54"/>
      <c r="HL681" s="54"/>
      <c r="HM681" s="54"/>
      <c r="HN681" s="54"/>
      <c r="HO681" s="54"/>
      <c r="HP681" s="54"/>
      <c r="HQ681" s="54"/>
      <c r="HR681" s="54"/>
      <c r="HS681" s="54"/>
      <c r="HT681" s="54"/>
      <c r="HU681" s="54"/>
      <c r="HV681" s="54"/>
      <c r="HW681" s="54"/>
      <c r="HX681" s="54"/>
      <c r="HY681" s="54"/>
      <c r="HZ681" s="54"/>
      <c r="IA681" s="54"/>
      <c r="IB681" s="54"/>
      <c r="IC681" s="54"/>
      <c r="ID681" s="54"/>
      <c r="IE681" s="54"/>
      <c r="IF681" s="54"/>
      <c r="IG681" s="54"/>
      <c r="IH681" s="54"/>
      <c r="II681" s="54"/>
      <c r="IJ681" s="54"/>
      <c r="IK681" s="54"/>
      <c r="IL681" s="54"/>
      <c r="IM681" s="54"/>
      <c r="IN681" s="54"/>
      <c r="IO681" s="54"/>
      <c r="IP681" s="54"/>
      <c r="IQ681" s="54"/>
      <c r="IR681" s="54"/>
      <c r="IS681" s="54"/>
      <c r="IT681" s="54"/>
      <c r="IU681" s="54"/>
      <c r="IV681" s="54"/>
      <c r="IW681" s="54"/>
      <c r="IX681" s="54"/>
      <c r="IY681" s="54"/>
      <c r="IZ681" s="54"/>
      <c r="JA681" s="16"/>
      <c r="JB681" s="16"/>
      <c r="JC681" s="16"/>
      <c r="JD681" s="16"/>
    </row>
    <row r="682" spans="1:264" s="6" customFormat="1" x14ac:dyDescent="0.25">
      <c r="A682" s="55">
        <v>678</v>
      </c>
      <c r="B682" s="56">
        <f>ESTUDIANTES!B682</f>
        <v>0</v>
      </c>
      <c r="C682" s="56">
        <f>ESTUDIANTES!C682</f>
        <v>0</v>
      </c>
      <c r="D682" s="97">
        <f>ESTUDIANTES!D682</f>
        <v>0</v>
      </c>
      <c r="E682" s="97"/>
      <c r="F682" s="97"/>
      <c r="G682" s="97"/>
      <c r="H682" s="57">
        <f>ESTUDIANTES!H682</f>
        <v>0</v>
      </c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4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4"/>
      <c r="EL682" s="54"/>
      <c r="EM682" s="54"/>
      <c r="EN682" s="54"/>
      <c r="EO682" s="54"/>
      <c r="EP682" s="54"/>
      <c r="EQ682" s="54"/>
      <c r="ER682" s="54"/>
      <c r="ES682" s="54"/>
      <c r="ET682" s="54"/>
      <c r="EU682" s="54"/>
      <c r="EV682" s="54"/>
      <c r="EW682" s="54"/>
      <c r="EX682" s="54"/>
      <c r="EY682" s="54"/>
      <c r="EZ682" s="54"/>
      <c r="FA682" s="54"/>
      <c r="FB682" s="54"/>
      <c r="FC682" s="54"/>
      <c r="FD682" s="54"/>
      <c r="FE682" s="54"/>
      <c r="FF682" s="54"/>
      <c r="FG682" s="54"/>
      <c r="FH682" s="54"/>
      <c r="FI682" s="54"/>
      <c r="FJ682" s="54"/>
      <c r="FK682" s="54"/>
      <c r="FL682" s="54"/>
      <c r="FM682" s="54"/>
      <c r="FN682" s="54"/>
      <c r="FO682" s="54"/>
      <c r="FP682" s="54"/>
      <c r="FQ682" s="54"/>
      <c r="FR682" s="54"/>
      <c r="FS682" s="54"/>
      <c r="FT682" s="54"/>
      <c r="FU682" s="54"/>
      <c r="FV682" s="54"/>
      <c r="FW682" s="54"/>
      <c r="FX682" s="54"/>
      <c r="FY682" s="54"/>
      <c r="FZ682" s="54"/>
      <c r="GA682" s="54"/>
      <c r="GB682" s="54"/>
      <c r="GC682" s="54"/>
      <c r="GD682" s="54"/>
      <c r="GE682" s="54"/>
      <c r="GF682" s="54"/>
      <c r="GG682" s="54"/>
      <c r="GH682" s="54"/>
      <c r="GI682" s="54"/>
      <c r="GJ682" s="54"/>
      <c r="GK682" s="54"/>
      <c r="GL682" s="54"/>
      <c r="GM682" s="54"/>
      <c r="GN682" s="54"/>
      <c r="GO682" s="54"/>
      <c r="GP682" s="54"/>
      <c r="GQ682" s="54"/>
      <c r="GR682" s="54"/>
      <c r="GS682" s="54"/>
      <c r="GT682" s="54"/>
      <c r="GU682" s="54"/>
      <c r="GV682" s="54"/>
      <c r="GW682" s="54"/>
      <c r="GX682" s="54"/>
      <c r="GY682" s="54"/>
      <c r="GZ682" s="54"/>
      <c r="HA682" s="54"/>
      <c r="HB682" s="54"/>
      <c r="HC682" s="54"/>
      <c r="HD682" s="54"/>
      <c r="HE682" s="54"/>
      <c r="HF682" s="54"/>
      <c r="HG682" s="54"/>
      <c r="HH682" s="54"/>
      <c r="HI682" s="54"/>
      <c r="HJ682" s="54"/>
      <c r="HK682" s="54"/>
      <c r="HL682" s="54"/>
      <c r="HM682" s="54"/>
      <c r="HN682" s="54"/>
      <c r="HO682" s="54"/>
      <c r="HP682" s="54"/>
      <c r="HQ682" s="54"/>
      <c r="HR682" s="54"/>
      <c r="HS682" s="54"/>
      <c r="HT682" s="54"/>
      <c r="HU682" s="54"/>
      <c r="HV682" s="54"/>
      <c r="HW682" s="54"/>
      <c r="HX682" s="54"/>
      <c r="HY682" s="54"/>
      <c r="HZ682" s="54"/>
      <c r="IA682" s="54"/>
      <c r="IB682" s="54"/>
      <c r="IC682" s="54"/>
      <c r="ID682" s="54"/>
      <c r="IE682" s="54"/>
      <c r="IF682" s="54"/>
      <c r="IG682" s="54"/>
      <c r="IH682" s="54"/>
      <c r="II682" s="54"/>
      <c r="IJ682" s="54"/>
      <c r="IK682" s="54"/>
      <c r="IL682" s="54"/>
      <c r="IM682" s="54"/>
      <c r="IN682" s="54"/>
      <c r="IO682" s="54"/>
      <c r="IP682" s="54"/>
      <c r="IQ682" s="54"/>
      <c r="IR682" s="54"/>
      <c r="IS682" s="54"/>
      <c r="IT682" s="54"/>
      <c r="IU682" s="54"/>
      <c r="IV682" s="54"/>
      <c r="IW682" s="54"/>
      <c r="IX682" s="54"/>
      <c r="IY682" s="54"/>
      <c r="IZ682" s="54"/>
      <c r="JA682" s="16"/>
      <c r="JB682" s="16"/>
      <c r="JC682" s="16"/>
      <c r="JD682" s="16"/>
    </row>
    <row r="683" spans="1:264" s="6" customFormat="1" x14ac:dyDescent="0.25">
      <c r="A683" s="55">
        <v>679</v>
      </c>
      <c r="B683" s="56">
        <f>ESTUDIANTES!B683</f>
        <v>0</v>
      </c>
      <c r="C683" s="56">
        <f>ESTUDIANTES!C683</f>
        <v>0</v>
      </c>
      <c r="D683" s="97">
        <f>ESTUDIANTES!D683</f>
        <v>0</v>
      </c>
      <c r="E683" s="97"/>
      <c r="F683" s="97"/>
      <c r="G683" s="97"/>
      <c r="H683" s="57">
        <f>ESTUDIANTES!H683</f>
        <v>0</v>
      </c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  <c r="GS683" s="54"/>
      <c r="GT683" s="54"/>
      <c r="GU683" s="54"/>
      <c r="GV683" s="54"/>
      <c r="GW683" s="54"/>
      <c r="GX683" s="54"/>
      <c r="GY683" s="54"/>
      <c r="GZ683" s="54"/>
      <c r="HA683" s="54"/>
      <c r="HB683" s="54"/>
      <c r="HC683" s="54"/>
      <c r="HD683" s="54"/>
      <c r="HE683" s="54"/>
      <c r="HF683" s="54"/>
      <c r="HG683" s="54"/>
      <c r="HH683" s="54"/>
      <c r="HI683" s="54"/>
      <c r="HJ683" s="54"/>
      <c r="HK683" s="54"/>
      <c r="HL683" s="54"/>
      <c r="HM683" s="54"/>
      <c r="HN683" s="54"/>
      <c r="HO683" s="54"/>
      <c r="HP683" s="54"/>
      <c r="HQ683" s="54"/>
      <c r="HR683" s="54"/>
      <c r="HS683" s="54"/>
      <c r="HT683" s="54"/>
      <c r="HU683" s="54"/>
      <c r="HV683" s="54"/>
      <c r="HW683" s="54"/>
      <c r="HX683" s="54"/>
      <c r="HY683" s="54"/>
      <c r="HZ683" s="54"/>
      <c r="IA683" s="54"/>
      <c r="IB683" s="54"/>
      <c r="IC683" s="54"/>
      <c r="ID683" s="54"/>
      <c r="IE683" s="54"/>
      <c r="IF683" s="54"/>
      <c r="IG683" s="54"/>
      <c r="IH683" s="54"/>
      <c r="II683" s="54"/>
      <c r="IJ683" s="54"/>
      <c r="IK683" s="54"/>
      <c r="IL683" s="54"/>
      <c r="IM683" s="54"/>
      <c r="IN683" s="54"/>
      <c r="IO683" s="54"/>
      <c r="IP683" s="54"/>
      <c r="IQ683" s="54"/>
      <c r="IR683" s="54"/>
      <c r="IS683" s="54"/>
      <c r="IT683" s="54"/>
      <c r="IU683" s="54"/>
      <c r="IV683" s="54"/>
      <c r="IW683" s="54"/>
      <c r="IX683" s="54"/>
      <c r="IY683" s="54"/>
      <c r="IZ683" s="54"/>
      <c r="JA683" s="16"/>
      <c r="JB683" s="16"/>
      <c r="JC683" s="16"/>
      <c r="JD683" s="16"/>
    </row>
    <row r="684" spans="1:264" s="6" customFormat="1" x14ac:dyDescent="0.25">
      <c r="A684" s="55">
        <v>680</v>
      </c>
      <c r="B684" s="56">
        <f>ESTUDIANTES!B684</f>
        <v>0</v>
      </c>
      <c r="C684" s="56">
        <f>ESTUDIANTES!C684</f>
        <v>0</v>
      </c>
      <c r="D684" s="97">
        <f>ESTUDIANTES!D684</f>
        <v>0</v>
      </c>
      <c r="E684" s="97"/>
      <c r="F684" s="97"/>
      <c r="G684" s="97"/>
      <c r="H684" s="57">
        <f>ESTUDIANTES!H684</f>
        <v>0</v>
      </c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4"/>
      <c r="EL684" s="54"/>
      <c r="EM684" s="54"/>
      <c r="EN684" s="54"/>
      <c r="EO684" s="54"/>
      <c r="EP684" s="54"/>
      <c r="EQ684" s="54"/>
      <c r="ER684" s="54"/>
      <c r="ES684" s="54"/>
      <c r="ET684" s="54"/>
      <c r="EU684" s="54"/>
      <c r="EV684" s="54"/>
      <c r="EW684" s="54"/>
      <c r="EX684" s="54"/>
      <c r="EY684" s="54"/>
      <c r="EZ684" s="54"/>
      <c r="FA684" s="54"/>
      <c r="FB684" s="54"/>
      <c r="FC684" s="54"/>
      <c r="FD684" s="54"/>
      <c r="FE684" s="54"/>
      <c r="FF684" s="54"/>
      <c r="FG684" s="54"/>
      <c r="FH684" s="54"/>
      <c r="FI684" s="54"/>
      <c r="FJ684" s="54"/>
      <c r="FK684" s="54"/>
      <c r="FL684" s="54"/>
      <c r="FM684" s="54"/>
      <c r="FN684" s="54"/>
      <c r="FO684" s="54"/>
      <c r="FP684" s="54"/>
      <c r="FQ684" s="54"/>
      <c r="FR684" s="54"/>
      <c r="FS684" s="54"/>
      <c r="FT684" s="54"/>
      <c r="FU684" s="54"/>
      <c r="FV684" s="54"/>
      <c r="FW684" s="54"/>
      <c r="FX684" s="54"/>
      <c r="FY684" s="54"/>
      <c r="FZ684" s="54"/>
      <c r="GA684" s="54"/>
      <c r="GB684" s="54"/>
      <c r="GC684" s="54"/>
      <c r="GD684" s="54"/>
      <c r="GE684" s="54"/>
      <c r="GF684" s="54"/>
      <c r="GG684" s="54"/>
      <c r="GH684" s="54"/>
      <c r="GI684" s="54"/>
      <c r="GJ684" s="54"/>
      <c r="GK684" s="54"/>
      <c r="GL684" s="54"/>
      <c r="GM684" s="54"/>
      <c r="GN684" s="54"/>
      <c r="GO684" s="54"/>
      <c r="GP684" s="54"/>
      <c r="GQ684" s="54"/>
      <c r="GR684" s="54"/>
      <c r="GS684" s="54"/>
      <c r="GT684" s="54"/>
      <c r="GU684" s="54"/>
      <c r="GV684" s="54"/>
      <c r="GW684" s="54"/>
      <c r="GX684" s="54"/>
      <c r="GY684" s="54"/>
      <c r="GZ684" s="54"/>
      <c r="HA684" s="54"/>
      <c r="HB684" s="54"/>
      <c r="HC684" s="54"/>
      <c r="HD684" s="54"/>
      <c r="HE684" s="54"/>
      <c r="HF684" s="54"/>
      <c r="HG684" s="54"/>
      <c r="HH684" s="54"/>
      <c r="HI684" s="54"/>
      <c r="HJ684" s="54"/>
      <c r="HK684" s="54"/>
      <c r="HL684" s="54"/>
      <c r="HM684" s="54"/>
      <c r="HN684" s="54"/>
      <c r="HO684" s="54"/>
      <c r="HP684" s="54"/>
      <c r="HQ684" s="54"/>
      <c r="HR684" s="54"/>
      <c r="HS684" s="54"/>
      <c r="HT684" s="54"/>
      <c r="HU684" s="54"/>
      <c r="HV684" s="54"/>
      <c r="HW684" s="54"/>
      <c r="HX684" s="54"/>
      <c r="HY684" s="54"/>
      <c r="HZ684" s="54"/>
      <c r="IA684" s="54"/>
      <c r="IB684" s="54"/>
      <c r="IC684" s="54"/>
      <c r="ID684" s="54"/>
      <c r="IE684" s="54"/>
      <c r="IF684" s="54"/>
      <c r="IG684" s="54"/>
      <c r="IH684" s="54"/>
      <c r="II684" s="54"/>
      <c r="IJ684" s="54"/>
      <c r="IK684" s="54"/>
      <c r="IL684" s="54"/>
      <c r="IM684" s="54"/>
      <c r="IN684" s="54"/>
      <c r="IO684" s="54"/>
      <c r="IP684" s="54"/>
      <c r="IQ684" s="54"/>
      <c r="IR684" s="54"/>
      <c r="IS684" s="54"/>
      <c r="IT684" s="54"/>
      <c r="IU684" s="54"/>
      <c r="IV684" s="54"/>
      <c r="IW684" s="54"/>
      <c r="IX684" s="54"/>
      <c r="IY684" s="54"/>
      <c r="IZ684" s="54"/>
      <c r="JA684" s="16"/>
      <c r="JB684" s="16"/>
      <c r="JC684" s="16"/>
      <c r="JD684" s="16"/>
    </row>
    <row r="685" spans="1:264" s="6" customFormat="1" x14ac:dyDescent="0.25">
      <c r="A685" s="55">
        <v>681</v>
      </c>
      <c r="B685" s="56">
        <f>ESTUDIANTES!B685</f>
        <v>0</v>
      </c>
      <c r="C685" s="56">
        <f>ESTUDIANTES!C685</f>
        <v>0</v>
      </c>
      <c r="D685" s="97">
        <f>ESTUDIANTES!D685</f>
        <v>0</v>
      </c>
      <c r="E685" s="97"/>
      <c r="F685" s="97"/>
      <c r="G685" s="97"/>
      <c r="H685" s="57">
        <f>ESTUDIANTES!H685</f>
        <v>0</v>
      </c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  <c r="CP685" s="54"/>
      <c r="CQ685" s="54"/>
      <c r="CR685" s="54"/>
      <c r="CS685" s="54"/>
      <c r="CT685" s="54"/>
      <c r="CU685" s="54"/>
      <c r="CV685" s="54"/>
      <c r="CW685" s="54"/>
      <c r="CX685" s="54"/>
      <c r="CY685" s="54"/>
      <c r="CZ685" s="54"/>
      <c r="DA685" s="54"/>
      <c r="DB685" s="54"/>
      <c r="DC685" s="54"/>
      <c r="DD685" s="54"/>
      <c r="DE685" s="54"/>
      <c r="DF685" s="54"/>
      <c r="DG685" s="54"/>
      <c r="DH685" s="54"/>
      <c r="DI685" s="54"/>
      <c r="DJ685" s="54"/>
      <c r="DK685" s="54"/>
      <c r="DL685" s="54"/>
      <c r="DM685" s="54"/>
      <c r="DN685" s="54"/>
      <c r="DO685" s="54"/>
      <c r="DP685" s="54"/>
      <c r="DQ685" s="54"/>
      <c r="DR685" s="54"/>
      <c r="DS685" s="54"/>
      <c r="DT685" s="54"/>
      <c r="DU685" s="54"/>
      <c r="DV685" s="54"/>
      <c r="DW685" s="54"/>
      <c r="DX685" s="54"/>
      <c r="DY685" s="54"/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  <c r="EJ685" s="54"/>
      <c r="EK685" s="54"/>
      <c r="EL685" s="54"/>
      <c r="EM685" s="54"/>
      <c r="EN685" s="54"/>
      <c r="EO685" s="54"/>
      <c r="EP685" s="54"/>
      <c r="EQ685" s="54"/>
      <c r="ER685" s="54"/>
      <c r="ES685" s="54"/>
      <c r="ET685" s="54"/>
      <c r="EU685" s="54"/>
      <c r="EV685" s="54"/>
      <c r="EW685" s="54"/>
      <c r="EX685" s="54"/>
      <c r="EY685" s="54"/>
      <c r="EZ685" s="54"/>
      <c r="FA685" s="54"/>
      <c r="FB685" s="54"/>
      <c r="FC685" s="54"/>
      <c r="FD685" s="54"/>
      <c r="FE685" s="54"/>
      <c r="FF685" s="54"/>
      <c r="FG685" s="54"/>
      <c r="FH685" s="54"/>
      <c r="FI685" s="54"/>
      <c r="FJ685" s="54"/>
      <c r="FK685" s="54"/>
      <c r="FL685" s="54"/>
      <c r="FM685" s="54"/>
      <c r="FN685" s="54"/>
      <c r="FO685" s="54"/>
      <c r="FP685" s="54"/>
      <c r="FQ685" s="54"/>
      <c r="FR685" s="54"/>
      <c r="FS685" s="54"/>
      <c r="FT685" s="54"/>
      <c r="FU685" s="54"/>
      <c r="FV685" s="54"/>
      <c r="FW685" s="54"/>
      <c r="FX685" s="54"/>
      <c r="FY685" s="54"/>
      <c r="FZ685" s="54"/>
      <c r="GA685" s="54"/>
      <c r="GB685" s="54"/>
      <c r="GC685" s="54"/>
      <c r="GD685" s="54"/>
      <c r="GE685" s="54"/>
      <c r="GF685" s="54"/>
      <c r="GG685" s="54"/>
      <c r="GH685" s="54"/>
      <c r="GI685" s="54"/>
      <c r="GJ685" s="54"/>
      <c r="GK685" s="54"/>
      <c r="GL685" s="54"/>
      <c r="GM685" s="54"/>
      <c r="GN685" s="54"/>
      <c r="GO685" s="54"/>
      <c r="GP685" s="54"/>
      <c r="GQ685" s="54"/>
      <c r="GR685" s="54"/>
      <c r="GS685" s="54"/>
      <c r="GT685" s="54"/>
      <c r="GU685" s="54"/>
      <c r="GV685" s="54"/>
      <c r="GW685" s="54"/>
      <c r="GX685" s="54"/>
      <c r="GY685" s="54"/>
      <c r="GZ685" s="54"/>
      <c r="HA685" s="54"/>
      <c r="HB685" s="54"/>
      <c r="HC685" s="54"/>
      <c r="HD685" s="54"/>
      <c r="HE685" s="54"/>
      <c r="HF685" s="54"/>
      <c r="HG685" s="54"/>
      <c r="HH685" s="54"/>
      <c r="HI685" s="54"/>
      <c r="HJ685" s="54"/>
      <c r="HK685" s="54"/>
      <c r="HL685" s="54"/>
      <c r="HM685" s="54"/>
      <c r="HN685" s="54"/>
      <c r="HO685" s="54"/>
      <c r="HP685" s="54"/>
      <c r="HQ685" s="54"/>
      <c r="HR685" s="54"/>
      <c r="HS685" s="54"/>
      <c r="HT685" s="54"/>
      <c r="HU685" s="54"/>
      <c r="HV685" s="54"/>
      <c r="HW685" s="54"/>
      <c r="HX685" s="54"/>
      <c r="HY685" s="54"/>
      <c r="HZ685" s="54"/>
      <c r="IA685" s="54"/>
      <c r="IB685" s="54"/>
      <c r="IC685" s="54"/>
      <c r="ID685" s="54"/>
      <c r="IE685" s="54"/>
      <c r="IF685" s="54"/>
      <c r="IG685" s="54"/>
      <c r="IH685" s="54"/>
      <c r="II685" s="54"/>
      <c r="IJ685" s="54"/>
      <c r="IK685" s="54"/>
      <c r="IL685" s="54"/>
      <c r="IM685" s="54"/>
      <c r="IN685" s="54"/>
      <c r="IO685" s="54"/>
      <c r="IP685" s="54"/>
      <c r="IQ685" s="54"/>
      <c r="IR685" s="54"/>
      <c r="IS685" s="54"/>
      <c r="IT685" s="54"/>
      <c r="IU685" s="54"/>
      <c r="IV685" s="54"/>
      <c r="IW685" s="54"/>
      <c r="IX685" s="54"/>
      <c r="IY685" s="54"/>
      <c r="IZ685" s="54"/>
      <c r="JA685" s="16"/>
      <c r="JB685" s="16"/>
      <c r="JC685" s="16"/>
      <c r="JD685" s="16"/>
    </row>
    <row r="686" spans="1:264" s="6" customFormat="1" x14ac:dyDescent="0.25">
      <c r="A686" s="55">
        <v>682</v>
      </c>
      <c r="B686" s="56">
        <f>ESTUDIANTES!B686</f>
        <v>0</v>
      </c>
      <c r="C686" s="56">
        <f>ESTUDIANTES!C686</f>
        <v>0</v>
      </c>
      <c r="D686" s="97">
        <f>ESTUDIANTES!D686</f>
        <v>0</v>
      </c>
      <c r="E686" s="97"/>
      <c r="F686" s="97"/>
      <c r="G686" s="97"/>
      <c r="H686" s="57">
        <f>ESTUDIANTES!H686</f>
        <v>0</v>
      </c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  <c r="CP686" s="54"/>
      <c r="CQ686" s="54"/>
      <c r="CR686" s="54"/>
      <c r="CS686" s="54"/>
      <c r="CT686" s="54"/>
      <c r="CU686" s="54"/>
      <c r="CV686" s="54"/>
      <c r="CW686" s="54"/>
      <c r="CX686" s="54"/>
      <c r="CY686" s="54"/>
      <c r="CZ686" s="54"/>
      <c r="DA686" s="54"/>
      <c r="DB686" s="54"/>
      <c r="DC686" s="54"/>
      <c r="DD686" s="54"/>
      <c r="DE686" s="54"/>
      <c r="DF686" s="54"/>
      <c r="DG686" s="54"/>
      <c r="DH686" s="54"/>
      <c r="DI686" s="54"/>
      <c r="DJ686" s="54"/>
      <c r="DK686" s="54"/>
      <c r="DL686" s="54"/>
      <c r="DM686" s="54"/>
      <c r="DN686" s="54"/>
      <c r="DO686" s="54"/>
      <c r="DP686" s="54"/>
      <c r="DQ686" s="54"/>
      <c r="DR686" s="54"/>
      <c r="DS686" s="54"/>
      <c r="DT686" s="54"/>
      <c r="DU686" s="54"/>
      <c r="DV686" s="54"/>
      <c r="DW686" s="54"/>
      <c r="DX686" s="54"/>
      <c r="DY686" s="54"/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  <c r="EJ686" s="54"/>
      <c r="EK686" s="54"/>
      <c r="EL686" s="54"/>
      <c r="EM686" s="54"/>
      <c r="EN686" s="54"/>
      <c r="EO686" s="54"/>
      <c r="EP686" s="54"/>
      <c r="EQ686" s="54"/>
      <c r="ER686" s="54"/>
      <c r="ES686" s="54"/>
      <c r="ET686" s="54"/>
      <c r="EU686" s="54"/>
      <c r="EV686" s="54"/>
      <c r="EW686" s="54"/>
      <c r="EX686" s="54"/>
      <c r="EY686" s="54"/>
      <c r="EZ686" s="54"/>
      <c r="FA686" s="54"/>
      <c r="FB686" s="54"/>
      <c r="FC686" s="54"/>
      <c r="FD686" s="54"/>
      <c r="FE686" s="54"/>
      <c r="FF686" s="54"/>
      <c r="FG686" s="54"/>
      <c r="FH686" s="54"/>
      <c r="FI686" s="54"/>
      <c r="FJ686" s="54"/>
      <c r="FK686" s="54"/>
      <c r="FL686" s="54"/>
      <c r="FM686" s="54"/>
      <c r="FN686" s="54"/>
      <c r="FO686" s="54"/>
      <c r="FP686" s="54"/>
      <c r="FQ686" s="54"/>
      <c r="FR686" s="54"/>
      <c r="FS686" s="54"/>
      <c r="FT686" s="54"/>
      <c r="FU686" s="54"/>
      <c r="FV686" s="54"/>
      <c r="FW686" s="54"/>
      <c r="FX686" s="54"/>
      <c r="FY686" s="54"/>
      <c r="FZ686" s="54"/>
      <c r="GA686" s="54"/>
      <c r="GB686" s="54"/>
      <c r="GC686" s="54"/>
      <c r="GD686" s="54"/>
      <c r="GE686" s="54"/>
      <c r="GF686" s="54"/>
      <c r="GG686" s="54"/>
      <c r="GH686" s="54"/>
      <c r="GI686" s="54"/>
      <c r="GJ686" s="54"/>
      <c r="GK686" s="54"/>
      <c r="GL686" s="54"/>
      <c r="GM686" s="54"/>
      <c r="GN686" s="54"/>
      <c r="GO686" s="54"/>
      <c r="GP686" s="54"/>
      <c r="GQ686" s="54"/>
      <c r="GR686" s="54"/>
      <c r="GS686" s="54"/>
      <c r="GT686" s="54"/>
      <c r="GU686" s="54"/>
      <c r="GV686" s="54"/>
      <c r="GW686" s="54"/>
      <c r="GX686" s="54"/>
      <c r="GY686" s="54"/>
      <c r="GZ686" s="54"/>
      <c r="HA686" s="54"/>
      <c r="HB686" s="54"/>
      <c r="HC686" s="54"/>
      <c r="HD686" s="54"/>
      <c r="HE686" s="54"/>
      <c r="HF686" s="54"/>
      <c r="HG686" s="54"/>
      <c r="HH686" s="54"/>
      <c r="HI686" s="54"/>
      <c r="HJ686" s="54"/>
      <c r="HK686" s="54"/>
      <c r="HL686" s="54"/>
      <c r="HM686" s="54"/>
      <c r="HN686" s="54"/>
      <c r="HO686" s="54"/>
      <c r="HP686" s="54"/>
      <c r="HQ686" s="54"/>
      <c r="HR686" s="54"/>
      <c r="HS686" s="54"/>
      <c r="HT686" s="54"/>
      <c r="HU686" s="54"/>
      <c r="HV686" s="54"/>
      <c r="HW686" s="54"/>
      <c r="HX686" s="54"/>
      <c r="HY686" s="54"/>
      <c r="HZ686" s="54"/>
      <c r="IA686" s="54"/>
      <c r="IB686" s="54"/>
      <c r="IC686" s="54"/>
      <c r="ID686" s="54"/>
      <c r="IE686" s="54"/>
      <c r="IF686" s="54"/>
      <c r="IG686" s="54"/>
      <c r="IH686" s="54"/>
      <c r="II686" s="54"/>
      <c r="IJ686" s="54"/>
      <c r="IK686" s="54"/>
      <c r="IL686" s="54"/>
      <c r="IM686" s="54"/>
      <c r="IN686" s="54"/>
      <c r="IO686" s="54"/>
      <c r="IP686" s="54"/>
      <c r="IQ686" s="54"/>
      <c r="IR686" s="54"/>
      <c r="IS686" s="54"/>
      <c r="IT686" s="54"/>
      <c r="IU686" s="54"/>
      <c r="IV686" s="54"/>
      <c r="IW686" s="54"/>
      <c r="IX686" s="54"/>
      <c r="IY686" s="54"/>
      <c r="IZ686" s="54"/>
      <c r="JA686" s="16"/>
      <c r="JB686" s="16"/>
      <c r="JC686" s="16"/>
      <c r="JD686" s="16"/>
    </row>
    <row r="687" spans="1:264" s="6" customFormat="1" x14ac:dyDescent="0.25">
      <c r="A687" s="55">
        <v>683</v>
      </c>
      <c r="B687" s="56">
        <f>ESTUDIANTES!B687</f>
        <v>0</v>
      </c>
      <c r="C687" s="56">
        <f>ESTUDIANTES!C687</f>
        <v>0</v>
      </c>
      <c r="D687" s="97">
        <f>ESTUDIANTES!D687</f>
        <v>0</v>
      </c>
      <c r="E687" s="97"/>
      <c r="F687" s="97"/>
      <c r="G687" s="97"/>
      <c r="H687" s="57">
        <f>ESTUDIANTES!H687</f>
        <v>0</v>
      </c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4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4"/>
      <c r="EK687" s="54"/>
      <c r="EL687" s="54"/>
      <c r="EM687" s="54"/>
      <c r="EN687" s="54"/>
      <c r="EO687" s="54"/>
      <c r="EP687" s="54"/>
      <c r="EQ687" s="54"/>
      <c r="ER687" s="54"/>
      <c r="ES687" s="54"/>
      <c r="ET687" s="54"/>
      <c r="EU687" s="54"/>
      <c r="EV687" s="54"/>
      <c r="EW687" s="54"/>
      <c r="EX687" s="54"/>
      <c r="EY687" s="54"/>
      <c r="EZ687" s="54"/>
      <c r="FA687" s="54"/>
      <c r="FB687" s="54"/>
      <c r="FC687" s="54"/>
      <c r="FD687" s="54"/>
      <c r="FE687" s="54"/>
      <c r="FF687" s="54"/>
      <c r="FG687" s="54"/>
      <c r="FH687" s="54"/>
      <c r="FI687" s="54"/>
      <c r="FJ687" s="54"/>
      <c r="FK687" s="54"/>
      <c r="FL687" s="54"/>
      <c r="FM687" s="54"/>
      <c r="FN687" s="54"/>
      <c r="FO687" s="54"/>
      <c r="FP687" s="54"/>
      <c r="FQ687" s="54"/>
      <c r="FR687" s="54"/>
      <c r="FS687" s="54"/>
      <c r="FT687" s="54"/>
      <c r="FU687" s="54"/>
      <c r="FV687" s="54"/>
      <c r="FW687" s="54"/>
      <c r="FX687" s="54"/>
      <c r="FY687" s="54"/>
      <c r="FZ687" s="54"/>
      <c r="GA687" s="54"/>
      <c r="GB687" s="54"/>
      <c r="GC687" s="54"/>
      <c r="GD687" s="54"/>
      <c r="GE687" s="54"/>
      <c r="GF687" s="54"/>
      <c r="GG687" s="54"/>
      <c r="GH687" s="54"/>
      <c r="GI687" s="54"/>
      <c r="GJ687" s="54"/>
      <c r="GK687" s="54"/>
      <c r="GL687" s="54"/>
      <c r="GM687" s="54"/>
      <c r="GN687" s="54"/>
      <c r="GO687" s="54"/>
      <c r="GP687" s="54"/>
      <c r="GQ687" s="54"/>
      <c r="GR687" s="54"/>
      <c r="GS687" s="54"/>
      <c r="GT687" s="54"/>
      <c r="GU687" s="54"/>
      <c r="GV687" s="54"/>
      <c r="GW687" s="54"/>
      <c r="GX687" s="54"/>
      <c r="GY687" s="54"/>
      <c r="GZ687" s="54"/>
      <c r="HA687" s="54"/>
      <c r="HB687" s="54"/>
      <c r="HC687" s="54"/>
      <c r="HD687" s="54"/>
      <c r="HE687" s="54"/>
      <c r="HF687" s="54"/>
      <c r="HG687" s="54"/>
      <c r="HH687" s="54"/>
      <c r="HI687" s="54"/>
      <c r="HJ687" s="54"/>
      <c r="HK687" s="54"/>
      <c r="HL687" s="54"/>
      <c r="HM687" s="54"/>
      <c r="HN687" s="54"/>
      <c r="HO687" s="54"/>
      <c r="HP687" s="54"/>
      <c r="HQ687" s="54"/>
      <c r="HR687" s="54"/>
      <c r="HS687" s="54"/>
      <c r="HT687" s="54"/>
      <c r="HU687" s="54"/>
      <c r="HV687" s="54"/>
      <c r="HW687" s="54"/>
      <c r="HX687" s="54"/>
      <c r="HY687" s="54"/>
      <c r="HZ687" s="54"/>
      <c r="IA687" s="54"/>
      <c r="IB687" s="54"/>
      <c r="IC687" s="54"/>
      <c r="ID687" s="54"/>
      <c r="IE687" s="54"/>
      <c r="IF687" s="54"/>
      <c r="IG687" s="54"/>
      <c r="IH687" s="54"/>
      <c r="II687" s="54"/>
      <c r="IJ687" s="54"/>
      <c r="IK687" s="54"/>
      <c r="IL687" s="54"/>
      <c r="IM687" s="54"/>
      <c r="IN687" s="54"/>
      <c r="IO687" s="54"/>
      <c r="IP687" s="54"/>
      <c r="IQ687" s="54"/>
      <c r="IR687" s="54"/>
      <c r="IS687" s="54"/>
      <c r="IT687" s="54"/>
      <c r="IU687" s="54"/>
      <c r="IV687" s="54"/>
      <c r="IW687" s="54"/>
      <c r="IX687" s="54"/>
      <c r="IY687" s="54"/>
      <c r="IZ687" s="54"/>
      <c r="JA687" s="16"/>
      <c r="JB687" s="16"/>
      <c r="JC687" s="16"/>
      <c r="JD687" s="16"/>
    </row>
    <row r="688" spans="1:264" s="6" customFormat="1" x14ac:dyDescent="0.25">
      <c r="A688" s="55">
        <v>684</v>
      </c>
      <c r="B688" s="56">
        <f>ESTUDIANTES!B688</f>
        <v>0</v>
      </c>
      <c r="C688" s="56">
        <f>ESTUDIANTES!C688</f>
        <v>0</v>
      </c>
      <c r="D688" s="97">
        <f>ESTUDIANTES!D688</f>
        <v>0</v>
      </c>
      <c r="E688" s="97"/>
      <c r="F688" s="97"/>
      <c r="G688" s="97"/>
      <c r="H688" s="57">
        <f>ESTUDIANTES!H688</f>
        <v>0</v>
      </c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4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4"/>
      <c r="EL688" s="54"/>
      <c r="EM688" s="54"/>
      <c r="EN688" s="54"/>
      <c r="EO688" s="54"/>
      <c r="EP688" s="54"/>
      <c r="EQ688" s="54"/>
      <c r="ER688" s="54"/>
      <c r="ES688" s="54"/>
      <c r="ET688" s="54"/>
      <c r="EU688" s="54"/>
      <c r="EV688" s="54"/>
      <c r="EW688" s="54"/>
      <c r="EX688" s="54"/>
      <c r="EY688" s="54"/>
      <c r="EZ688" s="54"/>
      <c r="FA688" s="54"/>
      <c r="FB688" s="54"/>
      <c r="FC688" s="54"/>
      <c r="FD688" s="54"/>
      <c r="FE688" s="54"/>
      <c r="FF688" s="54"/>
      <c r="FG688" s="54"/>
      <c r="FH688" s="54"/>
      <c r="FI688" s="54"/>
      <c r="FJ688" s="54"/>
      <c r="FK688" s="54"/>
      <c r="FL688" s="54"/>
      <c r="FM688" s="54"/>
      <c r="FN688" s="54"/>
      <c r="FO688" s="54"/>
      <c r="FP688" s="54"/>
      <c r="FQ688" s="54"/>
      <c r="FR688" s="54"/>
      <c r="FS688" s="54"/>
      <c r="FT688" s="54"/>
      <c r="FU688" s="54"/>
      <c r="FV688" s="54"/>
      <c r="FW688" s="54"/>
      <c r="FX688" s="54"/>
      <c r="FY688" s="54"/>
      <c r="FZ688" s="54"/>
      <c r="GA688" s="54"/>
      <c r="GB688" s="54"/>
      <c r="GC688" s="54"/>
      <c r="GD688" s="54"/>
      <c r="GE688" s="54"/>
      <c r="GF688" s="54"/>
      <c r="GG688" s="54"/>
      <c r="GH688" s="54"/>
      <c r="GI688" s="54"/>
      <c r="GJ688" s="54"/>
      <c r="GK688" s="54"/>
      <c r="GL688" s="54"/>
      <c r="GM688" s="54"/>
      <c r="GN688" s="54"/>
      <c r="GO688" s="54"/>
      <c r="GP688" s="54"/>
      <c r="GQ688" s="54"/>
      <c r="GR688" s="54"/>
      <c r="GS688" s="54"/>
      <c r="GT688" s="54"/>
      <c r="GU688" s="54"/>
      <c r="GV688" s="54"/>
      <c r="GW688" s="54"/>
      <c r="GX688" s="54"/>
      <c r="GY688" s="54"/>
      <c r="GZ688" s="54"/>
      <c r="HA688" s="54"/>
      <c r="HB688" s="54"/>
      <c r="HC688" s="54"/>
      <c r="HD688" s="54"/>
      <c r="HE688" s="54"/>
      <c r="HF688" s="54"/>
      <c r="HG688" s="54"/>
      <c r="HH688" s="54"/>
      <c r="HI688" s="54"/>
      <c r="HJ688" s="54"/>
      <c r="HK688" s="54"/>
      <c r="HL688" s="54"/>
      <c r="HM688" s="54"/>
      <c r="HN688" s="54"/>
      <c r="HO688" s="54"/>
      <c r="HP688" s="54"/>
      <c r="HQ688" s="54"/>
      <c r="HR688" s="54"/>
      <c r="HS688" s="54"/>
      <c r="HT688" s="54"/>
      <c r="HU688" s="54"/>
      <c r="HV688" s="54"/>
      <c r="HW688" s="54"/>
      <c r="HX688" s="54"/>
      <c r="HY688" s="54"/>
      <c r="HZ688" s="54"/>
      <c r="IA688" s="54"/>
      <c r="IB688" s="54"/>
      <c r="IC688" s="54"/>
      <c r="ID688" s="54"/>
      <c r="IE688" s="54"/>
      <c r="IF688" s="54"/>
      <c r="IG688" s="54"/>
      <c r="IH688" s="54"/>
      <c r="II688" s="54"/>
      <c r="IJ688" s="54"/>
      <c r="IK688" s="54"/>
      <c r="IL688" s="54"/>
      <c r="IM688" s="54"/>
      <c r="IN688" s="54"/>
      <c r="IO688" s="54"/>
      <c r="IP688" s="54"/>
      <c r="IQ688" s="54"/>
      <c r="IR688" s="54"/>
      <c r="IS688" s="54"/>
      <c r="IT688" s="54"/>
      <c r="IU688" s="54"/>
      <c r="IV688" s="54"/>
      <c r="IW688" s="54"/>
      <c r="IX688" s="54"/>
      <c r="IY688" s="54"/>
      <c r="IZ688" s="54"/>
      <c r="JA688" s="16"/>
      <c r="JB688" s="16"/>
      <c r="JC688" s="16"/>
      <c r="JD688" s="16"/>
    </row>
    <row r="689" spans="1:264" s="6" customFormat="1" x14ac:dyDescent="0.25">
      <c r="A689" s="55">
        <v>685</v>
      </c>
      <c r="B689" s="56">
        <f>ESTUDIANTES!B689</f>
        <v>0</v>
      </c>
      <c r="C689" s="56">
        <f>ESTUDIANTES!C689</f>
        <v>0</v>
      </c>
      <c r="D689" s="97">
        <f>ESTUDIANTES!D689</f>
        <v>0</v>
      </c>
      <c r="E689" s="97"/>
      <c r="F689" s="97"/>
      <c r="G689" s="97"/>
      <c r="H689" s="57">
        <f>ESTUDIANTES!H689</f>
        <v>0</v>
      </c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4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4"/>
      <c r="EK689" s="54"/>
      <c r="EL689" s="54"/>
      <c r="EM689" s="54"/>
      <c r="EN689" s="54"/>
      <c r="EO689" s="54"/>
      <c r="EP689" s="54"/>
      <c r="EQ689" s="54"/>
      <c r="ER689" s="54"/>
      <c r="ES689" s="54"/>
      <c r="ET689" s="54"/>
      <c r="EU689" s="54"/>
      <c r="EV689" s="54"/>
      <c r="EW689" s="54"/>
      <c r="EX689" s="54"/>
      <c r="EY689" s="54"/>
      <c r="EZ689" s="54"/>
      <c r="FA689" s="54"/>
      <c r="FB689" s="54"/>
      <c r="FC689" s="54"/>
      <c r="FD689" s="54"/>
      <c r="FE689" s="54"/>
      <c r="FF689" s="54"/>
      <c r="FG689" s="54"/>
      <c r="FH689" s="54"/>
      <c r="FI689" s="54"/>
      <c r="FJ689" s="54"/>
      <c r="FK689" s="54"/>
      <c r="FL689" s="54"/>
      <c r="FM689" s="54"/>
      <c r="FN689" s="54"/>
      <c r="FO689" s="54"/>
      <c r="FP689" s="54"/>
      <c r="FQ689" s="54"/>
      <c r="FR689" s="54"/>
      <c r="FS689" s="54"/>
      <c r="FT689" s="54"/>
      <c r="FU689" s="54"/>
      <c r="FV689" s="54"/>
      <c r="FW689" s="54"/>
      <c r="FX689" s="54"/>
      <c r="FY689" s="54"/>
      <c r="FZ689" s="54"/>
      <c r="GA689" s="54"/>
      <c r="GB689" s="54"/>
      <c r="GC689" s="54"/>
      <c r="GD689" s="54"/>
      <c r="GE689" s="54"/>
      <c r="GF689" s="54"/>
      <c r="GG689" s="54"/>
      <c r="GH689" s="54"/>
      <c r="GI689" s="54"/>
      <c r="GJ689" s="54"/>
      <c r="GK689" s="54"/>
      <c r="GL689" s="54"/>
      <c r="GM689" s="54"/>
      <c r="GN689" s="54"/>
      <c r="GO689" s="54"/>
      <c r="GP689" s="54"/>
      <c r="GQ689" s="54"/>
      <c r="GR689" s="54"/>
      <c r="GS689" s="54"/>
      <c r="GT689" s="54"/>
      <c r="GU689" s="54"/>
      <c r="GV689" s="54"/>
      <c r="GW689" s="54"/>
      <c r="GX689" s="54"/>
      <c r="GY689" s="54"/>
      <c r="GZ689" s="54"/>
      <c r="HA689" s="54"/>
      <c r="HB689" s="54"/>
      <c r="HC689" s="54"/>
      <c r="HD689" s="54"/>
      <c r="HE689" s="54"/>
      <c r="HF689" s="54"/>
      <c r="HG689" s="54"/>
      <c r="HH689" s="54"/>
      <c r="HI689" s="54"/>
      <c r="HJ689" s="54"/>
      <c r="HK689" s="54"/>
      <c r="HL689" s="54"/>
      <c r="HM689" s="54"/>
      <c r="HN689" s="54"/>
      <c r="HO689" s="54"/>
      <c r="HP689" s="54"/>
      <c r="HQ689" s="54"/>
      <c r="HR689" s="54"/>
      <c r="HS689" s="54"/>
      <c r="HT689" s="54"/>
      <c r="HU689" s="54"/>
      <c r="HV689" s="54"/>
      <c r="HW689" s="54"/>
      <c r="HX689" s="54"/>
      <c r="HY689" s="54"/>
      <c r="HZ689" s="54"/>
      <c r="IA689" s="54"/>
      <c r="IB689" s="54"/>
      <c r="IC689" s="54"/>
      <c r="ID689" s="54"/>
      <c r="IE689" s="54"/>
      <c r="IF689" s="54"/>
      <c r="IG689" s="54"/>
      <c r="IH689" s="54"/>
      <c r="II689" s="54"/>
      <c r="IJ689" s="54"/>
      <c r="IK689" s="54"/>
      <c r="IL689" s="54"/>
      <c r="IM689" s="54"/>
      <c r="IN689" s="54"/>
      <c r="IO689" s="54"/>
      <c r="IP689" s="54"/>
      <c r="IQ689" s="54"/>
      <c r="IR689" s="54"/>
      <c r="IS689" s="54"/>
      <c r="IT689" s="54"/>
      <c r="IU689" s="54"/>
      <c r="IV689" s="54"/>
      <c r="IW689" s="54"/>
      <c r="IX689" s="54"/>
      <c r="IY689" s="54"/>
      <c r="IZ689" s="54"/>
      <c r="JA689" s="16"/>
      <c r="JB689" s="16"/>
      <c r="JC689" s="16"/>
      <c r="JD689" s="16"/>
    </row>
    <row r="690" spans="1:264" s="6" customFormat="1" x14ac:dyDescent="0.25">
      <c r="A690" s="55">
        <v>686</v>
      </c>
      <c r="B690" s="56">
        <f>ESTUDIANTES!B690</f>
        <v>0</v>
      </c>
      <c r="C690" s="56">
        <f>ESTUDIANTES!C690</f>
        <v>0</v>
      </c>
      <c r="D690" s="97">
        <f>ESTUDIANTES!D690</f>
        <v>0</v>
      </c>
      <c r="E690" s="97"/>
      <c r="F690" s="97"/>
      <c r="G690" s="97"/>
      <c r="H690" s="57">
        <f>ESTUDIANTES!H690</f>
        <v>0</v>
      </c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4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4"/>
      <c r="EL690" s="54"/>
      <c r="EM690" s="54"/>
      <c r="EN690" s="54"/>
      <c r="EO690" s="54"/>
      <c r="EP690" s="54"/>
      <c r="EQ690" s="54"/>
      <c r="ER690" s="54"/>
      <c r="ES690" s="54"/>
      <c r="ET690" s="54"/>
      <c r="EU690" s="54"/>
      <c r="EV690" s="54"/>
      <c r="EW690" s="54"/>
      <c r="EX690" s="54"/>
      <c r="EY690" s="54"/>
      <c r="EZ690" s="54"/>
      <c r="FA690" s="54"/>
      <c r="FB690" s="54"/>
      <c r="FC690" s="54"/>
      <c r="FD690" s="54"/>
      <c r="FE690" s="54"/>
      <c r="FF690" s="54"/>
      <c r="FG690" s="54"/>
      <c r="FH690" s="54"/>
      <c r="FI690" s="54"/>
      <c r="FJ690" s="54"/>
      <c r="FK690" s="54"/>
      <c r="FL690" s="54"/>
      <c r="FM690" s="54"/>
      <c r="FN690" s="54"/>
      <c r="FO690" s="54"/>
      <c r="FP690" s="54"/>
      <c r="FQ690" s="54"/>
      <c r="FR690" s="54"/>
      <c r="FS690" s="54"/>
      <c r="FT690" s="54"/>
      <c r="FU690" s="54"/>
      <c r="FV690" s="54"/>
      <c r="FW690" s="54"/>
      <c r="FX690" s="54"/>
      <c r="FY690" s="54"/>
      <c r="FZ690" s="54"/>
      <c r="GA690" s="54"/>
      <c r="GB690" s="54"/>
      <c r="GC690" s="54"/>
      <c r="GD690" s="54"/>
      <c r="GE690" s="54"/>
      <c r="GF690" s="54"/>
      <c r="GG690" s="54"/>
      <c r="GH690" s="54"/>
      <c r="GI690" s="54"/>
      <c r="GJ690" s="54"/>
      <c r="GK690" s="54"/>
      <c r="GL690" s="54"/>
      <c r="GM690" s="54"/>
      <c r="GN690" s="54"/>
      <c r="GO690" s="54"/>
      <c r="GP690" s="54"/>
      <c r="GQ690" s="54"/>
      <c r="GR690" s="54"/>
      <c r="GS690" s="54"/>
      <c r="GT690" s="54"/>
      <c r="GU690" s="54"/>
      <c r="GV690" s="54"/>
      <c r="GW690" s="54"/>
      <c r="GX690" s="54"/>
      <c r="GY690" s="54"/>
      <c r="GZ690" s="54"/>
      <c r="HA690" s="54"/>
      <c r="HB690" s="54"/>
      <c r="HC690" s="54"/>
      <c r="HD690" s="54"/>
      <c r="HE690" s="54"/>
      <c r="HF690" s="54"/>
      <c r="HG690" s="54"/>
      <c r="HH690" s="54"/>
      <c r="HI690" s="54"/>
      <c r="HJ690" s="54"/>
      <c r="HK690" s="54"/>
      <c r="HL690" s="54"/>
      <c r="HM690" s="54"/>
      <c r="HN690" s="54"/>
      <c r="HO690" s="54"/>
      <c r="HP690" s="54"/>
      <c r="HQ690" s="54"/>
      <c r="HR690" s="54"/>
      <c r="HS690" s="54"/>
      <c r="HT690" s="54"/>
      <c r="HU690" s="54"/>
      <c r="HV690" s="54"/>
      <c r="HW690" s="54"/>
      <c r="HX690" s="54"/>
      <c r="HY690" s="54"/>
      <c r="HZ690" s="54"/>
      <c r="IA690" s="54"/>
      <c r="IB690" s="54"/>
      <c r="IC690" s="54"/>
      <c r="ID690" s="54"/>
      <c r="IE690" s="54"/>
      <c r="IF690" s="54"/>
      <c r="IG690" s="54"/>
      <c r="IH690" s="54"/>
      <c r="II690" s="54"/>
      <c r="IJ690" s="54"/>
      <c r="IK690" s="54"/>
      <c r="IL690" s="54"/>
      <c r="IM690" s="54"/>
      <c r="IN690" s="54"/>
      <c r="IO690" s="54"/>
      <c r="IP690" s="54"/>
      <c r="IQ690" s="54"/>
      <c r="IR690" s="54"/>
      <c r="IS690" s="54"/>
      <c r="IT690" s="54"/>
      <c r="IU690" s="54"/>
      <c r="IV690" s="54"/>
      <c r="IW690" s="54"/>
      <c r="IX690" s="54"/>
      <c r="IY690" s="54"/>
      <c r="IZ690" s="54"/>
      <c r="JA690" s="16"/>
      <c r="JB690" s="16"/>
      <c r="JC690" s="16"/>
      <c r="JD690" s="16"/>
    </row>
    <row r="691" spans="1:264" s="6" customFormat="1" x14ac:dyDescent="0.25">
      <c r="A691" s="55">
        <v>687</v>
      </c>
      <c r="B691" s="56">
        <f>ESTUDIANTES!B691</f>
        <v>0</v>
      </c>
      <c r="C691" s="56">
        <f>ESTUDIANTES!C691</f>
        <v>0</v>
      </c>
      <c r="D691" s="97">
        <f>ESTUDIANTES!D691</f>
        <v>0</v>
      </c>
      <c r="E691" s="97"/>
      <c r="F691" s="97"/>
      <c r="G691" s="97"/>
      <c r="H691" s="57">
        <f>ESTUDIANTES!H691</f>
        <v>0</v>
      </c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4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4"/>
      <c r="EK691" s="54"/>
      <c r="EL691" s="54"/>
      <c r="EM691" s="54"/>
      <c r="EN691" s="54"/>
      <c r="EO691" s="54"/>
      <c r="EP691" s="54"/>
      <c r="EQ691" s="54"/>
      <c r="ER691" s="54"/>
      <c r="ES691" s="54"/>
      <c r="ET691" s="54"/>
      <c r="EU691" s="54"/>
      <c r="EV691" s="54"/>
      <c r="EW691" s="54"/>
      <c r="EX691" s="54"/>
      <c r="EY691" s="54"/>
      <c r="EZ691" s="54"/>
      <c r="FA691" s="54"/>
      <c r="FB691" s="54"/>
      <c r="FC691" s="54"/>
      <c r="FD691" s="54"/>
      <c r="FE691" s="54"/>
      <c r="FF691" s="54"/>
      <c r="FG691" s="54"/>
      <c r="FH691" s="54"/>
      <c r="FI691" s="54"/>
      <c r="FJ691" s="54"/>
      <c r="FK691" s="54"/>
      <c r="FL691" s="54"/>
      <c r="FM691" s="54"/>
      <c r="FN691" s="54"/>
      <c r="FO691" s="54"/>
      <c r="FP691" s="54"/>
      <c r="FQ691" s="54"/>
      <c r="FR691" s="54"/>
      <c r="FS691" s="54"/>
      <c r="FT691" s="54"/>
      <c r="FU691" s="54"/>
      <c r="FV691" s="54"/>
      <c r="FW691" s="54"/>
      <c r="FX691" s="54"/>
      <c r="FY691" s="54"/>
      <c r="FZ691" s="54"/>
      <c r="GA691" s="54"/>
      <c r="GB691" s="54"/>
      <c r="GC691" s="54"/>
      <c r="GD691" s="54"/>
      <c r="GE691" s="54"/>
      <c r="GF691" s="54"/>
      <c r="GG691" s="54"/>
      <c r="GH691" s="54"/>
      <c r="GI691" s="54"/>
      <c r="GJ691" s="54"/>
      <c r="GK691" s="54"/>
      <c r="GL691" s="54"/>
      <c r="GM691" s="54"/>
      <c r="GN691" s="54"/>
      <c r="GO691" s="54"/>
      <c r="GP691" s="54"/>
      <c r="GQ691" s="54"/>
      <c r="GR691" s="54"/>
      <c r="GS691" s="54"/>
      <c r="GT691" s="54"/>
      <c r="GU691" s="54"/>
      <c r="GV691" s="54"/>
      <c r="GW691" s="54"/>
      <c r="GX691" s="54"/>
      <c r="GY691" s="54"/>
      <c r="GZ691" s="54"/>
      <c r="HA691" s="54"/>
      <c r="HB691" s="54"/>
      <c r="HC691" s="54"/>
      <c r="HD691" s="54"/>
      <c r="HE691" s="54"/>
      <c r="HF691" s="54"/>
      <c r="HG691" s="54"/>
      <c r="HH691" s="54"/>
      <c r="HI691" s="54"/>
      <c r="HJ691" s="54"/>
      <c r="HK691" s="54"/>
      <c r="HL691" s="54"/>
      <c r="HM691" s="54"/>
      <c r="HN691" s="54"/>
      <c r="HO691" s="54"/>
      <c r="HP691" s="54"/>
      <c r="HQ691" s="54"/>
      <c r="HR691" s="54"/>
      <c r="HS691" s="54"/>
      <c r="HT691" s="54"/>
      <c r="HU691" s="54"/>
      <c r="HV691" s="54"/>
      <c r="HW691" s="54"/>
      <c r="HX691" s="54"/>
      <c r="HY691" s="54"/>
      <c r="HZ691" s="54"/>
      <c r="IA691" s="54"/>
      <c r="IB691" s="54"/>
      <c r="IC691" s="54"/>
      <c r="ID691" s="54"/>
      <c r="IE691" s="54"/>
      <c r="IF691" s="54"/>
      <c r="IG691" s="54"/>
      <c r="IH691" s="54"/>
      <c r="II691" s="54"/>
      <c r="IJ691" s="54"/>
      <c r="IK691" s="54"/>
      <c r="IL691" s="54"/>
      <c r="IM691" s="54"/>
      <c r="IN691" s="54"/>
      <c r="IO691" s="54"/>
      <c r="IP691" s="54"/>
      <c r="IQ691" s="54"/>
      <c r="IR691" s="54"/>
      <c r="IS691" s="54"/>
      <c r="IT691" s="54"/>
      <c r="IU691" s="54"/>
      <c r="IV691" s="54"/>
      <c r="IW691" s="54"/>
      <c r="IX691" s="54"/>
      <c r="IY691" s="54"/>
      <c r="IZ691" s="54"/>
      <c r="JA691" s="16"/>
      <c r="JB691" s="16"/>
      <c r="JC691" s="16"/>
      <c r="JD691" s="16"/>
    </row>
    <row r="692" spans="1:264" s="6" customFormat="1" x14ac:dyDescent="0.25">
      <c r="A692" s="55">
        <v>688</v>
      </c>
      <c r="B692" s="56">
        <f>ESTUDIANTES!B692</f>
        <v>0</v>
      </c>
      <c r="C692" s="56">
        <f>ESTUDIANTES!C692</f>
        <v>0</v>
      </c>
      <c r="D692" s="97">
        <f>ESTUDIANTES!D692</f>
        <v>0</v>
      </c>
      <c r="E692" s="97"/>
      <c r="F692" s="97"/>
      <c r="G692" s="97"/>
      <c r="H692" s="57">
        <f>ESTUDIANTES!H692</f>
        <v>0</v>
      </c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  <c r="CP692" s="54"/>
      <c r="CQ692" s="54"/>
      <c r="CR692" s="54"/>
      <c r="CS692" s="54"/>
      <c r="CT692" s="54"/>
      <c r="CU692" s="54"/>
      <c r="CV692" s="54"/>
      <c r="CW692" s="54"/>
      <c r="CX692" s="54"/>
      <c r="CY692" s="54"/>
      <c r="CZ692" s="54"/>
      <c r="DA692" s="54"/>
      <c r="DB692" s="54"/>
      <c r="DC692" s="54"/>
      <c r="DD692" s="54"/>
      <c r="DE692" s="54"/>
      <c r="DF692" s="54"/>
      <c r="DG692" s="54"/>
      <c r="DH692" s="54"/>
      <c r="DI692" s="54"/>
      <c r="DJ692" s="54"/>
      <c r="DK692" s="54"/>
      <c r="DL692" s="54"/>
      <c r="DM692" s="54"/>
      <c r="DN692" s="54"/>
      <c r="DO692" s="54"/>
      <c r="DP692" s="54"/>
      <c r="DQ692" s="54"/>
      <c r="DR692" s="54"/>
      <c r="DS692" s="54"/>
      <c r="DT692" s="54"/>
      <c r="DU692" s="54"/>
      <c r="DV692" s="54"/>
      <c r="DW692" s="54"/>
      <c r="DX692" s="54"/>
      <c r="DY692" s="54"/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  <c r="EJ692" s="54"/>
      <c r="EK692" s="54"/>
      <c r="EL692" s="54"/>
      <c r="EM692" s="54"/>
      <c r="EN692" s="54"/>
      <c r="EO692" s="54"/>
      <c r="EP692" s="54"/>
      <c r="EQ692" s="54"/>
      <c r="ER692" s="54"/>
      <c r="ES692" s="54"/>
      <c r="ET692" s="54"/>
      <c r="EU692" s="54"/>
      <c r="EV692" s="54"/>
      <c r="EW692" s="54"/>
      <c r="EX692" s="54"/>
      <c r="EY692" s="54"/>
      <c r="EZ692" s="54"/>
      <c r="FA692" s="54"/>
      <c r="FB692" s="54"/>
      <c r="FC692" s="54"/>
      <c r="FD692" s="54"/>
      <c r="FE692" s="54"/>
      <c r="FF692" s="54"/>
      <c r="FG692" s="54"/>
      <c r="FH692" s="54"/>
      <c r="FI692" s="54"/>
      <c r="FJ692" s="54"/>
      <c r="FK692" s="54"/>
      <c r="FL692" s="54"/>
      <c r="FM692" s="54"/>
      <c r="FN692" s="54"/>
      <c r="FO692" s="54"/>
      <c r="FP692" s="54"/>
      <c r="FQ692" s="54"/>
      <c r="FR692" s="54"/>
      <c r="FS692" s="54"/>
      <c r="FT692" s="54"/>
      <c r="FU692" s="54"/>
      <c r="FV692" s="54"/>
      <c r="FW692" s="54"/>
      <c r="FX692" s="54"/>
      <c r="FY692" s="54"/>
      <c r="FZ692" s="54"/>
      <c r="GA692" s="54"/>
      <c r="GB692" s="54"/>
      <c r="GC692" s="54"/>
      <c r="GD692" s="54"/>
      <c r="GE692" s="54"/>
      <c r="GF692" s="54"/>
      <c r="GG692" s="54"/>
      <c r="GH692" s="54"/>
      <c r="GI692" s="54"/>
      <c r="GJ692" s="54"/>
      <c r="GK692" s="54"/>
      <c r="GL692" s="54"/>
      <c r="GM692" s="54"/>
      <c r="GN692" s="54"/>
      <c r="GO692" s="54"/>
      <c r="GP692" s="54"/>
      <c r="GQ692" s="54"/>
      <c r="GR692" s="54"/>
      <c r="GS692" s="54"/>
      <c r="GT692" s="54"/>
      <c r="GU692" s="54"/>
      <c r="GV692" s="54"/>
      <c r="GW692" s="54"/>
      <c r="GX692" s="54"/>
      <c r="GY692" s="54"/>
      <c r="GZ692" s="54"/>
      <c r="HA692" s="54"/>
      <c r="HB692" s="54"/>
      <c r="HC692" s="54"/>
      <c r="HD692" s="54"/>
      <c r="HE692" s="54"/>
      <c r="HF692" s="54"/>
      <c r="HG692" s="54"/>
      <c r="HH692" s="54"/>
      <c r="HI692" s="54"/>
      <c r="HJ692" s="54"/>
      <c r="HK692" s="54"/>
      <c r="HL692" s="54"/>
      <c r="HM692" s="54"/>
      <c r="HN692" s="54"/>
      <c r="HO692" s="54"/>
      <c r="HP692" s="54"/>
      <c r="HQ692" s="54"/>
      <c r="HR692" s="54"/>
      <c r="HS692" s="54"/>
      <c r="HT692" s="54"/>
      <c r="HU692" s="54"/>
      <c r="HV692" s="54"/>
      <c r="HW692" s="54"/>
      <c r="HX692" s="54"/>
      <c r="HY692" s="54"/>
      <c r="HZ692" s="54"/>
      <c r="IA692" s="54"/>
      <c r="IB692" s="54"/>
      <c r="IC692" s="54"/>
      <c r="ID692" s="54"/>
      <c r="IE692" s="54"/>
      <c r="IF692" s="54"/>
      <c r="IG692" s="54"/>
      <c r="IH692" s="54"/>
      <c r="II692" s="54"/>
      <c r="IJ692" s="54"/>
      <c r="IK692" s="54"/>
      <c r="IL692" s="54"/>
      <c r="IM692" s="54"/>
      <c r="IN692" s="54"/>
      <c r="IO692" s="54"/>
      <c r="IP692" s="54"/>
      <c r="IQ692" s="54"/>
      <c r="IR692" s="54"/>
      <c r="IS692" s="54"/>
      <c r="IT692" s="54"/>
      <c r="IU692" s="54"/>
      <c r="IV692" s="54"/>
      <c r="IW692" s="54"/>
      <c r="IX692" s="54"/>
      <c r="IY692" s="54"/>
      <c r="IZ692" s="54"/>
      <c r="JA692" s="16"/>
      <c r="JB692" s="16"/>
      <c r="JC692" s="16"/>
      <c r="JD692" s="16"/>
    </row>
    <row r="693" spans="1:264" s="6" customFormat="1" x14ac:dyDescent="0.25">
      <c r="A693" s="55">
        <v>689</v>
      </c>
      <c r="B693" s="56">
        <f>ESTUDIANTES!B693</f>
        <v>0</v>
      </c>
      <c r="C693" s="56">
        <f>ESTUDIANTES!C693</f>
        <v>0</v>
      </c>
      <c r="D693" s="97">
        <f>ESTUDIANTES!D693</f>
        <v>0</v>
      </c>
      <c r="E693" s="97"/>
      <c r="F693" s="97"/>
      <c r="G693" s="97"/>
      <c r="H693" s="57">
        <f>ESTUDIANTES!H693</f>
        <v>0</v>
      </c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  <c r="CP693" s="54"/>
      <c r="CQ693" s="54"/>
      <c r="CR693" s="54"/>
      <c r="CS693" s="54"/>
      <c r="CT693" s="54"/>
      <c r="CU693" s="54"/>
      <c r="CV693" s="54"/>
      <c r="CW693" s="54"/>
      <c r="CX693" s="54"/>
      <c r="CY693" s="54"/>
      <c r="CZ693" s="54"/>
      <c r="DA693" s="54"/>
      <c r="DB693" s="54"/>
      <c r="DC693" s="54"/>
      <c r="DD693" s="54"/>
      <c r="DE693" s="54"/>
      <c r="DF693" s="54"/>
      <c r="DG693" s="54"/>
      <c r="DH693" s="54"/>
      <c r="DI693" s="54"/>
      <c r="DJ693" s="54"/>
      <c r="DK693" s="54"/>
      <c r="DL693" s="54"/>
      <c r="DM693" s="54"/>
      <c r="DN693" s="54"/>
      <c r="DO693" s="54"/>
      <c r="DP693" s="54"/>
      <c r="DQ693" s="54"/>
      <c r="DR693" s="54"/>
      <c r="DS693" s="54"/>
      <c r="DT693" s="54"/>
      <c r="DU693" s="54"/>
      <c r="DV693" s="54"/>
      <c r="DW693" s="54"/>
      <c r="DX693" s="54"/>
      <c r="DY693" s="54"/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  <c r="EJ693" s="54"/>
      <c r="EK693" s="54"/>
      <c r="EL693" s="54"/>
      <c r="EM693" s="54"/>
      <c r="EN693" s="54"/>
      <c r="EO693" s="54"/>
      <c r="EP693" s="54"/>
      <c r="EQ693" s="54"/>
      <c r="ER693" s="54"/>
      <c r="ES693" s="54"/>
      <c r="ET693" s="54"/>
      <c r="EU693" s="54"/>
      <c r="EV693" s="54"/>
      <c r="EW693" s="54"/>
      <c r="EX693" s="54"/>
      <c r="EY693" s="54"/>
      <c r="EZ693" s="54"/>
      <c r="FA693" s="54"/>
      <c r="FB693" s="54"/>
      <c r="FC693" s="54"/>
      <c r="FD693" s="54"/>
      <c r="FE693" s="54"/>
      <c r="FF693" s="54"/>
      <c r="FG693" s="54"/>
      <c r="FH693" s="54"/>
      <c r="FI693" s="54"/>
      <c r="FJ693" s="54"/>
      <c r="FK693" s="54"/>
      <c r="FL693" s="54"/>
      <c r="FM693" s="54"/>
      <c r="FN693" s="54"/>
      <c r="FO693" s="54"/>
      <c r="FP693" s="54"/>
      <c r="FQ693" s="54"/>
      <c r="FR693" s="54"/>
      <c r="FS693" s="54"/>
      <c r="FT693" s="54"/>
      <c r="FU693" s="54"/>
      <c r="FV693" s="54"/>
      <c r="FW693" s="54"/>
      <c r="FX693" s="54"/>
      <c r="FY693" s="54"/>
      <c r="FZ693" s="54"/>
      <c r="GA693" s="54"/>
      <c r="GB693" s="54"/>
      <c r="GC693" s="54"/>
      <c r="GD693" s="54"/>
      <c r="GE693" s="54"/>
      <c r="GF693" s="54"/>
      <c r="GG693" s="54"/>
      <c r="GH693" s="54"/>
      <c r="GI693" s="54"/>
      <c r="GJ693" s="54"/>
      <c r="GK693" s="54"/>
      <c r="GL693" s="54"/>
      <c r="GM693" s="54"/>
      <c r="GN693" s="54"/>
      <c r="GO693" s="54"/>
      <c r="GP693" s="54"/>
      <c r="GQ693" s="54"/>
      <c r="GR693" s="54"/>
      <c r="GS693" s="54"/>
      <c r="GT693" s="54"/>
      <c r="GU693" s="54"/>
      <c r="GV693" s="54"/>
      <c r="GW693" s="54"/>
      <c r="GX693" s="54"/>
      <c r="GY693" s="54"/>
      <c r="GZ693" s="54"/>
      <c r="HA693" s="54"/>
      <c r="HB693" s="54"/>
      <c r="HC693" s="54"/>
      <c r="HD693" s="54"/>
      <c r="HE693" s="54"/>
      <c r="HF693" s="54"/>
      <c r="HG693" s="54"/>
      <c r="HH693" s="54"/>
      <c r="HI693" s="54"/>
      <c r="HJ693" s="54"/>
      <c r="HK693" s="54"/>
      <c r="HL693" s="54"/>
      <c r="HM693" s="54"/>
      <c r="HN693" s="54"/>
      <c r="HO693" s="54"/>
      <c r="HP693" s="54"/>
      <c r="HQ693" s="54"/>
      <c r="HR693" s="54"/>
      <c r="HS693" s="54"/>
      <c r="HT693" s="54"/>
      <c r="HU693" s="54"/>
      <c r="HV693" s="54"/>
      <c r="HW693" s="54"/>
      <c r="HX693" s="54"/>
      <c r="HY693" s="54"/>
      <c r="HZ693" s="54"/>
      <c r="IA693" s="54"/>
      <c r="IB693" s="54"/>
      <c r="IC693" s="54"/>
      <c r="ID693" s="54"/>
      <c r="IE693" s="54"/>
      <c r="IF693" s="54"/>
      <c r="IG693" s="54"/>
      <c r="IH693" s="54"/>
      <c r="II693" s="54"/>
      <c r="IJ693" s="54"/>
      <c r="IK693" s="54"/>
      <c r="IL693" s="54"/>
      <c r="IM693" s="54"/>
      <c r="IN693" s="54"/>
      <c r="IO693" s="54"/>
      <c r="IP693" s="54"/>
      <c r="IQ693" s="54"/>
      <c r="IR693" s="54"/>
      <c r="IS693" s="54"/>
      <c r="IT693" s="54"/>
      <c r="IU693" s="54"/>
      <c r="IV693" s="54"/>
      <c r="IW693" s="54"/>
      <c r="IX693" s="54"/>
      <c r="IY693" s="54"/>
      <c r="IZ693" s="54"/>
      <c r="JA693" s="16"/>
      <c r="JB693" s="16"/>
      <c r="JC693" s="16"/>
      <c r="JD693" s="16"/>
    </row>
    <row r="694" spans="1:264" s="6" customFormat="1" x14ac:dyDescent="0.25">
      <c r="A694" s="55">
        <v>690</v>
      </c>
      <c r="B694" s="56">
        <f>ESTUDIANTES!B694</f>
        <v>0</v>
      </c>
      <c r="C694" s="56">
        <f>ESTUDIANTES!C694</f>
        <v>0</v>
      </c>
      <c r="D694" s="97">
        <f>ESTUDIANTES!D694</f>
        <v>0</v>
      </c>
      <c r="E694" s="97"/>
      <c r="F694" s="97"/>
      <c r="G694" s="97"/>
      <c r="H694" s="57">
        <f>ESTUDIANTES!H694</f>
        <v>0</v>
      </c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  <c r="GS694" s="54"/>
      <c r="GT694" s="54"/>
      <c r="GU694" s="54"/>
      <c r="GV694" s="54"/>
      <c r="GW694" s="54"/>
      <c r="GX694" s="54"/>
      <c r="GY694" s="54"/>
      <c r="GZ694" s="54"/>
      <c r="HA694" s="54"/>
      <c r="HB694" s="54"/>
      <c r="HC694" s="54"/>
      <c r="HD694" s="54"/>
      <c r="HE694" s="54"/>
      <c r="HF694" s="54"/>
      <c r="HG694" s="54"/>
      <c r="HH694" s="54"/>
      <c r="HI694" s="54"/>
      <c r="HJ694" s="54"/>
      <c r="HK694" s="54"/>
      <c r="HL694" s="54"/>
      <c r="HM694" s="54"/>
      <c r="HN694" s="54"/>
      <c r="HO694" s="54"/>
      <c r="HP694" s="54"/>
      <c r="HQ694" s="54"/>
      <c r="HR694" s="54"/>
      <c r="HS694" s="54"/>
      <c r="HT694" s="54"/>
      <c r="HU694" s="54"/>
      <c r="HV694" s="54"/>
      <c r="HW694" s="54"/>
      <c r="HX694" s="54"/>
      <c r="HY694" s="54"/>
      <c r="HZ694" s="54"/>
      <c r="IA694" s="54"/>
      <c r="IB694" s="54"/>
      <c r="IC694" s="54"/>
      <c r="ID694" s="54"/>
      <c r="IE694" s="54"/>
      <c r="IF694" s="54"/>
      <c r="IG694" s="54"/>
      <c r="IH694" s="54"/>
      <c r="II694" s="54"/>
      <c r="IJ694" s="54"/>
      <c r="IK694" s="54"/>
      <c r="IL694" s="54"/>
      <c r="IM694" s="54"/>
      <c r="IN694" s="54"/>
      <c r="IO694" s="54"/>
      <c r="IP694" s="54"/>
      <c r="IQ694" s="54"/>
      <c r="IR694" s="54"/>
      <c r="IS694" s="54"/>
      <c r="IT694" s="54"/>
      <c r="IU694" s="54"/>
      <c r="IV694" s="54"/>
      <c r="IW694" s="54"/>
      <c r="IX694" s="54"/>
      <c r="IY694" s="54"/>
      <c r="IZ694" s="54"/>
      <c r="JA694" s="16"/>
      <c r="JB694" s="16"/>
      <c r="JC694" s="16"/>
      <c r="JD694" s="16"/>
    </row>
    <row r="695" spans="1:264" s="6" customFormat="1" x14ac:dyDescent="0.25">
      <c r="A695" s="55">
        <v>691</v>
      </c>
      <c r="B695" s="56">
        <f>ESTUDIANTES!B695</f>
        <v>0</v>
      </c>
      <c r="C695" s="56">
        <f>ESTUDIANTES!C695</f>
        <v>0</v>
      </c>
      <c r="D695" s="97">
        <f>ESTUDIANTES!D695</f>
        <v>0</v>
      </c>
      <c r="E695" s="97"/>
      <c r="F695" s="97"/>
      <c r="G695" s="97"/>
      <c r="H695" s="57">
        <f>ESTUDIANTES!H695</f>
        <v>0</v>
      </c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4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4"/>
      <c r="EL695" s="54"/>
      <c r="EM695" s="54"/>
      <c r="EN695" s="54"/>
      <c r="EO695" s="54"/>
      <c r="EP695" s="54"/>
      <c r="EQ695" s="54"/>
      <c r="ER695" s="54"/>
      <c r="ES695" s="54"/>
      <c r="ET695" s="54"/>
      <c r="EU695" s="54"/>
      <c r="EV695" s="54"/>
      <c r="EW695" s="54"/>
      <c r="EX695" s="54"/>
      <c r="EY695" s="54"/>
      <c r="EZ695" s="54"/>
      <c r="FA695" s="54"/>
      <c r="FB695" s="54"/>
      <c r="FC695" s="54"/>
      <c r="FD695" s="54"/>
      <c r="FE695" s="54"/>
      <c r="FF695" s="54"/>
      <c r="FG695" s="54"/>
      <c r="FH695" s="54"/>
      <c r="FI695" s="54"/>
      <c r="FJ695" s="54"/>
      <c r="FK695" s="54"/>
      <c r="FL695" s="54"/>
      <c r="FM695" s="54"/>
      <c r="FN695" s="54"/>
      <c r="FO695" s="54"/>
      <c r="FP695" s="54"/>
      <c r="FQ695" s="54"/>
      <c r="FR695" s="54"/>
      <c r="FS695" s="54"/>
      <c r="FT695" s="54"/>
      <c r="FU695" s="54"/>
      <c r="FV695" s="54"/>
      <c r="FW695" s="54"/>
      <c r="FX695" s="54"/>
      <c r="FY695" s="54"/>
      <c r="FZ695" s="54"/>
      <c r="GA695" s="54"/>
      <c r="GB695" s="54"/>
      <c r="GC695" s="54"/>
      <c r="GD695" s="54"/>
      <c r="GE695" s="54"/>
      <c r="GF695" s="54"/>
      <c r="GG695" s="54"/>
      <c r="GH695" s="54"/>
      <c r="GI695" s="54"/>
      <c r="GJ695" s="54"/>
      <c r="GK695" s="54"/>
      <c r="GL695" s="54"/>
      <c r="GM695" s="54"/>
      <c r="GN695" s="54"/>
      <c r="GO695" s="54"/>
      <c r="GP695" s="54"/>
      <c r="GQ695" s="54"/>
      <c r="GR695" s="54"/>
      <c r="GS695" s="54"/>
      <c r="GT695" s="54"/>
      <c r="GU695" s="54"/>
      <c r="GV695" s="54"/>
      <c r="GW695" s="54"/>
      <c r="GX695" s="54"/>
      <c r="GY695" s="54"/>
      <c r="GZ695" s="54"/>
      <c r="HA695" s="54"/>
      <c r="HB695" s="54"/>
      <c r="HC695" s="54"/>
      <c r="HD695" s="54"/>
      <c r="HE695" s="54"/>
      <c r="HF695" s="54"/>
      <c r="HG695" s="54"/>
      <c r="HH695" s="54"/>
      <c r="HI695" s="54"/>
      <c r="HJ695" s="54"/>
      <c r="HK695" s="54"/>
      <c r="HL695" s="54"/>
      <c r="HM695" s="54"/>
      <c r="HN695" s="54"/>
      <c r="HO695" s="54"/>
      <c r="HP695" s="54"/>
      <c r="HQ695" s="54"/>
      <c r="HR695" s="54"/>
      <c r="HS695" s="54"/>
      <c r="HT695" s="54"/>
      <c r="HU695" s="54"/>
      <c r="HV695" s="54"/>
      <c r="HW695" s="54"/>
      <c r="HX695" s="54"/>
      <c r="HY695" s="54"/>
      <c r="HZ695" s="54"/>
      <c r="IA695" s="54"/>
      <c r="IB695" s="54"/>
      <c r="IC695" s="54"/>
      <c r="ID695" s="54"/>
      <c r="IE695" s="54"/>
      <c r="IF695" s="54"/>
      <c r="IG695" s="54"/>
      <c r="IH695" s="54"/>
      <c r="II695" s="54"/>
      <c r="IJ695" s="54"/>
      <c r="IK695" s="54"/>
      <c r="IL695" s="54"/>
      <c r="IM695" s="54"/>
      <c r="IN695" s="54"/>
      <c r="IO695" s="54"/>
      <c r="IP695" s="54"/>
      <c r="IQ695" s="54"/>
      <c r="IR695" s="54"/>
      <c r="IS695" s="54"/>
      <c r="IT695" s="54"/>
      <c r="IU695" s="54"/>
      <c r="IV695" s="54"/>
      <c r="IW695" s="54"/>
      <c r="IX695" s="54"/>
      <c r="IY695" s="54"/>
      <c r="IZ695" s="54"/>
      <c r="JA695" s="16"/>
      <c r="JB695" s="16"/>
      <c r="JC695" s="16"/>
      <c r="JD695" s="16"/>
    </row>
    <row r="696" spans="1:264" s="6" customFormat="1" x14ac:dyDescent="0.25">
      <c r="A696" s="55">
        <v>692</v>
      </c>
      <c r="B696" s="56">
        <f>ESTUDIANTES!B696</f>
        <v>0</v>
      </c>
      <c r="C696" s="56">
        <f>ESTUDIANTES!C696</f>
        <v>0</v>
      </c>
      <c r="D696" s="97">
        <f>ESTUDIANTES!D696</f>
        <v>0</v>
      </c>
      <c r="E696" s="97"/>
      <c r="F696" s="97"/>
      <c r="G696" s="97"/>
      <c r="H696" s="57">
        <f>ESTUDIANTES!H696</f>
        <v>0</v>
      </c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4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4"/>
      <c r="EL696" s="54"/>
      <c r="EM696" s="54"/>
      <c r="EN696" s="54"/>
      <c r="EO696" s="54"/>
      <c r="EP696" s="54"/>
      <c r="EQ696" s="54"/>
      <c r="ER696" s="54"/>
      <c r="ES696" s="54"/>
      <c r="ET696" s="54"/>
      <c r="EU696" s="54"/>
      <c r="EV696" s="54"/>
      <c r="EW696" s="54"/>
      <c r="EX696" s="54"/>
      <c r="EY696" s="54"/>
      <c r="EZ696" s="54"/>
      <c r="FA696" s="54"/>
      <c r="FB696" s="54"/>
      <c r="FC696" s="54"/>
      <c r="FD696" s="54"/>
      <c r="FE696" s="54"/>
      <c r="FF696" s="54"/>
      <c r="FG696" s="54"/>
      <c r="FH696" s="54"/>
      <c r="FI696" s="54"/>
      <c r="FJ696" s="54"/>
      <c r="FK696" s="54"/>
      <c r="FL696" s="54"/>
      <c r="FM696" s="54"/>
      <c r="FN696" s="54"/>
      <c r="FO696" s="54"/>
      <c r="FP696" s="54"/>
      <c r="FQ696" s="54"/>
      <c r="FR696" s="54"/>
      <c r="FS696" s="54"/>
      <c r="FT696" s="54"/>
      <c r="FU696" s="54"/>
      <c r="FV696" s="54"/>
      <c r="FW696" s="54"/>
      <c r="FX696" s="54"/>
      <c r="FY696" s="54"/>
      <c r="FZ696" s="54"/>
      <c r="GA696" s="54"/>
      <c r="GB696" s="54"/>
      <c r="GC696" s="54"/>
      <c r="GD696" s="54"/>
      <c r="GE696" s="54"/>
      <c r="GF696" s="54"/>
      <c r="GG696" s="54"/>
      <c r="GH696" s="54"/>
      <c r="GI696" s="54"/>
      <c r="GJ696" s="54"/>
      <c r="GK696" s="54"/>
      <c r="GL696" s="54"/>
      <c r="GM696" s="54"/>
      <c r="GN696" s="54"/>
      <c r="GO696" s="54"/>
      <c r="GP696" s="54"/>
      <c r="GQ696" s="54"/>
      <c r="GR696" s="54"/>
      <c r="GS696" s="54"/>
      <c r="GT696" s="54"/>
      <c r="GU696" s="54"/>
      <c r="GV696" s="54"/>
      <c r="GW696" s="54"/>
      <c r="GX696" s="54"/>
      <c r="GY696" s="54"/>
      <c r="GZ696" s="54"/>
      <c r="HA696" s="54"/>
      <c r="HB696" s="54"/>
      <c r="HC696" s="54"/>
      <c r="HD696" s="54"/>
      <c r="HE696" s="54"/>
      <c r="HF696" s="54"/>
      <c r="HG696" s="54"/>
      <c r="HH696" s="54"/>
      <c r="HI696" s="54"/>
      <c r="HJ696" s="54"/>
      <c r="HK696" s="54"/>
      <c r="HL696" s="54"/>
      <c r="HM696" s="54"/>
      <c r="HN696" s="54"/>
      <c r="HO696" s="54"/>
      <c r="HP696" s="54"/>
      <c r="HQ696" s="54"/>
      <c r="HR696" s="54"/>
      <c r="HS696" s="54"/>
      <c r="HT696" s="54"/>
      <c r="HU696" s="54"/>
      <c r="HV696" s="54"/>
      <c r="HW696" s="54"/>
      <c r="HX696" s="54"/>
      <c r="HY696" s="54"/>
      <c r="HZ696" s="54"/>
      <c r="IA696" s="54"/>
      <c r="IB696" s="54"/>
      <c r="IC696" s="54"/>
      <c r="ID696" s="54"/>
      <c r="IE696" s="54"/>
      <c r="IF696" s="54"/>
      <c r="IG696" s="54"/>
      <c r="IH696" s="54"/>
      <c r="II696" s="54"/>
      <c r="IJ696" s="54"/>
      <c r="IK696" s="54"/>
      <c r="IL696" s="54"/>
      <c r="IM696" s="54"/>
      <c r="IN696" s="54"/>
      <c r="IO696" s="54"/>
      <c r="IP696" s="54"/>
      <c r="IQ696" s="54"/>
      <c r="IR696" s="54"/>
      <c r="IS696" s="54"/>
      <c r="IT696" s="54"/>
      <c r="IU696" s="54"/>
      <c r="IV696" s="54"/>
      <c r="IW696" s="54"/>
      <c r="IX696" s="54"/>
      <c r="IY696" s="54"/>
      <c r="IZ696" s="54"/>
      <c r="JA696" s="16"/>
      <c r="JB696" s="16"/>
      <c r="JC696" s="16"/>
      <c r="JD696" s="16"/>
    </row>
    <row r="697" spans="1:264" s="6" customFormat="1" x14ac:dyDescent="0.25">
      <c r="A697" s="55">
        <v>693</v>
      </c>
      <c r="B697" s="56">
        <f>ESTUDIANTES!B697</f>
        <v>0</v>
      </c>
      <c r="C697" s="56">
        <f>ESTUDIANTES!C697</f>
        <v>0</v>
      </c>
      <c r="D697" s="97">
        <f>ESTUDIANTES!D697</f>
        <v>0</v>
      </c>
      <c r="E697" s="97"/>
      <c r="F697" s="97"/>
      <c r="G697" s="97"/>
      <c r="H697" s="57">
        <f>ESTUDIANTES!H697</f>
        <v>0</v>
      </c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4"/>
      <c r="EK697" s="54"/>
      <c r="EL697" s="54"/>
      <c r="EM697" s="54"/>
      <c r="EN697" s="54"/>
      <c r="EO697" s="54"/>
      <c r="EP697" s="54"/>
      <c r="EQ697" s="54"/>
      <c r="ER697" s="54"/>
      <c r="ES697" s="54"/>
      <c r="ET697" s="54"/>
      <c r="EU697" s="54"/>
      <c r="EV697" s="54"/>
      <c r="EW697" s="54"/>
      <c r="EX697" s="54"/>
      <c r="EY697" s="54"/>
      <c r="EZ697" s="54"/>
      <c r="FA697" s="54"/>
      <c r="FB697" s="54"/>
      <c r="FC697" s="54"/>
      <c r="FD697" s="54"/>
      <c r="FE697" s="54"/>
      <c r="FF697" s="54"/>
      <c r="FG697" s="54"/>
      <c r="FH697" s="54"/>
      <c r="FI697" s="54"/>
      <c r="FJ697" s="54"/>
      <c r="FK697" s="54"/>
      <c r="FL697" s="54"/>
      <c r="FM697" s="54"/>
      <c r="FN697" s="54"/>
      <c r="FO697" s="54"/>
      <c r="FP697" s="54"/>
      <c r="FQ697" s="54"/>
      <c r="FR697" s="54"/>
      <c r="FS697" s="54"/>
      <c r="FT697" s="54"/>
      <c r="FU697" s="54"/>
      <c r="FV697" s="54"/>
      <c r="FW697" s="54"/>
      <c r="FX697" s="54"/>
      <c r="FY697" s="54"/>
      <c r="FZ697" s="54"/>
      <c r="GA697" s="54"/>
      <c r="GB697" s="54"/>
      <c r="GC697" s="54"/>
      <c r="GD697" s="54"/>
      <c r="GE697" s="54"/>
      <c r="GF697" s="54"/>
      <c r="GG697" s="54"/>
      <c r="GH697" s="54"/>
      <c r="GI697" s="54"/>
      <c r="GJ697" s="54"/>
      <c r="GK697" s="54"/>
      <c r="GL697" s="54"/>
      <c r="GM697" s="54"/>
      <c r="GN697" s="54"/>
      <c r="GO697" s="54"/>
      <c r="GP697" s="54"/>
      <c r="GQ697" s="54"/>
      <c r="GR697" s="54"/>
      <c r="GS697" s="54"/>
      <c r="GT697" s="54"/>
      <c r="GU697" s="54"/>
      <c r="GV697" s="54"/>
      <c r="GW697" s="54"/>
      <c r="GX697" s="54"/>
      <c r="GY697" s="54"/>
      <c r="GZ697" s="54"/>
      <c r="HA697" s="54"/>
      <c r="HB697" s="54"/>
      <c r="HC697" s="54"/>
      <c r="HD697" s="54"/>
      <c r="HE697" s="54"/>
      <c r="HF697" s="54"/>
      <c r="HG697" s="54"/>
      <c r="HH697" s="54"/>
      <c r="HI697" s="54"/>
      <c r="HJ697" s="54"/>
      <c r="HK697" s="54"/>
      <c r="HL697" s="54"/>
      <c r="HM697" s="54"/>
      <c r="HN697" s="54"/>
      <c r="HO697" s="54"/>
      <c r="HP697" s="54"/>
      <c r="HQ697" s="54"/>
      <c r="HR697" s="54"/>
      <c r="HS697" s="54"/>
      <c r="HT697" s="54"/>
      <c r="HU697" s="54"/>
      <c r="HV697" s="54"/>
      <c r="HW697" s="54"/>
      <c r="HX697" s="54"/>
      <c r="HY697" s="54"/>
      <c r="HZ697" s="54"/>
      <c r="IA697" s="54"/>
      <c r="IB697" s="54"/>
      <c r="IC697" s="54"/>
      <c r="ID697" s="54"/>
      <c r="IE697" s="54"/>
      <c r="IF697" s="54"/>
      <c r="IG697" s="54"/>
      <c r="IH697" s="54"/>
      <c r="II697" s="54"/>
      <c r="IJ697" s="54"/>
      <c r="IK697" s="54"/>
      <c r="IL697" s="54"/>
      <c r="IM697" s="54"/>
      <c r="IN697" s="54"/>
      <c r="IO697" s="54"/>
      <c r="IP697" s="54"/>
      <c r="IQ697" s="54"/>
      <c r="IR697" s="54"/>
      <c r="IS697" s="54"/>
      <c r="IT697" s="54"/>
      <c r="IU697" s="54"/>
      <c r="IV697" s="54"/>
      <c r="IW697" s="54"/>
      <c r="IX697" s="54"/>
      <c r="IY697" s="54"/>
      <c r="IZ697" s="54"/>
      <c r="JA697" s="16"/>
      <c r="JB697" s="16"/>
      <c r="JC697" s="16"/>
      <c r="JD697" s="16"/>
    </row>
    <row r="698" spans="1:264" s="6" customFormat="1" x14ac:dyDescent="0.25">
      <c r="A698" s="55">
        <v>694</v>
      </c>
      <c r="B698" s="56">
        <f>ESTUDIANTES!B698</f>
        <v>0</v>
      </c>
      <c r="C698" s="56">
        <f>ESTUDIANTES!C698</f>
        <v>0</v>
      </c>
      <c r="D698" s="97">
        <f>ESTUDIANTES!D698</f>
        <v>0</v>
      </c>
      <c r="E698" s="97"/>
      <c r="F698" s="97"/>
      <c r="G698" s="97"/>
      <c r="H698" s="57">
        <f>ESTUDIANTES!H698</f>
        <v>0</v>
      </c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4"/>
      <c r="EK698" s="54"/>
      <c r="EL698" s="54"/>
      <c r="EM698" s="54"/>
      <c r="EN698" s="54"/>
      <c r="EO698" s="54"/>
      <c r="EP698" s="54"/>
      <c r="EQ698" s="54"/>
      <c r="ER698" s="54"/>
      <c r="ES698" s="54"/>
      <c r="ET698" s="54"/>
      <c r="EU698" s="54"/>
      <c r="EV698" s="54"/>
      <c r="EW698" s="54"/>
      <c r="EX698" s="54"/>
      <c r="EY698" s="54"/>
      <c r="EZ698" s="54"/>
      <c r="FA698" s="54"/>
      <c r="FB698" s="54"/>
      <c r="FC698" s="54"/>
      <c r="FD698" s="54"/>
      <c r="FE698" s="54"/>
      <c r="FF698" s="54"/>
      <c r="FG698" s="54"/>
      <c r="FH698" s="54"/>
      <c r="FI698" s="54"/>
      <c r="FJ698" s="54"/>
      <c r="FK698" s="54"/>
      <c r="FL698" s="54"/>
      <c r="FM698" s="54"/>
      <c r="FN698" s="54"/>
      <c r="FO698" s="54"/>
      <c r="FP698" s="54"/>
      <c r="FQ698" s="54"/>
      <c r="FR698" s="54"/>
      <c r="FS698" s="54"/>
      <c r="FT698" s="54"/>
      <c r="FU698" s="54"/>
      <c r="FV698" s="54"/>
      <c r="FW698" s="54"/>
      <c r="FX698" s="54"/>
      <c r="FY698" s="54"/>
      <c r="FZ698" s="54"/>
      <c r="GA698" s="54"/>
      <c r="GB698" s="54"/>
      <c r="GC698" s="54"/>
      <c r="GD698" s="54"/>
      <c r="GE698" s="54"/>
      <c r="GF698" s="54"/>
      <c r="GG698" s="54"/>
      <c r="GH698" s="54"/>
      <c r="GI698" s="54"/>
      <c r="GJ698" s="54"/>
      <c r="GK698" s="54"/>
      <c r="GL698" s="54"/>
      <c r="GM698" s="54"/>
      <c r="GN698" s="54"/>
      <c r="GO698" s="54"/>
      <c r="GP698" s="54"/>
      <c r="GQ698" s="54"/>
      <c r="GR698" s="54"/>
      <c r="GS698" s="54"/>
      <c r="GT698" s="54"/>
      <c r="GU698" s="54"/>
      <c r="GV698" s="54"/>
      <c r="GW698" s="54"/>
      <c r="GX698" s="54"/>
      <c r="GY698" s="54"/>
      <c r="GZ698" s="54"/>
      <c r="HA698" s="54"/>
      <c r="HB698" s="54"/>
      <c r="HC698" s="54"/>
      <c r="HD698" s="54"/>
      <c r="HE698" s="54"/>
      <c r="HF698" s="54"/>
      <c r="HG698" s="54"/>
      <c r="HH698" s="54"/>
      <c r="HI698" s="54"/>
      <c r="HJ698" s="54"/>
      <c r="HK698" s="54"/>
      <c r="HL698" s="54"/>
      <c r="HM698" s="54"/>
      <c r="HN698" s="54"/>
      <c r="HO698" s="54"/>
      <c r="HP698" s="54"/>
      <c r="HQ698" s="54"/>
      <c r="HR698" s="54"/>
      <c r="HS698" s="54"/>
      <c r="HT698" s="54"/>
      <c r="HU698" s="54"/>
      <c r="HV698" s="54"/>
      <c r="HW698" s="54"/>
      <c r="HX698" s="54"/>
      <c r="HY698" s="54"/>
      <c r="HZ698" s="54"/>
      <c r="IA698" s="54"/>
      <c r="IB698" s="54"/>
      <c r="IC698" s="54"/>
      <c r="ID698" s="54"/>
      <c r="IE698" s="54"/>
      <c r="IF698" s="54"/>
      <c r="IG698" s="54"/>
      <c r="IH698" s="54"/>
      <c r="II698" s="54"/>
      <c r="IJ698" s="54"/>
      <c r="IK698" s="54"/>
      <c r="IL698" s="54"/>
      <c r="IM698" s="54"/>
      <c r="IN698" s="54"/>
      <c r="IO698" s="54"/>
      <c r="IP698" s="54"/>
      <c r="IQ698" s="54"/>
      <c r="IR698" s="54"/>
      <c r="IS698" s="54"/>
      <c r="IT698" s="54"/>
      <c r="IU698" s="54"/>
      <c r="IV698" s="54"/>
      <c r="IW698" s="54"/>
      <c r="IX698" s="54"/>
      <c r="IY698" s="54"/>
      <c r="IZ698" s="54"/>
      <c r="JA698" s="16"/>
      <c r="JB698" s="16"/>
      <c r="JC698" s="16"/>
      <c r="JD698" s="16"/>
    </row>
    <row r="699" spans="1:264" s="6" customFormat="1" x14ac:dyDescent="0.25">
      <c r="A699" s="55">
        <v>695</v>
      </c>
      <c r="B699" s="56">
        <f>ESTUDIANTES!B699</f>
        <v>0</v>
      </c>
      <c r="C699" s="56">
        <f>ESTUDIANTES!C699</f>
        <v>0</v>
      </c>
      <c r="D699" s="97">
        <f>ESTUDIANTES!D699</f>
        <v>0</v>
      </c>
      <c r="E699" s="97"/>
      <c r="F699" s="97"/>
      <c r="G699" s="97"/>
      <c r="H699" s="57">
        <f>ESTUDIANTES!H699</f>
        <v>0</v>
      </c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  <c r="CP699" s="54"/>
      <c r="CQ699" s="54"/>
      <c r="CR699" s="54"/>
      <c r="CS699" s="54"/>
      <c r="CT699" s="54"/>
      <c r="CU699" s="54"/>
      <c r="CV699" s="54"/>
      <c r="CW699" s="54"/>
      <c r="CX699" s="54"/>
      <c r="CY699" s="54"/>
      <c r="CZ699" s="54"/>
      <c r="DA699" s="54"/>
      <c r="DB699" s="54"/>
      <c r="DC699" s="54"/>
      <c r="DD699" s="54"/>
      <c r="DE699" s="54"/>
      <c r="DF699" s="54"/>
      <c r="DG699" s="54"/>
      <c r="DH699" s="54"/>
      <c r="DI699" s="54"/>
      <c r="DJ699" s="54"/>
      <c r="DK699" s="54"/>
      <c r="DL699" s="54"/>
      <c r="DM699" s="54"/>
      <c r="DN699" s="54"/>
      <c r="DO699" s="54"/>
      <c r="DP699" s="54"/>
      <c r="DQ699" s="54"/>
      <c r="DR699" s="54"/>
      <c r="DS699" s="54"/>
      <c r="DT699" s="54"/>
      <c r="DU699" s="54"/>
      <c r="DV699" s="54"/>
      <c r="DW699" s="54"/>
      <c r="DX699" s="54"/>
      <c r="DY699" s="54"/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  <c r="EJ699" s="54"/>
      <c r="EK699" s="54"/>
      <c r="EL699" s="54"/>
      <c r="EM699" s="54"/>
      <c r="EN699" s="54"/>
      <c r="EO699" s="54"/>
      <c r="EP699" s="54"/>
      <c r="EQ699" s="54"/>
      <c r="ER699" s="54"/>
      <c r="ES699" s="54"/>
      <c r="ET699" s="54"/>
      <c r="EU699" s="54"/>
      <c r="EV699" s="54"/>
      <c r="EW699" s="54"/>
      <c r="EX699" s="54"/>
      <c r="EY699" s="54"/>
      <c r="EZ699" s="54"/>
      <c r="FA699" s="54"/>
      <c r="FB699" s="54"/>
      <c r="FC699" s="54"/>
      <c r="FD699" s="54"/>
      <c r="FE699" s="54"/>
      <c r="FF699" s="54"/>
      <c r="FG699" s="54"/>
      <c r="FH699" s="54"/>
      <c r="FI699" s="54"/>
      <c r="FJ699" s="54"/>
      <c r="FK699" s="54"/>
      <c r="FL699" s="54"/>
      <c r="FM699" s="54"/>
      <c r="FN699" s="54"/>
      <c r="FO699" s="54"/>
      <c r="FP699" s="54"/>
      <c r="FQ699" s="54"/>
      <c r="FR699" s="54"/>
      <c r="FS699" s="54"/>
      <c r="FT699" s="54"/>
      <c r="FU699" s="54"/>
      <c r="FV699" s="54"/>
      <c r="FW699" s="54"/>
      <c r="FX699" s="54"/>
      <c r="FY699" s="54"/>
      <c r="FZ699" s="54"/>
      <c r="GA699" s="54"/>
      <c r="GB699" s="54"/>
      <c r="GC699" s="54"/>
      <c r="GD699" s="54"/>
      <c r="GE699" s="54"/>
      <c r="GF699" s="54"/>
      <c r="GG699" s="54"/>
      <c r="GH699" s="54"/>
      <c r="GI699" s="54"/>
      <c r="GJ699" s="54"/>
      <c r="GK699" s="54"/>
      <c r="GL699" s="54"/>
      <c r="GM699" s="54"/>
      <c r="GN699" s="54"/>
      <c r="GO699" s="54"/>
      <c r="GP699" s="54"/>
      <c r="GQ699" s="54"/>
      <c r="GR699" s="54"/>
      <c r="GS699" s="54"/>
      <c r="GT699" s="54"/>
      <c r="GU699" s="54"/>
      <c r="GV699" s="54"/>
      <c r="GW699" s="54"/>
      <c r="GX699" s="54"/>
      <c r="GY699" s="54"/>
      <c r="GZ699" s="54"/>
      <c r="HA699" s="54"/>
      <c r="HB699" s="54"/>
      <c r="HC699" s="54"/>
      <c r="HD699" s="54"/>
      <c r="HE699" s="54"/>
      <c r="HF699" s="54"/>
      <c r="HG699" s="54"/>
      <c r="HH699" s="54"/>
      <c r="HI699" s="54"/>
      <c r="HJ699" s="54"/>
      <c r="HK699" s="54"/>
      <c r="HL699" s="54"/>
      <c r="HM699" s="54"/>
      <c r="HN699" s="54"/>
      <c r="HO699" s="54"/>
      <c r="HP699" s="54"/>
      <c r="HQ699" s="54"/>
      <c r="HR699" s="54"/>
      <c r="HS699" s="54"/>
      <c r="HT699" s="54"/>
      <c r="HU699" s="54"/>
      <c r="HV699" s="54"/>
      <c r="HW699" s="54"/>
      <c r="HX699" s="54"/>
      <c r="HY699" s="54"/>
      <c r="HZ699" s="54"/>
      <c r="IA699" s="54"/>
      <c r="IB699" s="54"/>
      <c r="IC699" s="54"/>
      <c r="ID699" s="54"/>
      <c r="IE699" s="54"/>
      <c r="IF699" s="54"/>
      <c r="IG699" s="54"/>
      <c r="IH699" s="54"/>
      <c r="II699" s="54"/>
      <c r="IJ699" s="54"/>
      <c r="IK699" s="54"/>
      <c r="IL699" s="54"/>
      <c r="IM699" s="54"/>
      <c r="IN699" s="54"/>
      <c r="IO699" s="54"/>
      <c r="IP699" s="54"/>
      <c r="IQ699" s="54"/>
      <c r="IR699" s="54"/>
      <c r="IS699" s="54"/>
      <c r="IT699" s="54"/>
      <c r="IU699" s="54"/>
      <c r="IV699" s="54"/>
      <c r="IW699" s="54"/>
      <c r="IX699" s="54"/>
      <c r="IY699" s="54"/>
      <c r="IZ699" s="54"/>
      <c r="JA699" s="16"/>
      <c r="JB699" s="16"/>
      <c r="JC699" s="16"/>
      <c r="JD699" s="16"/>
    </row>
    <row r="700" spans="1:264" s="6" customFormat="1" x14ac:dyDescent="0.25">
      <c r="A700" s="55">
        <v>696</v>
      </c>
      <c r="B700" s="56">
        <f>ESTUDIANTES!B700</f>
        <v>0</v>
      </c>
      <c r="C700" s="56">
        <f>ESTUDIANTES!C700</f>
        <v>0</v>
      </c>
      <c r="D700" s="97">
        <f>ESTUDIANTES!D700</f>
        <v>0</v>
      </c>
      <c r="E700" s="97"/>
      <c r="F700" s="97"/>
      <c r="G700" s="97"/>
      <c r="H700" s="57">
        <f>ESTUDIANTES!H700</f>
        <v>0</v>
      </c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  <c r="CP700" s="54"/>
      <c r="CQ700" s="54"/>
      <c r="CR700" s="54"/>
      <c r="CS700" s="54"/>
      <c r="CT700" s="54"/>
      <c r="CU700" s="54"/>
      <c r="CV700" s="54"/>
      <c r="CW700" s="54"/>
      <c r="CX700" s="54"/>
      <c r="CY700" s="54"/>
      <c r="CZ700" s="54"/>
      <c r="DA700" s="54"/>
      <c r="DB700" s="54"/>
      <c r="DC700" s="54"/>
      <c r="DD700" s="54"/>
      <c r="DE700" s="54"/>
      <c r="DF700" s="54"/>
      <c r="DG700" s="54"/>
      <c r="DH700" s="54"/>
      <c r="DI700" s="54"/>
      <c r="DJ700" s="54"/>
      <c r="DK700" s="54"/>
      <c r="DL700" s="54"/>
      <c r="DM700" s="54"/>
      <c r="DN700" s="54"/>
      <c r="DO700" s="54"/>
      <c r="DP700" s="54"/>
      <c r="DQ700" s="54"/>
      <c r="DR700" s="54"/>
      <c r="DS700" s="54"/>
      <c r="DT700" s="54"/>
      <c r="DU700" s="54"/>
      <c r="DV700" s="54"/>
      <c r="DW700" s="54"/>
      <c r="DX700" s="54"/>
      <c r="DY700" s="54"/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  <c r="EJ700" s="54"/>
      <c r="EK700" s="54"/>
      <c r="EL700" s="54"/>
      <c r="EM700" s="54"/>
      <c r="EN700" s="54"/>
      <c r="EO700" s="54"/>
      <c r="EP700" s="54"/>
      <c r="EQ700" s="54"/>
      <c r="ER700" s="54"/>
      <c r="ES700" s="54"/>
      <c r="ET700" s="54"/>
      <c r="EU700" s="54"/>
      <c r="EV700" s="54"/>
      <c r="EW700" s="54"/>
      <c r="EX700" s="54"/>
      <c r="EY700" s="54"/>
      <c r="EZ700" s="54"/>
      <c r="FA700" s="54"/>
      <c r="FB700" s="54"/>
      <c r="FC700" s="54"/>
      <c r="FD700" s="54"/>
      <c r="FE700" s="54"/>
      <c r="FF700" s="54"/>
      <c r="FG700" s="54"/>
      <c r="FH700" s="54"/>
      <c r="FI700" s="54"/>
      <c r="FJ700" s="54"/>
      <c r="FK700" s="54"/>
      <c r="FL700" s="54"/>
      <c r="FM700" s="54"/>
      <c r="FN700" s="54"/>
      <c r="FO700" s="54"/>
      <c r="FP700" s="54"/>
      <c r="FQ700" s="54"/>
      <c r="FR700" s="54"/>
      <c r="FS700" s="54"/>
      <c r="FT700" s="54"/>
      <c r="FU700" s="54"/>
      <c r="FV700" s="54"/>
      <c r="FW700" s="54"/>
      <c r="FX700" s="54"/>
      <c r="FY700" s="54"/>
      <c r="FZ700" s="54"/>
      <c r="GA700" s="54"/>
      <c r="GB700" s="54"/>
      <c r="GC700" s="54"/>
      <c r="GD700" s="54"/>
      <c r="GE700" s="54"/>
      <c r="GF700" s="54"/>
      <c r="GG700" s="54"/>
      <c r="GH700" s="54"/>
      <c r="GI700" s="54"/>
      <c r="GJ700" s="54"/>
      <c r="GK700" s="54"/>
      <c r="GL700" s="54"/>
      <c r="GM700" s="54"/>
      <c r="GN700" s="54"/>
      <c r="GO700" s="54"/>
      <c r="GP700" s="54"/>
      <c r="GQ700" s="54"/>
      <c r="GR700" s="54"/>
      <c r="GS700" s="54"/>
      <c r="GT700" s="54"/>
      <c r="GU700" s="54"/>
      <c r="GV700" s="54"/>
      <c r="GW700" s="54"/>
      <c r="GX700" s="54"/>
      <c r="GY700" s="54"/>
      <c r="GZ700" s="54"/>
      <c r="HA700" s="54"/>
      <c r="HB700" s="54"/>
      <c r="HC700" s="54"/>
      <c r="HD700" s="54"/>
      <c r="HE700" s="54"/>
      <c r="HF700" s="54"/>
      <c r="HG700" s="54"/>
      <c r="HH700" s="54"/>
      <c r="HI700" s="54"/>
      <c r="HJ700" s="54"/>
      <c r="HK700" s="54"/>
      <c r="HL700" s="54"/>
      <c r="HM700" s="54"/>
      <c r="HN700" s="54"/>
      <c r="HO700" s="54"/>
      <c r="HP700" s="54"/>
      <c r="HQ700" s="54"/>
      <c r="HR700" s="54"/>
      <c r="HS700" s="54"/>
      <c r="HT700" s="54"/>
      <c r="HU700" s="54"/>
      <c r="HV700" s="54"/>
      <c r="HW700" s="54"/>
      <c r="HX700" s="54"/>
      <c r="HY700" s="54"/>
      <c r="HZ700" s="54"/>
      <c r="IA700" s="54"/>
      <c r="IB700" s="54"/>
      <c r="IC700" s="54"/>
      <c r="ID700" s="54"/>
      <c r="IE700" s="54"/>
      <c r="IF700" s="54"/>
      <c r="IG700" s="54"/>
      <c r="IH700" s="54"/>
      <c r="II700" s="54"/>
      <c r="IJ700" s="54"/>
      <c r="IK700" s="54"/>
      <c r="IL700" s="54"/>
      <c r="IM700" s="54"/>
      <c r="IN700" s="54"/>
      <c r="IO700" s="54"/>
      <c r="IP700" s="54"/>
      <c r="IQ700" s="54"/>
      <c r="IR700" s="54"/>
      <c r="IS700" s="54"/>
      <c r="IT700" s="54"/>
      <c r="IU700" s="54"/>
      <c r="IV700" s="54"/>
      <c r="IW700" s="54"/>
      <c r="IX700" s="54"/>
      <c r="IY700" s="54"/>
      <c r="IZ700" s="54"/>
      <c r="JA700" s="16"/>
      <c r="JB700" s="16"/>
      <c r="JC700" s="16"/>
      <c r="JD700" s="16"/>
    </row>
    <row r="701" spans="1:264" s="6" customFormat="1" x14ac:dyDescent="0.25">
      <c r="A701" s="55">
        <v>697</v>
      </c>
      <c r="B701" s="56">
        <f>ESTUDIANTES!B701</f>
        <v>0</v>
      </c>
      <c r="C701" s="56">
        <f>ESTUDIANTES!C701</f>
        <v>0</v>
      </c>
      <c r="D701" s="97">
        <f>ESTUDIANTES!D701</f>
        <v>0</v>
      </c>
      <c r="E701" s="97"/>
      <c r="F701" s="97"/>
      <c r="G701" s="97"/>
      <c r="H701" s="57">
        <f>ESTUDIANTES!H701</f>
        <v>0</v>
      </c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4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4"/>
      <c r="EL701" s="54"/>
      <c r="EM701" s="54"/>
      <c r="EN701" s="54"/>
      <c r="EO701" s="54"/>
      <c r="EP701" s="54"/>
      <c r="EQ701" s="54"/>
      <c r="ER701" s="54"/>
      <c r="ES701" s="54"/>
      <c r="ET701" s="54"/>
      <c r="EU701" s="54"/>
      <c r="EV701" s="54"/>
      <c r="EW701" s="54"/>
      <c r="EX701" s="54"/>
      <c r="EY701" s="54"/>
      <c r="EZ701" s="54"/>
      <c r="FA701" s="54"/>
      <c r="FB701" s="54"/>
      <c r="FC701" s="54"/>
      <c r="FD701" s="54"/>
      <c r="FE701" s="54"/>
      <c r="FF701" s="54"/>
      <c r="FG701" s="54"/>
      <c r="FH701" s="54"/>
      <c r="FI701" s="54"/>
      <c r="FJ701" s="54"/>
      <c r="FK701" s="54"/>
      <c r="FL701" s="54"/>
      <c r="FM701" s="54"/>
      <c r="FN701" s="54"/>
      <c r="FO701" s="54"/>
      <c r="FP701" s="54"/>
      <c r="FQ701" s="54"/>
      <c r="FR701" s="54"/>
      <c r="FS701" s="54"/>
      <c r="FT701" s="54"/>
      <c r="FU701" s="54"/>
      <c r="FV701" s="54"/>
      <c r="FW701" s="54"/>
      <c r="FX701" s="54"/>
      <c r="FY701" s="54"/>
      <c r="FZ701" s="54"/>
      <c r="GA701" s="54"/>
      <c r="GB701" s="54"/>
      <c r="GC701" s="54"/>
      <c r="GD701" s="54"/>
      <c r="GE701" s="54"/>
      <c r="GF701" s="54"/>
      <c r="GG701" s="54"/>
      <c r="GH701" s="54"/>
      <c r="GI701" s="54"/>
      <c r="GJ701" s="54"/>
      <c r="GK701" s="54"/>
      <c r="GL701" s="54"/>
      <c r="GM701" s="54"/>
      <c r="GN701" s="54"/>
      <c r="GO701" s="54"/>
      <c r="GP701" s="54"/>
      <c r="GQ701" s="54"/>
      <c r="GR701" s="54"/>
      <c r="GS701" s="54"/>
      <c r="GT701" s="54"/>
      <c r="GU701" s="54"/>
      <c r="GV701" s="54"/>
      <c r="GW701" s="54"/>
      <c r="GX701" s="54"/>
      <c r="GY701" s="54"/>
      <c r="GZ701" s="54"/>
      <c r="HA701" s="54"/>
      <c r="HB701" s="54"/>
      <c r="HC701" s="54"/>
      <c r="HD701" s="54"/>
      <c r="HE701" s="54"/>
      <c r="HF701" s="54"/>
      <c r="HG701" s="54"/>
      <c r="HH701" s="54"/>
      <c r="HI701" s="54"/>
      <c r="HJ701" s="54"/>
      <c r="HK701" s="54"/>
      <c r="HL701" s="54"/>
      <c r="HM701" s="54"/>
      <c r="HN701" s="54"/>
      <c r="HO701" s="54"/>
      <c r="HP701" s="54"/>
      <c r="HQ701" s="54"/>
      <c r="HR701" s="54"/>
      <c r="HS701" s="54"/>
      <c r="HT701" s="54"/>
      <c r="HU701" s="54"/>
      <c r="HV701" s="54"/>
      <c r="HW701" s="54"/>
      <c r="HX701" s="54"/>
      <c r="HY701" s="54"/>
      <c r="HZ701" s="54"/>
      <c r="IA701" s="54"/>
      <c r="IB701" s="54"/>
      <c r="IC701" s="54"/>
      <c r="ID701" s="54"/>
      <c r="IE701" s="54"/>
      <c r="IF701" s="54"/>
      <c r="IG701" s="54"/>
      <c r="IH701" s="54"/>
      <c r="II701" s="54"/>
      <c r="IJ701" s="54"/>
      <c r="IK701" s="54"/>
      <c r="IL701" s="54"/>
      <c r="IM701" s="54"/>
      <c r="IN701" s="54"/>
      <c r="IO701" s="54"/>
      <c r="IP701" s="54"/>
      <c r="IQ701" s="54"/>
      <c r="IR701" s="54"/>
      <c r="IS701" s="54"/>
      <c r="IT701" s="54"/>
      <c r="IU701" s="54"/>
      <c r="IV701" s="54"/>
      <c r="IW701" s="54"/>
      <c r="IX701" s="54"/>
      <c r="IY701" s="54"/>
      <c r="IZ701" s="54"/>
      <c r="JA701" s="16"/>
      <c r="JB701" s="16"/>
      <c r="JC701" s="16"/>
      <c r="JD701" s="16"/>
    </row>
    <row r="702" spans="1:264" s="6" customFormat="1" x14ac:dyDescent="0.25">
      <c r="A702" s="55">
        <v>698</v>
      </c>
      <c r="B702" s="56">
        <f>ESTUDIANTES!B702</f>
        <v>0</v>
      </c>
      <c r="C702" s="56">
        <f>ESTUDIANTES!C702</f>
        <v>0</v>
      </c>
      <c r="D702" s="97">
        <f>ESTUDIANTES!D702</f>
        <v>0</v>
      </c>
      <c r="E702" s="97"/>
      <c r="F702" s="97"/>
      <c r="G702" s="97"/>
      <c r="H702" s="57">
        <f>ESTUDIANTES!H702</f>
        <v>0</v>
      </c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4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4"/>
      <c r="EL702" s="54"/>
      <c r="EM702" s="54"/>
      <c r="EN702" s="54"/>
      <c r="EO702" s="54"/>
      <c r="EP702" s="54"/>
      <c r="EQ702" s="54"/>
      <c r="ER702" s="54"/>
      <c r="ES702" s="54"/>
      <c r="ET702" s="54"/>
      <c r="EU702" s="54"/>
      <c r="EV702" s="54"/>
      <c r="EW702" s="54"/>
      <c r="EX702" s="54"/>
      <c r="EY702" s="54"/>
      <c r="EZ702" s="54"/>
      <c r="FA702" s="54"/>
      <c r="FB702" s="54"/>
      <c r="FC702" s="54"/>
      <c r="FD702" s="54"/>
      <c r="FE702" s="54"/>
      <c r="FF702" s="54"/>
      <c r="FG702" s="54"/>
      <c r="FH702" s="54"/>
      <c r="FI702" s="54"/>
      <c r="FJ702" s="54"/>
      <c r="FK702" s="54"/>
      <c r="FL702" s="54"/>
      <c r="FM702" s="54"/>
      <c r="FN702" s="54"/>
      <c r="FO702" s="54"/>
      <c r="FP702" s="54"/>
      <c r="FQ702" s="54"/>
      <c r="FR702" s="54"/>
      <c r="FS702" s="54"/>
      <c r="FT702" s="54"/>
      <c r="FU702" s="54"/>
      <c r="FV702" s="54"/>
      <c r="FW702" s="54"/>
      <c r="FX702" s="54"/>
      <c r="FY702" s="54"/>
      <c r="FZ702" s="54"/>
      <c r="GA702" s="54"/>
      <c r="GB702" s="54"/>
      <c r="GC702" s="54"/>
      <c r="GD702" s="54"/>
      <c r="GE702" s="54"/>
      <c r="GF702" s="54"/>
      <c r="GG702" s="54"/>
      <c r="GH702" s="54"/>
      <c r="GI702" s="54"/>
      <c r="GJ702" s="54"/>
      <c r="GK702" s="54"/>
      <c r="GL702" s="54"/>
      <c r="GM702" s="54"/>
      <c r="GN702" s="54"/>
      <c r="GO702" s="54"/>
      <c r="GP702" s="54"/>
      <c r="GQ702" s="54"/>
      <c r="GR702" s="54"/>
      <c r="GS702" s="54"/>
      <c r="GT702" s="54"/>
      <c r="GU702" s="54"/>
      <c r="GV702" s="54"/>
      <c r="GW702" s="54"/>
      <c r="GX702" s="54"/>
      <c r="GY702" s="54"/>
      <c r="GZ702" s="54"/>
      <c r="HA702" s="54"/>
      <c r="HB702" s="54"/>
      <c r="HC702" s="54"/>
      <c r="HD702" s="54"/>
      <c r="HE702" s="54"/>
      <c r="HF702" s="54"/>
      <c r="HG702" s="54"/>
      <c r="HH702" s="54"/>
      <c r="HI702" s="54"/>
      <c r="HJ702" s="54"/>
      <c r="HK702" s="54"/>
      <c r="HL702" s="54"/>
      <c r="HM702" s="54"/>
      <c r="HN702" s="54"/>
      <c r="HO702" s="54"/>
      <c r="HP702" s="54"/>
      <c r="HQ702" s="54"/>
      <c r="HR702" s="54"/>
      <c r="HS702" s="54"/>
      <c r="HT702" s="54"/>
      <c r="HU702" s="54"/>
      <c r="HV702" s="54"/>
      <c r="HW702" s="54"/>
      <c r="HX702" s="54"/>
      <c r="HY702" s="54"/>
      <c r="HZ702" s="54"/>
      <c r="IA702" s="54"/>
      <c r="IB702" s="54"/>
      <c r="IC702" s="54"/>
      <c r="ID702" s="54"/>
      <c r="IE702" s="54"/>
      <c r="IF702" s="54"/>
      <c r="IG702" s="54"/>
      <c r="IH702" s="54"/>
      <c r="II702" s="54"/>
      <c r="IJ702" s="54"/>
      <c r="IK702" s="54"/>
      <c r="IL702" s="54"/>
      <c r="IM702" s="54"/>
      <c r="IN702" s="54"/>
      <c r="IO702" s="54"/>
      <c r="IP702" s="54"/>
      <c r="IQ702" s="54"/>
      <c r="IR702" s="54"/>
      <c r="IS702" s="54"/>
      <c r="IT702" s="54"/>
      <c r="IU702" s="54"/>
      <c r="IV702" s="54"/>
      <c r="IW702" s="54"/>
      <c r="IX702" s="54"/>
      <c r="IY702" s="54"/>
      <c r="IZ702" s="54"/>
      <c r="JA702" s="16"/>
      <c r="JB702" s="16"/>
      <c r="JC702" s="16"/>
      <c r="JD702" s="16"/>
    </row>
    <row r="703" spans="1:264" s="6" customFormat="1" x14ac:dyDescent="0.25">
      <c r="A703" s="55">
        <v>699</v>
      </c>
      <c r="B703" s="56">
        <f>ESTUDIANTES!B703</f>
        <v>0</v>
      </c>
      <c r="C703" s="56">
        <f>ESTUDIANTES!C703</f>
        <v>0</v>
      </c>
      <c r="D703" s="97">
        <f>ESTUDIANTES!D703</f>
        <v>0</v>
      </c>
      <c r="E703" s="97"/>
      <c r="F703" s="97"/>
      <c r="G703" s="97"/>
      <c r="H703" s="57">
        <f>ESTUDIANTES!H703</f>
        <v>0</v>
      </c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4"/>
      <c r="CX703" s="54"/>
      <c r="CY703" s="54"/>
      <c r="CZ703" s="54"/>
      <c r="DA703" s="54"/>
      <c r="DB703" s="54"/>
      <c r="DC703" s="54"/>
      <c r="DD703" s="54"/>
      <c r="DE703" s="54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4"/>
      <c r="EL703" s="54"/>
      <c r="EM703" s="54"/>
      <c r="EN703" s="54"/>
      <c r="EO703" s="54"/>
      <c r="EP703" s="54"/>
      <c r="EQ703" s="54"/>
      <c r="ER703" s="54"/>
      <c r="ES703" s="54"/>
      <c r="ET703" s="54"/>
      <c r="EU703" s="54"/>
      <c r="EV703" s="54"/>
      <c r="EW703" s="54"/>
      <c r="EX703" s="54"/>
      <c r="EY703" s="54"/>
      <c r="EZ703" s="54"/>
      <c r="FA703" s="54"/>
      <c r="FB703" s="54"/>
      <c r="FC703" s="54"/>
      <c r="FD703" s="54"/>
      <c r="FE703" s="54"/>
      <c r="FF703" s="54"/>
      <c r="FG703" s="54"/>
      <c r="FH703" s="54"/>
      <c r="FI703" s="54"/>
      <c r="FJ703" s="54"/>
      <c r="FK703" s="54"/>
      <c r="FL703" s="54"/>
      <c r="FM703" s="54"/>
      <c r="FN703" s="54"/>
      <c r="FO703" s="54"/>
      <c r="FP703" s="54"/>
      <c r="FQ703" s="54"/>
      <c r="FR703" s="54"/>
      <c r="FS703" s="54"/>
      <c r="FT703" s="54"/>
      <c r="FU703" s="54"/>
      <c r="FV703" s="54"/>
      <c r="FW703" s="54"/>
      <c r="FX703" s="54"/>
      <c r="FY703" s="54"/>
      <c r="FZ703" s="54"/>
      <c r="GA703" s="54"/>
      <c r="GB703" s="54"/>
      <c r="GC703" s="54"/>
      <c r="GD703" s="54"/>
      <c r="GE703" s="54"/>
      <c r="GF703" s="54"/>
      <c r="GG703" s="54"/>
      <c r="GH703" s="54"/>
      <c r="GI703" s="54"/>
      <c r="GJ703" s="54"/>
      <c r="GK703" s="54"/>
      <c r="GL703" s="54"/>
      <c r="GM703" s="54"/>
      <c r="GN703" s="54"/>
      <c r="GO703" s="54"/>
      <c r="GP703" s="54"/>
      <c r="GQ703" s="54"/>
      <c r="GR703" s="54"/>
      <c r="GS703" s="54"/>
      <c r="GT703" s="54"/>
      <c r="GU703" s="54"/>
      <c r="GV703" s="54"/>
      <c r="GW703" s="54"/>
      <c r="GX703" s="54"/>
      <c r="GY703" s="54"/>
      <c r="GZ703" s="54"/>
      <c r="HA703" s="54"/>
      <c r="HB703" s="54"/>
      <c r="HC703" s="54"/>
      <c r="HD703" s="54"/>
      <c r="HE703" s="54"/>
      <c r="HF703" s="54"/>
      <c r="HG703" s="54"/>
      <c r="HH703" s="54"/>
      <c r="HI703" s="54"/>
      <c r="HJ703" s="54"/>
      <c r="HK703" s="54"/>
      <c r="HL703" s="54"/>
      <c r="HM703" s="54"/>
      <c r="HN703" s="54"/>
      <c r="HO703" s="54"/>
      <c r="HP703" s="54"/>
      <c r="HQ703" s="54"/>
      <c r="HR703" s="54"/>
      <c r="HS703" s="54"/>
      <c r="HT703" s="54"/>
      <c r="HU703" s="54"/>
      <c r="HV703" s="54"/>
      <c r="HW703" s="54"/>
      <c r="HX703" s="54"/>
      <c r="HY703" s="54"/>
      <c r="HZ703" s="54"/>
      <c r="IA703" s="54"/>
      <c r="IB703" s="54"/>
      <c r="IC703" s="54"/>
      <c r="ID703" s="54"/>
      <c r="IE703" s="54"/>
      <c r="IF703" s="54"/>
      <c r="IG703" s="54"/>
      <c r="IH703" s="54"/>
      <c r="II703" s="54"/>
      <c r="IJ703" s="54"/>
      <c r="IK703" s="54"/>
      <c r="IL703" s="54"/>
      <c r="IM703" s="54"/>
      <c r="IN703" s="54"/>
      <c r="IO703" s="54"/>
      <c r="IP703" s="54"/>
      <c r="IQ703" s="54"/>
      <c r="IR703" s="54"/>
      <c r="IS703" s="54"/>
      <c r="IT703" s="54"/>
      <c r="IU703" s="54"/>
      <c r="IV703" s="54"/>
      <c r="IW703" s="54"/>
      <c r="IX703" s="54"/>
      <c r="IY703" s="54"/>
      <c r="IZ703" s="54"/>
      <c r="JA703" s="16"/>
      <c r="JB703" s="16"/>
      <c r="JC703" s="16"/>
      <c r="JD703" s="16"/>
    </row>
    <row r="704" spans="1:264" s="6" customFormat="1" x14ac:dyDescent="0.25">
      <c r="A704" s="55">
        <v>700</v>
      </c>
      <c r="B704" s="56">
        <f>ESTUDIANTES!B704</f>
        <v>0</v>
      </c>
      <c r="C704" s="56">
        <f>ESTUDIANTES!C704</f>
        <v>0</v>
      </c>
      <c r="D704" s="97">
        <f>ESTUDIANTES!D704</f>
        <v>0</v>
      </c>
      <c r="E704" s="97"/>
      <c r="F704" s="97"/>
      <c r="G704" s="97"/>
      <c r="H704" s="57">
        <f>ESTUDIANTES!H704</f>
        <v>0</v>
      </c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4"/>
      <c r="EL704" s="54"/>
      <c r="EM704" s="54"/>
      <c r="EN704" s="54"/>
      <c r="EO704" s="54"/>
      <c r="EP704" s="54"/>
      <c r="EQ704" s="54"/>
      <c r="ER704" s="54"/>
      <c r="ES704" s="54"/>
      <c r="ET704" s="54"/>
      <c r="EU704" s="54"/>
      <c r="EV704" s="54"/>
      <c r="EW704" s="54"/>
      <c r="EX704" s="54"/>
      <c r="EY704" s="54"/>
      <c r="EZ704" s="54"/>
      <c r="FA704" s="54"/>
      <c r="FB704" s="54"/>
      <c r="FC704" s="54"/>
      <c r="FD704" s="54"/>
      <c r="FE704" s="54"/>
      <c r="FF704" s="54"/>
      <c r="FG704" s="54"/>
      <c r="FH704" s="54"/>
      <c r="FI704" s="54"/>
      <c r="FJ704" s="54"/>
      <c r="FK704" s="54"/>
      <c r="FL704" s="54"/>
      <c r="FM704" s="54"/>
      <c r="FN704" s="54"/>
      <c r="FO704" s="54"/>
      <c r="FP704" s="54"/>
      <c r="FQ704" s="54"/>
      <c r="FR704" s="54"/>
      <c r="FS704" s="54"/>
      <c r="FT704" s="54"/>
      <c r="FU704" s="54"/>
      <c r="FV704" s="54"/>
      <c r="FW704" s="54"/>
      <c r="FX704" s="54"/>
      <c r="FY704" s="54"/>
      <c r="FZ704" s="54"/>
      <c r="GA704" s="54"/>
      <c r="GB704" s="54"/>
      <c r="GC704" s="54"/>
      <c r="GD704" s="54"/>
      <c r="GE704" s="54"/>
      <c r="GF704" s="54"/>
      <c r="GG704" s="54"/>
      <c r="GH704" s="54"/>
      <c r="GI704" s="54"/>
      <c r="GJ704" s="54"/>
      <c r="GK704" s="54"/>
      <c r="GL704" s="54"/>
      <c r="GM704" s="54"/>
      <c r="GN704" s="54"/>
      <c r="GO704" s="54"/>
      <c r="GP704" s="54"/>
      <c r="GQ704" s="54"/>
      <c r="GR704" s="54"/>
      <c r="GS704" s="54"/>
      <c r="GT704" s="54"/>
      <c r="GU704" s="54"/>
      <c r="GV704" s="54"/>
      <c r="GW704" s="54"/>
      <c r="GX704" s="54"/>
      <c r="GY704" s="54"/>
      <c r="GZ704" s="54"/>
      <c r="HA704" s="54"/>
      <c r="HB704" s="54"/>
      <c r="HC704" s="54"/>
      <c r="HD704" s="54"/>
      <c r="HE704" s="54"/>
      <c r="HF704" s="54"/>
      <c r="HG704" s="54"/>
      <c r="HH704" s="54"/>
      <c r="HI704" s="54"/>
      <c r="HJ704" s="54"/>
      <c r="HK704" s="54"/>
      <c r="HL704" s="54"/>
      <c r="HM704" s="54"/>
      <c r="HN704" s="54"/>
      <c r="HO704" s="54"/>
      <c r="HP704" s="54"/>
      <c r="HQ704" s="54"/>
      <c r="HR704" s="54"/>
      <c r="HS704" s="54"/>
      <c r="HT704" s="54"/>
      <c r="HU704" s="54"/>
      <c r="HV704" s="54"/>
      <c r="HW704" s="54"/>
      <c r="HX704" s="54"/>
      <c r="HY704" s="54"/>
      <c r="HZ704" s="54"/>
      <c r="IA704" s="54"/>
      <c r="IB704" s="54"/>
      <c r="IC704" s="54"/>
      <c r="ID704" s="54"/>
      <c r="IE704" s="54"/>
      <c r="IF704" s="54"/>
      <c r="IG704" s="54"/>
      <c r="IH704" s="54"/>
      <c r="II704" s="54"/>
      <c r="IJ704" s="54"/>
      <c r="IK704" s="54"/>
      <c r="IL704" s="54"/>
      <c r="IM704" s="54"/>
      <c r="IN704" s="54"/>
      <c r="IO704" s="54"/>
      <c r="IP704" s="54"/>
      <c r="IQ704" s="54"/>
      <c r="IR704" s="54"/>
      <c r="IS704" s="54"/>
      <c r="IT704" s="54"/>
      <c r="IU704" s="54"/>
      <c r="IV704" s="54"/>
      <c r="IW704" s="54"/>
      <c r="IX704" s="54"/>
      <c r="IY704" s="54"/>
      <c r="IZ704" s="54"/>
      <c r="JA704" s="16"/>
      <c r="JB704" s="16"/>
      <c r="JC704" s="16"/>
      <c r="JD704" s="16"/>
    </row>
    <row r="705" spans="1:264" s="6" customFormat="1" x14ac:dyDescent="0.25">
      <c r="A705" s="55">
        <v>701</v>
      </c>
      <c r="B705" s="56">
        <f>ESTUDIANTES!B705</f>
        <v>0</v>
      </c>
      <c r="C705" s="56">
        <f>ESTUDIANTES!C705</f>
        <v>0</v>
      </c>
      <c r="D705" s="97">
        <f>ESTUDIANTES!D705</f>
        <v>0</v>
      </c>
      <c r="E705" s="97"/>
      <c r="F705" s="97"/>
      <c r="G705" s="97"/>
      <c r="H705" s="57">
        <f>ESTUDIANTES!H705</f>
        <v>0</v>
      </c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4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4"/>
      <c r="EK705" s="54"/>
      <c r="EL705" s="54"/>
      <c r="EM705" s="54"/>
      <c r="EN705" s="54"/>
      <c r="EO705" s="54"/>
      <c r="EP705" s="54"/>
      <c r="EQ705" s="54"/>
      <c r="ER705" s="54"/>
      <c r="ES705" s="54"/>
      <c r="ET705" s="54"/>
      <c r="EU705" s="54"/>
      <c r="EV705" s="54"/>
      <c r="EW705" s="54"/>
      <c r="EX705" s="54"/>
      <c r="EY705" s="54"/>
      <c r="EZ705" s="54"/>
      <c r="FA705" s="54"/>
      <c r="FB705" s="54"/>
      <c r="FC705" s="54"/>
      <c r="FD705" s="54"/>
      <c r="FE705" s="54"/>
      <c r="FF705" s="54"/>
      <c r="FG705" s="54"/>
      <c r="FH705" s="54"/>
      <c r="FI705" s="54"/>
      <c r="FJ705" s="54"/>
      <c r="FK705" s="54"/>
      <c r="FL705" s="54"/>
      <c r="FM705" s="54"/>
      <c r="FN705" s="54"/>
      <c r="FO705" s="54"/>
      <c r="FP705" s="54"/>
      <c r="FQ705" s="54"/>
      <c r="FR705" s="54"/>
      <c r="FS705" s="54"/>
      <c r="FT705" s="54"/>
      <c r="FU705" s="54"/>
      <c r="FV705" s="54"/>
      <c r="FW705" s="54"/>
      <c r="FX705" s="54"/>
      <c r="FY705" s="54"/>
      <c r="FZ705" s="54"/>
      <c r="GA705" s="54"/>
      <c r="GB705" s="54"/>
      <c r="GC705" s="54"/>
      <c r="GD705" s="54"/>
      <c r="GE705" s="54"/>
      <c r="GF705" s="54"/>
      <c r="GG705" s="54"/>
      <c r="GH705" s="54"/>
      <c r="GI705" s="54"/>
      <c r="GJ705" s="54"/>
      <c r="GK705" s="54"/>
      <c r="GL705" s="54"/>
      <c r="GM705" s="54"/>
      <c r="GN705" s="54"/>
      <c r="GO705" s="54"/>
      <c r="GP705" s="54"/>
      <c r="GQ705" s="54"/>
      <c r="GR705" s="54"/>
      <c r="GS705" s="54"/>
      <c r="GT705" s="54"/>
      <c r="GU705" s="54"/>
      <c r="GV705" s="54"/>
      <c r="GW705" s="54"/>
      <c r="GX705" s="54"/>
      <c r="GY705" s="54"/>
      <c r="GZ705" s="54"/>
      <c r="HA705" s="54"/>
      <c r="HB705" s="54"/>
      <c r="HC705" s="54"/>
      <c r="HD705" s="54"/>
      <c r="HE705" s="54"/>
      <c r="HF705" s="54"/>
      <c r="HG705" s="54"/>
      <c r="HH705" s="54"/>
      <c r="HI705" s="54"/>
      <c r="HJ705" s="54"/>
      <c r="HK705" s="54"/>
      <c r="HL705" s="54"/>
      <c r="HM705" s="54"/>
      <c r="HN705" s="54"/>
      <c r="HO705" s="54"/>
      <c r="HP705" s="54"/>
      <c r="HQ705" s="54"/>
      <c r="HR705" s="54"/>
      <c r="HS705" s="54"/>
      <c r="HT705" s="54"/>
      <c r="HU705" s="54"/>
      <c r="HV705" s="54"/>
      <c r="HW705" s="54"/>
      <c r="HX705" s="54"/>
      <c r="HY705" s="54"/>
      <c r="HZ705" s="54"/>
      <c r="IA705" s="54"/>
      <c r="IB705" s="54"/>
      <c r="IC705" s="54"/>
      <c r="ID705" s="54"/>
      <c r="IE705" s="54"/>
      <c r="IF705" s="54"/>
      <c r="IG705" s="54"/>
      <c r="IH705" s="54"/>
      <c r="II705" s="54"/>
      <c r="IJ705" s="54"/>
      <c r="IK705" s="54"/>
      <c r="IL705" s="54"/>
      <c r="IM705" s="54"/>
      <c r="IN705" s="54"/>
      <c r="IO705" s="54"/>
      <c r="IP705" s="54"/>
      <c r="IQ705" s="54"/>
      <c r="IR705" s="54"/>
      <c r="IS705" s="54"/>
      <c r="IT705" s="54"/>
      <c r="IU705" s="54"/>
      <c r="IV705" s="54"/>
      <c r="IW705" s="54"/>
      <c r="IX705" s="54"/>
      <c r="IY705" s="54"/>
      <c r="IZ705" s="54"/>
      <c r="JA705" s="16"/>
      <c r="JB705" s="16"/>
      <c r="JC705" s="16"/>
      <c r="JD705" s="16"/>
    </row>
    <row r="706" spans="1:264" s="6" customFormat="1" x14ac:dyDescent="0.25">
      <c r="A706" s="55">
        <v>702</v>
      </c>
      <c r="B706" s="56">
        <f>ESTUDIANTES!B706</f>
        <v>0</v>
      </c>
      <c r="C706" s="56">
        <f>ESTUDIANTES!C706</f>
        <v>0</v>
      </c>
      <c r="D706" s="97">
        <f>ESTUDIANTES!D706</f>
        <v>0</v>
      </c>
      <c r="E706" s="97"/>
      <c r="F706" s="97"/>
      <c r="G706" s="97"/>
      <c r="H706" s="57">
        <f>ESTUDIANTES!H706</f>
        <v>0</v>
      </c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  <c r="CP706" s="54"/>
      <c r="CQ706" s="54"/>
      <c r="CR706" s="54"/>
      <c r="CS706" s="54"/>
      <c r="CT706" s="54"/>
      <c r="CU706" s="54"/>
      <c r="CV706" s="54"/>
      <c r="CW706" s="54"/>
      <c r="CX706" s="54"/>
      <c r="CY706" s="54"/>
      <c r="CZ706" s="54"/>
      <c r="DA706" s="54"/>
      <c r="DB706" s="54"/>
      <c r="DC706" s="54"/>
      <c r="DD706" s="54"/>
      <c r="DE706" s="54"/>
      <c r="DF706" s="54"/>
      <c r="DG706" s="54"/>
      <c r="DH706" s="54"/>
      <c r="DI706" s="54"/>
      <c r="DJ706" s="54"/>
      <c r="DK706" s="54"/>
      <c r="DL706" s="54"/>
      <c r="DM706" s="54"/>
      <c r="DN706" s="54"/>
      <c r="DO706" s="54"/>
      <c r="DP706" s="54"/>
      <c r="DQ706" s="54"/>
      <c r="DR706" s="54"/>
      <c r="DS706" s="54"/>
      <c r="DT706" s="54"/>
      <c r="DU706" s="54"/>
      <c r="DV706" s="54"/>
      <c r="DW706" s="54"/>
      <c r="DX706" s="54"/>
      <c r="DY706" s="54"/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  <c r="EJ706" s="54"/>
      <c r="EK706" s="54"/>
      <c r="EL706" s="54"/>
      <c r="EM706" s="54"/>
      <c r="EN706" s="54"/>
      <c r="EO706" s="54"/>
      <c r="EP706" s="54"/>
      <c r="EQ706" s="54"/>
      <c r="ER706" s="54"/>
      <c r="ES706" s="54"/>
      <c r="ET706" s="54"/>
      <c r="EU706" s="54"/>
      <c r="EV706" s="54"/>
      <c r="EW706" s="54"/>
      <c r="EX706" s="54"/>
      <c r="EY706" s="54"/>
      <c r="EZ706" s="54"/>
      <c r="FA706" s="54"/>
      <c r="FB706" s="54"/>
      <c r="FC706" s="54"/>
      <c r="FD706" s="54"/>
      <c r="FE706" s="54"/>
      <c r="FF706" s="54"/>
      <c r="FG706" s="54"/>
      <c r="FH706" s="54"/>
      <c r="FI706" s="54"/>
      <c r="FJ706" s="54"/>
      <c r="FK706" s="54"/>
      <c r="FL706" s="54"/>
      <c r="FM706" s="54"/>
      <c r="FN706" s="54"/>
      <c r="FO706" s="54"/>
      <c r="FP706" s="54"/>
      <c r="FQ706" s="54"/>
      <c r="FR706" s="54"/>
      <c r="FS706" s="54"/>
      <c r="FT706" s="54"/>
      <c r="FU706" s="54"/>
      <c r="FV706" s="54"/>
      <c r="FW706" s="54"/>
      <c r="FX706" s="54"/>
      <c r="FY706" s="54"/>
      <c r="FZ706" s="54"/>
      <c r="GA706" s="54"/>
      <c r="GB706" s="54"/>
      <c r="GC706" s="54"/>
      <c r="GD706" s="54"/>
      <c r="GE706" s="54"/>
      <c r="GF706" s="54"/>
      <c r="GG706" s="54"/>
      <c r="GH706" s="54"/>
      <c r="GI706" s="54"/>
      <c r="GJ706" s="54"/>
      <c r="GK706" s="54"/>
      <c r="GL706" s="54"/>
      <c r="GM706" s="54"/>
      <c r="GN706" s="54"/>
      <c r="GO706" s="54"/>
      <c r="GP706" s="54"/>
      <c r="GQ706" s="54"/>
      <c r="GR706" s="54"/>
      <c r="GS706" s="54"/>
      <c r="GT706" s="54"/>
      <c r="GU706" s="54"/>
      <c r="GV706" s="54"/>
      <c r="GW706" s="54"/>
      <c r="GX706" s="54"/>
      <c r="GY706" s="54"/>
      <c r="GZ706" s="54"/>
      <c r="HA706" s="54"/>
      <c r="HB706" s="54"/>
      <c r="HC706" s="54"/>
      <c r="HD706" s="54"/>
      <c r="HE706" s="54"/>
      <c r="HF706" s="54"/>
      <c r="HG706" s="54"/>
      <c r="HH706" s="54"/>
      <c r="HI706" s="54"/>
      <c r="HJ706" s="54"/>
      <c r="HK706" s="54"/>
      <c r="HL706" s="54"/>
      <c r="HM706" s="54"/>
      <c r="HN706" s="54"/>
      <c r="HO706" s="54"/>
      <c r="HP706" s="54"/>
      <c r="HQ706" s="54"/>
      <c r="HR706" s="54"/>
      <c r="HS706" s="54"/>
      <c r="HT706" s="54"/>
      <c r="HU706" s="54"/>
      <c r="HV706" s="54"/>
      <c r="HW706" s="54"/>
      <c r="HX706" s="54"/>
      <c r="HY706" s="54"/>
      <c r="HZ706" s="54"/>
      <c r="IA706" s="54"/>
      <c r="IB706" s="54"/>
      <c r="IC706" s="54"/>
      <c r="ID706" s="54"/>
      <c r="IE706" s="54"/>
      <c r="IF706" s="54"/>
      <c r="IG706" s="54"/>
      <c r="IH706" s="54"/>
      <c r="II706" s="54"/>
      <c r="IJ706" s="54"/>
      <c r="IK706" s="54"/>
      <c r="IL706" s="54"/>
      <c r="IM706" s="54"/>
      <c r="IN706" s="54"/>
      <c r="IO706" s="54"/>
      <c r="IP706" s="54"/>
      <c r="IQ706" s="54"/>
      <c r="IR706" s="54"/>
      <c r="IS706" s="54"/>
      <c r="IT706" s="54"/>
      <c r="IU706" s="54"/>
      <c r="IV706" s="54"/>
      <c r="IW706" s="54"/>
      <c r="IX706" s="54"/>
      <c r="IY706" s="54"/>
      <c r="IZ706" s="54"/>
      <c r="JA706" s="16"/>
      <c r="JB706" s="16"/>
      <c r="JC706" s="16"/>
      <c r="JD706" s="16"/>
    </row>
    <row r="707" spans="1:264" s="6" customFormat="1" x14ac:dyDescent="0.25">
      <c r="A707" s="55">
        <v>703</v>
      </c>
      <c r="B707" s="56">
        <f>ESTUDIANTES!B707</f>
        <v>0</v>
      </c>
      <c r="C707" s="56">
        <f>ESTUDIANTES!C707</f>
        <v>0</v>
      </c>
      <c r="D707" s="97">
        <f>ESTUDIANTES!D707</f>
        <v>0</v>
      </c>
      <c r="E707" s="97"/>
      <c r="F707" s="97"/>
      <c r="G707" s="97"/>
      <c r="H707" s="57">
        <f>ESTUDIANTES!H707</f>
        <v>0</v>
      </c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  <c r="CP707" s="54"/>
      <c r="CQ707" s="54"/>
      <c r="CR707" s="54"/>
      <c r="CS707" s="54"/>
      <c r="CT707" s="54"/>
      <c r="CU707" s="54"/>
      <c r="CV707" s="54"/>
      <c r="CW707" s="54"/>
      <c r="CX707" s="54"/>
      <c r="CY707" s="54"/>
      <c r="CZ707" s="54"/>
      <c r="DA707" s="54"/>
      <c r="DB707" s="54"/>
      <c r="DC707" s="54"/>
      <c r="DD707" s="54"/>
      <c r="DE707" s="54"/>
      <c r="DF707" s="54"/>
      <c r="DG707" s="54"/>
      <c r="DH707" s="54"/>
      <c r="DI707" s="54"/>
      <c r="DJ707" s="54"/>
      <c r="DK707" s="54"/>
      <c r="DL707" s="54"/>
      <c r="DM707" s="54"/>
      <c r="DN707" s="54"/>
      <c r="DO707" s="54"/>
      <c r="DP707" s="54"/>
      <c r="DQ707" s="54"/>
      <c r="DR707" s="54"/>
      <c r="DS707" s="54"/>
      <c r="DT707" s="54"/>
      <c r="DU707" s="54"/>
      <c r="DV707" s="54"/>
      <c r="DW707" s="54"/>
      <c r="DX707" s="54"/>
      <c r="DY707" s="54"/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  <c r="EJ707" s="54"/>
      <c r="EK707" s="54"/>
      <c r="EL707" s="54"/>
      <c r="EM707" s="54"/>
      <c r="EN707" s="54"/>
      <c r="EO707" s="54"/>
      <c r="EP707" s="54"/>
      <c r="EQ707" s="54"/>
      <c r="ER707" s="54"/>
      <c r="ES707" s="54"/>
      <c r="ET707" s="54"/>
      <c r="EU707" s="54"/>
      <c r="EV707" s="54"/>
      <c r="EW707" s="54"/>
      <c r="EX707" s="54"/>
      <c r="EY707" s="54"/>
      <c r="EZ707" s="54"/>
      <c r="FA707" s="54"/>
      <c r="FB707" s="54"/>
      <c r="FC707" s="54"/>
      <c r="FD707" s="54"/>
      <c r="FE707" s="54"/>
      <c r="FF707" s="54"/>
      <c r="FG707" s="54"/>
      <c r="FH707" s="54"/>
      <c r="FI707" s="54"/>
      <c r="FJ707" s="54"/>
      <c r="FK707" s="54"/>
      <c r="FL707" s="54"/>
      <c r="FM707" s="54"/>
      <c r="FN707" s="54"/>
      <c r="FO707" s="54"/>
      <c r="FP707" s="54"/>
      <c r="FQ707" s="54"/>
      <c r="FR707" s="54"/>
      <c r="FS707" s="54"/>
      <c r="FT707" s="54"/>
      <c r="FU707" s="54"/>
      <c r="FV707" s="54"/>
      <c r="FW707" s="54"/>
      <c r="FX707" s="54"/>
      <c r="FY707" s="54"/>
      <c r="FZ707" s="54"/>
      <c r="GA707" s="54"/>
      <c r="GB707" s="54"/>
      <c r="GC707" s="54"/>
      <c r="GD707" s="54"/>
      <c r="GE707" s="54"/>
      <c r="GF707" s="54"/>
      <c r="GG707" s="54"/>
      <c r="GH707" s="54"/>
      <c r="GI707" s="54"/>
      <c r="GJ707" s="54"/>
      <c r="GK707" s="54"/>
      <c r="GL707" s="54"/>
      <c r="GM707" s="54"/>
      <c r="GN707" s="54"/>
      <c r="GO707" s="54"/>
      <c r="GP707" s="54"/>
      <c r="GQ707" s="54"/>
      <c r="GR707" s="54"/>
      <c r="GS707" s="54"/>
      <c r="GT707" s="54"/>
      <c r="GU707" s="54"/>
      <c r="GV707" s="54"/>
      <c r="GW707" s="54"/>
      <c r="GX707" s="54"/>
      <c r="GY707" s="54"/>
      <c r="GZ707" s="54"/>
      <c r="HA707" s="54"/>
      <c r="HB707" s="54"/>
      <c r="HC707" s="54"/>
      <c r="HD707" s="54"/>
      <c r="HE707" s="54"/>
      <c r="HF707" s="54"/>
      <c r="HG707" s="54"/>
      <c r="HH707" s="54"/>
      <c r="HI707" s="54"/>
      <c r="HJ707" s="54"/>
      <c r="HK707" s="54"/>
      <c r="HL707" s="54"/>
      <c r="HM707" s="54"/>
      <c r="HN707" s="54"/>
      <c r="HO707" s="54"/>
      <c r="HP707" s="54"/>
      <c r="HQ707" s="54"/>
      <c r="HR707" s="54"/>
      <c r="HS707" s="54"/>
      <c r="HT707" s="54"/>
      <c r="HU707" s="54"/>
      <c r="HV707" s="54"/>
      <c r="HW707" s="54"/>
      <c r="HX707" s="54"/>
      <c r="HY707" s="54"/>
      <c r="HZ707" s="54"/>
      <c r="IA707" s="54"/>
      <c r="IB707" s="54"/>
      <c r="IC707" s="54"/>
      <c r="ID707" s="54"/>
      <c r="IE707" s="54"/>
      <c r="IF707" s="54"/>
      <c r="IG707" s="54"/>
      <c r="IH707" s="54"/>
      <c r="II707" s="54"/>
      <c r="IJ707" s="54"/>
      <c r="IK707" s="54"/>
      <c r="IL707" s="54"/>
      <c r="IM707" s="54"/>
      <c r="IN707" s="54"/>
      <c r="IO707" s="54"/>
      <c r="IP707" s="54"/>
      <c r="IQ707" s="54"/>
      <c r="IR707" s="54"/>
      <c r="IS707" s="54"/>
      <c r="IT707" s="54"/>
      <c r="IU707" s="54"/>
      <c r="IV707" s="54"/>
      <c r="IW707" s="54"/>
      <c r="IX707" s="54"/>
      <c r="IY707" s="54"/>
      <c r="IZ707" s="54"/>
      <c r="JA707" s="16"/>
      <c r="JB707" s="16"/>
      <c r="JC707" s="16"/>
      <c r="JD707" s="16"/>
    </row>
    <row r="708" spans="1:264" s="6" customFormat="1" x14ac:dyDescent="0.25">
      <c r="A708" s="55">
        <v>704</v>
      </c>
      <c r="B708" s="56">
        <f>ESTUDIANTES!B708</f>
        <v>0</v>
      </c>
      <c r="C708" s="56">
        <f>ESTUDIANTES!C708</f>
        <v>0</v>
      </c>
      <c r="D708" s="97">
        <f>ESTUDIANTES!D708</f>
        <v>0</v>
      </c>
      <c r="E708" s="97"/>
      <c r="F708" s="97"/>
      <c r="G708" s="97"/>
      <c r="H708" s="57">
        <f>ESTUDIANTES!H708</f>
        <v>0</v>
      </c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4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4"/>
      <c r="EL708" s="54"/>
      <c r="EM708" s="54"/>
      <c r="EN708" s="54"/>
      <c r="EO708" s="54"/>
      <c r="EP708" s="54"/>
      <c r="EQ708" s="54"/>
      <c r="ER708" s="54"/>
      <c r="ES708" s="54"/>
      <c r="ET708" s="54"/>
      <c r="EU708" s="54"/>
      <c r="EV708" s="54"/>
      <c r="EW708" s="54"/>
      <c r="EX708" s="54"/>
      <c r="EY708" s="54"/>
      <c r="EZ708" s="54"/>
      <c r="FA708" s="54"/>
      <c r="FB708" s="54"/>
      <c r="FC708" s="54"/>
      <c r="FD708" s="54"/>
      <c r="FE708" s="54"/>
      <c r="FF708" s="54"/>
      <c r="FG708" s="54"/>
      <c r="FH708" s="54"/>
      <c r="FI708" s="54"/>
      <c r="FJ708" s="54"/>
      <c r="FK708" s="54"/>
      <c r="FL708" s="54"/>
      <c r="FM708" s="54"/>
      <c r="FN708" s="54"/>
      <c r="FO708" s="54"/>
      <c r="FP708" s="54"/>
      <c r="FQ708" s="54"/>
      <c r="FR708" s="54"/>
      <c r="FS708" s="54"/>
      <c r="FT708" s="54"/>
      <c r="FU708" s="54"/>
      <c r="FV708" s="54"/>
      <c r="FW708" s="54"/>
      <c r="FX708" s="54"/>
      <c r="FY708" s="54"/>
      <c r="FZ708" s="54"/>
      <c r="GA708" s="54"/>
      <c r="GB708" s="54"/>
      <c r="GC708" s="54"/>
      <c r="GD708" s="54"/>
      <c r="GE708" s="54"/>
      <c r="GF708" s="54"/>
      <c r="GG708" s="54"/>
      <c r="GH708" s="54"/>
      <c r="GI708" s="54"/>
      <c r="GJ708" s="54"/>
      <c r="GK708" s="54"/>
      <c r="GL708" s="54"/>
      <c r="GM708" s="54"/>
      <c r="GN708" s="54"/>
      <c r="GO708" s="54"/>
      <c r="GP708" s="54"/>
      <c r="GQ708" s="54"/>
      <c r="GR708" s="54"/>
      <c r="GS708" s="54"/>
      <c r="GT708" s="54"/>
      <c r="GU708" s="54"/>
      <c r="GV708" s="54"/>
      <c r="GW708" s="54"/>
      <c r="GX708" s="54"/>
      <c r="GY708" s="54"/>
      <c r="GZ708" s="54"/>
      <c r="HA708" s="54"/>
      <c r="HB708" s="54"/>
      <c r="HC708" s="54"/>
      <c r="HD708" s="54"/>
      <c r="HE708" s="54"/>
      <c r="HF708" s="54"/>
      <c r="HG708" s="54"/>
      <c r="HH708" s="54"/>
      <c r="HI708" s="54"/>
      <c r="HJ708" s="54"/>
      <c r="HK708" s="54"/>
      <c r="HL708" s="54"/>
      <c r="HM708" s="54"/>
      <c r="HN708" s="54"/>
      <c r="HO708" s="54"/>
      <c r="HP708" s="54"/>
      <c r="HQ708" s="54"/>
      <c r="HR708" s="54"/>
      <c r="HS708" s="54"/>
      <c r="HT708" s="54"/>
      <c r="HU708" s="54"/>
      <c r="HV708" s="54"/>
      <c r="HW708" s="54"/>
      <c r="HX708" s="54"/>
      <c r="HY708" s="54"/>
      <c r="HZ708" s="54"/>
      <c r="IA708" s="54"/>
      <c r="IB708" s="54"/>
      <c r="IC708" s="54"/>
      <c r="ID708" s="54"/>
      <c r="IE708" s="54"/>
      <c r="IF708" s="54"/>
      <c r="IG708" s="54"/>
      <c r="IH708" s="54"/>
      <c r="II708" s="54"/>
      <c r="IJ708" s="54"/>
      <c r="IK708" s="54"/>
      <c r="IL708" s="54"/>
      <c r="IM708" s="54"/>
      <c r="IN708" s="54"/>
      <c r="IO708" s="54"/>
      <c r="IP708" s="54"/>
      <c r="IQ708" s="54"/>
      <c r="IR708" s="54"/>
      <c r="IS708" s="54"/>
      <c r="IT708" s="54"/>
      <c r="IU708" s="54"/>
      <c r="IV708" s="54"/>
      <c r="IW708" s="54"/>
      <c r="IX708" s="54"/>
      <c r="IY708" s="54"/>
      <c r="IZ708" s="54"/>
      <c r="JA708" s="16"/>
      <c r="JB708" s="16"/>
      <c r="JC708" s="16"/>
      <c r="JD708" s="16"/>
    </row>
    <row r="709" spans="1:264" s="6" customFormat="1" x14ac:dyDescent="0.25">
      <c r="A709" s="55">
        <v>705</v>
      </c>
      <c r="B709" s="56">
        <f>ESTUDIANTES!B709</f>
        <v>0</v>
      </c>
      <c r="C709" s="56">
        <f>ESTUDIANTES!C709</f>
        <v>0</v>
      </c>
      <c r="D709" s="97">
        <f>ESTUDIANTES!D709</f>
        <v>0</v>
      </c>
      <c r="E709" s="97"/>
      <c r="F709" s="97"/>
      <c r="G709" s="97"/>
      <c r="H709" s="57">
        <f>ESTUDIANTES!H709</f>
        <v>0</v>
      </c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  <c r="FX709" s="54"/>
      <c r="FY709" s="54"/>
      <c r="FZ709" s="54"/>
      <c r="GA709" s="54"/>
      <c r="GB709" s="54"/>
      <c r="GC709" s="54"/>
      <c r="GD709" s="54"/>
      <c r="GE709" s="54"/>
      <c r="GF709" s="54"/>
      <c r="GG709" s="54"/>
      <c r="GH709" s="54"/>
      <c r="GI709" s="54"/>
      <c r="GJ709" s="54"/>
      <c r="GK709" s="54"/>
      <c r="GL709" s="54"/>
      <c r="GM709" s="54"/>
      <c r="GN709" s="54"/>
      <c r="GO709" s="54"/>
      <c r="GP709" s="54"/>
      <c r="GQ709" s="54"/>
      <c r="GR709" s="54"/>
      <c r="GS709" s="54"/>
      <c r="GT709" s="54"/>
      <c r="GU709" s="54"/>
      <c r="GV709" s="54"/>
      <c r="GW709" s="54"/>
      <c r="GX709" s="54"/>
      <c r="GY709" s="54"/>
      <c r="GZ709" s="54"/>
      <c r="HA709" s="54"/>
      <c r="HB709" s="54"/>
      <c r="HC709" s="54"/>
      <c r="HD709" s="54"/>
      <c r="HE709" s="54"/>
      <c r="HF709" s="54"/>
      <c r="HG709" s="54"/>
      <c r="HH709" s="54"/>
      <c r="HI709" s="54"/>
      <c r="HJ709" s="54"/>
      <c r="HK709" s="54"/>
      <c r="HL709" s="54"/>
      <c r="HM709" s="54"/>
      <c r="HN709" s="54"/>
      <c r="HO709" s="54"/>
      <c r="HP709" s="54"/>
      <c r="HQ709" s="54"/>
      <c r="HR709" s="54"/>
      <c r="HS709" s="54"/>
      <c r="HT709" s="54"/>
      <c r="HU709" s="54"/>
      <c r="HV709" s="54"/>
      <c r="HW709" s="54"/>
      <c r="HX709" s="54"/>
      <c r="HY709" s="54"/>
      <c r="HZ709" s="54"/>
      <c r="IA709" s="54"/>
      <c r="IB709" s="54"/>
      <c r="IC709" s="54"/>
      <c r="ID709" s="54"/>
      <c r="IE709" s="54"/>
      <c r="IF709" s="54"/>
      <c r="IG709" s="54"/>
      <c r="IH709" s="54"/>
      <c r="II709" s="54"/>
      <c r="IJ709" s="54"/>
      <c r="IK709" s="54"/>
      <c r="IL709" s="54"/>
      <c r="IM709" s="54"/>
      <c r="IN709" s="54"/>
      <c r="IO709" s="54"/>
      <c r="IP709" s="54"/>
      <c r="IQ709" s="54"/>
      <c r="IR709" s="54"/>
      <c r="IS709" s="54"/>
      <c r="IT709" s="54"/>
      <c r="IU709" s="54"/>
      <c r="IV709" s="54"/>
      <c r="IW709" s="54"/>
      <c r="IX709" s="54"/>
      <c r="IY709" s="54"/>
      <c r="IZ709" s="54"/>
      <c r="JA709" s="16"/>
      <c r="JB709" s="16"/>
      <c r="JC709" s="16"/>
      <c r="JD709" s="16"/>
    </row>
    <row r="710" spans="1:264" s="6" customFormat="1" x14ac:dyDescent="0.25">
      <c r="A710" s="55">
        <v>706</v>
      </c>
      <c r="B710" s="56">
        <f>ESTUDIANTES!B710</f>
        <v>0</v>
      </c>
      <c r="C710" s="56">
        <f>ESTUDIANTES!C710</f>
        <v>0</v>
      </c>
      <c r="D710" s="97">
        <f>ESTUDIANTES!D710</f>
        <v>0</v>
      </c>
      <c r="E710" s="97"/>
      <c r="F710" s="97"/>
      <c r="G710" s="97"/>
      <c r="H710" s="57">
        <f>ESTUDIANTES!H710</f>
        <v>0</v>
      </c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4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4"/>
      <c r="EK710" s="54"/>
      <c r="EL710" s="54"/>
      <c r="EM710" s="54"/>
      <c r="EN710" s="54"/>
      <c r="EO710" s="54"/>
      <c r="EP710" s="54"/>
      <c r="EQ710" s="54"/>
      <c r="ER710" s="54"/>
      <c r="ES710" s="54"/>
      <c r="ET710" s="54"/>
      <c r="EU710" s="54"/>
      <c r="EV710" s="54"/>
      <c r="EW710" s="54"/>
      <c r="EX710" s="54"/>
      <c r="EY710" s="54"/>
      <c r="EZ710" s="54"/>
      <c r="FA710" s="54"/>
      <c r="FB710" s="54"/>
      <c r="FC710" s="54"/>
      <c r="FD710" s="54"/>
      <c r="FE710" s="54"/>
      <c r="FF710" s="54"/>
      <c r="FG710" s="54"/>
      <c r="FH710" s="54"/>
      <c r="FI710" s="54"/>
      <c r="FJ710" s="54"/>
      <c r="FK710" s="54"/>
      <c r="FL710" s="54"/>
      <c r="FM710" s="54"/>
      <c r="FN710" s="54"/>
      <c r="FO710" s="54"/>
      <c r="FP710" s="54"/>
      <c r="FQ710" s="54"/>
      <c r="FR710" s="54"/>
      <c r="FS710" s="54"/>
      <c r="FT710" s="54"/>
      <c r="FU710" s="54"/>
      <c r="FV710" s="54"/>
      <c r="FW710" s="54"/>
      <c r="FX710" s="54"/>
      <c r="FY710" s="54"/>
      <c r="FZ710" s="54"/>
      <c r="GA710" s="54"/>
      <c r="GB710" s="54"/>
      <c r="GC710" s="54"/>
      <c r="GD710" s="54"/>
      <c r="GE710" s="54"/>
      <c r="GF710" s="54"/>
      <c r="GG710" s="54"/>
      <c r="GH710" s="54"/>
      <c r="GI710" s="54"/>
      <c r="GJ710" s="54"/>
      <c r="GK710" s="54"/>
      <c r="GL710" s="54"/>
      <c r="GM710" s="54"/>
      <c r="GN710" s="54"/>
      <c r="GO710" s="54"/>
      <c r="GP710" s="54"/>
      <c r="GQ710" s="54"/>
      <c r="GR710" s="54"/>
      <c r="GS710" s="54"/>
      <c r="GT710" s="54"/>
      <c r="GU710" s="54"/>
      <c r="GV710" s="54"/>
      <c r="GW710" s="54"/>
      <c r="GX710" s="54"/>
      <c r="GY710" s="54"/>
      <c r="GZ710" s="54"/>
      <c r="HA710" s="54"/>
      <c r="HB710" s="54"/>
      <c r="HC710" s="54"/>
      <c r="HD710" s="54"/>
      <c r="HE710" s="54"/>
      <c r="HF710" s="54"/>
      <c r="HG710" s="54"/>
      <c r="HH710" s="54"/>
      <c r="HI710" s="54"/>
      <c r="HJ710" s="54"/>
      <c r="HK710" s="54"/>
      <c r="HL710" s="54"/>
      <c r="HM710" s="54"/>
      <c r="HN710" s="54"/>
      <c r="HO710" s="54"/>
      <c r="HP710" s="54"/>
      <c r="HQ710" s="54"/>
      <c r="HR710" s="54"/>
      <c r="HS710" s="54"/>
      <c r="HT710" s="54"/>
      <c r="HU710" s="54"/>
      <c r="HV710" s="54"/>
      <c r="HW710" s="54"/>
      <c r="HX710" s="54"/>
      <c r="HY710" s="54"/>
      <c r="HZ710" s="54"/>
      <c r="IA710" s="54"/>
      <c r="IB710" s="54"/>
      <c r="IC710" s="54"/>
      <c r="ID710" s="54"/>
      <c r="IE710" s="54"/>
      <c r="IF710" s="54"/>
      <c r="IG710" s="54"/>
      <c r="IH710" s="54"/>
      <c r="II710" s="54"/>
      <c r="IJ710" s="54"/>
      <c r="IK710" s="54"/>
      <c r="IL710" s="54"/>
      <c r="IM710" s="54"/>
      <c r="IN710" s="54"/>
      <c r="IO710" s="54"/>
      <c r="IP710" s="54"/>
      <c r="IQ710" s="54"/>
      <c r="IR710" s="54"/>
      <c r="IS710" s="54"/>
      <c r="IT710" s="54"/>
      <c r="IU710" s="54"/>
      <c r="IV710" s="54"/>
      <c r="IW710" s="54"/>
      <c r="IX710" s="54"/>
      <c r="IY710" s="54"/>
      <c r="IZ710" s="54"/>
      <c r="JA710" s="16"/>
      <c r="JB710" s="16"/>
      <c r="JC710" s="16"/>
      <c r="JD710" s="16"/>
    </row>
    <row r="711" spans="1:264" s="6" customFormat="1" x14ac:dyDescent="0.25">
      <c r="A711" s="55">
        <v>707</v>
      </c>
      <c r="B711" s="56">
        <f>ESTUDIANTES!B711</f>
        <v>0</v>
      </c>
      <c r="C711" s="56">
        <f>ESTUDIANTES!C711</f>
        <v>0</v>
      </c>
      <c r="D711" s="97">
        <f>ESTUDIANTES!D711</f>
        <v>0</v>
      </c>
      <c r="E711" s="97"/>
      <c r="F711" s="97"/>
      <c r="G711" s="97"/>
      <c r="H711" s="57">
        <f>ESTUDIANTES!H711</f>
        <v>0</v>
      </c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4"/>
      <c r="EL711" s="54"/>
      <c r="EM711" s="54"/>
      <c r="EN711" s="54"/>
      <c r="EO711" s="54"/>
      <c r="EP711" s="54"/>
      <c r="EQ711" s="54"/>
      <c r="ER711" s="54"/>
      <c r="ES711" s="54"/>
      <c r="ET711" s="54"/>
      <c r="EU711" s="54"/>
      <c r="EV711" s="54"/>
      <c r="EW711" s="54"/>
      <c r="EX711" s="54"/>
      <c r="EY711" s="54"/>
      <c r="EZ711" s="54"/>
      <c r="FA711" s="54"/>
      <c r="FB711" s="54"/>
      <c r="FC711" s="54"/>
      <c r="FD711" s="54"/>
      <c r="FE711" s="54"/>
      <c r="FF711" s="54"/>
      <c r="FG711" s="54"/>
      <c r="FH711" s="54"/>
      <c r="FI711" s="54"/>
      <c r="FJ711" s="54"/>
      <c r="FK711" s="54"/>
      <c r="FL711" s="54"/>
      <c r="FM711" s="54"/>
      <c r="FN711" s="54"/>
      <c r="FO711" s="54"/>
      <c r="FP711" s="54"/>
      <c r="FQ711" s="54"/>
      <c r="FR711" s="54"/>
      <c r="FS711" s="54"/>
      <c r="FT711" s="54"/>
      <c r="FU711" s="54"/>
      <c r="FV711" s="54"/>
      <c r="FW711" s="54"/>
      <c r="FX711" s="54"/>
      <c r="FY711" s="54"/>
      <c r="FZ711" s="54"/>
      <c r="GA711" s="54"/>
      <c r="GB711" s="54"/>
      <c r="GC711" s="54"/>
      <c r="GD711" s="54"/>
      <c r="GE711" s="54"/>
      <c r="GF711" s="54"/>
      <c r="GG711" s="54"/>
      <c r="GH711" s="54"/>
      <c r="GI711" s="54"/>
      <c r="GJ711" s="54"/>
      <c r="GK711" s="54"/>
      <c r="GL711" s="54"/>
      <c r="GM711" s="54"/>
      <c r="GN711" s="54"/>
      <c r="GO711" s="54"/>
      <c r="GP711" s="54"/>
      <c r="GQ711" s="54"/>
      <c r="GR711" s="54"/>
      <c r="GS711" s="54"/>
      <c r="GT711" s="54"/>
      <c r="GU711" s="54"/>
      <c r="GV711" s="54"/>
      <c r="GW711" s="54"/>
      <c r="GX711" s="54"/>
      <c r="GY711" s="54"/>
      <c r="GZ711" s="54"/>
      <c r="HA711" s="54"/>
      <c r="HB711" s="54"/>
      <c r="HC711" s="54"/>
      <c r="HD711" s="54"/>
      <c r="HE711" s="54"/>
      <c r="HF711" s="54"/>
      <c r="HG711" s="54"/>
      <c r="HH711" s="54"/>
      <c r="HI711" s="54"/>
      <c r="HJ711" s="54"/>
      <c r="HK711" s="54"/>
      <c r="HL711" s="54"/>
      <c r="HM711" s="54"/>
      <c r="HN711" s="54"/>
      <c r="HO711" s="54"/>
      <c r="HP711" s="54"/>
      <c r="HQ711" s="54"/>
      <c r="HR711" s="54"/>
      <c r="HS711" s="54"/>
      <c r="HT711" s="54"/>
      <c r="HU711" s="54"/>
      <c r="HV711" s="54"/>
      <c r="HW711" s="54"/>
      <c r="HX711" s="54"/>
      <c r="HY711" s="54"/>
      <c r="HZ711" s="54"/>
      <c r="IA711" s="54"/>
      <c r="IB711" s="54"/>
      <c r="IC711" s="54"/>
      <c r="ID711" s="54"/>
      <c r="IE711" s="54"/>
      <c r="IF711" s="54"/>
      <c r="IG711" s="54"/>
      <c r="IH711" s="54"/>
      <c r="II711" s="54"/>
      <c r="IJ711" s="54"/>
      <c r="IK711" s="54"/>
      <c r="IL711" s="54"/>
      <c r="IM711" s="54"/>
      <c r="IN711" s="54"/>
      <c r="IO711" s="54"/>
      <c r="IP711" s="54"/>
      <c r="IQ711" s="54"/>
      <c r="IR711" s="54"/>
      <c r="IS711" s="54"/>
      <c r="IT711" s="54"/>
      <c r="IU711" s="54"/>
      <c r="IV711" s="54"/>
      <c r="IW711" s="54"/>
      <c r="IX711" s="54"/>
      <c r="IY711" s="54"/>
      <c r="IZ711" s="54"/>
      <c r="JA711" s="16"/>
      <c r="JB711" s="16"/>
      <c r="JC711" s="16"/>
      <c r="JD711" s="16"/>
    </row>
    <row r="712" spans="1:264" s="6" customFormat="1" x14ac:dyDescent="0.25">
      <c r="A712" s="55">
        <v>708</v>
      </c>
      <c r="B712" s="56">
        <f>ESTUDIANTES!B712</f>
        <v>0</v>
      </c>
      <c r="C712" s="56">
        <f>ESTUDIANTES!C712</f>
        <v>0</v>
      </c>
      <c r="D712" s="97">
        <f>ESTUDIANTES!D712</f>
        <v>0</v>
      </c>
      <c r="E712" s="97"/>
      <c r="F712" s="97"/>
      <c r="G712" s="97"/>
      <c r="H712" s="57">
        <f>ESTUDIANTES!H712</f>
        <v>0</v>
      </c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4"/>
      <c r="EK712" s="54"/>
      <c r="EL712" s="54"/>
      <c r="EM712" s="54"/>
      <c r="EN712" s="54"/>
      <c r="EO712" s="54"/>
      <c r="EP712" s="54"/>
      <c r="EQ712" s="54"/>
      <c r="ER712" s="54"/>
      <c r="ES712" s="54"/>
      <c r="ET712" s="54"/>
      <c r="EU712" s="54"/>
      <c r="EV712" s="54"/>
      <c r="EW712" s="54"/>
      <c r="EX712" s="54"/>
      <c r="EY712" s="54"/>
      <c r="EZ712" s="54"/>
      <c r="FA712" s="54"/>
      <c r="FB712" s="54"/>
      <c r="FC712" s="54"/>
      <c r="FD712" s="54"/>
      <c r="FE712" s="54"/>
      <c r="FF712" s="54"/>
      <c r="FG712" s="54"/>
      <c r="FH712" s="54"/>
      <c r="FI712" s="54"/>
      <c r="FJ712" s="54"/>
      <c r="FK712" s="54"/>
      <c r="FL712" s="54"/>
      <c r="FM712" s="54"/>
      <c r="FN712" s="54"/>
      <c r="FO712" s="54"/>
      <c r="FP712" s="54"/>
      <c r="FQ712" s="54"/>
      <c r="FR712" s="54"/>
      <c r="FS712" s="54"/>
      <c r="FT712" s="54"/>
      <c r="FU712" s="54"/>
      <c r="FV712" s="54"/>
      <c r="FW712" s="54"/>
      <c r="FX712" s="54"/>
      <c r="FY712" s="54"/>
      <c r="FZ712" s="54"/>
      <c r="GA712" s="54"/>
      <c r="GB712" s="54"/>
      <c r="GC712" s="54"/>
      <c r="GD712" s="54"/>
      <c r="GE712" s="54"/>
      <c r="GF712" s="54"/>
      <c r="GG712" s="54"/>
      <c r="GH712" s="54"/>
      <c r="GI712" s="54"/>
      <c r="GJ712" s="54"/>
      <c r="GK712" s="54"/>
      <c r="GL712" s="54"/>
      <c r="GM712" s="54"/>
      <c r="GN712" s="54"/>
      <c r="GO712" s="54"/>
      <c r="GP712" s="54"/>
      <c r="GQ712" s="54"/>
      <c r="GR712" s="54"/>
      <c r="GS712" s="54"/>
      <c r="GT712" s="54"/>
      <c r="GU712" s="54"/>
      <c r="GV712" s="54"/>
      <c r="GW712" s="54"/>
      <c r="GX712" s="54"/>
      <c r="GY712" s="54"/>
      <c r="GZ712" s="54"/>
      <c r="HA712" s="54"/>
      <c r="HB712" s="54"/>
      <c r="HC712" s="54"/>
      <c r="HD712" s="54"/>
      <c r="HE712" s="54"/>
      <c r="HF712" s="54"/>
      <c r="HG712" s="54"/>
      <c r="HH712" s="54"/>
      <c r="HI712" s="54"/>
      <c r="HJ712" s="54"/>
      <c r="HK712" s="54"/>
      <c r="HL712" s="54"/>
      <c r="HM712" s="54"/>
      <c r="HN712" s="54"/>
      <c r="HO712" s="54"/>
      <c r="HP712" s="54"/>
      <c r="HQ712" s="54"/>
      <c r="HR712" s="54"/>
      <c r="HS712" s="54"/>
      <c r="HT712" s="54"/>
      <c r="HU712" s="54"/>
      <c r="HV712" s="54"/>
      <c r="HW712" s="54"/>
      <c r="HX712" s="54"/>
      <c r="HY712" s="54"/>
      <c r="HZ712" s="54"/>
      <c r="IA712" s="54"/>
      <c r="IB712" s="54"/>
      <c r="IC712" s="54"/>
      <c r="ID712" s="54"/>
      <c r="IE712" s="54"/>
      <c r="IF712" s="54"/>
      <c r="IG712" s="54"/>
      <c r="IH712" s="54"/>
      <c r="II712" s="54"/>
      <c r="IJ712" s="54"/>
      <c r="IK712" s="54"/>
      <c r="IL712" s="54"/>
      <c r="IM712" s="54"/>
      <c r="IN712" s="54"/>
      <c r="IO712" s="54"/>
      <c r="IP712" s="54"/>
      <c r="IQ712" s="54"/>
      <c r="IR712" s="54"/>
      <c r="IS712" s="54"/>
      <c r="IT712" s="54"/>
      <c r="IU712" s="54"/>
      <c r="IV712" s="54"/>
      <c r="IW712" s="54"/>
      <c r="IX712" s="54"/>
      <c r="IY712" s="54"/>
      <c r="IZ712" s="54"/>
      <c r="JA712" s="16"/>
      <c r="JB712" s="16"/>
      <c r="JC712" s="16"/>
      <c r="JD712" s="16"/>
    </row>
    <row r="713" spans="1:264" s="6" customFormat="1" x14ac:dyDescent="0.25">
      <c r="A713" s="55">
        <v>709</v>
      </c>
      <c r="B713" s="56">
        <f>ESTUDIANTES!B713</f>
        <v>0</v>
      </c>
      <c r="C713" s="56">
        <f>ESTUDIANTES!C713</f>
        <v>0</v>
      </c>
      <c r="D713" s="97">
        <f>ESTUDIANTES!D713</f>
        <v>0</v>
      </c>
      <c r="E713" s="97"/>
      <c r="F713" s="97"/>
      <c r="G713" s="97"/>
      <c r="H713" s="57">
        <f>ESTUDIANTES!H713</f>
        <v>0</v>
      </c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  <c r="CP713" s="54"/>
      <c r="CQ713" s="54"/>
      <c r="CR713" s="54"/>
      <c r="CS713" s="54"/>
      <c r="CT713" s="54"/>
      <c r="CU713" s="54"/>
      <c r="CV713" s="54"/>
      <c r="CW713" s="54"/>
      <c r="CX713" s="54"/>
      <c r="CY713" s="54"/>
      <c r="CZ713" s="54"/>
      <c r="DA713" s="54"/>
      <c r="DB713" s="54"/>
      <c r="DC713" s="54"/>
      <c r="DD713" s="54"/>
      <c r="DE713" s="54"/>
      <c r="DF713" s="54"/>
      <c r="DG713" s="54"/>
      <c r="DH713" s="54"/>
      <c r="DI713" s="54"/>
      <c r="DJ713" s="54"/>
      <c r="DK713" s="54"/>
      <c r="DL713" s="54"/>
      <c r="DM713" s="54"/>
      <c r="DN713" s="54"/>
      <c r="DO713" s="54"/>
      <c r="DP713" s="54"/>
      <c r="DQ713" s="54"/>
      <c r="DR713" s="54"/>
      <c r="DS713" s="54"/>
      <c r="DT713" s="54"/>
      <c r="DU713" s="54"/>
      <c r="DV713" s="54"/>
      <c r="DW713" s="54"/>
      <c r="DX713" s="54"/>
      <c r="DY713" s="54"/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  <c r="EJ713" s="54"/>
      <c r="EK713" s="54"/>
      <c r="EL713" s="54"/>
      <c r="EM713" s="54"/>
      <c r="EN713" s="54"/>
      <c r="EO713" s="54"/>
      <c r="EP713" s="54"/>
      <c r="EQ713" s="54"/>
      <c r="ER713" s="54"/>
      <c r="ES713" s="54"/>
      <c r="ET713" s="54"/>
      <c r="EU713" s="54"/>
      <c r="EV713" s="54"/>
      <c r="EW713" s="54"/>
      <c r="EX713" s="54"/>
      <c r="EY713" s="54"/>
      <c r="EZ713" s="54"/>
      <c r="FA713" s="54"/>
      <c r="FB713" s="54"/>
      <c r="FC713" s="54"/>
      <c r="FD713" s="54"/>
      <c r="FE713" s="54"/>
      <c r="FF713" s="54"/>
      <c r="FG713" s="54"/>
      <c r="FH713" s="54"/>
      <c r="FI713" s="54"/>
      <c r="FJ713" s="54"/>
      <c r="FK713" s="54"/>
      <c r="FL713" s="54"/>
      <c r="FM713" s="54"/>
      <c r="FN713" s="54"/>
      <c r="FO713" s="54"/>
      <c r="FP713" s="54"/>
      <c r="FQ713" s="54"/>
      <c r="FR713" s="54"/>
      <c r="FS713" s="54"/>
      <c r="FT713" s="54"/>
      <c r="FU713" s="54"/>
      <c r="FV713" s="54"/>
      <c r="FW713" s="54"/>
      <c r="FX713" s="54"/>
      <c r="FY713" s="54"/>
      <c r="FZ713" s="54"/>
      <c r="GA713" s="54"/>
      <c r="GB713" s="54"/>
      <c r="GC713" s="54"/>
      <c r="GD713" s="54"/>
      <c r="GE713" s="54"/>
      <c r="GF713" s="54"/>
      <c r="GG713" s="54"/>
      <c r="GH713" s="54"/>
      <c r="GI713" s="54"/>
      <c r="GJ713" s="54"/>
      <c r="GK713" s="54"/>
      <c r="GL713" s="54"/>
      <c r="GM713" s="54"/>
      <c r="GN713" s="54"/>
      <c r="GO713" s="54"/>
      <c r="GP713" s="54"/>
      <c r="GQ713" s="54"/>
      <c r="GR713" s="54"/>
      <c r="GS713" s="54"/>
      <c r="GT713" s="54"/>
      <c r="GU713" s="54"/>
      <c r="GV713" s="54"/>
      <c r="GW713" s="54"/>
      <c r="GX713" s="54"/>
      <c r="GY713" s="54"/>
      <c r="GZ713" s="54"/>
      <c r="HA713" s="54"/>
      <c r="HB713" s="54"/>
      <c r="HC713" s="54"/>
      <c r="HD713" s="54"/>
      <c r="HE713" s="54"/>
      <c r="HF713" s="54"/>
      <c r="HG713" s="54"/>
      <c r="HH713" s="54"/>
      <c r="HI713" s="54"/>
      <c r="HJ713" s="54"/>
      <c r="HK713" s="54"/>
      <c r="HL713" s="54"/>
      <c r="HM713" s="54"/>
      <c r="HN713" s="54"/>
      <c r="HO713" s="54"/>
      <c r="HP713" s="54"/>
      <c r="HQ713" s="54"/>
      <c r="HR713" s="54"/>
      <c r="HS713" s="54"/>
      <c r="HT713" s="54"/>
      <c r="HU713" s="54"/>
      <c r="HV713" s="54"/>
      <c r="HW713" s="54"/>
      <c r="HX713" s="54"/>
      <c r="HY713" s="54"/>
      <c r="HZ713" s="54"/>
      <c r="IA713" s="54"/>
      <c r="IB713" s="54"/>
      <c r="IC713" s="54"/>
      <c r="ID713" s="54"/>
      <c r="IE713" s="54"/>
      <c r="IF713" s="54"/>
      <c r="IG713" s="54"/>
      <c r="IH713" s="54"/>
      <c r="II713" s="54"/>
      <c r="IJ713" s="54"/>
      <c r="IK713" s="54"/>
      <c r="IL713" s="54"/>
      <c r="IM713" s="54"/>
      <c r="IN713" s="54"/>
      <c r="IO713" s="54"/>
      <c r="IP713" s="54"/>
      <c r="IQ713" s="54"/>
      <c r="IR713" s="54"/>
      <c r="IS713" s="54"/>
      <c r="IT713" s="54"/>
      <c r="IU713" s="54"/>
      <c r="IV713" s="54"/>
      <c r="IW713" s="54"/>
      <c r="IX713" s="54"/>
      <c r="IY713" s="54"/>
      <c r="IZ713" s="54"/>
      <c r="JA713" s="16"/>
      <c r="JB713" s="16"/>
      <c r="JC713" s="16"/>
      <c r="JD713" s="16"/>
    </row>
    <row r="714" spans="1:264" s="6" customFormat="1" x14ac:dyDescent="0.25">
      <c r="A714" s="55">
        <v>710</v>
      </c>
      <c r="B714" s="56">
        <f>ESTUDIANTES!B714</f>
        <v>0</v>
      </c>
      <c r="C714" s="56">
        <f>ESTUDIANTES!C714</f>
        <v>0</v>
      </c>
      <c r="D714" s="97">
        <f>ESTUDIANTES!D714</f>
        <v>0</v>
      </c>
      <c r="E714" s="97"/>
      <c r="F714" s="97"/>
      <c r="G714" s="97"/>
      <c r="H714" s="57">
        <f>ESTUDIANTES!H714</f>
        <v>0</v>
      </c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  <c r="CP714" s="54"/>
      <c r="CQ714" s="54"/>
      <c r="CR714" s="54"/>
      <c r="CS714" s="54"/>
      <c r="CT714" s="54"/>
      <c r="CU714" s="54"/>
      <c r="CV714" s="54"/>
      <c r="CW714" s="54"/>
      <c r="CX714" s="54"/>
      <c r="CY714" s="54"/>
      <c r="CZ714" s="54"/>
      <c r="DA714" s="54"/>
      <c r="DB714" s="54"/>
      <c r="DC714" s="54"/>
      <c r="DD714" s="54"/>
      <c r="DE714" s="54"/>
      <c r="DF714" s="54"/>
      <c r="DG714" s="54"/>
      <c r="DH714" s="54"/>
      <c r="DI714" s="54"/>
      <c r="DJ714" s="54"/>
      <c r="DK714" s="54"/>
      <c r="DL714" s="54"/>
      <c r="DM714" s="54"/>
      <c r="DN714" s="54"/>
      <c r="DO714" s="54"/>
      <c r="DP714" s="54"/>
      <c r="DQ714" s="54"/>
      <c r="DR714" s="54"/>
      <c r="DS714" s="54"/>
      <c r="DT714" s="54"/>
      <c r="DU714" s="54"/>
      <c r="DV714" s="54"/>
      <c r="DW714" s="54"/>
      <c r="DX714" s="54"/>
      <c r="DY714" s="54"/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  <c r="EJ714" s="54"/>
      <c r="EK714" s="54"/>
      <c r="EL714" s="54"/>
      <c r="EM714" s="54"/>
      <c r="EN714" s="54"/>
      <c r="EO714" s="54"/>
      <c r="EP714" s="54"/>
      <c r="EQ714" s="54"/>
      <c r="ER714" s="54"/>
      <c r="ES714" s="54"/>
      <c r="ET714" s="54"/>
      <c r="EU714" s="54"/>
      <c r="EV714" s="54"/>
      <c r="EW714" s="54"/>
      <c r="EX714" s="54"/>
      <c r="EY714" s="54"/>
      <c r="EZ714" s="54"/>
      <c r="FA714" s="54"/>
      <c r="FB714" s="54"/>
      <c r="FC714" s="54"/>
      <c r="FD714" s="54"/>
      <c r="FE714" s="54"/>
      <c r="FF714" s="54"/>
      <c r="FG714" s="54"/>
      <c r="FH714" s="54"/>
      <c r="FI714" s="54"/>
      <c r="FJ714" s="54"/>
      <c r="FK714" s="54"/>
      <c r="FL714" s="54"/>
      <c r="FM714" s="54"/>
      <c r="FN714" s="54"/>
      <c r="FO714" s="54"/>
      <c r="FP714" s="54"/>
      <c r="FQ714" s="54"/>
      <c r="FR714" s="54"/>
      <c r="FS714" s="54"/>
      <c r="FT714" s="54"/>
      <c r="FU714" s="54"/>
      <c r="FV714" s="54"/>
      <c r="FW714" s="54"/>
      <c r="FX714" s="54"/>
      <c r="FY714" s="54"/>
      <c r="FZ714" s="54"/>
      <c r="GA714" s="54"/>
      <c r="GB714" s="54"/>
      <c r="GC714" s="54"/>
      <c r="GD714" s="54"/>
      <c r="GE714" s="54"/>
      <c r="GF714" s="54"/>
      <c r="GG714" s="54"/>
      <c r="GH714" s="54"/>
      <c r="GI714" s="54"/>
      <c r="GJ714" s="54"/>
      <c r="GK714" s="54"/>
      <c r="GL714" s="54"/>
      <c r="GM714" s="54"/>
      <c r="GN714" s="54"/>
      <c r="GO714" s="54"/>
      <c r="GP714" s="54"/>
      <c r="GQ714" s="54"/>
      <c r="GR714" s="54"/>
      <c r="GS714" s="54"/>
      <c r="GT714" s="54"/>
      <c r="GU714" s="54"/>
      <c r="GV714" s="54"/>
      <c r="GW714" s="54"/>
      <c r="GX714" s="54"/>
      <c r="GY714" s="54"/>
      <c r="GZ714" s="54"/>
      <c r="HA714" s="54"/>
      <c r="HB714" s="54"/>
      <c r="HC714" s="54"/>
      <c r="HD714" s="54"/>
      <c r="HE714" s="54"/>
      <c r="HF714" s="54"/>
      <c r="HG714" s="54"/>
      <c r="HH714" s="54"/>
      <c r="HI714" s="54"/>
      <c r="HJ714" s="54"/>
      <c r="HK714" s="54"/>
      <c r="HL714" s="54"/>
      <c r="HM714" s="54"/>
      <c r="HN714" s="54"/>
      <c r="HO714" s="54"/>
      <c r="HP714" s="54"/>
      <c r="HQ714" s="54"/>
      <c r="HR714" s="54"/>
      <c r="HS714" s="54"/>
      <c r="HT714" s="54"/>
      <c r="HU714" s="54"/>
      <c r="HV714" s="54"/>
      <c r="HW714" s="54"/>
      <c r="HX714" s="54"/>
      <c r="HY714" s="54"/>
      <c r="HZ714" s="54"/>
      <c r="IA714" s="54"/>
      <c r="IB714" s="54"/>
      <c r="IC714" s="54"/>
      <c r="ID714" s="54"/>
      <c r="IE714" s="54"/>
      <c r="IF714" s="54"/>
      <c r="IG714" s="54"/>
      <c r="IH714" s="54"/>
      <c r="II714" s="54"/>
      <c r="IJ714" s="54"/>
      <c r="IK714" s="54"/>
      <c r="IL714" s="54"/>
      <c r="IM714" s="54"/>
      <c r="IN714" s="54"/>
      <c r="IO714" s="54"/>
      <c r="IP714" s="54"/>
      <c r="IQ714" s="54"/>
      <c r="IR714" s="54"/>
      <c r="IS714" s="54"/>
      <c r="IT714" s="54"/>
      <c r="IU714" s="54"/>
      <c r="IV714" s="54"/>
      <c r="IW714" s="54"/>
      <c r="IX714" s="54"/>
      <c r="IY714" s="54"/>
      <c r="IZ714" s="54"/>
      <c r="JA714" s="16"/>
      <c r="JB714" s="16"/>
      <c r="JC714" s="16"/>
      <c r="JD714" s="16"/>
    </row>
    <row r="715" spans="1:264" s="6" customFormat="1" x14ac:dyDescent="0.25">
      <c r="A715" s="55">
        <v>711</v>
      </c>
      <c r="B715" s="56">
        <f>ESTUDIANTES!B715</f>
        <v>0</v>
      </c>
      <c r="C715" s="56">
        <f>ESTUDIANTES!C715</f>
        <v>0</v>
      </c>
      <c r="D715" s="97">
        <f>ESTUDIANTES!D715</f>
        <v>0</v>
      </c>
      <c r="E715" s="97"/>
      <c r="F715" s="97"/>
      <c r="G715" s="97"/>
      <c r="H715" s="57">
        <f>ESTUDIANTES!H715</f>
        <v>0</v>
      </c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4"/>
      <c r="EL715" s="54"/>
      <c r="EM715" s="54"/>
      <c r="EN715" s="54"/>
      <c r="EO715" s="54"/>
      <c r="EP715" s="54"/>
      <c r="EQ715" s="54"/>
      <c r="ER715" s="54"/>
      <c r="ES715" s="54"/>
      <c r="ET715" s="54"/>
      <c r="EU715" s="54"/>
      <c r="EV715" s="54"/>
      <c r="EW715" s="54"/>
      <c r="EX715" s="54"/>
      <c r="EY715" s="54"/>
      <c r="EZ715" s="54"/>
      <c r="FA715" s="54"/>
      <c r="FB715" s="54"/>
      <c r="FC715" s="54"/>
      <c r="FD715" s="54"/>
      <c r="FE715" s="54"/>
      <c r="FF715" s="54"/>
      <c r="FG715" s="54"/>
      <c r="FH715" s="54"/>
      <c r="FI715" s="54"/>
      <c r="FJ715" s="54"/>
      <c r="FK715" s="54"/>
      <c r="FL715" s="54"/>
      <c r="FM715" s="54"/>
      <c r="FN715" s="54"/>
      <c r="FO715" s="54"/>
      <c r="FP715" s="54"/>
      <c r="FQ715" s="54"/>
      <c r="FR715" s="54"/>
      <c r="FS715" s="54"/>
      <c r="FT715" s="54"/>
      <c r="FU715" s="54"/>
      <c r="FV715" s="54"/>
      <c r="FW715" s="54"/>
      <c r="FX715" s="54"/>
      <c r="FY715" s="54"/>
      <c r="FZ715" s="54"/>
      <c r="GA715" s="54"/>
      <c r="GB715" s="54"/>
      <c r="GC715" s="54"/>
      <c r="GD715" s="54"/>
      <c r="GE715" s="54"/>
      <c r="GF715" s="54"/>
      <c r="GG715" s="54"/>
      <c r="GH715" s="54"/>
      <c r="GI715" s="54"/>
      <c r="GJ715" s="54"/>
      <c r="GK715" s="54"/>
      <c r="GL715" s="54"/>
      <c r="GM715" s="54"/>
      <c r="GN715" s="54"/>
      <c r="GO715" s="54"/>
      <c r="GP715" s="54"/>
      <c r="GQ715" s="54"/>
      <c r="GR715" s="54"/>
      <c r="GS715" s="54"/>
      <c r="GT715" s="54"/>
      <c r="GU715" s="54"/>
      <c r="GV715" s="54"/>
      <c r="GW715" s="54"/>
      <c r="GX715" s="54"/>
      <c r="GY715" s="54"/>
      <c r="GZ715" s="54"/>
      <c r="HA715" s="54"/>
      <c r="HB715" s="54"/>
      <c r="HC715" s="54"/>
      <c r="HD715" s="54"/>
      <c r="HE715" s="54"/>
      <c r="HF715" s="54"/>
      <c r="HG715" s="54"/>
      <c r="HH715" s="54"/>
      <c r="HI715" s="54"/>
      <c r="HJ715" s="54"/>
      <c r="HK715" s="54"/>
      <c r="HL715" s="54"/>
      <c r="HM715" s="54"/>
      <c r="HN715" s="54"/>
      <c r="HO715" s="54"/>
      <c r="HP715" s="54"/>
      <c r="HQ715" s="54"/>
      <c r="HR715" s="54"/>
      <c r="HS715" s="54"/>
      <c r="HT715" s="54"/>
      <c r="HU715" s="54"/>
      <c r="HV715" s="54"/>
      <c r="HW715" s="54"/>
      <c r="HX715" s="54"/>
      <c r="HY715" s="54"/>
      <c r="HZ715" s="54"/>
      <c r="IA715" s="54"/>
      <c r="IB715" s="54"/>
      <c r="IC715" s="54"/>
      <c r="ID715" s="54"/>
      <c r="IE715" s="54"/>
      <c r="IF715" s="54"/>
      <c r="IG715" s="54"/>
      <c r="IH715" s="54"/>
      <c r="II715" s="54"/>
      <c r="IJ715" s="54"/>
      <c r="IK715" s="54"/>
      <c r="IL715" s="54"/>
      <c r="IM715" s="54"/>
      <c r="IN715" s="54"/>
      <c r="IO715" s="54"/>
      <c r="IP715" s="54"/>
      <c r="IQ715" s="54"/>
      <c r="IR715" s="54"/>
      <c r="IS715" s="54"/>
      <c r="IT715" s="54"/>
      <c r="IU715" s="54"/>
      <c r="IV715" s="54"/>
      <c r="IW715" s="54"/>
      <c r="IX715" s="54"/>
      <c r="IY715" s="54"/>
      <c r="IZ715" s="54"/>
      <c r="JA715" s="16"/>
      <c r="JB715" s="16"/>
      <c r="JC715" s="16"/>
      <c r="JD715" s="16"/>
    </row>
    <row r="716" spans="1:264" s="6" customFormat="1" x14ac:dyDescent="0.25">
      <c r="A716" s="55">
        <v>712</v>
      </c>
      <c r="B716" s="56">
        <f>ESTUDIANTES!B716</f>
        <v>0</v>
      </c>
      <c r="C716" s="56">
        <f>ESTUDIANTES!C716</f>
        <v>0</v>
      </c>
      <c r="D716" s="97">
        <f>ESTUDIANTES!D716</f>
        <v>0</v>
      </c>
      <c r="E716" s="97"/>
      <c r="F716" s="97"/>
      <c r="G716" s="97"/>
      <c r="H716" s="57">
        <f>ESTUDIANTES!H716</f>
        <v>0</v>
      </c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4"/>
      <c r="EK716" s="54"/>
      <c r="EL716" s="54"/>
      <c r="EM716" s="54"/>
      <c r="EN716" s="54"/>
      <c r="EO716" s="54"/>
      <c r="EP716" s="54"/>
      <c r="EQ716" s="54"/>
      <c r="ER716" s="54"/>
      <c r="ES716" s="54"/>
      <c r="ET716" s="54"/>
      <c r="EU716" s="54"/>
      <c r="EV716" s="54"/>
      <c r="EW716" s="54"/>
      <c r="EX716" s="54"/>
      <c r="EY716" s="54"/>
      <c r="EZ716" s="54"/>
      <c r="FA716" s="54"/>
      <c r="FB716" s="54"/>
      <c r="FC716" s="54"/>
      <c r="FD716" s="54"/>
      <c r="FE716" s="54"/>
      <c r="FF716" s="54"/>
      <c r="FG716" s="54"/>
      <c r="FH716" s="54"/>
      <c r="FI716" s="54"/>
      <c r="FJ716" s="54"/>
      <c r="FK716" s="54"/>
      <c r="FL716" s="54"/>
      <c r="FM716" s="54"/>
      <c r="FN716" s="54"/>
      <c r="FO716" s="54"/>
      <c r="FP716" s="54"/>
      <c r="FQ716" s="54"/>
      <c r="FR716" s="54"/>
      <c r="FS716" s="54"/>
      <c r="FT716" s="54"/>
      <c r="FU716" s="54"/>
      <c r="FV716" s="54"/>
      <c r="FW716" s="54"/>
      <c r="FX716" s="54"/>
      <c r="FY716" s="54"/>
      <c r="FZ716" s="54"/>
      <c r="GA716" s="54"/>
      <c r="GB716" s="54"/>
      <c r="GC716" s="54"/>
      <c r="GD716" s="54"/>
      <c r="GE716" s="54"/>
      <c r="GF716" s="54"/>
      <c r="GG716" s="54"/>
      <c r="GH716" s="54"/>
      <c r="GI716" s="54"/>
      <c r="GJ716" s="54"/>
      <c r="GK716" s="54"/>
      <c r="GL716" s="54"/>
      <c r="GM716" s="54"/>
      <c r="GN716" s="54"/>
      <c r="GO716" s="54"/>
      <c r="GP716" s="54"/>
      <c r="GQ716" s="54"/>
      <c r="GR716" s="54"/>
      <c r="GS716" s="54"/>
      <c r="GT716" s="54"/>
      <c r="GU716" s="54"/>
      <c r="GV716" s="54"/>
      <c r="GW716" s="54"/>
      <c r="GX716" s="54"/>
      <c r="GY716" s="54"/>
      <c r="GZ716" s="54"/>
      <c r="HA716" s="54"/>
      <c r="HB716" s="54"/>
      <c r="HC716" s="54"/>
      <c r="HD716" s="54"/>
      <c r="HE716" s="54"/>
      <c r="HF716" s="54"/>
      <c r="HG716" s="54"/>
      <c r="HH716" s="54"/>
      <c r="HI716" s="54"/>
      <c r="HJ716" s="54"/>
      <c r="HK716" s="54"/>
      <c r="HL716" s="54"/>
      <c r="HM716" s="54"/>
      <c r="HN716" s="54"/>
      <c r="HO716" s="54"/>
      <c r="HP716" s="54"/>
      <c r="HQ716" s="54"/>
      <c r="HR716" s="54"/>
      <c r="HS716" s="54"/>
      <c r="HT716" s="54"/>
      <c r="HU716" s="54"/>
      <c r="HV716" s="54"/>
      <c r="HW716" s="54"/>
      <c r="HX716" s="54"/>
      <c r="HY716" s="54"/>
      <c r="HZ716" s="54"/>
      <c r="IA716" s="54"/>
      <c r="IB716" s="54"/>
      <c r="IC716" s="54"/>
      <c r="ID716" s="54"/>
      <c r="IE716" s="54"/>
      <c r="IF716" s="54"/>
      <c r="IG716" s="54"/>
      <c r="IH716" s="54"/>
      <c r="II716" s="54"/>
      <c r="IJ716" s="54"/>
      <c r="IK716" s="54"/>
      <c r="IL716" s="54"/>
      <c r="IM716" s="54"/>
      <c r="IN716" s="54"/>
      <c r="IO716" s="54"/>
      <c r="IP716" s="54"/>
      <c r="IQ716" s="54"/>
      <c r="IR716" s="54"/>
      <c r="IS716" s="54"/>
      <c r="IT716" s="54"/>
      <c r="IU716" s="54"/>
      <c r="IV716" s="54"/>
      <c r="IW716" s="54"/>
      <c r="IX716" s="54"/>
      <c r="IY716" s="54"/>
      <c r="IZ716" s="54"/>
      <c r="JA716" s="16"/>
      <c r="JB716" s="16"/>
      <c r="JC716" s="16"/>
      <c r="JD716" s="16"/>
    </row>
    <row r="717" spans="1:264" s="6" customFormat="1" x14ac:dyDescent="0.25">
      <c r="A717" s="55">
        <v>713</v>
      </c>
      <c r="B717" s="56">
        <f>ESTUDIANTES!B717</f>
        <v>0</v>
      </c>
      <c r="C717" s="56">
        <f>ESTUDIANTES!C717</f>
        <v>0</v>
      </c>
      <c r="D717" s="97">
        <f>ESTUDIANTES!D717</f>
        <v>0</v>
      </c>
      <c r="E717" s="97"/>
      <c r="F717" s="97"/>
      <c r="G717" s="97"/>
      <c r="H717" s="57">
        <f>ESTUDIANTES!H717</f>
        <v>0</v>
      </c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4"/>
      <c r="EK717" s="54"/>
      <c r="EL717" s="54"/>
      <c r="EM717" s="54"/>
      <c r="EN717" s="54"/>
      <c r="EO717" s="54"/>
      <c r="EP717" s="54"/>
      <c r="EQ717" s="54"/>
      <c r="ER717" s="54"/>
      <c r="ES717" s="54"/>
      <c r="ET717" s="54"/>
      <c r="EU717" s="54"/>
      <c r="EV717" s="54"/>
      <c r="EW717" s="54"/>
      <c r="EX717" s="54"/>
      <c r="EY717" s="54"/>
      <c r="EZ717" s="54"/>
      <c r="FA717" s="54"/>
      <c r="FB717" s="54"/>
      <c r="FC717" s="54"/>
      <c r="FD717" s="54"/>
      <c r="FE717" s="54"/>
      <c r="FF717" s="54"/>
      <c r="FG717" s="54"/>
      <c r="FH717" s="54"/>
      <c r="FI717" s="54"/>
      <c r="FJ717" s="54"/>
      <c r="FK717" s="54"/>
      <c r="FL717" s="54"/>
      <c r="FM717" s="54"/>
      <c r="FN717" s="54"/>
      <c r="FO717" s="54"/>
      <c r="FP717" s="54"/>
      <c r="FQ717" s="54"/>
      <c r="FR717" s="54"/>
      <c r="FS717" s="54"/>
      <c r="FT717" s="54"/>
      <c r="FU717" s="54"/>
      <c r="FV717" s="54"/>
      <c r="FW717" s="54"/>
      <c r="FX717" s="54"/>
      <c r="FY717" s="54"/>
      <c r="FZ717" s="54"/>
      <c r="GA717" s="54"/>
      <c r="GB717" s="54"/>
      <c r="GC717" s="54"/>
      <c r="GD717" s="54"/>
      <c r="GE717" s="54"/>
      <c r="GF717" s="54"/>
      <c r="GG717" s="54"/>
      <c r="GH717" s="54"/>
      <c r="GI717" s="54"/>
      <c r="GJ717" s="54"/>
      <c r="GK717" s="54"/>
      <c r="GL717" s="54"/>
      <c r="GM717" s="54"/>
      <c r="GN717" s="54"/>
      <c r="GO717" s="54"/>
      <c r="GP717" s="54"/>
      <c r="GQ717" s="54"/>
      <c r="GR717" s="54"/>
      <c r="GS717" s="54"/>
      <c r="GT717" s="54"/>
      <c r="GU717" s="54"/>
      <c r="GV717" s="54"/>
      <c r="GW717" s="54"/>
      <c r="GX717" s="54"/>
      <c r="GY717" s="54"/>
      <c r="GZ717" s="54"/>
      <c r="HA717" s="54"/>
      <c r="HB717" s="54"/>
      <c r="HC717" s="54"/>
      <c r="HD717" s="54"/>
      <c r="HE717" s="54"/>
      <c r="HF717" s="54"/>
      <c r="HG717" s="54"/>
      <c r="HH717" s="54"/>
      <c r="HI717" s="54"/>
      <c r="HJ717" s="54"/>
      <c r="HK717" s="54"/>
      <c r="HL717" s="54"/>
      <c r="HM717" s="54"/>
      <c r="HN717" s="54"/>
      <c r="HO717" s="54"/>
      <c r="HP717" s="54"/>
      <c r="HQ717" s="54"/>
      <c r="HR717" s="54"/>
      <c r="HS717" s="54"/>
      <c r="HT717" s="54"/>
      <c r="HU717" s="54"/>
      <c r="HV717" s="54"/>
      <c r="HW717" s="54"/>
      <c r="HX717" s="54"/>
      <c r="HY717" s="54"/>
      <c r="HZ717" s="54"/>
      <c r="IA717" s="54"/>
      <c r="IB717" s="54"/>
      <c r="IC717" s="54"/>
      <c r="ID717" s="54"/>
      <c r="IE717" s="54"/>
      <c r="IF717" s="54"/>
      <c r="IG717" s="54"/>
      <c r="IH717" s="54"/>
      <c r="II717" s="54"/>
      <c r="IJ717" s="54"/>
      <c r="IK717" s="54"/>
      <c r="IL717" s="54"/>
      <c r="IM717" s="54"/>
      <c r="IN717" s="54"/>
      <c r="IO717" s="54"/>
      <c r="IP717" s="54"/>
      <c r="IQ717" s="54"/>
      <c r="IR717" s="54"/>
      <c r="IS717" s="54"/>
      <c r="IT717" s="54"/>
      <c r="IU717" s="54"/>
      <c r="IV717" s="54"/>
      <c r="IW717" s="54"/>
      <c r="IX717" s="54"/>
      <c r="IY717" s="54"/>
      <c r="IZ717" s="54"/>
      <c r="JA717" s="16"/>
      <c r="JB717" s="16"/>
      <c r="JC717" s="16"/>
      <c r="JD717" s="16"/>
    </row>
    <row r="718" spans="1:264" s="6" customFormat="1" x14ac:dyDescent="0.25">
      <c r="A718" s="55">
        <v>714</v>
      </c>
      <c r="B718" s="56">
        <f>ESTUDIANTES!B718</f>
        <v>0</v>
      </c>
      <c r="C718" s="56">
        <f>ESTUDIANTES!C718</f>
        <v>0</v>
      </c>
      <c r="D718" s="97">
        <f>ESTUDIANTES!D718</f>
        <v>0</v>
      </c>
      <c r="E718" s="97"/>
      <c r="F718" s="97"/>
      <c r="G718" s="97"/>
      <c r="H718" s="57">
        <f>ESTUDIANTES!H718</f>
        <v>0</v>
      </c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4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4"/>
      <c r="EL718" s="54"/>
      <c r="EM718" s="54"/>
      <c r="EN718" s="54"/>
      <c r="EO718" s="54"/>
      <c r="EP718" s="54"/>
      <c r="EQ718" s="54"/>
      <c r="ER718" s="54"/>
      <c r="ES718" s="54"/>
      <c r="ET718" s="54"/>
      <c r="EU718" s="54"/>
      <c r="EV718" s="54"/>
      <c r="EW718" s="54"/>
      <c r="EX718" s="54"/>
      <c r="EY718" s="54"/>
      <c r="EZ718" s="54"/>
      <c r="FA718" s="54"/>
      <c r="FB718" s="54"/>
      <c r="FC718" s="54"/>
      <c r="FD718" s="54"/>
      <c r="FE718" s="54"/>
      <c r="FF718" s="54"/>
      <c r="FG718" s="54"/>
      <c r="FH718" s="54"/>
      <c r="FI718" s="54"/>
      <c r="FJ718" s="54"/>
      <c r="FK718" s="54"/>
      <c r="FL718" s="54"/>
      <c r="FM718" s="54"/>
      <c r="FN718" s="54"/>
      <c r="FO718" s="54"/>
      <c r="FP718" s="54"/>
      <c r="FQ718" s="54"/>
      <c r="FR718" s="54"/>
      <c r="FS718" s="54"/>
      <c r="FT718" s="54"/>
      <c r="FU718" s="54"/>
      <c r="FV718" s="54"/>
      <c r="FW718" s="54"/>
      <c r="FX718" s="54"/>
      <c r="FY718" s="54"/>
      <c r="FZ718" s="54"/>
      <c r="GA718" s="54"/>
      <c r="GB718" s="54"/>
      <c r="GC718" s="54"/>
      <c r="GD718" s="54"/>
      <c r="GE718" s="54"/>
      <c r="GF718" s="54"/>
      <c r="GG718" s="54"/>
      <c r="GH718" s="54"/>
      <c r="GI718" s="54"/>
      <c r="GJ718" s="54"/>
      <c r="GK718" s="54"/>
      <c r="GL718" s="54"/>
      <c r="GM718" s="54"/>
      <c r="GN718" s="54"/>
      <c r="GO718" s="54"/>
      <c r="GP718" s="54"/>
      <c r="GQ718" s="54"/>
      <c r="GR718" s="54"/>
      <c r="GS718" s="54"/>
      <c r="GT718" s="54"/>
      <c r="GU718" s="54"/>
      <c r="GV718" s="54"/>
      <c r="GW718" s="54"/>
      <c r="GX718" s="54"/>
      <c r="GY718" s="54"/>
      <c r="GZ718" s="54"/>
      <c r="HA718" s="54"/>
      <c r="HB718" s="54"/>
      <c r="HC718" s="54"/>
      <c r="HD718" s="54"/>
      <c r="HE718" s="54"/>
      <c r="HF718" s="54"/>
      <c r="HG718" s="54"/>
      <c r="HH718" s="54"/>
      <c r="HI718" s="54"/>
      <c r="HJ718" s="54"/>
      <c r="HK718" s="54"/>
      <c r="HL718" s="54"/>
      <c r="HM718" s="54"/>
      <c r="HN718" s="54"/>
      <c r="HO718" s="54"/>
      <c r="HP718" s="54"/>
      <c r="HQ718" s="54"/>
      <c r="HR718" s="54"/>
      <c r="HS718" s="54"/>
      <c r="HT718" s="54"/>
      <c r="HU718" s="54"/>
      <c r="HV718" s="54"/>
      <c r="HW718" s="54"/>
      <c r="HX718" s="54"/>
      <c r="HY718" s="54"/>
      <c r="HZ718" s="54"/>
      <c r="IA718" s="54"/>
      <c r="IB718" s="54"/>
      <c r="IC718" s="54"/>
      <c r="ID718" s="54"/>
      <c r="IE718" s="54"/>
      <c r="IF718" s="54"/>
      <c r="IG718" s="54"/>
      <c r="IH718" s="54"/>
      <c r="II718" s="54"/>
      <c r="IJ718" s="54"/>
      <c r="IK718" s="54"/>
      <c r="IL718" s="54"/>
      <c r="IM718" s="54"/>
      <c r="IN718" s="54"/>
      <c r="IO718" s="54"/>
      <c r="IP718" s="54"/>
      <c r="IQ718" s="54"/>
      <c r="IR718" s="54"/>
      <c r="IS718" s="54"/>
      <c r="IT718" s="54"/>
      <c r="IU718" s="54"/>
      <c r="IV718" s="54"/>
      <c r="IW718" s="54"/>
      <c r="IX718" s="54"/>
      <c r="IY718" s="54"/>
      <c r="IZ718" s="54"/>
      <c r="JA718" s="16"/>
      <c r="JB718" s="16"/>
      <c r="JC718" s="16"/>
      <c r="JD718" s="16"/>
    </row>
    <row r="719" spans="1:264" s="6" customFormat="1" x14ac:dyDescent="0.25">
      <c r="A719" s="55">
        <v>715</v>
      </c>
      <c r="B719" s="56">
        <f>ESTUDIANTES!B719</f>
        <v>0</v>
      </c>
      <c r="C719" s="56">
        <f>ESTUDIANTES!C719</f>
        <v>0</v>
      </c>
      <c r="D719" s="97">
        <f>ESTUDIANTES!D719</f>
        <v>0</v>
      </c>
      <c r="E719" s="97"/>
      <c r="F719" s="97"/>
      <c r="G719" s="97"/>
      <c r="H719" s="57">
        <f>ESTUDIANTES!H719</f>
        <v>0</v>
      </c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4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4"/>
      <c r="EL719" s="54"/>
      <c r="EM719" s="54"/>
      <c r="EN719" s="54"/>
      <c r="EO719" s="54"/>
      <c r="EP719" s="54"/>
      <c r="EQ719" s="54"/>
      <c r="ER719" s="54"/>
      <c r="ES719" s="54"/>
      <c r="ET719" s="54"/>
      <c r="EU719" s="54"/>
      <c r="EV719" s="54"/>
      <c r="EW719" s="54"/>
      <c r="EX719" s="54"/>
      <c r="EY719" s="54"/>
      <c r="EZ719" s="54"/>
      <c r="FA719" s="54"/>
      <c r="FB719" s="54"/>
      <c r="FC719" s="54"/>
      <c r="FD719" s="54"/>
      <c r="FE719" s="54"/>
      <c r="FF719" s="54"/>
      <c r="FG719" s="54"/>
      <c r="FH719" s="54"/>
      <c r="FI719" s="54"/>
      <c r="FJ719" s="54"/>
      <c r="FK719" s="54"/>
      <c r="FL719" s="54"/>
      <c r="FM719" s="54"/>
      <c r="FN719" s="54"/>
      <c r="FO719" s="54"/>
      <c r="FP719" s="54"/>
      <c r="FQ719" s="54"/>
      <c r="FR719" s="54"/>
      <c r="FS719" s="54"/>
      <c r="FT719" s="54"/>
      <c r="FU719" s="54"/>
      <c r="FV719" s="54"/>
      <c r="FW719" s="54"/>
      <c r="FX719" s="54"/>
      <c r="FY719" s="54"/>
      <c r="FZ719" s="54"/>
      <c r="GA719" s="54"/>
      <c r="GB719" s="54"/>
      <c r="GC719" s="54"/>
      <c r="GD719" s="54"/>
      <c r="GE719" s="54"/>
      <c r="GF719" s="54"/>
      <c r="GG719" s="54"/>
      <c r="GH719" s="54"/>
      <c r="GI719" s="54"/>
      <c r="GJ719" s="54"/>
      <c r="GK719" s="54"/>
      <c r="GL719" s="54"/>
      <c r="GM719" s="54"/>
      <c r="GN719" s="54"/>
      <c r="GO719" s="54"/>
      <c r="GP719" s="54"/>
      <c r="GQ719" s="54"/>
      <c r="GR719" s="54"/>
      <c r="GS719" s="54"/>
      <c r="GT719" s="54"/>
      <c r="GU719" s="54"/>
      <c r="GV719" s="54"/>
      <c r="GW719" s="54"/>
      <c r="GX719" s="54"/>
      <c r="GY719" s="54"/>
      <c r="GZ719" s="54"/>
      <c r="HA719" s="54"/>
      <c r="HB719" s="54"/>
      <c r="HC719" s="54"/>
      <c r="HD719" s="54"/>
      <c r="HE719" s="54"/>
      <c r="HF719" s="54"/>
      <c r="HG719" s="54"/>
      <c r="HH719" s="54"/>
      <c r="HI719" s="54"/>
      <c r="HJ719" s="54"/>
      <c r="HK719" s="54"/>
      <c r="HL719" s="54"/>
      <c r="HM719" s="54"/>
      <c r="HN719" s="54"/>
      <c r="HO719" s="54"/>
      <c r="HP719" s="54"/>
      <c r="HQ719" s="54"/>
      <c r="HR719" s="54"/>
      <c r="HS719" s="54"/>
      <c r="HT719" s="54"/>
      <c r="HU719" s="54"/>
      <c r="HV719" s="54"/>
      <c r="HW719" s="54"/>
      <c r="HX719" s="54"/>
      <c r="HY719" s="54"/>
      <c r="HZ719" s="54"/>
      <c r="IA719" s="54"/>
      <c r="IB719" s="54"/>
      <c r="IC719" s="54"/>
      <c r="ID719" s="54"/>
      <c r="IE719" s="54"/>
      <c r="IF719" s="54"/>
      <c r="IG719" s="54"/>
      <c r="IH719" s="54"/>
      <c r="II719" s="54"/>
      <c r="IJ719" s="54"/>
      <c r="IK719" s="54"/>
      <c r="IL719" s="54"/>
      <c r="IM719" s="54"/>
      <c r="IN719" s="54"/>
      <c r="IO719" s="54"/>
      <c r="IP719" s="54"/>
      <c r="IQ719" s="54"/>
      <c r="IR719" s="54"/>
      <c r="IS719" s="54"/>
      <c r="IT719" s="54"/>
      <c r="IU719" s="54"/>
      <c r="IV719" s="54"/>
      <c r="IW719" s="54"/>
      <c r="IX719" s="54"/>
      <c r="IY719" s="54"/>
      <c r="IZ719" s="54"/>
      <c r="JA719" s="16"/>
      <c r="JB719" s="16"/>
      <c r="JC719" s="16"/>
      <c r="JD719" s="16"/>
    </row>
    <row r="720" spans="1:264" s="6" customFormat="1" x14ac:dyDescent="0.25">
      <c r="A720" s="55">
        <v>716</v>
      </c>
      <c r="B720" s="56">
        <f>ESTUDIANTES!B720</f>
        <v>0</v>
      </c>
      <c r="C720" s="56">
        <f>ESTUDIANTES!C720</f>
        <v>0</v>
      </c>
      <c r="D720" s="97">
        <f>ESTUDIANTES!D720</f>
        <v>0</v>
      </c>
      <c r="E720" s="97"/>
      <c r="F720" s="97"/>
      <c r="G720" s="97"/>
      <c r="H720" s="57">
        <f>ESTUDIANTES!H720</f>
        <v>0</v>
      </c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  <c r="CP720" s="54"/>
      <c r="CQ720" s="54"/>
      <c r="CR720" s="54"/>
      <c r="CS720" s="54"/>
      <c r="CT720" s="54"/>
      <c r="CU720" s="54"/>
      <c r="CV720" s="54"/>
      <c r="CW720" s="54"/>
      <c r="CX720" s="54"/>
      <c r="CY720" s="54"/>
      <c r="CZ720" s="54"/>
      <c r="DA720" s="54"/>
      <c r="DB720" s="54"/>
      <c r="DC720" s="54"/>
      <c r="DD720" s="54"/>
      <c r="DE720" s="54"/>
      <c r="DF720" s="54"/>
      <c r="DG720" s="54"/>
      <c r="DH720" s="54"/>
      <c r="DI720" s="54"/>
      <c r="DJ720" s="54"/>
      <c r="DK720" s="54"/>
      <c r="DL720" s="54"/>
      <c r="DM720" s="54"/>
      <c r="DN720" s="54"/>
      <c r="DO720" s="54"/>
      <c r="DP720" s="54"/>
      <c r="DQ720" s="54"/>
      <c r="DR720" s="54"/>
      <c r="DS720" s="54"/>
      <c r="DT720" s="54"/>
      <c r="DU720" s="54"/>
      <c r="DV720" s="54"/>
      <c r="DW720" s="54"/>
      <c r="DX720" s="54"/>
      <c r="DY720" s="54"/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  <c r="EJ720" s="54"/>
      <c r="EK720" s="54"/>
      <c r="EL720" s="54"/>
      <c r="EM720" s="54"/>
      <c r="EN720" s="54"/>
      <c r="EO720" s="54"/>
      <c r="EP720" s="54"/>
      <c r="EQ720" s="54"/>
      <c r="ER720" s="54"/>
      <c r="ES720" s="54"/>
      <c r="ET720" s="54"/>
      <c r="EU720" s="54"/>
      <c r="EV720" s="54"/>
      <c r="EW720" s="54"/>
      <c r="EX720" s="54"/>
      <c r="EY720" s="54"/>
      <c r="EZ720" s="54"/>
      <c r="FA720" s="54"/>
      <c r="FB720" s="54"/>
      <c r="FC720" s="54"/>
      <c r="FD720" s="54"/>
      <c r="FE720" s="54"/>
      <c r="FF720" s="54"/>
      <c r="FG720" s="54"/>
      <c r="FH720" s="54"/>
      <c r="FI720" s="54"/>
      <c r="FJ720" s="54"/>
      <c r="FK720" s="54"/>
      <c r="FL720" s="54"/>
      <c r="FM720" s="54"/>
      <c r="FN720" s="54"/>
      <c r="FO720" s="54"/>
      <c r="FP720" s="54"/>
      <c r="FQ720" s="54"/>
      <c r="FR720" s="54"/>
      <c r="FS720" s="54"/>
      <c r="FT720" s="54"/>
      <c r="FU720" s="54"/>
      <c r="FV720" s="54"/>
      <c r="FW720" s="54"/>
      <c r="FX720" s="54"/>
      <c r="FY720" s="54"/>
      <c r="FZ720" s="54"/>
      <c r="GA720" s="54"/>
      <c r="GB720" s="54"/>
      <c r="GC720" s="54"/>
      <c r="GD720" s="54"/>
      <c r="GE720" s="54"/>
      <c r="GF720" s="54"/>
      <c r="GG720" s="54"/>
      <c r="GH720" s="54"/>
      <c r="GI720" s="54"/>
      <c r="GJ720" s="54"/>
      <c r="GK720" s="54"/>
      <c r="GL720" s="54"/>
      <c r="GM720" s="54"/>
      <c r="GN720" s="54"/>
      <c r="GO720" s="54"/>
      <c r="GP720" s="54"/>
      <c r="GQ720" s="54"/>
      <c r="GR720" s="54"/>
      <c r="GS720" s="54"/>
      <c r="GT720" s="54"/>
      <c r="GU720" s="54"/>
      <c r="GV720" s="54"/>
      <c r="GW720" s="54"/>
      <c r="GX720" s="54"/>
      <c r="GY720" s="54"/>
      <c r="GZ720" s="54"/>
      <c r="HA720" s="54"/>
      <c r="HB720" s="54"/>
      <c r="HC720" s="54"/>
      <c r="HD720" s="54"/>
      <c r="HE720" s="54"/>
      <c r="HF720" s="54"/>
      <c r="HG720" s="54"/>
      <c r="HH720" s="54"/>
      <c r="HI720" s="54"/>
      <c r="HJ720" s="54"/>
      <c r="HK720" s="54"/>
      <c r="HL720" s="54"/>
      <c r="HM720" s="54"/>
      <c r="HN720" s="54"/>
      <c r="HO720" s="54"/>
      <c r="HP720" s="54"/>
      <c r="HQ720" s="54"/>
      <c r="HR720" s="54"/>
      <c r="HS720" s="54"/>
      <c r="HT720" s="54"/>
      <c r="HU720" s="54"/>
      <c r="HV720" s="54"/>
      <c r="HW720" s="54"/>
      <c r="HX720" s="54"/>
      <c r="HY720" s="54"/>
      <c r="HZ720" s="54"/>
      <c r="IA720" s="54"/>
      <c r="IB720" s="54"/>
      <c r="IC720" s="54"/>
      <c r="ID720" s="54"/>
      <c r="IE720" s="54"/>
      <c r="IF720" s="54"/>
      <c r="IG720" s="54"/>
      <c r="IH720" s="54"/>
      <c r="II720" s="54"/>
      <c r="IJ720" s="54"/>
      <c r="IK720" s="54"/>
      <c r="IL720" s="54"/>
      <c r="IM720" s="54"/>
      <c r="IN720" s="54"/>
      <c r="IO720" s="54"/>
      <c r="IP720" s="54"/>
      <c r="IQ720" s="54"/>
      <c r="IR720" s="54"/>
      <c r="IS720" s="54"/>
      <c r="IT720" s="54"/>
      <c r="IU720" s="54"/>
      <c r="IV720" s="54"/>
      <c r="IW720" s="54"/>
      <c r="IX720" s="54"/>
      <c r="IY720" s="54"/>
      <c r="IZ720" s="54"/>
      <c r="JA720" s="16"/>
      <c r="JB720" s="16"/>
      <c r="JC720" s="16"/>
      <c r="JD720" s="16"/>
    </row>
    <row r="721" spans="1:264" s="6" customFormat="1" x14ac:dyDescent="0.25">
      <c r="A721" s="55">
        <v>717</v>
      </c>
      <c r="B721" s="56">
        <f>ESTUDIANTES!B721</f>
        <v>0</v>
      </c>
      <c r="C721" s="56">
        <f>ESTUDIANTES!C721</f>
        <v>0</v>
      </c>
      <c r="D721" s="97">
        <f>ESTUDIANTES!D721</f>
        <v>0</v>
      </c>
      <c r="E721" s="97"/>
      <c r="F721" s="97"/>
      <c r="G721" s="97"/>
      <c r="H721" s="57">
        <f>ESTUDIANTES!H721</f>
        <v>0</v>
      </c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  <c r="CP721" s="54"/>
      <c r="CQ721" s="54"/>
      <c r="CR721" s="54"/>
      <c r="CS721" s="54"/>
      <c r="CT721" s="54"/>
      <c r="CU721" s="54"/>
      <c r="CV721" s="54"/>
      <c r="CW721" s="54"/>
      <c r="CX721" s="54"/>
      <c r="CY721" s="54"/>
      <c r="CZ721" s="54"/>
      <c r="DA721" s="54"/>
      <c r="DB721" s="54"/>
      <c r="DC721" s="54"/>
      <c r="DD721" s="54"/>
      <c r="DE721" s="54"/>
      <c r="DF721" s="54"/>
      <c r="DG721" s="54"/>
      <c r="DH721" s="54"/>
      <c r="DI721" s="54"/>
      <c r="DJ721" s="54"/>
      <c r="DK721" s="54"/>
      <c r="DL721" s="54"/>
      <c r="DM721" s="54"/>
      <c r="DN721" s="54"/>
      <c r="DO721" s="54"/>
      <c r="DP721" s="54"/>
      <c r="DQ721" s="54"/>
      <c r="DR721" s="54"/>
      <c r="DS721" s="54"/>
      <c r="DT721" s="54"/>
      <c r="DU721" s="54"/>
      <c r="DV721" s="54"/>
      <c r="DW721" s="54"/>
      <c r="DX721" s="54"/>
      <c r="DY721" s="54"/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  <c r="EJ721" s="54"/>
      <c r="EK721" s="54"/>
      <c r="EL721" s="54"/>
      <c r="EM721" s="54"/>
      <c r="EN721" s="54"/>
      <c r="EO721" s="54"/>
      <c r="EP721" s="54"/>
      <c r="EQ721" s="54"/>
      <c r="ER721" s="54"/>
      <c r="ES721" s="54"/>
      <c r="ET721" s="54"/>
      <c r="EU721" s="54"/>
      <c r="EV721" s="54"/>
      <c r="EW721" s="54"/>
      <c r="EX721" s="54"/>
      <c r="EY721" s="54"/>
      <c r="EZ721" s="54"/>
      <c r="FA721" s="54"/>
      <c r="FB721" s="54"/>
      <c r="FC721" s="54"/>
      <c r="FD721" s="54"/>
      <c r="FE721" s="54"/>
      <c r="FF721" s="54"/>
      <c r="FG721" s="54"/>
      <c r="FH721" s="54"/>
      <c r="FI721" s="54"/>
      <c r="FJ721" s="54"/>
      <c r="FK721" s="54"/>
      <c r="FL721" s="54"/>
      <c r="FM721" s="54"/>
      <c r="FN721" s="54"/>
      <c r="FO721" s="54"/>
      <c r="FP721" s="54"/>
      <c r="FQ721" s="54"/>
      <c r="FR721" s="54"/>
      <c r="FS721" s="54"/>
      <c r="FT721" s="54"/>
      <c r="FU721" s="54"/>
      <c r="FV721" s="54"/>
      <c r="FW721" s="54"/>
      <c r="FX721" s="54"/>
      <c r="FY721" s="54"/>
      <c r="FZ721" s="54"/>
      <c r="GA721" s="54"/>
      <c r="GB721" s="54"/>
      <c r="GC721" s="54"/>
      <c r="GD721" s="54"/>
      <c r="GE721" s="54"/>
      <c r="GF721" s="54"/>
      <c r="GG721" s="54"/>
      <c r="GH721" s="54"/>
      <c r="GI721" s="54"/>
      <c r="GJ721" s="54"/>
      <c r="GK721" s="54"/>
      <c r="GL721" s="54"/>
      <c r="GM721" s="54"/>
      <c r="GN721" s="54"/>
      <c r="GO721" s="54"/>
      <c r="GP721" s="54"/>
      <c r="GQ721" s="54"/>
      <c r="GR721" s="54"/>
      <c r="GS721" s="54"/>
      <c r="GT721" s="54"/>
      <c r="GU721" s="54"/>
      <c r="GV721" s="54"/>
      <c r="GW721" s="54"/>
      <c r="GX721" s="54"/>
      <c r="GY721" s="54"/>
      <c r="GZ721" s="54"/>
      <c r="HA721" s="54"/>
      <c r="HB721" s="54"/>
      <c r="HC721" s="54"/>
      <c r="HD721" s="54"/>
      <c r="HE721" s="54"/>
      <c r="HF721" s="54"/>
      <c r="HG721" s="54"/>
      <c r="HH721" s="54"/>
      <c r="HI721" s="54"/>
      <c r="HJ721" s="54"/>
      <c r="HK721" s="54"/>
      <c r="HL721" s="54"/>
      <c r="HM721" s="54"/>
      <c r="HN721" s="54"/>
      <c r="HO721" s="54"/>
      <c r="HP721" s="54"/>
      <c r="HQ721" s="54"/>
      <c r="HR721" s="54"/>
      <c r="HS721" s="54"/>
      <c r="HT721" s="54"/>
      <c r="HU721" s="54"/>
      <c r="HV721" s="54"/>
      <c r="HW721" s="54"/>
      <c r="HX721" s="54"/>
      <c r="HY721" s="54"/>
      <c r="HZ721" s="54"/>
      <c r="IA721" s="54"/>
      <c r="IB721" s="54"/>
      <c r="IC721" s="54"/>
      <c r="ID721" s="54"/>
      <c r="IE721" s="54"/>
      <c r="IF721" s="54"/>
      <c r="IG721" s="54"/>
      <c r="IH721" s="54"/>
      <c r="II721" s="54"/>
      <c r="IJ721" s="54"/>
      <c r="IK721" s="54"/>
      <c r="IL721" s="54"/>
      <c r="IM721" s="54"/>
      <c r="IN721" s="54"/>
      <c r="IO721" s="54"/>
      <c r="IP721" s="54"/>
      <c r="IQ721" s="54"/>
      <c r="IR721" s="54"/>
      <c r="IS721" s="54"/>
      <c r="IT721" s="54"/>
      <c r="IU721" s="54"/>
      <c r="IV721" s="54"/>
      <c r="IW721" s="54"/>
      <c r="IX721" s="54"/>
      <c r="IY721" s="54"/>
      <c r="IZ721" s="54"/>
      <c r="JA721" s="16"/>
      <c r="JB721" s="16"/>
      <c r="JC721" s="16"/>
      <c r="JD721" s="16"/>
    </row>
    <row r="722" spans="1:264" s="6" customFormat="1" x14ac:dyDescent="0.25">
      <c r="A722" s="55">
        <v>718</v>
      </c>
      <c r="B722" s="56">
        <f>ESTUDIANTES!B722</f>
        <v>0</v>
      </c>
      <c r="C722" s="56">
        <f>ESTUDIANTES!C722</f>
        <v>0</v>
      </c>
      <c r="D722" s="97">
        <f>ESTUDIANTES!D722</f>
        <v>0</v>
      </c>
      <c r="E722" s="97"/>
      <c r="F722" s="97"/>
      <c r="G722" s="97"/>
      <c r="H722" s="57">
        <f>ESTUDIANTES!H722</f>
        <v>0</v>
      </c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4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4"/>
      <c r="EK722" s="54"/>
      <c r="EL722" s="54"/>
      <c r="EM722" s="54"/>
      <c r="EN722" s="54"/>
      <c r="EO722" s="54"/>
      <c r="EP722" s="54"/>
      <c r="EQ722" s="54"/>
      <c r="ER722" s="54"/>
      <c r="ES722" s="54"/>
      <c r="ET722" s="54"/>
      <c r="EU722" s="54"/>
      <c r="EV722" s="54"/>
      <c r="EW722" s="54"/>
      <c r="EX722" s="54"/>
      <c r="EY722" s="54"/>
      <c r="EZ722" s="54"/>
      <c r="FA722" s="54"/>
      <c r="FB722" s="54"/>
      <c r="FC722" s="54"/>
      <c r="FD722" s="54"/>
      <c r="FE722" s="54"/>
      <c r="FF722" s="54"/>
      <c r="FG722" s="54"/>
      <c r="FH722" s="54"/>
      <c r="FI722" s="54"/>
      <c r="FJ722" s="54"/>
      <c r="FK722" s="54"/>
      <c r="FL722" s="54"/>
      <c r="FM722" s="54"/>
      <c r="FN722" s="54"/>
      <c r="FO722" s="54"/>
      <c r="FP722" s="54"/>
      <c r="FQ722" s="54"/>
      <c r="FR722" s="54"/>
      <c r="FS722" s="54"/>
      <c r="FT722" s="54"/>
      <c r="FU722" s="54"/>
      <c r="FV722" s="54"/>
      <c r="FW722" s="54"/>
      <c r="FX722" s="54"/>
      <c r="FY722" s="54"/>
      <c r="FZ722" s="54"/>
      <c r="GA722" s="54"/>
      <c r="GB722" s="54"/>
      <c r="GC722" s="54"/>
      <c r="GD722" s="54"/>
      <c r="GE722" s="54"/>
      <c r="GF722" s="54"/>
      <c r="GG722" s="54"/>
      <c r="GH722" s="54"/>
      <c r="GI722" s="54"/>
      <c r="GJ722" s="54"/>
      <c r="GK722" s="54"/>
      <c r="GL722" s="54"/>
      <c r="GM722" s="54"/>
      <c r="GN722" s="54"/>
      <c r="GO722" s="54"/>
      <c r="GP722" s="54"/>
      <c r="GQ722" s="54"/>
      <c r="GR722" s="54"/>
      <c r="GS722" s="54"/>
      <c r="GT722" s="54"/>
      <c r="GU722" s="54"/>
      <c r="GV722" s="54"/>
      <c r="GW722" s="54"/>
      <c r="GX722" s="54"/>
      <c r="GY722" s="54"/>
      <c r="GZ722" s="54"/>
      <c r="HA722" s="54"/>
      <c r="HB722" s="54"/>
      <c r="HC722" s="54"/>
      <c r="HD722" s="54"/>
      <c r="HE722" s="54"/>
      <c r="HF722" s="54"/>
      <c r="HG722" s="54"/>
      <c r="HH722" s="54"/>
      <c r="HI722" s="54"/>
      <c r="HJ722" s="54"/>
      <c r="HK722" s="54"/>
      <c r="HL722" s="54"/>
      <c r="HM722" s="54"/>
      <c r="HN722" s="54"/>
      <c r="HO722" s="54"/>
      <c r="HP722" s="54"/>
      <c r="HQ722" s="54"/>
      <c r="HR722" s="54"/>
      <c r="HS722" s="54"/>
      <c r="HT722" s="54"/>
      <c r="HU722" s="54"/>
      <c r="HV722" s="54"/>
      <c r="HW722" s="54"/>
      <c r="HX722" s="54"/>
      <c r="HY722" s="54"/>
      <c r="HZ722" s="54"/>
      <c r="IA722" s="54"/>
      <c r="IB722" s="54"/>
      <c r="IC722" s="54"/>
      <c r="ID722" s="54"/>
      <c r="IE722" s="54"/>
      <c r="IF722" s="54"/>
      <c r="IG722" s="54"/>
      <c r="IH722" s="54"/>
      <c r="II722" s="54"/>
      <c r="IJ722" s="54"/>
      <c r="IK722" s="54"/>
      <c r="IL722" s="54"/>
      <c r="IM722" s="54"/>
      <c r="IN722" s="54"/>
      <c r="IO722" s="54"/>
      <c r="IP722" s="54"/>
      <c r="IQ722" s="54"/>
      <c r="IR722" s="54"/>
      <c r="IS722" s="54"/>
      <c r="IT722" s="54"/>
      <c r="IU722" s="54"/>
      <c r="IV722" s="54"/>
      <c r="IW722" s="54"/>
      <c r="IX722" s="54"/>
      <c r="IY722" s="54"/>
      <c r="IZ722" s="54"/>
      <c r="JA722" s="16"/>
      <c r="JB722" s="16"/>
      <c r="JC722" s="16"/>
      <c r="JD722" s="16"/>
    </row>
    <row r="723" spans="1:264" s="6" customFormat="1" x14ac:dyDescent="0.25">
      <c r="A723" s="55">
        <v>719</v>
      </c>
      <c r="B723" s="56">
        <f>ESTUDIANTES!B723</f>
        <v>0</v>
      </c>
      <c r="C723" s="56">
        <f>ESTUDIANTES!C723</f>
        <v>0</v>
      </c>
      <c r="D723" s="97">
        <f>ESTUDIANTES!D723</f>
        <v>0</v>
      </c>
      <c r="E723" s="97"/>
      <c r="F723" s="97"/>
      <c r="G723" s="97"/>
      <c r="H723" s="57">
        <f>ESTUDIANTES!H723</f>
        <v>0</v>
      </c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4"/>
      <c r="EL723" s="54"/>
      <c r="EM723" s="54"/>
      <c r="EN723" s="54"/>
      <c r="EO723" s="54"/>
      <c r="EP723" s="54"/>
      <c r="EQ723" s="54"/>
      <c r="ER723" s="54"/>
      <c r="ES723" s="54"/>
      <c r="ET723" s="54"/>
      <c r="EU723" s="54"/>
      <c r="EV723" s="54"/>
      <c r="EW723" s="54"/>
      <c r="EX723" s="54"/>
      <c r="EY723" s="54"/>
      <c r="EZ723" s="54"/>
      <c r="FA723" s="54"/>
      <c r="FB723" s="54"/>
      <c r="FC723" s="54"/>
      <c r="FD723" s="54"/>
      <c r="FE723" s="54"/>
      <c r="FF723" s="54"/>
      <c r="FG723" s="54"/>
      <c r="FH723" s="54"/>
      <c r="FI723" s="54"/>
      <c r="FJ723" s="54"/>
      <c r="FK723" s="54"/>
      <c r="FL723" s="54"/>
      <c r="FM723" s="54"/>
      <c r="FN723" s="54"/>
      <c r="FO723" s="54"/>
      <c r="FP723" s="54"/>
      <c r="FQ723" s="54"/>
      <c r="FR723" s="54"/>
      <c r="FS723" s="54"/>
      <c r="FT723" s="54"/>
      <c r="FU723" s="54"/>
      <c r="FV723" s="54"/>
      <c r="FW723" s="54"/>
      <c r="FX723" s="54"/>
      <c r="FY723" s="54"/>
      <c r="FZ723" s="54"/>
      <c r="GA723" s="54"/>
      <c r="GB723" s="54"/>
      <c r="GC723" s="54"/>
      <c r="GD723" s="54"/>
      <c r="GE723" s="54"/>
      <c r="GF723" s="54"/>
      <c r="GG723" s="54"/>
      <c r="GH723" s="54"/>
      <c r="GI723" s="54"/>
      <c r="GJ723" s="54"/>
      <c r="GK723" s="54"/>
      <c r="GL723" s="54"/>
      <c r="GM723" s="54"/>
      <c r="GN723" s="54"/>
      <c r="GO723" s="54"/>
      <c r="GP723" s="54"/>
      <c r="GQ723" s="54"/>
      <c r="GR723" s="54"/>
      <c r="GS723" s="54"/>
      <c r="GT723" s="54"/>
      <c r="GU723" s="54"/>
      <c r="GV723" s="54"/>
      <c r="GW723" s="54"/>
      <c r="GX723" s="54"/>
      <c r="GY723" s="54"/>
      <c r="GZ723" s="54"/>
      <c r="HA723" s="54"/>
      <c r="HB723" s="54"/>
      <c r="HC723" s="54"/>
      <c r="HD723" s="54"/>
      <c r="HE723" s="54"/>
      <c r="HF723" s="54"/>
      <c r="HG723" s="54"/>
      <c r="HH723" s="54"/>
      <c r="HI723" s="54"/>
      <c r="HJ723" s="54"/>
      <c r="HK723" s="54"/>
      <c r="HL723" s="54"/>
      <c r="HM723" s="54"/>
      <c r="HN723" s="54"/>
      <c r="HO723" s="54"/>
      <c r="HP723" s="54"/>
      <c r="HQ723" s="54"/>
      <c r="HR723" s="54"/>
      <c r="HS723" s="54"/>
      <c r="HT723" s="54"/>
      <c r="HU723" s="54"/>
      <c r="HV723" s="54"/>
      <c r="HW723" s="54"/>
      <c r="HX723" s="54"/>
      <c r="HY723" s="54"/>
      <c r="HZ723" s="54"/>
      <c r="IA723" s="54"/>
      <c r="IB723" s="54"/>
      <c r="IC723" s="54"/>
      <c r="ID723" s="54"/>
      <c r="IE723" s="54"/>
      <c r="IF723" s="54"/>
      <c r="IG723" s="54"/>
      <c r="IH723" s="54"/>
      <c r="II723" s="54"/>
      <c r="IJ723" s="54"/>
      <c r="IK723" s="54"/>
      <c r="IL723" s="54"/>
      <c r="IM723" s="54"/>
      <c r="IN723" s="54"/>
      <c r="IO723" s="54"/>
      <c r="IP723" s="54"/>
      <c r="IQ723" s="54"/>
      <c r="IR723" s="54"/>
      <c r="IS723" s="54"/>
      <c r="IT723" s="54"/>
      <c r="IU723" s="54"/>
      <c r="IV723" s="54"/>
      <c r="IW723" s="54"/>
      <c r="IX723" s="54"/>
      <c r="IY723" s="54"/>
      <c r="IZ723" s="54"/>
      <c r="JA723" s="16"/>
      <c r="JB723" s="16"/>
      <c r="JC723" s="16"/>
      <c r="JD723" s="16"/>
    </row>
    <row r="724" spans="1:264" s="6" customFormat="1" x14ac:dyDescent="0.25">
      <c r="A724" s="55">
        <v>720</v>
      </c>
      <c r="B724" s="56">
        <f>ESTUDIANTES!B724</f>
        <v>0</v>
      </c>
      <c r="C724" s="56">
        <f>ESTUDIANTES!C724</f>
        <v>0</v>
      </c>
      <c r="D724" s="97">
        <f>ESTUDIANTES!D724</f>
        <v>0</v>
      </c>
      <c r="E724" s="97"/>
      <c r="F724" s="97"/>
      <c r="G724" s="97"/>
      <c r="H724" s="57">
        <f>ESTUDIANTES!H724</f>
        <v>0</v>
      </c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4"/>
      <c r="EL724" s="54"/>
      <c r="EM724" s="54"/>
      <c r="EN724" s="54"/>
      <c r="EO724" s="54"/>
      <c r="EP724" s="54"/>
      <c r="EQ724" s="54"/>
      <c r="ER724" s="54"/>
      <c r="ES724" s="54"/>
      <c r="ET724" s="54"/>
      <c r="EU724" s="54"/>
      <c r="EV724" s="54"/>
      <c r="EW724" s="54"/>
      <c r="EX724" s="54"/>
      <c r="EY724" s="54"/>
      <c r="EZ724" s="54"/>
      <c r="FA724" s="54"/>
      <c r="FB724" s="54"/>
      <c r="FC724" s="54"/>
      <c r="FD724" s="54"/>
      <c r="FE724" s="54"/>
      <c r="FF724" s="54"/>
      <c r="FG724" s="54"/>
      <c r="FH724" s="54"/>
      <c r="FI724" s="54"/>
      <c r="FJ724" s="54"/>
      <c r="FK724" s="54"/>
      <c r="FL724" s="54"/>
      <c r="FM724" s="54"/>
      <c r="FN724" s="54"/>
      <c r="FO724" s="54"/>
      <c r="FP724" s="54"/>
      <c r="FQ724" s="54"/>
      <c r="FR724" s="54"/>
      <c r="FS724" s="54"/>
      <c r="FT724" s="54"/>
      <c r="FU724" s="54"/>
      <c r="FV724" s="54"/>
      <c r="FW724" s="54"/>
      <c r="FX724" s="54"/>
      <c r="FY724" s="54"/>
      <c r="FZ724" s="54"/>
      <c r="GA724" s="54"/>
      <c r="GB724" s="54"/>
      <c r="GC724" s="54"/>
      <c r="GD724" s="54"/>
      <c r="GE724" s="54"/>
      <c r="GF724" s="54"/>
      <c r="GG724" s="54"/>
      <c r="GH724" s="54"/>
      <c r="GI724" s="54"/>
      <c r="GJ724" s="54"/>
      <c r="GK724" s="54"/>
      <c r="GL724" s="54"/>
      <c r="GM724" s="54"/>
      <c r="GN724" s="54"/>
      <c r="GO724" s="54"/>
      <c r="GP724" s="54"/>
      <c r="GQ724" s="54"/>
      <c r="GR724" s="54"/>
      <c r="GS724" s="54"/>
      <c r="GT724" s="54"/>
      <c r="GU724" s="54"/>
      <c r="GV724" s="54"/>
      <c r="GW724" s="54"/>
      <c r="GX724" s="54"/>
      <c r="GY724" s="54"/>
      <c r="GZ724" s="54"/>
      <c r="HA724" s="54"/>
      <c r="HB724" s="54"/>
      <c r="HC724" s="54"/>
      <c r="HD724" s="54"/>
      <c r="HE724" s="54"/>
      <c r="HF724" s="54"/>
      <c r="HG724" s="54"/>
      <c r="HH724" s="54"/>
      <c r="HI724" s="54"/>
      <c r="HJ724" s="54"/>
      <c r="HK724" s="54"/>
      <c r="HL724" s="54"/>
      <c r="HM724" s="54"/>
      <c r="HN724" s="54"/>
      <c r="HO724" s="54"/>
      <c r="HP724" s="54"/>
      <c r="HQ724" s="54"/>
      <c r="HR724" s="54"/>
      <c r="HS724" s="54"/>
      <c r="HT724" s="54"/>
      <c r="HU724" s="54"/>
      <c r="HV724" s="54"/>
      <c r="HW724" s="54"/>
      <c r="HX724" s="54"/>
      <c r="HY724" s="54"/>
      <c r="HZ724" s="54"/>
      <c r="IA724" s="54"/>
      <c r="IB724" s="54"/>
      <c r="IC724" s="54"/>
      <c r="ID724" s="54"/>
      <c r="IE724" s="54"/>
      <c r="IF724" s="54"/>
      <c r="IG724" s="54"/>
      <c r="IH724" s="54"/>
      <c r="II724" s="54"/>
      <c r="IJ724" s="54"/>
      <c r="IK724" s="54"/>
      <c r="IL724" s="54"/>
      <c r="IM724" s="54"/>
      <c r="IN724" s="54"/>
      <c r="IO724" s="54"/>
      <c r="IP724" s="54"/>
      <c r="IQ724" s="54"/>
      <c r="IR724" s="54"/>
      <c r="IS724" s="54"/>
      <c r="IT724" s="54"/>
      <c r="IU724" s="54"/>
      <c r="IV724" s="54"/>
      <c r="IW724" s="54"/>
      <c r="IX724" s="54"/>
      <c r="IY724" s="54"/>
      <c r="IZ724" s="54"/>
      <c r="JA724" s="16"/>
      <c r="JB724" s="16"/>
      <c r="JC724" s="16"/>
      <c r="JD724" s="16"/>
    </row>
    <row r="725" spans="1:264" s="6" customFormat="1" x14ac:dyDescent="0.25">
      <c r="A725" s="55">
        <v>721</v>
      </c>
      <c r="B725" s="56">
        <f>ESTUDIANTES!B725</f>
        <v>0</v>
      </c>
      <c r="C725" s="56">
        <f>ESTUDIANTES!C725</f>
        <v>0</v>
      </c>
      <c r="D725" s="97">
        <f>ESTUDIANTES!D725</f>
        <v>0</v>
      </c>
      <c r="E725" s="97"/>
      <c r="F725" s="97"/>
      <c r="G725" s="97"/>
      <c r="H725" s="57">
        <f>ESTUDIANTES!H725</f>
        <v>0</v>
      </c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4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4"/>
      <c r="EK725" s="54"/>
      <c r="EL725" s="54"/>
      <c r="EM725" s="54"/>
      <c r="EN725" s="54"/>
      <c r="EO725" s="54"/>
      <c r="EP725" s="54"/>
      <c r="EQ725" s="54"/>
      <c r="ER725" s="54"/>
      <c r="ES725" s="54"/>
      <c r="ET725" s="54"/>
      <c r="EU725" s="54"/>
      <c r="EV725" s="54"/>
      <c r="EW725" s="54"/>
      <c r="EX725" s="54"/>
      <c r="EY725" s="54"/>
      <c r="EZ725" s="54"/>
      <c r="FA725" s="54"/>
      <c r="FB725" s="54"/>
      <c r="FC725" s="54"/>
      <c r="FD725" s="54"/>
      <c r="FE725" s="54"/>
      <c r="FF725" s="54"/>
      <c r="FG725" s="54"/>
      <c r="FH725" s="54"/>
      <c r="FI725" s="54"/>
      <c r="FJ725" s="54"/>
      <c r="FK725" s="54"/>
      <c r="FL725" s="54"/>
      <c r="FM725" s="54"/>
      <c r="FN725" s="54"/>
      <c r="FO725" s="54"/>
      <c r="FP725" s="54"/>
      <c r="FQ725" s="54"/>
      <c r="FR725" s="54"/>
      <c r="FS725" s="54"/>
      <c r="FT725" s="54"/>
      <c r="FU725" s="54"/>
      <c r="FV725" s="54"/>
      <c r="FW725" s="54"/>
      <c r="FX725" s="54"/>
      <c r="FY725" s="54"/>
      <c r="FZ725" s="54"/>
      <c r="GA725" s="54"/>
      <c r="GB725" s="54"/>
      <c r="GC725" s="54"/>
      <c r="GD725" s="54"/>
      <c r="GE725" s="54"/>
      <c r="GF725" s="54"/>
      <c r="GG725" s="54"/>
      <c r="GH725" s="54"/>
      <c r="GI725" s="54"/>
      <c r="GJ725" s="54"/>
      <c r="GK725" s="54"/>
      <c r="GL725" s="54"/>
      <c r="GM725" s="54"/>
      <c r="GN725" s="54"/>
      <c r="GO725" s="54"/>
      <c r="GP725" s="54"/>
      <c r="GQ725" s="54"/>
      <c r="GR725" s="54"/>
      <c r="GS725" s="54"/>
      <c r="GT725" s="54"/>
      <c r="GU725" s="54"/>
      <c r="GV725" s="54"/>
      <c r="GW725" s="54"/>
      <c r="GX725" s="54"/>
      <c r="GY725" s="54"/>
      <c r="GZ725" s="54"/>
      <c r="HA725" s="54"/>
      <c r="HB725" s="54"/>
      <c r="HC725" s="54"/>
      <c r="HD725" s="54"/>
      <c r="HE725" s="54"/>
      <c r="HF725" s="54"/>
      <c r="HG725" s="54"/>
      <c r="HH725" s="54"/>
      <c r="HI725" s="54"/>
      <c r="HJ725" s="54"/>
      <c r="HK725" s="54"/>
      <c r="HL725" s="54"/>
      <c r="HM725" s="54"/>
      <c r="HN725" s="54"/>
      <c r="HO725" s="54"/>
      <c r="HP725" s="54"/>
      <c r="HQ725" s="54"/>
      <c r="HR725" s="54"/>
      <c r="HS725" s="54"/>
      <c r="HT725" s="54"/>
      <c r="HU725" s="54"/>
      <c r="HV725" s="54"/>
      <c r="HW725" s="54"/>
      <c r="HX725" s="54"/>
      <c r="HY725" s="54"/>
      <c r="HZ725" s="54"/>
      <c r="IA725" s="54"/>
      <c r="IB725" s="54"/>
      <c r="IC725" s="54"/>
      <c r="ID725" s="54"/>
      <c r="IE725" s="54"/>
      <c r="IF725" s="54"/>
      <c r="IG725" s="54"/>
      <c r="IH725" s="54"/>
      <c r="II725" s="54"/>
      <c r="IJ725" s="54"/>
      <c r="IK725" s="54"/>
      <c r="IL725" s="54"/>
      <c r="IM725" s="54"/>
      <c r="IN725" s="54"/>
      <c r="IO725" s="54"/>
      <c r="IP725" s="54"/>
      <c r="IQ725" s="54"/>
      <c r="IR725" s="54"/>
      <c r="IS725" s="54"/>
      <c r="IT725" s="54"/>
      <c r="IU725" s="54"/>
      <c r="IV725" s="54"/>
      <c r="IW725" s="54"/>
      <c r="IX725" s="54"/>
      <c r="IY725" s="54"/>
      <c r="IZ725" s="54"/>
      <c r="JA725" s="16"/>
      <c r="JB725" s="16"/>
      <c r="JC725" s="16"/>
      <c r="JD725" s="16"/>
    </row>
    <row r="726" spans="1:264" s="6" customFormat="1" x14ac:dyDescent="0.25">
      <c r="A726" s="55">
        <v>722</v>
      </c>
      <c r="B726" s="56">
        <f>ESTUDIANTES!B726</f>
        <v>0</v>
      </c>
      <c r="C726" s="56">
        <f>ESTUDIANTES!C726</f>
        <v>0</v>
      </c>
      <c r="D726" s="97">
        <f>ESTUDIANTES!D726</f>
        <v>0</v>
      </c>
      <c r="E726" s="97"/>
      <c r="F726" s="97"/>
      <c r="G726" s="97"/>
      <c r="H726" s="57">
        <f>ESTUDIANTES!H726</f>
        <v>0</v>
      </c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  <c r="GS726" s="54"/>
      <c r="GT726" s="54"/>
      <c r="GU726" s="54"/>
      <c r="GV726" s="54"/>
      <c r="GW726" s="54"/>
      <c r="GX726" s="54"/>
      <c r="GY726" s="54"/>
      <c r="GZ726" s="54"/>
      <c r="HA726" s="54"/>
      <c r="HB726" s="54"/>
      <c r="HC726" s="54"/>
      <c r="HD726" s="54"/>
      <c r="HE726" s="54"/>
      <c r="HF726" s="54"/>
      <c r="HG726" s="54"/>
      <c r="HH726" s="54"/>
      <c r="HI726" s="54"/>
      <c r="HJ726" s="54"/>
      <c r="HK726" s="54"/>
      <c r="HL726" s="54"/>
      <c r="HM726" s="54"/>
      <c r="HN726" s="54"/>
      <c r="HO726" s="54"/>
      <c r="HP726" s="54"/>
      <c r="HQ726" s="54"/>
      <c r="HR726" s="54"/>
      <c r="HS726" s="54"/>
      <c r="HT726" s="54"/>
      <c r="HU726" s="54"/>
      <c r="HV726" s="54"/>
      <c r="HW726" s="54"/>
      <c r="HX726" s="54"/>
      <c r="HY726" s="54"/>
      <c r="HZ726" s="54"/>
      <c r="IA726" s="54"/>
      <c r="IB726" s="54"/>
      <c r="IC726" s="54"/>
      <c r="ID726" s="54"/>
      <c r="IE726" s="54"/>
      <c r="IF726" s="54"/>
      <c r="IG726" s="54"/>
      <c r="IH726" s="54"/>
      <c r="II726" s="54"/>
      <c r="IJ726" s="54"/>
      <c r="IK726" s="54"/>
      <c r="IL726" s="54"/>
      <c r="IM726" s="54"/>
      <c r="IN726" s="54"/>
      <c r="IO726" s="54"/>
      <c r="IP726" s="54"/>
      <c r="IQ726" s="54"/>
      <c r="IR726" s="54"/>
      <c r="IS726" s="54"/>
      <c r="IT726" s="54"/>
      <c r="IU726" s="54"/>
      <c r="IV726" s="54"/>
      <c r="IW726" s="54"/>
      <c r="IX726" s="54"/>
      <c r="IY726" s="54"/>
      <c r="IZ726" s="54"/>
      <c r="JA726" s="16"/>
      <c r="JB726" s="16"/>
      <c r="JC726" s="16"/>
      <c r="JD726" s="16"/>
    </row>
    <row r="727" spans="1:264" s="6" customFormat="1" x14ac:dyDescent="0.25">
      <c r="A727" s="55">
        <v>723</v>
      </c>
      <c r="B727" s="56">
        <f>ESTUDIANTES!B727</f>
        <v>0</v>
      </c>
      <c r="C727" s="56">
        <f>ESTUDIANTES!C727</f>
        <v>0</v>
      </c>
      <c r="D727" s="97">
        <f>ESTUDIANTES!D727</f>
        <v>0</v>
      </c>
      <c r="E727" s="97"/>
      <c r="F727" s="97"/>
      <c r="G727" s="97"/>
      <c r="H727" s="57">
        <f>ESTUDIANTES!H727</f>
        <v>0</v>
      </c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4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4"/>
      <c r="EL727" s="54"/>
      <c r="EM727" s="54"/>
      <c r="EN727" s="54"/>
      <c r="EO727" s="54"/>
      <c r="EP727" s="54"/>
      <c r="EQ727" s="54"/>
      <c r="ER727" s="54"/>
      <c r="ES727" s="54"/>
      <c r="ET727" s="54"/>
      <c r="EU727" s="54"/>
      <c r="EV727" s="54"/>
      <c r="EW727" s="54"/>
      <c r="EX727" s="54"/>
      <c r="EY727" s="54"/>
      <c r="EZ727" s="54"/>
      <c r="FA727" s="54"/>
      <c r="FB727" s="54"/>
      <c r="FC727" s="54"/>
      <c r="FD727" s="54"/>
      <c r="FE727" s="54"/>
      <c r="FF727" s="54"/>
      <c r="FG727" s="54"/>
      <c r="FH727" s="54"/>
      <c r="FI727" s="54"/>
      <c r="FJ727" s="54"/>
      <c r="FK727" s="54"/>
      <c r="FL727" s="54"/>
      <c r="FM727" s="54"/>
      <c r="FN727" s="54"/>
      <c r="FO727" s="54"/>
      <c r="FP727" s="54"/>
      <c r="FQ727" s="54"/>
      <c r="FR727" s="54"/>
      <c r="FS727" s="54"/>
      <c r="FT727" s="54"/>
      <c r="FU727" s="54"/>
      <c r="FV727" s="54"/>
      <c r="FW727" s="54"/>
      <c r="FX727" s="54"/>
      <c r="FY727" s="54"/>
      <c r="FZ727" s="54"/>
      <c r="GA727" s="54"/>
      <c r="GB727" s="54"/>
      <c r="GC727" s="54"/>
      <c r="GD727" s="54"/>
      <c r="GE727" s="54"/>
      <c r="GF727" s="54"/>
      <c r="GG727" s="54"/>
      <c r="GH727" s="54"/>
      <c r="GI727" s="54"/>
      <c r="GJ727" s="54"/>
      <c r="GK727" s="54"/>
      <c r="GL727" s="54"/>
      <c r="GM727" s="54"/>
      <c r="GN727" s="54"/>
      <c r="GO727" s="54"/>
      <c r="GP727" s="54"/>
      <c r="GQ727" s="54"/>
      <c r="GR727" s="54"/>
      <c r="GS727" s="54"/>
      <c r="GT727" s="54"/>
      <c r="GU727" s="54"/>
      <c r="GV727" s="54"/>
      <c r="GW727" s="54"/>
      <c r="GX727" s="54"/>
      <c r="GY727" s="54"/>
      <c r="GZ727" s="54"/>
      <c r="HA727" s="54"/>
      <c r="HB727" s="54"/>
      <c r="HC727" s="54"/>
      <c r="HD727" s="54"/>
      <c r="HE727" s="54"/>
      <c r="HF727" s="54"/>
      <c r="HG727" s="54"/>
      <c r="HH727" s="54"/>
      <c r="HI727" s="54"/>
      <c r="HJ727" s="54"/>
      <c r="HK727" s="54"/>
      <c r="HL727" s="54"/>
      <c r="HM727" s="54"/>
      <c r="HN727" s="54"/>
      <c r="HO727" s="54"/>
      <c r="HP727" s="54"/>
      <c r="HQ727" s="54"/>
      <c r="HR727" s="54"/>
      <c r="HS727" s="54"/>
      <c r="HT727" s="54"/>
      <c r="HU727" s="54"/>
      <c r="HV727" s="54"/>
      <c r="HW727" s="54"/>
      <c r="HX727" s="54"/>
      <c r="HY727" s="54"/>
      <c r="HZ727" s="54"/>
      <c r="IA727" s="54"/>
      <c r="IB727" s="54"/>
      <c r="IC727" s="54"/>
      <c r="ID727" s="54"/>
      <c r="IE727" s="54"/>
      <c r="IF727" s="54"/>
      <c r="IG727" s="54"/>
      <c r="IH727" s="54"/>
      <c r="II727" s="54"/>
      <c r="IJ727" s="54"/>
      <c r="IK727" s="54"/>
      <c r="IL727" s="54"/>
      <c r="IM727" s="54"/>
      <c r="IN727" s="54"/>
      <c r="IO727" s="54"/>
      <c r="IP727" s="54"/>
      <c r="IQ727" s="54"/>
      <c r="IR727" s="54"/>
      <c r="IS727" s="54"/>
      <c r="IT727" s="54"/>
      <c r="IU727" s="54"/>
      <c r="IV727" s="54"/>
      <c r="IW727" s="54"/>
      <c r="IX727" s="54"/>
      <c r="IY727" s="54"/>
      <c r="IZ727" s="54"/>
      <c r="JA727" s="16"/>
      <c r="JB727" s="16"/>
      <c r="JC727" s="16"/>
      <c r="JD727" s="16"/>
    </row>
    <row r="728" spans="1:264" s="6" customFormat="1" x14ac:dyDescent="0.25">
      <c r="A728" s="55">
        <v>724</v>
      </c>
      <c r="B728" s="56">
        <f>ESTUDIANTES!B728</f>
        <v>0</v>
      </c>
      <c r="C728" s="56">
        <f>ESTUDIANTES!C728</f>
        <v>0</v>
      </c>
      <c r="D728" s="97">
        <f>ESTUDIANTES!D728</f>
        <v>0</v>
      </c>
      <c r="E728" s="97"/>
      <c r="F728" s="97"/>
      <c r="G728" s="97"/>
      <c r="H728" s="57">
        <f>ESTUDIANTES!H728</f>
        <v>0</v>
      </c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4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4"/>
      <c r="EL728" s="54"/>
      <c r="EM728" s="54"/>
      <c r="EN728" s="54"/>
      <c r="EO728" s="54"/>
      <c r="EP728" s="54"/>
      <c r="EQ728" s="54"/>
      <c r="ER728" s="54"/>
      <c r="ES728" s="54"/>
      <c r="ET728" s="54"/>
      <c r="EU728" s="54"/>
      <c r="EV728" s="54"/>
      <c r="EW728" s="54"/>
      <c r="EX728" s="54"/>
      <c r="EY728" s="54"/>
      <c r="EZ728" s="54"/>
      <c r="FA728" s="54"/>
      <c r="FB728" s="54"/>
      <c r="FC728" s="54"/>
      <c r="FD728" s="54"/>
      <c r="FE728" s="54"/>
      <c r="FF728" s="54"/>
      <c r="FG728" s="54"/>
      <c r="FH728" s="54"/>
      <c r="FI728" s="54"/>
      <c r="FJ728" s="54"/>
      <c r="FK728" s="54"/>
      <c r="FL728" s="54"/>
      <c r="FM728" s="54"/>
      <c r="FN728" s="54"/>
      <c r="FO728" s="54"/>
      <c r="FP728" s="54"/>
      <c r="FQ728" s="54"/>
      <c r="FR728" s="54"/>
      <c r="FS728" s="54"/>
      <c r="FT728" s="54"/>
      <c r="FU728" s="54"/>
      <c r="FV728" s="54"/>
      <c r="FW728" s="54"/>
      <c r="FX728" s="54"/>
      <c r="FY728" s="54"/>
      <c r="FZ728" s="54"/>
      <c r="GA728" s="54"/>
      <c r="GB728" s="54"/>
      <c r="GC728" s="54"/>
      <c r="GD728" s="54"/>
      <c r="GE728" s="54"/>
      <c r="GF728" s="54"/>
      <c r="GG728" s="54"/>
      <c r="GH728" s="54"/>
      <c r="GI728" s="54"/>
      <c r="GJ728" s="54"/>
      <c r="GK728" s="54"/>
      <c r="GL728" s="54"/>
      <c r="GM728" s="54"/>
      <c r="GN728" s="54"/>
      <c r="GO728" s="54"/>
      <c r="GP728" s="54"/>
      <c r="GQ728" s="54"/>
      <c r="GR728" s="54"/>
      <c r="GS728" s="54"/>
      <c r="GT728" s="54"/>
      <c r="GU728" s="54"/>
      <c r="GV728" s="54"/>
      <c r="GW728" s="54"/>
      <c r="GX728" s="54"/>
      <c r="GY728" s="54"/>
      <c r="GZ728" s="54"/>
      <c r="HA728" s="54"/>
      <c r="HB728" s="54"/>
      <c r="HC728" s="54"/>
      <c r="HD728" s="54"/>
      <c r="HE728" s="54"/>
      <c r="HF728" s="54"/>
      <c r="HG728" s="54"/>
      <c r="HH728" s="54"/>
      <c r="HI728" s="54"/>
      <c r="HJ728" s="54"/>
      <c r="HK728" s="54"/>
      <c r="HL728" s="54"/>
      <c r="HM728" s="54"/>
      <c r="HN728" s="54"/>
      <c r="HO728" s="54"/>
      <c r="HP728" s="54"/>
      <c r="HQ728" s="54"/>
      <c r="HR728" s="54"/>
      <c r="HS728" s="54"/>
      <c r="HT728" s="54"/>
      <c r="HU728" s="54"/>
      <c r="HV728" s="54"/>
      <c r="HW728" s="54"/>
      <c r="HX728" s="54"/>
      <c r="HY728" s="54"/>
      <c r="HZ728" s="54"/>
      <c r="IA728" s="54"/>
      <c r="IB728" s="54"/>
      <c r="IC728" s="54"/>
      <c r="ID728" s="54"/>
      <c r="IE728" s="54"/>
      <c r="IF728" s="54"/>
      <c r="IG728" s="54"/>
      <c r="IH728" s="54"/>
      <c r="II728" s="54"/>
      <c r="IJ728" s="54"/>
      <c r="IK728" s="54"/>
      <c r="IL728" s="54"/>
      <c r="IM728" s="54"/>
      <c r="IN728" s="54"/>
      <c r="IO728" s="54"/>
      <c r="IP728" s="54"/>
      <c r="IQ728" s="54"/>
      <c r="IR728" s="54"/>
      <c r="IS728" s="54"/>
      <c r="IT728" s="54"/>
      <c r="IU728" s="54"/>
      <c r="IV728" s="54"/>
      <c r="IW728" s="54"/>
      <c r="IX728" s="54"/>
      <c r="IY728" s="54"/>
      <c r="IZ728" s="54"/>
      <c r="JA728" s="16"/>
      <c r="JB728" s="16"/>
      <c r="JC728" s="16"/>
      <c r="JD728" s="16"/>
    </row>
    <row r="729" spans="1:264" s="6" customFormat="1" x14ac:dyDescent="0.25">
      <c r="A729" s="55">
        <v>725</v>
      </c>
      <c r="B729" s="56">
        <f>ESTUDIANTES!B729</f>
        <v>0</v>
      </c>
      <c r="C729" s="56">
        <f>ESTUDIANTES!C729</f>
        <v>0</v>
      </c>
      <c r="D729" s="97">
        <f>ESTUDIANTES!D729</f>
        <v>0</v>
      </c>
      <c r="E729" s="97"/>
      <c r="F729" s="97"/>
      <c r="G729" s="97"/>
      <c r="H729" s="57">
        <f>ESTUDIANTES!H729</f>
        <v>0</v>
      </c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4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4"/>
      <c r="EL729" s="54"/>
      <c r="EM729" s="54"/>
      <c r="EN729" s="54"/>
      <c r="EO729" s="54"/>
      <c r="EP729" s="54"/>
      <c r="EQ729" s="54"/>
      <c r="ER729" s="54"/>
      <c r="ES729" s="54"/>
      <c r="ET729" s="54"/>
      <c r="EU729" s="54"/>
      <c r="EV729" s="54"/>
      <c r="EW729" s="54"/>
      <c r="EX729" s="54"/>
      <c r="EY729" s="54"/>
      <c r="EZ729" s="54"/>
      <c r="FA729" s="54"/>
      <c r="FB729" s="54"/>
      <c r="FC729" s="54"/>
      <c r="FD729" s="54"/>
      <c r="FE729" s="54"/>
      <c r="FF729" s="54"/>
      <c r="FG729" s="54"/>
      <c r="FH729" s="54"/>
      <c r="FI729" s="54"/>
      <c r="FJ729" s="54"/>
      <c r="FK729" s="54"/>
      <c r="FL729" s="54"/>
      <c r="FM729" s="54"/>
      <c r="FN729" s="54"/>
      <c r="FO729" s="54"/>
      <c r="FP729" s="54"/>
      <c r="FQ729" s="54"/>
      <c r="FR729" s="54"/>
      <c r="FS729" s="54"/>
      <c r="FT729" s="54"/>
      <c r="FU729" s="54"/>
      <c r="FV729" s="54"/>
      <c r="FW729" s="54"/>
      <c r="FX729" s="54"/>
      <c r="FY729" s="54"/>
      <c r="FZ729" s="54"/>
      <c r="GA729" s="54"/>
      <c r="GB729" s="54"/>
      <c r="GC729" s="54"/>
      <c r="GD729" s="54"/>
      <c r="GE729" s="54"/>
      <c r="GF729" s="54"/>
      <c r="GG729" s="54"/>
      <c r="GH729" s="54"/>
      <c r="GI729" s="54"/>
      <c r="GJ729" s="54"/>
      <c r="GK729" s="54"/>
      <c r="GL729" s="54"/>
      <c r="GM729" s="54"/>
      <c r="GN729" s="54"/>
      <c r="GO729" s="54"/>
      <c r="GP729" s="54"/>
      <c r="GQ729" s="54"/>
      <c r="GR729" s="54"/>
      <c r="GS729" s="54"/>
      <c r="GT729" s="54"/>
      <c r="GU729" s="54"/>
      <c r="GV729" s="54"/>
      <c r="GW729" s="54"/>
      <c r="GX729" s="54"/>
      <c r="GY729" s="54"/>
      <c r="GZ729" s="54"/>
      <c r="HA729" s="54"/>
      <c r="HB729" s="54"/>
      <c r="HC729" s="54"/>
      <c r="HD729" s="54"/>
      <c r="HE729" s="54"/>
      <c r="HF729" s="54"/>
      <c r="HG729" s="54"/>
      <c r="HH729" s="54"/>
      <c r="HI729" s="54"/>
      <c r="HJ729" s="54"/>
      <c r="HK729" s="54"/>
      <c r="HL729" s="54"/>
      <c r="HM729" s="54"/>
      <c r="HN729" s="54"/>
      <c r="HO729" s="54"/>
      <c r="HP729" s="54"/>
      <c r="HQ729" s="54"/>
      <c r="HR729" s="54"/>
      <c r="HS729" s="54"/>
      <c r="HT729" s="54"/>
      <c r="HU729" s="54"/>
      <c r="HV729" s="54"/>
      <c r="HW729" s="54"/>
      <c r="HX729" s="54"/>
      <c r="HY729" s="54"/>
      <c r="HZ729" s="54"/>
      <c r="IA729" s="54"/>
      <c r="IB729" s="54"/>
      <c r="IC729" s="54"/>
      <c r="ID729" s="54"/>
      <c r="IE729" s="54"/>
      <c r="IF729" s="54"/>
      <c r="IG729" s="54"/>
      <c r="IH729" s="54"/>
      <c r="II729" s="54"/>
      <c r="IJ729" s="54"/>
      <c r="IK729" s="54"/>
      <c r="IL729" s="54"/>
      <c r="IM729" s="54"/>
      <c r="IN729" s="54"/>
      <c r="IO729" s="54"/>
      <c r="IP729" s="54"/>
      <c r="IQ729" s="54"/>
      <c r="IR729" s="54"/>
      <c r="IS729" s="54"/>
      <c r="IT729" s="54"/>
      <c r="IU729" s="54"/>
      <c r="IV729" s="54"/>
      <c r="IW729" s="54"/>
      <c r="IX729" s="54"/>
      <c r="IY729" s="54"/>
      <c r="IZ729" s="54"/>
      <c r="JA729" s="16"/>
      <c r="JB729" s="16"/>
      <c r="JC729" s="16"/>
      <c r="JD729" s="16"/>
    </row>
    <row r="730" spans="1:264" s="6" customFormat="1" x14ac:dyDescent="0.25">
      <c r="A730" s="55">
        <v>726</v>
      </c>
      <c r="B730" s="56">
        <f>ESTUDIANTES!B730</f>
        <v>0</v>
      </c>
      <c r="C730" s="56">
        <f>ESTUDIANTES!C730</f>
        <v>0</v>
      </c>
      <c r="D730" s="97">
        <f>ESTUDIANTES!D730</f>
        <v>0</v>
      </c>
      <c r="E730" s="97"/>
      <c r="F730" s="97"/>
      <c r="G730" s="97"/>
      <c r="H730" s="57">
        <f>ESTUDIANTES!H730</f>
        <v>0</v>
      </c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4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4"/>
      <c r="EL730" s="54"/>
      <c r="EM730" s="54"/>
      <c r="EN730" s="54"/>
      <c r="EO730" s="54"/>
      <c r="EP730" s="54"/>
      <c r="EQ730" s="54"/>
      <c r="ER730" s="54"/>
      <c r="ES730" s="54"/>
      <c r="ET730" s="54"/>
      <c r="EU730" s="54"/>
      <c r="EV730" s="54"/>
      <c r="EW730" s="54"/>
      <c r="EX730" s="54"/>
      <c r="EY730" s="54"/>
      <c r="EZ730" s="54"/>
      <c r="FA730" s="54"/>
      <c r="FB730" s="54"/>
      <c r="FC730" s="54"/>
      <c r="FD730" s="54"/>
      <c r="FE730" s="54"/>
      <c r="FF730" s="54"/>
      <c r="FG730" s="54"/>
      <c r="FH730" s="54"/>
      <c r="FI730" s="54"/>
      <c r="FJ730" s="54"/>
      <c r="FK730" s="54"/>
      <c r="FL730" s="54"/>
      <c r="FM730" s="54"/>
      <c r="FN730" s="54"/>
      <c r="FO730" s="54"/>
      <c r="FP730" s="54"/>
      <c r="FQ730" s="54"/>
      <c r="FR730" s="54"/>
      <c r="FS730" s="54"/>
      <c r="FT730" s="54"/>
      <c r="FU730" s="54"/>
      <c r="FV730" s="54"/>
      <c r="FW730" s="54"/>
      <c r="FX730" s="54"/>
      <c r="FY730" s="54"/>
      <c r="FZ730" s="54"/>
      <c r="GA730" s="54"/>
      <c r="GB730" s="54"/>
      <c r="GC730" s="54"/>
      <c r="GD730" s="54"/>
      <c r="GE730" s="54"/>
      <c r="GF730" s="54"/>
      <c r="GG730" s="54"/>
      <c r="GH730" s="54"/>
      <c r="GI730" s="54"/>
      <c r="GJ730" s="54"/>
      <c r="GK730" s="54"/>
      <c r="GL730" s="54"/>
      <c r="GM730" s="54"/>
      <c r="GN730" s="54"/>
      <c r="GO730" s="54"/>
      <c r="GP730" s="54"/>
      <c r="GQ730" s="54"/>
      <c r="GR730" s="54"/>
      <c r="GS730" s="54"/>
      <c r="GT730" s="54"/>
      <c r="GU730" s="54"/>
      <c r="GV730" s="54"/>
      <c r="GW730" s="54"/>
      <c r="GX730" s="54"/>
      <c r="GY730" s="54"/>
      <c r="GZ730" s="54"/>
      <c r="HA730" s="54"/>
      <c r="HB730" s="54"/>
      <c r="HC730" s="54"/>
      <c r="HD730" s="54"/>
      <c r="HE730" s="54"/>
      <c r="HF730" s="54"/>
      <c r="HG730" s="54"/>
      <c r="HH730" s="54"/>
      <c r="HI730" s="54"/>
      <c r="HJ730" s="54"/>
      <c r="HK730" s="54"/>
      <c r="HL730" s="54"/>
      <c r="HM730" s="54"/>
      <c r="HN730" s="54"/>
      <c r="HO730" s="54"/>
      <c r="HP730" s="54"/>
      <c r="HQ730" s="54"/>
      <c r="HR730" s="54"/>
      <c r="HS730" s="54"/>
      <c r="HT730" s="54"/>
      <c r="HU730" s="54"/>
      <c r="HV730" s="54"/>
      <c r="HW730" s="54"/>
      <c r="HX730" s="54"/>
      <c r="HY730" s="54"/>
      <c r="HZ730" s="54"/>
      <c r="IA730" s="54"/>
      <c r="IB730" s="54"/>
      <c r="IC730" s="54"/>
      <c r="ID730" s="54"/>
      <c r="IE730" s="54"/>
      <c r="IF730" s="54"/>
      <c r="IG730" s="54"/>
      <c r="IH730" s="54"/>
      <c r="II730" s="54"/>
      <c r="IJ730" s="54"/>
      <c r="IK730" s="54"/>
      <c r="IL730" s="54"/>
      <c r="IM730" s="54"/>
      <c r="IN730" s="54"/>
      <c r="IO730" s="54"/>
      <c r="IP730" s="54"/>
      <c r="IQ730" s="54"/>
      <c r="IR730" s="54"/>
      <c r="IS730" s="54"/>
      <c r="IT730" s="54"/>
      <c r="IU730" s="54"/>
      <c r="IV730" s="54"/>
      <c r="IW730" s="54"/>
      <c r="IX730" s="54"/>
      <c r="IY730" s="54"/>
      <c r="IZ730" s="54"/>
      <c r="JA730" s="16"/>
      <c r="JB730" s="16"/>
      <c r="JC730" s="16"/>
      <c r="JD730" s="16"/>
    </row>
    <row r="731" spans="1:264" s="6" customFormat="1" x14ac:dyDescent="0.25">
      <c r="A731" s="55">
        <v>727</v>
      </c>
      <c r="B731" s="56">
        <f>ESTUDIANTES!B731</f>
        <v>0</v>
      </c>
      <c r="C731" s="56">
        <f>ESTUDIANTES!C731</f>
        <v>0</v>
      </c>
      <c r="D731" s="97">
        <f>ESTUDIANTES!D731</f>
        <v>0</v>
      </c>
      <c r="E731" s="97"/>
      <c r="F731" s="97"/>
      <c r="G731" s="97"/>
      <c r="H731" s="57">
        <f>ESTUDIANTES!H731</f>
        <v>0</v>
      </c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4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4"/>
      <c r="EK731" s="54"/>
      <c r="EL731" s="54"/>
      <c r="EM731" s="54"/>
      <c r="EN731" s="54"/>
      <c r="EO731" s="54"/>
      <c r="EP731" s="54"/>
      <c r="EQ731" s="54"/>
      <c r="ER731" s="54"/>
      <c r="ES731" s="54"/>
      <c r="ET731" s="54"/>
      <c r="EU731" s="54"/>
      <c r="EV731" s="54"/>
      <c r="EW731" s="54"/>
      <c r="EX731" s="54"/>
      <c r="EY731" s="54"/>
      <c r="EZ731" s="54"/>
      <c r="FA731" s="54"/>
      <c r="FB731" s="54"/>
      <c r="FC731" s="54"/>
      <c r="FD731" s="54"/>
      <c r="FE731" s="54"/>
      <c r="FF731" s="54"/>
      <c r="FG731" s="54"/>
      <c r="FH731" s="54"/>
      <c r="FI731" s="54"/>
      <c r="FJ731" s="54"/>
      <c r="FK731" s="54"/>
      <c r="FL731" s="54"/>
      <c r="FM731" s="54"/>
      <c r="FN731" s="54"/>
      <c r="FO731" s="54"/>
      <c r="FP731" s="54"/>
      <c r="FQ731" s="54"/>
      <c r="FR731" s="54"/>
      <c r="FS731" s="54"/>
      <c r="FT731" s="54"/>
      <c r="FU731" s="54"/>
      <c r="FV731" s="54"/>
      <c r="FW731" s="54"/>
      <c r="FX731" s="54"/>
      <c r="FY731" s="54"/>
      <c r="FZ731" s="54"/>
      <c r="GA731" s="54"/>
      <c r="GB731" s="54"/>
      <c r="GC731" s="54"/>
      <c r="GD731" s="54"/>
      <c r="GE731" s="54"/>
      <c r="GF731" s="54"/>
      <c r="GG731" s="54"/>
      <c r="GH731" s="54"/>
      <c r="GI731" s="54"/>
      <c r="GJ731" s="54"/>
      <c r="GK731" s="54"/>
      <c r="GL731" s="54"/>
      <c r="GM731" s="54"/>
      <c r="GN731" s="54"/>
      <c r="GO731" s="54"/>
      <c r="GP731" s="54"/>
      <c r="GQ731" s="54"/>
      <c r="GR731" s="54"/>
      <c r="GS731" s="54"/>
      <c r="GT731" s="54"/>
      <c r="GU731" s="54"/>
      <c r="GV731" s="54"/>
      <c r="GW731" s="54"/>
      <c r="GX731" s="54"/>
      <c r="GY731" s="54"/>
      <c r="GZ731" s="54"/>
      <c r="HA731" s="54"/>
      <c r="HB731" s="54"/>
      <c r="HC731" s="54"/>
      <c r="HD731" s="54"/>
      <c r="HE731" s="54"/>
      <c r="HF731" s="54"/>
      <c r="HG731" s="54"/>
      <c r="HH731" s="54"/>
      <c r="HI731" s="54"/>
      <c r="HJ731" s="54"/>
      <c r="HK731" s="54"/>
      <c r="HL731" s="54"/>
      <c r="HM731" s="54"/>
      <c r="HN731" s="54"/>
      <c r="HO731" s="54"/>
      <c r="HP731" s="54"/>
      <c r="HQ731" s="54"/>
      <c r="HR731" s="54"/>
      <c r="HS731" s="54"/>
      <c r="HT731" s="54"/>
      <c r="HU731" s="54"/>
      <c r="HV731" s="54"/>
      <c r="HW731" s="54"/>
      <c r="HX731" s="54"/>
      <c r="HY731" s="54"/>
      <c r="HZ731" s="54"/>
      <c r="IA731" s="54"/>
      <c r="IB731" s="54"/>
      <c r="IC731" s="54"/>
      <c r="ID731" s="54"/>
      <c r="IE731" s="54"/>
      <c r="IF731" s="54"/>
      <c r="IG731" s="54"/>
      <c r="IH731" s="54"/>
      <c r="II731" s="54"/>
      <c r="IJ731" s="54"/>
      <c r="IK731" s="54"/>
      <c r="IL731" s="54"/>
      <c r="IM731" s="54"/>
      <c r="IN731" s="54"/>
      <c r="IO731" s="54"/>
      <c r="IP731" s="54"/>
      <c r="IQ731" s="54"/>
      <c r="IR731" s="54"/>
      <c r="IS731" s="54"/>
      <c r="IT731" s="54"/>
      <c r="IU731" s="54"/>
      <c r="IV731" s="54"/>
      <c r="IW731" s="54"/>
      <c r="IX731" s="54"/>
      <c r="IY731" s="54"/>
      <c r="IZ731" s="54"/>
      <c r="JA731" s="16"/>
      <c r="JB731" s="16"/>
      <c r="JC731" s="16"/>
      <c r="JD731" s="16"/>
    </row>
    <row r="732" spans="1:264" s="6" customFormat="1" x14ac:dyDescent="0.25">
      <c r="A732" s="55">
        <v>728</v>
      </c>
      <c r="B732" s="56">
        <f>ESTUDIANTES!B732</f>
        <v>0</v>
      </c>
      <c r="C732" s="56">
        <f>ESTUDIANTES!C732</f>
        <v>0</v>
      </c>
      <c r="D732" s="97">
        <f>ESTUDIANTES!D732</f>
        <v>0</v>
      </c>
      <c r="E732" s="97"/>
      <c r="F732" s="97"/>
      <c r="G732" s="97"/>
      <c r="H732" s="57">
        <f>ESTUDIANTES!H732</f>
        <v>0</v>
      </c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4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4"/>
      <c r="EL732" s="54"/>
      <c r="EM732" s="54"/>
      <c r="EN732" s="54"/>
      <c r="EO732" s="54"/>
      <c r="EP732" s="54"/>
      <c r="EQ732" s="54"/>
      <c r="ER732" s="54"/>
      <c r="ES732" s="54"/>
      <c r="ET732" s="54"/>
      <c r="EU732" s="54"/>
      <c r="EV732" s="54"/>
      <c r="EW732" s="54"/>
      <c r="EX732" s="54"/>
      <c r="EY732" s="54"/>
      <c r="EZ732" s="54"/>
      <c r="FA732" s="54"/>
      <c r="FB732" s="54"/>
      <c r="FC732" s="54"/>
      <c r="FD732" s="54"/>
      <c r="FE732" s="54"/>
      <c r="FF732" s="54"/>
      <c r="FG732" s="54"/>
      <c r="FH732" s="54"/>
      <c r="FI732" s="54"/>
      <c r="FJ732" s="54"/>
      <c r="FK732" s="54"/>
      <c r="FL732" s="54"/>
      <c r="FM732" s="54"/>
      <c r="FN732" s="54"/>
      <c r="FO732" s="54"/>
      <c r="FP732" s="54"/>
      <c r="FQ732" s="54"/>
      <c r="FR732" s="54"/>
      <c r="FS732" s="54"/>
      <c r="FT732" s="54"/>
      <c r="FU732" s="54"/>
      <c r="FV732" s="54"/>
      <c r="FW732" s="54"/>
      <c r="FX732" s="54"/>
      <c r="FY732" s="54"/>
      <c r="FZ732" s="54"/>
      <c r="GA732" s="54"/>
      <c r="GB732" s="54"/>
      <c r="GC732" s="54"/>
      <c r="GD732" s="54"/>
      <c r="GE732" s="54"/>
      <c r="GF732" s="54"/>
      <c r="GG732" s="54"/>
      <c r="GH732" s="54"/>
      <c r="GI732" s="54"/>
      <c r="GJ732" s="54"/>
      <c r="GK732" s="54"/>
      <c r="GL732" s="54"/>
      <c r="GM732" s="54"/>
      <c r="GN732" s="54"/>
      <c r="GO732" s="54"/>
      <c r="GP732" s="54"/>
      <c r="GQ732" s="54"/>
      <c r="GR732" s="54"/>
      <c r="GS732" s="54"/>
      <c r="GT732" s="54"/>
      <c r="GU732" s="54"/>
      <c r="GV732" s="54"/>
      <c r="GW732" s="54"/>
      <c r="GX732" s="54"/>
      <c r="GY732" s="54"/>
      <c r="GZ732" s="54"/>
      <c r="HA732" s="54"/>
      <c r="HB732" s="54"/>
      <c r="HC732" s="54"/>
      <c r="HD732" s="54"/>
      <c r="HE732" s="54"/>
      <c r="HF732" s="54"/>
      <c r="HG732" s="54"/>
      <c r="HH732" s="54"/>
      <c r="HI732" s="54"/>
      <c r="HJ732" s="54"/>
      <c r="HK732" s="54"/>
      <c r="HL732" s="54"/>
      <c r="HM732" s="54"/>
      <c r="HN732" s="54"/>
      <c r="HO732" s="54"/>
      <c r="HP732" s="54"/>
      <c r="HQ732" s="54"/>
      <c r="HR732" s="54"/>
      <c r="HS732" s="54"/>
      <c r="HT732" s="54"/>
      <c r="HU732" s="54"/>
      <c r="HV732" s="54"/>
      <c r="HW732" s="54"/>
      <c r="HX732" s="54"/>
      <c r="HY732" s="54"/>
      <c r="HZ732" s="54"/>
      <c r="IA732" s="54"/>
      <c r="IB732" s="54"/>
      <c r="IC732" s="54"/>
      <c r="ID732" s="54"/>
      <c r="IE732" s="54"/>
      <c r="IF732" s="54"/>
      <c r="IG732" s="54"/>
      <c r="IH732" s="54"/>
      <c r="II732" s="54"/>
      <c r="IJ732" s="54"/>
      <c r="IK732" s="54"/>
      <c r="IL732" s="54"/>
      <c r="IM732" s="54"/>
      <c r="IN732" s="54"/>
      <c r="IO732" s="54"/>
      <c r="IP732" s="54"/>
      <c r="IQ732" s="54"/>
      <c r="IR732" s="54"/>
      <c r="IS732" s="54"/>
      <c r="IT732" s="54"/>
      <c r="IU732" s="54"/>
      <c r="IV732" s="54"/>
      <c r="IW732" s="54"/>
      <c r="IX732" s="54"/>
      <c r="IY732" s="54"/>
      <c r="IZ732" s="54"/>
      <c r="JA732" s="16"/>
      <c r="JB732" s="16"/>
      <c r="JC732" s="16"/>
      <c r="JD732" s="16"/>
    </row>
    <row r="733" spans="1:264" s="6" customFormat="1" x14ac:dyDescent="0.25">
      <c r="A733" s="55">
        <v>729</v>
      </c>
      <c r="B733" s="56">
        <f>ESTUDIANTES!B733</f>
        <v>0</v>
      </c>
      <c r="C733" s="56">
        <f>ESTUDIANTES!C733</f>
        <v>0</v>
      </c>
      <c r="D733" s="97">
        <f>ESTUDIANTES!D733</f>
        <v>0</v>
      </c>
      <c r="E733" s="97"/>
      <c r="F733" s="97"/>
      <c r="G733" s="97"/>
      <c r="H733" s="57">
        <f>ESTUDIANTES!H733</f>
        <v>0</v>
      </c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4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4"/>
      <c r="EK733" s="54"/>
      <c r="EL733" s="54"/>
      <c r="EM733" s="54"/>
      <c r="EN733" s="54"/>
      <c r="EO733" s="54"/>
      <c r="EP733" s="54"/>
      <c r="EQ733" s="54"/>
      <c r="ER733" s="54"/>
      <c r="ES733" s="54"/>
      <c r="ET733" s="54"/>
      <c r="EU733" s="54"/>
      <c r="EV733" s="54"/>
      <c r="EW733" s="54"/>
      <c r="EX733" s="54"/>
      <c r="EY733" s="54"/>
      <c r="EZ733" s="54"/>
      <c r="FA733" s="54"/>
      <c r="FB733" s="54"/>
      <c r="FC733" s="54"/>
      <c r="FD733" s="54"/>
      <c r="FE733" s="54"/>
      <c r="FF733" s="54"/>
      <c r="FG733" s="54"/>
      <c r="FH733" s="54"/>
      <c r="FI733" s="54"/>
      <c r="FJ733" s="54"/>
      <c r="FK733" s="54"/>
      <c r="FL733" s="54"/>
      <c r="FM733" s="54"/>
      <c r="FN733" s="54"/>
      <c r="FO733" s="54"/>
      <c r="FP733" s="54"/>
      <c r="FQ733" s="54"/>
      <c r="FR733" s="54"/>
      <c r="FS733" s="54"/>
      <c r="FT733" s="54"/>
      <c r="FU733" s="54"/>
      <c r="FV733" s="54"/>
      <c r="FW733" s="54"/>
      <c r="FX733" s="54"/>
      <c r="FY733" s="54"/>
      <c r="FZ733" s="54"/>
      <c r="GA733" s="54"/>
      <c r="GB733" s="54"/>
      <c r="GC733" s="54"/>
      <c r="GD733" s="54"/>
      <c r="GE733" s="54"/>
      <c r="GF733" s="54"/>
      <c r="GG733" s="54"/>
      <c r="GH733" s="54"/>
      <c r="GI733" s="54"/>
      <c r="GJ733" s="54"/>
      <c r="GK733" s="54"/>
      <c r="GL733" s="54"/>
      <c r="GM733" s="54"/>
      <c r="GN733" s="54"/>
      <c r="GO733" s="54"/>
      <c r="GP733" s="54"/>
      <c r="GQ733" s="54"/>
      <c r="GR733" s="54"/>
      <c r="GS733" s="54"/>
      <c r="GT733" s="54"/>
      <c r="GU733" s="54"/>
      <c r="GV733" s="54"/>
      <c r="GW733" s="54"/>
      <c r="GX733" s="54"/>
      <c r="GY733" s="54"/>
      <c r="GZ733" s="54"/>
      <c r="HA733" s="54"/>
      <c r="HB733" s="54"/>
      <c r="HC733" s="54"/>
      <c r="HD733" s="54"/>
      <c r="HE733" s="54"/>
      <c r="HF733" s="54"/>
      <c r="HG733" s="54"/>
      <c r="HH733" s="54"/>
      <c r="HI733" s="54"/>
      <c r="HJ733" s="54"/>
      <c r="HK733" s="54"/>
      <c r="HL733" s="54"/>
      <c r="HM733" s="54"/>
      <c r="HN733" s="54"/>
      <c r="HO733" s="54"/>
      <c r="HP733" s="54"/>
      <c r="HQ733" s="54"/>
      <c r="HR733" s="54"/>
      <c r="HS733" s="54"/>
      <c r="HT733" s="54"/>
      <c r="HU733" s="54"/>
      <c r="HV733" s="54"/>
      <c r="HW733" s="54"/>
      <c r="HX733" s="54"/>
      <c r="HY733" s="54"/>
      <c r="HZ733" s="54"/>
      <c r="IA733" s="54"/>
      <c r="IB733" s="54"/>
      <c r="IC733" s="54"/>
      <c r="ID733" s="54"/>
      <c r="IE733" s="54"/>
      <c r="IF733" s="54"/>
      <c r="IG733" s="54"/>
      <c r="IH733" s="54"/>
      <c r="II733" s="54"/>
      <c r="IJ733" s="54"/>
      <c r="IK733" s="54"/>
      <c r="IL733" s="54"/>
      <c r="IM733" s="54"/>
      <c r="IN733" s="54"/>
      <c r="IO733" s="54"/>
      <c r="IP733" s="54"/>
      <c r="IQ733" s="54"/>
      <c r="IR733" s="54"/>
      <c r="IS733" s="54"/>
      <c r="IT733" s="54"/>
      <c r="IU733" s="54"/>
      <c r="IV733" s="54"/>
      <c r="IW733" s="54"/>
      <c r="IX733" s="54"/>
      <c r="IY733" s="54"/>
      <c r="IZ733" s="54"/>
      <c r="JA733" s="16"/>
      <c r="JB733" s="16"/>
      <c r="JC733" s="16"/>
      <c r="JD733" s="16"/>
    </row>
    <row r="734" spans="1:264" s="6" customFormat="1" x14ac:dyDescent="0.25">
      <c r="A734" s="55">
        <v>730</v>
      </c>
      <c r="B734" s="56">
        <f>ESTUDIANTES!B734</f>
        <v>0</v>
      </c>
      <c r="C734" s="56">
        <f>ESTUDIANTES!C734</f>
        <v>0</v>
      </c>
      <c r="D734" s="97">
        <f>ESTUDIANTES!D734</f>
        <v>0</v>
      </c>
      <c r="E734" s="97"/>
      <c r="F734" s="97"/>
      <c r="G734" s="97"/>
      <c r="H734" s="57">
        <f>ESTUDIANTES!H734</f>
        <v>0</v>
      </c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  <c r="CP734" s="54"/>
      <c r="CQ734" s="54"/>
      <c r="CR734" s="54"/>
      <c r="CS734" s="54"/>
      <c r="CT734" s="54"/>
      <c r="CU734" s="54"/>
      <c r="CV734" s="54"/>
      <c r="CW734" s="54"/>
      <c r="CX734" s="54"/>
      <c r="CY734" s="54"/>
      <c r="CZ734" s="54"/>
      <c r="DA734" s="54"/>
      <c r="DB734" s="54"/>
      <c r="DC734" s="54"/>
      <c r="DD734" s="54"/>
      <c r="DE734" s="54"/>
      <c r="DF734" s="54"/>
      <c r="DG734" s="54"/>
      <c r="DH734" s="54"/>
      <c r="DI734" s="54"/>
      <c r="DJ734" s="54"/>
      <c r="DK734" s="54"/>
      <c r="DL734" s="54"/>
      <c r="DM734" s="54"/>
      <c r="DN734" s="54"/>
      <c r="DO734" s="54"/>
      <c r="DP734" s="54"/>
      <c r="DQ734" s="54"/>
      <c r="DR734" s="54"/>
      <c r="DS734" s="54"/>
      <c r="DT734" s="54"/>
      <c r="DU734" s="54"/>
      <c r="DV734" s="54"/>
      <c r="DW734" s="54"/>
      <c r="DX734" s="54"/>
      <c r="DY734" s="54"/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  <c r="EJ734" s="54"/>
      <c r="EK734" s="54"/>
      <c r="EL734" s="54"/>
      <c r="EM734" s="54"/>
      <c r="EN734" s="54"/>
      <c r="EO734" s="54"/>
      <c r="EP734" s="54"/>
      <c r="EQ734" s="54"/>
      <c r="ER734" s="54"/>
      <c r="ES734" s="54"/>
      <c r="ET734" s="54"/>
      <c r="EU734" s="54"/>
      <c r="EV734" s="54"/>
      <c r="EW734" s="54"/>
      <c r="EX734" s="54"/>
      <c r="EY734" s="54"/>
      <c r="EZ734" s="54"/>
      <c r="FA734" s="54"/>
      <c r="FB734" s="54"/>
      <c r="FC734" s="54"/>
      <c r="FD734" s="54"/>
      <c r="FE734" s="54"/>
      <c r="FF734" s="54"/>
      <c r="FG734" s="54"/>
      <c r="FH734" s="54"/>
      <c r="FI734" s="54"/>
      <c r="FJ734" s="54"/>
      <c r="FK734" s="54"/>
      <c r="FL734" s="54"/>
      <c r="FM734" s="54"/>
      <c r="FN734" s="54"/>
      <c r="FO734" s="54"/>
      <c r="FP734" s="54"/>
      <c r="FQ734" s="54"/>
      <c r="FR734" s="54"/>
      <c r="FS734" s="54"/>
      <c r="FT734" s="54"/>
      <c r="FU734" s="54"/>
      <c r="FV734" s="54"/>
      <c r="FW734" s="54"/>
      <c r="FX734" s="54"/>
      <c r="FY734" s="54"/>
      <c r="FZ734" s="54"/>
      <c r="GA734" s="54"/>
      <c r="GB734" s="54"/>
      <c r="GC734" s="54"/>
      <c r="GD734" s="54"/>
      <c r="GE734" s="54"/>
      <c r="GF734" s="54"/>
      <c r="GG734" s="54"/>
      <c r="GH734" s="54"/>
      <c r="GI734" s="54"/>
      <c r="GJ734" s="54"/>
      <c r="GK734" s="54"/>
      <c r="GL734" s="54"/>
      <c r="GM734" s="54"/>
      <c r="GN734" s="54"/>
      <c r="GO734" s="54"/>
      <c r="GP734" s="54"/>
      <c r="GQ734" s="54"/>
      <c r="GR734" s="54"/>
      <c r="GS734" s="54"/>
      <c r="GT734" s="54"/>
      <c r="GU734" s="54"/>
      <c r="GV734" s="54"/>
      <c r="GW734" s="54"/>
      <c r="GX734" s="54"/>
      <c r="GY734" s="54"/>
      <c r="GZ734" s="54"/>
      <c r="HA734" s="54"/>
      <c r="HB734" s="54"/>
      <c r="HC734" s="54"/>
      <c r="HD734" s="54"/>
      <c r="HE734" s="54"/>
      <c r="HF734" s="54"/>
      <c r="HG734" s="54"/>
      <c r="HH734" s="54"/>
      <c r="HI734" s="54"/>
      <c r="HJ734" s="54"/>
      <c r="HK734" s="54"/>
      <c r="HL734" s="54"/>
      <c r="HM734" s="54"/>
      <c r="HN734" s="54"/>
      <c r="HO734" s="54"/>
      <c r="HP734" s="54"/>
      <c r="HQ734" s="54"/>
      <c r="HR734" s="54"/>
      <c r="HS734" s="54"/>
      <c r="HT734" s="54"/>
      <c r="HU734" s="54"/>
      <c r="HV734" s="54"/>
      <c r="HW734" s="54"/>
      <c r="HX734" s="54"/>
      <c r="HY734" s="54"/>
      <c r="HZ734" s="54"/>
      <c r="IA734" s="54"/>
      <c r="IB734" s="54"/>
      <c r="IC734" s="54"/>
      <c r="ID734" s="54"/>
      <c r="IE734" s="54"/>
      <c r="IF734" s="54"/>
      <c r="IG734" s="54"/>
      <c r="IH734" s="54"/>
      <c r="II734" s="54"/>
      <c r="IJ734" s="54"/>
      <c r="IK734" s="54"/>
      <c r="IL734" s="54"/>
      <c r="IM734" s="54"/>
      <c r="IN734" s="54"/>
      <c r="IO734" s="54"/>
      <c r="IP734" s="54"/>
      <c r="IQ734" s="54"/>
      <c r="IR734" s="54"/>
      <c r="IS734" s="54"/>
      <c r="IT734" s="54"/>
      <c r="IU734" s="54"/>
      <c r="IV734" s="54"/>
      <c r="IW734" s="54"/>
      <c r="IX734" s="54"/>
      <c r="IY734" s="54"/>
      <c r="IZ734" s="54"/>
      <c r="JA734" s="16"/>
      <c r="JB734" s="16"/>
      <c r="JC734" s="16"/>
      <c r="JD734" s="16"/>
    </row>
    <row r="735" spans="1:264" s="6" customFormat="1" x14ac:dyDescent="0.25">
      <c r="A735" s="55">
        <v>731</v>
      </c>
      <c r="B735" s="56">
        <f>ESTUDIANTES!B735</f>
        <v>0</v>
      </c>
      <c r="C735" s="56">
        <f>ESTUDIANTES!C735</f>
        <v>0</v>
      </c>
      <c r="D735" s="97">
        <f>ESTUDIANTES!D735</f>
        <v>0</v>
      </c>
      <c r="E735" s="97"/>
      <c r="F735" s="97"/>
      <c r="G735" s="97"/>
      <c r="H735" s="57">
        <f>ESTUDIANTES!H735</f>
        <v>0</v>
      </c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  <c r="CP735" s="54"/>
      <c r="CQ735" s="54"/>
      <c r="CR735" s="54"/>
      <c r="CS735" s="54"/>
      <c r="CT735" s="54"/>
      <c r="CU735" s="54"/>
      <c r="CV735" s="54"/>
      <c r="CW735" s="54"/>
      <c r="CX735" s="54"/>
      <c r="CY735" s="54"/>
      <c r="CZ735" s="54"/>
      <c r="DA735" s="54"/>
      <c r="DB735" s="54"/>
      <c r="DC735" s="54"/>
      <c r="DD735" s="54"/>
      <c r="DE735" s="54"/>
      <c r="DF735" s="54"/>
      <c r="DG735" s="54"/>
      <c r="DH735" s="54"/>
      <c r="DI735" s="54"/>
      <c r="DJ735" s="54"/>
      <c r="DK735" s="54"/>
      <c r="DL735" s="54"/>
      <c r="DM735" s="54"/>
      <c r="DN735" s="54"/>
      <c r="DO735" s="54"/>
      <c r="DP735" s="54"/>
      <c r="DQ735" s="54"/>
      <c r="DR735" s="54"/>
      <c r="DS735" s="54"/>
      <c r="DT735" s="54"/>
      <c r="DU735" s="54"/>
      <c r="DV735" s="54"/>
      <c r="DW735" s="54"/>
      <c r="DX735" s="54"/>
      <c r="DY735" s="54"/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  <c r="EJ735" s="54"/>
      <c r="EK735" s="54"/>
      <c r="EL735" s="54"/>
      <c r="EM735" s="54"/>
      <c r="EN735" s="54"/>
      <c r="EO735" s="54"/>
      <c r="EP735" s="54"/>
      <c r="EQ735" s="54"/>
      <c r="ER735" s="54"/>
      <c r="ES735" s="54"/>
      <c r="ET735" s="54"/>
      <c r="EU735" s="54"/>
      <c r="EV735" s="54"/>
      <c r="EW735" s="54"/>
      <c r="EX735" s="54"/>
      <c r="EY735" s="54"/>
      <c r="EZ735" s="54"/>
      <c r="FA735" s="54"/>
      <c r="FB735" s="54"/>
      <c r="FC735" s="54"/>
      <c r="FD735" s="54"/>
      <c r="FE735" s="54"/>
      <c r="FF735" s="54"/>
      <c r="FG735" s="54"/>
      <c r="FH735" s="54"/>
      <c r="FI735" s="54"/>
      <c r="FJ735" s="54"/>
      <c r="FK735" s="54"/>
      <c r="FL735" s="54"/>
      <c r="FM735" s="54"/>
      <c r="FN735" s="54"/>
      <c r="FO735" s="54"/>
      <c r="FP735" s="54"/>
      <c r="FQ735" s="54"/>
      <c r="FR735" s="54"/>
      <c r="FS735" s="54"/>
      <c r="FT735" s="54"/>
      <c r="FU735" s="54"/>
      <c r="FV735" s="54"/>
      <c r="FW735" s="54"/>
      <c r="FX735" s="54"/>
      <c r="FY735" s="54"/>
      <c r="FZ735" s="54"/>
      <c r="GA735" s="54"/>
      <c r="GB735" s="54"/>
      <c r="GC735" s="54"/>
      <c r="GD735" s="54"/>
      <c r="GE735" s="54"/>
      <c r="GF735" s="54"/>
      <c r="GG735" s="54"/>
      <c r="GH735" s="54"/>
      <c r="GI735" s="54"/>
      <c r="GJ735" s="54"/>
      <c r="GK735" s="54"/>
      <c r="GL735" s="54"/>
      <c r="GM735" s="54"/>
      <c r="GN735" s="54"/>
      <c r="GO735" s="54"/>
      <c r="GP735" s="54"/>
      <c r="GQ735" s="54"/>
      <c r="GR735" s="54"/>
      <c r="GS735" s="54"/>
      <c r="GT735" s="54"/>
      <c r="GU735" s="54"/>
      <c r="GV735" s="54"/>
      <c r="GW735" s="54"/>
      <c r="GX735" s="54"/>
      <c r="GY735" s="54"/>
      <c r="GZ735" s="54"/>
      <c r="HA735" s="54"/>
      <c r="HB735" s="54"/>
      <c r="HC735" s="54"/>
      <c r="HD735" s="54"/>
      <c r="HE735" s="54"/>
      <c r="HF735" s="54"/>
      <c r="HG735" s="54"/>
      <c r="HH735" s="54"/>
      <c r="HI735" s="54"/>
      <c r="HJ735" s="54"/>
      <c r="HK735" s="54"/>
      <c r="HL735" s="54"/>
      <c r="HM735" s="54"/>
      <c r="HN735" s="54"/>
      <c r="HO735" s="54"/>
      <c r="HP735" s="54"/>
      <c r="HQ735" s="54"/>
      <c r="HR735" s="54"/>
      <c r="HS735" s="54"/>
      <c r="HT735" s="54"/>
      <c r="HU735" s="54"/>
      <c r="HV735" s="54"/>
      <c r="HW735" s="54"/>
      <c r="HX735" s="54"/>
      <c r="HY735" s="54"/>
      <c r="HZ735" s="54"/>
      <c r="IA735" s="54"/>
      <c r="IB735" s="54"/>
      <c r="IC735" s="54"/>
      <c r="ID735" s="54"/>
      <c r="IE735" s="54"/>
      <c r="IF735" s="54"/>
      <c r="IG735" s="54"/>
      <c r="IH735" s="54"/>
      <c r="II735" s="54"/>
      <c r="IJ735" s="54"/>
      <c r="IK735" s="54"/>
      <c r="IL735" s="54"/>
      <c r="IM735" s="54"/>
      <c r="IN735" s="54"/>
      <c r="IO735" s="54"/>
      <c r="IP735" s="54"/>
      <c r="IQ735" s="54"/>
      <c r="IR735" s="54"/>
      <c r="IS735" s="54"/>
      <c r="IT735" s="54"/>
      <c r="IU735" s="54"/>
      <c r="IV735" s="54"/>
      <c r="IW735" s="54"/>
      <c r="IX735" s="54"/>
      <c r="IY735" s="54"/>
      <c r="IZ735" s="54"/>
      <c r="JA735" s="16"/>
      <c r="JB735" s="16"/>
      <c r="JC735" s="16"/>
      <c r="JD735" s="16"/>
    </row>
    <row r="736" spans="1:264" s="6" customFormat="1" x14ac:dyDescent="0.25">
      <c r="A736" s="55">
        <v>732</v>
      </c>
      <c r="B736" s="56">
        <f>ESTUDIANTES!B736</f>
        <v>0</v>
      </c>
      <c r="C736" s="56">
        <f>ESTUDIANTES!C736</f>
        <v>0</v>
      </c>
      <c r="D736" s="97">
        <f>ESTUDIANTES!D736</f>
        <v>0</v>
      </c>
      <c r="E736" s="97"/>
      <c r="F736" s="97"/>
      <c r="G736" s="97"/>
      <c r="H736" s="57">
        <f>ESTUDIANTES!H736</f>
        <v>0</v>
      </c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4"/>
      <c r="EK736" s="54"/>
      <c r="EL736" s="54"/>
      <c r="EM736" s="54"/>
      <c r="EN736" s="54"/>
      <c r="EO736" s="54"/>
      <c r="EP736" s="54"/>
      <c r="EQ736" s="54"/>
      <c r="ER736" s="54"/>
      <c r="ES736" s="54"/>
      <c r="ET736" s="54"/>
      <c r="EU736" s="54"/>
      <c r="EV736" s="54"/>
      <c r="EW736" s="54"/>
      <c r="EX736" s="54"/>
      <c r="EY736" s="54"/>
      <c r="EZ736" s="54"/>
      <c r="FA736" s="54"/>
      <c r="FB736" s="54"/>
      <c r="FC736" s="54"/>
      <c r="FD736" s="54"/>
      <c r="FE736" s="54"/>
      <c r="FF736" s="54"/>
      <c r="FG736" s="54"/>
      <c r="FH736" s="54"/>
      <c r="FI736" s="54"/>
      <c r="FJ736" s="54"/>
      <c r="FK736" s="54"/>
      <c r="FL736" s="54"/>
      <c r="FM736" s="54"/>
      <c r="FN736" s="54"/>
      <c r="FO736" s="54"/>
      <c r="FP736" s="54"/>
      <c r="FQ736" s="54"/>
      <c r="FR736" s="54"/>
      <c r="FS736" s="54"/>
      <c r="FT736" s="54"/>
      <c r="FU736" s="54"/>
      <c r="FV736" s="54"/>
      <c r="FW736" s="54"/>
      <c r="FX736" s="54"/>
      <c r="FY736" s="54"/>
      <c r="FZ736" s="54"/>
      <c r="GA736" s="54"/>
      <c r="GB736" s="54"/>
      <c r="GC736" s="54"/>
      <c r="GD736" s="54"/>
      <c r="GE736" s="54"/>
      <c r="GF736" s="54"/>
      <c r="GG736" s="54"/>
      <c r="GH736" s="54"/>
      <c r="GI736" s="54"/>
      <c r="GJ736" s="54"/>
      <c r="GK736" s="54"/>
      <c r="GL736" s="54"/>
      <c r="GM736" s="54"/>
      <c r="GN736" s="54"/>
      <c r="GO736" s="54"/>
      <c r="GP736" s="54"/>
      <c r="GQ736" s="54"/>
      <c r="GR736" s="54"/>
      <c r="GS736" s="54"/>
      <c r="GT736" s="54"/>
      <c r="GU736" s="54"/>
      <c r="GV736" s="54"/>
      <c r="GW736" s="54"/>
      <c r="GX736" s="54"/>
      <c r="GY736" s="54"/>
      <c r="GZ736" s="54"/>
      <c r="HA736" s="54"/>
      <c r="HB736" s="54"/>
      <c r="HC736" s="54"/>
      <c r="HD736" s="54"/>
      <c r="HE736" s="54"/>
      <c r="HF736" s="54"/>
      <c r="HG736" s="54"/>
      <c r="HH736" s="54"/>
      <c r="HI736" s="54"/>
      <c r="HJ736" s="54"/>
      <c r="HK736" s="54"/>
      <c r="HL736" s="54"/>
      <c r="HM736" s="54"/>
      <c r="HN736" s="54"/>
      <c r="HO736" s="54"/>
      <c r="HP736" s="54"/>
      <c r="HQ736" s="54"/>
      <c r="HR736" s="54"/>
      <c r="HS736" s="54"/>
      <c r="HT736" s="54"/>
      <c r="HU736" s="54"/>
      <c r="HV736" s="54"/>
      <c r="HW736" s="54"/>
      <c r="HX736" s="54"/>
      <c r="HY736" s="54"/>
      <c r="HZ736" s="54"/>
      <c r="IA736" s="54"/>
      <c r="IB736" s="54"/>
      <c r="IC736" s="54"/>
      <c r="ID736" s="54"/>
      <c r="IE736" s="54"/>
      <c r="IF736" s="54"/>
      <c r="IG736" s="54"/>
      <c r="IH736" s="54"/>
      <c r="II736" s="54"/>
      <c r="IJ736" s="54"/>
      <c r="IK736" s="54"/>
      <c r="IL736" s="54"/>
      <c r="IM736" s="54"/>
      <c r="IN736" s="54"/>
      <c r="IO736" s="54"/>
      <c r="IP736" s="54"/>
      <c r="IQ736" s="54"/>
      <c r="IR736" s="54"/>
      <c r="IS736" s="54"/>
      <c r="IT736" s="54"/>
      <c r="IU736" s="54"/>
      <c r="IV736" s="54"/>
      <c r="IW736" s="54"/>
      <c r="IX736" s="54"/>
      <c r="IY736" s="54"/>
      <c r="IZ736" s="54"/>
      <c r="JA736" s="16"/>
      <c r="JB736" s="16"/>
      <c r="JC736" s="16"/>
      <c r="JD736" s="16"/>
    </row>
    <row r="737" spans="1:264" s="6" customFormat="1" x14ac:dyDescent="0.25">
      <c r="A737" s="55">
        <v>733</v>
      </c>
      <c r="B737" s="56">
        <f>ESTUDIANTES!B737</f>
        <v>0</v>
      </c>
      <c r="C737" s="56">
        <f>ESTUDIANTES!C737</f>
        <v>0</v>
      </c>
      <c r="D737" s="97">
        <f>ESTUDIANTES!D737</f>
        <v>0</v>
      </c>
      <c r="E737" s="97"/>
      <c r="F737" s="97"/>
      <c r="G737" s="97"/>
      <c r="H737" s="57">
        <f>ESTUDIANTES!H737</f>
        <v>0</v>
      </c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4"/>
      <c r="EL737" s="54"/>
      <c r="EM737" s="54"/>
      <c r="EN737" s="54"/>
      <c r="EO737" s="54"/>
      <c r="EP737" s="54"/>
      <c r="EQ737" s="54"/>
      <c r="ER737" s="54"/>
      <c r="ES737" s="54"/>
      <c r="ET737" s="54"/>
      <c r="EU737" s="54"/>
      <c r="EV737" s="54"/>
      <c r="EW737" s="54"/>
      <c r="EX737" s="54"/>
      <c r="EY737" s="54"/>
      <c r="EZ737" s="54"/>
      <c r="FA737" s="54"/>
      <c r="FB737" s="54"/>
      <c r="FC737" s="54"/>
      <c r="FD737" s="54"/>
      <c r="FE737" s="54"/>
      <c r="FF737" s="54"/>
      <c r="FG737" s="54"/>
      <c r="FH737" s="54"/>
      <c r="FI737" s="54"/>
      <c r="FJ737" s="54"/>
      <c r="FK737" s="54"/>
      <c r="FL737" s="54"/>
      <c r="FM737" s="54"/>
      <c r="FN737" s="54"/>
      <c r="FO737" s="54"/>
      <c r="FP737" s="54"/>
      <c r="FQ737" s="54"/>
      <c r="FR737" s="54"/>
      <c r="FS737" s="54"/>
      <c r="FT737" s="54"/>
      <c r="FU737" s="54"/>
      <c r="FV737" s="54"/>
      <c r="FW737" s="54"/>
      <c r="FX737" s="54"/>
      <c r="FY737" s="54"/>
      <c r="FZ737" s="54"/>
      <c r="GA737" s="54"/>
      <c r="GB737" s="54"/>
      <c r="GC737" s="54"/>
      <c r="GD737" s="54"/>
      <c r="GE737" s="54"/>
      <c r="GF737" s="54"/>
      <c r="GG737" s="54"/>
      <c r="GH737" s="54"/>
      <c r="GI737" s="54"/>
      <c r="GJ737" s="54"/>
      <c r="GK737" s="54"/>
      <c r="GL737" s="54"/>
      <c r="GM737" s="54"/>
      <c r="GN737" s="54"/>
      <c r="GO737" s="54"/>
      <c r="GP737" s="54"/>
      <c r="GQ737" s="54"/>
      <c r="GR737" s="54"/>
      <c r="GS737" s="54"/>
      <c r="GT737" s="54"/>
      <c r="GU737" s="54"/>
      <c r="GV737" s="54"/>
      <c r="GW737" s="54"/>
      <c r="GX737" s="54"/>
      <c r="GY737" s="54"/>
      <c r="GZ737" s="54"/>
      <c r="HA737" s="54"/>
      <c r="HB737" s="54"/>
      <c r="HC737" s="54"/>
      <c r="HD737" s="54"/>
      <c r="HE737" s="54"/>
      <c r="HF737" s="54"/>
      <c r="HG737" s="54"/>
      <c r="HH737" s="54"/>
      <c r="HI737" s="54"/>
      <c r="HJ737" s="54"/>
      <c r="HK737" s="54"/>
      <c r="HL737" s="54"/>
      <c r="HM737" s="54"/>
      <c r="HN737" s="54"/>
      <c r="HO737" s="54"/>
      <c r="HP737" s="54"/>
      <c r="HQ737" s="54"/>
      <c r="HR737" s="54"/>
      <c r="HS737" s="54"/>
      <c r="HT737" s="54"/>
      <c r="HU737" s="54"/>
      <c r="HV737" s="54"/>
      <c r="HW737" s="54"/>
      <c r="HX737" s="54"/>
      <c r="HY737" s="54"/>
      <c r="HZ737" s="54"/>
      <c r="IA737" s="54"/>
      <c r="IB737" s="54"/>
      <c r="IC737" s="54"/>
      <c r="ID737" s="54"/>
      <c r="IE737" s="54"/>
      <c r="IF737" s="54"/>
      <c r="IG737" s="54"/>
      <c r="IH737" s="54"/>
      <c r="II737" s="54"/>
      <c r="IJ737" s="54"/>
      <c r="IK737" s="54"/>
      <c r="IL737" s="54"/>
      <c r="IM737" s="54"/>
      <c r="IN737" s="54"/>
      <c r="IO737" s="54"/>
      <c r="IP737" s="54"/>
      <c r="IQ737" s="54"/>
      <c r="IR737" s="54"/>
      <c r="IS737" s="54"/>
      <c r="IT737" s="54"/>
      <c r="IU737" s="54"/>
      <c r="IV737" s="54"/>
      <c r="IW737" s="54"/>
      <c r="IX737" s="54"/>
      <c r="IY737" s="54"/>
      <c r="IZ737" s="54"/>
      <c r="JA737" s="16"/>
      <c r="JB737" s="16"/>
      <c r="JC737" s="16"/>
      <c r="JD737" s="16"/>
    </row>
    <row r="738" spans="1:264" s="6" customFormat="1" x14ac:dyDescent="0.25">
      <c r="A738" s="55">
        <v>734</v>
      </c>
      <c r="B738" s="56">
        <f>ESTUDIANTES!B738</f>
        <v>0</v>
      </c>
      <c r="C738" s="56">
        <f>ESTUDIANTES!C738</f>
        <v>0</v>
      </c>
      <c r="D738" s="97">
        <f>ESTUDIANTES!D738</f>
        <v>0</v>
      </c>
      <c r="E738" s="97"/>
      <c r="F738" s="97"/>
      <c r="G738" s="97"/>
      <c r="H738" s="57">
        <f>ESTUDIANTES!H738</f>
        <v>0</v>
      </c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4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4"/>
      <c r="EK738" s="54"/>
      <c r="EL738" s="54"/>
      <c r="EM738" s="54"/>
      <c r="EN738" s="54"/>
      <c r="EO738" s="54"/>
      <c r="EP738" s="54"/>
      <c r="EQ738" s="54"/>
      <c r="ER738" s="54"/>
      <c r="ES738" s="54"/>
      <c r="ET738" s="54"/>
      <c r="EU738" s="54"/>
      <c r="EV738" s="54"/>
      <c r="EW738" s="54"/>
      <c r="EX738" s="54"/>
      <c r="EY738" s="54"/>
      <c r="EZ738" s="54"/>
      <c r="FA738" s="54"/>
      <c r="FB738" s="54"/>
      <c r="FC738" s="54"/>
      <c r="FD738" s="54"/>
      <c r="FE738" s="54"/>
      <c r="FF738" s="54"/>
      <c r="FG738" s="54"/>
      <c r="FH738" s="54"/>
      <c r="FI738" s="54"/>
      <c r="FJ738" s="54"/>
      <c r="FK738" s="54"/>
      <c r="FL738" s="54"/>
      <c r="FM738" s="54"/>
      <c r="FN738" s="54"/>
      <c r="FO738" s="54"/>
      <c r="FP738" s="54"/>
      <c r="FQ738" s="54"/>
      <c r="FR738" s="54"/>
      <c r="FS738" s="54"/>
      <c r="FT738" s="54"/>
      <c r="FU738" s="54"/>
      <c r="FV738" s="54"/>
      <c r="FW738" s="54"/>
      <c r="FX738" s="54"/>
      <c r="FY738" s="54"/>
      <c r="FZ738" s="54"/>
      <c r="GA738" s="54"/>
      <c r="GB738" s="54"/>
      <c r="GC738" s="54"/>
      <c r="GD738" s="54"/>
      <c r="GE738" s="54"/>
      <c r="GF738" s="54"/>
      <c r="GG738" s="54"/>
      <c r="GH738" s="54"/>
      <c r="GI738" s="54"/>
      <c r="GJ738" s="54"/>
      <c r="GK738" s="54"/>
      <c r="GL738" s="54"/>
      <c r="GM738" s="54"/>
      <c r="GN738" s="54"/>
      <c r="GO738" s="54"/>
      <c r="GP738" s="54"/>
      <c r="GQ738" s="54"/>
      <c r="GR738" s="54"/>
      <c r="GS738" s="54"/>
      <c r="GT738" s="54"/>
      <c r="GU738" s="54"/>
      <c r="GV738" s="54"/>
      <c r="GW738" s="54"/>
      <c r="GX738" s="54"/>
      <c r="GY738" s="54"/>
      <c r="GZ738" s="54"/>
      <c r="HA738" s="54"/>
      <c r="HB738" s="54"/>
      <c r="HC738" s="54"/>
      <c r="HD738" s="54"/>
      <c r="HE738" s="54"/>
      <c r="HF738" s="54"/>
      <c r="HG738" s="54"/>
      <c r="HH738" s="54"/>
      <c r="HI738" s="54"/>
      <c r="HJ738" s="54"/>
      <c r="HK738" s="54"/>
      <c r="HL738" s="54"/>
      <c r="HM738" s="54"/>
      <c r="HN738" s="54"/>
      <c r="HO738" s="54"/>
      <c r="HP738" s="54"/>
      <c r="HQ738" s="54"/>
      <c r="HR738" s="54"/>
      <c r="HS738" s="54"/>
      <c r="HT738" s="54"/>
      <c r="HU738" s="54"/>
      <c r="HV738" s="54"/>
      <c r="HW738" s="54"/>
      <c r="HX738" s="54"/>
      <c r="HY738" s="54"/>
      <c r="HZ738" s="54"/>
      <c r="IA738" s="54"/>
      <c r="IB738" s="54"/>
      <c r="IC738" s="54"/>
      <c r="ID738" s="54"/>
      <c r="IE738" s="54"/>
      <c r="IF738" s="54"/>
      <c r="IG738" s="54"/>
      <c r="IH738" s="54"/>
      <c r="II738" s="54"/>
      <c r="IJ738" s="54"/>
      <c r="IK738" s="54"/>
      <c r="IL738" s="54"/>
      <c r="IM738" s="54"/>
      <c r="IN738" s="54"/>
      <c r="IO738" s="54"/>
      <c r="IP738" s="54"/>
      <c r="IQ738" s="54"/>
      <c r="IR738" s="54"/>
      <c r="IS738" s="54"/>
      <c r="IT738" s="54"/>
      <c r="IU738" s="54"/>
      <c r="IV738" s="54"/>
      <c r="IW738" s="54"/>
      <c r="IX738" s="54"/>
      <c r="IY738" s="54"/>
      <c r="IZ738" s="54"/>
      <c r="JA738" s="16"/>
      <c r="JB738" s="16"/>
      <c r="JC738" s="16"/>
      <c r="JD738" s="16"/>
    </row>
    <row r="739" spans="1:264" s="6" customFormat="1" x14ac:dyDescent="0.25">
      <c r="A739" s="55">
        <v>735</v>
      </c>
      <c r="B739" s="56">
        <f>ESTUDIANTES!B739</f>
        <v>0</v>
      </c>
      <c r="C739" s="56">
        <f>ESTUDIANTES!C739</f>
        <v>0</v>
      </c>
      <c r="D739" s="97">
        <f>ESTUDIANTES!D739</f>
        <v>0</v>
      </c>
      <c r="E739" s="97"/>
      <c r="F739" s="97"/>
      <c r="G739" s="97"/>
      <c r="H739" s="57">
        <f>ESTUDIANTES!H739</f>
        <v>0</v>
      </c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  <c r="HB739" s="54"/>
      <c r="HC739" s="54"/>
      <c r="HD739" s="54"/>
      <c r="HE739" s="54"/>
      <c r="HF739" s="54"/>
      <c r="HG739" s="54"/>
      <c r="HH739" s="54"/>
      <c r="HI739" s="54"/>
      <c r="HJ739" s="54"/>
      <c r="HK739" s="54"/>
      <c r="HL739" s="54"/>
      <c r="HM739" s="54"/>
      <c r="HN739" s="54"/>
      <c r="HO739" s="54"/>
      <c r="HP739" s="54"/>
      <c r="HQ739" s="54"/>
      <c r="HR739" s="54"/>
      <c r="HS739" s="54"/>
      <c r="HT739" s="54"/>
      <c r="HU739" s="54"/>
      <c r="HV739" s="54"/>
      <c r="HW739" s="54"/>
      <c r="HX739" s="54"/>
      <c r="HY739" s="54"/>
      <c r="HZ739" s="54"/>
      <c r="IA739" s="54"/>
      <c r="IB739" s="54"/>
      <c r="IC739" s="54"/>
      <c r="ID739" s="54"/>
      <c r="IE739" s="54"/>
      <c r="IF739" s="54"/>
      <c r="IG739" s="54"/>
      <c r="IH739" s="54"/>
      <c r="II739" s="54"/>
      <c r="IJ739" s="54"/>
      <c r="IK739" s="54"/>
      <c r="IL739" s="54"/>
      <c r="IM739" s="54"/>
      <c r="IN739" s="54"/>
      <c r="IO739" s="54"/>
      <c r="IP739" s="54"/>
      <c r="IQ739" s="54"/>
      <c r="IR739" s="54"/>
      <c r="IS739" s="54"/>
      <c r="IT739" s="54"/>
      <c r="IU739" s="54"/>
      <c r="IV739" s="54"/>
      <c r="IW739" s="54"/>
      <c r="IX739" s="54"/>
      <c r="IY739" s="54"/>
      <c r="IZ739" s="54"/>
      <c r="JA739" s="16"/>
      <c r="JB739" s="16"/>
      <c r="JC739" s="16"/>
      <c r="JD739" s="16"/>
    </row>
    <row r="740" spans="1:264" s="6" customFormat="1" x14ac:dyDescent="0.25">
      <c r="A740" s="55">
        <v>736</v>
      </c>
      <c r="B740" s="56">
        <f>ESTUDIANTES!B740</f>
        <v>0</v>
      </c>
      <c r="C740" s="56">
        <f>ESTUDIANTES!C740</f>
        <v>0</v>
      </c>
      <c r="D740" s="97">
        <f>ESTUDIANTES!D740</f>
        <v>0</v>
      </c>
      <c r="E740" s="97"/>
      <c r="F740" s="97"/>
      <c r="G740" s="97"/>
      <c r="H740" s="57">
        <f>ESTUDIANTES!H740</f>
        <v>0</v>
      </c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4"/>
      <c r="EL740" s="54"/>
      <c r="EM740" s="54"/>
      <c r="EN740" s="54"/>
      <c r="EO740" s="54"/>
      <c r="EP740" s="54"/>
      <c r="EQ740" s="54"/>
      <c r="ER740" s="54"/>
      <c r="ES740" s="54"/>
      <c r="ET740" s="54"/>
      <c r="EU740" s="54"/>
      <c r="EV740" s="54"/>
      <c r="EW740" s="54"/>
      <c r="EX740" s="54"/>
      <c r="EY740" s="54"/>
      <c r="EZ740" s="54"/>
      <c r="FA740" s="54"/>
      <c r="FB740" s="54"/>
      <c r="FC740" s="54"/>
      <c r="FD740" s="54"/>
      <c r="FE740" s="54"/>
      <c r="FF740" s="54"/>
      <c r="FG740" s="54"/>
      <c r="FH740" s="54"/>
      <c r="FI740" s="54"/>
      <c r="FJ740" s="54"/>
      <c r="FK740" s="54"/>
      <c r="FL740" s="54"/>
      <c r="FM740" s="54"/>
      <c r="FN740" s="54"/>
      <c r="FO740" s="54"/>
      <c r="FP740" s="54"/>
      <c r="FQ740" s="54"/>
      <c r="FR740" s="54"/>
      <c r="FS740" s="54"/>
      <c r="FT740" s="54"/>
      <c r="FU740" s="54"/>
      <c r="FV740" s="54"/>
      <c r="FW740" s="54"/>
      <c r="FX740" s="54"/>
      <c r="FY740" s="54"/>
      <c r="FZ740" s="54"/>
      <c r="GA740" s="54"/>
      <c r="GB740" s="54"/>
      <c r="GC740" s="54"/>
      <c r="GD740" s="54"/>
      <c r="GE740" s="54"/>
      <c r="GF740" s="54"/>
      <c r="GG740" s="54"/>
      <c r="GH740" s="54"/>
      <c r="GI740" s="54"/>
      <c r="GJ740" s="54"/>
      <c r="GK740" s="54"/>
      <c r="GL740" s="54"/>
      <c r="GM740" s="54"/>
      <c r="GN740" s="54"/>
      <c r="GO740" s="54"/>
      <c r="GP740" s="54"/>
      <c r="GQ740" s="54"/>
      <c r="GR740" s="54"/>
      <c r="GS740" s="54"/>
      <c r="GT740" s="54"/>
      <c r="GU740" s="54"/>
      <c r="GV740" s="54"/>
      <c r="GW740" s="54"/>
      <c r="GX740" s="54"/>
      <c r="GY740" s="54"/>
      <c r="GZ740" s="54"/>
      <c r="HA740" s="54"/>
      <c r="HB740" s="54"/>
      <c r="HC740" s="54"/>
      <c r="HD740" s="54"/>
      <c r="HE740" s="54"/>
      <c r="HF740" s="54"/>
      <c r="HG740" s="54"/>
      <c r="HH740" s="54"/>
      <c r="HI740" s="54"/>
      <c r="HJ740" s="54"/>
      <c r="HK740" s="54"/>
      <c r="HL740" s="54"/>
      <c r="HM740" s="54"/>
      <c r="HN740" s="54"/>
      <c r="HO740" s="54"/>
      <c r="HP740" s="54"/>
      <c r="HQ740" s="54"/>
      <c r="HR740" s="54"/>
      <c r="HS740" s="54"/>
      <c r="HT740" s="54"/>
      <c r="HU740" s="54"/>
      <c r="HV740" s="54"/>
      <c r="HW740" s="54"/>
      <c r="HX740" s="54"/>
      <c r="HY740" s="54"/>
      <c r="HZ740" s="54"/>
      <c r="IA740" s="54"/>
      <c r="IB740" s="54"/>
      <c r="IC740" s="54"/>
      <c r="ID740" s="54"/>
      <c r="IE740" s="54"/>
      <c r="IF740" s="54"/>
      <c r="IG740" s="54"/>
      <c r="IH740" s="54"/>
      <c r="II740" s="54"/>
      <c r="IJ740" s="54"/>
      <c r="IK740" s="54"/>
      <c r="IL740" s="54"/>
      <c r="IM740" s="54"/>
      <c r="IN740" s="54"/>
      <c r="IO740" s="54"/>
      <c r="IP740" s="54"/>
      <c r="IQ740" s="54"/>
      <c r="IR740" s="54"/>
      <c r="IS740" s="54"/>
      <c r="IT740" s="54"/>
      <c r="IU740" s="54"/>
      <c r="IV740" s="54"/>
      <c r="IW740" s="54"/>
      <c r="IX740" s="54"/>
      <c r="IY740" s="54"/>
      <c r="IZ740" s="54"/>
      <c r="JA740" s="16"/>
      <c r="JB740" s="16"/>
      <c r="JC740" s="16"/>
      <c r="JD740" s="16"/>
    </row>
    <row r="741" spans="1:264" s="6" customFormat="1" x14ac:dyDescent="0.25">
      <c r="A741" s="55">
        <v>737</v>
      </c>
      <c r="B741" s="56">
        <f>ESTUDIANTES!B741</f>
        <v>0</v>
      </c>
      <c r="C741" s="56">
        <f>ESTUDIANTES!C741</f>
        <v>0</v>
      </c>
      <c r="D741" s="97">
        <f>ESTUDIANTES!D741</f>
        <v>0</v>
      </c>
      <c r="E741" s="97"/>
      <c r="F741" s="97"/>
      <c r="G741" s="97"/>
      <c r="H741" s="57">
        <f>ESTUDIANTES!H741</f>
        <v>0</v>
      </c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  <c r="CP741" s="54"/>
      <c r="CQ741" s="54"/>
      <c r="CR741" s="54"/>
      <c r="CS741" s="54"/>
      <c r="CT741" s="54"/>
      <c r="CU741" s="54"/>
      <c r="CV741" s="54"/>
      <c r="CW741" s="54"/>
      <c r="CX741" s="54"/>
      <c r="CY741" s="54"/>
      <c r="CZ741" s="54"/>
      <c r="DA741" s="54"/>
      <c r="DB741" s="54"/>
      <c r="DC741" s="54"/>
      <c r="DD741" s="54"/>
      <c r="DE741" s="54"/>
      <c r="DF741" s="54"/>
      <c r="DG741" s="54"/>
      <c r="DH741" s="54"/>
      <c r="DI741" s="54"/>
      <c r="DJ741" s="54"/>
      <c r="DK741" s="54"/>
      <c r="DL741" s="54"/>
      <c r="DM741" s="54"/>
      <c r="DN741" s="54"/>
      <c r="DO741" s="54"/>
      <c r="DP741" s="54"/>
      <c r="DQ741" s="54"/>
      <c r="DR741" s="54"/>
      <c r="DS741" s="54"/>
      <c r="DT741" s="54"/>
      <c r="DU741" s="54"/>
      <c r="DV741" s="54"/>
      <c r="DW741" s="54"/>
      <c r="DX741" s="54"/>
      <c r="DY741" s="54"/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  <c r="EJ741" s="54"/>
      <c r="EK741" s="54"/>
      <c r="EL741" s="54"/>
      <c r="EM741" s="54"/>
      <c r="EN741" s="54"/>
      <c r="EO741" s="54"/>
      <c r="EP741" s="54"/>
      <c r="EQ741" s="54"/>
      <c r="ER741" s="54"/>
      <c r="ES741" s="54"/>
      <c r="ET741" s="54"/>
      <c r="EU741" s="54"/>
      <c r="EV741" s="54"/>
      <c r="EW741" s="54"/>
      <c r="EX741" s="54"/>
      <c r="EY741" s="54"/>
      <c r="EZ741" s="54"/>
      <c r="FA741" s="54"/>
      <c r="FB741" s="54"/>
      <c r="FC741" s="54"/>
      <c r="FD741" s="54"/>
      <c r="FE741" s="54"/>
      <c r="FF741" s="54"/>
      <c r="FG741" s="54"/>
      <c r="FH741" s="54"/>
      <c r="FI741" s="54"/>
      <c r="FJ741" s="54"/>
      <c r="FK741" s="54"/>
      <c r="FL741" s="54"/>
      <c r="FM741" s="54"/>
      <c r="FN741" s="54"/>
      <c r="FO741" s="54"/>
      <c r="FP741" s="54"/>
      <c r="FQ741" s="54"/>
      <c r="FR741" s="54"/>
      <c r="FS741" s="54"/>
      <c r="FT741" s="54"/>
      <c r="FU741" s="54"/>
      <c r="FV741" s="54"/>
      <c r="FW741" s="54"/>
      <c r="FX741" s="54"/>
      <c r="FY741" s="54"/>
      <c r="FZ741" s="54"/>
      <c r="GA741" s="54"/>
      <c r="GB741" s="54"/>
      <c r="GC741" s="54"/>
      <c r="GD741" s="54"/>
      <c r="GE741" s="54"/>
      <c r="GF741" s="54"/>
      <c r="GG741" s="54"/>
      <c r="GH741" s="54"/>
      <c r="GI741" s="54"/>
      <c r="GJ741" s="54"/>
      <c r="GK741" s="54"/>
      <c r="GL741" s="54"/>
      <c r="GM741" s="54"/>
      <c r="GN741" s="54"/>
      <c r="GO741" s="54"/>
      <c r="GP741" s="54"/>
      <c r="GQ741" s="54"/>
      <c r="GR741" s="54"/>
      <c r="GS741" s="54"/>
      <c r="GT741" s="54"/>
      <c r="GU741" s="54"/>
      <c r="GV741" s="54"/>
      <c r="GW741" s="54"/>
      <c r="GX741" s="54"/>
      <c r="GY741" s="54"/>
      <c r="GZ741" s="54"/>
      <c r="HA741" s="54"/>
      <c r="HB741" s="54"/>
      <c r="HC741" s="54"/>
      <c r="HD741" s="54"/>
      <c r="HE741" s="54"/>
      <c r="HF741" s="54"/>
      <c r="HG741" s="54"/>
      <c r="HH741" s="54"/>
      <c r="HI741" s="54"/>
      <c r="HJ741" s="54"/>
      <c r="HK741" s="54"/>
      <c r="HL741" s="54"/>
      <c r="HM741" s="54"/>
      <c r="HN741" s="54"/>
      <c r="HO741" s="54"/>
      <c r="HP741" s="54"/>
      <c r="HQ741" s="54"/>
      <c r="HR741" s="54"/>
      <c r="HS741" s="54"/>
      <c r="HT741" s="54"/>
      <c r="HU741" s="54"/>
      <c r="HV741" s="54"/>
      <c r="HW741" s="54"/>
      <c r="HX741" s="54"/>
      <c r="HY741" s="54"/>
      <c r="HZ741" s="54"/>
      <c r="IA741" s="54"/>
      <c r="IB741" s="54"/>
      <c r="IC741" s="54"/>
      <c r="ID741" s="54"/>
      <c r="IE741" s="54"/>
      <c r="IF741" s="54"/>
      <c r="IG741" s="54"/>
      <c r="IH741" s="54"/>
      <c r="II741" s="54"/>
      <c r="IJ741" s="54"/>
      <c r="IK741" s="54"/>
      <c r="IL741" s="54"/>
      <c r="IM741" s="54"/>
      <c r="IN741" s="54"/>
      <c r="IO741" s="54"/>
      <c r="IP741" s="54"/>
      <c r="IQ741" s="54"/>
      <c r="IR741" s="54"/>
      <c r="IS741" s="54"/>
      <c r="IT741" s="54"/>
      <c r="IU741" s="54"/>
      <c r="IV741" s="54"/>
      <c r="IW741" s="54"/>
      <c r="IX741" s="54"/>
      <c r="IY741" s="54"/>
      <c r="IZ741" s="54"/>
      <c r="JA741" s="16"/>
      <c r="JB741" s="16"/>
      <c r="JC741" s="16"/>
      <c r="JD741" s="16"/>
    </row>
    <row r="742" spans="1:264" s="6" customFormat="1" x14ac:dyDescent="0.25">
      <c r="A742" s="55">
        <v>738</v>
      </c>
      <c r="B742" s="56">
        <f>ESTUDIANTES!B742</f>
        <v>0</v>
      </c>
      <c r="C742" s="56">
        <f>ESTUDIANTES!C742</f>
        <v>0</v>
      </c>
      <c r="D742" s="97">
        <f>ESTUDIANTES!D742</f>
        <v>0</v>
      </c>
      <c r="E742" s="97"/>
      <c r="F742" s="97"/>
      <c r="G742" s="97"/>
      <c r="H742" s="57">
        <f>ESTUDIANTES!H742</f>
        <v>0</v>
      </c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  <c r="CP742" s="54"/>
      <c r="CQ742" s="54"/>
      <c r="CR742" s="54"/>
      <c r="CS742" s="54"/>
      <c r="CT742" s="54"/>
      <c r="CU742" s="54"/>
      <c r="CV742" s="54"/>
      <c r="CW742" s="54"/>
      <c r="CX742" s="54"/>
      <c r="CY742" s="54"/>
      <c r="CZ742" s="54"/>
      <c r="DA742" s="54"/>
      <c r="DB742" s="54"/>
      <c r="DC742" s="54"/>
      <c r="DD742" s="54"/>
      <c r="DE742" s="54"/>
      <c r="DF742" s="54"/>
      <c r="DG742" s="54"/>
      <c r="DH742" s="54"/>
      <c r="DI742" s="54"/>
      <c r="DJ742" s="54"/>
      <c r="DK742" s="54"/>
      <c r="DL742" s="54"/>
      <c r="DM742" s="54"/>
      <c r="DN742" s="54"/>
      <c r="DO742" s="54"/>
      <c r="DP742" s="54"/>
      <c r="DQ742" s="54"/>
      <c r="DR742" s="54"/>
      <c r="DS742" s="54"/>
      <c r="DT742" s="54"/>
      <c r="DU742" s="54"/>
      <c r="DV742" s="54"/>
      <c r="DW742" s="54"/>
      <c r="DX742" s="54"/>
      <c r="DY742" s="54"/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  <c r="EJ742" s="54"/>
      <c r="EK742" s="54"/>
      <c r="EL742" s="54"/>
      <c r="EM742" s="54"/>
      <c r="EN742" s="54"/>
      <c r="EO742" s="54"/>
      <c r="EP742" s="54"/>
      <c r="EQ742" s="54"/>
      <c r="ER742" s="54"/>
      <c r="ES742" s="54"/>
      <c r="ET742" s="54"/>
      <c r="EU742" s="54"/>
      <c r="EV742" s="54"/>
      <c r="EW742" s="54"/>
      <c r="EX742" s="54"/>
      <c r="EY742" s="54"/>
      <c r="EZ742" s="54"/>
      <c r="FA742" s="54"/>
      <c r="FB742" s="54"/>
      <c r="FC742" s="54"/>
      <c r="FD742" s="54"/>
      <c r="FE742" s="54"/>
      <c r="FF742" s="54"/>
      <c r="FG742" s="54"/>
      <c r="FH742" s="54"/>
      <c r="FI742" s="54"/>
      <c r="FJ742" s="54"/>
      <c r="FK742" s="54"/>
      <c r="FL742" s="54"/>
      <c r="FM742" s="54"/>
      <c r="FN742" s="54"/>
      <c r="FO742" s="54"/>
      <c r="FP742" s="54"/>
      <c r="FQ742" s="54"/>
      <c r="FR742" s="54"/>
      <c r="FS742" s="54"/>
      <c r="FT742" s="54"/>
      <c r="FU742" s="54"/>
      <c r="FV742" s="54"/>
      <c r="FW742" s="54"/>
      <c r="FX742" s="54"/>
      <c r="FY742" s="54"/>
      <c r="FZ742" s="54"/>
      <c r="GA742" s="54"/>
      <c r="GB742" s="54"/>
      <c r="GC742" s="54"/>
      <c r="GD742" s="54"/>
      <c r="GE742" s="54"/>
      <c r="GF742" s="54"/>
      <c r="GG742" s="54"/>
      <c r="GH742" s="54"/>
      <c r="GI742" s="54"/>
      <c r="GJ742" s="54"/>
      <c r="GK742" s="54"/>
      <c r="GL742" s="54"/>
      <c r="GM742" s="54"/>
      <c r="GN742" s="54"/>
      <c r="GO742" s="54"/>
      <c r="GP742" s="54"/>
      <c r="GQ742" s="54"/>
      <c r="GR742" s="54"/>
      <c r="GS742" s="54"/>
      <c r="GT742" s="54"/>
      <c r="GU742" s="54"/>
      <c r="GV742" s="54"/>
      <c r="GW742" s="54"/>
      <c r="GX742" s="54"/>
      <c r="GY742" s="54"/>
      <c r="GZ742" s="54"/>
      <c r="HA742" s="54"/>
      <c r="HB742" s="54"/>
      <c r="HC742" s="54"/>
      <c r="HD742" s="54"/>
      <c r="HE742" s="54"/>
      <c r="HF742" s="54"/>
      <c r="HG742" s="54"/>
      <c r="HH742" s="54"/>
      <c r="HI742" s="54"/>
      <c r="HJ742" s="54"/>
      <c r="HK742" s="54"/>
      <c r="HL742" s="54"/>
      <c r="HM742" s="54"/>
      <c r="HN742" s="54"/>
      <c r="HO742" s="54"/>
      <c r="HP742" s="54"/>
      <c r="HQ742" s="54"/>
      <c r="HR742" s="54"/>
      <c r="HS742" s="54"/>
      <c r="HT742" s="54"/>
      <c r="HU742" s="54"/>
      <c r="HV742" s="54"/>
      <c r="HW742" s="54"/>
      <c r="HX742" s="54"/>
      <c r="HY742" s="54"/>
      <c r="HZ742" s="54"/>
      <c r="IA742" s="54"/>
      <c r="IB742" s="54"/>
      <c r="IC742" s="54"/>
      <c r="ID742" s="54"/>
      <c r="IE742" s="54"/>
      <c r="IF742" s="54"/>
      <c r="IG742" s="54"/>
      <c r="IH742" s="54"/>
      <c r="II742" s="54"/>
      <c r="IJ742" s="54"/>
      <c r="IK742" s="54"/>
      <c r="IL742" s="54"/>
      <c r="IM742" s="54"/>
      <c r="IN742" s="54"/>
      <c r="IO742" s="54"/>
      <c r="IP742" s="54"/>
      <c r="IQ742" s="54"/>
      <c r="IR742" s="54"/>
      <c r="IS742" s="54"/>
      <c r="IT742" s="54"/>
      <c r="IU742" s="54"/>
      <c r="IV742" s="54"/>
      <c r="IW742" s="54"/>
      <c r="IX742" s="54"/>
      <c r="IY742" s="54"/>
      <c r="IZ742" s="54"/>
      <c r="JA742" s="16"/>
      <c r="JB742" s="16"/>
      <c r="JC742" s="16"/>
      <c r="JD742" s="16"/>
    </row>
    <row r="743" spans="1:264" s="6" customFormat="1" x14ac:dyDescent="0.25">
      <c r="A743" s="55">
        <v>739</v>
      </c>
      <c r="B743" s="56">
        <f>ESTUDIANTES!B743</f>
        <v>0</v>
      </c>
      <c r="C743" s="56">
        <f>ESTUDIANTES!C743</f>
        <v>0</v>
      </c>
      <c r="D743" s="97">
        <f>ESTUDIANTES!D743</f>
        <v>0</v>
      </c>
      <c r="E743" s="97"/>
      <c r="F743" s="97"/>
      <c r="G743" s="97"/>
      <c r="H743" s="57">
        <f>ESTUDIANTES!H743</f>
        <v>0</v>
      </c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4"/>
      <c r="EL743" s="54"/>
      <c r="EM743" s="54"/>
      <c r="EN743" s="54"/>
      <c r="EO743" s="54"/>
      <c r="EP743" s="54"/>
      <c r="EQ743" s="54"/>
      <c r="ER743" s="54"/>
      <c r="ES743" s="54"/>
      <c r="ET743" s="54"/>
      <c r="EU743" s="54"/>
      <c r="EV743" s="54"/>
      <c r="EW743" s="54"/>
      <c r="EX743" s="54"/>
      <c r="EY743" s="54"/>
      <c r="EZ743" s="54"/>
      <c r="FA743" s="54"/>
      <c r="FB743" s="54"/>
      <c r="FC743" s="54"/>
      <c r="FD743" s="54"/>
      <c r="FE743" s="54"/>
      <c r="FF743" s="54"/>
      <c r="FG743" s="54"/>
      <c r="FH743" s="54"/>
      <c r="FI743" s="54"/>
      <c r="FJ743" s="54"/>
      <c r="FK743" s="54"/>
      <c r="FL743" s="54"/>
      <c r="FM743" s="54"/>
      <c r="FN743" s="54"/>
      <c r="FO743" s="54"/>
      <c r="FP743" s="54"/>
      <c r="FQ743" s="54"/>
      <c r="FR743" s="54"/>
      <c r="FS743" s="54"/>
      <c r="FT743" s="54"/>
      <c r="FU743" s="54"/>
      <c r="FV743" s="54"/>
      <c r="FW743" s="54"/>
      <c r="FX743" s="54"/>
      <c r="FY743" s="54"/>
      <c r="FZ743" s="54"/>
      <c r="GA743" s="54"/>
      <c r="GB743" s="54"/>
      <c r="GC743" s="54"/>
      <c r="GD743" s="54"/>
      <c r="GE743" s="54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  <c r="GS743" s="54"/>
      <c r="GT743" s="54"/>
      <c r="GU743" s="54"/>
      <c r="GV743" s="54"/>
      <c r="GW743" s="54"/>
      <c r="GX743" s="54"/>
      <c r="GY743" s="54"/>
      <c r="GZ743" s="54"/>
      <c r="HA743" s="54"/>
      <c r="HB743" s="54"/>
      <c r="HC743" s="54"/>
      <c r="HD743" s="54"/>
      <c r="HE743" s="54"/>
      <c r="HF743" s="54"/>
      <c r="HG743" s="54"/>
      <c r="HH743" s="54"/>
      <c r="HI743" s="54"/>
      <c r="HJ743" s="54"/>
      <c r="HK743" s="54"/>
      <c r="HL743" s="54"/>
      <c r="HM743" s="54"/>
      <c r="HN743" s="54"/>
      <c r="HO743" s="54"/>
      <c r="HP743" s="54"/>
      <c r="HQ743" s="54"/>
      <c r="HR743" s="54"/>
      <c r="HS743" s="54"/>
      <c r="HT743" s="54"/>
      <c r="HU743" s="54"/>
      <c r="HV743" s="54"/>
      <c r="HW743" s="54"/>
      <c r="HX743" s="54"/>
      <c r="HY743" s="54"/>
      <c r="HZ743" s="54"/>
      <c r="IA743" s="54"/>
      <c r="IB743" s="54"/>
      <c r="IC743" s="54"/>
      <c r="ID743" s="54"/>
      <c r="IE743" s="54"/>
      <c r="IF743" s="54"/>
      <c r="IG743" s="54"/>
      <c r="IH743" s="54"/>
      <c r="II743" s="54"/>
      <c r="IJ743" s="54"/>
      <c r="IK743" s="54"/>
      <c r="IL743" s="54"/>
      <c r="IM743" s="54"/>
      <c r="IN743" s="54"/>
      <c r="IO743" s="54"/>
      <c r="IP743" s="54"/>
      <c r="IQ743" s="54"/>
      <c r="IR743" s="54"/>
      <c r="IS743" s="54"/>
      <c r="IT743" s="54"/>
      <c r="IU743" s="54"/>
      <c r="IV743" s="54"/>
      <c r="IW743" s="54"/>
      <c r="IX743" s="54"/>
      <c r="IY743" s="54"/>
      <c r="IZ743" s="54"/>
      <c r="JA743" s="16"/>
      <c r="JB743" s="16"/>
      <c r="JC743" s="16"/>
      <c r="JD743" s="16"/>
    </row>
    <row r="744" spans="1:264" s="6" customFormat="1" x14ac:dyDescent="0.25">
      <c r="A744" s="55">
        <v>740</v>
      </c>
      <c r="B744" s="56">
        <f>ESTUDIANTES!B744</f>
        <v>0</v>
      </c>
      <c r="C744" s="56">
        <f>ESTUDIANTES!C744</f>
        <v>0</v>
      </c>
      <c r="D744" s="97">
        <f>ESTUDIANTES!D744</f>
        <v>0</v>
      </c>
      <c r="E744" s="97"/>
      <c r="F744" s="97"/>
      <c r="G744" s="97"/>
      <c r="H744" s="57">
        <f>ESTUDIANTES!H744</f>
        <v>0</v>
      </c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4"/>
      <c r="EK744" s="54"/>
      <c r="EL744" s="54"/>
      <c r="EM744" s="54"/>
      <c r="EN744" s="54"/>
      <c r="EO744" s="54"/>
      <c r="EP744" s="54"/>
      <c r="EQ744" s="54"/>
      <c r="ER744" s="54"/>
      <c r="ES744" s="54"/>
      <c r="ET744" s="54"/>
      <c r="EU744" s="54"/>
      <c r="EV744" s="54"/>
      <c r="EW744" s="54"/>
      <c r="EX744" s="54"/>
      <c r="EY744" s="54"/>
      <c r="EZ744" s="54"/>
      <c r="FA744" s="54"/>
      <c r="FB744" s="54"/>
      <c r="FC744" s="54"/>
      <c r="FD744" s="54"/>
      <c r="FE744" s="54"/>
      <c r="FF744" s="54"/>
      <c r="FG744" s="54"/>
      <c r="FH744" s="54"/>
      <c r="FI744" s="54"/>
      <c r="FJ744" s="54"/>
      <c r="FK744" s="54"/>
      <c r="FL744" s="54"/>
      <c r="FM744" s="54"/>
      <c r="FN744" s="54"/>
      <c r="FO744" s="54"/>
      <c r="FP744" s="54"/>
      <c r="FQ744" s="54"/>
      <c r="FR744" s="54"/>
      <c r="FS744" s="54"/>
      <c r="FT744" s="54"/>
      <c r="FU744" s="54"/>
      <c r="FV744" s="54"/>
      <c r="FW744" s="54"/>
      <c r="FX744" s="54"/>
      <c r="FY744" s="54"/>
      <c r="FZ744" s="54"/>
      <c r="GA744" s="54"/>
      <c r="GB744" s="54"/>
      <c r="GC744" s="54"/>
      <c r="GD744" s="54"/>
      <c r="GE744" s="54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  <c r="GS744" s="54"/>
      <c r="GT744" s="54"/>
      <c r="GU744" s="54"/>
      <c r="GV744" s="54"/>
      <c r="GW744" s="54"/>
      <c r="GX744" s="54"/>
      <c r="GY744" s="54"/>
      <c r="GZ744" s="54"/>
      <c r="HA744" s="54"/>
      <c r="HB744" s="54"/>
      <c r="HC744" s="54"/>
      <c r="HD744" s="54"/>
      <c r="HE744" s="54"/>
      <c r="HF744" s="54"/>
      <c r="HG744" s="54"/>
      <c r="HH744" s="54"/>
      <c r="HI744" s="54"/>
      <c r="HJ744" s="54"/>
      <c r="HK744" s="54"/>
      <c r="HL744" s="54"/>
      <c r="HM744" s="54"/>
      <c r="HN744" s="54"/>
      <c r="HO744" s="54"/>
      <c r="HP744" s="54"/>
      <c r="HQ744" s="54"/>
      <c r="HR744" s="54"/>
      <c r="HS744" s="54"/>
      <c r="HT744" s="54"/>
      <c r="HU744" s="54"/>
      <c r="HV744" s="54"/>
      <c r="HW744" s="54"/>
      <c r="HX744" s="54"/>
      <c r="HY744" s="54"/>
      <c r="HZ744" s="54"/>
      <c r="IA744" s="54"/>
      <c r="IB744" s="54"/>
      <c r="IC744" s="54"/>
      <c r="ID744" s="54"/>
      <c r="IE744" s="54"/>
      <c r="IF744" s="54"/>
      <c r="IG744" s="54"/>
      <c r="IH744" s="54"/>
      <c r="II744" s="54"/>
      <c r="IJ744" s="54"/>
      <c r="IK744" s="54"/>
      <c r="IL744" s="54"/>
      <c r="IM744" s="54"/>
      <c r="IN744" s="54"/>
      <c r="IO744" s="54"/>
      <c r="IP744" s="54"/>
      <c r="IQ744" s="54"/>
      <c r="IR744" s="54"/>
      <c r="IS744" s="54"/>
      <c r="IT744" s="54"/>
      <c r="IU744" s="54"/>
      <c r="IV744" s="54"/>
      <c r="IW744" s="54"/>
      <c r="IX744" s="54"/>
      <c r="IY744" s="54"/>
      <c r="IZ744" s="54"/>
      <c r="JA744" s="16"/>
      <c r="JB744" s="16"/>
      <c r="JC744" s="16"/>
      <c r="JD744" s="16"/>
    </row>
    <row r="745" spans="1:264" s="6" customFormat="1" x14ac:dyDescent="0.25">
      <c r="A745" s="55">
        <v>741</v>
      </c>
      <c r="B745" s="56">
        <f>ESTUDIANTES!B745</f>
        <v>0</v>
      </c>
      <c r="C745" s="56">
        <f>ESTUDIANTES!C745</f>
        <v>0</v>
      </c>
      <c r="D745" s="97">
        <f>ESTUDIANTES!D745</f>
        <v>0</v>
      </c>
      <c r="E745" s="97"/>
      <c r="F745" s="97"/>
      <c r="G745" s="97"/>
      <c r="H745" s="57">
        <f>ESTUDIANTES!H745</f>
        <v>0</v>
      </c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4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4"/>
      <c r="EK745" s="54"/>
      <c r="EL745" s="54"/>
      <c r="EM745" s="54"/>
      <c r="EN745" s="54"/>
      <c r="EO745" s="54"/>
      <c r="EP745" s="54"/>
      <c r="EQ745" s="54"/>
      <c r="ER745" s="54"/>
      <c r="ES745" s="54"/>
      <c r="ET745" s="54"/>
      <c r="EU745" s="54"/>
      <c r="EV745" s="54"/>
      <c r="EW745" s="54"/>
      <c r="EX745" s="54"/>
      <c r="EY745" s="54"/>
      <c r="EZ745" s="54"/>
      <c r="FA745" s="54"/>
      <c r="FB745" s="54"/>
      <c r="FC745" s="54"/>
      <c r="FD745" s="54"/>
      <c r="FE745" s="54"/>
      <c r="FF745" s="54"/>
      <c r="FG745" s="54"/>
      <c r="FH745" s="54"/>
      <c r="FI745" s="54"/>
      <c r="FJ745" s="54"/>
      <c r="FK745" s="54"/>
      <c r="FL745" s="54"/>
      <c r="FM745" s="54"/>
      <c r="FN745" s="54"/>
      <c r="FO745" s="54"/>
      <c r="FP745" s="54"/>
      <c r="FQ745" s="54"/>
      <c r="FR745" s="54"/>
      <c r="FS745" s="54"/>
      <c r="FT745" s="54"/>
      <c r="FU745" s="54"/>
      <c r="FV745" s="54"/>
      <c r="FW745" s="54"/>
      <c r="FX745" s="54"/>
      <c r="FY745" s="54"/>
      <c r="FZ745" s="54"/>
      <c r="GA745" s="54"/>
      <c r="GB745" s="54"/>
      <c r="GC745" s="54"/>
      <c r="GD745" s="54"/>
      <c r="GE745" s="54"/>
      <c r="GF745" s="54"/>
      <c r="GG745" s="54"/>
      <c r="GH745" s="54"/>
      <c r="GI745" s="54"/>
      <c r="GJ745" s="54"/>
      <c r="GK745" s="54"/>
      <c r="GL745" s="54"/>
      <c r="GM745" s="54"/>
      <c r="GN745" s="54"/>
      <c r="GO745" s="54"/>
      <c r="GP745" s="54"/>
      <c r="GQ745" s="54"/>
      <c r="GR745" s="54"/>
      <c r="GS745" s="54"/>
      <c r="GT745" s="54"/>
      <c r="GU745" s="54"/>
      <c r="GV745" s="54"/>
      <c r="GW745" s="54"/>
      <c r="GX745" s="54"/>
      <c r="GY745" s="54"/>
      <c r="GZ745" s="54"/>
      <c r="HA745" s="54"/>
      <c r="HB745" s="54"/>
      <c r="HC745" s="54"/>
      <c r="HD745" s="54"/>
      <c r="HE745" s="54"/>
      <c r="HF745" s="54"/>
      <c r="HG745" s="54"/>
      <c r="HH745" s="54"/>
      <c r="HI745" s="54"/>
      <c r="HJ745" s="54"/>
      <c r="HK745" s="54"/>
      <c r="HL745" s="54"/>
      <c r="HM745" s="54"/>
      <c r="HN745" s="54"/>
      <c r="HO745" s="54"/>
      <c r="HP745" s="54"/>
      <c r="HQ745" s="54"/>
      <c r="HR745" s="54"/>
      <c r="HS745" s="54"/>
      <c r="HT745" s="54"/>
      <c r="HU745" s="54"/>
      <c r="HV745" s="54"/>
      <c r="HW745" s="54"/>
      <c r="HX745" s="54"/>
      <c r="HY745" s="54"/>
      <c r="HZ745" s="54"/>
      <c r="IA745" s="54"/>
      <c r="IB745" s="54"/>
      <c r="IC745" s="54"/>
      <c r="ID745" s="54"/>
      <c r="IE745" s="54"/>
      <c r="IF745" s="54"/>
      <c r="IG745" s="54"/>
      <c r="IH745" s="54"/>
      <c r="II745" s="54"/>
      <c r="IJ745" s="54"/>
      <c r="IK745" s="54"/>
      <c r="IL745" s="54"/>
      <c r="IM745" s="54"/>
      <c r="IN745" s="54"/>
      <c r="IO745" s="54"/>
      <c r="IP745" s="54"/>
      <c r="IQ745" s="54"/>
      <c r="IR745" s="54"/>
      <c r="IS745" s="54"/>
      <c r="IT745" s="54"/>
      <c r="IU745" s="54"/>
      <c r="IV745" s="54"/>
      <c r="IW745" s="54"/>
      <c r="IX745" s="54"/>
      <c r="IY745" s="54"/>
      <c r="IZ745" s="54"/>
      <c r="JA745" s="16"/>
      <c r="JB745" s="16"/>
      <c r="JC745" s="16"/>
      <c r="JD745" s="16"/>
    </row>
    <row r="746" spans="1:264" s="6" customFormat="1" x14ac:dyDescent="0.25">
      <c r="A746" s="55">
        <v>742</v>
      </c>
      <c r="B746" s="56">
        <f>ESTUDIANTES!B746</f>
        <v>0</v>
      </c>
      <c r="C746" s="56">
        <f>ESTUDIANTES!C746</f>
        <v>0</v>
      </c>
      <c r="D746" s="97">
        <f>ESTUDIANTES!D746</f>
        <v>0</v>
      </c>
      <c r="E746" s="97"/>
      <c r="F746" s="97"/>
      <c r="G746" s="97"/>
      <c r="H746" s="57">
        <f>ESTUDIANTES!H746</f>
        <v>0</v>
      </c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4"/>
      <c r="EK746" s="54"/>
      <c r="EL746" s="54"/>
      <c r="EM746" s="54"/>
      <c r="EN746" s="54"/>
      <c r="EO746" s="54"/>
      <c r="EP746" s="54"/>
      <c r="EQ746" s="54"/>
      <c r="ER746" s="54"/>
      <c r="ES746" s="54"/>
      <c r="ET746" s="54"/>
      <c r="EU746" s="54"/>
      <c r="EV746" s="54"/>
      <c r="EW746" s="54"/>
      <c r="EX746" s="54"/>
      <c r="EY746" s="54"/>
      <c r="EZ746" s="54"/>
      <c r="FA746" s="54"/>
      <c r="FB746" s="54"/>
      <c r="FC746" s="54"/>
      <c r="FD746" s="54"/>
      <c r="FE746" s="54"/>
      <c r="FF746" s="54"/>
      <c r="FG746" s="54"/>
      <c r="FH746" s="54"/>
      <c r="FI746" s="54"/>
      <c r="FJ746" s="54"/>
      <c r="FK746" s="54"/>
      <c r="FL746" s="54"/>
      <c r="FM746" s="54"/>
      <c r="FN746" s="54"/>
      <c r="FO746" s="54"/>
      <c r="FP746" s="54"/>
      <c r="FQ746" s="54"/>
      <c r="FR746" s="54"/>
      <c r="FS746" s="54"/>
      <c r="FT746" s="54"/>
      <c r="FU746" s="54"/>
      <c r="FV746" s="54"/>
      <c r="FW746" s="54"/>
      <c r="FX746" s="54"/>
      <c r="FY746" s="54"/>
      <c r="FZ746" s="54"/>
      <c r="GA746" s="54"/>
      <c r="GB746" s="54"/>
      <c r="GC746" s="54"/>
      <c r="GD746" s="54"/>
      <c r="GE746" s="54"/>
      <c r="GF746" s="54"/>
      <c r="GG746" s="54"/>
      <c r="GH746" s="54"/>
      <c r="GI746" s="54"/>
      <c r="GJ746" s="54"/>
      <c r="GK746" s="54"/>
      <c r="GL746" s="54"/>
      <c r="GM746" s="54"/>
      <c r="GN746" s="54"/>
      <c r="GO746" s="54"/>
      <c r="GP746" s="54"/>
      <c r="GQ746" s="54"/>
      <c r="GR746" s="54"/>
      <c r="GS746" s="54"/>
      <c r="GT746" s="54"/>
      <c r="GU746" s="54"/>
      <c r="GV746" s="54"/>
      <c r="GW746" s="54"/>
      <c r="GX746" s="54"/>
      <c r="GY746" s="54"/>
      <c r="GZ746" s="54"/>
      <c r="HA746" s="54"/>
      <c r="HB746" s="54"/>
      <c r="HC746" s="54"/>
      <c r="HD746" s="54"/>
      <c r="HE746" s="54"/>
      <c r="HF746" s="54"/>
      <c r="HG746" s="54"/>
      <c r="HH746" s="54"/>
      <c r="HI746" s="54"/>
      <c r="HJ746" s="54"/>
      <c r="HK746" s="54"/>
      <c r="HL746" s="54"/>
      <c r="HM746" s="54"/>
      <c r="HN746" s="54"/>
      <c r="HO746" s="54"/>
      <c r="HP746" s="54"/>
      <c r="HQ746" s="54"/>
      <c r="HR746" s="54"/>
      <c r="HS746" s="54"/>
      <c r="HT746" s="54"/>
      <c r="HU746" s="54"/>
      <c r="HV746" s="54"/>
      <c r="HW746" s="54"/>
      <c r="HX746" s="54"/>
      <c r="HY746" s="54"/>
      <c r="HZ746" s="54"/>
      <c r="IA746" s="54"/>
      <c r="IB746" s="54"/>
      <c r="IC746" s="54"/>
      <c r="ID746" s="54"/>
      <c r="IE746" s="54"/>
      <c r="IF746" s="54"/>
      <c r="IG746" s="54"/>
      <c r="IH746" s="54"/>
      <c r="II746" s="54"/>
      <c r="IJ746" s="54"/>
      <c r="IK746" s="54"/>
      <c r="IL746" s="54"/>
      <c r="IM746" s="54"/>
      <c r="IN746" s="54"/>
      <c r="IO746" s="54"/>
      <c r="IP746" s="54"/>
      <c r="IQ746" s="54"/>
      <c r="IR746" s="54"/>
      <c r="IS746" s="54"/>
      <c r="IT746" s="54"/>
      <c r="IU746" s="54"/>
      <c r="IV746" s="54"/>
      <c r="IW746" s="54"/>
      <c r="IX746" s="54"/>
      <c r="IY746" s="54"/>
      <c r="IZ746" s="54"/>
      <c r="JA746" s="16"/>
      <c r="JB746" s="16"/>
      <c r="JC746" s="16"/>
      <c r="JD746" s="16"/>
    </row>
    <row r="747" spans="1:264" s="6" customFormat="1" x14ac:dyDescent="0.25">
      <c r="A747" s="55">
        <v>743</v>
      </c>
      <c r="B747" s="56">
        <f>ESTUDIANTES!B747</f>
        <v>0</v>
      </c>
      <c r="C747" s="56">
        <f>ESTUDIANTES!C747</f>
        <v>0</v>
      </c>
      <c r="D747" s="97">
        <f>ESTUDIANTES!D747</f>
        <v>0</v>
      </c>
      <c r="E747" s="97"/>
      <c r="F747" s="97"/>
      <c r="G747" s="97"/>
      <c r="H747" s="57">
        <f>ESTUDIANTES!H747</f>
        <v>0</v>
      </c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4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4"/>
      <c r="EK747" s="54"/>
      <c r="EL747" s="54"/>
      <c r="EM747" s="54"/>
      <c r="EN747" s="54"/>
      <c r="EO747" s="54"/>
      <c r="EP747" s="54"/>
      <c r="EQ747" s="54"/>
      <c r="ER747" s="54"/>
      <c r="ES747" s="54"/>
      <c r="ET747" s="54"/>
      <c r="EU747" s="54"/>
      <c r="EV747" s="54"/>
      <c r="EW747" s="54"/>
      <c r="EX747" s="54"/>
      <c r="EY747" s="54"/>
      <c r="EZ747" s="54"/>
      <c r="FA747" s="54"/>
      <c r="FB747" s="54"/>
      <c r="FC747" s="54"/>
      <c r="FD747" s="54"/>
      <c r="FE747" s="54"/>
      <c r="FF747" s="54"/>
      <c r="FG747" s="54"/>
      <c r="FH747" s="54"/>
      <c r="FI747" s="54"/>
      <c r="FJ747" s="54"/>
      <c r="FK747" s="54"/>
      <c r="FL747" s="54"/>
      <c r="FM747" s="54"/>
      <c r="FN747" s="54"/>
      <c r="FO747" s="54"/>
      <c r="FP747" s="54"/>
      <c r="FQ747" s="54"/>
      <c r="FR747" s="54"/>
      <c r="FS747" s="54"/>
      <c r="FT747" s="54"/>
      <c r="FU747" s="54"/>
      <c r="FV747" s="54"/>
      <c r="FW747" s="54"/>
      <c r="FX747" s="54"/>
      <c r="FY747" s="54"/>
      <c r="FZ747" s="54"/>
      <c r="GA747" s="54"/>
      <c r="GB747" s="54"/>
      <c r="GC747" s="54"/>
      <c r="GD747" s="54"/>
      <c r="GE747" s="54"/>
      <c r="GF747" s="54"/>
      <c r="GG747" s="54"/>
      <c r="GH747" s="54"/>
      <c r="GI747" s="54"/>
      <c r="GJ747" s="54"/>
      <c r="GK747" s="54"/>
      <c r="GL747" s="54"/>
      <c r="GM747" s="54"/>
      <c r="GN747" s="54"/>
      <c r="GO747" s="54"/>
      <c r="GP747" s="54"/>
      <c r="GQ747" s="54"/>
      <c r="GR747" s="54"/>
      <c r="GS747" s="54"/>
      <c r="GT747" s="54"/>
      <c r="GU747" s="54"/>
      <c r="GV747" s="54"/>
      <c r="GW747" s="54"/>
      <c r="GX747" s="54"/>
      <c r="GY747" s="54"/>
      <c r="GZ747" s="54"/>
      <c r="HA747" s="54"/>
      <c r="HB747" s="54"/>
      <c r="HC747" s="54"/>
      <c r="HD747" s="54"/>
      <c r="HE747" s="54"/>
      <c r="HF747" s="54"/>
      <c r="HG747" s="54"/>
      <c r="HH747" s="54"/>
      <c r="HI747" s="54"/>
      <c r="HJ747" s="54"/>
      <c r="HK747" s="54"/>
      <c r="HL747" s="54"/>
      <c r="HM747" s="54"/>
      <c r="HN747" s="54"/>
      <c r="HO747" s="54"/>
      <c r="HP747" s="54"/>
      <c r="HQ747" s="54"/>
      <c r="HR747" s="54"/>
      <c r="HS747" s="54"/>
      <c r="HT747" s="54"/>
      <c r="HU747" s="54"/>
      <c r="HV747" s="54"/>
      <c r="HW747" s="54"/>
      <c r="HX747" s="54"/>
      <c r="HY747" s="54"/>
      <c r="HZ747" s="54"/>
      <c r="IA747" s="54"/>
      <c r="IB747" s="54"/>
      <c r="IC747" s="54"/>
      <c r="ID747" s="54"/>
      <c r="IE747" s="54"/>
      <c r="IF747" s="54"/>
      <c r="IG747" s="54"/>
      <c r="IH747" s="54"/>
      <c r="II747" s="54"/>
      <c r="IJ747" s="54"/>
      <c r="IK747" s="54"/>
      <c r="IL747" s="54"/>
      <c r="IM747" s="54"/>
      <c r="IN747" s="54"/>
      <c r="IO747" s="54"/>
      <c r="IP747" s="54"/>
      <c r="IQ747" s="54"/>
      <c r="IR747" s="54"/>
      <c r="IS747" s="54"/>
      <c r="IT747" s="54"/>
      <c r="IU747" s="54"/>
      <c r="IV747" s="54"/>
      <c r="IW747" s="54"/>
      <c r="IX747" s="54"/>
      <c r="IY747" s="54"/>
      <c r="IZ747" s="54"/>
      <c r="JA747" s="16"/>
      <c r="JB747" s="16"/>
      <c r="JC747" s="16"/>
      <c r="JD747" s="16"/>
    </row>
    <row r="748" spans="1:264" s="6" customFormat="1" x14ac:dyDescent="0.25">
      <c r="A748" s="55">
        <v>744</v>
      </c>
      <c r="B748" s="56">
        <f>ESTUDIANTES!B748</f>
        <v>0</v>
      </c>
      <c r="C748" s="56">
        <f>ESTUDIANTES!C748</f>
        <v>0</v>
      </c>
      <c r="D748" s="97">
        <f>ESTUDIANTES!D748</f>
        <v>0</v>
      </c>
      <c r="E748" s="97"/>
      <c r="F748" s="97"/>
      <c r="G748" s="97"/>
      <c r="H748" s="57">
        <f>ESTUDIANTES!H748</f>
        <v>0</v>
      </c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  <c r="CP748" s="54"/>
      <c r="CQ748" s="54"/>
      <c r="CR748" s="54"/>
      <c r="CS748" s="54"/>
      <c r="CT748" s="54"/>
      <c r="CU748" s="54"/>
      <c r="CV748" s="54"/>
      <c r="CW748" s="54"/>
      <c r="CX748" s="54"/>
      <c r="CY748" s="54"/>
      <c r="CZ748" s="54"/>
      <c r="DA748" s="54"/>
      <c r="DB748" s="54"/>
      <c r="DC748" s="54"/>
      <c r="DD748" s="54"/>
      <c r="DE748" s="54"/>
      <c r="DF748" s="54"/>
      <c r="DG748" s="54"/>
      <c r="DH748" s="54"/>
      <c r="DI748" s="54"/>
      <c r="DJ748" s="54"/>
      <c r="DK748" s="54"/>
      <c r="DL748" s="54"/>
      <c r="DM748" s="54"/>
      <c r="DN748" s="54"/>
      <c r="DO748" s="54"/>
      <c r="DP748" s="54"/>
      <c r="DQ748" s="54"/>
      <c r="DR748" s="54"/>
      <c r="DS748" s="54"/>
      <c r="DT748" s="54"/>
      <c r="DU748" s="54"/>
      <c r="DV748" s="54"/>
      <c r="DW748" s="54"/>
      <c r="DX748" s="54"/>
      <c r="DY748" s="54"/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  <c r="EJ748" s="54"/>
      <c r="EK748" s="54"/>
      <c r="EL748" s="54"/>
      <c r="EM748" s="54"/>
      <c r="EN748" s="54"/>
      <c r="EO748" s="54"/>
      <c r="EP748" s="54"/>
      <c r="EQ748" s="54"/>
      <c r="ER748" s="54"/>
      <c r="ES748" s="54"/>
      <c r="ET748" s="54"/>
      <c r="EU748" s="54"/>
      <c r="EV748" s="54"/>
      <c r="EW748" s="54"/>
      <c r="EX748" s="54"/>
      <c r="EY748" s="54"/>
      <c r="EZ748" s="54"/>
      <c r="FA748" s="54"/>
      <c r="FB748" s="54"/>
      <c r="FC748" s="54"/>
      <c r="FD748" s="54"/>
      <c r="FE748" s="54"/>
      <c r="FF748" s="54"/>
      <c r="FG748" s="54"/>
      <c r="FH748" s="54"/>
      <c r="FI748" s="54"/>
      <c r="FJ748" s="54"/>
      <c r="FK748" s="54"/>
      <c r="FL748" s="54"/>
      <c r="FM748" s="54"/>
      <c r="FN748" s="54"/>
      <c r="FO748" s="54"/>
      <c r="FP748" s="54"/>
      <c r="FQ748" s="54"/>
      <c r="FR748" s="54"/>
      <c r="FS748" s="54"/>
      <c r="FT748" s="54"/>
      <c r="FU748" s="54"/>
      <c r="FV748" s="54"/>
      <c r="FW748" s="54"/>
      <c r="FX748" s="54"/>
      <c r="FY748" s="54"/>
      <c r="FZ748" s="54"/>
      <c r="GA748" s="54"/>
      <c r="GB748" s="54"/>
      <c r="GC748" s="54"/>
      <c r="GD748" s="54"/>
      <c r="GE748" s="54"/>
      <c r="GF748" s="54"/>
      <c r="GG748" s="54"/>
      <c r="GH748" s="54"/>
      <c r="GI748" s="54"/>
      <c r="GJ748" s="54"/>
      <c r="GK748" s="54"/>
      <c r="GL748" s="54"/>
      <c r="GM748" s="54"/>
      <c r="GN748" s="54"/>
      <c r="GO748" s="54"/>
      <c r="GP748" s="54"/>
      <c r="GQ748" s="54"/>
      <c r="GR748" s="54"/>
      <c r="GS748" s="54"/>
      <c r="GT748" s="54"/>
      <c r="GU748" s="54"/>
      <c r="GV748" s="54"/>
      <c r="GW748" s="54"/>
      <c r="GX748" s="54"/>
      <c r="GY748" s="54"/>
      <c r="GZ748" s="54"/>
      <c r="HA748" s="54"/>
      <c r="HB748" s="54"/>
      <c r="HC748" s="54"/>
      <c r="HD748" s="54"/>
      <c r="HE748" s="54"/>
      <c r="HF748" s="54"/>
      <c r="HG748" s="54"/>
      <c r="HH748" s="54"/>
      <c r="HI748" s="54"/>
      <c r="HJ748" s="54"/>
      <c r="HK748" s="54"/>
      <c r="HL748" s="54"/>
      <c r="HM748" s="54"/>
      <c r="HN748" s="54"/>
      <c r="HO748" s="54"/>
      <c r="HP748" s="54"/>
      <c r="HQ748" s="54"/>
      <c r="HR748" s="54"/>
      <c r="HS748" s="54"/>
      <c r="HT748" s="54"/>
      <c r="HU748" s="54"/>
      <c r="HV748" s="54"/>
      <c r="HW748" s="54"/>
      <c r="HX748" s="54"/>
      <c r="HY748" s="54"/>
      <c r="HZ748" s="54"/>
      <c r="IA748" s="54"/>
      <c r="IB748" s="54"/>
      <c r="IC748" s="54"/>
      <c r="ID748" s="54"/>
      <c r="IE748" s="54"/>
      <c r="IF748" s="54"/>
      <c r="IG748" s="54"/>
      <c r="IH748" s="54"/>
      <c r="II748" s="54"/>
      <c r="IJ748" s="54"/>
      <c r="IK748" s="54"/>
      <c r="IL748" s="54"/>
      <c r="IM748" s="54"/>
      <c r="IN748" s="54"/>
      <c r="IO748" s="54"/>
      <c r="IP748" s="54"/>
      <c r="IQ748" s="54"/>
      <c r="IR748" s="54"/>
      <c r="IS748" s="54"/>
      <c r="IT748" s="54"/>
      <c r="IU748" s="54"/>
      <c r="IV748" s="54"/>
      <c r="IW748" s="54"/>
      <c r="IX748" s="54"/>
      <c r="IY748" s="54"/>
      <c r="IZ748" s="54"/>
      <c r="JA748" s="16"/>
      <c r="JB748" s="16"/>
      <c r="JC748" s="16"/>
      <c r="JD748" s="16"/>
    </row>
    <row r="749" spans="1:264" s="6" customFormat="1" x14ac:dyDescent="0.25">
      <c r="A749" s="55">
        <v>745</v>
      </c>
      <c r="B749" s="56">
        <f>ESTUDIANTES!B749</f>
        <v>0</v>
      </c>
      <c r="C749" s="56">
        <f>ESTUDIANTES!C749</f>
        <v>0</v>
      </c>
      <c r="D749" s="97">
        <f>ESTUDIANTES!D749</f>
        <v>0</v>
      </c>
      <c r="E749" s="97"/>
      <c r="F749" s="97"/>
      <c r="G749" s="97"/>
      <c r="H749" s="57">
        <f>ESTUDIANTES!H749</f>
        <v>0</v>
      </c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  <c r="CP749" s="54"/>
      <c r="CQ749" s="54"/>
      <c r="CR749" s="54"/>
      <c r="CS749" s="54"/>
      <c r="CT749" s="54"/>
      <c r="CU749" s="54"/>
      <c r="CV749" s="54"/>
      <c r="CW749" s="54"/>
      <c r="CX749" s="54"/>
      <c r="CY749" s="54"/>
      <c r="CZ749" s="54"/>
      <c r="DA749" s="54"/>
      <c r="DB749" s="54"/>
      <c r="DC749" s="54"/>
      <c r="DD749" s="54"/>
      <c r="DE749" s="54"/>
      <c r="DF749" s="54"/>
      <c r="DG749" s="54"/>
      <c r="DH749" s="54"/>
      <c r="DI749" s="54"/>
      <c r="DJ749" s="54"/>
      <c r="DK749" s="54"/>
      <c r="DL749" s="54"/>
      <c r="DM749" s="54"/>
      <c r="DN749" s="54"/>
      <c r="DO749" s="54"/>
      <c r="DP749" s="54"/>
      <c r="DQ749" s="54"/>
      <c r="DR749" s="54"/>
      <c r="DS749" s="54"/>
      <c r="DT749" s="54"/>
      <c r="DU749" s="54"/>
      <c r="DV749" s="54"/>
      <c r="DW749" s="54"/>
      <c r="DX749" s="54"/>
      <c r="DY749" s="54"/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  <c r="EJ749" s="54"/>
      <c r="EK749" s="54"/>
      <c r="EL749" s="54"/>
      <c r="EM749" s="54"/>
      <c r="EN749" s="54"/>
      <c r="EO749" s="54"/>
      <c r="EP749" s="54"/>
      <c r="EQ749" s="54"/>
      <c r="ER749" s="54"/>
      <c r="ES749" s="54"/>
      <c r="ET749" s="54"/>
      <c r="EU749" s="54"/>
      <c r="EV749" s="54"/>
      <c r="EW749" s="54"/>
      <c r="EX749" s="54"/>
      <c r="EY749" s="54"/>
      <c r="EZ749" s="54"/>
      <c r="FA749" s="54"/>
      <c r="FB749" s="54"/>
      <c r="FC749" s="54"/>
      <c r="FD749" s="54"/>
      <c r="FE749" s="54"/>
      <c r="FF749" s="54"/>
      <c r="FG749" s="54"/>
      <c r="FH749" s="54"/>
      <c r="FI749" s="54"/>
      <c r="FJ749" s="54"/>
      <c r="FK749" s="54"/>
      <c r="FL749" s="54"/>
      <c r="FM749" s="54"/>
      <c r="FN749" s="54"/>
      <c r="FO749" s="54"/>
      <c r="FP749" s="54"/>
      <c r="FQ749" s="54"/>
      <c r="FR749" s="54"/>
      <c r="FS749" s="54"/>
      <c r="FT749" s="54"/>
      <c r="FU749" s="54"/>
      <c r="FV749" s="54"/>
      <c r="FW749" s="54"/>
      <c r="FX749" s="54"/>
      <c r="FY749" s="54"/>
      <c r="FZ749" s="54"/>
      <c r="GA749" s="54"/>
      <c r="GB749" s="54"/>
      <c r="GC749" s="54"/>
      <c r="GD749" s="54"/>
      <c r="GE749" s="54"/>
      <c r="GF749" s="54"/>
      <c r="GG749" s="54"/>
      <c r="GH749" s="54"/>
      <c r="GI749" s="54"/>
      <c r="GJ749" s="54"/>
      <c r="GK749" s="54"/>
      <c r="GL749" s="54"/>
      <c r="GM749" s="54"/>
      <c r="GN749" s="54"/>
      <c r="GO749" s="54"/>
      <c r="GP749" s="54"/>
      <c r="GQ749" s="54"/>
      <c r="GR749" s="54"/>
      <c r="GS749" s="54"/>
      <c r="GT749" s="54"/>
      <c r="GU749" s="54"/>
      <c r="GV749" s="54"/>
      <c r="GW749" s="54"/>
      <c r="GX749" s="54"/>
      <c r="GY749" s="54"/>
      <c r="GZ749" s="54"/>
      <c r="HA749" s="54"/>
      <c r="HB749" s="54"/>
      <c r="HC749" s="54"/>
      <c r="HD749" s="54"/>
      <c r="HE749" s="54"/>
      <c r="HF749" s="54"/>
      <c r="HG749" s="54"/>
      <c r="HH749" s="54"/>
      <c r="HI749" s="54"/>
      <c r="HJ749" s="54"/>
      <c r="HK749" s="54"/>
      <c r="HL749" s="54"/>
      <c r="HM749" s="54"/>
      <c r="HN749" s="54"/>
      <c r="HO749" s="54"/>
      <c r="HP749" s="54"/>
      <c r="HQ749" s="54"/>
      <c r="HR749" s="54"/>
      <c r="HS749" s="54"/>
      <c r="HT749" s="54"/>
      <c r="HU749" s="54"/>
      <c r="HV749" s="54"/>
      <c r="HW749" s="54"/>
      <c r="HX749" s="54"/>
      <c r="HY749" s="54"/>
      <c r="HZ749" s="54"/>
      <c r="IA749" s="54"/>
      <c r="IB749" s="54"/>
      <c r="IC749" s="54"/>
      <c r="ID749" s="54"/>
      <c r="IE749" s="54"/>
      <c r="IF749" s="54"/>
      <c r="IG749" s="54"/>
      <c r="IH749" s="54"/>
      <c r="II749" s="54"/>
      <c r="IJ749" s="54"/>
      <c r="IK749" s="54"/>
      <c r="IL749" s="54"/>
      <c r="IM749" s="54"/>
      <c r="IN749" s="54"/>
      <c r="IO749" s="54"/>
      <c r="IP749" s="54"/>
      <c r="IQ749" s="54"/>
      <c r="IR749" s="54"/>
      <c r="IS749" s="54"/>
      <c r="IT749" s="54"/>
      <c r="IU749" s="54"/>
      <c r="IV749" s="54"/>
      <c r="IW749" s="54"/>
      <c r="IX749" s="54"/>
      <c r="IY749" s="54"/>
      <c r="IZ749" s="54"/>
      <c r="JA749" s="16"/>
      <c r="JB749" s="16"/>
      <c r="JC749" s="16"/>
      <c r="JD749" s="16"/>
    </row>
    <row r="750" spans="1:264" s="6" customFormat="1" x14ac:dyDescent="0.25">
      <c r="A750" s="55">
        <v>746</v>
      </c>
      <c r="B750" s="56">
        <f>ESTUDIANTES!B750</f>
        <v>0</v>
      </c>
      <c r="C750" s="56">
        <f>ESTUDIANTES!C750</f>
        <v>0</v>
      </c>
      <c r="D750" s="97">
        <f>ESTUDIANTES!D750</f>
        <v>0</v>
      </c>
      <c r="E750" s="97"/>
      <c r="F750" s="97"/>
      <c r="G750" s="97"/>
      <c r="H750" s="57">
        <f>ESTUDIANTES!H750</f>
        <v>0</v>
      </c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4"/>
      <c r="EK750" s="54"/>
      <c r="EL750" s="54"/>
      <c r="EM750" s="54"/>
      <c r="EN750" s="54"/>
      <c r="EO750" s="54"/>
      <c r="EP750" s="54"/>
      <c r="EQ750" s="54"/>
      <c r="ER750" s="54"/>
      <c r="ES750" s="54"/>
      <c r="ET750" s="54"/>
      <c r="EU750" s="54"/>
      <c r="EV750" s="54"/>
      <c r="EW750" s="54"/>
      <c r="EX750" s="54"/>
      <c r="EY750" s="54"/>
      <c r="EZ750" s="54"/>
      <c r="FA750" s="54"/>
      <c r="FB750" s="54"/>
      <c r="FC750" s="54"/>
      <c r="FD750" s="54"/>
      <c r="FE750" s="54"/>
      <c r="FF750" s="54"/>
      <c r="FG750" s="54"/>
      <c r="FH750" s="54"/>
      <c r="FI750" s="54"/>
      <c r="FJ750" s="54"/>
      <c r="FK750" s="54"/>
      <c r="FL750" s="54"/>
      <c r="FM750" s="54"/>
      <c r="FN750" s="54"/>
      <c r="FO750" s="54"/>
      <c r="FP750" s="54"/>
      <c r="FQ750" s="54"/>
      <c r="FR750" s="54"/>
      <c r="FS750" s="54"/>
      <c r="FT750" s="54"/>
      <c r="FU750" s="54"/>
      <c r="FV750" s="54"/>
      <c r="FW750" s="54"/>
      <c r="FX750" s="54"/>
      <c r="FY750" s="54"/>
      <c r="FZ750" s="54"/>
      <c r="GA750" s="54"/>
      <c r="GB750" s="54"/>
      <c r="GC750" s="54"/>
      <c r="GD750" s="54"/>
      <c r="GE750" s="54"/>
      <c r="GF750" s="54"/>
      <c r="GG750" s="54"/>
      <c r="GH750" s="54"/>
      <c r="GI750" s="54"/>
      <c r="GJ750" s="54"/>
      <c r="GK750" s="54"/>
      <c r="GL750" s="54"/>
      <c r="GM750" s="54"/>
      <c r="GN750" s="54"/>
      <c r="GO750" s="54"/>
      <c r="GP750" s="54"/>
      <c r="GQ750" s="54"/>
      <c r="GR750" s="54"/>
      <c r="GS750" s="54"/>
      <c r="GT750" s="54"/>
      <c r="GU750" s="54"/>
      <c r="GV750" s="54"/>
      <c r="GW750" s="54"/>
      <c r="GX750" s="54"/>
      <c r="GY750" s="54"/>
      <c r="GZ750" s="54"/>
      <c r="HA750" s="54"/>
      <c r="HB750" s="54"/>
      <c r="HC750" s="54"/>
      <c r="HD750" s="54"/>
      <c r="HE750" s="54"/>
      <c r="HF750" s="54"/>
      <c r="HG750" s="54"/>
      <c r="HH750" s="54"/>
      <c r="HI750" s="54"/>
      <c r="HJ750" s="54"/>
      <c r="HK750" s="54"/>
      <c r="HL750" s="54"/>
      <c r="HM750" s="54"/>
      <c r="HN750" s="54"/>
      <c r="HO750" s="54"/>
      <c r="HP750" s="54"/>
      <c r="HQ750" s="54"/>
      <c r="HR750" s="54"/>
      <c r="HS750" s="54"/>
      <c r="HT750" s="54"/>
      <c r="HU750" s="54"/>
      <c r="HV750" s="54"/>
      <c r="HW750" s="54"/>
      <c r="HX750" s="54"/>
      <c r="HY750" s="54"/>
      <c r="HZ750" s="54"/>
      <c r="IA750" s="54"/>
      <c r="IB750" s="54"/>
      <c r="IC750" s="54"/>
      <c r="ID750" s="54"/>
      <c r="IE750" s="54"/>
      <c r="IF750" s="54"/>
      <c r="IG750" s="54"/>
      <c r="IH750" s="54"/>
      <c r="II750" s="54"/>
      <c r="IJ750" s="54"/>
      <c r="IK750" s="54"/>
      <c r="IL750" s="54"/>
      <c r="IM750" s="54"/>
      <c r="IN750" s="54"/>
      <c r="IO750" s="54"/>
      <c r="IP750" s="54"/>
      <c r="IQ750" s="54"/>
      <c r="IR750" s="54"/>
      <c r="IS750" s="54"/>
      <c r="IT750" s="54"/>
      <c r="IU750" s="54"/>
      <c r="IV750" s="54"/>
      <c r="IW750" s="54"/>
      <c r="IX750" s="54"/>
      <c r="IY750" s="54"/>
      <c r="IZ750" s="54"/>
      <c r="JA750" s="16"/>
      <c r="JB750" s="16"/>
      <c r="JC750" s="16"/>
      <c r="JD750" s="16"/>
    </row>
    <row r="751" spans="1:264" s="6" customFormat="1" x14ac:dyDescent="0.25">
      <c r="A751" s="55">
        <v>747</v>
      </c>
      <c r="B751" s="56">
        <f>ESTUDIANTES!B751</f>
        <v>0</v>
      </c>
      <c r="C751" s="56">
        <f>ESTUDIANTES!C751</f>
        <v>0</v>
      </c>
      <c r="D751" s="97">
        <f>ESTUDIANTES!D751</f>
        <v>0</v>
      </c>
      <c r="E751" s="97"/>
      <c r="F751" s="97"/>
      <c r="G751" s="97"/>
      <c r="H751" s="57">
        <f>ESTUDIANTES!H751</f>
        <v>0</v>
      </c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4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4"/>
      <c r="EK751" s="54"/>
      <c r="EL751" s="54"/>
      <c r="EM751" s="54"/>
      <c r="EN751" s="54"/>
      <c r="EO751" s="54"/>
      <c r="EP751" s="54"/>
      <c r="EQ751" s="54"/>
      <c r="ER751" s="54"/>
      <c r="ES751" s="54"/>
      <c r="ET751" s="54"/>
      <c r="EU751" s="54"/>
      <c r="EV751" s="54"/>
      <c r="EW751" s="54"/>
      <c r="EX751" s="54"/>
      <c r="EY751" s="54"/>
      <c r="EZ751" s="54"/>
      <c r="FA751" s="54"/>
      <c r="FB751" s="54"/>
      <c r="FC751" s="54"/>
      <c r="FD751" s="54"/>
      <c r="FE751" s="54"/>
      <c r="FF751" s="54"/>
      <c r="FG751" s="54"/>
      <c r="FH751" s="54"/>
      <c r="FI751" s="54"/>
      <c r="FJ751" s="54"/>
      <c r="FK751" s="54"/>
      <c r="FL751" s="54"/>
      <c r="FM751" s="54"/>
      <c r="FN751" s="54"/>
      <c r="FO751" s="54"/>
      <c r="FP751" s="54"/>
      <c r="FQ751" s="54"/>
      <c r="FR751" s="54"/>
      <c r="FS751" s="54"/>
      <c r="FT751" s="54"/>
      <c r="FU751" s="54"/>
      <c r="FV751" s="54"/>
      <c r="FW751" s="54"/>
      <c r="FX751" s="54"/>
      <c r="FY751" s="54"/>
      <c r="FZ751" s="54"/>
      <c r="GA751" s="54"/>
      <c r="GB751" s="54"/>
      <c r="GC751" s="54"/>
      <c r="GD751" s="54"/>
      <c r="GE751" s="54"/>
      <c r="GF751" s="54"/>
      <c r="GG751" s="54"/>
      <c r="GH751" s="54"/>
      <c r="GI751" s="54"/>
      <c r="GJ751" s="54"/>
      <c r="GK751" s="54"/>
      <c r="GL751" s="54"/>
      <c r="GM751" s="54"/>
      <c r="GN751" s="54"/>
      <c r="GO751" s="54"/>
      <c r="GP751" s="54"/>
      <c r="GQ751" s="54"/>
      <c r="GR751" s="54"/>
      <c r="GS751" s="54"/>
      <c r="GT751" s="54"/>
      <c r="GU751" s="54"/>
      <c r="GV751" s="54"/>
      <c r="GW751" s="54"/>
      <c r="GX751" s="54"/>
      <c r="GY751" s="54"/>
      <c r="GZ751" s="54"/>
      <c r="HA751" s="54"/>
      <c r="HB751" s="54"/>
      <c r="HC751" s="54"/>
      <c r="HD751" s="54"/>
      <c r="HE751" s="54"/>
      <c r="HF751" s="54"/>
      <c r="HG751" s="54"/>
      <c r="HH751" s="54"/>
      <c r="HI751" s="54"/>
      <c r="HJ751" s="54"/>
      <c r="HK751" s="54"/>
      <c r="HL751" s="54"/>
      <c r="HM751" s="54"/>
      <c r="HN751" s="54"/>
      <c r="HO751" s="54"/>
      <c r="HP751" s="54"/>
      <c r="HQ751" s="54"/>
      <c r="HR751" s="54"/>
      <c r="HS751" s="54"/>
      <c r="HT751" s="54"/>
      <c r="HU751" s="54"/>
      <c r="HV751" s="54"/>
      <c r="HW751" s="54"/>
      <c r="HX751" s="54"/>
      <c r="HY751" s="54"/>
      <c r="HZ751" s="54"/>
      <c r="IA751" s="54"/>
      <c r="IB751" s="54"/>
      <c r="IC751" s="54"/>
      <c r="ID751" s="54"/>
      <c r="IE751" s="54"/>
      <c r="IF751" s="54"/>
      <c r="IG751" s="54"/>
      <c r="IH751" s="54"/>
      <c r="II751" s="54"/>
      <c r="IJ751" s="54"/>
      <c r="IK751" s="54"/>
      <c r="IL751" s="54"/>
      <c r="IM751" s="54"/>
      <c r="IN751" s="54"/>
      <c r="IO751" s="54"/>
      <c r="IP751" s="54"/>
      <c r="IQ751" s="54"/>
      <c r="IR751" s="54"/>
      <c r="IS751" s="54"/>
      <c r="IT751" s="54"/>
      <c r="IU751" s="54"/>
      <c r="IV751" s="54"/>
      <c r="IW751" s="54"/>
      <c r="IX751" s="54"/>
      <c r="IY751" s="54"/>
      <c r="IZ751" s="54"/>
      <c r="JA751" s="16"/>
      <c r="JB751" s="16"/>
      <c r="JC751" s="16"/>
      <c r="JD751" s="16"/>
    </row>
    <row r="752" spans="1:264" s="6" customFormat="1" x14ac:dyDescent="0.25">
      <c r="A752" s="55">
        <v>748</v>
      </c>
      <c r="B752" s="56">
        <f>ESTUDIANTES!B752</f>
        <v>0</v>
      </c>
      <c r="C752" s="56">
        <f>ESTUDIANTES!C752</f>
        <v>0</v>
      </c>
      <c r="D752" s="97">
        <f>ESTUDIANTES!D752</f>
        <v>0</v>
      </c>
      <c r="E752" s="97"/>
      <c r="F752" s="97"/>
      <c r="G752" s="97"/>
      <c r="H752" s="57">
        <f>ESTUDIANTES!H752</f>
        <v>0</v>
      </c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4"/>
      <c r="EK752" s="54"/>
      <c r="EL752" s="54"/>
      <c r="EM752" s="54"/>
      <c r="EN752" s="54"/>
      <c r="EO752" s="54"/>
      <c r="EP752" s="54"/>
      <c r="EQ752" s="54"/>
      <c r="ER752" s="54"/>
      <c r="ES752" s="54"/>
      <c r="ET752" s="54"/>
      <c r="EU752" s="54"/>
      <c r="EV752" s="54"/>
      <c r="EW752" s="54"/>
      <c r="EX752" s="54"/>
      <c r="EY752" s="54"/>
      <c r="EZ752" s="54"/>
      <c r="FA752" s="54"/>
      <c r="FB752" s="54"/>
      <c r="FC752" s="54"/>
      <c r="FD752" s="54"/>
      <c r="FE752" s="54"/>
      <c r="FF752" s="54"/>
      <c r="FG752" s="54"/>
      <c r="FH752" s="54"/>
      <c r="FI752" s="54"/>
      <c r="FJ752" s="54"/>
      <c r="FK752" s="54"/>
      <c r="FL752" s="54"/>
      <c r="FM752" s="54"/>
      <c r="FN752" s="54"/>
      <c r="FO752" s="54"/>
      <c r="FP752" s="54"/>
      <c r="FQ752" s="54"/>
      <c r="FR752" s="54"/>
      <c r="FS752" s="54"/>
      <c r="FT752" s="54"/>
      <c r="FU752" s="54"/>
      <c r="FV752" s="54"/>
      <c r="FW752" s="54"/>
      <c r="FX752" s="54"/>
      <c r="FY752" s="54"/>
      <c r="FZ752" s="54"/>
      <c r="GA752" s="54"/>
      <c r="GB752" s="54"/>
      <c r="GC752" s="54"/>
      <c r="GD752" s="54"/>
      <c r="GE752" s="54"/>
      <c r="GF752" s="54"/>
      <c r="GG752" s="54"/>
      <c r="GH752" s="54"/>
      <c r="GI752" s="54"/>
      <c r="GJ752" s="54"/>
      <c r="GK752" s="54"/>
      <c r="GL752" s="54"/>
      <c r="GM752" s="54"/>
      <c r="GN752" s="54"/>
      <c r="GO752" s="54"/>
      <c r="GP752" s="54"/>
      <c r="GQ752" s="54"/>
      <c r="GR752" s="54"/>
      <c r="GS752" s="54"/>
      <c r="GT752" s="54"/>
      <c r="GU752" s="54"/>
      <c r="GV752" s="54"/>
      <c r="GW752" s="54"/>
      <c r="GX752" s="54"/>
      <c r="GY752" s="54"/>
      <c r="GZ752" s="54"/>
      <c r="HA752" s="54"/>
      <c r="HB752" s="54"/>
      <c r="HC752" s="54"/>
      <c r="HD752" s="54"/>
      <c r="HE752" s="54"/>
      <c r="HF752" s="54"/>
      <c r="HG752" s="54"/>
      <c r="HH752" s="54"/>
      <c r="HI752" s="54"/>
      <c r="HJ752" s="54"/>
      <c r="HK752" s="54"/>
      <c r="HL752" s="54"/>
      <c r="HM752" s="54"/>
      <c r="HN752" s="54"/>
      <c r="HO752" s="54"/>
      <c r="HP752" s="54"/>
      <c r="HQ752" s="54"/>
      <c r="HR752" s="54"/>
      <c r="HS752" s="54"/>
      <c r="HT752" s="54"/>
      <c r="HU752" s="54"/>
      <c r="HV752" s="54"/>
      <c r="HW752" s="54"/>
      <c r="HX752" s="54"/>
      <c r="HY752" s="54"/>
      <c r="HZ752" s="54"/>
      <c r="IA752" s="54"/>
      <c r="IB752" s="54"/>
      <c r="IC752" s="54"/>
      <c r="ID752" s="54"/>
      <c r="IE752" s="54"/>
      <c r="IF752" s="54"/>
      <c r="IG752" s="54"/>
      <c r="IH752" s="54"/>
      <c r="II752" s="54"/>
      <c r="IJ752" s="54"/>
      <c r="IK752" s="54"/>
      <c r="IL752" s="54"/>
      <c r="IM752" s="54"/>
      <c r="IN752" s="54"/>
      <c r="IO752" s="54"/>
      <c r="IP752" s="54"/>
      <c r="IQ752" s="54"/>
      <c r="IR752" s="54"/>
      <c r="IS752" s="54"/>
      <c r="IT752" s="54"/>
      <c r="IU752" s="54"/>
      <c r="IV752" s="54"/>
      <c r="IW752" s="54"/>
      <c r="IX752" s="54"/>
      <c r="IY752" s="54"/>
      <c r="IZ752" s="54"/>
      <c r="JA752" s="16"/>
      <c r="JB752" s="16"/>
      <c r="JC752" s="16"/>
      <c r="JD752" s="16"/>
    </row>
    <row r="753" spans="1:264" s="6" customFormat="1" x14ac:dyDescent="0.25">
      <c r="A753" s="55">
        <v>749</v>
      </c>
      <c r="B753" s="56">
        <f>ESTUDIANTES!B753</f>
        <v>0</v>
      </c>
      <c r="C753" s="56">
        <f>ESTUDIANTES!C753</f>
        <v>0</v>
      </c>
      <c r="D753" s="97">
        <f>ESTUDIANTES!D753</f>
        <v>0</v>
      </c>
      <c r="E753" s="97"/>
      <c r="F753" s="97"/>
      <c r="G753" s="97"/>
      <c r="H753" s="57">
        <f>ESTUDIANTES!H753</f>
        <v>0</v>
      </c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4"/>
      <c r="EK753" s="54"/>
      <c r="EL753" s="54"/>
      <c r="EM753" s="54"/>
      <c r="EN753" s="54"/>
      <c r="EO753" s="54"/>
      <c r="EP753" s="54"/>
      <c r="EQ753" s="54"/>
      <c r="ER753" s="54"/>
      <c r="ES753" s="54"/>
      <c r="ET753" s="54"/>
      <c r="EU753" s="54"/>
      <c r="EV753" s="54"/>
      <c r="EW753" s="54"/>
      <c r="EX753" s="54"/>
      <c r="EY753" s="54"/>
      <c r="EZ753" s="54"/>
      <c r="FA753" s="54"/>
      <c r="FB753" s="54"/>
      <c r="FC753" s="54"/>
      <c r="FD753" s="54"/>
      <c r="FE753" s="54"/>
      <c r="FF753" s="54"/>
      <c r="FG753" s="54"/>
      <c r="FH753" s="54"/>
      <c r="FI753" s="54"/>
      <c r="FJ753" s="54"/>
      <c r="FK753" s="54"/>
      <c r="FL753" s="54"/>
      <c r="FM753" s="54"/>
      <c r="FN753" s="54"/>
      <c r="FO753" s="54"/>
      <c r="FP753" s="54"/>
      <c r="FQ753" s="54"/>
      <c r="FR753" s="54"/>
      <c r="FS753" s="54"/>
      <c r="FT753" s="54"/>
      <c r="FU753" s="54"/>
      <c r="FV753" s="54"/>
      <c r="FW753" s="54"/>
      <c r="FX753" s="54"/>
      <c r="FY753" s="54"/>
      <c r="FZ753" s="54"/>
      <c r="GA753" s="54"/>
      <c r="GB753" s="54"/>
      <c r="GC753" s="54"/>
      <c r="GD753" s="54"/>
      <c r="GE753" s="54"/>
      <c r="GF753" s="54"/>
      <c r="GG753" s="54"/>
      <c r="GH753" s="54"/>
      <c r="GI753" s="54"/>
      <c r="GJ753" s="54"/>
      <c r="GK753" s="54"/>
      <c r="GL753" s="54"/>
      <c r="GM753" s="54"/>
      <c r="GN753" s="54"/>
      <c r="GO753" s="54"/>
      <c r="GP753" s="54"/>
      <c r="GQ753" s="54"/>
      <c r="GR753" s="54"/>
      <c r="GS753" s="54"/>
      <c r="GT753" s="54"/>
      <c r="GU753" s="54"/>
      <c r="GV753" s="54"/>
      <c r="GW753" s="54"/>
      <c r="GX753" s="54"/>
      <c r="GY753" s="54"/>
      <c r="GZ753" s="54"/>
      <c r="HA753" s="54"/>
      <c r="HB753" s="54"/>
      <c r="HC753" s="54"/>
      <c r="HD753" s="54"/>
      <c r="HE753" s="54"/>
      <c r="HF753" s="54"/>
      <c r="HG753" s="54"/>
      <c r="HH753" s="54"/>
      <c r="HI753" s="54"/>
      <c r="HJ753" s="54"/>
      <c r="HK753" s="54"/>
      <c r="HL753" s="54"/>
      <c r="HM753" s="54"/>
      <c r="HN753" s="54"/>
      <c r="HO753" s="54"/>
      <c r="HP753" s="54"/>
      <c r="HQ753" s="54"/>
      <c r="HR753" s="54"/>
      <c r="HS753" s="54"/>
      <c r="HT753" s="54"/>
      <c r="HU753" s="54"/>
      <c r="HV753" s="54"/>
      <c r="HW753" s="54"/>
      <c r="HX753" s="54"/>
      <c r="HY753" s="54"/>
      <c r="HZ753" s="54"/>
      <c r="IA753" s="54"/>
      <c r="IB753" s="54"/>
      <c r="IC753" s="54"/>
      <c r="ID753" s="54"/>
      <c r="IE753" s="54"/>
      <c r="IF753" s="54"/>
      <c r="IG753" s="54"/>
      <c r="IH753" s="54"/>
      <c r="II753" s="54"/>
      <c r="IJ753" s="54"/>
      <c r="IK753" s="54"/>
      <c r="IL753" s="54"/>
      <c r="IM753" s="54"/>
      <c r="IN753" s="54"/>
      <c r="IO753" s="54"/>
      <c r="IP753" s="54"/>
      <c r="IQ753" s="54"/>
      <c r="IR753" s="54"/>
      <c r="IS753" s="54"/>
      <c r="IT753" s="54"/>
      <c r="IU753" s="54"/>
      <c r="IV753" s="54"/>
      <c r="IW753" s="54"/>
      <c r="IX753" s="54"/>
      <c r="IY753" s="54"/>
      <c r="IZ753" s="54"/>
      <c r="JA753" s="16"/>
      <c r="JB753" s="16"/>
      <c r="JC753" s="16"/>
      <c r="JD753" s="16"/>
    </row>
    <row r="754" spans="1:264" s="6" customFormat="1" x14ac:dyDescent="0.25">
      <c r="A754" s="55">
        <v>750</v>
      </c>
      <c r="B754" s="56">
        <f>ESTUDIANTES!B754</f>
        <v>0</v>
      </c>
      <c r="C754" s="56">
        <f>ESTUDIANTES!C754</f>
        <v>0</v>
      </c>
      <c r="D754" s="97">
        <f>ESTUDIANTES!D754</f>
        <v>0</v>
      </c>
      <c r="E754" s="97"/>
      <c r="F754" s="97"/>
      <c r="G754" s="97"/>
      <c r="H754" s="57">
        <f>ESTUDIANTES!H754</f>
        <v>0</v>
      </c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4"/>
      <c r="EK754" s="54"/>
      <c r="EL754" s="54"/>
      <c r="EM754" s="54"/>
      <c r="EN754" s="54"/>
      <c r="EO754" s="54"/>
      <c r="EP754" s="54"/>
      <c r="EQ754" s="54"/>
      <c r="ER754" s="54"/>
      <c r="ES754" s="54"/>
      <c r="ET754" s="54"/>
      <c r="EU754" s="54"/>
      <c r="EV754" s="54"/>
      <c r="EW754" s="54"/>
      <c r="EX754" s="54"/>
      <c r="EY754" s="54"/>
      <c r="EZ754" s="54"/>
      <c r="FA754" s="54"/>
      <c r="FB754" s="54"/>
      <c r="FC754" s="54"/>
      <c r="FD754" s="54"/>
      <c r="FE754" s="54"/>
      <c r="FF754" s="54"/>
      <c r="FG754" s="54"/>
      <c r="FH754" s="54"/>
      <c r="FI754" s="54"/>
      <c r="FJ754" s="54"/>
      <c r="FK754" s="54"/>
      <c r="FL754" s="54"/>
      <c r="FM754" s="54"/>
      <c r="FN754" s="54"/>
      <c r="FO754" s="54"/>
      <c r="FP754" s="54"/>
      <c r="FQ754" s="54"/>
      <c r="FR754" s="54"/>
      <c r="FS754" s="54"/>
      <c r="FT754" s="54"/>
      <c r="FU754" s="54"/>
      <c r="FV754" s="54"/>
      <c r="FW754" s="54"/>
      <c r="FX754" s="54"/>
      <c r="FY754" s="54"/>
      <c r="FZ754" s="54"/>
      <c r="GA754" s="54"/>
      <c r="GB754" s="54"/>
      <c r="GC754" s="54"/>
      <c r="GD754" s="54"/>
      <c r="GE754" s="54"/>
      <c r="GF754" s="54"/>
      <c r="GG754" s="54"/>
      <c r="GH754" s="54"/>
      <c r="GI754" s="54"/>
      <c r="GJ754" s="54"/>
      <c r="GK754" s="54"/>
      <c r="GL754" s="54"/>
      <c r="GM754" s="54"/>
      <c r="GN754" s="54"/>
      <c r="GO754" s="54"/>
      <c r="GP754" s="54"/>
      <c r="GQ754" s="54"/>
      <c r="GR754" s="54"/>
      <c r="GS754" s="54"/>
      <c r="GT754" s="54"/>
      <c r="GU754" s="54"/>
      <c r="GV754" s="54"/>
      <c r="GW754" s="54"/>
      <c r="GX754" s="54"/>
      <c r="GY754" s="54"/>
      <c r="GZ754" s="54"/>
      <c r="HA754" s="54"/>
      <c r="HB754" s="54"/>
      <c r="HC754" s="54"/>
      <c r="HD754" s="54"/>
      <c r="HE754" s="54"/>
      <c r="HF754" s="54"/>
      <c r="HG754" s="54"/>
      <c r="HH754" s="54"/>
      <c r="HI754" s="54"/>
      <c r="HJ754" s="54"/>
      <c r="HK754" s="54"/>
      <c r="HL754" s="54"/>
      <c r="HM754" s="54"/>
      <c r="HN754" s="54"/>
      <c r="HO754" s="54"/>
      <c r="HP754" s="54"/>
      <c r="HQ754" s="54"/>
      <c r="HR754" s="54"/>
      <c r="HS754" s="54"/>
      <c r="HT754" s="54"/>
      <c r="HU754" s="54"/>
      <c r="HV754" s="54"/>
      <c r="HW754" s="54"/>
      <c r="HX754" s="54"/>
      <c r="HY754" s="54"/>
      <c r="HZ754" s="54"/>
      <c r="IA754" s="54"/>
      <c r="IB754" s="54"/>
      <c r="IC754" s="54"/>
      <c r="ID754" s="54"/>
      <c r="IE754" s="54"/>
      <c r="IF754" s="54"/>
      <c r="IG754" s="54"/>
      <c r="IH754" s="54"/>
      <c r="II754" s="54"/>
      <c r="IJ754" s="54"/>
      <c r="IK754" s="54"/>
      <c r="IL754" s="54"/>
      <c r="IM754" s="54"/>
      <c r="IN754" s="54"/>
      <c r="IO754" s="54"/>
      <c r="IP754" s="54"/>
      <c r="IQ754" s="54"/>
      <c r="IR754" s="54"/>
      <c r="IS754" s="54"/>
      <c r="IT754" s="54"/>
      <c r="IU754" s="54"/>
      <c r="IV754" s="54"/>
      <c r="IW754" s="54"/>
      <c r="IX754" s="54"/>
      <c r="IY754" s="54"/>
      <c r="IZ754" s="54"/>
      <c r="JA754" s="16"/>
      <c r="JB754" s="16"/>
      <c r="JC754" s="16"/>
      <c r="JD754" s="16"/>
    </row>
    <row r="755" spans="1:264" s="6" customFormat="1" x14ac:dyDescent="0.25">
      <c r="A755" s="55">
        <v>751</v>
      </c>
      <c r="B755" s="56">
        <f>ESTUDIANTES!B755</f>
        <v>0</v>
      </c>
      <c r="C755" s="56">
        <f>ESTUDIANTES!C755</f>
        <v>0</v>
      </c>
      <c r="D755" s="97">
        <f>ESTUDIANTES!D755</f>
        <v>0</v>
      </c>
      <c r="E755" s="97"/>
      <c r="F755" s="97"/>
      <c r="G755" s="97"/>
      <c r="H755" s="57">
        <f>ESTUDIANTES!H755</f>
        <v>0</v>
      </c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  <c r="CP755" s="54"/>
      <c r="CQ755" s="54"/>
      <c r="CR755" s="54"/>
      <c r="CS755" s="54"/>
      <c r="CT755" s="54"/>
      <c r="CU755" s="54"/>
      <c r="CV755" s="54"/>
      <c r="CW755" s="54"/>
      <c r="CX755" s="54"/>
      <c r="CY755" s="54"/>
      <c r="CZ755" s="54"/>
      <c r="DA755" s="54"/>
      <c r="DB755" s="54"/>
      <c r="DC755" s="54"/>
      <c r="DD755" s="54"/>
      <c r="DE755" s="54"/>
      <c r="DF755" s="54"/>
      <c r="DG755" s="54"/>
      <c r="DH755" s="54"/>
      <c r="DI755" s="54"/>
      <c r="DJ755" s="54"/>
      <c r="DK755" s="54"/>
      <c r="DL755" s="54"/>
      <c r="DM755" s="54"/>
      <c r="DN755" s="54"/>
      <c r="DO755" s="54"/>
      <c r="DP755" s="54"/>
      <c r="DQ755" s="54"/>
      <c r="DR755" s="54"/>
      <c r="DS755" s="54"/>
      <c r="DT755" s="54"/>
      <c r="DU755" s="54"/>
      <c r="DV755" s="54"/>
      <c r="DW755" s="54"/>
      <c r="DX755" s="54"/>
      <c r="DY755" s="54"/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  <c r="EJ755" s="54"/>
      <c r="EK755" s="54"/>
      <c r="EL755" s="54"/>
      <c r="EM755" s="54"/>
      <c r="EN755" s="54"/>
      <c r="EO755" s="54"/>
      <c r="EP755" s="54"/>
      <c r="EQ755" s="54"/>
      <c r="ER755" s="54"/>
      <c r="ES755" s="54"/>
      <c r="ET755" s="54"/>
      <c r="EU755" s="54"/>
      <c r="EV755" s="54"/>
      <c r="EW755" s="54"/>
      <c r="EX755" s="54"/>
      <c r="EY755" s="54"/>
      <c r="EZ755" s="54"/>
      <c r="FA755" s="54"/>
      <c r="FB755" s="54"/>
      <c r="FC755" s="54"/>
      <c r="FD755" s="54"/>
      <c r="FE755" s="54"/>
      <c r="FF755" s="54"/>
      <c r="FG755" s="54"/>
      <c r="FH755" s="54"/>
      <c r="FI755" s="54"/>
      <c r="FJ755" s="54"/>
      <c r="FK755" s="54"/>
      <c r="FL755" s="54"/>
      <c r="FM755" s="54"/>
      <c r="FN755" s="54"/>
      <c r="FO755" s="54"/>
      <c r="FP755" s="54"/>
      <c r="FQ755" s="54"/>
      <c r="FR755" s="54"/>
      <c r="FS755" s="54"/>
      <c r="FT755" s="54"/>
      <c r="FU755" s="54"/>
      <c r="FV755" s="54"/>
      <c r="FW755" s="54"/>
      <c r="FX755" s="54"/>
      <c r="FY755" s="54"/>
      <c r="FZ755" s="54"/>
      <c r="GA755" s="54"/>
      <c r="GB755" s="54"/>
      <c r="GC755" s="54"/>
      <c r="GD755" s="54"/>
      <c r="GE755" s="54"/>
      <c r="GF755" s="54"/>
      <c r="GG755" s="54"/>
      <c r="GH755" s="54"/>
      <c r="GI755" s="54"/>
      <c r="GJ755" s="54"/>
      <c r="GK755" s="54"/>
      <c r="GL755" s="54"/>
      <c r="GM755" s="54"/>
      <c r="GN755" s="54"/>
      <c r="GO755" s="54"/>
      <c r="GP755" s="54"/>
      <c r="GQ755" s="54"/>
      <c r="GR755" s="54"/>
      <c r="GS755" s="54"/>
      <c r="GT755" s="54"/>
      <c r="GU755" s="54"/>
      <c r="GV755" s="54"/>
      <c r="GW755" s="54"/>
      <c r="GX755" s="54"/>
      <c r="GY755" s="54"/>
      <c r="GZ755" s="54"/>
      <c r="HA755" s="54"/>
      <c r="HB755" s="54"/>
      <c r="HC755" s="54"/>
      <c r="HD755" s="54"/>
      <c r="HE755" s="54"/>
      <c r="HF755" s="54"/>
      <c r="HG755" s="54"/>
      <c r="HH755" s="54"/>
      <c r="HI755" s="54"/>
      <c r="HJ755" s="54"/>
      <c r="HK755" s="54"/>
      <c r="HL755" s="54"/>
      <c r="HM755" s="54"/>
      <c r="HN755" s="54"/>
      <c r="HO755" s="54"/>
      <c r="HP755" s="54"/>
      <c r="HQ755" s="54"/>
      <c r="HR755" s="54"/>
      <c r="HS755" s="54"/>
      <c r="HT755" s="54"/>
      <c r="HU755" s="54"/>
      <c r="HV755" s="54"/>
      <c r="HW755" s="54"/>
      <c r="HX755" s="54"/>
      <c r="HY755" s="54"/>
      <c r="HZ755" s="54"/>
      <c r="IA755" s="54"/>
      <c r="IB755" s="54"/>
      <c r="IC755" s="54"/>
      <c r="ID755" s="54"/>
      <c r="IE755" s="54"/>
      <c r="IF755" s="54"/>
      <c r="IG755" s="54"/>
      <c r="IH755" s="54"/>
      <c r="II755" s="54"/>
      <c r="IJ755" s="54"/>
      <c r="IK755" s="54"/>
      <c r="IL755" s="54"/>
      <c r="IM755" s="54"/>
      <c r="IN755" s="54"/>
      <c r="IO755" s="54"/>
      <c r="IP755" s="54"/>
      <c r="IQ755" s="54"/>
      <c r="IR755" s="54"/>
      <c r="IS755" s="54"/>
      <c r="IT755" s="54"/>
      <c r="IU755" s="54"/>
      <c r="IV755" s="54"/>
      <c r="IW755" s="54"/>
      <c r="IX755" s="54"/>
      <c r="IY755" s="54"/>
      <c r="IZ755" s="54"/>
      <c r="JA755" s="16"/>
      <c r="JB755" s="16"/>
      <c r="JC755" s="16"/>
      <c r="JD755" s="16"/>
    </row>
    <row r="756" spans="1:264" s="6" customFormat="1" x14ac:dyDescent="0.25">
      <c r="A756" s="55">
        <v>752</v>
      </c>
      <c r="B756" s="56">
        <f>ESTUDIANTES!B756</f>
        <v>0</v>
      </c>
      <c r="C756" s="56">
        <f>ESTUDIANTES!C756</f>
        <v>0</v>
      </c>
      <c r="D756" s="97">
        <f>ESTUDIANTES!D756</f>
        <v>0</v>
      </c>
      <c r="E756" s="97"/>
      <c r="F756" s="97"/>
      <c r="G756" s="97"/>
      <c r="H756" s="57">
        <f>ESTUDIANTES!H756</f>
        <v>0</v>
      </c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  <c r="CP756" s="54"/>
      <c r="CQ756" s="54"/>
      <c r="CR756" s="54"/>
      <c r="CS756" s="54"/>
      <c r="CT756" s="54"/>
      <c r="CU756" s="54"/>
      <c r="CV756" s="54"/>
      <c r="CW756" s="54"/>
      <c r="CX756" s="54"/>
      <c r="CY756" s="54"/>
      <c r="CZ756" s="54"/>
      <c r="DA756" s="54"/>
      <c r="DB756" s="54"/>
      <c r="DC756" s="54"/>
      <c r="DD756" s="54"/>
      <c r="DE756" s="54"/>
      <c r="DF756" s="54"/>
      <c r="DG756" s="54"/>
      <c r="DH756" s="54"/>
      <c r="DI756" s="54"/>
      <c r="DJ756" s="54"/>
      <c r="DK756" s="54"/>
      <c r="DL756" s="54"/>
      <c r="DM756" s="54"/>
      <c r="DN756" s="54"/>
      <c r="DO756" s="54"/>
      <c r="DP756" s="54"/>
      <c r="DQ756" s="54"/>
      <c r="DR756" s="54"/>
      <c r="DS756" s="54"/>
      <c r="DT756" s="54"/>
      <c r="DU756" s="54"/>
      <c r="DV756" s="54"/>
      <c r="DW756" s="54"/>
      <c r="DX756" s="54"/>
      <c r="DY756" s="54"/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  <c r="EJ756" s="54"/>
      <c r="EK756" s="54"/>
      <c r="EL756" s="54"/>
      <c r="EM756" s="54"/>
      <c r="EN756" s="54"/>
      <c r="EO756" s="54"/>
      <c r="EP756" s="54"/>
      <c r="EQ756" s="54"/>
      <c r="ER756" s="54"/>
      <c r="ES756" s="54"/>
      <c r="ET756" s="54"/>
      <c r="EU756" s="54"/>
      <c r="EV756" s="54"/>
      <c r="EW756" s="54"/>
      <c r="EX756" s="54"/>
      <c r="EY756" s="54"/>
      <c r="EZ756" s="54"/>
      <c r="FA756" s="54"/>
      <c r="FB756" s="54"/>
      <c r="FC756" s="54"/>
      <c r="FD756" s="54"/>
      <c r="FE756" s="54"/>
      <c r="FF756" s="54"/>
      <c r="FG756" s="54"/>
      <c r="FH756" s="54"/>
      <c r="FI756" s="54"/>
      <c r="FJ756" s="54"/>
      <c r="FK756" s="54"/>
      <c r="FL756" s="54"/>
      <c r="FM756" s="54"/>
      <c r="FN756" s="54"/>
      <c r="FO756" s="54"/>
      <c r="FP756" s="54"/>
      <c r="FQ756" s="54"/>
      <c r="FR756" s="54"/>
      <c r="FS756" s="54"/>
      <c r="FT756" s="54"/>
      <c r="FU756" s="54"/>
      <c r="FV756" s="54"/>
      <c r="FW756" s="54"/>
      <c r="FX756" s="54"/>
      <c r="FY756" s="54"/>
      <c r="FZ756" s="54"/>
      <c r="GA756" s="54"/>
      <c r="GB756" s="54"/>
      <c r="GC756" s="54"/>
      <c r="GD756" s="54"/>
      <c r="GE756" s="54"/>
      <c r="GF756" s="54"/>
      <c r="GG756" s="54"/>
      <c r="GH756" s="54"/>
      <c r="GI756" s="54"/>
      <c r="GJ756" s="54"/>
      <c r="GK756" s="54"/>
      <c r="GL756" s="54"/>
      <c r="GM756" s="54"/>
      <c r="GN756" s="54"/>
      <c r="GO756" s="54"/>
      <c r="GP756" s="54"/>
      <c r="GQ756" s="54"/>
      <c r="GR756" s="54"/>
      <c r="GS756" s="54"/>
      <c r="GT756" s="54"/>
      <c r="GU756" s="54"/>
      <c r="GV756" s="54"/>
      <c r="GW756" s="54"/>
      <c r="GX756" s="54"/>
      <c r="GY756" s="54"/>
      <c r="GZ756" s="54"/>
      <c r="HA756" s="54"/>
      <c r="HB756" s="54"/>
      <c r="HC756" s="54"/>
      <c r="HD756" s="54"/>
      <c r="HE756" s="54"/>
      <c r="HF756" s="54"/>
      <c r="HG756" s="54"/>
      <c r="HH756" s="54"/>
      <c r="HI756" s="54"/>
      <c r="HJ756" s="54"/>
      <c r="HK756" s="54"/>
      <c r="HL756" s="54"/>
      <c r="HM756" s="54"/>
      <c r="HN756" s="54"/>
      <c r="HO756" s="54"/>
      <c r="HP756" s="54"/>
      <c r="HQ756" s="54"/>
      <c r="HR756" s="54"/>
      <c r="HS756" s="54"/>
      <c r="HT756" s="54"/>
      <c r="HU756" s="54"/>
      <c r="HV756" s="54"/>
      <c r="HW756" s="54"/>
      <c r="HX756" s="54"/>
      <c r="HY756" s="54"/>
      <c r="HZ756" s="54"/>
      <c r="IA756" s="54"/>
      <c r="IB756" s="54"/>
      <c r="IC756" s="54"/>
      <c r="ID756" s="54"/>
      <c r="IE756" s="54"/>
      <c r="IF756" s="54"/>
      <c r="IG756" s="54"/>
      <c r="IH756" s="54"/>
      <c r="II756" s="54"/>
      <c r="IJ756" s="54"/>
      <c r="IK756" s="54"/>
      <c r="IL756" s="54"/>
      <c r="IM756" s="54"/>
      <c r="IN756" s="54"/>
      <c r="IO756" s="54"/>
      <c r="IP756" s="54"/>
      <c r="IQ756" s="54"/>
      <c r="IR756" s="54"/>
      <c r="IS756" s="54"/>
      <c r="IT756" s="54"/>
      <c r="IU756" s="54"/>
      <c r="IV756" s="54"/>
      <c r="IW756" s="54"/>
      <c r="IX756" s="54"/>
      <c r="IY756" s="54"/>
      <c r="IZ756" s="54"/>
      <c r="JA756" s="16"/>
      <c r="JB756" s="16"/>
      <c r="JC756" s="16"/>
      <c r="JD756" s="16"/>
    </row>
    <row r="757" spans="1:264" s="6" customFormat="1" x14ac:dyDescent="0.25">
      <c r="A757" s="55">
        <v>753</v>
      </c>
      <c r="B757" s="56">
        <f>ESTUDIANTES!B757</f>
        <v>0</v>
      </c>
      <c r="C757" s="56">
        <f>ESTUDIANTES!C757</f>
        <v>0</v>
      </c>
      <c r="D757" s="97">
        <f>ESTUDIANTES!D757</f>
        <v>0</v>
      </c>
      <c r="E757" s="97"/>
      <c r="F757" s="97"/>
      <c r="G757" s="97"/>
      <c r="H757" s="57">
        <f>ESTUDIANTES!H757</f>
        <v>0</v>
      </c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4"/>
      <c r="EL757" s="54"/>
      <c r="EM757" s="54"/>
      <c r="EN757" s="54"/>
      <c r="EO757" s="54"/>
      <c r="EP757" s="54"/>
      <c r="EQ757" s="54"/>
      <c r="ER757" s="54"/>
      <c r="ES757" s="54"/>
      <c r="ET757" s="54"/>
      <c r="EU757" s="54"/>
      <c r="EV757" s="54"/>
      <c r="EW757" s="54"/>
      <c r="EX757" s="54"/>
      <c r="EY757" s="54"/>
      <c r="EZ757" s="54"/>
      <c r="FA757" s="54"/>
      <c r="FB757" s="54"/>
      <c r="FC757" s="54"/>
      <c r="FD757" s="54"/>
      <c r="FE757" s="54"/>
      <c r="FF757" s="54"/>
      <c r="FG757" s="54"/>
      <c r="FH757" s="54"/>
      <c r="FI757" s="54"/>
      <c r="FJ757" s="54"/>
      <c r="FK757" s="54"/>
      <c r="FL757" s="54"/>
      <c r="FM757" s="54"/>
      <c r="FN757" s="54"/>
      <c r="FO757" s="54"/>
      <c r="FP757" s="54"/>
      <c r="FQ757" s="54"/>
      <c r="FR757" s="54"/>
      <c r="FS757" s="54"/>
      <c r="FT757" s="54"/>
      <c r="FU757" s="54"/>
      <c r="FV757" s="54"/>
      <c r="FW757" s="54"/>
      <c r="FX757" s="54"/>
      <c r="FY757" s="54"/>
      <c r="FZ757" s="54"/>
      <c r="GA757" s="54"/>
      <c r="GB757" s="54"/>
      <c r="GC757" s="54"/>
      <c r="GD757" s="54"/>
      <c r="GE757" s="54"/>
      <c r="GF757" s="54"/>
      <c r="GG757" s="54"/>
      <c r="GH757" s="54"/>
      <c r="GI757" s="54"/>
      <c r="GJ757" s="54"/>
      <c r="GK757" s="54"/>
      <c r="GL757" s="54"/>
      <c r="GM757" s="54"/>
      <c r="GN757" s="54"/>
      <c r="GO757" s="54"/>
      <c r="GP757" s="54"/>
      <c r="GQ757" s="54"/>
      <c r="GR757" s="54"/>
      <c r="GS757" s="54"/>
      <c r="GT757" s="54"/>
      <c r="GU757" s="54"/>
      <c r="GV757" s="54"/>
      <c r="GW757" s="54"/>
      <c r="GX757" s="54"/>
      <c r="GY757" s="54"/>
      <c r="GZ757" s="54"/>
      <c r="HA757" s="54"/>
      <c r="HB757" s="54"/>
      <c r="HC757" s="54"/>
      <c r="HD757" s="54"/>
      <c r="HE757" s="54"/>
      <c r="HF757" s="54"/>
      <c r="HG757" s="54"/>
      <c r="HH757" s="54"/>
      <c r="HI757" s="54"/>
      <c r="HJ757" s="54"/>
      <c r="HK757" s="54"/>
      <c r="HL757" s="54"/>
      <c r="HM757" s="54"/>
      <c r="HN757" s="54"/>
      <c r="HO757" s="54"/>
      <c r="HP757" s="54"/>
      <c r="HQ757" s="54"/>
      <c r="HR757" s="54"/>
      <c r="HS757" s="54"/>
      <c r="HT757" s="54"/>
      <c r="HU757" s="54"/>
      <c r="HV757" s="54"/>
      <c r="HW757" s="54"/>
      <c r="HX757" s="54"/>
      <c r="HY757" s="54"/>
      <c r="HZ757" s="54"/>
      <c r="IA757" s="54"/>
      <c r="IB757" s="54"/>
      <c r="IC757" s="54"/>
      <c r="ID757" s="54"/>
      <c r="IE757" s="54"/>
      <c r="IF757" s="54"/>
      <c r="IG757" s="54"/>
      <c r="IH757" s="54"/>
      <c r="II757" s="54"/>
      <c r="IJ757" s="54"/>
      <c r="IK757" s="54"/>
      <c r="IL757" s="54"/>
      <c r="IM757" s="54"/>
      <c r="IN757" s="54"/>
      <c r="IO757" s="54"/>
      <c r="IP757" s="54"/>
      <c r="IQ757" s="54"/>
      <c r="IR757" s="54"/>
      <c r="IS757" s="54"/>
      <c r="IT757" s="54"/>
      <c r="IU757" s="54"/>
      <c r="IV757" s="54"/>
      <c r="IW757" s="54"/>
      <c r="IX757" s="54"/>
      <c r="IY757" s="54"/>
      <c r="IZ757" s="54"/>
      <c r="JA757" s="16"/>
      <c r="JB757" s="16"/>
      <c r="JC757" s="16"/>
      <c r="JD757" s="16"/>
    </row>
    <row r="758" spans="1:264" s="6" customFormat="1" x14ac:dyDescent="0.25">
      <c r="A758" s="55">
        <v>754</v>
      </c>
      <c r="B758" s="56">
        <f>ESTUDIANTES!B758</f>
        <v>0</v>
      </c>
      <c r="C758" s="56">
        <f>ESTUDIANTES!C758</f>
        <v>0</v>
      </c>
      <c r="D758" s="97">
        <f>ESTUDIANTES!D758</f>
        <v>0</v>
      </c>
      <c r="E758" s="97"/>
      <c r="F758" s="97"/>
      <c r="G758" s="97"/>
      <c r="H758" s="57">
        <f>ESTUDIANTES!H758</f>
        <v>0</v>
      </c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4"/>
      <c r="EK758" s="54"/>
      <c r="EL758" s="54"/>
      <c r="EM758" s="54"/>
      <c r="EN758" s="54"/>
      <c r="EO758" s="54"/>
      <c r="EP758" s="54"/>
      <c r="EQ758" s="54"/>
      <c r="ER758" s="54"/>
      <c r="ES758" s="54"/>
      <c r="ET758" s="54"/>
      <c r="EU758" s="54"/>
      <c r="EV758" s="54"/>
      <c r="EW758" s="54"/>
      <c r="EX758" s="54"/>
      <c r="EY758" s="54"/>
      <c r="EZ758" s="54"/>
      <c r="FA758" s="54"/>
      <c r="FB758" s="54"/>
      <c r="FC758" s="54"/>
      <c r="FD758" s="54"/>
      <c r="FE758" s="54"/>
      <c r="FF758" s="54"/>
      <c r="FG758" s="54"/>
      <c r="FH758" s="54"/>
      <c r="FI758" s="54"/>
      <c r="FJ758" s="54"/>
      <c r="FK758" s="54"/>
      <c r="FL758" s="54"/>
      <c r="FM758" s="54"/>
      <c r="FN758" s="54"/>
      <c r="FO758" s="54"/>
      <c r="FP758" s="54"/>
      <c r="FQ758" s="54"/>
      <c r="FR758" s="54"/>
      <c r="FS758" s="54"/>
      <c r="FT758" s="54"/>
      <c r="FU758" s="54"/>
      <c r="FV758" s="54"/>
      <c r="FW758" s="54"/>
      <c r="FX758" s="54"/>
      <c r="FY758" s="54"/>
      <c r="FZ758" s="54"/>
      <c r="GA758" s="54"/>
      <c r="GB758" s="54"/>
      <c r="GC758" s="54"/>
      <c r="GD758" s="54"/>
      <c r="GE758" s="54"/>
      <c r="GF758" s="54"/>
      <c r="GG758" s="54"/>
      <c r="GH758" s="54"/>
      <c r="GI758" s="54"/>
      <c r="GJ758" s="54"/>
      <c r="GK758" s="54"/>
      <c r="GL758" s="54"/>
      <c r="GM758" s="54"/>
      <c r="GN758" s="54"/>
      <c r="GO758" s="54"/>
      <c r="GP758" s="54"/>
      <c r="GQ758" s="54"/>
      <c r="GR758" s="54"/>
      <c r="GS758" s="54"/>
      <c r="GT758" s="54"/>
      <c r="GU758" s="54"/>
      <c r="GV758" s="54"/>
      <c r="GW758" s="54"/>
      <c r="GX758" s="54"/>
      <c r="GY758" s="54"/>
      <c r="GZ758" s="54"/>
      <c r="HA758" s="54"/>
      <c r="HB758" s="54"/>
      <c r="HC758" s="54"/>
      <c r="HD758" s="54"/>
      <c r="HE758" s="54"/>
      <c r="HF758" s="54"/>
      <c r="HG758" s="54"/>
      <c r="HH758" s="54"/>
      <c r="HI758" s="54"/>
      <c r="HJ758" s="54"/>
      <c r="HK758" s="54"/>
      <c r="HL758" s="54"/>
      <c r="HM758" s="54"/>
      <c r="HN758" s="54"/>
      <c r="HO758" s="54"/>
      <c r="HP758" s="54"/>
      <c r="HQ758" s="54"/>
      <c r="HR758" s="54"/>
      <c r="HS758" s="54"/>
      <c r="HT758" s="54"/>
      <c r="HU758" s="54"/>
      <c r="HV758" s="54"/>
      <c r="HW758" s="54"/>
      <c r="HX758" s="54"/>
      <c r="HY758" s="54"/>
      <c r="HZ758" s="54"/>
      <c r="IA758" s="54"/>
      <c r="IB758" s="54"/>
      <c r="IC758" s="54"/>
      <c r="ID758" s="54"/>
      <c r="IE758" s="54"/>
      <c r="IF758" s="54"/>
      <c r="IG758" s="54"/>
      <c r="IH758" s="54"/>
      <c r="II758" s="54"/>
      <c r="IJ758" s="54"/>
      <c r="IK758" s="54"/>
      <c r="IL758" s="54"/>
      <c r="IM758" s="54"/>
      <c r="IN758" s="54"/>
      <c r="IO758" s="54"/>
      <c r="IP758" s="54"/>
      <c r="IQ758" s="54"/>
      <c r="IR758" s="54"/>
      <c r="IS758" s="54"/>
      <c r="IT758" s="54"/>
      <c r="IU758" s="54"/>
      <c r="IV758" s="54"/>
      <c r="IW758" s="54"/>
      <c r="IX758" s="54"/>
      <c r="IY758" s="54"/>
      <c r="IZ758" s="54"/>
      <c r="JA758" s="16"/>
      <c r="JB758" s="16"/>
      <c r="JC758" s="16"/>
      <c r="JD758" s="16"/>
    </row>
    <row r="759" spans="1:264" s="6" customFormat="1" x14ac:dyDescent="0.25">
      <c r="A759" s="55">
        <v>755</v>
      </c>
      <c r="B759" s="56">
        <f>ESTUDIANTES!B759</f>
        <v>0</v>
      </c>
      <c r="C759" s="56">
        <f>ESTUDIANTES!C759</f>
        <v>0</v>
      </c>
      <c r="D759" s="97">
        <f>ESTUDIANTES!D759</f>
        <v>0</v>
      </c>
      <c r="E759" s="97"/>
      <c r="F759" s="97"/>
      <c r="G759" s="97"/>
      <c r="H759" s="57">
        <f>ESTUDIANTES!H759</f>
        <v>0</v>
      </c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4"/>
      <c r="EK759" s="54"/>
      <c r="EL759" s="54"/>
      <c r="EM759" s="54"/>
      <c r="EN759" s="54"/>
      <c r="EO759" s="54"/>
      <c r="EP759" s="54"/>
      <c r="EQ759" s="54"/>
      <c r="ER759" s="54"/>
      <c r="ES759" s="54"/>
      <c r="ET759" s="54"/>
      <c r="EU759" s="54"/>
      <c r="EV759" s="54"/>
      <c r="EW759" s="54"/>
      <c r="EX759" s="54"/>
      <c r="EY759" s="54"/>
      <c r="EZ759" s="54"/>
      <c r="FA759" s="54"/>
      <c r="FB759" s="54"/>
      <c r="FC759" s="54"/>
      <c r="FD759" s="54"/>
      <c r="FE759" s="54"/>
      <c r="FF759" s="54"/>
      <c r="FG759" s="54"/>
      <c r="FH759" s="54"/>
      <c r="FI759" s="54"/>
      <c r="FJ759" s="54"/>
      <c r="FK759" s="54"/>
      <c r="FL759" s="54"/>
      <c r="FM759" s="54"/>
      <c r="FN759" s="54"/>
      <c r="FO759" s="54"/>
      <c r="FP759" s="54"/>
      <c r="FQ759" s="54"/>
      <c r="FR759" s="54"/>
      <c r="FS759" s="54"/>
      <c r="FT759" s="54"/>
      <c r="FU759" s="54"/>
      <c r="FV759" s="54"/>
      <c r="FW759" s="54"/>
      <c r="FX759" s="54"/>
      <c r="FY759" s="54"/>
      <c r="FZ759" s="54"/>
      <c r="GA759" s="54"/>
      <c r="GB759" s="54"/>
      <c r="GC759" s="54"/>
      <c r="GD759" s="54"/>
      <c r="GE759" s="54"/>
      <c r="GF759" s="54"/>
      <c r="GG759" s="54"/>
      <c r="GH759" s="54"/>
      <c r="GI759" s="54"/>
      <c r="GJ759" s="54"/>
      <c r="GK759" s="54"/>
      <c r="GL759" s="54"/>
      <c r="GM759" s="54"/>
      <c r="GN759" s="54"/>
      <c r="GO759" s="54"/>
      <c r="GP759" s="54"/>
      <c r="GQ759" s="54"/>
      <c r="GR759" s="54"/>
      <c r="GS759" s="54"/>
      <c r="GT759" s="54"/>
      <c r="GU759" s="54"/>
      <c r="GV759" s="54"/>
      <c r="GW759" s="54"/>
      <c r="GX759" s="54"/>
      <c r="GY759" s="54"/>
      <c r="GZ759" s="54"/>
      <c r="HA759" s="54"/>
      <c r="HB759" s="54"/>
      <c r="HC759" s="54"/>
      <c r="HD759" s="54"/>
      <c r="HE759" s="54"/>
      <c r="HF759" s="54"/>
      <c r="HG759" s="54"/>
      <c r="HH759" s="54"/>
      <c r="HI759" s="54"/>
      <c r="HJ759" s="54"/>
      <c r="HK759" s="54"/>
      <c r="HL759" s="54"/>
      <c r="HM759" s="54"/>
      <c r="HN759" s="54"/>
      <c r="HO759" s="54"/>
      <c r="HP759" s="54"/>
      <c r="HQ759" s="54"/>
      <c r="HR759" s="54"/>
      <c r="HS759" s="54"/>
      <c r="HT759" s="54"/>
      <c r="HU759" s="54"/>
      <c r="HV759" s="54"/>
      <c r="HW759" s="54"/>
      <c r="HX759" s="54"/>
      <c r="HY759" s="54"/>
      <c r="HZ759" s="54"/>
      <c r="IA759" s="54"/>
      <c r="IB759" s="54"/>
      <c r="IC759" s="54"/>
      <c r="ID759" s="54"/>
      <c r="IE759" s="54"/>
      <c r="IF759" s="54"/>
      <c r="IG759" s="54"/>
      <c r="IH759" s="54"/>
      <c r="II759" s="54"/>
      <c r="IJ759" s="54"/>
      <c r="IK759" s="54"/>
      <c r="IL759" s="54"/>
      <c r="IM759" s="54"/>
      <c r="IN759" s="54"/>
      <c r="IO759" s="54"/>
      <c r="IP759" s="54"/>
      <c r="IQ759" s="54"/>
      <c r="IR759" s="54"/>
      <c r="IS759" s="54"/>
      <c r="IT759" s="54"/>
      <c r="IU759" s="54"/>
      <c r="IV759" s="54"/>
      <c r="IW759" s="54"/>
      <c r="IX759" s="54"/>
      <c r="IY759" s="54"/>
      <c r="IZ759" s="54"/>
      <c r="JA759" s="16"/>
      <c r="JB759" s="16"/>
      <c r="JC759" s="16"/>
      <c r="JD759" s="16"/>
    </row>
    <row r="760" spans="1:264" s="6" customFormat="1" x14ac:dyDescent="0.25">
      <c r="A760" s="55">
        <v>756</v>
      </c>
      <c r="B760" s="56">
        <f>ESTUDIANTES!B760</f>
        <v>0</v>
      </c>
      <c r="C760" s="56">
        <f>ESTUDIANTES!C760</f>
        <v>0</v>
      </c>
      <c r="D760" s="97">
        <f>ESTUDIANTES!D760</f>
        <v>0</v>
      </c>
      <c r="E760" s="97"/>
      <c r="F760" s="97"/>
      <c r="G760" s="97"/>
      <c r="H760" s="57">
        <f>ESTUDIANTES!H760</f>
        <v>0</v>
      </c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4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4"/>
      <c r="EK760" s="54"/>
      <c r="EL760" s="54"/>
      <c r="EM760" s="54"/>
      <c r="EN760" s="54"/>
      <c r="EO760" s="54"/>
      <c r="EP760" s="54"/>
      <c r="EQ760" s="54"/>
      <c r="ER760" s="54"/>
      <c r="ES760" s="54"/>
      <c r="ET760" s="54"/>
      <c r="EU760" s="54"/>
      <c r="EV760" s="54"/>
      <c r="EW760" s="54"/>
      <c r="EX760" s="54"/>
      <c r="EY760" s="54"/>
      <c r="EZ760" s="54"/>
      <c r="FA760" s="54"/>
      <c r="FB760" s="54"/>
      <c r="FC760" s="54"/>
      <c r="FD760" s="54"/>
      <c r="FE760" s="54"/>
      <c r="FF760" s="54"/>
      <c r="FG760" s="54"/>
      <c r="FH760" s="54"/>
      <c r="FI760" s="54"/>
      <c r="FJ760" s="54"/>
      <c r="FK760" s="54"/>
      <c r="FL760" s="54"/>
      <c r="FM760" s="54"/>
      <c r="FN760" s="54"/>
      <c r="FO760" s="54"/>
      <c r="FP760" s="54"/>
      <c r="FQ760" s="54"/>
      <c r="FR760" s="54"/>
      <c r="FS760" s="54"/>
      <c r="FT760" s="54"/>
      <c r="FU760" s="54"/>
      <c r="FV760" s="54"/>
      <c r="FW760" s="54"/>
      <c r="FX760" s="54"/>
      <c r="FY760" s="54"/>
      <c r="FZ760" s="54"/>
      <c r="GA760" s="54"/>
      <c r="GB760" s="54"/>
      <c r="GC760" s="54"/>
      <c r="GD760" s="54"/>
      <c r="GE760" s="54"/>
      <c r="GF760" s="54"/>
      <c r="GG760" s="54"/>
      <c r="GH760" s="54"/>
      <c r="GI760" s="54"/>
      <c r="GJ760" s="54"/>
      <c r="GK760" s="54"/>
      <c r="GL760" s="54"/>
      <c r="GM760" s="54"/>
      <c r="GN760" s="54"/>
      <c r="GO760" s="54"/>
      <c r="GP760" s="54"/>
      <c r="GQ760" s="54"/>
      <c r="GR760" s="54"/>
      <c r="GS760" s="54"/>
      <c r="GT760" s="54"/>
      <c r="GU760" s="54"/>
      <c r="GV760" s="54"/>
      <c r="GW760" s="54"/>
      <c r="GX760" s="54"/>
      <c r="GY760" s="54"/>
      <c r="GZ760" s="54"/>
      <c r="HA760" s="54"/>
      <c r="HB760" s="54"/>
      <c r="HC760" s="54"/>
      <c r="HD760" s="54"/>
      <c r="HE760" s="54"/>
      <c r="HF760" s="54"/>
      <c r="HG760" s="54"/>
      <c r="HH760" s="54"/>
      <c r="HI760" s="54"/>
      <c r="HJ760" s="54"/>
      <c r="HK760" s="54"/>
      <c r="HL760" s="54"/>
      <c r="HM760" s="54"/>
      <c r="HN760" s="54"/>
      <c r="HO760" s="54"/>
      <c r="HP760" s="54"/>
      <c r="HQ760" s="54"/>
      <c r="HR760" s="54"/>
      <c r="HS760" s="54"/>
      <c r="HT760" s="54"/>
      <c r="HU760" s="54"/>
      <c r="HV760" s="54"/>
      <c r="HW760" s="54"/>
      <c r="HX760" s="54"/>
      <c r="HY760" s="54"/>
      <c r="HZ760" s="54"/>
      <c r="IA760" s="54"/>
      <c r="IB760" s="54"/>
      <c r="IC760" s="54"/>
      <c r="ID760" s="54"/>
      <c r="IE760" s="54"/>
      <c r="IF760" s="54"/>
      <c r="IG760" s="54"/>
      <c r="IH760" s="54"/>
      <c r="II760" s="54"/>
      <c r="IJ760" s="54"/>
      <c r="IK760" s="54"/>
      <c r="IL760" s="54"/>
      <c r="IM760" s="54"/>
      <c r="IN760" s="54"/>
      <c r="IO760" s="54"/>
      <c r="IP760" s="54"/>
      <c r="IQ760" s="54"/>
      <c r="IR760" s="54"/>
      <c r="IS760" s="54"/>
      <c r="IT760" s="54"/>
      <c r="IU760" s="54"/>
      <c r="IV760" s="54"/>
      <c r="IW760" s="54"/>
      <c r="IX760" s="54"/>
      <c r="IY760" s="54"/>
      <c r="IZ760" s="54"/>
      <c r="JA760" s="16"/>
      <c r="JB760" s="16"/>
      <c r="JC760" s="16"/>
      <c r="JD760" s="16"/>
    </row>
    <row r="761" spans="1:264" s="6" customFormat="1" x14ac:dyDescent="0.25">
      <c r="A761" s="55">
        <v>757</v>
      </c>
      <c r="B761" s="56">
        <f>ESTUDIANTES!B761</f>
        <v>0</v>
      </c>
      <c r="C761" s="56">
        <f>ESTUDIANTES!C761</f>
        <v>0</v>
      </c>
      <c r="D761" s="97">
        <f>ESTUDIANTES!D761</f>
        <v>0</v>
      </c>
      <c r="E761" s="97"/>
      <c r="F761" s="97"/>
      <c r="G761" s="97"/>
      <c r="H761" s="57">
        <f>ESTUDIANTES!H761</f>
        <v>0</v>
      </c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4"/>
      <c r="EK761" s="54"/>
      <c r="EL761" s="54"/>
      <c r="EM761" s="54"/>
      <c r="EN761" s="54"/>
      <c r="EO761" s="54"/>
      <c r="EP761" s="54"/>
      <c r="EQ761" s="54"/>
      <c r="ER761" s="54"/>
      <c r="ES761" s="54"/>
      <c r="ET761" s="54"/>
      <c r="EU761" s="54"/>
      <c r="EV761" s="54"/>
      <c r="EW761" s="54"/>
      <c r="EX761" s="54"/>
      <c r="EY761" s="54"/>
      <c r="EZ761" s="54"/>
      <c r="FA761" s="54"/>
      <c r="FB761" s="54"/>
      <c r="FC761" s="54"/>
      <c r="FD761" s="54"/>
      <c r="FE761" s="54"/>
      <c r="FF761" s="54"/>
      <c r="FG761" s="54"/>
      <c r="FH761" s="54"/>
      <c r="FI761" s="54"/>
      <c r="FJ761" s="54"/>
      <c r="FK761" s="54"/>
      <c r="FL761" s="54"/>
      <c r="FM761" s="54"/>
      <c r="FN761" s="54"/>
      <c r="FO761" s="54"/>
      <c r="FP761" s="54"/>
      <c r="FQ761" s="54"/>
      <c r="FR761" s="54"/>
      <c r="FS761" s="54"/>
      <c r="FT761" s="54"/>
      <c r="FU761" s="54"/>
      <c r="FV761" s="54"/>
      <c r="FW761" s="54"/>
      <c r="FX761" s="54"/>
      <c r="FY761" s="54"/>
      <c r="FZ761" s="54"/>
      <c r="GA761" s="54"/>
      <c r="GB761" s="54"/>
      <c r="GC761" s="54"/>
      <c r="GD761" s="54"/>
      <c r="GE761" s="54"/>
      <c r="GF761" s="54"/>
      <c r="GG761" s="54"/>
      <c r="GH761" s="54"/>
      <c r="GI761" s="54"/>
      <c r="GJ761" s="54"/>
      <c r="GK761" s="54"/>
      <c r="GL761" s="54"/>
      <c r="GM761" s="54"/>
      <c r="GN761" s="54"/>
      <c r="GO761" s="54"/>
      <c r="GP761" s="54"/>
      <c r="GQ761" s="54"/>
      <c r="GR761" s="54"/>
      <c r="GS761" s="54"/>
      <c r="GT761" s="54"/>
      <c r="GU761" s="54"/>
      <c r="GV761" s="54"/>
      <c r="GW761" s="54"/>
      <c r="GX761" s="54"/>
      <c r="GY761" s="54"/>
      <c r="GZ761" s="54"/>
      <c r="HA761" s="54"/>
      <c r="HB761" s="54"/>
      <c r="HC761" s="54"/>
      <c r="HD761" s="54"/>
      <c r="HE761" s="54"/>
      <c r="HF761" s="54"/>
      <c r="HG761" s="54"/>
      <c r="HH761" s="54"/>
      <c r="HI761" s="54"/>
      <c r="HJ761" s="54"/>
      <c r="HK761" s="54"/>
      <c r="HL761" s="54"/>
      <c r="HM761" s="54"/>
      <c r="HN761" s="54"/>
      <c r="HO761" s="54"/>
      <c r="HP761" s="54"/>
      <c r="HQ761" s="54"/>
      <c r="HR761" s="54"/>
      <c r="HS761" s="54"/>
      <c r="HT761" s="54"/>
      <c r="HU761" s="54"/>
      <c r="HV761" s="54"/>
      <c r="HW761" s="54"/>
      <c r="HX761" s="54"/>
      <c r="HY761" s="54"/>
      <c r="HZ761" s="54"/>
      <c r="IA761" s="54"/>
      <c r="IB761" s="54"/>
      <c r="IC761" s="54"/>
      <c r="ID761" s="54"/>
      <c r="IE761" s="54"/>
      <c r="IF761" s="54"/>
      <c r="IG761" s="54"/>
      <c r="IH761" s="54"/>
      <c r="II761" s="54"/>
      <c r="IJ761" s="54"/>
      <c r="IK761" s="54"/>
      <c r="IL761" s="54"/>
      <c r="IM761" s="54"/>
      <c r="IN761" s="54"/>
      <c r="IO761" s="54"/>
      <c r="IP761" s="54"/>
      <c r="IQ761" s="54"/>
      <c r="IR761" s="54"/>
      <c r="IS761" s="54"/>
      <c r="IT761" s="54"/>
      <c r="IU761" s="54"/>
      <c r="IV761" s="54"/>
      <c r="IW761" s="54"/>
      <c r="IX761" s="54"/>
      <c r="IY761" s="54"/>
      <c r="IZ761" s="54"/>
      <c r="JA761" s="16"/>
      <c r="JB761" s="16"/>
      <c r="JC761" s="16"/>
      <c r="JD761" s="16"/>
    </row>
    <row r="762" spans="1:264" s="6" customFormat="1" x14ac:dyDescent="0.25">
      <c r="A762" s="55">
        <v>758</v>
      </c>
      <c r="B762" s="56">
        <f>ESTUDIANTES!B762</f>
        <v>0</v>
      </c>
      <c r="C762" s="56">
        <f>ESTUDIANTES!C762</f>
        <v>0</v>
      </c>
      <c r="D762" s="97">
        <f>ESTUDIANTES!D762</f>
        <v>0</v>
      </c>
      <c r="E762" s="97"/>
      <c r="F762" s="97"/>
      <c r="G762" s="97"/>
      <c r="H762" s="57">
        <f>ESTUDIANTES!H762</f>
        <v>0</v>
      </c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  <c r="CP762" s="54"/>
      <c r="CQ762" s="54"/>
      <c r="CR762" s="54"/>
      <c r="CS762" s="54"/>
      <c r="CT762" s="54"/>
      <c r="CU762" s="54"/>
      <c r="CV762" s="54"/>
      <c r="CW762" s="54"/>
      <c r="CX762" s="54"/>
      <c r="CY762" s="54"/>
      <c r="CZ762" s="54"/>
      <c r="DA762" s="54"/>
      <c r="DB762" s="54"/>
      <c r="DC762" s="54"/>
      <c r="DD762" s="54"/>
      <c r="DE762" s="54"/>
      <c r="DF762" s="54"/>
      <c r="DG762" s="54"/>
      <c r="DH762" s="54"/>
      <c r="DI762" s="54"/>
      <c r="DJ762" s="54"/>
      <c r="DK762" s="54"/>
      <c r="DL762" s="54"/>
      <c r="DM762" s="54"/>
      <c r="DN762" s="54"/>
      <c r="DO762" s="54"/>
      <c r="DP762" s="54"/>
      <c r="DQ762" s="54"/>
      <c r="DR762" s="54"/>
      <c r="DS762" s="54"/>
      <c r="DT762" s="54"/>
      <c r="DU762" s="54"/>
      <c r="DV762" s="54"/>
      <c r="DW762" s="54"/>
      <c r="DX762" s="54"/>
      <c r="DY762" s="54"/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  <c r="EJ762" s="54"/>
      <c r="EK762" s="54"/>
      <c r="EL762" s="54"/>
      <c r="EM762" s="54"/>
      <c r="EN762" s="54"/>
      <c r="EO762" s="54"/>
      <c r="EP762" s="54"/>
      <c r="EQ762" s="54"/>
      <c r="ER762" s="54"/>
      <c r="ES762" s="54"/>
      <c r="ET762" s="54"/>
      <c r="EU762" s="54"/>
      <c r="EV762" s="54"/>
      <c r="EW762" s="54"/>
      <c r="EX762" s="54"/>
      <c r="EY762" s="54"/>
      <c r="EZ762" s="54"/>
      <c r="FA762" s="54"/>
      <c r="FB762" s="54"/>
      <c r="FC762" s="54"/>
      <c r="FD762" s="54"/>
      <c r="FE762" s="54"/>
      <c r="FF762" s="54"/>
      <c r="FG762" s="54"/>
      <c r="FH762" s="54"/>
      <c r="FI762" s="54"/>
      <c r="FJ762" s="54"/>
      <c r="FK762" s="54"/>
      <c r="FL762" s="54"/>
      <c r="FM762" s="54"/>
      <c r="FN762" s="54"/>
      <c r="FO762" s="54"/>
      <c r="FP762" s="54"/>
      <c r="FQ762" s="54"/>
      <c r="FR762" s="54"/>
      <c r="FS762" s="54"/>
      <c r="FT762" s="54"/>
      <c r="FU762" s="54"/>
      <c r="FV762" s="54"/>
      <c r="FW762" s="54"/>
      <c r="FX762" s="54"/>
      <c r="FY762" s="54"/>
      <c r="FZ762" s="54"/>
      <c r="GA762" s="54"/>
      <c r="GB762" s="54"/>
      <c r="GC762" s="54"/>
      <c r="GD762" s="54"/>
      <c r="GE762" s="54"/>
      <c r="GF762" s="54"/>
      <c r="GG762" s="54"/>
      <c r="GH762" s="54"/>
      <c r="GI762" s="54"/>
      <c r="GJ762" s="54"/>
      <c r="GK762" s="54"/>
      <c r="GL762" s="54"/>
      <c r="GM762" s="54"/>
      <c r="GN762" s="54"/>
      <c r="GO762" s="54"/>
      <c r="GP762" s="54"/>
      <c r="GQ762" s="54"/>
      <c r="GR762" s="54"/>
      <c r="GS762" s="54"/>
      <c r="GT762" s="54"/>
      <c r="GU762" s="54"/>
      <c r="GV762" s="54"/>
      <c r="GW762" s="54"/>
      <c r="GX762" s="54"/>
      <c r="GY762" s="54"/>
      <c r="GZ762" s="54"/>
      <c r="HA762" s="54"/>
      <c r="HB762" s="54"/>
      <c r="HC762" s="54"/>
      <c r="HD762" s="54"/>
      <c r="HE762" s="54"/>
      <c r="HF762" s="54"/>
      <c r="HG762" s="54"/>
      <c r="HH762" s="54"/>
      <c r="HI762" s="54"/>
      <c r="HJ762" s="54"/>
      <c r="HK762" s="54"/>
      <c r="HL762" s="54"/>
      <c r="HM762" s="54"/>
      <c r="HN762" s="54"/>
      <c r="HO762" s="54"/>
      <c r="HP762" s="54"/>
      <c r="HQ762" s="54"/>
      <c r="HR762" s="54"/>
      <c r="HS762" s="54"/>
      <c r="HT762" s="54"/>
      <c r="HU762" s="54"/>
      <c r="HV762" s="54"/>
      <c r="HW762" s="54"/>
      <c r="HX762" s="54"/>
      <c r="HY762" s="54"/>
      <c r="HZ762" s="54"/>
      <c r="IA762" s="54"/>
      <c r="IB762" s="54"/>
      <c r="IC762" s="54"/>
      <c r="ID762" s="54"/>
      <c r="IE762" s="54"/>
      <c r="IF762" s="54"/>
      <c r="IG762" s="54"/>
      <c r="IH762" s="54"/>
      <c r="II762" s="54"/>
      <c r="IJ762" s="54"/>
      <c r="IK762" s="54"/>
      <c r="IL762" s="54"/>
      <c r="IM762" s="54"/>
      <c r="IN762" s="54"/>
      <c r="IO762" s="54"/>
      <c r="IP762" s="54"/>
      <c r="IQ762" s="54"/>
      <c r="IR762" s="54"/>
      <c r="IS762" s="54"/>
      <c r="IT762" s="54"/>
      <c r="IU762" s="54"/>
      <c r="IV762" s="54"/>
      <c r="IW762" s="54"/>
      <c r="IX762" s="54"/>
      <c r="IY762" s="54"/>
      <c r="IZ762" s="54"/>
      <c r="JA762" s="16"/>
      <c r="JB762" s="16"/>
      <c r="JC762" s="16"/>
      <c r="JD762" s="16"/>
    </row>
    <row r="763" spans="1:264" s="6" customFormat="1" x14ac:dyDescent="0.25">
      <c r="A763" s="55">
        <v>759</v>
      </c>
      <c r="B763" s="56">
        <f>ESTUDIANTES!B763</f>
        <v>0</v>
      </c>
      <c r="C763" s="56">
        <f>ESTUDIANTES!C763</f>
        <v>0</v>
      </c>
      <c r="D763" s="97">
        <f>ESTUDIANTES!D763</f>
        <v>0</v>
      </c>
      <c r="E763" s="97"/>
      <c r="F763" s="97"/>
      <c r="G763" s="97"/>
      <c r="H763" s="57">
        <f>ESTUDIANTES!H763</f>
        <v>0</v>
      </c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  <c r="CP763" s="54"/>
      <c r="CQ763" s="54"/>
      <c r="CR763" s="54"/>
      <c r="CS763" s="54"/>
      <c r="CT763" s="54"/>
      <c r="CU763" s="54"/>
      <c r="CV763" s="54"/>
      <c r="CW763" s="54"/>
      <c r="CX763" s="54"/>
      <c r="CY763" s="54"/>
      <c r="CZ763" s="54"/>
      <c r="DA763" s="54"/>
      <c r="DB763" s="54"/>
      <c r="DC763" s="54"/>
      <c r="DD763" s="54"/>
      <c r="DE763" s="54"/>
      <c r="DF763" s="54"/>
      <c r="DG763" s="54"/>
      <c r="DH763" s="54"/>
      <c r="DI763" s="54"/>
      <c r="DJ763" s="54"/>
      <c r="DK763" s="54"/>
      <c r="DL763" s="54"/>
      <c r="DM763" s="54"/>
      <c r="DN763" s="54"/>
      <c r="DO763" s="54"/>
      <c r="DP763" s="54"/>
      <c r="DQ763" s="54"/>
      <c r="DR763" s="54"/>
      <c r="DS763" s="54"/>
      <c r="DT763" s="54"/>
      <c r="DU763" s="54"/>
      <c r="DV763" s="54"/>
      <c r="DW763" s="54"/>
      <c r="DX763" s="54"/>
      <c r="DY763" s="54"/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  <c r="EJ763" s="54"/>
      <c r="EK763" s="54"/>
      <c r="EL763" s="54"/>
      <c r="EM763" s="54"/>
      <c r="EN763" s="54"/>
      <c r="EO763" s="54"/>
      <c r="EP763" s="54"/>
      <c r="EQ763" s="54"/>
      <c r="ER763" s="54"/>
      <c r="ES763" s="54"/>
      <c r="ET763" s="54"/>
      <c r="EU763" s="54"/>
      <c r="EV763" s="54"/>
      <c r="EW763" s="54"/>
      <c r="EX763" s="54"/>
      <c r="EY763" s="54"/>
      <c r="EZ763" s="54"/>
      <c r="FA763" s="54"/>
      <c r="FB763" s="54"/>
      <c r="FC763" s="54"/>
      <c r="FD763" s="54"/>
      <c r="FE763" s="54"/>
      <c r="FF763" s="54"/>
      <c r="FG763" s="54"/>
      <c r="FH763" s="54"/>
      <c r="FI763" s="54"/>
      <c r="FJ763" s="54"/>
      <c r="FK763" s="54"/>
      <c r="FL763" s="54"/>
      <c r="FM763" s="54"/>
      <c r="FN763" s="54"/>
      <c r="FO763" s="54"/>
      <c r="FP763" s="54"/>
      <c r="FQ763" s="54"/>
      <c r="FR763" s="54"/>
      <c r="FS763" s="54"/>
      <c r="FT763" s="54"/>
      <c r="FU763" s="54"/>
      <c r="FV763" s="54"/>
      <c r="FW763" s="54"/>
      <c r="FX763" s="54"/>
      <c r="FY763" s="54"/>
      <c r="FZ763" s="54"/>
      <c r="GA763" s="54"/>
      <c r="GB763" s="54"/>
      <c r="GC763" s="54"/>
      <c r="GD763" s="54"/>
      <c r="GE763" s="54"/>
      <c r="GF763" s="54"/>
      <c r="GG763" s="54"/>
      <c r="GH763" s="54"/>
      <c r="GI763" s="54"/>
      <c r="GJ763" s="54"/>
      <c r="GK763" s="54"/>
      <c r="GL763" s="54"/>
      <c r="GM763" s="54"/>
      <c r="GN763" s="54"/>
      <c r="GO763" s="54"/>
      <c r="GP763" s="54"/>
      <c r="GQ763" s="54"/>
      <c r="GR763" s="54"/>
      <c r="GS763" s="54"/>
      <c r="GT763" s="54"/>
      <c r="GU763" s="54"/>
      <c r="GV763" s="54"/>
      <c r="GW763" s="54"/>
      <c r="GX763" s="54"/>
      <c r="GY763" s="54"/>
      <c r="GZ763" s="54"/>
      <c r="HA763" s="54"/>
      <c r="HB763" s="54"/>
      <c r="HC763" s="54"/>
      <c r="HD763" s="54"/>
      <c r="HE763" s="54"/>
      <c r="HF763" s="54"/>
      <c r="HG763" s="54"/>
      <c r="HH763" s="54"/>
      <c r="HI763" s="54"/>
      <c r="HJ763" s="54"/>
      <c r="HK763" s="54"/>
      <c r="HL763" s="54"/>
      <c r="HM763" s="54"/>
      <c r="HN763" s="54"/>
      <c r="HO763" s="54"/>
      <c r="HP763" s="54"/>
      <c r="HQ763" s="54"/>
      <c r="HR763" s="54"/>
      <c r="HS763" s="54"/>
      <c r="HT763" s="54"/>
      <c r="HU763" s="54"/>
      <c r="HV763" s="54"/>
      <c r="HW763" s="54"/>
      <c r="HX763" s="54"/>
      <c r="HY763" s="54"/>
      <c r="HZ763" s="54"/>
      <c r="IA763" s="54"/>
      <c r="IB763" s="54"/>
      <c r="IC763" s="54"/>
      <c r="ID763" s="54"/>
      <c r="IE763" s="54"/>
      <c r="IF763" s="54"/>
      <c r="IG763" s="54"/>
      <c r="IH763" s="54"/>
      <c r="II763" s="54"/>
      <c r="IJ763" s="54"/>
      <c r="IK763" s="54"/>
      <c r="IL763" s="54"/>
      <c r="IM763" s="54"/>
      <c r="IN763" s="54"/>
      <c r="IO763" s="54"/>
      <c r="IP763" s="54"/>
      <c r="IQ763" s="54"/>
      <c r="IR763" s="54"/>
      <c r="IS763" s="54"/>
      <c r="IT763" s="54"/>
      <c r="IU763" s="54"/>
      <c r="IV763" s="54"/>
      <c r="IW763" s="54"/>
      <c r="IX763" s="54"/>
      <c r="IY763" s="54"/>
      <c r="IZ763" s="54"/>
      <c r="JA763" s="16"/>
      <c r="JB763" s="16"/>
      <c r="JC763" s="16"/>
      <c r="JD763" s="16"/>
    </row>
    <row r="764" spans="1:264" s="6" customFormat="1" x14ac:dyDescent="0.25">
      <c r="A764" s="55">
        <v>760</v>
      </c>
      <c r="B764" s="56">
        <f>ESTUDIANTES!B764</f>
        <v>0</v>
      </c>
      <c r="C764" s="56">
        <f>ESTUDIANTES!C764</f>
        <v>0</v>
      </c>
      <c r="D764" s="97">
        <f>ESTUDIANTES!D764</f>
        <v>0</v>
      </c>
      <c r="E764" s="97"/>
      <c r="F764" s="97"/>
      <c r="G764" s="97"/>
      <c r="H764" s="57">
        <f>ESTUDIANTES!H764</f>
        <v>0</v>
      </c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4"/>
      <c r="EK764" s="54"/>
      <c r="EL764" s="54"/>
      <c r="EM764" s="54"/>
      <c r="EN764" s="54"/>
      <c r="EO764" s="54"/>
      <c r="EP764" s="54"/>
      <c r="EQ764" s="54"/>
      <c r="ER764" s="54"/>
      <c r="ES764" s="54"/>
      <c r="ET764" s="54"/>
      <c r="EU764" s="54"/>
      <c r="EV764" s="54"/>
      <c r="EW764" s="54"/>
      <c r="EX764" s="54"/>
      <c r="EY764" s="54"/>
      <c r="EZ764" s="54"/>
      <c r="FA764" s="54"/>
      <c r="FB764" s="54"/>
      <c r="FC764" s="54"/>
      <c r="FD764" s="54"/>
      <c r="FE764" s="54"/>
      <c r="FF764" s="54"/>
      <c r="FG764" s="54"/>
      <c r="FH764" s="54"/>
      <c r="FI764" s="54"/>
      <c r="FJ764" s="54"/>
      <c r="FK764" s="54"/>
      <c r="FL764" s="54"/>
      <c r="FM764" s="54"/>
      <c r="FN764" s="54"/>
      <c r="FO764" s="54"/>
      <c r="FP764" s="54"/>
      <c r="FQ764" s="54"/>
      <c r="FR764" s="54"/>
      <c r="FS764" s="54"/>
      <c r="FT764" s="54"/>
      <c r="FU764" s="54"/>
      <c r="FV764" s="54"/>
      <c r="FW764" s="54"/>
      <c r="FX764" s="54"/>
      <c r="FY764" s="54"/>
      <c r="FZ764" s="54"/>
      <c r="GA764" s="54"/>
      <c r="GB764" s="54"/>
      <c r="GC764" s="54"/>
      <c r="GD764" s="54"/>
      <c r="GE764" s="54"/>
      <c r="GF764" s="54"/>
      <c r="GG764" s="54"/>
      <c r="GH764" s="54"/>
      <c r="GI764" s="54"/>
      <c r="GJ764" s="54"/>
      <c r="GK764" s="54"/>
      <c r="GL764" s="54"/>
      <c r="GM764" s="54"/>
      <c r="GN764" s="54"/>
      <c r="GO764" s="54"/>
      <c r="GP764" s="54"/>
      <c r="GQ764" s="54"/>
      <c r="GR764" s="54"/>
      <c r="GS764" s="54"/>
      <c r="GT764" s="54"/>
      <c r="GU764" s="54"/>
      <c r="GV764" s="54"/>
      <c r="GW764" s="54"/>
      <c r="GX764" s="54"/>
      <c r="GY764" s="54"/>
      <c r="GZ764" s="54"/>
      <c r="HA764" s="54"/>
      <c r="HB764" s="54"/>
      <c r="HC764" s="54"/>
      <c r="HD764" s="54"/>
      <c r="HE764" s="54"/>
      <c r="HF764" s="54"/>
      <c r="HG764" s="54"/>
      <c r="HH764" s="54"/>
      <c r="HI764" s="54"/>
      <c r="HJ764" s="54"/>
      <c r="HK764" s="54"/>
      <c r="HL764" s="54"/>
      <c r="HM764" s="54"/>
      <c r="HN764" s="54"/>
      <c r="HO764" s="54"/>
      <c r="HP764" s="54"/>
      <c r="HQ764" s="54"/>
      <c r="HR764" s="54"/>
      <c r="HS764" s="54"/>
      <c r="HT764" s="54"/>
      <c r="HU764" s="54"/>
      <c r="HV764" s="54"/>
      <c r="HW764" s="54"/>
      <c r="HX764" s="54"/>
      <c r="HY764" s="54"/>
      <c r="HZ764" s="54"/>
      <c r="IA764" s="54"/>
      <c r="IB764" s="54"/>
      <c r="IC764" s="54"/>
      <c r="ID764" s="54"/>
      <c r="IE764" s="54"/>
      <c r="IF764" s="54"/>
      <c r="IG764" s="54"/>
      <c r="IH764" s="54"/>
      <c r="II764" s="54"/>
      <c r="IJ764" s="54"/>
      <c r="IK764" s="54"/>
      <c r="IL764" s="54"/>
      <c r="IM764" s="54"/>
      <c r="IN764" s="54"/>
      <c r="IO764" s="54"/>
      <c r="IP764" s="54"/>
      <c r="IQ764" s="54"/>
      <c r="IR764" s="54"/>
      <c r="IS764" s="54"/>
      <c r="IT764" s="54"/>
      <c r="IU764" s="54"/>
      <c r="IV764" s="54"/>
      <c r="IW764" s="54"/>
      <c r="IX764" s="54"/>
      <c r="IY764" s="54"/>
      <c r="IZ764" s="54"/>
      <c r="JA764" s="16"/>
      <c r="JB764" s="16"/>
      <c r="JC764" s="16"/>
      <c r="JD764" s="16"/>
    </row>
    <row r="765" spans="1:264" s="6" customFormat="1" x14ac:dyDescent="0.25">
      <c r="A765" s="55">
        <v>761</v>
      </c>
      <c r="B765" s="56">
        <f>ESTUDIANTES!B765</f>
        <v>0</v>
      </c>
      <c r="C765" s="56">
        <f>ESTUDIANTES!C765</f>
        <v>0</v>
      </c>
      <c r="D765" s="97">
        <f>ESTUDIANTES!D765</f>
        <v>0</v>
      </c>
      <c r="E765" s="97"/>
      <c r="F765" s="97"/>
      <c r="G765" s="97"/>
      <c r="H765" s="57">
        <f>ESTUDIANTES!H765</f>
        <v>0</v>
      </c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4"/>
      <c r="EL765" s="54"/>
      <c r="EM765" s="54"/>
      <c r="EN765" s="54"/>
      <c r="EO765" s="54"/>
      <c r="EP765" s="54"/>
      <c r="EQ765" s="54"/>
      <c r="ER765" s="54"/>
      <c r="ES765" s="54"/>
      <c r="ET765" s="54"/>
      <c r="EU765" s="54"/>
      <c r="EV765" s="54"/>
      <c r="EW765" s="54"/>
      <c r="EX765" s="54"/>
      <c r="EY765" s="54"/>
      <c r="EZ765" s="54"/>
      <c r="FA765" s="54"/>
      <c r="FB765" s="54"/>
      <c r="FC765" s="54"/>
      <c r="FD765" s="54"/>
      <c r="FE765" s="54"/>
      <c r="FF765" s="54"/>
      <c r="FG765" s="54"/>
      <c r="FH765" s="54"/>
      <c r="FI765" s="54"/>
      <c r="FJ765" s="54"/>
      <c r="FK765" s="54"/>
      <c r="FL765" s="54"/>
      <c r="FM765" s="54"/>
      <c r="FN765" s="54"/>
      <c r="FO765" s="54"/>
      <c r="FP765" s="54"/>
      <c r="FQ765" s="54"/>
      <c r="FR765" s="54"/>
      <c r="FS765" s="54"/>
      <c r="FT765" s="54"/>
      <c r="FU765" s="54"/>
      <c r="FV765" s="54"/>
      <c r="FW765" s="54"/>
      <c r="FX765" s="54"/>
      <c r="FY765" s="54"/>
      <c r="FZ765" s="54"/>
      <c r="GA765" s="54"/>
      <c r="GB765" s="54"/>
      <c r="GC765" s="54"/>
      <c r="GD765" s="54"/>
      <c r="GE765" s="54"/>
      <c r="GF765" s="54"/>
      <c r="GG765" s="54"/>
      <c r="GH765" s="54"/>
      <c r="GI765" s="54"/>
      <c r="GJ765" s="54"/>
      <c r="GK765" s="54"/>
      <c r="GL765" s="54"/>
      <c r="GM765" s="54"/>
      <c r="GN765" s="54"/>
      <c r="GO765" s="54"/>
      <c r="GP765" s="54"/>
      <c r="GQ765" s="54"/>
      <c r="GR765" s="54"/>
      <c r="GS765" s="54"/>
      <c r="GT765" s="54"/>
      <c r="GU765" s="54"/>
      <c r="GV765" s="54"/>
      <c r="GW765" s="54"/>
      <c r="GX765" s="54"/>
      <c r="GY765" s="54"/>
      <c r="GZ765" s="54"/>
      <c r="HA765" s="54"/>
      <c r="HB765" s="54"/>
      <c r="HC765" s="54"/>
      <c r="HD765" s="54"/>
      <c r="HE765" s="54"/>
      <c r="HF765" s="54"/>
      <c r="HG765" s="54"/>
      <c r="HH765" s="54"/>
      <c r="HI765" s="54"/>
      <c r="HJ765" s="54"/>
      <c r="HK765" s="54"/>
      <c r="HL765" s="54"/>
      <c r="HM765" s="54"/>
      <c r="HN765" s="54"/>
      <c r="HO765" s="54"/>
      <c r="HP765" s="54"/>
      <c r="HQ765" s="54"/>
      <c r="HR765" s="54"/>
      <c r="HS765" s="54"/>
      <c r="HT765" s="54"/>
      <c r="HU765" s="54"/>
      <c r="HV765" s="54"/>
      <c r="HW765" s="54"/>
      <c r="HX765" s="54"/>
      <c r="HY765" s="54"/>
      <c r="HZ765" s="54"/>
      <c r="IA765" s="54"/>
      <c r="IB765" s="54"/>
      <c r="IC765" s="54"/>
      <c r="ID765" s="54"/>
      <c r="IE765" s="54"/>
      <c r="IF765" s="54"/>
      <c r="IG765" s="54"/>
      <c r="IH765" s="54"/>
      <c r="II765" s="54"/>
      <c r="IJ765" s="54"/>
      <c r="IK765" s="54"/>
      <c r="IL765" s="54"/>
      <c r="IM765" s="54"/>
      <c r="IN765" s="54"/>
      <c r="IO765" s="54"/>
      <c r="IP765" s="54"/>
      <c r="IQ765" s="54"/>
      <c r="IR765" s="54"/>
      <c r="IS765" s="54"/>
      <c r="IT765" s="54"/>
      <c r="IU765" s="54"/>
      <c r="IV765" s="54"/>
      <c r="IW765" s="54"/>
      <c r="IX765" s="54"/>
      <c r="IY765" s="54"/>
      <c r="IZ765" s="54"/>
      <c r="JA765" s="16"/>
      <c r="JB765" s="16"/>
      <c r="JC765" s="16"/>
      <c r="JD765" s="16"/>
    </row>
    <row r="766" spans="1:264" s="6" customFormat="1" x14ac:dyDescent="0.25">
      <c r="A766" s="55">
        <v>762</v>
      </c>
      <c r="B766" s="56">
        <f>ESTUDIANTES!B766</f>
        <v>0</v>
      </c>
      <c r="C766" s="56">
        <f>ESTUDIANTES!C766</f>
        <v>0</v>
      </c>
      <c r="D766" s="97">
        <f>ESTUDIANTES!D766</f>
        <v>0</v>
      </c>
      <c r="E766" s="97"/>
      <c r="F766" s="97"/>
      <c r="G766" s="97"/>
      <c r="H766" s="57">
        <f>ESTUDIANTES!H766</f>
        <v>0</v>
      </c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4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4"/>
      <c r="EL766" s="54"/>
      <c r="EM766" s="54"/>
      <c r="EN766" s="54"/>
      <c r="EO766" s="54"/>
      <c r="EP766" s="54"/>
      <c r="EQ766" s="54"/>
      <c r="ER766" s="54"/>
      <c r="ES766" s="54"/>
      <c r="ET766" s="54"/>
      <c r="EU766" s="54"/>
      <c r="EV766" s="54"/>
      <c r="EW766" s="54"/>
      <c r="EX766" s="54"/>
      <c r="EY766" s="54"/>
      <c r="EZ766" s="54"/>
      <c r="FA766" s="54"/>
      <c r="FB766" s="54"/>
      <c r="FC766" s="54"/>
      <c r="FD766" s="54"/>
      <c r="FE766" s="54"/>
      <c r="FF766" s="54"/>
      <c r="FG766" s="54"/>
      <c r="FH766" s="54"/>
      <c r="FI766" s="54"/>
      <c r="FJ766" s="54"/>
      <c r="FK766" s="54"/>
      <c r="FL766" s="54"/>
      <c r="FM766" s="54"/>
      <c r="FN766" s="54"/>
      <c r="FO766" s="54"/>
      <c r="FP766" s="54"/>
      <c r="FQ766" s="54"/>
      <c r="FR766" s="54"/>
      <c r="FS766" s="54"/>
      <c r="FT766" s="54"/>
      <c r="FU766" s="54"/>
      <c r="FV766" s="54"/>
      <c r="FW766" s="54"/>
      <c r="FX766" s="54"/>
      <c r="FY766" s="54"/>
      <c r="FZ766" s="54"/>
      <c r="GA766" s="54"/>
      <c r="GB766" s="54"/>
      <c r="GC766" s="54"/>
      <c r="GD766" s="54"/>
      <c r="GE766" s="54"/>
      <c r="GF766" s="54"/>
      <c r="GG766" s="54"/>
      <c r="GH766" s="54"/>
      <c r="GI766" s="54"/>
      <c r="GJ766" s="54"/>
      <c r="GK766" s="54"/>
      <c r="GL766" s="54"/>
      <c r="GM766" s="54"/>
      <c r="GN766" s="54"/>
      <c r="GO766" s="54"/>
      <c r="GP766" s="54"/>
      <c r="GQ766" s="54"/>
      <c r="GR766" s="54"/>
      <c r="GS766" s="54"/>
      <c r="GT766" s="54"/>
      <c r="GU766" s="54"/>
      <c r="GV766" s="54"/>
      <c r="GW766" s="54"/>
      <c r="GX766" s="54"/>
      <c r="GY766" s="54"/>
      <c r="GZ766" s="54"/>
      <c r="HA766" s="54"/>
      <c r="HB766" s="54"/>
      <c r="HC766" s="54"/>
      <c r="HD766" s="54"/>
      <c r="HE766" s="54"/>
      <c r="HF766" s="54"/>
      <c r="HG766" s="54"/>
      <c r="HH766" s="54"/>
      <c r="HI766" s="54"/>
      <c r="HJ766" s="54"/>
      <c r="HK766" s="54"/>
      <c r="HL766" s="54"/>
      <c r="HM766" s="54"/>
      <c r="HN766" s="54"/>
      <c r="HO766" s="54"/>
      <c r="HP766" s="54"/>
      <c r="HQ766" s="54"/>
      <c r="HR766" s="54"/>
      <c r="HS766" s="54"/>
      <c r="HT766" s="54"/>
      <c r="HU766" s="54"/>
      <c r="HV766" s="54"/>
      <c r="HW766" s="54"/>
      <c r="HX766" s="54"/>
      <c r="HY766" s="54"/>
      <c r="HZ766" s="54"/>
      <c r="IA766" s="54"/>
      <c r="IB766" s="54"/>
      <c r="IC766" s="54"/>
      <c r="ID766" s="54"/>
      <c r="IE766" s="54"/>
      <c r="IF766" s="54"/>
      <c r="IG766" s="54"/>
      <c r="IH766" s="54"/>
      <c r="II766" s="54"/>
      <c r="IJ766" s="54"/>
      <c r="IK766" s="54"/>
      <c r="IL766" s="54"/>
      <c r="IM766" s="54"/>
      <c r="IN766" s="54"/>
      <c r="IO766" s="54"/>
      <c r="IP766" s="54"/>
      <c r="IQ766" s="54"/>
      <c r="IR766" s="54"/>
      <c r="IS766" s="54"/>
      <c r="IT766" s="54"/>
      <c r="IU766" s="54"/>
      <c r="IV766" s="54"/>
      <c r="IW766" s="54"/>
      <c r="IX766" s="54"/>
      <c r="IY766" s="54"/>
      <c r="IZ766" s="54"/>
      <c r="JA766" s="16"/>
      <c r="JB766" s="16"/>
      <c r="JC766" s="16"/>
      <c r="JD766" s="16"/>
    </row>
    <row r="767" spans="1:264" s="6" customFormat="1" x14ac:dyDescent="0.25">
      <c r="A767" s="55">
        <v>763</v>
      </c>
      <c r="B767" s="56">
        <f>ESTUDIANTES!B767</f>
        <v>0</v>
      </c>
      <c r="C767" s="56">
        <f>ESTUDIANTES!C767</f>
        <v>0</v>
      </c>
      <c r="D767" s="97">
        <f>ESTUDIANTES!D767</f>
        <v>0</v>
      </c>
      <c r="E767" s="97"/>
      <c r="F767" s="97"/>
      <c r="G767" s="97"/>
      <c r="H767" s="57">
        <f>ESTUDIANTES!H767</f>
        <v>0</v>
      </c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4"/>
      <c r="EL767" s="54"/>
      <c r="EM767" s="54"/>
      <c r="EN767" s="54"/>
      <c r="EO767" s="54"/>
      <c r="EP767" s="54"/>
      <c r="EQ767" s="54"/>
      <c r="ER767" s="54"/>
      <c r="ES767" s="54"/>
      <c r="ET767" s="54"/>
      <c r="EU767" s="54"/>
      <c r="EV767" s="54"/>
      <c r="EW767" s="54"/>
      <c r="EX767" s="54"/>
      <c r="EY767" s="54"/>
      <c r="EZ767" s="54"/>
      <c r="FA767" s="54"/>
      <c r="FB767" s="54"/>
      <c r="FC767" s="54"/>
      <c r="FD767" s="54"/>
      <c r="FE767" s="54"/>
      <c r="FF767" s="54"/>
      <c r="FG767" s="54"/>
      <c r="FH767" s="54"/>
      <c r="FI767" s="54"/>
      <c r="FJ767" s="54"/>
      <c r="FK767" s="54"/>
      <c r="FL767" s="54"/>
      <c r="FM767" s="54"/>
      <c r="FN767" s="54"/>
      <c r="FO767" s="54"/>
      <c r="FP767" s="54"/>
      <c r="FQ767" s="54"/>
      <c r="FR767" s="54"/>
      <c r="FS767" s="54"/>
      <c r="FT767" s="54"/>
      <c r="FU767" s="54"/>
      <c r="FV767" s="54"/>
      <c r="FW767" s="54"/>
      <c r="FX767" s="54"/>
      <c r="FY767" s="54"/>
      <c r="FZ767" s="54"/>
      <c r="GA767" s="54"/>
      <c r="GB767" s="54"/>
      <c r="GC767" s="54"/>
      <c r="GD767" s="54"/>
      <c r="GE767" s="54"/>
      <c r="GF767" s="54"/>
      <c r="GG767" s="54"/>
      <c r="GH767" s="54"/>
      <c r="GI767" s="54"/>
      <c r="GJ767" s="54"/>
      <c r="GK767" s="54"/>
      <c r="GL767" s="54"/>
      <c r="GM767" s="54"/>
      <c r="GN767" s="54"/>
      <c r="GO767" s="54"/>
      <c r="GP767" s="54"/>
      <c r="GQ767" s="54"/>
      <c r="GR767" s="54"/>
      <c r="GS767" s="54"/>
      <c r="GT767" s="54"/>
      <c r="GU767" s="54"/>
      <c r="GV767" s="54"/>
      <c r="GW767" s="54"/>
      <c r="GX767" s="54"/>
      <c r="GY767" s="54"/>
      <c r="GZ767" s="54"/>
      <c r="HA767" s="54"/>
      <c r="HB767" s="54"/>
      <c r="HC767" s="54"/>
      <c r="HD767" s="54"/>
      <c r="HE767" s="54"/>
      <c r="HF767" s="54"/>
      <c r="HG767" s="54"/>
      <c r="HH767" s="54"/>
      <c r="HI767" s="54"/>
      <c r="HJ767" s="54"/>
      <c r="HK767" s="54"/>
      <c r="HL767" s="54"/>
      <c r="HM767" s="54"/>
      <c r="HN767" s="54"/>
      <c r="HO767" s="54"/>
      <c r="HP767" s="54"/>
      <c r="HQ767" s="54"/>
      <c r="HR767" s="54"/>
      <c r="HS767" s="54"/>
      <c r="HT767" s="54"/>
      <c r="HU767" s="54"/>
      <c r="HV767" s="54"/>
      <c r="HW767" s="54"/>
      <c r="HX767" s="54"/>
      <c r="HY767" s="54"/>
      <c r="HZ767" s="54"/>
      <c r="IA767" s="54"/>
      <c r="IB767" s="54"/>
      <c r="IC767" s="54"/>
      <c r="ID767" s="54"/>
      <c r="IE767" s="54"/>
      <c r="IF767" s="54"/>
      <c r="IG767" s="54"/>
      <c r="IH767" s="54"/>
      <c r="II767" s="54"/>
      <c r="IJ767" s="54"/>
      <c r="IK767" s="54"/>
      <c r="IL767" s="54"/>
      <c r="IM767" s="54"/>
      <c r="IN767" s="54"/>
      <c r="IO767" s="54"/>
      <c r="IP767" s="54"/>
      <c r="IQ767" s="54"/>
      <c r="IR767" s="54"/>
      <c r="IS767" s="54"/>
      <c r="IT767" s="54"/>
      <c r="IU767" s="54"/>
      <c r="IV767" s="54"/>
      <c r="IW767" s="54"/>
      <c r="IX767" s="54"/>
      <c r="IY767" s="54"/>
      <c r="IZ767" s="54"/>
      <c r="JA767" s="16"/>
      <c r="JB767" s="16"/>
      <c r="JC767" s="16"/>
      <c r="JD767" s="16"/>
    </row>
    <row r="768" spans="1:264" s="6" customFormat="1" x14ac:dyDescent="0.25">
      <c r="A768" s="55">
        <v>764</v>
      </c>
      <c r="B768" s="56">
        <f>ESTUDIANTES!B768</f>
        <v>0</v>
      </c>
      <c r="C768" s="56">
        <f>ESTUDIANTES!C768</f>
        <v>0</v>
      </c>
      <c r="D768" s="97">
        <f>ESTUDIANTES!D768</f>
        <v>0</v>
      </c>
      <c r="E768" s="97"/>
      <c r="F768" s="97"/>
      <c r="G768" s="97"/>
      <c r="H768" s="57">
        <f>ESTUDIANTES!H768</f>
        <v>0</v>
      </c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4"/>
      <c r="EK768" s="54"/>
      <c r="EL768" s="54"/>
      <c r="EM768" s="54"/>
      <c r="EN768" s="54"/>
      <c r="EO768" s="54"/>
      <c r="EP768" s="54"/>
      <c r="EQ768" s="54"/>
      <c r="ER768" s="54"/>
      <c r="ES768" s="54"/>
      <c r="ET768" s="54"/>
      <c r="EU768" s="54"/>
      <c r="EV768" s="54"/>
      <c r="EW768" s="54"/>
      <c r="EX768" s="54"/>
      <c r="EY768" s="54"/>
      <c r="EZ768" s="54"/>
      <c r="FA768" s="54"/>
      <c r="FB768" s="54"/>
      <c r="FC768" s="54"/>
      <c r="FD768" s="54"/>
      <c r="FE768" s="54"/>
      <c r="FF768" s="54"/>
      <c r="FG768" s="54"/>
      <c r="FH768" s="54"/>
      <c r="FI768" s="54"/>
      <c r="FJ768" s="54"/>
      <c r="FK768" s="54"/>
      <c r="FL768" s="54"/>
      <c r="FM768" s="54"/>
      <c r="FN768" s="54"/>
      <c r="FO768" s="54"/>
      <c r="FP768" s="54"/>
      <c r="FQ768" s="54"/>
      <c r="FR768" s="54"/>
      <c r="FS768" s="54"/>
      <c r="FT768" s="54"/>
      <c r="FU768" s="54"/>
      <c r="FV768" s="54"/>
      <c r="FW768" s="54"/>
      <c r="FX768" s="54"/>
      <c r="FY768" s="54"/>
      <c r="FZ768" s="54"/>
      <c r="GA768" s="54"/>
      <c r="GB768" s="54"/>
      <c r="GC768" s="54"/>
      <c r="GD768" s="54"/>
      <c r="GE768" s="54"/>
      <c r="GF768" s="54"/>
      <c r="GG768" s="54"/>
      <c r="GH768" s="54"/>
      <c r="GI768" s="54"/>
      <c r="GJ768" s="54"/>
      <c r="GK768" s="54"/>
      <c r="GL768" s="54"/>
      <c r="GM768" s="54"/>
      <c r="GN768" s="54"/>
      <c r="GO768" s="54"/>
      <c r="GP768" s="54"/>
      <c r="GQ768" s="54"/>
      <c r="GR768" s="54"/>
      <c r="GS768" s="54"/>
      <c r="GT768" s="54"/>
      <c r="GU768" s="54"/>
      <c r="GV768" s="54"/>
      <c r="GW768" s="54"/>
      <c r="GX768" s="54"/>
      <c r="GY768" s="54"/>
      <c r="GZ768" s="54"/>
      <c r="HA768" s="54"/>
      <c r="HB768" s="54"/>
      <c r="HC768" s="54"/>
      <c r="HD768" s="54"/>
      <c r="HE768" s="54"/>
      <c r="HF768" s="54"/>
      <c r="HG768" s="54"/>
      <c r="HH768" s="54"/>
      <c r="HI768" s="54"/>
      <c r="HJ768" s="54"/>
      <c r="HK768" s="54"/>
      <c r="HL768" s="54"/>
      <c r="HM768" s="54"/>
      <c r="HN768" s="54"/>
      <c r="HO768" s="54"/>
      <c r="HP768" s="54"/>
      <c r="HQ768" s="54"/>
      <c r="HR768" s="54"/>
      <c r="HS768" s="54"/>
      <c r="HT768" s="54"/>
      <c r="HU768" s="54"/>
      <c r="HV768" s="54"/>
      <c r="HW768" s="54"/>
      <c r="HX768" s="54"/>
      <c r="HY768" s="54"/>
      <c r="HZ768" s="54"/>
      <c r="IA768" s="54"/>
      <c r="IB768" s="54"/>
      <c r="IC768" s="54"/>
      <c r="ID768" s="54"/>
      <c r="IE768" s="54"/>
      <c r="IF768" s="54"/>
      <c r="IG768" s="54"/>
      <c r="IH768" s="54"/>
      <c r="II768" s="54"/>
      <c r="IJ768" s="54"/>
      <c r="IK768" s="54"/>
      <c r="IL768" s="54"/>
      <c r="IM768" s="54"/>
      <c r="IN768" s="54"/>
      <c r="IO768" s="54"/>
      <c r="IP768" s="54"/>
      <c r="IQ768" s="54"/>
      <c r="IR768" s="54"/>
      <c r="IS768" s="54"/>
      <c r="IT768" s="54"/>
      <c r="IU768" s="54"/>
      <c r="IV768" s="54"/>
      <c r="IW768" s="54"/>
      <c r="IX768" s="54"/>
      <c r="IY768" s="54"/>
      <c r="IZ768" s="54"/>
      <c r="JA768" s="16"/>
      <c r="JB768" s="16"/>
      <c r="JC768" s="16"/>
      <c r="JD768" s="16"/>
    </row>
    <row r="769" spans="1:264" s="6" customFormat="1" x14ac:dyDescent="0.25">
      <c r="A769" s="55">
        <v>765</v>
      </c>
      <c r="B769" s="56">
        <f>ESTUDIANTES!B769</f>
        <v>0</v>
      </c>
      <c r="C769" s="56">
        <f>ESTUDIANTES!C769</f>
        <v>0</v>
      </c>
      <c r="D769" s="97">
        <f>ESTUDIANTES!D769</f>
        <v>0</v>
      </c>
      <c r="E769" s="97"/>
      <c r="F769" s="97"/>
      <c r="G769" s="97"/>
      <c r="H769" s="57">
        <f>ESTUDIANTES!H769</f>
        <v>0</v>
      </c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  <c r="CP769" s="54"/>
      <c r="CQ769" s="54"/>
      <c r="CR769" s="54"/>
      <c r="CS769" s="54"/>
      <c r="CT769" s="54"/>
      <c r="CU769" s="54"/>
      <c r="CV769" s="54"/>
      <c r="CW769" s="54"/>
      <c r="CX769" s="54"/>
      <c r="CY769" s="54"/>
      <c r="CZ769" s="54"/>
      <c r="DA769" s="54"/>
      <c r="DB769" s="54"/>
      <c r="DC769" s="54"/>
      <c r="DD769" s="54"/>
      <c r="DE769" s="54"/>
      <c r="DF769" s="54"/>
      <c r="DG769" s="54"/>
      <c r="DH769" s="54"/>
      <c r="DI769" s="54"/>
      <c r="DJ769" s="54"/>
      <c r="DK769" s="54"/>
      <c r="DL769" s="54"/>
      <c r="DM769" s="54"/>
      <c r="DN769" s="54"/>
      <c r="DO769" s="54"/>
      <c r="DP769" s="54"/>
      <c r="DQ769" s="54"/>
      <c r="DR769" s="54"/>
      <c r="DS769" s="54"/>
      <c r="DT769" s="54"/>
      <c r="DU769" s="54"/>
      <c r="DV769" s="54"/>
      <c r="DW769" s="54"/>
      <c r="DX769" s="54"/>
      <c r="DY769" s="54"/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  <c r="EJ769" s="54"/>
      <c r="EK769" s="54"/>
      <c r="EL769" s="54"/>
      <c r="EM769" s="54"/>
      <c r="EN769" s="54"/>
      <c r="EO769" s="54"/>
      <c r="EP769" s="54"/>
      <c r="EQ769" s="54"/>
      <c r="ER769" s="54"/>
      <c r="ES769" s="54"/>
      <c r="ET769" s="54"/>
      <c r="EU769" s="54"/>
      <c r="EV769" s="54"/>
      <c r="EW769" s="54"/>
      <c r="EX769" s="54"/>
      <c r="EY769" s="54"/>
      <c r="EZ769" s="54"/>
      <c r="FA769" s="54"/>
      <c r="FB769" s="54"/>
      <c r="FC769" s="54"/>
      <c r="FD769" s="54"/>
      <c r="FE769" s="54"/>
      <c r="FF769" s="54"/>
      <c r="FG769" s="54"/>
      <c r="FH769" s="54"/>
      <c r="FI769" s="54"/>
      <c r="FJ769" s="54"/>
      <c r="FK769" s="54"/>
      <c r="FL769" s="54"/>
      <c r="FM769" s="54"/>
      <c r="FN769" s="54"/>
      <c r="FO769" s="54"/>
      <c r="FP769" s="54"/>
      <c r="FQ769" s="54"/>
      <c r="FR769" s="54"/>
      <c r="FS769" s="54"/>
      <c r="FT769" s="54"/>
      <c r="FU769" s="54"/>
      <c r="FV769" s="54"/>
      <c r="FW769" s="54"/>
      <c r="FX769" s="54"/>
      <c r="FY769" s="54"/>
      <c r="FZ769" s="54"/>
      <c r="GA769" s="54"/>
      <c r="GB769" s="54"/>
      <c r="GC769" s="54"/>
      <c r="GD769" s="54"/>
      <c r="GE769" s="54"/>
      <c r="GF769" s="54"/>
      <c r="GG769" s="54"/>
      <c r="GH769" s="54"/>
      <c r="GI769" s="54"/>
      <c r="GJ769" s="54"/>
      <c r="GK769" s="54"/>
      <c r="GL769" s="54"/>
      <c r="GM769" s="54"/>
      <c r="GN769" s="54"/>
      <c r="GO769" s="54"/>
      <c r="GP769" s="54"/>
      <c r="GQ769" s="54"/>
      <c r="GR769" s="54"/>
      <c r="GS769" s="54"/>
      <c r="GT769" s="54"/>
      <c r="GU769" s="54"/>
      <c r="GV769" s="54"/>
      <c r="GW769" s="54"/>
      <c r="GX769" s="54"/>
      <c r="GY769" s="54"/>
      <c r="GZ769" s="54"/>
      <c r="HA769" s="54"/>
      <c r="HB769" s="54"/>
      <c r="HC769" s="54"/>
      <c r="HD769" s="54"/>
      <c r="HE769" s="54"/>
      <c r="HF769" s="54"/>
      <c r="HG769" s="54"/>
      <c r="HH769" s="54"/>
      <c r="HI769" s="54"/>
      <c r="HJ769" s="54"/>
      <c r="HK769" s="54"/>
      <c r="HL769" s="54"/>
      <c r="HM769" s="54"/>
      <c r="HN769" s="54"/>
      <c r="HO769" s="54"/>
      <c r="HP769" s="54"/>
      <c r="HQ769" s="54"/>
      <c r="HR769" s="54"/>
      <c r="HS769" s="54"/>
      <c r="HT769" s="54"/>
      <c r="HU769" s="54"/>
      <c r="HV769" s="54"/>
      <c r="HW769" s="54"/>
      <c r="HX769" s="54"/>
      <c r="HY769" s="54"/>
      <c r="HZ769" s="54"/>
      <c r="IA769" s="54"/>
      <c r="IB769" s="54"/>
      <c r="IC769" s="54"/>
      <c r="ID769" s="54"/>
      <c r="IE769" s="54"/>
      <c r="IF769" s="54"/>
      <c r="IG769" s="54"/>
      <c r="IH769" s="54"/>
      <c r="II769" s="54"/>
      <c r="IJ769" s="54"/>
      <c r="IK769" s="54"/>
      <c r="IL769" s="54"/>
      <c r="IM769" s="54"/>
      <c r="IN769" s="54"/>
      <c r="IO769" s="54"/>
      <c r="IP769" s="54"/>
      <c r="IQ769" s="54"/>
      <c r="IR769" s="54"/>
      <c r="IS769" s="54"/>
      <c r="IT769" s="54"/>
      <c r="IU769" s="54"/>
      <c r="IV769" s="54"/>
      <c r="IW769" s="54"/>
      <c r="IX769" s="54"/>
      <c r="IY769" s="54"/>
      <c r="IZ769" s="54"/>
      <c r="JA769" s="16"/>
      <c r="JB769" s="16"/>
      <c r="JC769" s="16"/>
      <c r="JD769" s="16"/>
    </row>
    <row r="770" spans="1:264" s="6" customFormat="1" x14ac:dyDescent="0.25">
      <c r="A770" s="55">
        <v>766</v>
      </c>
      <c r="B770" s="56">
        <f>ESTUDIANTES!B770</f>
        <v>0</v>
      </c>
      <c r="C770" s="56">
        <f>ESTUDIANTES!C770</f>
        <v>0</v>
      </c>
      <c r="D770" s="97">
        <f>ESTUDIANTES!D770</f>
        <v>0</v>
      </c>
      <c r="E770" s="97"/>
      <c r="F770" s="97"/>
      <c r="G770" s="97"/>
      <c r="H770" s="57">
        <f>ESTUDIANTES!H770</f>
        <v>0</v>
      </c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  <c r="CP770" s="54"/>
      <c r="CQ770" s="54"/>
      <c r="CR770" s="54"/>
      <c r="CS770" s="54"/>
      <c r="CT770" s="54"/>
      <c r="CU770" s="54"/>
      <c r="CV770" s="54"/>
      <c r="CW770" s="54"/>
      <c r="CX770" s="54"/>
      <c r="CY770" s="54"/>
      <c r="CZ770" s="54"/>
      <c r="DA770" s="54"/>
      <c r="DB770" s="54"/>
      <c r="DC770" s="54"/>
      <c r="DD770" s="54"/>
      <c r="DE770" s="54"/>
      <c r="DF770" s="54"/>
      <c r="DG770" s="54"/>
      <c r="DH770" s="54"/>
      <c r="DI770" s="54"/>
      <c r="DJ770" s="54"/>
      <c r="DK770" s="54"/>
      <c r="DL770" s="54"/>
      <c r="DM770" s="54"/>
      <c r="DN770" s="54"/>
      <c r="DO770" s="54"/>
      <c r="DP770" s="54"/>
      <c r="DQ770" s="54"/>
      <c r="DR770" s="54"/>
      <c r="DS770" s="54"/>
      <c r="DT770" s="54"/>
      <c r="DU770" s="54"/>
      <c r="DV770" s="54"/>
      <c r="DW770" s="54"/>
      <c r="DX770" s="54"/>
      <c r="DY770" s="54"/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  <c r="EJ770" s="54"/>
      <c r="EK770" s="54"/>
      <c r="EL770" s="54"/>
      <c r="EM770" s="54"/>
      <c r="EN770" s="54"/>
      <c r="EO770" s="54"/>
      <c r="EP770" s="54"/>
      <c r="EQ770" s="54"/>
      <c r="ER770" s="54"/>
      <c r="ES770" s="54"/>
      <c r="ET770" s="54"/>
      <c r="EU770" s="54"/>
      <c r="EV770" s="54"/>
      <c r="EW770" s="54"/>
      <c r="EX770" s="54"/>
      <c r="EY770" s="54"/>
      <c r="EZ770" s="54"/>
      <c r="FA770" s="54"/>
      <c r="FB770" s="54"/>
      <c r="FC770" s="54"/>
      <c r="FD770" s="54"/>
      <c r="FE770" s="54"/>
      <c r="FF770" s="54"/>
      <c r="FG770" s="54"/>
      <c r="FH770" s="54"/>
      <c r="FI770" s="54"/>
      <c r="FJ770" s="54"/>
      <c r="FK770" s="54"/>
      <c r="FL770" s="54"/>
      <c r="FM770" s="54"/>
      <c r="FN770" s="54"/>
      <c r="FO770" s="54"/>
      <c r="FP770" s="54"/>
      <c r="FQ770" s="54"/>
      <c r="FR770" s="54"/>
      <c r="FS770" s="54"/>
      <c r="FT770" s="54"/>
      <c r="FU770" s="54"/>
      <c r="FV770" s="54"/>
      <c r="FW770" s="54"/>
      <c r="FX770" s="54"/>
      <c r="FY770" s="54"/>
      <c r="FZ770" s="54"/>
      <c r="GA770" s="54"/>
      <c r="GB770" s="54"/>
      <c r="GC770" s="54"/>
      <c r="GD770" s="54"/>
      <c r="GE770" s="54"/>
      <c r="GF770" s="54"/>
      <c r="GG770" s="54"/>
      <c r="GH770" s="54"/>
      <c r="GI770" s="54"/>
      <c r="GJ770" s="54"/>
      <c r="GK770" s="54"/>
      <c r="GL770" s="54"/>
      <c r="GM770" s="54"/>
      <c r="GN770" s="54"/>
      <c r="GO770" s="54"/>
      <c r="GP770" s="54"/>
      <c r="GQ770" s="54"/>
      <c r="GR770" s="54"/>
      <c r="GS770" s="54"/>
      <c r="GT770" s="54"/>
      <c r="GU770" s="54"/>
      <c r="GV770" s="54"/>
      <c r="GW770" s="54"/>
      <c r="GX770" s="54"/>
      <c r="GY770" s="54"/>
      <c r="GZ770" s="54"/>
      <c r="HA770" s="54"/>
      <c r="HB770" s="54"/>
      <c r="HC770" s="54"/>
      <c r="HD770" s="54"/>
      <c r="HE770" s="54"/>
      <c r="HF770" s="54"/>
      <c r="HG770" s="54"/>
      <c r="HH770" s="54"/>
      <c r="HI770" s="54"/>
      <c r="HJ770" s="54"/>
      <c r="HK770" s="54"/>
      <c r="HL770" s="54"/>
      <c r="HM770" s="54"/>
      <c r="HN770" s="54"/>
      <c r="HO770" s="54"/>
      <c r="HP770" s="54"/>
      <c r="HQ770" s="54"/>
      <c r="HR770" s="54"/>
      <c r="HS770" s="54"/>
      <c r="HT770" s="54"/>
      <c r="HU770" s="54"/>
      <c r="HV770" s="54"/>
      <c r="HW770" s="54"/>
      <c r="HX770" s="54"/>
      <c r="HY770" s="54"/>
      <c r="HZ770" s="54"/>
      <c r="IA770" s="54"/>
      <c r="IB770" s="54"/>
      <c r="IC770" s="54"/>
      <c r="ID770" s="54"/>
      <c r="IE770" s="54"/>
      <c r="IF770" s="54"/>
      <c r="IG770" s="54"/>
      <c r="IH770" s="54"/>
      <c r="II770" s="54"/>
      <c r="IJ770" s="54"/>
      <c r="IK770" s="54"/>
      <c r="IL770" s="54"/>
      <c r="IM770" s="54"/>
      <c r="IN770" s="54"/>
      <c r="IO770" s="54"/>
      <c r="IP770" s="54"/>
      <c r="IQ770" s="54"/>
      <c r="IR770" s="54"/>
      <c r="IS770" s="54"/>
      <c r="IT770" s="54"/>
      <c r="IU770" s="54"/>
      <c r="IV770" s="54"/>
      <c r="IW770" s="54"/>
      <c r="IX770" s="54"/>
      <c r="IY770" s="54"/>
      <c r="IZ770" s="54"/>
      <c r="JA770" s="16"/>
      <c r="JB770" s="16"/>
      <c r="JC770" s="16"/>
      <c r="JD770" s="16"/>
    </row>
    <row r="771" spans="1:264" s="6" customFormat="1" x14ac:dyDescent="0.25">
      <c r="A771" s="55">
        <v>767</v>
      </c>
      <c r="B771" s="56">
        <f>ESTUDIANTES!B771</f>
        <v>0</v>
      </c>
      <c r="C771" s="56">
        <f>ESTUDIANTES!C771</f>
        <v>0</v>
      </c>
      <c r="D771" s="97">
        <f>ESTUDIANTES!D771</f>
        <v>0</v>
      </c>
      <c r="E771" s="97"/>
      <c r="F771" s="97"/>
      <c r="G771" s="97"/>
      <c r="H771" s="57">
        <f>ESTUDIANTES!H771</f>
        <v>0</v>
      </c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4"/>
      <c r="EK771" s="54"/>
      <c r="EL771" s="54"/>
      <c r="EM771" s="54"/>
      <c r="EN771" s="54"/>
      <c r="EO771" s="54"/>
      <c r="EP771" s="54"/>
      <c r="EQ771" s="54"/>
      <c r="ER771" s="54"/>
      <c r="ES771" s="54"/>
      <c r="ET771" s="54"/>
      <c r="EU771" s="54"/>
      <c r="EV771" s="54"/>
      <c r="EW771" s="54"/>
      <c r="EX771" s="54"/>
      <c r="EY771" s="54"/>
      <c r="EZ771" s="54"/>
      <c r="FA771" s="54"/>
      <c r="FB771" s="54"/>
      <c r="FC771" s="54"/>
      <c r="FD771" s="54"/>
      <c r="FE771" s="54"/>
      <c r="FF771" s="54"/>
      <c r="FG771" s="54"/>
      <c r="FH771" s="54"/>
      <c r="FI771" s="54"/>
      <c r="FJ771" s="54"/>
      <c r="FK771" s="54"/>
      <c r="FL771" s="54"/>
      <c r="FM771" s="54"/>
      <c r="FN771" s="54"/>
      <c r="FO771" s="54"/>
      <c r="FP771" s="54"/>
      <c r="FQ771" s="54"/>
      <c r="FR771" s="54"/>
      <c r="FS771" s="54"/>
      <c r="FT771" s="54"/>
      <c r="FU771" s="54"/>
      <c r="FV771" s="54"/>
      <c r="FW771" s="54"/>
      <c r="FX771" s="54"/>
      <c r="FY771" s="54"/>
      <c r="FZ771" s="54"/>
      <c r="GA771" s="54"/>
      <c r="GB771" s="54"/>
      <c r="GC771" s="54"/>
      <c r="GD771" s="54"/>
      <c r="GE771" s="54"/>
      <c r="GF771" s="54"/>
      <c r="GG771" s="54"/>
      <c r="GH771" s="54"/>
      <c r="GI771" s="54"/>
      <c r="GJ771" s="54"/>
      <c r="GK771" s="54"/>
      <c r="GL771" s="54"/>
      <c r="GM771" s="54"/>
      <c r="GN771" s="54"/>
      <c r="GO771" s="54"/>
      <c r="GP771" s="54"/>
      <c r="GQ771" s="54"/>
      <c r="GR771" s="54"/>
      <c r="GS771" s="54"/>
      <c r="GT771" s="54"/>
      <c r="GU771" s="54"/>
      <c r="GV771" s="54"/>
      <c r="GW771" s="54"/>
      <c r="GX771" s="54"/>
      <c r="GY771" s="54"/>
      <c r="GZ771" s="54"/>
      <c r="HA771" s="54"/>
      <c r="HB771" s="54"/>
      <c r="HC771" s="54"/>
      <c r="HD771" s="54"/>
      <c r="HE771" s="54"/>
      <c r="HF771" s="54"/>
      <c r="HG771" s="54"/>
      <c r="HH771" s="54"/>
      <c r="HI771" s="54"/>
      <c r="HJ771" s="54"/>
      <c r="HK771" s="54"/>
      <c r="HL771" s="54"/>
      <c r="HM771" s="54"/>
      <c r="HN771" s="54"/>
      <c r="HO771" s="54"/>
      <c r="HP771" s="54"/>
      <c r="HQ771" s="54"/>
      <c r="HR771" s="54"/>
      <c r="HS771" s="54"/>
      <c r="HT771" s="54"/>
      <c r="HU771" s="54"/>
      <c r="HV771" s="54"/>
      <c r="HW771" s="54"/>
      <c r="HX771" s="54"/>
      <c r="HY771" s="54"/>
      <c r="HZ771" s="54"/>
      <c r="IA771" s="54"/>
      <c r="IB771" s="54"/>
      <c r="IC771" s="54"/>
      <c r="ID771" s="54"/>
      <c r="IE771" s="54"/>
      <c r="IF771" s="54"/>
      <c r="IG771" s="54"/>
      <c r="IH771" s="54"/>
      <c r="II771" s="54"/>
      <c r="IJ771" s="54"/>
      <c r="IK771" s="54"/>
      <c r="IL771" s="54"/>
      <c r="IM771" s="54"/>
      <c r="IN771" s="54"/>
      <c r="IO771" s="54"/>
      <c r="IP771" s="54"/>
      <c r="IQ771" s="54"/>
      <c r="IR771" s="54"/>
      <c r="IS771" s="54"/>
      <c r="IT771" s="54"/>
      <c r="IU771" s="54"/>
      <c r="IV771" s="54"/>
      <c r="IW771" s="54"/>
      <c r="IX771" s="54"/>
      <c r="IY771" s="54"/>
      <c r="IZ771" s="54"/>
      <c r="JA771" s="16"/>
      <c r="JB771" s="16"/>
      <c r="JC771" s="16"/>
      <c r="JD771" s="16"/>
    </row>
    <row r="772" spans="1:264" s="6" customFormat="1" x14ac:dyDescent="0.25">
      <c r="A772" s="55">
        <v>768</v>
      </c>
      <c r="B772" s="56">
        <f>ESTUDIANTES!B772</f>
        <v>0</v>
      </c>
      <c r="C772" s="56">
        <f>ESTUDIANTES!C772</f>
        <v>0</v>
      </c>
      <c r="D772" s="97">
        <f>ESTUDIANTES!D772</f>
        <v>0</v>
      </c>
      <c r="E772" s="97"/>
      <c r="F772" s="97"/>
      <c r="G772" s="97"/>
      <c r="H772" s="57">
        <f>ESTUDIANTES!H772</f>
        <v>0</v>
      </c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4"/>
      <c r="EL772" s="54"/>
      <c r="EM772" s="54"/>
      <c r="EN772" s="54"/>
      <c r="EO772" s="54"/>
      <c r="EP772" s="54"/>
      <c r="EQ772" s="54"/>
      <c r="ER772" s="54"/>
      <c r="ES772" s="54"/>
      <c r="ET772" s="54"/>
      <c r="EU772" s="54"/>
      <c r="EV772" s="54"/>
      <c r="EW772" s="54"/>
      <c r="EX772" s="54"/>
      <c r="EY772" s="54"/>
      <c r="EZ772" s="54"/>
      <c r="FA772" s="54"/>
      <c r="FB772" s="54"/>
      <c r="FC772" s="54"/>
      <c r="FD772" s="54"/>
      <c r="FE772" s="54"/>
      <c r="FF772" s="54"/>
      <c r="FG772" s="54"/>
      <c r="FH772" s="54"/>
      <c r="FI772" s="54"/>
      <c r="FJ772" s="54"/>
      <c r="FK772" s="54"/>
      <c r="FL772" s="54"/>
      <c r="FM772" s="54"/>
      <c r="FN772" s="54"/>
      <c r="FO772" s="54"/>
      <c r="FP772" s="54"/>
      <c r="FQ772" s="54"/>
      <c r="FR772" s="54"/>
      <c r="FS772" s="54"/>
      <c r="FT772" s="54"/>
      <c r="FU772" s="54"/>
      <c r="FV772" s="54"/>
      <c r="FW772" s="54"/>
      <c r="FX772" s="54"/>
      <c r="FY772" s="54"/>
      <c r="FZ772" s="54"/>
      <c r="GA772" s="54"/>
      <c r="GB772" s="54"/>
      <c r="GC772" s="54"/>
      <c r="GD772" s="54"/>
      <c r="GE772" s="54"/>
      <c r="GF772" s="54"/>
      <c r="GG772" s="54"/>
      <c r="GH772" s="54"/>
      <c r="GI772" s="54"/>
      <c r="GJ772" s="54"/>
      <c r="GK772" s="54"/>
      <c r="GL772" s="54"/>
      <c r="GM772" s="54"/>
      <c r="GN772" s="54"/>
      <c r="GO772" s="54"/>
      <c r="GP772" s="54"/>
      <c r="GQ772" s="54"/>
      <c r="GR772" s="54"/>
      <c r="GS772" s="54"/>
      <c r="GT772" s="54"/>
      <c r="GU772" s="54"/>
      <c r="GV772" s="54"/>
      <c r="GW772" s="54"/>
      <c r="GX772" s="54"/>
      <c r="GY772" s="54"/>
      <c r="GZ772" s="54"/>
      <c r="HA772" s="54"/>
      <c r="HB772" s="54"/>
      <c r="HC772" s="54"/>
      <c r="HD772" s="54"/>
      <c r="HE772" s="54"/>
      <c r="HF772" s="54"/>
      <c r="HG772" s="54"/>
      <c r="HH772" s="54"/>
      <c r="HI772" s="54"/>
      <c r="HJ772" s="54"/>
      <c r="HK772" s="54"/>
      <c r="HL772" s="54"/>
      <c r="HM772" s="54"/>
      <c r="HN772" s="54"/>
      <c r="HO772" s="54"/>
      <c r="HP772" s="54"/>
      <c r="HQ772" s="54"/>
      <c r="HR772" s="54"/>
      <c r="HS772" s="54"/>
      <c r="HT772" s="54"/>
      <c r="HU772" s="54"/>
      <c r="HV772" s="54"/>
      <c r="HW772" s="54"/>
      <c r="HX772" s="54"/>
      <c r="HY772" s="54"/>
      <c r="HZ772" s="54"/>
      <c r="IA772" s="54"/>
      <c r="IB772" s="54"/>
      <c r="IC772" s="54"/>
      <c r="ID772" s="54"/>
      <c r="IE772" s="54"/>
      <c r="IF772" s="54"/>
      <c r="IG772" s="54"/>
      <c r="IH772" s="54"/>
      <c r="II772" s="54"/>
      <c r="IJ772" s="54"/>
      <c r="IK772" s="54"/>
      <c r="IL772" s="54"/>
      <c r="IM772" s="54"/>
      <c r="IN772" s="54"/>
      <c r="IO772" s="54"/>
      <c r="IP772" s="54"/>
      <c r="IQ772" s="54"/>
      <c r="IR772" s="54"/>
      <c r="IS772" s="54"/>
      <c r="IT772" s="54"/>
      <c r="IU772" s="54"/>
      <c r="IV772" s="54"/>
      <c r="IW772" s="54"/>
      <c r="IX772" s="54"/>
      <c r="IY772" s="54"/>
      <c r="IZ772" s="54"/>
      <c r="JA772" s="16"/>
      <c r="JB772" s="16"/>
      <c r="JC772" s="16"/>
      <c r="JD772" s="16"/>
    </row>
    <row r="773" spans="1:264" s="6" customFormat="1" x14ac:dyDescent="0.25">
      <c r="A773" s="55">
        <v>769</v>
      </c>
      <c r="B773" s="56">
        <f>ESTUDIANTES!B773</f>
        <v>0</v>
      </c>
      <c r="C773" s="56">
        <f>ESTUDIANTES!C773</f>
        <v>0</v>
      </c>
      <c r="D773" s="97">
        <f>ESTUDIANTES!D773</f>
        <v>0</v>
      </c>
      <c r="E773" s="97"/>
      <c r="F773" s="97"/>
      <c r="G773" s="97"/>
      <c r="H773" s="57">
        <f>ESTUDIANTES!H773</f>
        <v>0</v>
      </c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4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4"/>
      <c r="EL773" s="54"/>
      <c r="EM773" s="54"/>
      <c r="EN773" s="54"/>
      <c r="EO773" s="54"/>
      <c r="EP773" s="54"/>
      <c r="EQ773" s="54"/>
      <c r="ER773" s="54"/>
      <c r="ES773" s="54"/>
      <c r="ET773" s="54"/>
      <c r="EU773" s="54"/>
      <c r="EV773" s="54"/>
      <c r="EW773" s="54"/>
      <c r="EX773" s="54"/>
      <c r="EY773" s="54"/>
      <c r="EZ773" s="54"/>
      <c r="FA773" s="54"/>
      <c r="FB773" s="54"/>
      <c r="FC773" s="54"/>
      <c r="FD773" s="54"/>
      <c r="FE773" s="54"/>
      <c r="FF773" s="54"/>
      <c r="FG773" s="54"/>
      <c r="FH773" s="54"/>
      <c r="FI773" s="54"/>
      <c r="FJ773" s="54"/>
      <c r="FK773" s="54"/>
      <c r="FL773" s="54"/>
      <c r="FM773" s="54"/>
      <c r="FN773" s="54"/>
      <c r="FO773" s="54"/>
      <c r="FP773" s="54"/>
      <c r="FQ773" s="54"/>
      <c r="FR773" s="54"/>
      <c r="FS773" s="54"/>
      <c r="FT773" s="54"/>
      <c r="FU773" s="54"/>
      <c r="FV773" s="54"/>
      <c r="FW773" s="54"/>
      <c r="FX773" s="54"/>
      <c r="FY773" s="54"/>
      <c r="FZ773" s="54"/>
      <c r="GA773" s="54"/>
      <c r="GB773" s="54"/>
      <c r="GC773" s="54"/>
      <c r="GD773" s="54"/>
      <c r="GE773" s="54"/>
      <c r="GF773" s="54"/>
      <c r="GG773" s="54"/>
      <c r="GH773" s="54"/>
      <c r="GI773" s="54"/>
      <c r="GJ773" s="54"/>
      <c r="GK773" s="54"/>
      <c r="GL773" s="54"/>
      <c r="GM773" s="54"/>
      <c r="GN773" s="54"/>
      <c r="GO773" s="54"/>
      <c r="GP773" s="54"/>
      <c r="GQ773" s="54"/>
      <c r="GR773" s="54"/>
      <c r="GS773" s="54"/>
      <c r="GT773" s="54"/>
      <c r="GU773" s="54"/>
      <c r="GV773" s="54"/>
      <c r="GW773" s="54"/>
      <c r="GX773" s="54"/>
      <c r="GY773" s="54"/>
      <c r="GZ773" s="54"/>
      <c r="HA773" s="54"/>
      <c r="HB773" s="54"/>
      <c r="HC773" s="54"/>
      <c r="HD773" s="54"/>
      <c r="HE773" s="54"/>
      <c r="HF773" s="54"/>
      <c r="HG773" s="54"/>
      <c r="HH773" s="54"/>
      <c r="HI773" s="54"/>
      <c r="HJ773" s="54"/>
      <c r="HK773" s="54"/>
      <c r="HL773" s="54"/>
      <c r="HM773" s="54"/>
      <c r="HN773" s="54"/>
      <c r="HO773" s="54"/>
      <c r="HP773" s="54"/>
      <c r="HQ773" s="54"/>
      <c r="HR773" s="54"/>
      <c r="HS773" s="54"/>
      <c r="HT773" s="54"/>
      <c r="HU773" s="54"/>
      <c r="HV773" s="54"/>
      <c r="HW773" s="54"/>
      <c r="HX773" s="54"/>
      <c r="HY773" s="54"/>
      <c r="HZ773" s="54"/>
      <c r="IA773" s="54"/>
      <c r="IB773" s="54"/>
      <c r="IC773" s="54"/>
      <c r="ID773" s="54"/>
      <c r="IE773" s="54"/>
      <c r="IF773" s="54"/>
      <c r="IG773" s="54"/>
      <c r="IH773" s="54"/>
      <c r="II773" s="54"/>
      <c r="IJ773" s="54"/>
      <c r="IK773" s="54"/>
      <c r="IL773" s="54"/>
      <c r="IM773" s="54"/>
      <c r="IN773" s="54"/>
      <c r="IO773" s="54"/>
      <c r="IP773" s="54"/>
      <c r="IQ773" s="54"/>
      <c r="IR773" s="54"/>
      <c r="IS773" s="54"/>
      <c r="IT773" s="54"/>
      <c r="IU773" s="54"/>
      <c r="IV773" s="54"/>
      <c r="IW773" s="54"/>
      <c r="IX773" s="54"/>
      <c r="IY773" s="54"/>
      <c r="IZ773" s="54"/>
      <c r="JA773" s="16"/>
      <c r="JB773" s="16"/>
      <c r="JC773" s="16"/>
      <c r="JD773" s="16"/>
    </row>
    <row r="774" spans="1:264" s="6" customFormat="1" x14ac:dyDescent="0.25">
      <c r="A774" s="55">
        <v>770</v>
      </c>
      <c r="B774" s="56">
        <f>ESTUDIANTES!B774</f>
        <v>0</v>
      </c>
      <c r="C774" s="56">
        <f>ESTUDIANTES!C774</f>
        <v>0</v>
      </c>
      <c r="D774" s="97">
        <f>ESTUDIANTES!D774</f>
        <v>0</v>
      </c>
      <c r="E774" s="97"/>
      <c r="F774" s="97"/>
      <c r="G774" s="97"/>
      <c r="H774" s="57">
        <f>ESTUDIANTES!H774</f>
        <v>0</v>
      </c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4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4"/>
      <c r="EK774" s="54"/>
      <c r="EL774" s="54"/>
      <c r="EM774" s="54"/>
      <c r="EN774" s="54"/>
      <c r="EO774" s="54"/>
      <c r="EP774" s="54"/>
      <c r="EQ774" s="54"/>
      <c r="ER774" s="54"/>
      <c r="ES774" s="54"/>
      <c r="ET774" s="54"/>
      <c r="EU774" s="54"/>
      <c r="EV774" s="54"/>
      <c r="EW774" s="54"/>
      <c r="EX774" s="54"/>
      <c r="EY774" s="54"/>
      <c r="EZ774" s="54"/>
      <c r="FA774" s="54"/>
      <c r="FB774" s="54"/>
      <c r="FC774" s="54"/>
      <c r="FD774" s="54"/>
      <c r="FE774" s="54"/>
      <c r="FF774" s="54"/>
      <c r="FG774" s="54"/>
      <c r="FH774" s="54"/>
      <c r="FI774" s="54"/>
      <c r="FJ774" s="54"/>
      <c r="FK774" s="54"/>
      <c r="FL774" s="54"/>
      <c r="FM774" s="54"/>
      <c r="FN774" s="54"/>
      <c r="FO774" s="54"/>
      <c r="FP774" s="54"/>
      <c r="FQ774" s="54"/>
      <c r="FR774" s="54"/>
      <c r="FS774" s="54"/>
      <c r="FT774" s="54"/>
      <c r="FU774" s="54"/>
      <c r="FV774" s="54"/>
      <c r="FW774" s="54"/>
      <c r="FX774" s="54"/>
      <c r="FY774" s="54"/>
      <c r="FZ774" s="54"/>
      <c r="GA774" s="54"/>
      <c r="GB774" s="54"/>
      <c r="GC774" s="54"/>
      <c r="GD774" s="54"/>
      <c r="GE774" s="54"/>
      <c r="GF774" s="54"/>
      <c r="GG774" s="54"/>
      <c r="GH774" s="54"/>
      <c r="GI774" s="54"/>
      <c r="GJ774" s="54"/>
      <c r="GK774" s="54"/>
      <c r="GL774" s="54"/>
      <c r="GM774" s="54"/>
      <c r="GN774" s="54"/>
      <c r="GO774" s="54"/>
      <c r="GP774" s="54"/>
      <c r="GQ774" s="54"/>
      <c r="GR774" s="54"/>
      <c r="GS774" s="54"/>
      <c r="GT774" s="54"/>
      <c r="GU774" s="54"/>
      <c r="GV774" s="54"/>
      <c r="GW774" s="54"/>
      <c r="GX774" s="54"/>
      <c r="GY774" s="54"/>
      <c r="GZ774" s="54"/>
      <c r="HA774" s="54"/>
      <c r="HB774" s="54"/>
      <c r="HC774" s="54"/>
      <c r="HD774" s="54"/>
      <c r="HE774" s="54"/>
      <c r="HF774" s="54"/>
      <c r="HG774" s="54"/>
      <c r="HH774" s="54"/>
      <c r="HI774" s="54"/>
      <c r="HJ774" s="54"/>
      <c r="HK774" s="54"/>
      <c r="HL774" s="54"/>
      <c r="HM774" s="54"/>
      <c r="HN774" s="54"/>
      <c r="HO774" s="54"/>
      <c r="HP774" s="54"/>
      <c r="HQ774" s="54"/>
      <c r="HR774" s="54"/>
      <c r="HS774" s="54"/>
      <c r="HT774" s="54"/>
      <c r="HU774" s="54"/>
      <c r="HV774" s="54"/>
      <c r="HW774" s="54"/>
      <c r="HX774" s="54"/>
      <c r="HY774" s="54"/>
      <c r="HZ774" s="54"/>
      <c r="IA774" s="54"/>
      <c r="IB774" s="54"/>
      <c r="IC774" s="54"/>
      <c r="ID774" s="54"/>
      <c r="IE774" s="54"/>
      <c r="IF774" s="54"/>
      <c r="IG774" s="54"/>
      <c r="IH774" s="54"/>
      <c r="II774" s="54"/>
      <c r="IJ774" s="54"/>
      <c r="IK774" s="54"/>
      <c r="IL774" s="54"/>
      <c r="IM774" s="54"/>
      <c r="IN774" s="54"/>
      <c r="IO774" s="54"/>
      <c r="IP774" s="54"/>
      <c r="IQ774" s="54"/>
      <c r="IR774" s="54"/>
      <c r="IS774" s="54"/>
      <c r="IT774" s="54"/>
      <c r="IU774" s="54"/>
      <c r="IV774" s="54"/>
      <c r="IW774" s="54"/>
      <c r="IX774" s="54"/>
      <c r="IY774" s="54"/>
      <c r="IZ774" s="54"/>
      <c r="JA774" s="16"/>
      <c r="JB774" s="16"/>
      <c r="JC774" s="16"/>
      <c r="JD774" s="16"/>
    </row>
    <row r="775" spans="1:264" s="6" customFormat="1" x14ac:dyDescent="0.25">
      <c r="A775" s="55">
        <v>771</v>
      </c>
      <c r="B775" s="56">
        <f>ESTUDIANTES!B775</f>
        <v>0</v>
      </c>
      <c r="C775" s="56">
        <f>ESTUDIANTES!C775</f>
        <v>0</v>
      </c>
      <c r="D775" s="97">
        <f>ESTUDIANTES!D775</f>
        <v>0</v>
      </c>
      <c r="E775" s="97"/>
      <c r="F775" s="97"/>
      <c r="G775" s="97"/>
      <c r="H775" s="57">
        <f>ESTUDIANTES!H775</f>
        <v>0</v>
      </c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  <c r="CP775" s="54"/>
      <c r="CQ775" s="54"/>
      <c r="CR775" s="54"/>
      <c r="CS775" s="54"/>
      <c r="CT775" s="54"/>
      <c r="CU775" s="54"/>
      <c r="CV775" s="54"/>
      <c r="CW775" s="54"/>
      <c r="CX775" s="54"/>
      <c r="CY775" s="54"/>
      <c r="CZ775" s="54"/>
      <c r="DA775" s="54"/>
      <c r="DB775" s="54"/>
      <c r="DC775" s="54"/>
      <c r="DD775" s="54"/>
      <c r="DE775" s="54"/>
      <c r="DF775" s="54"/>
      <c r="DG775" s="54"/>
      <c r="DH775" s="54"/>
      <c r="DI775" s="54"/>
      <c r="DJ775" s="54"/>
      <c r="DK775" s="54"/>
      <c r="DL775" s="54"/>
      <c r="DM775" s="54"/>
      <c r="DN775" s="54"/>
      <c r="DO775" s="54"/>
      <c r="DP775" s="54"/>
      <c r="DQ775" s="54"/>
      <c r="DR775" s="54"/>
      <c r="DS775" s="54"/>
      <c r="DT775" s="54"/>
      <c r="DU775" s="54"/>
      <c r="DV775" s="54"/>
      <c r="DW775" s="54"/>
      <c r="DX775" s="54"/>
      <c r="DY775" s="54"/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  <c r="EJ775" s="54"/>
      <c r="EK775" s="54"/>
      <c r="EL775" s="54"/>
      <c r="EM775" s="54"/>
      <c r="EN775" s="54"/>
      <c r="EO775" s="54"/>
      <c r="EP775" s="54"/>
      <c r="EQ775" s="54"/>
      <c r="ER775" s="54"/>
      <c r="ES775" s="54"/>
      <c r="ET775" s="54"/>
      <c r="EU775" s="54"/>
      <c r="EV775" s="54"/>
      <c r="EW775" s="54"/>
      <c r="EX775" s="54"/>
      <c r="EY775" s="54"/>
      <c r="EZ775" s="54"/>
      <c r="FA775" s="54"/>
      <c r="FB775" s="54"/>
      <c r="FC775" s="54"/>
      <c r="FD775" s="54"/>
      <c r="FE775" s="54"/>
      <c r="FF775" s="54"/>
      <c r="FG775" s="54"/>
      <c r="FH775" s="54"/>
      <c r="FI775" s="54"/>
      <c r="FJ775" s="54"/>
      <c r="FK775" s="54"/>
      <c r="FL775" s="54"/>
      <c r="FM775" s="54"/>
      <c r="FN775" s="54"/>
      <c r="FO775" s="54"/>
      <c r="FP775" s="54"/>
      <c r="FQ775" s="54"/>
      <c r="FR775" s="54"/>
      <c r="FS775" s="54"/>
      <c r="FT775" s="54"/>
      <c r="FU775" s="54"/>
      <c r="FV775" s="54"/>
      <c r="FW775" s="54"/>
      <c r="FX775" s="54"/>
      <c r="FY775" s="54"/>
      <c r="FZ775" s="54"/>
      <c r="GA775" s="54"/>
      <c r="GB775" s="54"/>
      <c r="GC775" s="54"/>
      <c r="GD775" s="54"/>
      <c r="GE775" s="54"/>
      <c r="GF775" s="54"/>
      <c r="GG775" s="54"/>
      <c r="GH775" s="54"/>
      <c r="GI775" s="54"/>
      <c r="GJ775" s="54"/>
      <c r="GK775" s="54"/>
      <c r="GL775" s="54"/>
      <c r="GM775" s="54"/>
      <c r="GN775" s="54"/>
      <c r="GO775" s="54"/>
      <c r="GP775" s="54"/>
      <c r="GQ775" s="54"/>
      <c r="GR775" s="54"/>
      <c r="GS775" s="54"/>
      <c r="GT775" s="54"/>
      <c r="GU775" s="54"/>
      <c r="GV775" s="54"/>
      <c r="GW775" s="54"/>
      <c r="GX775" s="54"/>
      <c r="GY775" s="54"/>
      <c r="GZ775" s="54"/>
      <c r="HA775" s="54"/>
      <c r="HB775" s="54"/>
      <c r="HC775" s="54"/>
      <c r="HD775" s="54"/>
      <c r="HE775" s="54"/>
      <c r="HF775" s="54"/>
      <c r="HG775" s="54"/>
      <c r="HH775" s="54"/>
      <c r="HI775" s="54"/>
      <c r="HJ775" s="54"/>
      <c r="HK775" s="54"/>
      <c r="HL775" s="54"/>
      <c r="HM775" s="54"/>
      <c r="HN775" s="54"/>
      <c r="HO775" s="54"/>
      <c r="HP775" s="54"/>
      <c r="HQ775" s="54"/>
      <c r="HR775" s="54"/>
      <c r="HS775" s="54"/>
      <c r="HT775" s="54"/>
      <c r="HU775" s="54"/>
      <c r="HV775" s="54"/>
      <c r="HW775" s="54"/>
      <c r="HX775" s="54"/>
      <c r="HY775" s="54"/>
      <c r="HZ775" s="54"/>
      <c r="IA775" s="54"/>
      <c r="IB775" s="54"/>
      <c r="IC775" s="54"/>
      <c r="ID775" s="54"/>
      <c r="IE775" s="54"/>
      <c r="IF775" s="54"/>
      <c r="IG775" s="54"/>
      <c r="IH775" s="54"/>
      <c r="II775" s="54"/>
      <c r="IJ775" s="54"/>
      <c r="IK775" s="54"/>
      <c r="IL775" s="54"/>
      <c r="IM775" s="54"/>
      <c r="IN775" s="54"/>
      <c r="IO775" s="54"/>
      <c r="IP775" s="54"/>
      <c r="IQ775" s="54"/>
      <c r="IR775" s="54"/>
      <c r="IS775" s="54"/>
      <c r="IT775" s="54"/>
      <c r="IU775" s="54"/>
      <c r="IV775" s="54"/>
      <c r="IW775" s="54"/>
      <c r="IX775" s="54"/>
      <c r="IY775" s="54"/>
      <c r="IZ775" s="54"/>
      <c r="JA775" s="16"/>
      <c r="JB775" s="16"/>
      <c r="JC775" s="16"/>
      <c r="JD775" s="16"/>
    </row>
    <row r="776" spans="1:264" s="6" customFormat="1" x14ac:dyDescent="0.25">
      <c r="A776" s="55">
        <v>772</v>
      </c>
      <c r="B776" s="56">
        <f>ESTUDIANTES!B776</f>
        <v>0</v>
      </c>
      <c r="C776" s="56">
        <f>ESTUDIANTES!C776</f>
        <v>0</v>
      </c>
      <c r="D776" s="97">
        <f>ESTUDIANTES!D776</f>
        <v>0</v>
      </c>
      <c r="E776" s="97"/>
      <c r="F776" s="97"/>
      <c r="G776" s="97"/>
      <c r="H776" s="57">
        <f>ESTUDIANTES!H776</f>
        <v>0</v>
      </c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  <c r="CP776" s="54"/>
      <c r="CQ776" s="54"/>
      <c r="CR776" s="54"/>
      <c r="CS776" s="54"/>
      <c r="CT776" s="54"/>
      <c r="CU776" s="54"/>
      <c r="CV776" s="54"/>
      <c r="CW776" s="54"/>
      <c r="CX776" s="54"/>
      <c r="CY776" s="54"/>
      <c r="CZ776" s="54"/>
      <c r="DA776" s="54"/>
      <c r="DB776" s="54"/>
      <c r="DC776" s="54"/>
      <c r="DD776" s="54"/>
      <c r="DE776" s="54"/>
      <c r="DF776" s="54"/>
      <c r="DG776" s="54"/>
      <c r="DH776" s="54"/>
      <c r="DI776" s="54"/>
      <c r="DJ776" s="54"/>
      <c r="DK776" s="54"/>
      <c r="DL776" s="54"/>
      <c r="DM776" s="54"/>
      <c r="DN776" s="54"/>
      <c r="DO776" s="54"/>
      <c r="DP776" s="54"/>
      <c r="DQ776" s="54"/>
      <c r="DR776" s="54"/>
      <c r="DS776" s="54"/>
      <c r="DT776" s="54"/>
      <c r="DU776" s="54"/>
      <c r="DV776" s="54"/>
      <c r="DW776" s="54"/>
      <c r="DX776" s="54"/>
      <c r="DY776" s="54"/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  <c r="EJ776" s="54"/>
      <c r="EK776" s="54"/>
      <c r="EL776" s="54"/>
      <c r="EM776" s="54"/>
      <c r="EN776" s="54"/>
      <c r="EO776" s="54"/>
      <c r="EP776" s="54"/>
      <c r="EQ776" s="54"/>
      <c r="ER776" s="54"/>
      <c r="ES776" s="54"/>
      <c r="ET776" s="54"/>
      <c r="EU776" s="54"/>
      <c r="EV776" s="54"/>
      <c r="EW776" s="54"/>
      <c r="EX776" s="54"/>
      <c r="EY776" s="54"/>
      <c r="EZ776" s="54"/>
      <c r="FA776" s="54"/>
      <c r="FB776" s="54"/>
      <c r="FC776" s="54"/>
      <c r="FD776" s="54"/>
      <c r="FE776" s="54"/>
      <c r="FF776" s="54"/>
      <c r="FG776" s="54"/>
      <c r="FH776" s="54"/>
      <c r="FI776" s="54"/>
      <c r="FJ776" s="54"/>
      <c r="FK776" s="54"/>
      <c r="FL776" s="54"/>
      <c r="FM776" s="54"/>
      <c r="FN776" s="54"/>
      <c r="FO776" s="54"/>
      <c r="FP776" s="54"/>
      <c r="FQ776" s="54"/>
      <c r="FR776" s="54"/>
      <c r="FS776" s="54"/>
      <c r="FT776" s="54"/>
      <c r="FU776" s="54"/>
      <c r="FV776" s="54"/>
      <c r="FW776" s="54"/>
      <c r="FX776" s="54"/>
      <c r="FY776" s="54"/>
      <c r="FZ776" s="54"/>
      <c r="GA776" s="54"/>
      <c r="GB776" s="54"/>
      <c r="GC776" s="54"/>
      <c r="GD776" s="54"/>
      <c r="GE776" s="54"/>
      <c r="GF776" s="54"/>
      <c r="GG776" s="54"/>
      <c r="GH776" s="54"/>
      <c r="GI776" s="54"/>
      <c r="GJ776" s="54"/>
      <c r="GK776" s="54"/>
      <c r="GL776" s="54"/>
      <c r="GM776" s="54"/>
      <c r="GN776" s="54"/>
      <c r="GO776" s="54"/>
      <c r="GP776" s="54"/>
      <c r="GQ776" s="54"/>
      <c r="GR776" s="54"/>
      <c r="GS776" s="54"/>
      <c r="GT776" s="54"/>
      <c r="GU776" s="54"/>
      <c r="GV776" s="54"/>
      <c r="GW776" s="54"/>
      <c r="GX776" s="54"/>
      <c r="GY776" s="54"/>
      <c r="GZ776" s="54"/>
      <c r="HA776" s="54"/>
      <c r="HB776" s="54"/>
      <c r="HC776" s="54"/>
      <c r="HD776" s="54"/>
      <c r="HE776" s="54"/>
      <c r="HF776" s="54"/>
      <c r="HG776" s="54"/>
      <c r="HH776" s="54"/>
      <c r="HI776" s="54"/>
      <c r="HJ776" s="54"/>
      <c r="HK776" s="54"/>
      <c r="HL776" s="54"/>
      <c r="HM776" s="54"/>
      <c r="HN776" s="54"/>
      <c r="HO776" s="54"/>
      <c r="HP776" s="54"/>
      <c r="HQ776" s="54"/>
      <c r="HR776" s="54"/>
      <c r="HS776" s="54"/>
      <c r="HT776" s="54"/>
      <c r="HU776" s="54"/>
      <c r="HV776" s="54"/>
      <c r="HW776" s="54"/>
      <c r="HX776" s="54"/>
      <c r="HY776" s="54"/>
      <c r="HZ776" s="54"/>
      <c r="IA776" s="54"/>
      <c r="IB776" s="54"/>
      <c r="IC776" s="54"/>
      <c r="ID776" s="54"/>
      <c r="IE776" s="54"/>
      <c r="IF776" s="54"/>
      <c r="IG776" s="54"/>
      <c r="IH776" s="54"/>
      <c r="II776" s="54"/>
      <c r="IJ776" s="54"/>
      <c r="IK776" s="54"/>
      <c r="IL776" s="54"/>
      <c r="IM776" s="54"/>
      <c r="IN776" s="54"/>
      <c r="IO776" s="54"/>
      <c r="IP776" s="54"/>
      <c r="IQ776" s="54"/>
      <c r="IR776" s="54"/>
      <c r="IS776" s="54"/>
      <c r="IT776" s="54"/>
      <c r="IU776" s="54"/>
      <c r="IV776" s="54"/>
      <c r="IW776" s="54"/>
      <c r="IX776" s="54"/>
      <c r="IY776" s="54"/>
      <c r="IZ776" s="54"/>
      <c r="JA776" s="16"/>
      <c r="JB776" s="16"/>
      <c r="JC776" s="16"/>
      <c r="JD776" s="16"/>
    </row>
    <row r="777" spans="1:264" s="6" customFormat="1" x14ac:dyDescent="0.25">
      <c r="A777" s="55">
        <v>773</v>
      </c>
      <c r="B777" s="56">
        <f>ESTUDIANTES!B777</f>
        <v>0</v>
      </c>
      <c r="C777" s="56">
        <f>ESTUDIANTES!C777</f>
        <v>0</v>
      </c>
      <c r="D777" s="97">
        <f>ESTUDIANTES!D777</f>
        <v>0</v>
      </c>
      <c r="E777" s="97"/>
      <c r="F777" s="97"/>
      <c r="G777" s="97"/>
      <c r="H777" s="57">
        <f>ESTUDIANTES!H777</f>
        <v>0</v>
      </c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4"/>
      <c r="CO777" s="54"/>
      <c r="CP777" s="54"/>
      <c r="CQ777" s="54"/>
      <c r="CR777" s="54"/>
      <c r="CS777" s="54"/>
      <c r="CT777" s="54"/>
      <c r="CU777" s="54"/>
      <c r="CV777" s="54"/>
      <c r="CW777" s="54"/>
      <c r="CX777" s="54"/>
      <c r="CY777" s="54"/>
      <c r="CZ777" s="54"/>
      <c r="DA777" s="54"/>
      <c r="DB777" s="54"/>
      <c r="DC777" s="54"/>
      <c r="DD777" s="54"/>
      <c r="DE777" s="54"/>
      <c r="DF777" s="54"/>
      <c r="DG777" s="54"/>
      <c r="DH777" s="54"/>
      <c r="DI777" s="54"/>
      <c r="DJ777" s="54"/>
      <c r="DK777" s="54"/>
      <c r="DL777" s="54"/>
      <c r="DM777" s="54"/>
      <c r="DN777" s="54"/>
      <c r="DO777" s="54"/>
      <c r="DP777" s="54"/>
      <c r="DQ777" s="54"/>
      <c r="DR777" s="54"/>
      <c r="DS777" s="54"/>
      <c r="DT777" s="54"/>
      <c r="DU777" s="54"/>
      <c r="DV777" s="54"/>
      <c r="DW777" s="54"/>
      <c r="DX777" s="54"/>
      <c r="DY777" s="54"/>
      <c r="DZ777" s="54"/>
      <c r="EA777" s="54"/>
      <c r="EB777" s="54"/>
      <c r="EC777" s="54"/>
      <c r="ED777" s="54"/>
      <c r="EE777" s="54"/>
      <c r="EF777" s="54"/>
      <c r="EG777" s="54"/>
      <c r="EH777" s="54"/>
      <c r="EI777" s="54"/>
      <c r="EJ777" s="54"/>
      <c r="EK777" s="54"/>
      <c r="EL777" s="54"/>
      <c r="EM777" s="54"/>
      <c r="EN777" s="54"/>
      <c r="EO777" s="54"/>
      <c r="EP777" s="54"/>
      <c r="EQ777" s="54"/>
      <c r="ER777" s="54"/>
      <c r="ES777" s="54"/>
      <c r="ET777" s="54"/>
      <c r="EU777" s="54"/>
      <c r="EV777" s="54"/>
      <c r="EW777" s="54"/>
      <c r="EX777" s="54"/>
      <c r="EY777" s="54"/>
      <c r="EZ777" s="54"/>
      <c r="FA777" s="54"/>
      <c r="FB777" s="54"/>
      <c r="FC777" s="54"/>
      <c r="FD777" s="54"/>
      <c r="FE777" s="54"/>
      <c r="FF777" s="54"/>
      <c r="FG777" s="54"/>
      <c r="FH777" s="54"/>
      <c r="FI777" s="54"/>
      <c r="FJ777" s="54"/>
      <c r="FK777" s="54"/>
      <c r="FL777" s="54"/>
      <c r="FM777" s="54"/>
      <c r="FN777" s="54"/>
      <c r="FO777" s="54"/>
      <c r="FP777" s="54"/>
      <c r="FQ777" s="54"/>
      <c r="FR777" s="54"/>
      <c r="FS777" s="54"/>
      <c r="FT777" s="54"/>
      <c r="FU777" s="54"/>
      <c r="FV777" s="54"/>
      <c r="FW777" s="54"/>
      <c r="FX777" s="54"/>
      <c r="FY777" s="54"/>
      <c r="FZ777" s="54"/>
      <c r="GA777" s="54"/>
      <c r="GB777" s="54"/>
      <c r="GC777" s="54"/>
      <c r="GD777" s="54"/>
      <c r="GE777" s="54"/>
      <c r="GF777" s="54"/>
      <c r="GG777" s="54"/>
      <c r="GH777" s="54"/>
      <c r="GI777" s="54"/>
      <c r="GJ777" s="54"/>
      <c r="GK777" s="54"/>
      <c r="GL777" s="54"/>
      <c r="GM777" s="54"/>
      <c r="GN777" s="54"/>
      <c r="GO777" s="54"/>
      <c r="GP777" s="54"/>
      <c r="GQ777" s="54"/>
      <c r="GR777" s="54"/>
      <c r="GS777" s="54"/>
      <c r="GT777" s="54"/>
      <c r="GU777" s="54"/>
      <c r="GV777" s="54"/>
      <c r="GW777" s="54"/>
      <c r="GX777" s="54"/>
      <c r="GY777" s="54"/>
      <c r="GZ777" s="54"/>
      <c r="HA777" s="54"/>
      <c r="HB777" s="54"/>
      <c r="HC777" s="54"/>
      <c r="HD777" s="54"/>
      <c r="HE777" s="54"/>
      <c r="HF777" s="54"/>
      <c r="HG777" s="54"/>
      <c r="HH777" s="54"/>
      <c r="HI777" s="54"/>
      <c r="HJ777" s="54"/>
      <c r="HK777" s="54"/>
      <c r="HL777" s="54"/>
      <c r="HM777" s="54"/>
      <c r="HN777" s="54"/>
      <c r="HO777" s="54"/>
      <c r="HP777" s="54"/>
      <c r="HQ777" s="54"/>
      <c r="HR777" s="54"/>
      <c r="HS777" s="54"/>
      <c r="HT777" s="54"/>
      <c r="HU777" s="54"/>
      <c r="HV777" s="54"/>
      <c r="HW777" s="54"/>
      <c r="HX777" s="54"/>
      <c r="HY777" s="54"/>
      <c r="HZ777" s="54"/>
      <c r="IA777" s="54"/>
      <c r="IB777" s="54"/>
      <c r="IC777" s="54"/>
      <c r="ID777" s="54"/>
      <c r="IE777" s="54"/>
      <c r="IF777" s="54"/>
      <c r="IG777" s="54"/>
      <c r="IH777" s="54"/>
      <c r="II777" s="54"/>
      <c r="IJ777" s="54"/>
      <c r="IK777" s="54"/>
      <c r="IL777" s="54"/>
      <c r="IM777" s="54"/>
      <c r="IN777" s="54"/>
      <c r="IO777" s="54"/>
      <c r="IP777" s="54"/>
      <c r="IQ777" s="54"/>
      <c r="IR777" s="54"/>
      <c r="IS777" s="54"/>
      <c r="IT777" s="54"/>
      <c r="IU777" s="54"/>
      <c r="IV777" s="54"/>
      <c r="IW777" s="54"/>
      <c r="IX777" s="54"/>
      <c r="IY777" s="54"/>
      <c r="IZ777" s="54"/>
      <c r="JA777" s="16"/>
      <c r="JB777" s="16"/>
      <c r="JC777" s="16"/>
      <c r="JD777" s="16"/>
    </row>
    <row r="778" spans="1:264" s="6" customFormat="1" x14ac:dyDescent="0.25">
      <c r="A778" s="55">
        <v>774</v>
      </c>
      <c r="B778" s="56">
        <f>ESTUDIANTES!B778</f>
        <v>0</v>
      </c>
      <c r="C778" s="56">
        <f>ESTUDIANTES!C778</f>
        <v>0</v>
      </c>
      <c r="D778" s="97">
        <f>ESTUDIANTES!D778</f>
        <v>0</v>
      </c>
      <c r="E778" s="97"/>
      <c r="F778" s="97"/>
      <c r="G778" s="97"/>
      <c r="H778" s="57">
        <f>ESTUDIANTES!H778</f>
        <v>0</v>
      </c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4"/>
      <c r="EK778" s="54"/>
      <c r="EL778" s="54"/>
      <c r="EM778" s="54"/>
      <c r="EN778" s="54"/>
      <c r="EO778" s="54"/>
      <c r="EP778" s="54"/>
      <c r="EQ778" s="54"/>
      <c r="ER778" s="54"/>
      <c r="ES778" s="54"/>
      <c r="ET778" s="54"/>
      <c r="EU778" s="54"/>
      <c r="EV778" s="54"/>
      <c r="EW778" s="54"/>
      <c r="EX778" s="54"/>
      <c r="EY778" s="54"/>
      <c r="EZ778" s="54"/>
      <c r="FA778" s="54"/>
      <c r="FB778" s="54"/>
      <c r="FC778" s="54"/>
      <c r="FD778" s="54"/>
      <c r="FE778" s="54"/>
      <c r="FF778" s="54"/>
      <c r="FG778" s="54"/>
      <c r="FH778" s="54"/>
      <c r="FI778" s="54"/>
      <c r="FJ778" s="54"/>
      <c r="FK778" s="54"/>
      <c r="FL778" s="54"/>
      <c r="FM778" s="54"/>
      <c r="FN778" s="54"/>
      <c r="FO778" s="54"/>
      <c r="FP778" s="54"/>
      <c r="FQ778" s="54"/>
      <c r="FR778" s="54"/>
      <c r="FS778" s="54"/>
      <c r="FT778" s="54"/>
      <c r="FU778" s="54"/>
      <c r="FV778" s="54"/>
      <c r="FW778" s="54"/>
      <c r="FX778" s="54"/>
      <c r="FY778" s="54"/>
      <c r="FZ778" s="54"/>
      <c r="GA778" s="54"/>
      <c r="GB778" s="54"/>
      <c r="GC778" s="54"/>
      <c r="GD778" s="54"/>
      <c r="GE778" s="54"/>
      <c r="GF778" s="54"/>
      <c r="GG778" s="54"/>
      <c r="GH778" s="54"/>
      <c r="GI778" s="54"/>
      <c r="GJ778" s="54"/>
      <c r="GK778" s="54"/>
      <c r="GL778" s="54"/>
      <c r="GM778" s="54"/>
      <c r="GN778" s="54"/>
      <c r="GO778" s="54"/>
      <c r="GP778" s="54"/>
      <c r="GQ778" s="54"/>
      <c r="GR778" s="54"/>
      <c r="GS778" s="54"/>
      <c r="GT778" s="54"/>
      <c r="GU778" s="54"/>
      <c r="GV778" s="54"/>
      <c r="GW778" s="54"/>
      <c r="GX778" s="54"/>
      <c r="GY778" s="54"/>
      <c r="GZ778" s="54"/>
      <c r="HA778" s="54"/>
      <c r="HB778" s="54"/>
      <c r="HC778" s="54"/>
      <c r="HD778" s="54"/>
      <c r="HE778" s="54"/>
      <c r="HF778" s="54"/>
      <c r="HG778" s="54"/>
      <c r="HH778" s="54"/>
      <c r="HI778" s="54"/>
      <c r="HJ778" s="54"/>
      <c r="HK778" s="54"/>
      <c r="HL778" s="54"/>
      <c r="HM778" s="54"/>
      <c r="HN778" s="54"/>
      <c r="HO778" s="54"/>
      <c r="HP778" s="54"/>
      <c r="HQ778" s="54"/>
      <c r="HR778" s="54"/>
      <c r="HS778" s="54"/>
      <c r="HT778" s="54"/>
      <c r="HU778" s="54"/>
      <c r="HV778" s="54"/>
      <c r="HW778" s="54"/>
      <c r="HX778" s="54"/>
      <c r="HY778" s="54"/>
      <c r="HZ778" s="54"/>
      <c r="IA778" s="54"/>
      <c r="IB778" s="54"/>
      <c r="IC778" s="54"/>
      <c r="ID778" s="54"/>
      <c r="IE778" s="54"/>
      <c r="IF778" s="54"/>
      <c r="IG778" s="54"/>
      <c r="IH778" s="54"/>
      <c r="II778" s="54"/>
      <c r="IJ778" s="54"/>
      <c r="IK778" s="54"/>
      <c r="IL778" s="54"/>
      <c r="IM778" s="54"/>
      <c r="IN778" s="54"/>
      <c r="IO778" s="54"/>
      <c r="IP778" s="54"/>
      <c r="IQ778" s="54"/>
      <c r="IR778" s="54"/>
      <c r="IS778" s="54"/>
      <c r="IT778" s="54"/>
      <c r="IU778" s="54"/>
      <c r="IV778" s="54"/>
      <c r="IW778" s="54"/>
      <c r="IX778" s="54"/>
      <c r="IY778" s="54"/>
      <c r="IZ778" s="54"/>
      <c r="JA778" s="16"/>
      <c r="JB778" s="16"/>
      <c r="JC778" s="16"/>
      <c r="JD778" s="16"/>
    </row>
    <row r="779" spans="1:264" s="6" customFormat="1" x14ac:dyDescent="0.25">
      <c r="A779" s="55">
        <v>775</v>
      </c>
      <c r="B779" s="56">
        <f>ESTUDIANTES!B779</f>
        <v>0</v>
      </c>
      <c r="C779" s="56">
        <f>ESTUDIANTES!C779</f>
        <v>0</v>
      </c>
      <c r="D779" s="97">
        <f>ESTUDIANTES!D779</f>
        <v>0</v>
      </c>
      <c r="E779" s="97"/>
      <c r="F779" s="97"/>
      <c r="G779" s="97"/>
      <c r="H779" s="57">
        <f>ESTUDIANTES!H779</f>
        <v>0</v>
      </c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4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4"/>
      <c r="EK779" s="54"/>
      <c r="EL779" s="54"/>
      <c r="EM779" s="54"/>
      <c r="EN779" s="54"/>
      <c r="EO779" s="54"/>
      <c r="EP779" s="54"/>
      <c r="EQ779" s="54"/>
      <c r="ER779" s="54"/>
      <c r="ES779" s="54"/>
      <c r="ET779" s="54"/>
      <c r="EU779" s="54"/>
      <c r="EV779" s="54"/>
      <c r="EW779" s="54"/>
      <c r="EX779" s="54"/>
      <c r="EY779" s="54"/>
      <c r="EZ779" s="54"/>
      <c r="FA779" s="54"/>
      <c r="FB779" s="54"/>
      <c r="FC779" s="54"/>
      <c r="FD779" s="54"/>
      <c r="FE779" s="54"/>
      <c r="FF779" s="54"/>
      <c r="FG779" s="54"/>
      <c r="FH779" s="54"/>
      <c r="FI779" s="54"/>
      <c r="FJ779" s="54"/>
      <c r="FK779" s="54"/>
      <c r="FL779" s="54"/>
      <c r="FM779" s="54"/>
      <c r="FN779" s="54"/>
      <c r="FO779" s="54"/>
      <c r="FP779" s="54"/>
      <c r="FQ779" s="54"/>
      <c r="FR779" s="54"/>
      <c r="FS779" s="54"/>
      <c r="FT779" s="54"/>
      <c r="FU779" s="54"/>
      <c r="FV779" s="54"/>
      <c r="FW779" s="54"/>
      <c r="FX779" s="54"/>
      <c r="FY779" s="54"/>
      <c r="FZ779" s="54"/>
      <c r="GA779" s="54"/>
      <c r="GB779" s="54"/>
      <c r="GC779" s="54"/>
      <c r="GD779" s="54"/>
      <c r="GE779" s="54"/>
      <c r="GF779" s="54"/>
      <c r="GG779" s="54"/>
      <c r="GH779" s="54"/>
      <c r="GI779" s="54"/>
      <c r="GJ779" s="54"/>
      <c r="GK779" s="54"/>
      <c r="GL779" s="54"/>
      <c r="GM779" s="54"/>
      <c r="GN779" s="54"/>
      <c r="GO779" s="54"/>
      <c r="GP779" s="54"/>
      <c r="GQ779" s="54"/>
      <c r="GR779" s="54"/>
      <c r="GS779" s="54"/>
      <c r="GT779" s="54"/>
      <c r="GU779" s="54"/>
      <c r="GV779" s="54"/>
      <c r="GW779" s="54"/>
      <c r="GX779" s="54"/>
      <c r="GY779" s="54"/>
      <c r="GZ779" s="54"/>
      <c r="HA779" s="54"/>
      <c r="HB779" s="54"/>
      <c r="HC779" s="54"/>
      <c r="HD779" s="54"/>
      <c r="HE779" s="54"/>
      <c r="HF779" s="54"/>
      <c r="HG779" s="54"/>
      <c r="HH779" s="54"/>
      <c r="HI779" s="54"/>
      <c r="HJ779" s="54"/>
      <c r="HK779" s="54"/>
      <c r="HL779" s="54"/>
      <c r="HM779" s="54"/>
      <c r="HN779" s="54"/>
      <c r="HO779" s="54"/>
      <c r="HP779" s="54"/>
      <c r="HQ779" s="54"/>
      <c r="HR779" s="54"/>
      <c r="HS779" s="54"/>
      <c r="HT779" s="54"/>
      <c r="HU779" s="54"/>
      <c r="HV779" s="54"/>
      <c r="HW779" s="54"/>
      <c r="HX779" s="54"/>
      <c r="HY779" s="54"/>
      <c r="HZ779" s="54"/>
      <c r="IA779" s="54"/>
      <c r="IB779" s="54"/>
      <c r="IC779" s="54"/>
      <c r="ID779" s="54"/>
      <c r="IE779" s="54"/>
      <c r="IF779" s="54"/>
      <c r="IG779" s="54"/>
      <c r="IH779" s="54"/>
      <c r="II779" s="54"/>
      <c r="IJ779" s="54"/>
      <c r="IK779" s="54"/>
      <c r="IL779" s="54"/>
      <c r="IM779" s="54"/>
      <c r="IN779" s="54"/>
      <c r="IO779" s="54"/>
      <c r="IP779" s="54"/>
      <c r="IQ779" s="54"/>
      <c r="IR779" s="54"/>
      <c r="IS779" s="54"/>
      <c r="IT779" s="54"/>
      <c r="IU779" s="54"/>
      <c r="IV779" s="54"/>
      <c r="IW779" s="54"/>
      <c r="IX779" s="54"/>
      <c r="IY779" s="54"/>
      <c r="IZ779" s="54"/>
      <c r="JA779" s="16"/>
      <c r="JB779" s="16"/>
      <c r="JC779" s="16"/>
      <c r="JD779" s="16"/>
    </row>
    <row r="780" spans="1:264" s="6" customFormat="1" x14ac:dyDescent="0.25">
      <c r="A780" s="55">
        <v>776</v>
      </c>
      <c r="B780" s="56">
        <f>ESTUDIANTES!B780</f>
        <v>0</v>
      </c>
      <c r="C780" s="56">
        <f>ESTUDIANTES!C780</f>
        <v>0</v>
      </c>
      <c r="D780" s="97">
        <f>ESTUDIANTES!D780</f>
        <v>0</v>
      </c>
      <c r="E780" s="97"/>
      <c r="F780" s="97"/>
      <c r="G780" s="97"/>
      <c r="H780" s="57">
        <f>ESTUDIANTES!H780</f>
        <v>0</v>
      </c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4"/>
      <c r="EL780" s="54"/>
      <c r="EM780" s="54"/>
      <c r="EN780" s="54"/>
      <c r="EO780" s="54"/>
      <c r="EP780" s="54"/>
      <c r="EQ780" s="54"/>
      <c r="ER780" s="54"/>
      <c r="ES780" s="54"/>
      <c r="ET780" s="54"/>
      <c r="EU780" s="54"/>
      <c r="EV780" s="54"/>
      <c r="EW780" s="54"/>
      <c r="EX780" s="54"/>
      <c r="EY780" s="54"/>
      <c r="EZ780" s="54"/>
      <c r="FA780" s="54"/>
      <c r="FB780" s="54"/>
      <c r="FC780" s="54"/>
      <c r="FD780" s="54"/>
      <c r="FE780" s="54"/>
      <c r="FF780" s="54"/>
      <c r="FG780" s="54"/>
      <c r="FH780" s="54"/>
      <c r="FI780" s="54"/>
      <c r="FJ780" s="54"/>
      <c r="FK780" s="54"/>
      <c r="FL780" s="54"/>
      <c r="FM780" s="54"/>
      <c r="FN780" s="54"/>
      <c r="FO780" s="54"/>
      <c r="FP780" s="54"/>
      <c r="FQ780" s="54"/>
      <c r="FR780" s="54"/>
      <c r="FS780" s="54"/>
      <c r="FT780" s="54"/>
      <c r="FU780" s="54"/>
      <c r="FV780" s="54"/>
      <c r="FW780" s="54"/>
      <c r="FX780" s="54"/>
      <c r="FY780" s="54"/>
      <c r="FZ780" s="54"/>
      <c r="GA780" s="54"/>
      <c r="GB780" s="54"/>
      <c r="GC780" s="54"/>
      <c r="GD780" s="54"/>
      <c r="GE780" s="54"/>
      <c r="GF780" s="54"/>
      <c r="GG780" s="54"/>
      <c r="GH780" s="54"/>
      <c r="GI780" s="54"/>
      <c r="GJ780" s="54"/>
      <c r="GK780" s="54"/>
      <c r="GL780" s="54"/>
      <c r="GM780" s="54"/>
      <c r="GN780" s="54"/>
      <c r="GO780" s="54"/>
      <c r="GP780" s="54"/>
      <c r="GQ780" s="54"/>
      <c r="GR780" s="54"/>
      <c r="GS780" s="54"/>
      <c r="GT780" s="54"/>
      <c r="GU780" s="54"/>
      <c r="GV780" s="54"/>
      <c r="GW780" s="54"/>
      <c r="GX780" s="54"/>
      <c r="GY780" s="54"/>
      <c r="GZ780" s="54"/>
      <c r="HA780" s="54"/>
      <c r="HB780" s="54"/>
      <c r="HC780" s="54"/>
      <c r="HD780" s="54"/>
      <c r="HE780" s="54"/>
      <c r="HF780" s="54"/>
      <c r="HG780" s="54"/>
      <c r="HH780" s="54"/>
      <c r="HI780" s="54"/>
      <c r="HJ780" s="54"/>
      <c r="HK780" s="54"/>
      <c r="HL780" s="54"/>
      <c r="HM780" s="54"/>
      <c r="HN780" s="54"/>
      <c r="HO780" s="54"/>
      <c r="HP780" s="54"/>
      <c r="HQ780" s="54"/>
      <c r="HR780" s="54"/>
      <c r="HS780" s="54"/>
      <c r="HT780" s="54"/>
      <c r="HU780" s="54"/>
      <c r="HV780" s="54"/>
      <c r="HW780" s="54"/>
      <c r="HX780" s="54"/>
      <c r="HY780" s="54"/>
      <c r="HZ780" s="54"/>
      <c r="IA780" s="54"/>
      <c r="IB780" s="54"/>
      <c r="IC780" s="54"/>
      <c r="ID780" s="54"/>
      <c r="IE780" s="54"/>
      <c r="IF780" s="54"/>
      <c r="IG780" s="54"/>
      <c r="IH780" s="54"/>
      <c r="II780" s="54"/>
      <c r="IJ780" s="54"/>
      <c r="IK780" s="54"/>
      <c r="IL780" s="54"/>
      <c r="IM780" s="54"/>
      <c r="IN780" s="54"/>
      <c r="IO780" s="54"/>
      <c r="IP780" s="54"/>
      <c r="IQ780" s="54"/>
      <c r="IR780" s="54"/>
      <c r="IS780" s="54"/>
      <c r="IT780" s="54"/>
      <c r="IU780" s="54"/>
      <c r="IV780" s="54"/>
      <c r="IW780" s="54"/>
      <c r="IX780" s="54"/>
      <c r="IY780" s="54"/>
      <c r="IZ780" s="54"/>
      <c r="JA780" s="16"/>
      <c r="JB780" s="16"/>
      <c r="JC780" s="16"/>
      <c r="JD780" s="16"/>
    </row>
    <row r="781" spans="1:264" s="6" customFormat="1" x14ac:dyDescent="0.25">
      <c r="A781" s="55">
        <v>777</v>
      </c>
      <c r="B781" s="56">
        <f>ESTUDIANTES!B781</f>
        <v>0</v>
      </c>
      <c r="C781" s="56">
        <f>ESTUDIANTES!C781</f>
        <v>0</v>
      </c>
      <c r="D781" s="97">
        <f>ESTUDIANTES!D781</f>
        <v>0</v>
      </c>
      <c r="E781" s="97"/>
      <c r="F781" s="97"/>
      <c r="G781" s="97"/>
      <c r="H781" s="57">
        <f>ESTUDIANTES!H781</f>
        <v>0</v>
      </c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4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4"/>
      <c r="EK781" s="54"/>
      <c r="EL781" s="54"/>
      <c r="EM781" s="54"/>
      <c r="EN781" s="54"/>
      <c r="EO781" s="54"/>
      <c r="EP781" s="54"/>
      <c r="EQ781" s="54"/>
      <c r="ER781" s="54"/>
      <c r="ES781" s="54"/>
      <c r="ET781" s="54"/>
      <c r="EU781" s="54"/>
      <c r="EV781" s="54"/>
      <c r="EW781" s="54"/>
      <c r="EX781" s="54"/>
      <c r="EY781" s="54"/>
      <c r="EZ781" s="54"/>
      <c r="FA781" s="54"/>
      <c r="FB781" s="54"/>
      <c r="FC781" s="54"/>
      <c r="FD781" s="54"/>
      <c r="FE781" s="54"/>
      <c r="FF781" s="54"/>
      <c r="FG781" s="54"/>
      <c r="FH781" s="54"/>
      <c r="FI781" s="54"/>
      <c r="FJ781" s="54"/>
      <c r="FK781" s="54"/>
      <c r="FL781" s="54"/>
      <c r="FM781" s="54"/>
      <c r="FN781" s="54"/>
      <c r="FO781" s="54"/>
      <c r="FP781" s="54"/>
      <c r="FQ781" s="54"/>
      <c r="FR781" s="54"/>
      <c r="FS781" s="54"/>
      <c r="FT781" s="54"/>
      <c r="FU781" s="54"/>
      <c r="FV781" s="54"/>
      <c r="FW781" s="54"/>
      <c r="FX781" s="54"/>
      <c r="FY781" s="54"/>
      <c r="FZ781" s="54"/>
      <c r="GA781" s="54"/>
      <c r="GB781" s="54"/>
      <c r="GC781" s="54"/>
      <c r="GD781" s="54"/>
      <c r="GE781" s="54"/>
      <c r="GF781" s="54"/>
      <c r="GG781" s="54"/>
      <c r="GH781" s="54"/>
      <c r="GI781" s="54"/>
      <c r="GJ781" s="54"/>
      <c r="GK781" s="54"/>
      <c r="GL781" s="54"/>
      <c r="GM781" s="54"/>
      <c r="GN781" s="54"/>
      <c r="GO781" s="54"/>
      <c r="GP781" s="54"/>
      <c r="GQ781" s="54"/>
      <c r="GR781" s="54"/>
      <c r="GS781" s="54"/>
      <c r="GT781" s="54"/>
      <c r="GU781" s="54"/>
      <c r="GV781" s="54"/>
      <c r="GW781" s="54"/>
      <c r="GX781" s="54"/>
      <c r="GY781" s="54"/>
      <c r="GZ781" s="54"/>
      <c r="HA781" s="54"/>
      <c r="HB781" s="54"/>
      <c r="HC781" s="54"/>
      <c r="HD781" s="54"/>
      <c r="HE781" s="54"/>
      <c r="HF781" s="54"/>
      <c r="HG781" s="54"/>
      <c r="HH781" s="54"/>
      <c r="HI781" s="54"/>
      <c r="HJ781" s="54"/>
      <c r="HK781" s="54"/>
      <c r="HL781" s="54"/>
      <c r="HM781" s="54"/>
      <c r="HN781" s="54"/>
      <c r="HO781" s="54"/>
      <c r="HP781" s="54"/>
      <c r="HQ781" s="54"/>
      <c r="HR781" s="54"/>
      <c r="HS781" s="54"/>
      <c r="HT781" s="54"/>
      <c r="HU781" s="54"/>
      <c r="HV781" s="54"/>
      <c r="HW781" s="54"/>
      <c r="HX781" s="54"/>
      <c r="HY781" s="54"/>
      <c r="HZ781" s="54"/>
      <c r="IA781" s="54"/>
      <c r="IB781" s="54"/>
      <c r="IC781" s="54"/>
      <c r="ID781" s="54"/>
      <c r="IE781" s="54"/>
      <c r="IF781" s="54"/>
      <c r="IG781" s="54"/>
      <c r="IH781" s="54"/>
      <c r="II781" s="54"/>
      <c r="IJ781" s="54"/>
      <c r="IK781" s="54"/>
      <c r="IL781" s="54"/>
      <c r="IM781" s="54"/>
      <c r="IN781" s="54"/>
      <c r="IO781" s="54"/>
      <c r="IP781" s="54"/>
      <c r="IQ781" s="54"/>
      <c r="IR781" s="54"/>
      <c r="IS781" s="54"/>
      <c r="IT781" s="54"/>
      <c r="IU781" s="54"/>
      <c r="IV781" s="54"/>
      <c r="IW781" s="54"/>
      <c r="IX781" s="54"/>
      <c r="IY781" s="54"/>
      <c r="IZ781" s="54"/>
      <c r="JA781" s="16"/>
      <c r="JB781" s="16"/>
      <c r="JC781" s="16"/>
      <c r="JD781" s="16"/>
    </row>
    <row r="782" spans="1:264" s="6" customFormat="1" x14ac:dyDescent="0.25">
      <c r="A782" s="55">
        <v>778</v>
      </c>
      <c r="B782" s="56">
        <f>ESTUDIANTES!B782</f>
        <v>0</v>
      </c>
      <c r="C782" s="56">
        <f>ESTUDIANTES!C782</f>
        <v>0</v>
      </c>
      <c r="D782" s="97">
        <f>ESTUDIANTES!D782</f>
        <v>0</v>
      </c>
      <c r="E782" s="97"/>
      <c r="F782" s="97"/>
      <c r="G782" s="97"/>
      <c r="H782" s="57">
        <f>ESTUDIANTES!H782</f>
        <v>0</v>
      </c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4"/>
      <c r="EK782" s="54"/>
      <c r="EL782" s="54"/>
      <c r="EM782" s="54"/>
      <c r="EN782" s="54"/>
      <c r="EO782" s="54"/>
      <c r="EP782" s="54"/>
      <c r="EQ782" s="54"/>
      <c r="ER782" s="54"/>
      <c r="ES782" s="54"/>
      <c r="ET782" s="54"/>
      <c r="EU782" s="54"/>
      <c r="EV782" s="54"/>
      <c r="EW782" s="54"/>
      <c r="EX782" s="54"/>
      <c r="EY782" s="54"/>
      <c r="EZ782" s="54"/>
      <c r="FA782" s="54"/>
      <c r="FB782" s="54"/>
      <c r="FC782" s="54"/>
      <c r="FD782" s="54"/>
      <c r="FE782" s="54"/>
      <c r="FF782" s="54"/>
      <c r="FG782" s="54"/>
      <c r="FH782" s="54"/>
      <c r="FI782" s="54"/>
      <c r="FJ782" s="54"/>
      <c r="FK782" s="54"/>
      <c r="FL782" s="54"/>
      <c r="FM782" s="54"/>
      <c r="FN782" s="54"/>
      <c r="FO782" s="54"/>
      <c r="FP782" s="54"/>
      <c r="FQ782" s="54"/>
      <c r="FR782" s="54"/>
      <c r="FS782" s="54"/>
      <c r="FT782" s="54"/>
      <c r="FU782" s="54"/>
      <c r="FV782" s="54"/>
      <c r="FW782" s="54"/>
      <c r="FX782" s="54"/>
      <c r="FY782" s="54"/>
      <c r="FZ782" s="54"/>
      <c r="GA782" s="54"/>
      <c r="GB782" s="54"/>
      <c r="GC782" s="54"/>
      <c r="GD782" s="54"/>
      <c r="GE782" s="54"/>
      <c r="GF782" s="54"/>
      <c r="GG782" s="54"/>
      <c r="GH782" s="54"/>
      <c r="GI782" s="54"/>
      <c r="GJ782" s="54"/>
      <c r="GK782" s="54"/>
      <c r="GL782" s="54"/>
      <c r="GM782" s="54"/>
      <c r="GN782" s="54"/>
      <c r="GO782" s="54"/>
      <c r="GP782" s="54"/>
      <c r="GQ782" s="54"/>
      <c r="GR782" s="54"/>
      <c r="GS782" s="54"/>
      <c r="GT782" s="54"/>
      <c r="GU782" s="54"/>
      <c r="GV782" s="54"/>
      <c r="GW782" s="54"/>
      <c r="GX782" s="54"/>
      <c r="GY782" s="54"/>
      <c r="GZ782" s="54"/>
      <c r="HA782" s="54"/>
      <c r="HB782" s="54"/>
      <c r="HC782" s="54"/>
      <c r="HD782" s="54"/>
      <c r="HE782" s="54"/>
      <c r="HF782" s="54"/>
      <c r="HG782" s="54"/>
      <c r="HH782" s="54"/>
      <c r="HI782" s="54"/>
      <c r="HJ782" s="54"/>
      <c r="HK782" s="54"/>
      <c r="HL782" s="54"/>
      <c r="HM782" s="54"/>
      <c r="HN782" s="54"/>
      <c r="HO782" s="54"/>
      <c r="HP782" s="54"/>
      <c r="HQ782" s="54"/>
      <c r="HR782" s="54"/>
      <c r="HS782" s="54"/>
      <c r="HT782" s="54"/>
      <c r="HU782" s="54"/>
      <c r="HV782" s="54"/>
      <c r="HW782" s="54"/>
      <c r="HX782" s="54"/>
      <c r="HY782" s="54"/>
      <c r="HZ782" s="54"/>
      <c r="IA782" s="54"/>
      <c r="IB782" s="54"/>
      <c r="IC782" s="54"/>
      <c r="ID782" s="54"/>
      <c r="IE782" s="54"/>
      <c r="IF782" s="54"/>
      <c r="IG782" s="54"/>
      <c r="IH782" s="54"/>
      <c r="II782" s="54"/>
      <c r="IJ782" s="54"/>
      <c r="IK782" s="54"/>
      <c r="IL782" s="54"/>
      <c r="IM782" s="54"/>
      <c r="IN782" s="54"/>
      <c r="IO782" s="54"/>
      <c r="IP782" s="54"/>
      <c r="IQ782" s="54"/>
      <c r="IR782" s="54"/>
      <c r="IS782" s="54"/>
      <c r="IT782" s="54"/>
      <c r="IU782" s="54"/>
      <c r="IV782" s="54"/>
      <c r="IW782" s="54"/>
      <c r="IX782" s="54"/>
      <c r="IY782" s="54"/>
      <c r="IZ782" s="54"/>
      <c r="JA782" s="16"/>
      <c r="JB782" s="16"/>
      <c r="JC782" s="16"/>
      <c r="JD782" s="16"/>
    </row>
    <row r="783" spans="1:264" s="6" customFormat="1" x14ac:dyDescent="0.25">
      <c r="A783" s="55">
        <v>779</v>
      </c>
      <c r="B783" s="56">
        <f>ESTUDIANTES!B783</f>
        <v>0</v>
      </c>
      <c r="C783" s="56">
        <f>ESTUDIANTES!C783</f>
        <v>0</v>
      </c>
      <c r="D783" s="97">
        <f>ESTUDIANTES!D783</f>
        <v>0</v>
      </c>
      <c r="E783" s="97"/>
      <c r="F783" s="97"/>
      <c r="G783" s="97"/>
      <c r="H783" s="57">
        <f>ESTUDIANTES!H783</f>
        <v>0</v>
      </c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  <c r="CP783" s="54"/>
      <c r="CQ783" s="54"/>
      <c r="CR783" s="54"/>
      <c r="CS783" s="54"/>
      <c r="CT783" s="54"/>
      <c r="CU783" s="54"/>
      <c r="CV783" s="54"/>
      <c r="CW783" s="54"/>
      <c r="CX783" s="54"/>
      <c r="CY783" s="54"/>
      <c r="CZ783" s="54"/>
      <c r="DA783" s="54"/>
      <c r="DB783" s="54"/>
      <c r="DC783" s="54"/>
      <c r="DD783" s="54"/>
      <c r="DE783" s="54"/>
      <c r="DF783" s="54"/>
      <c r="DG783" s="54"/>
      <c r="DH783" s="54"/>
      <c r="DI783" s="54"/>
      <c r="DJ783" s="54"/>
      <c r="DK783" s="54"/>
      <c r="DL783" s="54"/>
      <c r="DM783" s="54"/>
      <c r="DN783" s="54"/>
      <c r="DO783" s="54"/>
      <c r="DP783" s="54"/>
      <c r="DQ783" s="54"/>
      <c r="DR783" s="54"/>
      <c r="DS783" s="54"/>
      <c r="DT783" s="54"/>
      <c r="DU783" s="54"/>
      <c r="DV783" s="54"/>
      <c r="DW783" s="54"/>
      <c r="DX783" s="54"/>
      <c r="DY783" s="54"/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  <c r="EJ783" s="54"/>
      <c r="EK783" s="54"/>
      <c r="EL783" s="54"/>
      <c r="EM783" s="54"/>
      <c r="EN783" s="54"/>
      <c r="EO783" s="54"/>
      <c r="EP783" s="54"/>
      <c r="EQ783" s="54"/>
      <c r="ER783" s="54"/>
      <c r="ES783" s="54"/>
      <c r="ET783" s="54"/>
      <c r="EU783" s="54"/>
      <c r="EV783" s="54"/>
      <c r="EW783" s="54"/>
      <c r="EX783" s="54"/>
      <c r="EY783" s="54"/>
      <c r="EZ783" s="54"/>
      <c r="FA783" s="54"/>
      <c r="FB783" s="54"/>
      <c r="FC783" s="54"/>
      <c r="FD783" s="54"/>
      <c r="FE783" s="54"/>
      <c r="FF783" s="54"/>
      <c r="FG783" s="54"/>
      <c r="FH783" s="54"/>
      <c r="FI783" s="54"/>
      <c r="FJ783" s="54"/>
      <c r="FK783" s="54"/>
      <c r="FL783" s="54"/>
      <c r="FM783" s="54"/>
      <c r="FN783" s="54"/>
      <c r="FO783" s="54"/>
      <c r="FP783" s="54"/>
      <c r="FQ783" s="54"/>
      <c r="FR783" s="54"/>
      <c r="FS783" s="54"/>
      <c r="FT783" s="54"/>
      <c r="FU783" s="54"/>
      <c r="FV783" s="54"/>
      <c r="FW783" s="54"/>
      <c r="FX783" s="54"/>
      <c r="FY783" s="54"/>
      <c r="FZ783" s="54"/>
      <c r="GA783" s="54"/>
      <c r="GB783" s="54"/>
      <c r="GC783" s="54"/>
      <c r="GD783" s="54"/>
      <c r="GE783" s="54"/>
      <c r="GF783" s="54"/>
      <c r="GG783" s="54"/>
      <c r="GH783" s="54"/>
      <c r="GI783" s="54"/>
      <c r="GJ783" s="54"/>
      <c r="GK783" s="54"/>
      <c r="GL783" s="54"/>
      <c r="GM783" s="54"/>
      <c r="GN783" s="54"/>
      <c r="GO783" s="54"/>
      <c r="GP783" s="54"/>
      <c r="GQ783" s="54"/>
      <c r="GR783" s="54"/>
      <c r="GS783" s="54"/>
      <c r="GT783" s="54"/>
      <c r="GU783" s="54"/>
      <c r="GV783" s="54"/>
      <c r="GW783" s="54"/>
      <c r="GX783" s="54"/>
      <c r="GY783" s="54"/>
      <c r="GZ783" s="54"/>
      <c r="HA783" s="54"/>
      <c r="HB783" s="54"/>
      <c r="HC783" s="54"/>
      <c r="HD783" s="54"/>
      <c r="HE783" s="54"/>
      <c r="HF783" s="54"/>
      <c r="HG783" s="54"/>
      <c r="HH783" s="54"/>
      <c r="HI783" s="54"/>
      <c r="HJ783" s="54"/>
      <c r="HK783" s="54"/>
      <c r="HL783" s="54"/>
      <c r="HM783" s="54"/>
      <c r="HN783" s="54"/>
      <c r="HO783" s="54"/>
      <c r="HP783" s="54"/>
      <c r="HQ783" s="54"/>
      <c r="HR783" s="54"/>
      <c r="HS783" s="54"/>
      <c r="HT783" s="54"/>
      <c r="HU783" s="54"/>
      <c r="HV783" s="54"/>
      <c r="HW783" s="54"/>
      <c r="HX783" s="54"/>
      <c r="HY783" s="54"/>
      <c r="HZ783" s="54"/>
      <c r="IA783" s="54"/>
      <c r="IB783" s="54"/>
      <c r="IC783" s="54"/>
      <c r="ID783" s="54"/>
      <c r="IE783" s="54"/>
      <c r="IF783" s="54"/>
      <c r="IG783" s="54"/>
      <c r="IH783" s="54"/>
      <c r="II783" s="54"/>
      <c r="IJ783" s="54"/>
      <c r="IK783" s="54"/>
      <c r="IL783" s="54"/>
      <c r="IM783" s="54"/>
      <c r="IN783" s="54"/>
      <c r="IO783" s="54"/>
      <c r="IP783" s="54"/>
      <c r="IQ783" s="54"/>
      <c r="IR783" s="54"/>
      <c r="IS783" s="54"/>
      <c r="IT783" s="54"/>
      <c r="IU783" s="54"/>
      <c r="IV783" s="54"/>
      <c r="IW783" s="54"/>
      <c r="IX783" s="54"/>
      <c r="IY783" s="54"/>
      <c r="IZ783" s="54"/>
      <c r="JA783" s="16"/>
      <c r="JB783" s="16"/>
      <c r="JC783" s="16"/>
      <c r="JD783" s="16"/>
    </row>
    <row r="784" spans="1:264" s="6" customFormat="1" x14ac:dyDescent="0.25">
      <c r="A784" s="55">
        <v>780</v>
      </c>
      <c r="B784" s="56">
        <f>ESTUDIANTES!B784</f>
        <v>0</v>
      </c>
      <c r="C784" s="56">
        <f>ESTUDIANTES!C784</f>
        <v>0</v>
      </c>
      <c r="D784" s="97">
        <f>ESTUDIANTES!D784</f>
        <v>0</v>
      </c>
      <c r="E784" s="97"/>
      <c r="F784" s="97"/>
      <c r="G784" s="97"/>
      <c r="H784" s="57">
        <f>ESTUDIANTES!H784</f>
        <v>0</v>
      </c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  <c r="CP784" s="54"/>
      <c r="CQ784" s="54"/>
      <c r="CR784" s="54"/>
      <c r="CS784" s="54"/>
      <c r="CT784" s="54"/>
      <c r="CU784" s="54"/>
      <c r="CV784" s="54"/>
      <c r="CW784" s="54"/>
      <c r="CX784" s="54"/>
      <c r="CY784" s="54"/>
      <c r="CZ784" s="54"/>
      <c r="DA784" s="54"/>
      <c r="DB784" s="54"/>
      <c r="DC784" s="54"/>
      <c r="DD784" s="54"/>
      <c r="DE784" s="54"/>
      <c r="DF784" s="54"/>
      <c r="DG784" s="54"/>
      <c r="DH784" s="54"/>
      <c r="DI784" s="54"/>
      <c r="DJ784" s="54"/>
      <c r="DK784" s="54"/>
      <c r="DL784" s="54"/>
      <c r="DM784" s="54"/>
      <c r="DN784" s="54"/>
      <c r="DO784" s="54"/>
      <c r="DP784" s="54"/>
      <c r="DQ784" s="54"/>
      <c r="DR784" s="54"/>
      <c r="DS784" s="54"/>
      <c r="DT784" s="54"/>
      <c r="DU784" s="54"/>
      <c r="DV784" s="54"/>
      <c r="DW784" s="54"/>
      <c r="DX784" s="54"/>
      <c r="DY784" s="54"/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  <c r="EJ784" s="54"/>
      <c r="EK784" s="54"/>
      <c r="EL784" s="54"/>
      <c r="EM784" s="54"/>
      <c r="EN784" s="54"/>
      <c r="EO784" s="54"/>
      <c r="EP784" s="54"/>
      <c r="EQ784" s="54"/>
      <c r="ER784" s="54"/>
      <c r="ES784" s="54"/>
      <c r="ET784" s="54"/>
      <c r="EU784" s="54"/>
      <c r="EV784" s="54"/>
      <c r="EW784" s="54"/>
      <c r="EX784" s="54"/>
      <c r="EY784" s="54"/>
      <c r="EZ784" s="54"/>
      <c r="FA784" s="54"/>
      <c r="FB784" s="54"/>
      <c r="FC784" s="54"/>
      <c r="FD784" s="54"/>
      <c r="FE784" s="54"/>
      <c r="FF784" s="54"/>
      <c r="FG784" s="54"/>
      <c r="FH784" s="54"/>
      <c r="FI784" s="54"/>
      <c r="FJ784" s="54"/>
      <c r="FK784" s="54"/>
      <c r="FL784" s="54"/>
      <c r="FM784" s="54"/>
      <c r="FN784" s="54"/>
      <c r="FO784" s="54"/>
      <c r="FP784" s="54"/>
      <c r="FQ784" s="54"/>
      <c r="FR784" s="54"/>
      <c r="FS784" s="54"/>
      <c r="FT784" s="54"/>
      <c r="FU784" s="54"/>
      <c r="FV784" s="54"/>
      <c r="FW784" s="54"/>
      <c r="FX784" s="54"/>
      <c r="FY784" s="54"/>
      <c r="FZ784" s="54"/>
      <c r="GA784" s="54"/>
      <c r="GB784" s="54"/>
      <c r="GC784" s="54"/>
      <c r="GD784" s="54"/>
      <c r="GE784" s="54"/>
      <c r="GF784" s="54"/>
      <c r="GG784" s="54"/>
      <c r="GH784" s="54"/>
      <c r="GI784" s="54"/>
      <c r="GJ784" s="54"/>
      <c r="GK784" s="54"/>
      <c r="GL784" s="54"/>
      <c r="GM784" s="54"/>
      <c r="GN784" s="54"/>
      <c r="GO784" s="54"/>
      <c r="GP784" s="54"/>
      <c r="GQ784" s="54"/>
      <c r="GR784" s="54"/>
      <c r="GS784" s="54"/>
      <c r="GT784" s="54"/>
      <c r="GU784" s="54"/>
      <c r="GV784" s="54"/>
      <c r="GW784" s="54"/>
      <c r="GX784" s="54"/>
      <c r="GY784" s="54"/>
      <c r="GZ784" s="54"/>
      <c r="HA784" s="54"/>
      <c r="HB784" s="54"/>
      <c r="HC784" s="54"/>
      <c r="HD784" s="54"/>
      <c r="HE784" s="54"/>
      <c r="HF784" s="54"/>
      <c r="HG784" s="54"/>
      <c r="HH784" s="54"/>
      <c r="HI784" s="54"/>
      <c r="HJ784" s="54"/>
      <c r="HK784" s="54"/>
      <c r="HL784" s="54"/>
      <c r="HM784" s="54"/>
      <c r="HN784" s="54"/>
      <c r="HO784" s="54"/>
      <c r="HP784" s="54"/>
      <c r="HQ784" s="54"/>
      <c r="HR784" s="54"/>
      <c r="HS784" s="54"/>
      <c r="HT784" s="54"/>
      <c r="HU784" s="54"/>
      <c r="HV784" s="54"/>
      <c r="HW784" s="54"/>
      <c r="HX784" s="54"/>
      <c r="HY784" s="54"/>
      <c r="HZ784" s="54"/>
      <c r="IA784" s="54"/>
      <c r="IB784" s="54"/>
      <c r="IC784" s="54"/>
      <c r="ID784" s="54"/>
      <c r="IE784" s="54"/>
      <c r="IF784" s="54"/>
      <c r="IG784" s="54"/>
      <c r="IH784" s="54"/>
      <c r="II784" s="54"/>
      <c r="IJ784" s="54"/>
      <c r="IK784" s="54"/>
      <c r="IL784" s="54"/>
      <c r="IM784" s="54"/>
      <c r="IN784" s="54"/>
      <c r="IO784" s="54"/>
      <c r="IP784" s="54"/>
      <c r="IQ784" s="54"/>
      <c r="IR784" s="54"/>
      <c r="IS784" s="54"/>
      <c r="IT784" s="54"/>
      <c r="IU784" s="54"/>
      <c r="IV784" s="54"/>
      <c r="IW784" s="54"/>
      <c r="IX784" s="54"/>
      <c r="IY784" s="54"/>
      <c r="IZ784" s="54"/>
      <c r="JA784" s="16"/>
      <c r="JB784" s="16"/>
      <c r="JC784" s="16"/>
      <c r="JD784" s="16"/>
    </row>
    <row r="785" spans="1:264" s="6" customFormat="1" x14ac:dyDescent="0.25">
      <c r="A785" s="55">
        <v>781</v>
      </c>
      <c r="B785" s="56">
        <f>ESTUDIANTES!B785</f>
        <v>0</v>
      </c>
      <c r="C785" s="56">
        <f>ESTUDIANTES!C785</f>
        <v>0</v>
      </c>
      <c r="D785" s="97">
        <f>ESTUDIANTES!D785</f>
        <v>0</v>
      </c>
      <c r="E785" s="97"/>
      <c r="F785" s="97"/>
      <c r="G785" s="97"/>
      <c r="H785" s="57">
        <f>ESTUDIANTES!H785</f>
        <v>0</v>
      </c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4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4"/>
      <c r="EL785" s="54"/>
      <c r="EM785" s="54"/>
      <c r="EN785" s="54"/>
      <c r="EO785" s="54"/>
      <c r="EP785" s="54"/>
      <c r="EQ785" s="54"/>
      <c r="ER785" s="54"/>
      <c r="ES785" s="54"/>
      <c r="ET785" s="54"/>
      <c r="EU785" s="54"/>
      <c r="EV785" s="54"/>
      <c r="EW785" s="54"/>
      <c r="EX785" s="54"/>
      <c r="EY785" s="54"/>
      <c r="EZ785" s="54"/>
      <c r="FA785" s="54"/>
      <c r="FB785" s="54"/>
      <c r="FC785" s="54"/>
      <c r="FD785" s="54"/>
      <c r="FE785" s="54"/>
      <c r="FF785" s="54"/>
      <c r="FG785" s="54"/>
      <c r="FH785" s="54"/>
      <c r="FI785" s="54"/>
      <c r="FJ785" s="54"/>
      <c r="FK785" s="54"/>
      <c r="FL785" s="54"/>
      <c r="FM785" s="54"/>
      <c r="FN785" s="54"/>
      <c r="FO785" s="54"/>
      <c r="FP785" s="54"/>
      <c r="FQ785" s="54"/>
      <c r="FR785" s="54"/>
      <c r="FS785" s="54"/>
      <c r="FT785" s="54"/>
      <c r="FU785" s="54"/>
      <c r="FV785" s="54"/>
      <c r="FW785" s="54"/>
      <c r="FX785" s="54"/>
      <c r="FY785" s="54"/>
      <c r="FZ785" s="54"/>
      <c r="GA785" s="54"/>
      <c r="GB785" s="54"/>
      <c r="GC785" s="54"/>
      <c r="GD785" s="54"/>
      <c r="GE785" s="54"/>
      <c r="GF785" s="54"/>
      <c r="GG785" s="54"/>
      <c r="GH785" s="54"/>
      <c r="GI785" s="54"/>
      <c r="GJ785" s="54"/>
      <c r="GK785" s="54"/>
      <c r="GL785" s="54"/>
      <c r="GM785" s="54"/>
      <c r="GN785" s="54"/>
      <c r="GO785" s="54"/>
      <c r="GP785" s="54"/>
      <c r="GQ785" s="54"/>
      <c r="GR785" s="54"/>
      <c r="GS785" s="54"/>
      <c r="GT785" s="54"/>
      <c r="GU785" s="54"/>
      <c r="GV785" s="54"/>
      <c r="GW785" s="54"/>
      <c r="GX785" s="54"/>
      <c r="GY785" s="54"/>
      <c r="GZ785" s="54"/>
      <c r="HA785" s="54"/>
      <c r="HB785" s="54"/>
      <c r="HC785" s="54"/>
      <c r="HD785" s="54"/>
      <c r="HE785" s="54"/>
      <c r="HF785" s="54"/>
      <c r="HG785" s="54"/>
      <c r="HH785" s="54"/>
      <c r="HI785" s="54"/>
      <c r="HJ785" s="54"/>
      <c r="HK785" s="54"/>
      <c r="HL785" s="54"/>
      <c r="HM785" s="54"/>
      <c r="HN785" s="54"/>
      <c r="HO785" s="54"/>
      <c r="HP785" s="54"/>
      <c r="HQ785" s="54"/>
      <c r="HR785" s="54"/>
      <c r="HS785" s="54"/>
      <c r="HT785" s="54"/>
      <c r="HU785" s="54"/>
      <c r="HV785" s="54"/>
      <c r="HW785" s="54"/>
      <c r="HX785" s="54"/>
      <c r="HY785" s="54"/>
      <c r="HZ785" s="54"/>
      <c r="IA785" s="54"/>
      <c r="IB785" s="54"/>
      <c r="IC785" s="54"/>
      <c r="ID785" s="54"/>
      <c r="IE785" s="54"/>
      <c r="IF785" s="54"/>
      <c r="IG785" s="54"/>
      <c r="IH785" s="54"/>
      <c r="II785" s="54"/>
      <c r="IJ785" s="54"/>
      <c r="IK785" s="54"/>
      <c r="IL785" s="54"/>
      <c r="IM785" s="54"/>
      <c r="IN785" s="54"/>
      <c r="IO785" s="54"/>
      <c r="IP785" s="54"/>
      <c r="IQ785" s="54"/>
      <c r="IR785" s="54"/>
      <c r="IS785" s="54"/>
      <c r="IT785" s="54"/>
      <c r="IU785" s="54"/>
      <c r="IV785" s="54"/>
      <c r="IW785" s="54"/>
      <c r="IX785" s="54"/>
      <c r="IY785" s="54"/>
      <c r="IZ785" s="54"/>
      <c r="JA785" s="16"/>
      <c r="JB785" s="16"/>
      <c r="JC785" s="16"/>
      <c r="JD785" s="16"/>
    </row>
    <row r="786" spans="1:264" s="6" customFormat="1" x14ac:dyDescent="0.25">
      <c r="A786" s="55">
        <v>782</v>
      </c>
      <c r="B786" s="56">
        <f>ESTUDIANTES!B786</f>
        <v>0</v>
      </c>
      <c r="C786" s="56">
        <f>ESTUDIANTES!C786</f>
        <v>0</v>
      </c>
      <c r="D786" s="97">
        <f>ESTUDIANTES!D786</f>
        <v>0</v>
      </c>
      <c r="E786" s="97"/>
      <c r="F786" s="97"/>
      <c r="G786" s="97"/>
      <c r="H786" s="57">
        <f>ESTUDIANTES!H786</f>
        <v>0</v>
      </c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4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4"/>
      <c r="EK786" s="54"/>
      <c r="EL786" s="54"/>
      <c r="EM786" s="54"/>
      <c r="EN786" s="54"/>
      <c r="EO786" s="54"/>
      <c r="EP786" s="54"/>
      <c r="EQ786" s="54"/>
      <c r="ER786" s="54"/>
      <c r="ES786" s="54"/>
      <c r="ET786" s="54"/>
      <c r="EU786" s="54"/>
      <c r="EV786" s="54"/>
      <c r="EW786" s="54"/>
      <c r="EX786" s="54"/>
      <c r="EY786" s="54"/>
      <c r="EZ786" s="54"/>
      <c r="FA786" s="54"/>
      <c r="FB786" s="54"/>
      <c r="FC786" s="54"/>
      <c r="FD786" s="54"/>
      <c r="FE786" s="54"/>
      <c r="FF786" s="54"/>
      <c r="FG786" s="54"/>
      <c r="FH786" s="54"/>
      <c r="FI786" s="54"/>
      <c r="FJ786" s="54"/>
      <c r="FK786" s="54"/>
      <c r="FL786" s="54"/>
      <c r="FM786" s="54"/>
      <c r="FN786" s="54"/>
      <c r="FO786" s="54"/>
      <c r="FP786" s="54"/>
      <c r="FQ786" s="54"/>
      <c r="FR786" s="54"/>
      <c r="FS786" s="54"/>
      <c r="FT786" s="54"/>
      <c r="FU786" s="54"/>
      <c r="FV786" s="54"/>
      <c r="FW786" s="54"/>
      <c r="FX786" s="54"/>
      <c r="FY786" s="54"/>
      <c r="FZ786" s="54"/>
      <c r="GA786" s="54"/>
      <c r="GB786" s="54"/>
      <c r="GC786" s="54"/>
      <c r="GD786" s="54"/>
      <c r="GE786" s="54"/>
      <c r="GF786" s="54"/>
      <c r="GG786" s="54"/>
      <c r="GH786" s="54"/>
      <c r="GI786" s="54"/>
      <c r="GJ786" s="54"/>
      <c r="GK786" s="54"/>
      <c r="GL786" s="54"/>
      <c r="GM786" s="54"/>
      <c r="GN786" s="54"/>
      <c r="GO786" s="54"/>
      <c r="GP786" s="54"/>
      <c r="GQ786" s="54"/>
      <c r="GR786" s="54"/>
      <c r="GS786" s="54"/>
      <c r="GT786" s="54"/>
      <c r="GU786" s="54"/>
      <c r="GV786" s="54"/>
      <c r="GW786" s="54"/>
      <c r="GX786" s="54"/>
      <c r="GY786" s="54"/>
      <c r="GZ786" s="54"/>
      <c r="HA786" s="54"/>
      <c r="HB786" s="54"/>
      <c r="HC786" s="54"/>
      <c r="HD786" s="54"/>
      <c r="HE786" s="54"/>
      <c r="HF786" s="54"/>
      <c r="HG786" s="54"/>
      <c r="HH786" s="54"/>
      <c r="HI786" s="54"/>
      <c r="HJ786" s="54"/>
      <c r="HK786" s="54"/>
      <c r="HL786" s="54"/>
      <c r="HM786" s="54"/>
      <c r="HN786" s="54"/>
      <c r="HO786" s="54"/>
      <c r="HP786" s="54"/>
      <c r="HQ786" s="54"/>
      <c r="HR786" s="54"/>
      <c r="HS786" s="54"/>
      <c r="HT786" s="54"/>
      <c r="HU786" s="54"/>
      <c r="HV786" s="54"/>
      <c r="HW786" s="54"/>
      <c r="HX786" s="54"/>
      <c r="HY786" s="54"/>
      <c r="HZ786" s="54"/>
      <c r="IA786" s="54"/>
      <c r="IB786" s="54"/>
      <c r="IC786" s="54"/>
      <c r="ID786" s="54"/>
      <c r="IE786" s="54"/>
      <c r="IF786" s="54"/>
      <c r="IG786" s="54"/>
      <c r="IH786" s="54"/>
      <c r="II786" s="54"/>
      <c r="IJ786" s="54"/>
      <c r="IK786" s="54"/>
      <c r="IL786" s="54"/>
      <c r="IM786" s="54"/>
      <c r="IN786" s="54"/>
      <c r="IO786" s="54"/>
      <c r="IP786" s="54"/>
      <c r="IQ786" s="54"/>
      <c r="IR786" s="54"/>
      <c r="IS786" s="54"/>
      <c r="IT786" s="54"/>
      <c r="IU786" s="54"/>
      <c r="IV786" s="54"/>
      <c r="IW786" s="54"/>
      <c r="IX786" s="54"/>
      <c r="IY786" s="54"/>
      <c r="IZ786" s="54"/>
      <c r="JA786" s="16"/>
      <c r="JB786" s="16"/>
      <c r="JC786" s="16"/>
      <c r="JD786" s="16"/>
    </row>
    <row r="787" spans="1:264" s="6" customFormat="1" x14ac:dyDescent="0.25">
      <c r="A787" s="55">
        <v>783</v>
      </c>
      <c r="B787" s="56">
        <f>ESTUDIANTES!B787</f>
        <v>0</v>
      </c>
      <c r="C787" s="56">
        <f>ESTUDIANTES!C787</f>
        <v>0</v>
      </c>
      <c r="D787" s="97">
        <f>ESTUDIANTES!D787</f>
        <v>0</v>
      </c>
      <c r="E787" s="97"/>
      <c r="F787" s="97"/>
      <c r="G787" s="97"/>
      <c r="H787" s="57">
        <f>ESTUDIANTES!H787</f>
        <v>0</v>
      </c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4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4"/>
      <c r="EL787" s="54"/>
      <c r="EM787" s="54"/>
      <c r="EN787" s="54"/>
      <c r="EO787" s="54"/>
      <c r="EP787" s="54"/>
      <c r="EQ787" s="54"/>
      <c r="ER787" s="54"/>
      <c r="ES787" s="54"/>
      <c r="ET787" s="54"/>
      <c r="EU787" s="54"/>
      <c r="EV787" s="54"/>
      <c r="EW787" s="54"/>
      <c r="EX787" s="54"/>
      <c r="EY787" s="54"/>
      <c r="EZ787" s="54"/>
      <c r="FA787" s="54"/>
      <c r="FB787" s="54"/>
      <c r="FC787" s="54"/>
      <c r="FD787" s="54"/>
      <c r="FE787" s="54"/>
      <c r="FF787" s="54"/>
      <c r="FG787" s="54"/>
      <c r="FH787" s="54"/>
      <c r="FI787" s="54"/>
      <c r="FJ787" s="54"/>
      <c r="FK787" s="54"/>
      <c r="FL787" s="54"/>
      <c r="FM787" s="54"/>
      <c r="FN787" s="54"/>
      <c r="FO787" s="54"/>
      <c r="FP787" s="54"/>
      <c r="FQ787" s="54"/>
      <c r="FR787" s="54"/>
      <c r="FS787" s="54"/>
      <c r="FT787" s="54"/>
      <c r="FU787" s="54"/>
      <c r="FV787" s="54"/>
      <c r="FW787" s="54"/>
      <c r="FX787" s="54"/>
      <c r="FY787" s="54"/>
      <c r="FZ787" s="54"/>
      <c r="GA787" s="54"/>
      <c r="GB787" s="54"/>
      <c r="GC787" s="54"/>
      <c r="GD787" s="54"/>
      <c r="GE787" s="54"/>
      <c r="GF787" s="54"/>
      <c r="GG787" s="54"/>
      <c r="GH787" s="54"/>
      <c r="GI787" s="54"/>
      <c r="GJ787" s="54"/>
      <c r="GK787" s="54"/>
      <c r="GL787" s="54"/>
      <c r="GM787" s="54"/>
      <c r="GN787" s="54"/>
      <c r="GO787" s="54"/>
      <c r="GP787" s="54"/>
      <c r="GQ787" s="54"/>
      <c r="GR787" s="54"/>
      <c r="GS787" s="54"/>
      <c r="GT787" s="54"/>
      <c r="GU787" s="54"/>
      <c r="GV787" s="54"/>
      <c r="GW787" s="54"/>
      <c r="GX787" s="54"/>
      <c r="GY787" s="54"/>
      <c r="GZ787" s="54"/>
      <c r="HA787" s="54"/>
      <c r="HB787" s="54"/>
      <c r="HC787" s="54"/>
      <c r="HD787" s="54"/>
      <c r="HE787" s="54"/>
      <c r="HF787" s="54"/>
      <c r="HG787" s="54"/>
      <c r="HH787" s="54"/>
      <c r="HI787" s="54"/>
      <c r="HJ787" s="54"/>
      <c r="HK787" s="54"/>
      <c r="HL787" s="54"/>
      <c r="HM787" s="54"/>
      <c r="HN787" s="54"/>
      <c r="HO787" s="54"/>
      <c r="HP787" s="54"/>
      <c r="HQ787" s="54"/>
      <c r="HR787" s="54"/>
      <c r="HS787" s="54"/>
      <c r="HT787" s="54"/>
      <c r="HU787" s="54"/>
      <c r="HV787" s="54"/>
      <c r="HW787" s="54"/>
      <c r="HX787" s="54"/>
      <c r="HY787" s="54"/>
      <c r="HZ787" s="54"/>
      <c r="IA787" s="54"/>
      <c r="IB787" s="54"/>
      <c r="IC787" s="54"/>
      <c r="ID787" s="54"/>
      <c r="IE787" s="54"/>
      <c r="IF787" s="54"/>
      <c r="IG787" s="54"/>
      <c r="IH787" s="54"/>
      <c r="II787" s="54"/>
      <c r="IJ787" s="54"/>
      <c r="IK787" s="54"/>
      <c r="IL787" s="54"/>
      <c r="IM787" s="54"/>
      <c r="IN787" s="54"/>
      <c r="IO787" s="54"/>
      <c r="IP787" s="54"/>
      <c r="IQ787" s="54"/>
      <c r="IR787" s="54"/>
      <c r="IS787" s="54"/>
      <c r="IT787" s="54"/>
      <c r="IU787" s="54"/>
      <c r="IV787" s="54"/>
      <c r="IW787" s="54"/>
      <c r="IX787" s="54"/>
      <c r="IY787" s="54"/>
      <c r="IZ787" s="54"/>
      <c r="JA787" s="16"/>
      <c r="JB787" s="16"/>
      <c r="JC787" s="16"/>
      <c r="JD787" s="16"/>
    </row>
    <row r="788" spans="1:264" s="6" customFormat="1" x14ac:dyDescent="0.25">
      <c r="A788" s="55">
        <v>784</v>
      </c>
      <c r="B788" s="56">
        <f>ESTUDIANTES!B788</f>
        <v>0</v>
      </c>
      <c r="C788" s="56">
        <f>ESTUDIANTES!C788</f>
        <v>0</v>
      </c>
      <c r="D788" s="97">
        <f>ESTUDIANTES!D788</f>
        <v>0</v>
      </c>
      <c r="E788" s="97"/>
      <c r="F788" s="97"/>
      <c r="G788" s="97"/>
      <c r="H788" s="57">
        <f>ESTUDIANTES!H788</f>
        <v>0</v>
      </c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4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4"/>
      <c r="EL788" s="54"/>
      <c r="EM788" s="54"/>
      <c r="EN788" s="54"/>
      <c r="EO788" s="54"/>
      <c r="EP788" s="54"/>
      <c r="EQ788" s="54"/>
      <c r="ER788" s="54"/>
      <c r="ES788" s="54"/>
      <c r="ET788" s="54"/>
      <c r="EU788" s="54"/>
      <c r="EV788" s="54"/>
      <c r="EW788" s="54"/>
      <c r="EX788" s="54"/>
      <c r="EY788" s="54"/>
      <c r="EZ788" s="54"/>
      <c r="FA788" s="54"/>
      <c r="FB788" s="54"/>
      <c r="FC788" s="54"/>
      <c r="FD788" s="54"/>
      <c r="FE788" s="54"/>
      <c r="FF788" s="54"/>
      <c r="FG788" s="54"/>
      <c r="FH788" s="54"/>
      <c r="FI788" s="54"/>
      <c r="FJ788" s="54"/>
      <c r="FK788" s="54"/>
      <c r="FL788" s="54"/>
      <c r="FM788" s="54"/>
      <c r="FN788" s="54"/>
      <c r="FO788" s="54"/>
      <c r="FP788" s="54"/>
      <c r="FQ788" s="54"/>
      <c r="FR788" s="54"/>
      <c r="FS788" s="54"/>
      <c r="FT788" s="54"/>
      <c r="FU788" s="54"/>
      <c r="FV788" s="54"/>
      <c r="FW788" s="54"/>
      <c r="FX788" s="54"/>
      <c r="FY788" s="54"/>
      <c r="FZ788" s="54"/>
      <c r="GA788" s="54"/>
      <c r="GB788" s="54"/>
      <c r="GC788" s="54"/>
      <c r="GD788" s="54"/>
      <c r="GE788" s="54"/>
      <c r="GF788" s="54"/>
      <c r="GG788" s="54"/>
      <c r="GH788" s="54"/>
      <c r="GI788" s="54"/>
      <c r="GJ788" s="54"/>
      <c r="GK788" s="54"/>
      <c r="GL788" s="54"/>
      <c r="GM788" s="54"/>
      <c r="GN788" s="54"/>
      <c r="GO788" s="54"/>
      <c r="GP788" s="54"/>
      <c r="GQ788" s="54"/>
      <c r="GR788" s="54"/>
      <c r="GS788" s="54"/>
      <c r="GT788" s="54"/>
      <c r="GU788" s="54"/>
      <c r="GV788" s="54"/>
      <c r="GW788" s="54"/>
      <c r="GX788" s="54"/>
      <c r="GY788" s="54"/>
      <c r="GZ788" s="54"/>
      <c r="HA788" s="54"/>
      <c r="HB788" s="54"/>
      <c r="HC788" s="54"/>
      <c r="HD788" s="54"/>
      <c r="HE788" s="54"/>
      <c r="HF788" s="54"/>
      <c r="HG788" s="54"/>
      <c r="HH788" s="54"/>
      <c r="HI788" s="54"/>
      <c r="HJ788" s="54"/>
      <c r="HK788" s="54"/>
      <c r="HL788" s="54"/>
      <c r="HM788" s="54"/>
      <c r="HN788" s="54"/>
      <c r="HO788" s="54"/>
      <c r="HP788" s="54"/>
      <c r="HQ788" s="54"/>
      <c r="HR788" s="54"/>
      <c r="HS788" s="54"/>
      <c r="HT788" s="54"/>
      <c r="HU788" s="54"/>
      <c r="HV788" s="54"/>
      <c r="HW788" s="54"/>
      <c r="HX788" s="54"/>
      <c r="HY788" s="54"/>
      <c r="HZ788" s="54"/>
      <c r="IA788" s="54"/>
      <c r="IB788" s="54"/>
      <c r="IC788" s="54"/>
      <c r="ID788" s="54"/>
      <c r="IE788" s="54"/>
      <c r="IF788" s="54"/>
      <c r="IG788" s="54"/>
      <c r="IH788" s="54"/>
      <c r="II788" s="54"/>
      <c r="IJ788" s="54"/>
      <c r="IK788" s="54"/>
      <c r="IL788" s="54"/>
      <c r="IM788" s="54"/>
      <c r="IN788" s="54"/>
      <c r="IO788" s="54"/>
      <c r="IP788" s="54"/>
      <c r="IQ788" s="54"/>
      <c r="IR788" s="54"/>
      <c r="IS788" s="54"/>
      <c r="IT788" s="54"/>
      <c r="IU788" s="54"/>
      <c r="IV788" s="54"/>
      <c r="IW788" s="54"/>
      <c r="IX788" s="54"/>
      <c r="IY788" s="54"/>
      <c r="IZ788" s="54"/>
      <c r="JA788" s="16"/>
      <c r="JB788" s="16"/>
      <c r="JC788" s="16"/>
      <c r="JD788" s="16"/>
    </row>
    <row r="789" spans="1:264" s="6" customFormat="1" x14ac:dyDescent="0.25">
      <c r="A789" s="55">
        <v>785</v>
      </c>
      <c r="B789" s="56">
        <f>ESTUDIANTES!B789</f>
        <v>0</v>
      </c>
      <c r="C789" s="56">
        <f>ESTUDIANTES!C789</f>
        <v>0</v>
      </c>
      <c r="D789" s="97">
        <f>ESTUDIANTES!D789</f>
        <v>0</v>
      </c>
      <c r="E789" s="97"/>
      <c r="F789" s="97"/>
      <c r="G789" s="97"/>
      <c r="H789" s="57">
        <f>ESTUDIANTES!H789</f>
        <v>0</v>
      </c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4"/>
      <c r="EL789" s="54"/>
      <c r="EM789" s="54"/>
      <c r="EN789" s="54"/>
      <c r="EO789" s="54"/>
      <c r="EP789" s="54"/>
      <c r="EQ789" s="54"/>
      <c r="ER789" s="54"/>
      <c r="ES789" s="54"/>
      <c r="ET789" s="54"/>
      <c r="EU789" s="54"/>
      <c r="EV789" s="54"/>
      <c r="EW789" s="54"/>
      <c r="EX789" s="54"/>
      <c r="EY789" s="54"/>
      <c r="EZ789" s="54"/>
      <c r="FA789" s="54"/>
      <c r="FB789" s="54"/>
      <c r="FC789" s="54"/>
      <c r="FD789" s="54"/>
      <c r="FE789" s="54"/>
      <c r="FF789" s="54"/>
      <c r="FG789" s="54"/>
      <c r="FH789" s="54"/>
      <c r="FI789" s="54"/>
      <c r="FJ789" s="54"/>
      <c r="FK789" s="54"/>
      <c r="FL789" s="54"/>
      <c r="FM789" s="54"/>
      <c r="FN789" s="54"/>
      <c r="FO789" s="54"/>
      <c r="FP789" s="54"/>
      <c r="FQ789" s="54"/>
      <c r="FR789" s="54"/>
      <c r="FS789" s="54"/>
      <c r="FT789" s="54"/>
      <c r="FU789" s="54"/>
      <c r="FV789" s="54"/>
      <c r="FW789" s="54"/>
      <c r="FX789" s="54"/>
      <c r="FY789" s="54"/>
      <c r="FZ789" s="54"/>
      <c r="GA789" s="54"/>
      <c r="GB789" s="54"/>
      <c r="GC789" s="54"/>
      <c r="GD789" s="54"/>
      <c r="GE789" s="54"/>
      <c r="GF789" s="54"/>
      <c r="GG789" s="54"/>
      <c r="GH789" s="54"/>
      <c r="GI789" s="54"/>
      <c r="GJ789" s="54"/>
      <c r="GK789" s="54"/>
      <c r="GL789" s="54"/>
      <c r="GM789" s="54"/>
      <c r="GN789" s="54"/>
      <c r="GO789" s="54"/>
      <c r="GP789" s="54"/>
      <c r="GQ789" s="54"/>
      <c r="GR789" s="54"/>
      <c r="GS789" s="54"/>
      <c r="GT789" s="54"/>
      <c r="GU789" s="54"/>
      <c r="GV789" s="54"/>
      <c r="GW789" s="54"/>
      <c r="GX789" s="54"/>
      <c r="GY789" s="54"/>
      <c r="GZ789" s="54"/>
      <c r="HA789" s="54"/>
      <c r="HB789" s="54"/>
      <c r="HC789" s="54"/>
      <c r="HD789" s="54"/>
      <c r="HE789" s="54"/>
      <c r="HF789" s="54"/>
      <c r="HG789" s="54"/>
      <c r="HH789" s="54"/>
      <c r="HI789" s="54"/>
      <c r="HJ789" s="54"/>
      <c r="HK789" s="54"/>
      <c r="HL789" s="54"/>
      <c r="HM789" s="54"/>
      <c r="HN789" s="54"/>
      <c r="HO789" s="54"/>
      <c r="HP789" s="54"/>
      <c r="HQ789" s="54"/>
      <c r="HR789" s="54"/>
      <c r="HS789" s="54"/>
      <c r="HT789" s="54"/>
      <c r="HU789" s="54"/>
      <c r="HV789" s="54"/>
      <c r="HW789" s="54"/>
      <c r="HX789" s="54"/>
      <c r="HY789" s="54"/>
      <c r="HZ789" s="54"/>
      <c r="IA789" s="54"/>
      <c r="IB789" s="54"/>
      <c r="IC789" s="54"/>
      <c r="ID789" s="54"/>
      <c r="IE789" s="54"/>
      <c r="IF789" s="54"/>
      <c r="IG789" s="54"/>
      <c r="IH789" s="54"/>
      <c r="II789" s="54"/>
      <c r="IJ789" s="54"/>
      <c r="IK789" s="54"/>
      <c r="IL789" s="54"/>
      <c r="IM789" s="54"/>
      <c r="IN789" s="54"/>
      <c r="IO789" s="54"/>
      <c r="IP789" s="54"/>
      <c r="IQ789" s="54"/>
      <c r="IR789" s="54"/>
      <c r="IS789" s="54"/>
      <c r="IT789" s="54"/>
      <c r="IU789" s="54"/>
      <c r="IV789" s="54"/>
      <c r="IW789" s="54"/>
      <c r="IX789" s="54"/>
      <c r="IY789" s="54"/>
      <c r="IZ789" s="54"/>
      <c r="JA789" s="16"/>
      <c r="JB789" s="16"/>
      <c r="JC789" s="16"/>
      <c r="JD789" s="16"/>
    </row>
    <row r="790" spans="1:264" s="6" customFormat="1" x14ac:dyDescent="0.25">
      <c r="A790" s="55">
        <v>786</v>
      </c>
      <c r="B790" s="56">
        <f>ESTUDIANTES!B790</f>
        <v>0</v>
      </c>
      <c r="C790" s="56">
        <f>ESTUDIANTES!C790</f>
        <v>0</v>
      </c>
      <c r="D790" s="97">
        <f>ESTUDIANTES!D790</f>
        <v>0</v>
      </c>
      <c r="E790" s="97"/>
      <c r="F790" s="97"/>
      <c r="G790" s="97"/>
      <c r="H790" s="57">
        <f>ESTUDIANTES!H790</f>
        <v>0</v>
      </c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  <c r="CP790" s="54"/>
      <c r="CQ790" s="54"/>
      <c r="CR790" s="54"/>
      <c r="CS790" s="54"/>
      <c r="CT790" s="54"/>
      <c r="CU790" s="54"/>
      <c r="CV790" s="54"/>
      <c r="CW790" s="54"/>
      <c r="CX790" s="54"/>
      <c r="CY790" s="54"/>
      <c r="CZ790" s="54"/>
      <c r="DA790" s="54"/>
      <c r="DB790" s="54"/>
      <c r="DC790" s="54"/>
      <c r="DD790" s="54"/>
      <c r="DE790" s="54"/>
      <c r="DF790" s="54"/>
      <c r="DG790" s="54"/>
      <c r="DH790" s="54"/>
      <c r="DI790" s="54"/>
      <c r="DJ790" s="54"/>
      <c r="DK790" s="54"/>
      <c r="DL790" s="54"/>
      <c r="DM790" s="54"/>
      <c r="DN790" s="54"/>
      <c r="DO790" s="54"/>
      <c r="DP790" s="54"/>
      <c r="DQ790" s="54"/>
      <c r="DR790" s="54"/>
      <c r="DS790" s="54"/>
      <c r="DT790" s="54"/>
      <c r="DU790" s="54"/>
      <c r="DV790" s="54"/>
      <c r="DW790" s="54"/>
      <c r="DX790" s="54"/>
      <c r="DY790" s="54"/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  <c r="EJ790" s="54"/>
      <c r="EK790" s="54"/>
      <c r="EL790" s="54"/>
      <c r="EM790" s="54"/>
      <c r="EN790" s="54"/>
      <c r="EO790" s="54"/>
      <c r="EP790" s="54"/>
      <c r="EQ790" s="54"/>
      <c r="ER790" s="54"/>
      <c r="ES790" s="54"/>
      <c r="ET790" s="54"/>
      <c r="EU790" s="54"/>
      <c r="EV790" s="54"/>
      <c r="EW790" s="54"/>
      <c r="EX790" s="54"/>
      <c r="EY790" s="54"/>
      <c r="EZ790" s="54"/>
      <c r="FA790" s="54"/>
      <c r="FB790" s="54"/>
      <c r="FC790" s="54"/>
      <c r="FD790" s="54"/>
      <c r="FE790" s="54"/>
      <c r="FF790" s="54"/>
      <c r="FG790" s="54"/>
      <c r="FH790" s="54"/>
      <c r="FI790" s="54"/>
      <c r="FJ790" s="54"/>
      <c r="FK790" s="54"/>
      <c r="FL790" s="54"/>
      <c r="FM790" s="54"/>
      <c r="FN790" s="54"/>
      <c r="FO790" s="54"/>
      <c r="FP790" s="54"/>
      <c r="FQ790" s="54"/>
      <c r="FR790" s="54"/>
      <c r="FS790" s="54"/>
      <c r="FT790" s="54"/>
      <c r="FU790" s="54"/>
      <c r="FV790" s="54"/>
      <c r="FW790" s="54"/>
      <c r="FX790" s="54"/>
      <c r="FY790" s="54"/>
      <c r="FZ790" s="54"/>
      <c r="GA790" s="54"/>
      <c r="GB790" s="54"/>
      <c r="GC790" s="54"/>
      <c r="GD790" s="54"/>
      <c r="GE790" s="54"/>
      <c r="GF790" s="54"/>
      <c r="GG790" s="54"/>
      <c r="GH790" s="54"/>
      <c r="GI790" s="54"/>
      <c r="GJ790" s="54"/>
      <c r="GK790" s="54"/>
      <c r="GL790" s="54"/>
      <c r="GM790" s="54"/>
      <c r="GN790" s="54"/>
      <c r="GO790" s="54"/>
      <c r="GP790" s="54"/>
      <c r="GQ790" s="54"/>
      <c r="GR790" s="54"/>
      <c r="GS790" s="54"/>
      <c r="GT790" s="54"/>
      <c r="GU790" s="54"/>
      <c r="GV790" s="54"/>
      <c r="GW790" s="54"/>
      <c r="GX790" s="54"/>
      <c r="GY790" s="54"/>
      <c r="GZ790" s="54"/>
      <c r="HA790" s="54"/>
      <c r="HB790" s="54"/>
      <c r="HC790" s="54"/>
      <c r="HD790" s="54"/>
      <c r="HE790" s="54"/>
      <c r="HF790" s="54"/>
      <c r="HG790" s="54"/>
      <c r="HH790" s="54"/>
      <c r="HI790" s="54"/>
      <c r="HJ790" s="54"/>
      <c r="HK790" s="54"/>
      <c r="HL790" s="54"/>
      <c r="HM790" s="54"/>
      <c r="HN790" s="54"/>
      <c r="HO790" s="54"/>
      <c r="HP790" s="54"/>
      <c r="HQ790" s="54"/>
      <c r="HR790" s="54"/>
      <c r="HS790" s="54"/>
      <c r="HT790" s="54"/>
      <c r="HU790" s="54"/>
      <c r="HV790" s="54"/>
      <c r="HW790" s="54"/>
      <c r="HX790" s="54"/>
      <c r="HY790" s="54"/>
      <c r="HZ790" s="54"/>
      <c r="IA790" s="54"/>
      <c r="IB790" s="54"/>
      <c r="IC790" s="54"/>
      <c r="ID790" s="54"/>
      <c r="IE790" s="54"/>
      <c r="IF790" s="54"/>
      <c r="IG790" s="54"/>
      <c r="IH790" s="54"/>
      <c r="II790" s="54"/>
      <c r="IJ790" s="54"/>
      <c r="IK790" s="54"/>
      <c r="IL790" s="54"/>
      <c r="IM790" s="54"/>
      <c r="IN790" s="54"/>
      <c r="IO790" s="54"/>
      <c r="IP790" s="54"/>
      <c r="IQ790" s="54"/>
      <c r="IR790" s="54"/>
      <c r="IS790" s="54"/>
      <c r="IT790" s="54"/>
      <c r="IU790" s="54"/>
      <c r="IV790" s="54"/>
      <c r="IW790" s="54"/>
      <c r="IX790" s="54"/>
      <c r="IY790" s="54"/>
      <c r="IZ790" s="54"/>
      <c r="JA790" s="16"/>
      <c r="JB790" s="16"/>
      <c r="JC790" s="16"/>
      <c r="JD790" s="16"/>
    </row>
    <row r="791" spans="1:264" s="6" customFormat="1" x14ac:dyDescent="0.25">
      <c r="A791" s="55">
        <v>787</v>
      </c>
      <c r="B791" s="56">
        <f>ESTUDIANTES!B791</f>
        <v>0</v>
      </c>
      <c r="C791" s="56">
        <f>ESTUDIANTES!C791</f>
        <v>0</v>
      </c>
      <c r="D791" s="97">
        <f>ESTUDIANTES!D791</f>
        <v>0</v>
      </c>
      <c r="E791" s="97"/>
      <c r="F791" s="97"/>
      <c r="G791" s="97"/>
      <c r="H791" s="57">
        <f>ESTUDIANTES!H791</f>
        <v>0</v>
      </c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  <c r="CP791" s="54"/>
      <c r="CQ791" s="54"/>
      <c r="CR791" s="54"/>
      <c r="CS791" s="54"/>
      <c r="CT791" s="54"/>
      <c r="CU791" s="54"/>
      <c r="CV791" s="54"/>
      <c r="CW791" s="54"/>
      <c r="CX791" s="54"/>
      <c r="CY791" s="54"/>
      <c r="CZ791" s="54"/>
      <c r="DA791" s="54"/>
      <c r="DB791" s="54"/>
      <c r="DC791" s="54"/>
      <c r="DD791" s="54"/>
      <c r="DE791" s="54"/>
      <c r="DF791" s="54"/>
      <c r="DG791" s="54"/>
      <c r="DH791" s="54"/>
      <c r="DI791" s="54"/>
      <c r="DJ791" s="54"/>
      <c r="DK791" s="54"/>
      <c r="DL791" s="54"/>
      <c r="DM791" s="54"/>
      <c r="DN791" s="54"/>
      <c r="DO791" s="54"/>
      <c r="DP791" s="54"/>
      <c r="DQ791" s="54"/>
      <c r="DR791" s="54"/>
      <c r="DS791" s="54"/>
      <c r="DT791" s="54"/>
      <c r="DU791" s="54"/>
      <c r="DV791" s="54"/>
      <c r="DW791" s="54"/>
      <c r="DX791" s="54"/>
      <c r="DY791" s="54"/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  <c r="EJ791" s="54"/>
      <c r="EK791" s="54"/>
      <c r="EL791" s="54"/>
      <c r="EM791" s="54"/>
      <c r="EN791" s="54"/>
      <c r="EO791" s="54"/>
      <c r="EP791" s="54"/>
      <c r="EQ791" s="54"/>
      <c r="ER791" s="54"/>
      <c r="ES791" s="54"/>
      <c r="ET791" s="54"/>
      <c r="EU791" s="54"/>
      <c r="EV791" s="54"/>
      <c r="EW791" s="54"/>
      <c r="EX791" s="54"/>
      <c r="EY791" s="54"/>
      <c r="EZ791" s="54"/>
      <c r="FA791" s="54"/>
      <c r="FB791" s="54"/>
      <c r="FC791" s="54"/>
      <c r="FD791" s="54"/>
      <c r="FE791" s="54"/>
      <c r="FF791" s="54"/>
      <c r="FG791" s="54"/>
      <c r="FH791" s="54"/>
      <c r="FI791" s="54"/>
      <c r="FJ791" s="54"/>
      <c r="FK791" s="54"/>
      <c r="FL791" s="54"/>
      <c r="FM791" s="54"/>
      <c r="FN791" s="54"/>
      <c r="FO791" s="54"/>
      <c r="FP791" s="54"/>
      <c r="FQ791" s="54"/>
      <c r="FR791" s="54"/>
      <c r="FS791" s="54"/>
      <c r="FT791" s="54"/>
      <c r="FU791" s="54"/>
      <c r="FV791" s="54"/>
      <c r="FW791" s="54"/>
      <c r="FX791" s="54"/>
      <c r="FY791" s="54"/>
      <c r="FZ791" s="54"/>
      <c r="GA791" s="54"/>
      <c r="GB791" s="54"/>
      <c r="GC791" s="54"/>
      <c r="GD791" s="54"/>
      <c r="GE791" s="54"/>
      <c r="GF791" s="54"/>
      <c r="GG791" s="54"/>
      <c r="GH791" s="54"/>
      <c r="GI791" s="54"/>
      <c r="GJ791" s="54"/>
      <c r="GK791" s="54"/>
      <c r="GL791" s="54"/>
      <c r="GM791" s="54"/>
      <c r="GN791" s="54"/>
      <c r="GO791" s="54"/>
      <c r="GP791" s="54"/>
      <c r="GQ791" s="54"/>
      <c r="GR791" s="54"/>
      <c r="GS791" s="54"/>
      <c r="GT791" s="54"/>
      <c r="GU791" s="54"/>
      <c r="GV791" s="54"/>
      <c r="GW791" s="54"/>
      <c r="GX791" s="54"/>
      <c r="GY791" s="54"/>
      <c r="GZ791" s="54"/>
      <c r="HA791" s="54"/>
      <c r="HB791" s="54"/>
      <c r="HC791" s="54"/>
      <c r="HD791" s="54"/>
      <c r="HE791" s="54"/>
      <c r="HF791" s="54"/>
      <c r="HG791" s="54"/>
      <c r="HH791" s="54"/>
      <c r="HI791" s="54"/>
      <c r="HJ791" s="54"/>
      <c r="HK791" s="54"/>
      <c r="HL791" s="54"/>
      <c r="HM791" s="54"/>
      <c r="HN791" s="54"/>
      <c r="HO791" s="54"/>
      <c r="HP791" s="54"/>
      <c r="HQ791" s="54"/>
      <c r="HR791" s="54"/>
      <c r="HS791" s="54"/>
      <c r="HT791" s="54"/>
      <c r="HU791" s="54"/>
      <c r="HV791" s="54"/>
      <c r="HW791" s="54"/>
      <c r="HX791" s="54"/>
      <c r="HY791" s="54"/>
      <c r="HZ791" s="54"/>
      <c r="IA791" s="54"/>
      <c r="IB791" s="54"/>
      <c r="IC791" s="54"/>
      <c r="ID791" s="54"/>
      <c r="IE791" s="54"/>
      <c r="IF791" s="54"/>
      <c r="IG791" s="54"/>
      <c r="IH791" s="54"/>
      <c r="II791" s="54"/>
      <c r="IJ791" s="54"/>
      <c r="IK791" s="54"/>
      <c r="IL791" s="54"/>
      <c r="IM791" s="54"/>
      <c r="IN791" s="54"/>
      <c r="IO791" s="54"/>
      <c r="IP791" s="54"/>
      <c r="IQ791" s="54"/>
      <c r="IR791" s="54"/>
      <c r="IS791" s="54"/>
      <c r="IT791" s="54"/>
      <c r="IU791" s="54"/>
      <c r="IV791" s="54"/>
      <c r="IW791" s="54"/>
      <c r="IX791" s="54"/>
      <c r="IY791" s="54"/>
      <c r="IZ791" s="54"/>
      <c r="JA791" s="16"/>
      <c r="JB791" s="16"/>
      <c r="JC791" s="16"/>
      <c r="JD791" s="16"/>
    </row>
    <row r="792" spans="1:264" s="6" customFormat="1" x14ac:dyDescent="0.25">
      <c r="A792" s="55">
        <v>788</v>
      </c>
      <c r="B792" s="56">
        <f>ESTUDIANTES!B792</f>
        <v>0</v>
      </c>
      <c r="C792" s="56">
        <f>ESTUDIANTES!C792</f>
        <v>0</v>
      </c>
      <c r="D792" s="97">
        <f>ESTUDIANTES!D792</f>
        <v>0</v>
      </c>
      <c r="E792" s="97"/>
      <c r="F792" s="97"/>
      <c r="G792" s="97"/>
      <c r="H792" s="57">
        <f>ESTUDIANTES!H792</f>
        <v>0</v>
      </c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4"/>
      <c r="EL792" s="54"/>
      <c r="EM792" s="54"/>
      <c r="EN792" s="54"/>
      <c r="EO792" s="54"/>
      <c r="EP792" s="54"/>
      <c r="EQ792" s="54"/>
      <c r="ER792" s="54"/>
      <c r="ES792" s="54"/>
      <c r="ET792" s="54"/>
      <c r="EU792" s="54"/>
      <c r="EV792" s="54"/>
      <c r="EW792" s="54"/>
      <c r="EX792" s="54"/>
      <c r="EY792" s="54"/>
      <c r="EZ792" s="54"/>
      <c r="FA792" s="54"/>
      <c r="FB792" s="54"/>
      <c r="FC792" s="54"/>
      <c r="FD792" s="54"/>
      <c r="FE792" s="54"/>
      <c r="FF792" s="54"/>
      <c r="FG792" s="54"/>
      <c r="FH792" s="54"/>
      <c r="FI792" s="54"/>
      <c r="FJ792" s="54"/>
      <c r="FK792" s="54"/>
      <c r="FL792" s="54"/>
      <c r="FM792" s="54"/>
      <c r="FN792" s="54"/>
      <c r="FO792" s="54"/>
      <c r="FP792" s="54"/>
      <c r="FQ792" s="54"/>
      <c r="FR792" s="54"/>
      <c r="FS792" s="54"/>
      <c r="FT792" s="54"/>
      <c r="FU792" s="54"/>
      <c r="FV792" s="54"/>
      <c r="FW792" s="54"/>
      <c r="FX792" s="54"/>
      <c r="FY792" s="54"/>
      <c r="FZ792" s="54"/>
      <c r="GA792" s="54"/>
      <c r="GB792" s="54"/>
      <c r="GC792" s="54"/>
      <c r="GD792" s="54"/>
      <c r="GE792" s="54"/>
      <c r="GF792" s="54"/>
      <c r="GG792" s="54"/>
      <c r="GH792" s="54"/>
      <c r="GI792" s="54"/>
      <c r="GJ792" s="54"/>
      <c r="GK792" s="54"/>
      <c r="GL792" s="54"/>
      <c r="GM792" s="54"/>
      <c r="GN792" s="54"/>
      <c r="GO792" s="54"/>
      <c r="GP792" s="54"/>
      <c r="GQ792" s="54"/>
      <c r="GR792" s="54"/>
      <c r="GS792" s="54"/>
      <c r="GT792" s="54"/>
      <c r="GU792" s="54"/>
      <c r="GV792" s="54"/>
      <c r="GW792" s="54"/>
      <c r="GX792" s="54"/>
      <c r="GY792" s="54"/>
      <c r="GZ792" s="54"/>
      <c r="HA792" s="54"/>
      <c r="HB792" s="54"/>
      <c r="HC792" s="54"/>
      <c r="HD792" s="54"/>
      <c r="HE792" s="54"/>
      <c r="HF792" s="54"/>
      <c r="HG792" s="54"/>
      <c r="HH792" s="54"/>
      <c r="HI792" s="54"/>
      <c r="HJ792" s="54"/>
      <c r="HK792" s="54"/>
      <c r="HL792" s="54"/>
      <c r="HM792" s="54"/>
      <c r="HN792" s="54"/>
      <c r="HO792" s="54"/>
      <c r="HP792" s="54"/>
      <c r="HQ792" s="54"/>
      <c r="HR792" s="54"/>
      <c r="HS792" s="54"/>
      <c r="HT792" s="54"/>
      <c r="HU792" s="54"/>
      <c r="HV792" s="54"/>
      <c r="HW792" s="54"/>
      <c r="HX792" s="54"/>
      <c r="HY792" s="54"/>
      <c r="HZ792" s="54"/>
      <c r="IA792" s="54"/>
      <c r="IB792" s="54"/>
      <c r="IC792" s="54"/>
      <c r="ID792" s="54"/>
      <c r="IE792" s="54"/>
      <c r="IF792" s="54"/>
      <c r="IG792" s="54"/>
      <c r="IH792" s="54"/>
      <c r="II792" s="54"/>
      <c r="IJ792" s="54"/>
      <c r="IK792" s="54"/>
      <c r="IL792" s="54"/>
      <c r="IM792" s="54"/>
      <c r="IN792" s="54"/>
      <c r="IO792" s="54"/>
      <c r="IP792" s="54"/>
      <c r="IQ792" s="54"/>
      <c r="IR792" s="54"/>
      <c r="IS792" s="54"/>
      <c r="IT792" s="54"/>
      <c r="IU792" s="54"/>
      <c r="IV792" s="54"/>
      <c r="IW792" s="54"/>
      <c r="IX792" s="54"/>
      <c r="IY792" s="54"/>
      <c r="IZ792" s="54"/>
      <c r="JA792" s="16"/>
      <c r="JB792" s="16"/>
      <c r="JC792" s="16"/>
      <c r="JD792" s="16"/>
    </row>
    <row r="793" spans="1:264" s="6" customFormat="1" x14ac:dyDescent="0.25">
      <c r="A793" s="55">
        <v>789</v>
      </c>
      <c r="B793" s="56">
        <f>ESTUDIANTES!B793</f>
        <v>0</v>
      </c>
      <c r="C793" s="56">
        <f>ESTUDIANTES!C793</f>
        <v>0</v>
      </c>
      <c r="D793" s="97">
        <f>ESTUDIANTES!D793</f>
        <v>0</v>
      </c>
      <c r="E793" s="97"/>
      <c r="F793" s="97"/>
      <c r="G793" s="97"/>
      <c r="H793" s="57">
        <f>ESTUDIANTES!H793</f>
        <v>0</v>
      </c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4"/>
      <c r="EL793" s="54"/>
      <c r="EM793" s="54"/>
      <c r="EN793" s="54"/>
      <c r="EO793" s="54"/>
      <c r="EP793" s="54"/>
      <c r="EQ793" s="54"/>
      <c r="ER793" s="54"/>
      <c r="ES793" s="54"/>
      <c r="ET793" s="54"/>
      <c r="EU793" s="54"/>
      <c r="EV793" s="54"/>
      <c r="EW793" s="54"/>
      <c r="EX793" s="54"/>
      <c r="EY793" s="54"/>
      <c r="EZ793" s="54"/>
      <c r="FA793" s="54"/>
      <c r="FB793" s="54"/>
      <c r="FC793" s="54"/>
      <c r="FD793" s="54"/>
      <c r="FE793" s="54"/>
      <c r="FF793" s="54"/>
      <c r="FG793" s="54"/>
      <c r="FH793" s="54"/>
      <c r="FI793" s="54"/>
      <c r="FJ793" s="54"/>
      <c r="FK793" s="54"/>
      <c r="FL793" s="54"/>
      <c r="FM793" s="54"/>
      <c r="FN793" s="54"/>
      <c r="FO793" s="54"/>
      <c r="FP793" s="54"/>
      <c r="FQ793" s="54"/>
      <c r="FR793" s="54"/>
      <c r="FS793" s="54"/>
      <c r="FT793" s="54"/>
      <c r="FU793" s="54"/>
      <c r="FV793" s="54"/>
      <c r="FW793" s="54"/>
      <c r="FX793" s="54"/>
      <c r="FY793" s="54"/>
      <c r="FZ793" s="54"/>
      <c r="GA793" s="54"/>
      <c r="GB793" s="54"/>
      <c r="GC793" s="54"/>
      <c r="GD793" s="54"/>
      <c r="GE793" s="54"/>
      <c r="GF793" s="54"/>
      <c r="GG793" s="54"/>
      <c r="GH793" s="54"/>
      <c r="GI793" s="54"/>
      <c r="GJ793" s="54"/>
      <c r="GK793" s="54"/>
      <c r="GL793" s="54"/>
      <c r="GM793" s="54"/>
      <c r="GN793" s="54"/>
      <c r="GO793" s="54"/>
      <c r="GP793" s="54"/>
      <c r="GQ793" s="54"/>
      <c r="GR793" s="54"/>
      <c r="GS793" s="54"/>
      <c r="GT793" s="54"/>
      <c r="GU793" s="54"/>
      <c r="GV793" s="54"/>
      <c r="GW793" s="54"/>
      <c r="GX793" s="54"/>
      <c r="GY793" s="54"/>
      <c r="GZ793" s="54"/>
      <c r="HA793" s="54"/>
      <c r="HB793" s="54"/>
      <c r="HC793" s="54"/>
      <c r="HD793" s="54"/>
      <c r="HE793" s="54"/>
      <c r="HF793" s="54"/>
      <c r="HG793" s="54"/>
      <c r="HH793" s="54"/>
      <c r="HI793" s="54"/>
      <c r="HJ793" s="54"/>
      <c r="HK793" s="54"/>
      <c r="HL793" s="54"/>
      <c r="HM793" s="54"/>
      <c r="HN793" s="54"/>
      <c r="HO793" s="54"/>
      <c r="HP793" s="54"/>
      <c r="HQ793" s="54"/>
      <c r="HR793" s="54"/>
      <c r="HS793" s="54"/>
      <c r="HT793" s="54"/>
      <c r="HU793" s="54"/>
      <c r="HV793" s="54"/>
      <c r="HW793" s="54"/>
      <c r="HX793" s="54"/>
      <c r="HY793" s="54"/>
      <c r="HZ793" s="54"/>
      <c r="IA793" s="54"/>
      <c r="IB793" s="54"/>
      <c r="IC793" s="54"/>
      <c r="ID793" s="54"/>
      <c r="IE793" s="54"/>
      <c r="IF793" s="54"/>
      <c r="IG793" s="54"/>
      <c r="IH793" s="54"/>
      <c r="II793" s="54"/>
      <c r="IJ793" s="54"/>
      <c r="IK793" s="54"/>
      <c r="IL793" s="54"/>
      <c r="IM793" s="54"/>
      <c r="IN793" s="54"/>
      <c r="IO793" s="54"/>
      <c r="IP793" s="54"/>
      <c r="IQ793" s="54"/>
      <c r="IR793" s="54"/>
      <c r="IS793" s="54"/>
      <c r="IT793" s="54"/>
      <c r="IU793" s="54"/>
      <c r="IV793" s="54"/>
      <c r="IW793" s="54"/>
      <c r="IX793" s="54"/>
      <c r="IY793" s="54"/>
      <c r="IZ793" s="54"/>
      <c r="JA793" s="16"/>
      <c r="JB793" s="16"/>
      <c r="JC793" s="16"/>
      <c r="JD793" s="16"/>
    </row>
    <row r="794" spans="1:264" s="6" customFormat="1" x14ac:dyDescent="0.25">
      <c r="A794" s="55">
        <v>790</v>
      </c>
      <c r="B794" s="56">
        <f>ESTUDIANTES!B794</f>
        <v>0</v>
      </c>
      <c r="C794" s="56">
        <f>ESTUDIANTES!C794</f>
        <v>0</v>
      </c>
      <c r="D794" s="97">
        <f>ESTUDIANTES!D794</f>
        <v>0</v>
      </c>
      <c r="E794" s="97"/>
      <c r="F794" s="97"/>
      <c r="G794" s="97"/>
      <c r="H794" s="57">
        <f>ESTUDIANTES!H794</f>
        <v>0</v>
      </c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  <c r="GS794" s="54"/>
      <c r="GT794" s="54"/>
      <c r="GU794" s="54"/>
      <c r="GV794" s="54"/>
      <c r="GW794" s="54"/>
      <c r="GX794" s="54"/>
      <c r="GY794" s="54"/>
      <c r="GZ794" s="54"/>
      <c r="HA794" s="54"/>
      <c r="HB794" s="54"/>
      <c r="HC794" s="54"/>
      <c r="HD794" s="54"/>
      <c r="HE794" s="54"/>
      <c r="HF794" s="54"/>
      <c r="HG794" s="54"/>
      <c r="HH794" s="54"/>
      <c r="HI794" s="54"/>
      <c r="HJ794" s="54"/>
      <c r="HK794" s="54"/>
      <c r="HL794" s="54"/>
      <c r="HM794" s="54"/>
      <c r="HN794" s="54"/>
      <c r="HO794" s="54"/>
      <c r="HP794" s="54"/>
      <c r="HQ794" s="54"/>
      <c r="HR794" s="54"/>
      <c r="HS794" s="54"/>
      <c r="HT794" s="54"/>
      <c r="HU794" s="54"/>
      <c r="HV794" s="54"/>
      <c r="HW794" s="54"/>
      <c r="HX794" s="54"/>
      <c r="HY794" s="54"/>
      <c r="HZ794" s="54"/>
      <c r="IA794" s="54"/>
      <c r="IB794" s="54"/>
      <c r="IC794" s="54"/>
      <c r="ID794" s="54"/>
      <c r="IE794" s="54"/>
      <c r="IF794" s="54"/>
      <c r="IG794" s="54"/>
      <c r="IH794" s="54"/>
      <c r="II794" s="54"/>
      <c r="IJ794" s="54"/>
      <c r="IK794" s="54"/>
      <c r="IL794" s="54"/>
      <c r="IM794" s="54"/>
      <c r="IN794" s="54"/>
      <c r="IO794" s="54"/>
      <c r="IP794" s="54"/>
      <c r="IQ794" s="54"/>
      <c r="IR794" s="54"/>
      <c r="IS794" s="54"/>
      <c r="IT794" s="54"/>
      <c r="IU794" s="54"/>
      <c r="IV794" s="54"/>
      <c r="IW794" s="54"/>
      <c r="IX794" s="54"/>
      <c r="IY794" s="54"/>
      <c r="IZ794" s="54"/>
      <c r="JA794" s="16"/>
      <c r="JB794" s="16"/>
      <c r="JC794" s="16"/>
      <c r="JD794" s="16"/>
    </row>
    <row r="795" spans="1:264" s="6" customFormat="1" x14ac:dyDescent="0.25">
      <c r="A795" s="55">
        <v>791</v>
      </c>
      <c r="B795" s="56">
        <f>ESTUDIANTES!B795</f>
        <v>0</v>
      </c>
      <c r="C795" s="56">
        <f>ESTUDIANTES!C795</f>
        <v>0</v>
      </c>
      <c r="D795" s="97">
        <f>ESTUDIANTES!D795</f>
        <v>0</v>
      </c>
      <c r="E795" s="97"/>
      <c r="F795" s="97"/>
      <c r="G795" s="97"/>
      <c r="H795" s="57">
        <f>ESTUDIANTES!H795</f>
        <v>0</v>
      </c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4"/>
      <c r="EK795" s="54"/>
      <c r="EL795" s="54"/>
      <c r="EM795" s="54"/>
      <c r="EN795" s="54"/>
      <c r="EO795" s="54"/>
      <c r="EP795" s="54"/>
      <c r="EQ795" s="54"/>
      <c r="ER795" s="54"/>
      <c r="ES795" s="54"/>
      <c r="ET795" s="54"/>
      <c r="EU795" s="54"/>
      <c r="EV795" s="54"/>
      <c r="EW795" s="54"/>
      <c r="EX795" s="54"/>
      <c r="EY795" s="54"/>
      <c r="EZ795" s="54"/>
      <c r="FA795" s="54"/>
      <c r="FB795" s="54"/>
      <c r="FC795" s="54"/>
      <c r="FD795" s="54"/>
      <c r="FE795" s="54"/>
      <c r="FF795" s="54"/>
      <c r="FG795" s="54"/>
      <c r="FH795" s="54"/>
      <c r="FI795" s="54"/>
      <c r="FJ795" s="54"/>
      <c r="FK795" s="54"/>
      <c r="FL795" s="54"/>
      <c r="FM795" s="54"/>
      <c r="FN795" s="54"/>
      <c r="FO795" s="54"/>
      <c r="FP795" s="54"/>
      <c r="FQ795" s="54"/>
      <c r="FR795" s="54"/>
      <c r="FS795" s="54"/>
      <c r="FT795" s="54"/>
      <c r="FU795" s="54"/>
      <c r="FV795" s="54"/>
      <c r="FW795" s="54"/>
      <c r="FX795" s="54"/>
      <c r="FY795" s="54"/>
      <c r="FZ795" s="54"/>
      <c r="GA795" s="54"/>
      <c r="GB795" s="54"/>
      <c r="GC795" s="54"/>
      <c r="GD795" s="54"/>
      <c r="GE795" s="54"/>
      <c r="GF795" s="54"/>
      <c r="GG795" s="54"/>
      <c r="GH795" s="54"/>
      <c r="GI795" s="54"/>
      <c r="GJ795" s="54"/>
      <c r="GK795" s="54"/>
      <c r="GL795" s="54"/>
      <c r="GM795" s="54"/>
      <c r="GN795" s="54"/>
      <c r="GO795" s="54"/>
      <c r="GP795" s="54"/>
      <c r="GQ795" s="54"/>
      <c r="GR795" s="54"/>
      <c r="GS795" s="54"/>
      <c r="GT795" s="54"/>
      <c r="GU795" s="54"/>
      <c r="GV795" s="54"/>
      <c r="GW795" s="54"/>
      <c r="GX795" s="54"/>
      <c r="GY795" s="54"/>
      <c r="GZ795" s="54"/>
      <c r="HA795" s="54"/>
      <c r="HB795" s="54"/>
      <c r="HC795" s="54"/>
      <c r="HD795" s="54"/>
      <c r="HE795" s="54"/>
      <c r="HF795" s="54"/>
      <c r="HG795" s="54"/>
      <c r="HH795" s="54"/>
      <c r="HI795" s="54"/>
      <c r="HJ795" s="54"/>
      <c r="HK795" s="54"/>
      <c r="HL795" s="54"/>
      <c r="HM795" s="54"/>
      <c r="HN795" s="54"/>
      <c r="HO795" s="54"/>
      <c r="HP795" s="54"/>
      <c r="HQ795" s="54"/>
      <c r="HR795" s="54"/>
      <c r="HS795" s="54"/>
      <c r="HT795" s="54"/>
      <c r="HU795" s="54"/>
      <c r="HV795" s="54"/>
      <c r="HW795" s="54"/>
      <c r="HX795" s="54"/>
      <c r="HY795" s="54"/>
      <c r="HZ795" s="54"/>
      <c r="IA795" s="54"/>
      <c r="IB795" s="54"/>
      <c r="IC795" s="54"/>
      <c r="ID795" s="54"/>
      <c r="IE795" s="54"/>
      <c r="IF795" s="54"/>
      <c r="IG795" s="54"/>
      <c r="IH795" s="54"/>
      <c r="II795" s="54"/>
      <c r="IJ795" s="54"/>
      <c r="IK795" s="54"/>
      <c r="IL795" s="54"/>
      <c r="IM795" s="54"/>
      <c r="IN795" s="54"/>
      <c r="IO795" s="54"/>
      <c r="IP795" s="54"/>
      <c r="IQ795" s="54"/>
      <c r="IR795" s="54"/>
      <c r="IS795" s="54"/>
      <c r="IT795" s="54"/>
      <c r="IU795" s="54"/>
      <c r="IV795" s="54"/>
      <c r="IW795" s="54"/>
      <c r="IX795" s="54"/>
      <c r="IY795" s="54"/>
      <c r="IZ795" s="54"/>
      <c r="JA795" s="16"/>
      <c r="JB795" s="16"/>
      <c r="JC795" s="16"/>
      <c r="JD795" s="16"/>
    </row>
    <row r="796" spans="1:264" s="6" customFormat="1" x14ac:dyDescent="0.25">
      <c r="A796" s="55">
        <v>792</v>
      </c>
      <c r="B796" s="56">
        <f>ESTUDIANTES!B796</f>
        <v>0</v>
      </c>
      <c r="C796" s="56">
        <f>ESTUDIANTES!C796</f>
        <v>0</v>
      </c>
      <c r="D796" s="97">
        <f>ESTUDIANTES!D796</f>
        <v>0</v>
      </c>
      <c r="E796" s="97"/>
      <c r="F796" s="97"/>
      <c r="G796" s="97"/>
      <c r="H796" s="57">
        <f>ESTUDIANTES!H796</f>
        <v>0</v>
      </c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4"/>
      <c r="EL796" s="54"/>
      <c r="EM796" s="54"/>
      <c r="EN796" s="54"/>
      <c r="EO796" s="54"/>
      <c r="EP796" s="54"/>
      <c r="EQ796" s="54"/>
      <c r="ER796" s="54"/>
      <c r="ES796" s="54"/>
      <c r="ET796" s="54"/>
      <c r="EU796" s="54"/>
      <c r="EV796" s="54"/>
      <c r="EW796" s="54"/>
      <c r="EX796" s="54"/>
      <c r="EY796" s="54"/>
      <c r="EZ796" s="54"/>
      <c r="FA796" s="54"/>
      <c r="FB796" s="54"/>
      <c r="FC796" s="54"/>
      <c r="FD796" s="54"/>
      <c r="FE796" s="54"/>
      <c r="FF796" s="54"/>
      <c r="FG796" s="54"/>
      <c r="FH796" s="54"/>
      <c r="FI796" s="54"/>
      <c r="FJ796" s="54"/>
      <c r="FK796" s="54"/>
      <c r="FL796" s="54"/>
      <c r="FM796" s="54"/>
      <c r="FN796" s="54"/>
      <c r="FO796" s="54"/>
      <c r="FP796" s="54"/>
      <c r="FQ796" s="54"/>
      <c r="FR796" s="54"/>
      <c r="FS796" s="54"/>
      <c r="FT796" s="54"/>
      <c r="FU796" s="54"/>
      <c r="FV796" s="54"/>
      <c r="FW796" s="54"/>
      <c r="FX796" s="54"/>
      <c r="FY796" s="54"/>
      <c r="FZ796" s="54"/>
      <c r="GA796" s="54"/>
      <c r="GB796" s="54"/>
      <c r="GC796" s="54"/>
      <c r="GD796" s="54"/>
      <c r="GE796" s="54"/>
      <c r="GF796" s="54"/>
      <c r="GG796" s="54"/>
      <c r="GH796" s="54"/>
      <c r="GI796" s="54"/>
      <c r="GJ796" s="54"/>
      <c r="GK796" s="54"/>
      <c r="GL796" s="54"/>
      <c r="GM796" s="54"/>
      <c r="GN796" s="54"/>
      <c r="GO796" s="54"/>
      <c r="GP796" s="54"/>
      <c r="GQ796" s="54"/>
      <c r="GR796" s="54"/>
      <c r="GS796" s="54"/>
      <c r="GT796" s="54"/>
      <c r="GU796" s="54"/>
      <c r="GV796" s="54"/>
      <c r="GW796" s="54"/>
      <c r="GX796" s="54"/>
      <c r="GY796" s="54"/>
      <c r="GZ796" s="54"/>
      <c r="HA796" s="54"/>
      <c r="HB796" s="54"/>
      <c r="HC796" s="54"/>
      <c r="HD796" s="54"/>
      <c r="HE796" s="54"/>
      <c r="HF796" s="54"/>
      <c r="HG796" s="54"/>
      <c r="HH796" s="54"/>
      <c r="HI796" s="54"/>
      <c r="HJ796" s="54"/>
      <c r="HK796" s="54"/>
      <c r="HL796" s="54"/>
      <c r="HM796" s="54"/>
      <c r="HN796" s="54"/>
      <c r="HO796" s="54"/>
      <c r="HP796" s="54"/>
      <c r="HQ796" s="54"/>
      <c r="HR796" s="54"/>
      <c r="HS796" s="54"/>
      <c r="HT796" s="54"/>
      <c r="HU796" s="54"/>
      <c r="HV796" s="54"/>
      <c r="HW796" s="54"/>
      <c r="HX796" s="54"/>
      <c r="HY796" s="54"/>
      <c r="HZ796" s="54"/>
      <c r="IA796" s="54"/>
      <c r="IB796" s="54"/>
      <c r="IC796" s="54"/>
      <c r="ID796" s="54"/>
      <c r="IE796" s="54"/>
      <c r="IF796" s="54"/>
      <c r="IG796" s="54"/>
      <c r="IH796" s="54"/>
      <c r="II796" s="54"/>
      <c r="IJ796" s="54"/>
      <c r="IK796" s="54"/>
      <c r="IL796" s="54"/>
      <c r="IM796" s="54"/>
      <c r="IN796" s="54"/>
      <c r="IO796" s="54"/>
      <c r="IP796" s="54"/>
      <c r="IQ796" s="54"/>
      <c r="IR796" s="54"/>
      <c r="IS796" s="54"/>
      <c r="IT796" s="54"/>
      <c r="IU796" s="54"/>
      <c r="IV796" s="54"/>
      <c r="IW796" s="54"/>
      <c r="IX796" s="54"/>
      <c r="IY796" s="54"/>
      <c r="IZ796" s="54"/>
      <c r="JA796" s="16"/>
      <c r="JB796" s="16"/>
      <c r="JC796" s="16"/>
      <c r="JD796" s="16"/>
    </row>
    <row r="797" spans="1:264" s="6" customFormat="1" x14ac:dyDescent="0.25">
      <c r="A797" s="55">
        <v>793</v>
      </c>
      <c r="B797" s="56">
        <f>ESTUDIANTES!B797</f>
        <v>0</v>
      </c>
      <c r="C797" s="56">
        <f>ESTUDIANTES!C797</f>
        <v>0</v>
      </c>
      <c r="D797" s="97">
        <f>ESTUDIANTES!D797</f>
        <v>0</v>
      </c>
      <c r="E797" s="97"/>
      <c r="F797" s="97"/>
      <c r="G797" s="97"/>
      <c r="H797" s="57">
        <f>ESTUDIANTES!H797</f>
        <v>0</v>
      </c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  <c r="CP797" s="54"/>
      <c r="CQ797" s="54"/>
      <c r="CR797" s="54"/>
      <c r="CS797" s="54"/>
      <c r="CT797" s="54"/>
      <c r="CU797" s="54"/>
      <c r="CV797" s="54"/>
      <c r="CW797" s="54"/>
      <c r="CX797" s="54"/>
      <c r="CY797" s="54"/>
      <c r="CZ797" s="54"/>
      <c r="DA797" s="54"/>
      <c r="DB797" s="54"/>
      <c r="DC797" s="54"/>
      <c r="DD797" s="54"/>
      <c r="DE797" s="54"/>
      <c r="DF797" s="54"/>
      <c r="DG797" s="54"/>
      <c r="DH797" s="54"/>
      <c r="DI797" s="54"/>
      <c r="DJ797" s="54"/>
      <c r="DK797" s="54"/>
      <c r="DL797" s="54"/>
      <c r="DM797" s="54"/>
      <c r="DN797" s="54"/>
      <c r="DO797" s="54"/>
      <c r="DP797" s="54"/>
      <c r="DQ797" s="54"/>
      <c r="DR797" s="54"/>
      <c r="DS797" s="54"/>
      <c r="DT797" s="54"/>
      <c r="DU797" s="54"/>
      <c r="DV797" s="54"/>
      <c r="DW797" s="54"/>
      <c r="DX797" s="54"/>
      <c r="DY797" s="54"/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  <c r="EJ797" s="54"/>
      <c r="EK797" s="54"/>
      <c r="EL797" s="54"/>
      <c r="EM797" s="54"/>
      <c r="EN797" s="54"/>
      <c r="EO797" s="54"/>
      <c r="EP797" s="54"/>
      <c r="EQ797" s="54"/>
      <c r="ER797" s="54"/>
      <c r="ES797" s="54"/>
      <c r="ET797" s="54"/>
      <c r="EU797" s="54"/>
      <c r="EV797" s="54"/>
      <c r="EW797" s="54"/>
      <c r="EX797" s="54"/>
      <c r="EY797" s="54"/>
      <c r="EZ797" s="54"/>
      <c r="FA797" s="54"/>
      <c r="FB797" s="54"/>
      <c r="FC797" s="54"/>
      <c r="FD797" s="54"/>
      <c r="FE797" s="54"/>
      <c r="FF797" s="54"/>
      <c r="FG797" s="54"/>
      <c r="FH797" s="54"/>
      <c r="FI797" s="54"/>
      <c r="FJ797" s="54"/>
      <c r="FK797" s="54"/>
      <c r="FL797" s="54"/>
      <c r="FM797" s="54"/>
      <c r="FN797" s="54"/>
      <c r="FO797" s="54"/>
      <c r="FP797" s="54"/>
      <c r="FQ797" s="54"/>
      <c r="FR797" s="54"/>
      <c r="FS797" s="54"/>
      <c r="FT797" s="54"/>
      <c r="FU797" s="54"/>
      <c r="FV797" s="54"/>
      <c r="FW797" s="54"/>
      <c r="FX797" s="54"/>
      <c r="FY797" s="54"/>
      <c r="FZ797" s="54"/>
      <c r="GA797" s="54"/>
      <c r="GB797" s="54"/>
      <c r="GC797" s="54"/>
      <c r="GD797" s="54"/>
      <c r="GE797" s="54"/>
      <c r="GF797" s="54"/>
      <c r="GG797" s="54"/>
      <c r="GH797" s="54"/>
      <c r="GI797" s="54"/>
      <c r="GJ797" s="54"/>
      <c r="GK797" s="54"/>
      <c r="GL797" s="54"/>
      <c r="GM797" s="54"/>
      <c r="GN797" s="54"/>
      <c r="GO797" s="54"/>
      <c r="GP797" s="54"/>
      <c r="GQ797" s="54"/>
      <c r="GR797" s="54"/>
      <c r="GS797" s="54"/>
      <c r="GT797" s="54"/>
      <c r="GU797" s="54"/>
      <c r="GV797" s="54"/>
      <c r="GW797" s="54"/>
      <c r="GX797" s="54"/>
      <c r="GY797" s="54"/>
      <c r="GZ797" s="54"/>
      <c r="HA797" s="54"/>
      <c r="HB797" s="54"/>
      <c r="HC797" s="54"/>
      <c r="HD797" s="54"/>
      <c r="HE797" s="54"/>
      <c r="HF797" s="54"/>
      <c r="HG797" s="54"/>
      <c r="HH797" s="54"/>
      <c r="HI797" s="54"/>
      <c r="HJ797" s="54"/>
      <c r="HK797" s="54"/>
      <c r="HL797" s="54"/>
      <c r="HM797" s="54"/>
      <c r="HN797" s="54"/>
      <c r="HO797" s="54"/>
      <c r="HP797" s="54"/>
      <c r="HQ797" s="54"/>
      <c r="HR797" s="54"/>
      <c r="HS797" s="54"/>
      <c r="HT797" s="54"/>
      <c r="HU797" s="54"/>
      <c r="HV797" s="54"/>
      <c r="HW797" s="54"/>
      <c r="HX797" s="54"/>
      <c r="HY797" s="54"/>
      <c r="HZ797" s="54"/>
      <c r="IA797" s="54"/>
      <c r="IB797" s="54"/>
      <c r="IC797" s="54"/>
      <c r="ID797" s="54"/>
      <c r="IE797" s="54"/>
      <c r="IF797" s="54"/>
      <c r="IG797" s="54"/>
      <c r="IH797" s="54"/>
      <c r="II797" s="54"/>
      <c r="IJ797" s="54"/>
      <c r="IK797" s="54"/>
      <c r="IL797" s="54"/>
      <c r="IM797" s="54"/>
      <c r="IN797" s="54"/>
      <c r="IO797" s="54"/>
      <c r="IP797" s="54"/>
      <c r="IQ797" s="54"/>
      <c r="IR797" s="54"/>
      <c r="IS797" s="54"/>
      <c r="IT797" s="54"/>
      <c r="IU797" s="54"/>
      <c r="IV797" s="54"/>
      <c r="IW797" s="54"/>
      <c r="IX797" s="54"/>
      <c r="IY797" s="54"/>
      <c r="IZ797" s="54"/>
      <c r="JA797" s="16"/>
      <c r="JB797" s="16"/>
      <c r="JC797" s="16"/>
      <c r="JD797" s="16"/>
    </row>
    <row r="798" spans="1:264" s="6" customFormat="1" x14ac:dyDescent="0.25">
      <c r="A798" s="55">
        <v>794</v>
      </c>
      <c r="B798" s="56">
        <f>ESTUDIANTES!B798</f>
        <v>0</v>
      </c>
      <c r="C798" s="56">
        <f>ESTUDIANTES!C798</f>
        <v>0</v>
      </c>
      <c r="D798" s="97">
        <f>ESTUDIANTES!D798</f>
        <v>0</v>
      </c>
      <c r="E798" s="97"/>
      <c r="F798" s="97"/>
      <c r="G798" s="97"/>
      <c r="H798" s="57">
        <f>ESTUDIANTES!H798</f>
        <v>0</v>
      </c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4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4"/>
      <c r="EL798" s="54"/>
      <c r="EM798" s="54"/>
      <c r="EN798" s="54"/>
      <c r="EO798" s="54"/>
      <c r="EP798" s="54"/>
      <c r="EQ798" s="54"/>
      <c r="ER798" s="54"/>
      <c r="ES798" s="54"/>
      <c r="ET798" s="54"/>
      <c r="EU798" s="54"/>
      <c r="EV798" s="54"/>
      <c r="EW798" s="54"/>
      <c r="EX798" s="54"/>
      <c r="EY798" s="54"/>
      <c r="EZ798" s="54"/>
      <c r="FA798" s="54"/>
      <c r="FB798" s="54"/>
      <c r="FC798" s="54"/>
      <c r="FD798" s="54"/>
      <c r="FE798" s="54"/>
      <c r="FF798" s="54"/>
      <c r="FG798" s="54"/>
      <c r="FH798" s="54"/>
      <c r="FI798" s="54"/>
      <c r="FJ798" s="54"/>
      <c r="FK798" s="54"/>
      <c r="FL798" s="54"/>
      <c r="FM798" s="54"/>
      <c r="FN798" s="54"/>
      <c r="FO798" s="54"/>
      <c r="FP798" s="54"/>
      <c r="FQ798" s="54"/>
      <c r="FR798" s="54"/>
      <c r="FS798" s="54"/>
      <c r="FT798" s="54"/>
      <c r="FU798" s="54"/>
      <c r="FV798" s="54"/>
      <c r="FW798" s="54"/>
      <c r="FX798" s="54"/>
      <c r="FY798" s="54"/>
      <c r="FZ798" s="54"/>
      <c r="GA798" s="54"/>
      <c r="GB798" s="54"/>
      <c r="GC798" s="54"/>
      <c r="GD798" s="54"/>
      <c r="GE798" s="54"/>
      <c r="GF798" s="54"/>
      <c r="GG798" s="54"/>
      <c r="GH798" s="54"/>
      <c r="GI798" s="54"/>
      <c r="GJ798" s="54"/>
      <c r="GK798" s="54"/>
      <c r="GL798" s="54"/>
      <c r="GM798" s="54"/>
      <c r="GN798" s="54"/>
      <c r="GO798" s="54"/>
      <c r="GP798" s="54"/>
      <c r="GQ798" s="54"/>
      <c r="GR798" s="54"/>
      <c r="GS798" s="54"/>
      <c r="GT798" s="54"/>
      <c r="GU798" s="54"/>
      <c r="GV798" s="54"/>
      <c r="GW798" s="54"/>
      <c r="GX798" s="54"/>
      <c r="GY798" s="54"/>
      <c r="GZ798" s="54"/>
      <c r="HA798" s="54"/>
      <c r="HB798" s="54"/>
      <c r="HC798" s="54"/>
      <c r="HD798" s="54"/>
      <c r="HE798" s="54"/>
      <c r="HF798" s="54"/>
      <c r="HG798" s="54"/>
      <c r="HH798" s="54"/>
      <c r="HI798" s="54"/>
      <c r="HJ798" s="54"/>
      <c r="HK798" s="54"/>
      <c r="HL798" s="54"/>
      <c r="HM798" s="54"/>
      <c r="HN798" s="54"/>
      <c r="HO798" s="54"/>
      <c r="HP798" s="54"/>
      <c r="HQ798" s="54"/>
      <c r="HR798" s="54"/>
      <c r="HS798" s="54"/>
      <c r="HT798" s="54"/>
      <c r="HU798" s="54"/>
      <c r="HV798" s="54"/>
      <c r="HW798" s="54"/>
      <c r="HX798" s="54"/>
      <c r="HY798" s="54"/>
      <c r="HZ798" s="54"/>
      <c r="IA798" s="54"/>
      <c r="IB798" s="54"/>
      <c r="IC798" s="54"/>
      <c r="ID798" s="54"/>
      <c r="IE798" s="54"/>
      <c r="IF798" s="54"/>
      <c r="IG798" s="54"/>
      <c r="IH798" s="54"/>
      <c r="II798" s="54"/>
      <c r="IJ798" s="54"/>
      <c r="IK798" s="54"/>
      <c r="IL798" s="54"/>
      <c r="IM798" s="54"/>
      <c r="IN798" s="54"/>
      <c r="IO798" s="54"/>
      <c r="IP798" s="54"/>
      <c r="IQ798" s="54"/>
      <c r="IR798" s="54"/>
      <c r="IS798" s="54"/>
      <c r="IT798" s="54"/>
      <c r="IU798" s="54"/>
      <c r="IV798" s="54"/>
      <c r="IW798" s="54"/>
      <c r="IX798" s="54"/>
      <c r="IY798" s="54"/>
      <c r="IZ798" s="54"/>
      <c r="JA798" s="16"/>
      <c r="JB798" s="16"/>
      <c r="JC798" s="16"/>
      <c r="JD798" s="16"/>
    </row>
    <row r="799" spans="1:264" s="6" customFormat="1" x14ac:dyDescent="0.25">
      <c r="A799" s="55">
        <v>795</v>
      </c>
      <c r="B799" s="56">
        <f>ESTUDIANTES!B799</f>
        <v>0</v>
      </c>
      <c r="C799" s="56">
        <f>ESTUDIANTES!C799</f>
        <v>0</v>
      </c>
      <c r="D799" s="97">
        <f>ESTUDIANTES!D799</f>
        <v>0</v>
      </c>
      <c r="E799" s="97"/>
      <c r="F799" s="97"/>
      <c r="G799" s="97"/>
      <c r="H799" s="57">
        <f>ESTUDIANTES!H799</f>
        <v>0</v>
      </c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4"/>
      <c r="EK799" s="54"/>
      <c r="EL799" s="54"/>
      <c r="EM799" s="54"/>
      <c r="EN799" s="54"/>
      <c r="EO799" s="54"/>
      <c r="EP799" s="54"/>
      <c r="EQ799" s="54"/>
      <c r="ER799" s="54"/>
      <c r="ES799" s="54"/>
      <c r="ET799" s="54"/>
      <c r="EU799" s="54"/>
      <c r="EV799" s="54"/>
      <c r="EW799" s="54"/>
      <c r="EX799" s="54"/>
      <c r="EY799" s="54"/>
      <c r="EZ799" s="54"/>
      <c r="FA799" s="54"/>
      <c r="FB799" s="54"/>
      <c r="FC799" s="54"/>
      <c r="FD799" s="54"/>
      <c r="FE799" s="54"/>
      <c r="FF799" s="54"/>
      <c r="FG799" s="54"/>
      <c r="FH799" s="54"/>
      <c r="FI799" s="54"/>
      <c r="FJ799" s="54"/>
      <c r="FK799" s="54"/>
      <c r="FL799" s="54"/>
      <c r="FM799" s="54"/>
      <c r="FN799" s="54"/>
      <c r="FO799" s="54"/>
      <c r="FP799" s="54"/>
      <c r="FQ799" s="54"/>
      <c r="FR799" s="54"/>
      <c r="FS799" s="54"/>
      <c r="FT799" s="54"/>
      <c r="FU799" s="54"/>
      <c r="FV799" s="54"/>
      <c r="FW799" s="54"/>
      <c r="FX799" s="54"/>
      <c r="FY799" s="54"/>
      <c r="FZ799" s="54"/>
      <c r="GA799" s="54"/>
      <c r="GB799" s="54"/>
      <c r="GC799" s="54"/>
      <c r="GD799" s="54"/>
      <c r="GE799" s="54"/>
      <c r="GF799" s="54"/>
      <c r="GG799" s="54"/>
      <c r="GH799" s="54"/>
      <c r="GI799" s="54"/>
      <c r="GJ799" s="54"/>
      <c r="GK799" s="54"/>
      <c r="GL799" s="54"/>
      <c r="GM799" s="54"/>
      <c r="GN799" s="54"/>
      <c r="GO799" s="54"/>
      <c r="GP799" s="54"/>
      <c r="GQ799" s="54"/>
      <c r="GR799" s="54"/>
      <c r="GS799" s="54"/>
      <c r="GT799" s="54"/>
      <c r="GU799" s="54"/>
      <c r="GV799" s="54"/>
      <c r="GW799" s="54"/>
      <c r="GX799" s="54"/>
      <c r="GY799" s="54"/>
      <c r="GZ799" s="54"/>
      <c r="HA799" s="54"/>
      <c r="HB799" s="54"/>
      <c r="HC799" s="54"/>
      <c r="HD799" s="54"/>
      <c r="HE799" s="54"/>
      <c r="HF799" s="54"/>
      <c r="HG799" s="54"/>
      <c r="HH799" s="54"/>
      <c r="HI799" s="54"/>
      <c r="HJ799" s="54"/>
      <c r="HK799" s="54"/>
      <c r="HL799" s="54"/>
      <c r="HM799" s="54"/>
      <c r="HN799" s="54"/>
      <c r="HO799" s="54"/>
      <c r="HP799" s="54"/>
      <c r="HQ799" s="54"/>
      <c r="HR799" s="54"/>
      <c r="HS799" s="54"/>
      <c r="HT799" s="54"/>
      <c r="HU799" s="54"/>
      <c r="HV799" s="54"/>
      <c r="HW799" s="54"/>
      <c r="HX799" s="54"/>
      <c r="HY799" s="54"/>
      <c r="HZ799" s="54"/>
      <c r="IA799" s="54"/>
      <c r="IB799" s="54"/>
      <c r="IC799" s="54"/>
      <c r="ID799" s="54"/>
      <c r="IE799" s="54"/>
      <c r="IF799" s="54"/>
      <c r="IG799" s="54"/>
      <c r="IH799" s="54"/>
      <c r="II799" s="54"/>
      <c r="IJ799" s="54"/>
      <c r="IK799" s="54"/>
      <c r="IL799" s="54"/>
      <c r="IM799" s="54"/>
      <c r="IN799" s="54"/>
      <c r="IO799" s="54"/>
      <c r="IP799" s="54"/>
      <c r="IQ799" s="54"/>
      <c r="IR799" s="54"/>
      <c r="IS799" s="54"/>
      <c r="IT799" s="54"/>
      <c r="IU799" s="54"/>
      <c r="IV799" s="54"/>
      <c r="IW799" s="54"/>
      <c r="IX799" s="54"/>
      <c r="IY799" s="54"/>
      <c r="IZ799" s="54"/>
      <c r="JA799" s="16"/>
      <c r="JB799" s="16"/>
      <c r="JC799" s="16"/>
      <c r="JD799" s="16"/>
    </row>
    <row r="800" spans="1:264" s="6" customFormat="1" x14ac:dyDescent="0.25">
      <c r="A800" s="55">
        <v>796</v>
      </c>
      <c r="B800" s="56">
        <f>ESTUDIANTES!B800</f>
        <v>0</v>
      </c>
      <c r="C800" s="56">
        <f>ESTUDIANTES!C800</f>
        <v>0</v>
      </c>
      <c r="D800" s="97">
        <f>ESTUDIANTES!D800</f>
        <v>0</v>
      </c>
      <c r="E800" s="97"/>
      <c r="F800" s="97"/>
      <c r="G800" s="97"/>
      <c r="H800" s="57">
        <f>ESTUDIANTES!H800</f>
        <v>0</v>
      </c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4"/>
      <c r="EL800" s="54"/>
      <c r="EM800" s="54"/>
      <c r="EN800" s="54"/>
      <c r="EO800" s="54"/>
      <c r="EP800" s="54"/>
      <c r="EQ800" s="54"/>
      <c r="ER800" s="54"/>
      <c r="ES800" s="54"/>
      <c r="ET800" s="54"/>
      <c r="EU800" s="54"/>
      <c r="EV800" s="54"/>
      <c r="EW800" s="54"/>
      <c r="EX800" s="54"/>
      <c r="EY800" s="54"/>
      <c r="EZ800" s="54"/>
      <c r="FA800" s="54"/>
      <c r="FB800" s="54"/>
      <c r="FC800" s="54"/>
      <c r="FD800" s="54"/>
      <c r="FE800" s="54"/>
      <c r="FF800" s="54"/>
      <c r="FG800" s="54"/>
      <c r="FH800" s="54"/>
      <c r="FI800" s="54"/>
      <c r="FJ800" s="54"/>
      <c r="FK800" s="54"/>
      <c r="FL800" s="54"/>
      <c r="FM800" s="54"/>
      <c r="FN800" s="54"/>
      <c r="FO800" s="54"/>
      <c r="FP800" s="54"/>
      <c r="FQ800" s="54"/>
      <c r="FR800" s="54"/>
      <c r="FS800" s="54"/>
      <c r="FT800" s="54"/>
      <c r="FU800" s="54"/>
      <c r="FV800" s="54"/>
      <c r="FW800" s="54"/>
      <c r="FX800" s="54"/>
      <c r="FY800" s="54"/>
      <c r="FZ800" s="54"/>
      <c r="GA800" s="54"/>
      <c r="GB800" s="54"/>
      <c r="GC800" s="54"/>
      <c r="GD800" s="54"/>
      <c r="GE800" s="54"/>
      <c r="GF800" s="54"/>
      <c r="GG800" s="54"/>
      <c r="GH800" s="54"/>
      <c r="GI800" s="54"/>
      <c r="GJ800" s="54"/>
      <c r="GK800" s="54"/>
      <c r="GL800" s="54"/>
      <c r="GM800" s="54"/>
      <c r="GN800" s="54"/>
      <c r="GO800" s="54"/>
      <c r="GP800" s="54"/>
      <c r="GQ800" s="54"/>
      <c r="GR800" s="54"/>
      <c r="GS800" s="54"/>
      <c r="GT800" s="54"/>
      <c r="GU800" s="54"/>
      <c r="GV800" s="54"/>
      <c r="GW800" s="54"/>
      <c r="GX800" s="54"/>
      <c r="GY800" s="54"/>
      <c r="GZ800" s="54"/>
      <c r="HA800" s="54"/>
      <c r="HB800" s="54"/>
      <c r="HC800" s="54"/>
      <c r="HD800" s="54"/>
      <c r="HE800" s="54"/>
      <c r="HF800" s="54"/>
      <c r="HG800" s="54"/>
      <c r="HH800" s="54"/>
      <c r="HI800" s="54"/>
      <c r="HJ800" s="54"/>
      <c r="HK800" s="54"/>
      <c r="HL800" s="54"/>
      <c r="HM800" s="54"/>
      <c r="HN800" s="54"/>
      <c r="HO800" s="54"/>
      <c r="HP800" s="54"/>
      <c r="HQ800" s="54"/>
      <c r="HR800" s="54"/>
      <c r="HS800" s="54"/>
      <c r="HT800" s="54"/>
      <c r="HU800" s="54"/>
      <c r="HV800" s="54"/>
      <c r="HW800" s="54"/>
      <c r="HX800" s="54"/>
      <c r="HY800" s="54"/>
      <c r="HZ800" s="54"/>
      <c r="IA800" s="54"/>
      <c r="IB800" s="54"/>
      <c r="IC800" s="54"/>
      <c r="ID800" s="54"/>
      <c r="IE800" s="54"/>
      <c r="IF800" s="54"/>
      <c r="IG800" s="54"/>
      <c r="IH800" s="54"/>
      <c r="II800" s="54"/>
      <c r="IJ800" s="54"/>
      <c r="IK800" s="54"/>
      <c r="IL800" s="54"/>
      <c r="IM800" s="54"/>
      <c r="IN800" s="54"/>
      <c r="IO800" s="54"/>
      <c r="IP800" s="54"/>
      <c r="IQ800" s="54"/>
      <c r="IR800" s="54"/>
      <c r="IS800" s="54"/>
      <c r="IT800" s="54"/>
      <c r="IU800" s="54"/>
      <c r="IV800" s="54"/>
      <c r="IW800" s="54"/>
      <c r="IX800" s="54"/>
      <c r="IY800" s="54"/>
      <c r="IZ800" s="54"/>
      <c r="JA800" s="16"/>
      <c r="JB800" s="16"/>
      <c r="JC800" s="16"/>
      <c r="JD800" s="16"/>
    </row>
    <row r="801" spans="1:264" s="6" customFormat="1" x14ac:dyDescent="0.25">
      <c r="A801" s="55">
        <v>797</v>
      </c>
      <c r="B801" s="56">
        <f>ESTUDIANTES!B801</f>
        <v>0</v>
      </c>
      <c r="C801" s="56">
        <f>ESTUDIANTES!C801</f>
        <v>0</v>
      </c>
      <c r="D801" s="97">
        <f>ESTUDIANTES!D801</f>
        <v>0</v>
      </c>
      <c r="E801" s="97"/>
      <c r="F801" s="97"/>
      <c r="G801" s="97"/>
      <c r="H801" s="57">
        <f>ESTUDIANTES!H801</f>
        <v>0</v>
      </c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4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4"/>
      <c r="EL801" s="54"/>
      <c r="EM801" s="54"/>
      <c r="EN801" s="54"/>
      <c r="EO801" s="54"/>
      <c r="EP801" s="54"/>
      <c r="EQ801" s="54"/>
      <c r="ER801" s="54"/>
      <c r="ES801" s="54"/>
      <c r="ET801" s="54"/>
      <c r="EU801" s="54"/>
      <c r="EV801" s="54"/>
      <c r="EW801" s="54"/>
      <c r="EX801" s="54"/>
      <c r="EY801" s="54"/>
      <c r="EZ801" s="54"/>
      <c r="FA801" s="54"/>
      <c r="FB801" s="54"/>
      <c r="FC801" s="54"/>
      <c r="FD801" s="54"/>
      <c r="FE801" s="54"/>
      <c r="FF801" s="54"/>
      <c r="FG801" s="54"/>
      <c r="FH801" s="54"/>
      <c r="FI801" s="54"/>
      <c r="FJ801" s="54"/>
      <c r="FK801" s="54"/>
      <c r="FL801" s="54"/>
      <c r="FM801" s="54"/>
      <c r="FN801" s="54"/>
      <c r="FO801" s="54"/>
      <c r="FP801" s="54"/>
      <c r="FQ801" s="54"/>
      <c r="FR801" s="54"/>
      <c r="FS801" s="54"/>
      <c r="FT801" s="54"/>
      <c r="FU801" s="54"/>
      <c r="FV801" s="54"/>
      <c r="FW801" s="54"/>
      <c r="FX801" s="54"/>
      <c r="FY801" s="54"/>
      <c r="FZ801" s="54"/>
      <c r="GA801" s="54"/>
      <c r="GB801" s="54"/>
      <c r="GC801" s="54"/>
      <c r="GD801" s="54"/>
      <c r="GE801" s="54"/>
      <c r="GF801" s="54"/>
      <c r="GG801" s="54"/>
      <c r="GH801" s="54"/>
      <c r="GI801" s="54"/>
      <c r="GJ801" s="54"/>
      <c r="GK801" s="54"/>
      <c r="GL801" s="54"/>
      <c r="GM801" s="54"/>
      <c r="GN801" s="54"/>
      <c r="GO801" s="54"/>
      <c r="GP801" s="54"/>
      <c r="GQ801" s="54"/>
      <c r="GR801" s="54"/>
      <c r="GS801" s="54"/>
      <c r="GT801" s="54"/>
      <c r="GU801" s="54"/>
      <c r="GV801" s="54"/>
      <c r="GW801" s="54"/>
      <c r="GX801" s="54"/>
      <c r="GY801" s="54"/>
      <c r="GZ801" s="54"/>
      <c r="HA801" s="54"/>
      <c r="HB801" s="54"/>
      <c r="HC801" s="54"/>
      <c r="HD801" s="54"/>
      <c r="HE801" s="54"/>
      <c r="HF801" s="54"/>
      <c r="HG801" s="54"/>
      <c r="HH801" s="54"/>
      <c r="HI801" s="54"/>
      <c r="HJ801" s="54"/>
      <c r="HK801" s="54"/>
      <c r="HL801" s="54"/>
      <c r="HM801" s="54"/>
      <c r="HN801" s="54"/>
      <c r="HO801" s="54"/>
      <c r="HP801" s="54"/>
      <c r="HQ801" s="54"/>
      <c r="HR801" s="54"/>
      <c r="HS801" s="54"/>
      <c r="HT801" s="54"/>
      <c r="HU801" s="54"/>
      <c r="HV801" s="54"/>
      <c r="HW801" s="54"/>
      <c r="HX801" s="54"/>
      <c r="HY801" s="54"/>
      <c r="HZ801" s="54"/>
      <c r="IA801" s="54"/>
      <c r="IB801" s="54"/>
      <c r="IC801" s="54"/>
      <c r="ID801" s="54"/>
      <c r="IE801" s="54"/>
      <c r="IF801" s="54"/>
      <c r="IG801" s="54"/>
      <c r="IH801" s="54"/>
      <c r="II801" s="54"/>
      <c r="IJ801" s="54"/>
      <c r="IK801" s="54"/>
      <c r="IL801" s="54"/>
      <c r="IM801" s="54"/>
      <c r="IN801" s="54"/>
      <c r="IO801" s="54"/>
      <c r="IP801" s="54"/>
      <c r="IQ801" s="54"/>
      <c r="IR801" s="54"/>
      <c r="IS801" s="54"/>
      <c r="IT801" s="54"/>
      <c r="IU801" s="54"/>
      <c r="IV801" s="54"/>
      <c r="IW801" s="54"/>
      <c r="IX801" s="54"/>
      <c r="IY801" s="54"/>
      <c r="IZ801" s="54"/>
      <c r="JA801" s="16"/>
      <c r="JB801" s="16"/>
      <c r="JC801" s="16"/>
      <c r="JD801" s="16"/>
    </row>
    <row r="802" spans="1:264" s="6" customFormat="1" x14ac:dyDescent="0.25">
      <c r="A802" s="55">
        <v>798</v>
      </c>
      <c r="B802" s="56">
        <f>ESTUDIANTES!B802</f>
        <v>0</v>
      </c>
      <c r="C802" s="56">
        <f>ESTUDIANTES!C802</f>
        <v>0</v>
      </c>
      <c r="D802" s="97">
        <f>ESTUDIANTES!D802</f>
        <v>0</v>
      </c>
      <c r="E802" s="97"/>
      <c r="F802" s="97"/>
      <c r="G802" s="97"/>
      <c r="H802" s="57">
        <f>ESTUDIANTES!H802</f>
        <v>0</v>
      </c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  <c r="HB802" s="54"/>
      <c r="HC802" s="54"/>
      <c r="HD802" s="54"/>
      <c r="HE802" s="54"/>
      <c r="HF802" s="54"/>
      <c r="HG802" s="54"/>
      <c r="HH802" s="54"/>
      <c r="HI802" s="54"/>
      <c r="HJ802" s="54"/>
      <c r="HK802" s="54"/>
      <c r="HL802" s="54"/>
      <c r="HM802" s="54"/>
      <c r="HN802" s="54"/>
      <c r="HO802" s="54"/>
      <c r="HP802" s="54"/>
      <c r="HQ802" s="54"/>
      <c r="HR802" s="54"/>
      <c r="HS802" s="54"/>
      <c r="HT802" s="54"/>
      <c r="HU802" s="54"/>
      <c r="HV802" s="54"/>
      <c r="HW802" s="54"/>
      <c r="HX802" s="54"/>
      <c r="HY802" s="54"/>
      <c r="HZ802" s="54"/>
      <c r="IA802" s="54"/>
      <c r="IB802" s="54"/>
      <c r="IC802" s="54"/>
      <c r="ID802" s="54"/>
      <c r="IE802" s="54"/>
      <c r="IF802" s="54"/>
      <c r="IG802" s="54"/>
      <c r="IH802" s="54"/>
      <c r="II802" s="54"/>
      <c r="IJ802" s="54"/>
      <c r="IK802" s="54"/>
      <c r="IL802" s="54"/>
      <c r="IM802" s="54"/>
      <c r="IN802" s="54"/>
      <c r="IO802" s="54"/>
      <c r="IP802" s="54"/>
      <c r="IQ802" s="54"/>
      <c r="IR802" s="54"/>
      <c r="IS802" s="54"/>
      <c r="IT802" s="54"/>
      <c r="IU802" s="54"/>
      <c r="IV802" s="54"/>
      <c r="IW802" s="54"/>
      <c r="IX802" s="54"/>
      <c r="IY802" s="54"/>
      <c r="IZ802" s="54"/>
      <c r="JA802" s="16"/>
      <c r="JB802" s="16"/>
      <c r="JC802" s="16"/>
      <c r="JD802" s="16"/>
    </row>
    <row r="803" spans="1:264" s="6" customFormat="1" x14ac:dyDescent="0.25">
      <c r="A803" s="55">
        <v>799</v>
      </c>
      <c r="B803" s="56">
        <f>ESTUDIANTES!B803</f>
        <v>0</v>
      </c>
      <c r="C803" s="56">
        <f>ESTUDIANTES!C803</f>
        <v>0</v>
      </c>
      <c r="D803" s="97">
        <f>ESTUDIANTES!D803</f>
        <v>0</v>
      </c>
      <c r="E803" s="97"/>
      <c r="F803" s="97"/>
      <c r="G803" s="97"/>
      <c r="H803" s="57">
        <f>ESTUDIANTES!H803</f>
        <v>0</v>
      </c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4"/>
      <c r="EL803" s="54"/>
      <c r="EM803" s="54"/>
      <c r="EN803" s="54"/>
      <c r="EO803" s="54"/>
      <c r="EP803" s="54"/>
      <c r="EQ803" s="54"/>
      <c r="ER803" s="54"/>
      <c r="ES803" s="54"/>
      <c r="ET803" s="54"/>
      <c r="EU803" s="54"/>
      <c r="EV803" s="54"/>
      <c r="EW803" s="54"/>
      <c r="EX803" s="54"/>
      <c r="EY803" s="54"/>
      <c r="EZ803" s="54"/>
      <c r="FA803" s="54"/>
      <c r="FB803" s="54"/>
      <c r="FC803" s="54"/>
      <c r="FD803" s="54"/>
      <c r="FE803" s="54"/>
      <c r="FF803" s="54"/>
      <c r="FG803" s="54"/>
      <c r="FH803" s="54"/>
      <c r="FI803" s="54"/>
      <c r="FJ803" s="54"/>
      <c r="FK803" s="54"/>
      <c r="FL803" s="54"/>
      <c r="FM803" s="54"/>
      <c r="FN803" s="54"/>
      <c r="FO803" s="54"/>
      <c r="FP803" s="54"/>
      <c r="FQ803" s="54"/>
      <c r="FR803" s="54"/>
      <c r="FS803" s="54"/>
      <c r="FT803" s="54"/>
      <c r="FU803" s="54"/>
      <c r="FV803" s="54"/>
      <c r="FW803" s="54"/>
      <c r="FX803" s="54"/>
      <c r="FY803" s="54"/>
      <c r="FZ803" s="54"/>
      <c r="GA803" s="54"/>
      <c r="GB803" s="54"/>
      <c r="GC803" s="54"/>
      <c r="GD803" s="54"/>
      <c r="GE803" s="54"/>
      <c r="GF803" s="54"/>
      <c r="GG803" s="54"/>
      <c r="GH803" s="54"/>
      <c r="GI803" s="54"/>
      <c r="GJ803" s="54"/>
      <c r="GK803" s="54"/>
      <c r="GL803" s="54"/>
      <c r="GM803" s="54"/>
      <c r="GN803" s="54"/>
      <c r="GO803" s="54"/>
      <c r="GP803" s="54"/>
      <c r="GQ803" s="54"/>
      <c r="GR803" s="54"/>
      <c r="GS803" s="54"/>
      <c r="GT803" s="54"/>
      <c r="GU803" s="54"/>
      <c r="GV803" s="54"/>
      <c r="GW803" s="54"/>
      <c r="GX803" s="54"/>
      <c r="GY803" s="54"/>
      <c r="GZ803" s="54"/>
      <c r="HA803" s="54"/>
      <c r="HB803" s="54"/>
      <c r="HC803" s="54"/>
      <c r="HD803" s="54"/>
      <c r="HE803" s="54"/>
      <c r="HF803" s="54"/>
      <c r="HG803" s="54"/>
      <c r="HH803" s="54"/>
      <c r="HI803" s="54"/>
      <c r="HJ803" s="54"/>
      <c r="HK803" s="54"/>
      <c r="HL803" s="54"/>
      <c r="HM803" s="54"/>
      <c r="HN803" s="54"/>
      <c r="HO803" s="54"/>
      <c r="HP803" s="54"/>
      <c r="HQ803" s="54"/>
      <c r="HR803" s="54"/>
      <c r="HS803" s="54"/>
      <c r="HT803" s="54"/>
      <c r="HU803" s="54"/>
      <c r="HV803" s="54"/>
      <c r="HW803" s="54"/>
      <c r="HX803" s="54"/>
      <c r="HY803" s="54"/>
      <c r="HZ803" s="54"/>
      <c r="IA803" s="54"/>
      <c r="IB803" s="54"/>
      <c r="IC803" s="54"/>
      <c r="ID803" s="54"/>
      <c r="IE803" s="54"/>
      <c r="IF803" s="54"/>
      <c r="IG803" s="54"/>
      <c r="IH803" s="54"/>
      <c r="II803" s="54"/>
      <c r="IJ803" s="54"/>
      <c r="IK803" s="54"/>
      <c r="IL803" s="54"/>
      <c r="IM803" s="54"/>
      <c r="IN803" s="54"/>
      <c r="IO803" s="54"/>
      <c r="IP803" s="54"/>
      <c r="IQ803" s="54"/>
      <c r="IR803" s="54"/>
      <c r="IS803" s="54"/>
      <c r="IT803" s="54"/>
      <c r="IU803" s="54"/>
      <c r="IV803" s="54"/>
      <c r="IW803" s="54"/>
      <c r="IX803" s="54"/>
      <c r="IY803" s="54"/>
      <c r="IZ803" s="54"/>
      <c r="JA803" s="16"/>
      <c r="JB803" s="16"/>
      <c r="JC803" s="16"/>
      <c r="JD803" s="16"/>
    </row>
    <row r="804" spans="1:264" s="6" customFormat="1" x14ac:dyDescent="0.25">
      <c r="A804" s="55">
        <v>800</v>
      </c>
      <c r="B804" s="56">
        <f>ESTUDIANTES!B804</f>
        <v>0</v>
      </c>
      <c r="C804" s="56">
        <f>ESTUDIANTES!C804</f>
        <v>0</v>
      </c>
      <c r="D804" s="97">
        <f>ESTUDIANTES!D804</f>
        <v>0</v>
      </c>
      <c r="E804" s="97"/>
      <c r="F804" s="97"/>
      <c r="G804" s="97"/>
      <c r="H804" s="57">
        <f>ESTUDIANTES!H804</f>
        <v>0</v>
      </c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  <c r="CP804" s="54"/>
      <c r="CQ804" s="54"/>
      <c r="CR804" s="54"/>
      <c r="CS804" s="54"/>
      <c r="CT804" s="54"/>
      <c r="CU804" s="54"/>
      <c r="CV804" s="54"/>
      <c r="CW804" s="54"/>
      <c r="CX804" s="54"/>
      <c r="CY804" s="54"/>
      <c r="CZ804" s="54"/>
      <c r="DA804" s="54"/>
      <c r="DB804" s="54"/>
      <c r="DC804" s="54"/>
      <c r="DD804" s="54"/>
      <c r="DE804" s="54"/>
      <c r="DF804" s="54"/>
      <c r="DG804" s="54"/>
      <c r="DH804" s="54"/>
      <c r="DI804" s="54"/>
      <c r="DJ804" s="54"/>
      <c r="DK804" s="54"/>
      <c r="DL804" s="54"/>
      <c r="DM804" s="54"/>
      <c r="DN804" s="54"/>
      <c r="DO804" s="54"/>
      <c r="DP804" s="54"/>
      <c r="DQ804" s="54"/>
      <c r="DR804" s="54"/>
      <c r="DS804" s="54"/>
      <c r="DT804" s="54"/>
      <c r="DU804" s="54"/>
      <c r="DV804" s="54"/>
      <c r="DW804" s="54"/>
      <c r="DX804" s="54"/>
      <c r="DY804" s="54"/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  <c r="EJ804" s="54"/>
      <c r="EK804" s="54"/>
      <c r="EL804" s="54"/>
      <c r="EM804" s="54"/>
      <c r="EN804" s="54"/>
      <c r="EO804" s="54"/>
      <c r="EP804" s="54"/>
      <c r="EQ804" s="54"/>
      <c r="ER804" s="54"/>
      <c r="ES804" s="54"/>
      <c r="ET804" s="54"/>
      <c r="EU804" s="54"/>
      <c r="EV804" s="54"/>
      <c r="EW804" s="54"/>
      <c r="EX804" s="54"/>
      <c r="EY804" s="54"/>
      <c r="EZ804" s="54"/>
      <c r="FA804" s="54"/>
      <c r="FB804" s="54"/>
      <c r="FC804" s="54"/>
      <c r="FD804" s="54"/>
      <c r="FE804" s="54"/>
      <c r="FF804" s="54"/>
      <c r="FG804" s="54"/>
      <c r="FH804" s="54"/>
      <c r="FI804" s="54"/>
      <c r="FJ804" s="54"/>
      <c r="FK804" s="54"/>
      <c r="FL804" s="54"/>
      <c r="FM804" s="54"/>
      <c r="FN804" s="54"/>
      <c r="FO804" s="54"/>
      <c r="FP804" s="54"/>
      <c r="FQ804" s="54"/>
      <c r="FR804" s="54"/>
      <c r="FS804" s="54"/>
      <c r="FT804" s="54"/>
      <c r="FU804" s="54"/>
      <c r="FV804" s="54"/>
      <c r="FW804" s="54"/>
      <c r="FX804" s="54"/>
      <c r="FY804" s="54"/>
      <c r="FZ804" s="54"/>
      <c r="GA804" s="54"/>
      <c r="GB804" s="54"/>
      <c r="GC804" s="54"/>
      <c r="GD804" s="54"/>
      <c r="GE804" s="54"/>
      <c r="GF804" s="54"/>
      <c r="GG804" s="54"/>
      <c r="GH804" s="54"/>
      <c r="GI804" s="54"/>
      <c r="GJ804" s="54"/>
      <c r="GK804" s="54"/>
      <c r="GL804" s="54"/>
      <c r="GM804" s="54"/>
      <c r="GN804" s="54"/>
      <c r="GO804" s="54"/>
      <c r="GP804" s="54"/>
      <c r="GQ804" s="54"/>
      <c r="GR804" s="54"/>
      <c r="GS804" s="54"/>
      <c r="GT804" s="54"/>
      <c r="GU804" s="54"/>
      <c r="GV804" s="54"/>
      <c r="GW804" s="54"/>
      <c r="GX804" s="54"/>
      <c r="GY804" s="54"/>
      <c r="GZ804" s="54"/>
      <c r="HA804" s="54"/>
      <c r="HB804" s="54"/>
      <c r="HC804" s="54"/>
      <c r="HD804" s="54"/>
      <c r="HE804" s="54"/>
      <c r="HF804" s="54"/>
      <c r="HG804" s="54"/>
      <c r="HH804" s="54"/>
      <c r="HI804" s="54"/>
      <c r="HJ804" s="54"/>
      <c r="HK804" s="54"/>
      <c r="HL804" s="54"/>
      <c r="HM804" s="54"/>
      <c r="HN804" s="54"/>
      <c r="HO804" s="54"/>
      <c r="HP804" s="54"/>
      <c r="HQ804" s="54"/>
      <c r="HR804" s="54"/>
      <c r="HS804" s="54"/>
      <c r="HT804" s="54"/>
      <c r="HU804" s="54"/>
      <c r="HV804" s="54"/>
      <c r="HW804" s="54"/>
      <c r="HX804" s="54"/>
      <c r="HY804" s="54"/>
      <c r="HZ804" s="54"/>
      <c r="IA804" s="54"/>
      <c r="IB804" s="54"/>
      <c r="IC804" s="54"/>
      <c r="ID804" s="54"/>
      <c r="IE804" s="54"/>
      <c r="IF804" s="54"/>
      <c r="IG804" s="54"/>
      <c r="IH804" s="54"/>
      <c r="II804" s="54"/>
      <c r="IJ804" s="54"/>
      <c r="IK804" s="54"/>
      <c r="IL804" s="54"/>
      <c r="IM804" s="54"/>
      <c r="IN804" s="54"/>
      <c r="IO804" s="54"/>
      <c r="IP804" s="54"/>
      <c r="IQ804" s="54"/>
      <c r="IR804" s="54"/>
      <c r="IS804" s="54"/>
      <c r="IT804" s="54"/>
      <c r="IU804" s="54"/>
      <c r="IV804" s="54"/>
      <c r="IW804" s="54"/>
      <c r="IX804" s="54"/>
      <c r="IY804" s="54"/>
      <c r="IZ804" s="54"/>
      <c r="JA804" s="16"/>
      <c r="JB804" s="16"/>
      <c r="JC804" s="16"/>
      <c r="JD804" s="16"/>
    </row>
    <row r="805" spans="1:264" s="6" customFormat="1" x14ac:dyDescent="0.25">
      <c r="A805" s="55">
        <v>801</v>
      </c>
      <c r="B805" s="56">
        <f>ESTUDIANTES!B805</f>
        <v>0</v>
      </c>
      <c r="C805" s="56">
        <f>ESTUDIANTES!C805</f>
        <v>0</v>
      </c>
      <c r="D805" s="97">
        <f>ESTUDIANTES!D805</f>
        <v>0</v>
      </c>
      <c r="E805" s="97"/>
      <c r="F805" s="97"/>
      <c r="G805" s="97"/>
      <c r="H805" s="57">
        <f>ESTUDIANTES!H805</f>
        <v>0</v>
      </c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  <c r="CP805" s="54"/>
      <c r="CQ805" s="54"/>
      <c r="CR805" s="54"/>
      <c r="CS805" s="54"/>
      <c r="CT805" s="54"/>
      <c r="CU805" s="54"/>
      <c r="CV805" s="54"/>
      <c r="CW805" s="54"/>
      <c r="CX805" s="54"/>
      <c r="CY805" s="54"/>
      <c r="CZ805" s="54"/>
      <c r="DA805" s="54"/>
      <c r="DB805" s="54"/>
      <c r="DC805" s="54"/>
      <c r="DD805" s="54"/>
      <c r="DE805" s="54"/>
      <c r="DF805" s="54"/>
      <c r="DG805" s="54"/>
      <c r="DH805" s="54"/>
      <c r="DI805" s="54"/>
      <c r="DJ805" s="54"/>
      <c r="DK805" s="54"/>
      <c r="DL805" s="54"/>
      <c r="DM805" s="54"/>
      <c r="DN805" s="54"/>
      <c r="DO805" s="54"/>
      <c r="DP805" s="54"/>
      <c r="DQ805" s="54"/>
      <c r="DR805" s="54"/>
      <c r="DS805" s="54"/>
      <c r="DT805" s="54"/>
      <c r="DU805" s="54"/>
      <c r="DV805" s="54"/>
      <c r="DW805" s="54"/>
      <c r="DX805" s="54"/>
      <c r="DY805" s="54"/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  <c r="EJ805" s="54"/>
      <c r="EK805" s="54"/>
      <c r="EL805" s="54"/>
      <c r="EM805" s="54"/>
      <c r="EN805" s="54"/>
      <c r="EO805" s="54"/>
      <c r="EP805" s="54"/>
      <c r="EQ805" s="54"/>
      <c r="ER805" s="54"/>
      <c r="ES805" s="54"/>
      <c r="ET805" s="54"/>
      <c r="EU805" s="54"/>
      <c r="EV805" s="54"/>
      <c r="EW805" s="54"/>
      <c r="EX805" s="54"/>
      <c r="EY805" s="54"/>
      <c r="EZ805" s="54"/>
      <c r="FA805" s="54"/>
      <c r="FB805" s="54"/>
      <c r="FC805" s="54"/>
      <c r="FD805" s="54"/>
      <c r="FE805" s="54"/>
      <c r="FF805" s="54"/>
      <c r="FG805" s="54"/>
      <c r="FH805" s="54"/>
      <c r="FI805" s="54"/>
      <c r="FJ805" s="54"/>
      <c r="FK805" s="54"/>
      <c r="FL805" s="54"/>
      <c r="FM805" s="54"/>
      <c r="FN805" s="54"/>
      <c r="FO805" s="54"/>
      <c r="FP805" s="54"/>
      <c r="FQ805" s="54"/>
      <c r="FR805" s="54"/>
      <c r="FS805" s="54"/>
      <c r="FT805" s="54"/>
      <c r="FU805" s="54"/>
      <c r="FV805" s="54"/>
      <c r="FW805" s="54"/>
      <c r="FX805" s="54"/>
      <c r="FY805" s="54"/>
      <c r="FZ805" s="54"/>
      <c r="GA805" s="54"/>
      <c r="GB805" s="54"/>
      <c r="GC805" s="54"/>
      <c r="GD805" s="54"/>
      <c r="GE805" s="54"/>
      <c r="GF805" s="54"/>
      <c r="GG805" s="54"/>
      <c r="GH805" s="54"/>
      <c r="GI805" s="54"/>
      <c r="GJ805" s="54"/>
      <c r="GK805" s="54"/>
      <c r="GL805" s="54"/>
      <c r="GM805" s="54"/>
      <c r="GN805" s="54"/>
      <c r="GO805" s="54"/>
      <c r="GP805" s="54"/>
      <c r="GQ805" s="54"/>
      <c r="GR805" s="54"/>
      <c r="GS805" s="54"/>
      <c r="GT805" s="54"/>
      <c r="GU805" s="54"/>
      <c r="GV805" s="54"/>
      <c r="GW805" s="54"/>
      <c r="GX805" s="54"/>
      <c r="GY805" s="54"/>
      <c r="GZ805" s="54"/>
      <c r="HA805" s="54"/>
      <c r="HB805" s="54"/>
      <c r="HC805" s="54"/>
      <c r="HD805" s="54"/>
      <c r="HE805" s="54"/>
      <c r="HF805" s="54"/>
      <c r="HG805" s="54"/>
      <c r="HH805" s="54"/>
      <c r="HI805" s="54"/>
      <c r="HJ805" s="54"/>
      <c r="HK805" s="54"/>
      <c r="HL805" s="54"/>
      <c r="HM805" s="54"/>
      <c r="HN805" s="54"/>
      <c r="HO805" s="54"/>
      <c r="HP805" s="54"/>
      <c r="HQ805" s="54"/>
      <c r="HR805" s="54"/>
      <c r="HS805" s="54"/>
      <c r="HT805" s="54"/>
      <c r="HU805" s="54"/>
      <c r="HV805" s="54"/>
      <c r="HW805" s="54"/>
      <c r="HX805" s="54"/>
      <c r="HY805" s="54"/>
      <c r="HZ805" s="54"/>
      <c r="IA805" s="54"/>
      <c r="IB805" s="54"/>
      <c r="IC805" s="54"/>
      <c r="ID805" s="54"/>
      <c r="IE805" s="54"/>
      <c r="IF805" s="54"/>
      <c r="IG805" s="54"/>
      <c r="IH805" s="54"/>
      <c r="II805" s="54"/>
      <c r="IJ805" s="54"/>
      <c r="IK805" s="54"/>
      <c r="IL805" s="54"/>
      <c r="IM805" s="54"/>
      <c r="IN805" s="54"/>
      <c r="IO805" s="54"/>
      <c r="IP805" s="54"/>
      <c r="IQ805" s="54"/>
      <c r="IR805" s="54"/>
      <c r="IS805" s="54"/>
      <c r="IT805" s="54"/>
      <c r="IU805" s="54"/>
      <c r="IV805" s="54"/>
      <c r="IW805" s="54"/>
      <c r="IX805" s="54"/>
      <c r="IY805" s="54"/>
      <c r="IZ805" s="54"/>
      <c r="JA805" s="16"/>
      <c r="JB805" s="16"/>
      <c r="JC805" s="16"/>
      <c r="JD805" s="16"/>
    </row>
    <row r="806" spans="1:264" s="6" customFormat="1" x14ac:dyDescent="0.25">
      <c r="A806" s="55">
        <v>802</v>
      </c>
      <c r="B806" s="56">
        <f>ESTUDIANTES!B806</f>
        <v>0</v>
      </c>
      <c r="C806" s="56">
        <f>ESTUDIANTES!C806</f>
        <v>0</v>
      </c>
      <c r="D806" s="97">
        <f>ESTUDIANTES!D806</f>
        <v>0</v>
      </c>
      <c r="E806" s="97"/>
      <c r="F806" s="97"/>
      <c r="G806" s="97"/>
      <c r="H806" s="57">
        <f>ESTUDIANTES!H806</f>
        <v>0</v>
      </c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4"/>
      <c r="EL806" s="54"/>
      <c r="EM806" s="54"/>
      <c r="EN806" s="54"/>
      <c r="EO806" s="54"/>
      <c r="EP806" s="54"/>
      <c r="EQ806" s="54"/>
      <c r="ER806" s="54"/>
      <c r="ES806" s="54"/>
      <c r="ET806" s="54"/>
      <c r="EU806" s="54"/>
      <c r="EV806" s="54"/>
      <c r="EW806" s="54"/>
      <c r="EX806" s="54"/>
      <c r="EY806" s="54"/>
      <c r="EZ806" s="54"/>
      <c r="FA806" s="54"/>
      <c r="FB806" s="54"/>
      <c r="FC806" s="54"/>
      <c r="FD806" s="54"/>
      <c r="FE806" s="54"/>
      <c r="FF806" s="54"/>
      <c r="FG806" s="54"/>
      <c r="FH806" s="54"/>
      <c r="FI806" s="54"/>
      <c r="FJ806" s="54"/>
      <c r="FK806" s="54"/>
      <c r="FL806" s="54"/>
      <c r="FM806" s="54"/>
      <c r="FN806" s="54"/>
      <c r="FO806" s="54"/>
      <c r="FP806" s="54"/>
      <c r="FQ806" s="54"/>
      <c r="FR806" s="54"/>
      <c r="FS806" s="54"/>
      <c r="FT806" s="54"/>
      <c r="FU806" s="54"/>
      <c r="FV806" s="54"/>
      <c r="FW806" s="54"/>
      <c r="FX806" s="54"/>
      <c r="FY806" s="54"/>
      <c r="FZ806" s="54"/>
      <c r="GA806" s="54"/>
      <c r="GB806" s="54"/>
      <c r="GC806" s="54"/>
      <c r="GD806" s="54"/>
      <c r="GE806" s="54"/>
      <c r="GF806" s="54"/>
      <c r="GG806" s="54"/>
      <c r="GH806" s="54"/>
      <c r="GI806" s="54"/>
      <c r="GJ806" s="54"/>
      <c r="GK806" s="54"/>
      <c r="GL806" s="54"/>
      <c r="GM806" s="54"/>
      <c r="GN806" s="54"/>
      <c r="GO806" s="54"/>
      <c r="GP806" s="54"/>
      <c r="GQ806" s="54"/>
      <c r="GR806" s="54"/>
      <c r="GS806" s="54"/>
      <c r="GT806" s="54"/>
      <c r="GU806" s="54"/>
      <c r="GV806" s="54"/>
      <c r="GW806" s="54"/>
      <c r="GX806" s="54"/>
      <c r="GY806" s="54"/>
      <c r="GZ806" s="54"/>
      <c r="HA806" s="54"/>
      <c r="HB806" s="54"/>
      <c r="HC806" s="54"/>
      <c r="HD806" s="54"/>
      <c r="HE806" s="54"/>
      <c r="HF806" s="54"/>
      <c r="HG806" s="54"/>
      <c r="HH806" s="54"/>
      <c r="HI806" s="54"/>
      <c r="HJ806" s="54"/>
      <c r="HK806" s="54"/>
      <c r="HL806" s="54"/>
      <c r="HM806" s="54"/>
      <c r="HN806" s="54"/>
      <c r="HO806" s="54"/>
      <c r="HP806" s="54"/>
      <c r="HQ806" s="54"/>
      <c r="HR806" s="54"/>
      <c r="HS806" s="54"/>
      <c r="HT806" s="54"/>
      <c r="HU806" s="54"/>
      <c r="HV806" s="54"/>
      <c r="HW806" s="54"/>
      <c r="HX806" s="54"/>
      <c r="HY806" s="54"/>
      <c r="HZ806" s="54"/>
      <c r="IA806" s="54"/>
      <c r="IB806" s="54"/>
      <c r="IC806" s="54"/>
      <c r="ID806" s="54"/>
      <c r="IE806" s="54"/>
      <c r="IF806" s="54"/>
      <c r="IG806" s="54"/>
      <c r="IH806" s="54"/>
      <c r="II806" s="54"/>
      <c r="IJ806" s="54"/>
      <c r="IK806" s="54"/>
      <c r="IL806" s="54"/>
      <c r="IM806" s="54"/>
      <c r="IN806" s="54"/>
      <c r="IO806" s="54"/>
      <c r="IP806" s="54"/>
      <c r="IQ806" s="54"/>
      <c r="IR806" s="54"/>
      <c r="IS806" s="54"/>
      <c r="IT806" s="54"/>
      <c r="IU806" s="54"/>
      <c r="IV806" s="54"/>
      <c r="IW806" s="54"/>
      <c r="IX806" s="54"/>
      <c r="IY806" s="54"/>
      <c r="IZ806" s="54"/>
      <c r="JA806" s="16"/>
      <c r="JB806" s="16"/>
      <c r="JC806" s="16"/>
      <c r="JD806" s="16"/>
    </row>
    <row r="807" spans="1:264" s="6" customFormat="1" x14ac:dyDescent="0.25">
      <c r="A807" s="55">
        <v>803</v>
      </c>
      <c r="B807" s="56">
        <f>ESTUDIANTES!B807</f>
        <v>0</v>
      </c>
      <c r="C807" s="56">
        <f>ESTUDIANTES!C807</f>
        <v>0</v>
      </c>
      <c r="D807" s="97">
        <f>ESTUDIANTES!D807</f>
        <v>0</v>
      </c>
      <c r="E807" s="97"/>
      <c r="F807" s="97"/>
      <c r="G807" s="97"/>
      <c r="H807" s="57">
        <f>ESTUDIANTES!H807</f>
        <v>0</v>
      </c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4"/>
      <c r="EK807" s="54"/>
      <c r="EL807" s="54"/>
      <c r="EM807" s="54"/>
      <c r="EN807" s="54"/>
      <c r="EO807" s="54"/>
      <c r="EP807" s="54"/>
      <c r="EQ807" s="54"/>
      <c r="ER807" s="54"/>
      <c r="ES807" s="54"/>
      <c r="ET807" s="54"/>
      <c r="EU807" s="54"/>
      <c r="EV807" s="54"/>
      <c r="EW807" s="54"/>
      <c r="EX807" s="54"/>
      <c r="EY807" s="54"/>
      <c r="EZ807" s="54"/>
      <c r="FA807" s="54"/>
      <c r="FB807" s="54"/>
      <c r="FC807" s="54"/>
      <c r="FD807" s="54"/>
      <c r="FE807" s="54"/>
      <c r="FF807" s="54"/>
      <c r="FG807" s="54"/>
      <c r="FH807" s="54"/>
      <c r="FI807" s="54"/>
      <c r="FJ807" s="54"/>
      <c r="FK807" s="54"/>
      <c r="FL807" s="54"/>
      <c r="FM807" s="54"/>
      <c r="FN807" s="54"/>
      <c r="FO807" s="54"/>
      <c r="FP807" s="54"/>
      <c r="FQ807" s="54"/>
      <c r="FR807" s="54"/>
      <c r="FS807" s="54"/>
      <c r="FT807" s="54"/>
      <c r="FU807" s="54"/>
      <c r="FV807" s="54"/>
      <c r="FW807" s="54"/>
      <c r="FX807" s="54"/>
      <c r="FY807" s="54"/>
      <c r="FZ807" s="54"/>
      <c r="GA807" s="54"/>
      <c r="GB807" s="54"/>
      <c r="GC807" s="54"/>
      <c r="GD807" s="54"/>
      <c r="GE807" s="54"/>
      <c r="GF807" s="54"/>
      <c r="GG807" s="54"/>
      <c r="GH807" s="54"/>
      <c r="GI807" s="54"/>
      <c r="GJ807" s="54"/>
      <c r="GK807" s="54"/>
      <c r="GL807" s="54"/>
      <c r="GM807" s="54"/>
      <c r="GN807" s="54"/>
      <c r="GO807" s="54"/>
      <c r="GP807" s="54"/>
      <c r="GQ807" s="54"/>
      <c r="GR807" s="54"/>
      <c r="GS807" s="54"/>
      <c r="GT807" s="54"/>
      <c r="GU807" s="54"/>
      <c r="GV807" s="54"/>
      <c r="GW807" s="54"/>
      <c r="GX807" s="54"/>
      <c r="GY807" s="54"/>
      <c r="GZ807" s="54"/>
      <c r="HA807" s="54"/>
      <c r="HB807" s="54"/>
      <c r="HC807" s="54"/>
      <c r="HD807" s="54"/>
      <c r="HE807" s="54"/>
      <c r="HF807" s="54"/>
      <c r="HG807" s="54"/>
      <c r="HH807" s="54"/>
      <c r="HI807" s="54"/>
      <c r="HJ807" s="54"/>
      <c r="HK807" s="54"/>
      <c r="HL807" s="54"/>
      <c r="HM807" s="54"/>
      <c r="HN807" s="54"/>
      <c r="HO807" s="54"/>
      <c r="HP807" s="54"/>
      <c r="HQ807" s="54"/>
      <c r="HR807" s="54"/>
      <c r="HS807" s="54"/>
      <c r="HT807" s="54"/>
      <c r="HU807" s="54"/>
      <c r="HV807" s="54"/>
      <c r="HW807" s="54"/>
      <c r="HX807" s="54"/>
      <c r="HY807" s="54"/>
      <c r="HZ807" s="54"/>
      <c r="IA807" s="54"/>
      <c r="IB807" s="54"/>
      <c r="IC807" s="54"/>
      <c r="ID807" s="54"/>
      <c r="IE807" s="54"/>
      <c r="IF807" s="54"/>
      <c r="IG807" s="54"/>
      <c r="IH807" s="54"/>
      <c r="II807" s="54"/>
      <c r="IJ807" s="54"/>
      <c r="IK807" s="54"/>
      <c r="IL807" s="54"/>
      <c r="IM807" s="54"/>
      <c r="IN807" s="54"/>
      <c r="IO807" s="54"/>
      <c r="IP807" s="54"/>
      <c r="IQ807" s="54"/>
      <c r="IR807" s="54"/>
      <c r="IS807" s="54"/>
      <c r="IT807" s="54"/>
      <c r="IU807" s="54"/>
      <c r="IV807" s="54"/>
      <c r="IW807" s="54"/>
      <c r="IX807" s="54"/>
      <c r="IY807" s="54"/>
      <c r="IZ807" s="54"/>
      <c r="JA807" s="16"/>
      <c r="JB807" s="16"/>
      <c r="JC807" s="16"/>
      <c r="JD807" s="16"/>
    </row>
    <row r="808" spans="1:264" s="6" customFormat="1" x14ac:dyDescent="0.25">
      <c r="A808" s="55">
        <v>804</v>
      </c>
      <c r="B808" s="56">
        <f>ESTUDIANTES!B808</f>
        <v>0</v>
      </c>
      <c r="C808" s="56">
        <f>ESTUDIANTES!C808</f>
        <v>0</v>
      </c>
      <c r="D808" s="97">
        <f>ESTUDIANTES!D808</f>
        <v>0</v>
      </c>
      <c r="E808" s="97"/>
      <c r="F808" s="97"/>
      <c r="G808" s="97"/>
      <c r="H808" s="57">
        <f>ESTUDIANTES!H808</f>
        <v>0</v>
      </c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4"/>
      <c r="EL808" s="54"/>
      <c r="EM808" s="54"/>
      <c r="EN808" s="54"/>
      <c r="EO808" s="54"/>
      <c r="EP808" s="54"/>
      <c r="EQ808" s="54"/>
      <c r="ER808" s="54"/>
      <c r="ES808" s="54"/>
      <c r="ET808" s="54"/>
      <c r="EU808" s="54"/>
      <c r="EV808" s="54"/>
      <c r="EW808" s="54"/>
      <c r="EX808" s="54"/>
      <c r="EY808" s="54"/>
      <c r="EZ808" s="54"/>
      <c r="FA808" s="54"/>
      <c r="FB808" s="54"/>
      <c r="FC808" s="54"/>
      <c r="FD808" s="54"/>
      <c r="FE808" s="54"/>
      <c r="FF808" s="54"/>
      <c r="FG808" s="54"/>
      <c r="FH808" s="54"/>
      <c r="FI808" s="54"/>
      <c r="FJ808" s="54"/>
      <c r="FK808" s="54"/>
      <c r="FL808" s="54"/>
      <c r="FM808" s="54"/>
      <c r="FN808" s="54"/>
      <c r="FO808" s="54"/>
      <c r="FP808" s="54"/>
      <c r="FQ808" s="54"/>
      <c r="FR808" s="54"/>
      <c r="FS808" s="54"/>
      <c r="FT808" s="54"/>
      <c r="FU808" s="54"/>
      <c r="FV808" s="54"/>
      <c r="FW808" s="54"/>
      <c r="FX808" s="54"/>
      <c r="FY808" s="54"/>
      <c r="FZ808" s="54"/>
      <c r="GA808" s="54"/>
      <c r="GB808" s="54"/>
      <c r="GC808" s="54"/>
      <c r="GD808" s="54"/>
      <c r="GE808" s="54"/>
      <c r="GF808" s="54"/>
      <c r="GG808" s="54"/>
      <c r="GH808" s="54"/>
      <c r="GI808" s="54"/>
      <c r="GJ808" s="54"/>
      <c r="GK808" s="54"/>
      <c r="GL808" s="54"/>
      <c r="GM808" s="54"/>
      <c r="GN808" s="54"/>
      <c r="GO808" s="54"/>
      <c r="GP808" s="54"/>
      <c r="GQ808" s="54"/>
      <c r="GR808" s="54"/>
      <c r="GS808" s="54"/>
      <c r="GT808" s="54"/>
      <c r="GU808" s="54"/>
      <c r="GV808" s="54"/>
      <c r="GW808" s="54"/>
      <c r="GX808" s="54"/>
      <c r="GY808" s="54"/>
      <c r="GZ808" s="54"/>
      <c r="HA808" s="54"/>
      <c r="HB808" s="54"/>
      <c r="HC808" s="54"/>
      <c r="HD808" s="54"/>
      <c r="HE808" s="54"/>
      <c r="HF808" s="54"/>
      <c r="HG808" s="54"/>
      <c r="HH808" s="54"/>
      <c r="HI808" s="54"/>
      <c r="HJ808" s="54"/>
      <c r="HK808" s="54"/>
      <c r="HL808" s="54"/>
      <c r="HM808" s="54"/>
      <c r="HN808" s="54"/>
      <c r="HO808" s="54"/>
      <c r="HP808" s="54"/>
      <c r="HQ808" s="54"/>
      <c r="HR808" s="54"/>
      <c r="HS808" s="54"/>
      <c r="HT808" s="54"/>
      <c r="HU808" s="54"/>
      <c r="HV808" s="54"/>
      <c r="HW808" s="54"/>
      <c r="HX808" s="54"/>
      <c r="HY808" s="54"/>
      <c r="HZ808" s="54"/>
      <c r="IA808" s="54"/>
      <c r="IB808" s="54"/>
      <c r="IC808" s="54"/>
      <c r="ID808" s="54"/>
      <c r="IE808" s="54"/>
      <c r="IF808" s="54"/>
      <c r="IG808" s="54"/>
      <c r="IH808" s="54"/>
      <c r="II808" s="54"/>
      <c r="IJ808" s="54"/>
      <c r="IK808" s="54"/>
      <c r="IL808" s="54"/>
      <c r="IM808" s="54"/>
      <c r="IN808" s="54"/>
      <c r="IO808" s="54"/>
      <c r="IP808" s="54"/>
      <c r="IQ808" s="54"/>
      <c r="IR808" s="54"/>
      <c r="IS808" s="54"/>
      <c r="IT808" s="54"/>
      <c r="IU808" s="54"/>
      <c r="IV808" s="54"/>
      <c r="IW808" s="54"/>
      <c r="IX808" s="54"/>
      <c r="IY808" s="54"/>
      <c r="IZ808" s="54"/>
      <c r="JA808" s="16"/>
      <c r="JB808" s="16"/>
      <c r="JC808" s="16"/>
      <c r="JD808" s="16"/>
    </row>
    <row r="809" spans="1:264" s="6" customFormat="1" x14ac:dyDescent="0.25">
      <c r="A809" s="55">
        <v>805</v>
      </c>
      <c r="B809" s="56">
        <f>ESTUDIANTES!B809</f>
        <v>0</v>
      </c>
      <c r="C809" s="56">
        <f>ESTUDIANTES!C809</f>
        <v>0</v>
      </c>
      <c r="D809" s="97">
        <f>ESTUDIANTES!D809</f>
        <v>0</v>
      </c>
      <c r="E809" s="97"/>
      <c r="F809" s="97"/>
      <c r="G809" s="97"/>
      <c r="H809" s="57">
        <f>ESTUDIANTES!H809</f>
        <v>0</v>
      </c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4"/>
      <c r="EL809" s="54"/>
      <c r="EM809" s="54"/>
      <c r="EN809" s="54"/>
      <c r="EO809" s="54"/>
      <c r="EP809" s="54"/>
      <c r="EQ809" s="54"/>
      <c r="ER809" s="54"/>
      <c r="ES809" s="54"/>
      <c r="ET809" s="54"/>
      <c r="EU809" s="54"/>
      <c r="EV809" s="54"/>
      <c r="EW809" s="54"/>
      <c r="EX809" s="54"/>
      <c r="EY809" s="54"/>
      <c r="EZ809" s="54"/>
      <c r="FA809" s="54"/>
      <c r="FB809" s="54"/>
      <c r="FC809" s="54"/>
      <c r="FD809" s="54"/>
      <c r="FE809" s="54"/>
      <c r="FF809" s="54"/>
      <c r="FG809" s="54"/>
      <c r="FH809" s="54"/>
      <c r="FI809" s="54"/>
      <c r="FJ809" s="54"/>
      <c r="FK809" s="54"/>
      <c r="FL809" s="54"/>
      <c r="FM809" s="54"/>
      <c r="FN809" s="54"/>
      <c r="FO809" s="54"/>
      <c r="FP809" s="54"/>
      <c r="FQ809" s="54"/>
      <c r="FR809" s="54"/>
      <c r="FS809" s="54"/>
      <c r="FT809" s="54"/>
      <c r="FU809" s="54"/>
      <c r="FV809" s="54"/>
      <c r="FW809" s="54"/>
      <c r="FX809" s="54"/>
      <c r="FY809" s="54"/>
      <c r="FZ809" s="54"/>
      <c r="GA809" s="54"/>
      <c r="GB809" s="54"/>
      <c r="GC809" s="54"/>
      <c r="GD809" s="54"/>
      <c r="GE809" s="54"/>
      <c r="GF809" s="54"/>
      <c r="GG809" s="54"/>
      <c r="GH809" s="54"/>
      <c r="GI809" s="54"/>
      <c r="GJ809" s="54"/>
      <c r="GK809" s="54"/>
      <c r="GL809" s="54"/>
      <c r="GM809" s="54"/>
      <c r="GN809" s="54"/>
      <c r="GO809" s="54"/>
      <c r="GP809" s="54"/>
      <c r="GQ809" s="54"/>
      <c r="GR809" s="54"/>
      <c r="GS809" s="54"/>
      <c r="GT809" s="54"/>
      <c r="GU809" s="54"/>
      <c r="GV809" s="54"/>
      <c r="GW809" s="54"/>
      <c r="GX809" s="54"/>
      <c r="GY809" s="54"/>
      <c r="GZ809" s="54"/>
      <c r="HA809" s="54"/>
      <c r="HB809" s="54"/>
      <c r="HC809" s="54"/>
      <c r="HD809" s="54"/>
      <c r="HE809" s="54"/>
      <c r="HF809" s="54"/>
      <c r="HG809" s="54"/>
      <c r="HH809" s="54"/>
      <c r="HI809" s="54"/>
      <c r="HJ809" s="54"/>
      <c r="HK809" s="54"/>
      <c r="HL809" s="54"/>
      <c r="HM809" s="54"/>
      <c r="HN809" s="54"/>
      <c r="HO809" s="54"/>
      <c r="HP809" s="54"/>
      <c r="HQ809" s="54"/>
      <c r="HR809" s="54"/>
      <c r="HS809" s="54"/>
      <c r="HT809" s="54"/>
      <c r="HU809" s="54"/>
      <c r="HV809" s="54"/>
      <c r="HW809" s="54"/>
      <c r="HX809" s="54"/>
      <c r="HY809" s="54"/>
      <c r="HZ809" s="54"/>
      <c r="IA809" s="54"/>
      <c r="IB809" s="54"/>
      <c r="IC809" s="54"/>
      <c r="ID809" s="54"/>
      <c r="IE809" s="54"/>
      <c r="IF809" s="54"/>
      <c r="IG809" s="54"/>
      <c r="IH809" s="54"/>
      <c r="II809" s="54"/>
      <c r="IJ809" s="54"/>
      <c r="IK809" s="54"/>
      <c r="IL809" s="54"/>
      <c r="IM809" s="54"/>
      <c r="IN809" s="54"/>
      <c r="IO809" s="54"/>
      <c r="IP809" s="54"/>
      <c r="IQ809" s="54"/>
      <c r="IR809" s="54"/>
      <c r="IS809" s="54"/>
      <c r="IT809" s="54"/>
      <c r="IU809" s="54"/>
      <c r="IV809" s="54"/>
      <c r="IW809" s="54"/>
      <c r="IX809" s="54"/>
      <c r="IY809" s="54"/>
      <c r="IZ809" s="54"/>
      <c r="JA809" s="16"/>
      <c r="JB809" s="16"/>
      <c r="JC809" s="16"/>
      <c r="JD809" s="16"/>
    </row>
    <row r="810" spans="1:264" s="6" customFormat="1" x14ac:dyDescent="0.25">
      <c r="A810" s="55">
        <v>806</v>
      </c>
      <c r="B810" s="56">
        <f>ESTUDIANTES!B810</f>
        <v>0</v>
      </c>
      <c r="C810" s="56">
        <f>ESTUDIANTES!C810</f>
        <v>0</v>
      </c>
      <c r="D810" s="97">
        <f>ESTUDIANTES!D810</f>
        <v>0</v>
      </c>
      <c r="E810" s="97"/>
      <c r="F810" s="97"/>
      <c r="G810" s="97"/>
      <c r="H810" s="57">
        <f>ESTUDIANTES!H810</f>
        <v>0</v>
      </c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4"/>
      <c r="EK810" s="54"/>
      <c r="EL810" s="54"/>
      <c r="EM810" s="54"/>
      <c r="EN810" s="54"/>
      <c r="EO810" s="54"/>
      <c r="EP810" s="54"/>
      <c r="EQ810" s="54"/>
      <c r="ER810" s="54"/>
      <c r="ES810" s="54"/>
      <c r="ET810" s="54"/>
      <c r="EU810" s="54"/>
      <c r="EV810" s="54"/>
      <c r="EW810" s="54"/>
      <c r="EX810" s="54"/>
      <c r="EY810" s="54"/>
      <c r="EZ810" s="54"/>
      <c r="FA810" s="54"/>
      <c r="FB810" s="54"/>
      <c r="FC810" s="54"/>
      <c r="FD810" s="54"/>
      <c r="FE810" s="54"/>
      <c r="FF810" s="54"/>
      <c r="FG810" s="54"/>
      <c r="FH810" s="54"/>
      <c r="FI810" s="54"/>
      <c r="FJ810" s="54"/>
      <c r="FK810" s="54"/>
      <c r="FL810" s="54"/>
      <c r="FM810" s="54"/>
      <c r="FN810" s="54"/>
      <c r="FO810" s="54"/>
      <c r="FP810" s="54"/>
      <c r="FQ810" s="54"/>
      <c r="FR810" s="54"/>
      <c r="FS810" s="54"/>
      <c r="FT810" s="54"/>
      <c r="FU810" s="54"/>
      <c r="FV810" s="54"/>
      <c r="FW810" s="54"/>
      <c r="FX810" s="54"/>
      <c r="FY810" s="54"/>
      <c r="FZ810" s="54"/>
      <c r="GA810" s="54"/>
      <c r="GB810" s="54"/>
      <c r="GC810" s="54"/>
      <c r="GD810" s="54"/>
      <c r="GE810" s="54"/>
      <c r="GF810" s="54"/>
      <c r="GG810" s="54"/>
      <c r="GH810" s="54"/>
      <c r="GI810" s="54"/>
      <c r="GJ810" s="54"/>
      <c r="GK810" s="54"/>
      <c r="GL810" s="54"/>
      <c r="GM810" s="54"/>
      <c r="GN810" s="54"/>
      <c r="GO810" s="54"/>
      <c r="GP810" s="54"/>
      <c r="GQ810" s="54"/>
      <c r="GR810" s="54"/>
      <c r="GS810" s="54"/>
      <c r="GT810" s="54"/>
      <c r="GU810" s="54"/>
      <c r="GV810" s="54"/>
      <c r="GW810" s="54"/>
      <c r="GX810" s="54"/>
      <c r="GY810" s="54"/>
      <c r="GZ810" s="54"/>
      <c r="HA810" s="54"/>
      <c r="HB810" s="54"/>
      <c r="HC810" s="54"/>
      <c r="HD810" s="54"/>
      <c r="HE810" s="54"/>
      <c r="HF810" s="54"/>
      <c r="HG810" s="54"/>
      <c r="HH810" s="54"/>
      <c r="HI810" s="54"/>
      <c r="HJ810" s="54"/>
      <c r="HK810" s="54"/>
      <c r="HL810" s="54"/>
      <c r="HM810" s="54"/>
      <c r="HN810" s="54"/>
      <c r="HO810" s="54"/>
      <c r="HP810" s="54"/>
      <c r="HQ810" s="54"/>
      <c r="HR810" s="54"/>
      <c r="HS810" s="54"/>
      <c r="HT810" s="54"/>
      <c r="HU810" s="54"/>
      <c r="HV810" s="54"/>
      <c r="HW810" s="54"/>
      <c r="HX810" s="54"/>
      <c r="HY810" s="54"/>
      <c r="HZ810" s="54"/>
      <c r="IA810" s="54"/>
      <c r="IB810" s="54"/>
      <c r="IC810" s="54"/>
      <c r="ID810" s="54"/>
      <c r="IE810" s="54"/>
      <c r="IF810" s="54"/>
      <c r="IG810" s="54"/>
      <c r="IH810" s="54"/>
      <c r="II810" s="54"/>
      <c r="IJ810" s="54"/>
      <c r="IK810" s="54"/>
      <c r="IL810" s="54"/>
      <c r="IM810" s="54"/>
      <c r="IN810" s="54"/>
      <c r="IO810" s="54"/>
      <c r="IP810" s="54"/>
      <c r="IQ810" s="54"/>
      <c r="IR810" s="54"/>
      <c r="IS810" s="54"/>
      <c r="IT810" s="54"/>
      <c r="IU810" s="54"/>
      <c r="IV810" s="54"/>
      <c r="IW810" s="54"/>
      <c r="IX810" s="54"/>
      <c r="IY810" s="54"/>
      <c r="IZ810" s="54"/>
      <c r="JA810" s="16"/>
      <c r="JB810" s="16"/>
      <c r="JC810" s="16"/>
      <c r="JD810" s="16"/>
    </row>
    <row r="811" spans="1:264" s="6" customFormat="1" x14ac:dyDescent="0.25">
      <c r="A811" s="55">
        <v>807</v>
      </c>
      <c r="B811" s="56">
        <f>ESTUDIANTES!B811</f>
        <v>0</v>
      </c>
      <c r="C811" s="56">
        <f>ESTUDIANTES!C811</f>
        <v>0</v>
      </c>
      <c r="D811" s="97">
        <f>ESTUDIANTES!D811</f>
        <v>0</v>
      </c>
      <c r="E811" s="97"/>
      <c r="F811" s="97"/>
      <c r="G811" s="97"/>
      <c r="H811" s="57">
        <f>ESTUDIANTES!H811</f>
        <v>0</v>
      </c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  <c r="CP811" s="54"/>
      <c r="CQ811" s="54"/>
      <c r="CR811" s="54"/>
      <c r="CS811" s="54"/>
      <c r="CT811" s="54"/>
      <c r="CU811" s="54"/>
      <c r="CV811" s="54"/>
      <c r="CW811" s="54"/>
      <c r="CX811" s="54"/>
      <c r="CY811" s="54"/>
      <c r="CZ811" s="54"/>
      <c r="DA811" s="54"/>
      <c r="DB811" s="54"/>
      <c r="DC811" s="54"/>
      <c r="DD811" s="54"/>
      <c r="DE811" s="54"/>
      <c r="DF811" s="54"/>
      <c r="DG811" s="54"/>
      <c r="DH811" s="54"/>
      <c r="DI811" s="54"/>
      <c r="DJ811" s="54"/>
      <c r="DK811" s="54"/>
      <c r="DL811" s="54"/>
      <c r="DM811" s="54"/>
      <c r="DN811" s="54"/>
      <c r="DO811" s="54"/>
      <c r="DP811" s="54"/>
      <c r="DQ811" s="54"/>
      <c r="DR811" s="54"/>
      <c r="DS811" s="54"/>
      <c r="DT811" s="54"/>
      <c r="DU811" s="54"/>
      <c r="DV811" s="54"/>
      <c r="DW811" s="54"/>
      <c r="DX811" s="54"/>
      <c r="DY811" s="54"/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  <c r="EJ811" s="54"/>
      <c r="EK811" s="54"/>
      <c r="EL811" s="54"/>
      <c r="EM811" s="54"/>
      <c r="EN811" s="54"/>
      <c r="EO811" s="54"/>
      <c r="EP811" s="54"/>
      <c r="EQ811" s="54"/>
      <c r="ER811" s="54"/>
      <c r="ES811" s="54"/>
      <c r="ET811" s="54"/>
      <c r="EU811" s="54"/>
      <c r="EV811" s="54"/>
      <c r="EW811" s="54"/>
      <c r="EX811" s="54"/>
      <c r="EY811" s="54"/>
      <c r="EZ811" s="54"/>
      <c r="FA811" s="54"/>
      <c r="FB811" s="54"/>
      <c r="FC811" s="54"/>
      <c r="FD811" s="54"/>
      <c r="FE811" s="54"/>
      <c r="FF811" s="54"/>
      <c r="FG811" s="54"/>
      <c r="FH811" s="54"/>
      <c r="FI811" s="54"/>
      <c r="FJ811" s="54"/>
      <c r="FK811" s="54"/>
      <c r="FL811" s="54"/>
      <c r="FM811" s="54"/>
      <c r="FN811" s="54"/>
      <c r="FO811" s="54"/>
      <c r="FP811" s="54"/>
      <c r="FQ811" s="54"/>
      <c r="FR811" s="54"/>
      <c r="FS811" s="54"/>
      <c r="FT811" s="54"/>
      <c r="FU811" s="54"/>
      <c r="FV811" s="54"/>
      <c r="FW811" s="54"/>
      <c r="FX811" s="54"/>
      <c r="FY811" s="54"/>
      <c r="FZ811" s="54"/>
      <c r="GA811" s="54"/>
      <c r="GB811" s="54"/>
      <c r="GC811" s="54"/>
      <c r="GD811" s="54"/>
      <c r="GE811" s="54"/>
      <c r="GF811" s="54"/>
      <c r="GG811" s="54"/>
      <c r="GH811" s="54"/>
      <c r="GI811" s="54"/>
      <c r="GJ811" s="54"/>
      <c r="GK811" s="54"/>
      <c r="GL811" s="54"/>
      <c r="GM811" s="54"/>
      <c r="GN811" s="54"/>
      <c r="GO811" s="54"/>
      <c r="GP811" s="54"/>
      <c r="GQ811" s="54"/>
      <c r="GR811" s="54"/>
      <c r="GS811" s="54"/>
      <c r="GT811" s="54"/>
      <c r="GU811" s="54"/>
      <c r="GV811" s="54"/>
      <c r="GW811" s="54"/>
      <c r="GX811" s="54"/>
      <c r="GY811" s="54"/>
      <c r="GZ811" s="54"/>
      <c r="HA811" s="54"/>
      <c r="HB811" s="54"/>
      <c r="HC811" s="54"/>
      <c r="HD811" s="54"/>
      <c r="HE811" s="54"/>
      <c r="HF811" s="54"/>
      <c r="HG811" s="54"/>
      <c r="HH811" s="54"/>
      <c r="HI811" s="54"/>
      <c r="HJ811" s="54"/>
      <c r="HK811" s="54"/>
      <c r="HL811" s="54"/>
      <c r="HM811" s="54"/>
      <c r="HN811" s="54"/>
      <c r="HO811" s="54"/>
      <c r="HP811" s="54"/>
      <c r="HQ811" s="54"/>
      <c r="HR811" s="54"/>
      <c r="HS811" s="54"/>
      <c r="HT811" s="54"/>
      <c r="HU811" s="54"/>
      <c r="HV811" s="54"/>
      <c r="HW811" s="54"/>
      <c r="HX811" s="54"/>
      <c r="HY811" s="54"/>
      <c r="HZ811" s="54"/>
      <c r="IA811" s="54"/>
      <c r="IB811" s="54"/>
      <c r="IC811" s="54"/>
      <c r="ID811" s="54"/>
      <c r="IE811" s="54"/>
      <c r="IF811" s="54"/>
      <c r="IG811" s="54"/>
      <c r="IH811" s="54"/>
      <c r="II811" s="54"/>
      <c r="IJ811" s="54"/>
      <c r="IK811" s="54"/>
      <c r="IL811" s="54"/>
      <c r="IM811" s="54"/>
      <c r="IN811" s="54"/>
      <c r="IO811" s="54"/>
      <c r="IP811" s="54"/>
      <c r="IQ811" s="54"/>
      <c r="IR811" s="54"/>
      <c r="IS811" s="54"/>
      <c r="IT811" s="54"/>
      <c r="IU811" s="54"/>
      <c r="IV811" s="54"/>
      <c r="IW811" s="54"/>
      <c r="IX811" s="54"/>
      <c r="IY811" s="54"/>
      <c r="IZ811" s="54"/>
      <c r="JA811" s="16"/>
      <c r="JB811" s="16"/>
      <c r="JC811" s="16"/>
      <c r="JD811" s="16"/>
    </row>
    <row r="812" spans="1:264" s="6" customFormat="1" x14ac:dyDescent="0.25">
      <c r="A812" s="55">
        <v>808</v>
      </c>
      <c r="B812" s="56">
        <f>ESTUDIANTES!B812</f>
        <v>0</v>
      </c>
      <c r="C812" s="56">
        <f>ESTUDIANTES!C812</f>
        <v>0</v>
      </c>
      <c r="D812" s="97">
        <f>ESTUDIANTES!D812</f>
        <v>0</v>
      </c>
      <c r="E812" s="97"/>
      <c r="F812" s="97"/>
      <c r="G812" s="97"/>
      <c r="H812" s="57">
        <f>ESTUDIANTES!H812</f>
        <v>0</v>
      </c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  <c r="CP812" s="54"/>
      <c r="CQ812" s="54"/>
      <c r="CR812" s="54"/>
      <c r="CS812" s="54"/>
      <c r="CT812" s="54"/>
      <c r="CU812" s="54"/>
      <c r="CV812" s="54"/>
      <c r="CW812" s="54"/>
      <c r="CX812" s="54"/>
      <c r="CY812" s="54"/>
      <c r="CZ812" s="54"/>
      <c r="DA812" s="54"/>
      <c r="DB812" s="54"/>
      <c r="DC812" s="54"/>
      <c r="DD812" s="54"/>
      <c r="DE812" s="54"/>
      <c r="DF812" s="54"/>
      <c r="DG812" s="54"/>
      <c r="DH812" s="54"/>
      <c r="DI812" s="54"/>
      <c r="DJ812" s="54"/>
      <c r="DK812" s="54"/>
      <c r="DL812" s="54"/>
      <c r="DM812" s="54"/>
      <c r="DN812" s="54"/>
      <c r="DO812" s="54"/>
      <c r="DP812" s="54"/>
      <c r="DQ812" s="54"/>
      <c r="DR812" s="54"/>
      <c r="DS812" s="54"/>
      <c r="DT812" s="54"/>
      <c r="DU812" s="54"/>
      <c r="DV812" s="54"/>
      <c r="DW812" s="54"/>
      <c r="DX812" s="54"/>
      <c r="DY812" s="54"/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  <c r="EJ812" s="54"/>
      <c r="EK812" s="54"/>
      <c r="EL812" s="54"/>
      <c r="EM812" s="54"/>
      <c r="EN812" s="54"/>
      <c r="EO812" s="54"/>
      <c r="EP812" s="54"/>
      <c r="EQ812" s="54"/>
      <c r="ER812" s="54"/>
      <c r="ES812" s="54"/>
      <c r="ET812" s="54"/>
      <c r="EU812" s="54"/>
      <c r="EV812" s="54"/>
      <c r="EW812" s="54"/>
      <c r="EX812" s="54"/>
      <c r="EY812" s="54"/>
      <c r="EZ812" s="54"/>
      <c r="FA812" s="54"/>
      <c r="FB812" s="54"/>
      <c r="FC812" s="54"/>
      <c r="FD812" s="54"/>
      <c r="FE812" s="54"/>
      <c r="FF812" s="54"/>
      <c r="FG812" s="54"/>
      <c r="FH812" s="54"/>
      <c r="FI812" s="54"/>
      <c r="FJ812" s="54"/>
      <c r="FK812" s="54"/>
      <c r="FL812" s="54"/>
      <c r="FM812" s="54"/>
      <c r="FN812" s="54"/>
      <c r="FO812" s="54"/>
      <c r="FP812" s="54"/>
      <c r="FQ812" s="54"/>
      <c r="FR812" s="54"/>
      <c r="FS812" s="54"/>
      <c r="FT812" s="54"/>
      <c r="FU812" s="54"/>
      <c r="FV812" s="54"/>
      <c r="FW812" s="54"/>
      <c r="FX812" s="54"/>
      <c r="FY812" s="54"/>
      <c r="FZ812" s="54"/>
      <c r="GA812" s="54"/>
      <c r="GB812" s="54"/>
      <c r="GC812" s="54"/>
      <c r="GD812" s="54"/>
      <c r="GE812" s="54"/>
      <c r="GF812" s="54"/>
      <c r="GG812" s="54"/>
      <c r="GH812" s="54"/>
      <c r="GI812" s="54"/>
      <c r="GJ812" s="54"/>
      <c r="GK812" s="54"/>
      <c r="GL812" s="54"/>
      <c r="GM812" s="54"/>
      <c r="GN812" s="54"/>
      <c r="GO812" s="54"/>
      <c r="GP812" s="54"/>
      <c r="GQ812" s="54"/>
      <c r="GR812" s="54"/>
      <c r="GS812" s="54"/>
      <c r="GT812" s="54"/>
      <c r="GU812" s="54"/>
      <c r="GV812" s="54"/>
      <c r="GW812" s="54"/>
      <c r="GX812" s="54"/>
      <c r="GY812" s="54"/>
      <c r="GZ812" s="54"/>
      <c r="HA812" s="54"/>
      <c r="HB812" s="54"/>
      <c r="HC812" s="54"/>
      <c r="HD812" s="54"/>
      <c r="HE812" s="54"/>
      <c r="HF812" s="54"/>
      <c r="HG812" s="54"/>
      <c r="HH812" s="54"/>
      <c r="HI812" s="54"/>
      <c r="HJ812" s="54"/>
      <c r="HK812" s="54"/>
      <c r="HL812" s="54"/>
      <c r="HM812" s="54"/>
      <c r="HN812" s="54"/>
      <c r="HO812" s="54"/>
      <c r="HP812" s="54"/>
      <c r="HQ812" s="54"/>
      <c r="HR812" s="54"/>
      <c r="HS812" s="54"/>
      <c r="HT812" s="54"/>
      <c r="HU812" s="54"/>
      <c r="HV812" s="54"/>
      <c r="HW812" s="54"/>
      <c r="HX812" s="54"/>
      <c r="HY812" s="54"/>
      <c r="HZ812" s="54"/>
      <c r="IA812" s="54"/>
      <c r="IB812" s="54"/>
      <c r="IC812" s="54"/>
      <c r="ID812" s="54"/>
      <c r="IE812" s="54"/>
      <c r="IF812" s="54"/>
      <c r="IG812" s="54"/>
      <c r="IH812" s="54"/>
      <c r="II812" s="54"/>
      <c r="IJ812" s="54"/>
      <c r="IK812" s="54"/>
      <c r="IL812" s="54"/>
      <c r="IM812" s="54"/>
      <c r="IN812" s="54"/>
      <c r="IO812" s="54"/>
      <c r="IP812" s="54"/>
      <c r="IQ812" s="54"/>
      <c r="IR812" s="54"/>
      <c r="IS812" s="54"/>
      <c r="IT812" s="54"/>
      <c r="IU812" s="54"/>
      <c r="IV812" s="54"/>
      <c r="IW812" s="54"/>
      <c r="IX812" s="54"/>
      <c r="IY812" s="54"/>
      <c r="IZ812" s="54"/>
      <c r="JA812" s="16"/>
      <c r="JB812" s="16"/>
      <c r="JC812" s="16"/>
      <c r="JD812" s="16"/>
    </row>
    <row r="813" spans="1:264" s="6" customFormat="1" x14ac:dyDescent="0.25">
      <c r="A813" s="55">
        <v>809</v>
      </c>
      <c r="B813" s="56">
        <f>ESTUDIANTES!B813</f>
        <v>0</v>
      </c>
      <c r="C813" s="56">
        <f>ESTUDIANTES!C813</f>
        <v>0</v>
      </c>
      <c r="D813" s="97">
        <f>ESTUDIANTES!D813</f>
        <v>0</v>
      </c>
      <c r="E813" s="97"/>
      <c r="F813" s="97"/>
      <c r="G813" s="97"/>
      <c r="H813" s="57">
        <f>ESTUDIANTES!H813</f>
        <v>0</v>
      </c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4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4"/>
      <c r="EK813" s="54"/>
      <c r="EL813" s="54"/>
      <c r="EM813" s="54"/>
      <c r="EN813" s="54"/>
      <c r="EO813" s="54"/>
      <c r="EP813" s="54"/>
      <c r="EQ813" s="54"/>
      <c r="ER813" s="54"/>
      <c r="ES813" s="54"/>
      <c r="ET813" s="54"/>
      <c r="EU813" s="54"/>
      <c r="EV813" s="54"/>
      <c r="EW813" s="54"/>
      <c r="EX813" s="54"/>
      <c r="EY813" s="54"/>
      <c r="EZ813" s="54"/>
      <c r="FA813" s="54"/>
      <c r="FB813" s="54"/>
      <c r="FC813" s="54"/>
      <c r="FD813" s="54"/>
      <c r="FE813" s="54"/>
      <c r="FF813" s="54"/>
      <c r="FG813" s="54"/>
      <c r="FH813" s="54"/>
      <c r="FI813" s="54"/>
      <c r="FJ813" s="54"/>
      <c r="FK813" s="54"/>
      <c r="FL813" s="54"/>
      <c r="FM813" s="54"/>
      <c r="FN813" s="54"/>
      <c r="FO813" s="54"/>
      <c r="FP813" s="54"/>
      <c r="FQ813" s="54"/>
      <c r="FR813" s="54"/>
      <c r="FS813" s="54"/>
      <c r="FT813" s="54"/>
      <c r="FU813" s="54"/>
      <c r="FV813" s="54"/>
      <c r="FW813" s="54"/>
      <c r="FX813" s="54"/>
      <c r="FY813" s="54"/>
      <c r="FZ813" s="54"/>
      <c r="GA813" s="54"/>
      <c r="GB813" s="54"/>
      <c r="GC813" s="54"/>
      <c r="GD813" s="54"/>
      <c r="GE813" s="54"/>
      <c r="GF813" s="54"/>
      <c r="GG813" s="54"/>
      <c r="GH813" s="54"/>
      <c r="GI813" s="54"/>
      <c r="GJ813" s="54"/>
      <c r="GK813" s="54"/>
      <c r="GL813" s="54"/>
      <c r="GM813" s="54"/>
      <c r="GN813" s="54"/>
      <c r="GO813" s="54"/>
      <c r="GP813" s="54"/>
      <c r="GQ813" s="54"/>
      <c r="GR813" s="54"/>
      <c r="GS813" s="54"/>
      <c r="GT813" s="54"/>
      <c r="GU813" s="54"/>
      <c r="GV813" s="54"/>
      <c r="GW813" s="54"/>
      <c r="GX813" s="54"/>
      <c r="GY813" s="54"/>
      <c r="GZ813" s="54"/>
      <c r="HA813" s="54"/>
      <c r="HB813" s="54"/>
      <c r="HC813" s="54"/>
      <c r="HD813" s="54"/>
      <c r="HE813" s="54"/>
      <c r="HF813" s="54"/>
      <c r="HG813" s="54"/>
      <c r="HH813" s="54"/>
      <c r="HI813" s="54"/>
      <c r="HJ813" s="54"/>
      <c r="HK813" s="54"/>
      <c r="HL813" s="54"/>
      <c r="HM813" s="54"/>
      <c r="HN813" s="54"/>
      <c r="HO813" s="54"/>
      <c r="HP813" s="54"/>
      <c r="HQ813" s="54"/>
      <c r="HR813" s="54"/>
      <c r="HS813" s="54"/>
      <c r="HT813" s="54"/>
      <c r="HU813" s="54"/>
      <c r="HV813" s="54"/>
      <c r="HW813" s="54"/>
      <c r="HX813" s="54"/>
      <c r="HY813" s="54"/>
      <c r="HZ813" s="54"/>
      <c r="IA813" s="54"/>
      <c r="IB813" s="54"/>
      <c r="IC813" s="54"/>
      <c r="ID813" s="54"/>
      <c r="IE813" s="54"/>
      <c r="IF813" s="54"/>
      <c r="IG813" s="54"/>
      <c r="IH813" s="54"/>
      <c r="II813" s="54"/>
      <c r="IJ813" s="54"/>
      <c r="IK813" s="54"/>
      <c r="IL813" s="54"/>
      <c r="IM813" s="54"/>
      <c r="IN813" s="54"/>
      <c r="IO813" s="54"/>
      <c r="IP813" s="54"/>
      <c r="IQ813" s="54"/>
      <c r="IR813" s="54"/>
      <c r="IS813" s="54"/>
      <c r="IT813" s="54"/>
      <c r="IU813" s="54"/>
      <c r="IV813" s="54"/>
      <c r="IW813" s="54"/>
      <c r="IX813" s="54"/>
      <c r="IY813" s="54"/>
      <c r="IZ813" s="54"/>
      <c r="JA813" s="16"/>
      <c r="JB813" s="16"/>
      <c r="JC813" s="16"/>
      <c r="JD813" s="16"/>
    </row>
    <row r="814" spans="1:264" s="6" customFormat="1" x14ac:dyDescent="0.25">
      <c r="A814" s="55">
        <v>810</v>
      </c>
      <c r="B814" s="56">
        <f>ESTUDIANTES!B814</f>
        <v>0</v>
      </c>
      <c r="C814" s="56">
        <f>ESTUDIANTES!C814</f>
        <v>0</v>
      </c>
      <c r="D814" s="97">
        <f>ESTUDIANTES!D814</f>
        <v>0</v>
      </c>
      <c r="E814" s="97"/>
      <c r="F814" s="97"/>
      <c r="G814" s="97"/>
      <c r="H814" s="57">
        <f>ESTUDIANTES!H814</f>
        <v>0</v>
      </c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4"/>
      <c r="EL814" s="54"/>
      <c r="EM814" s="54"/>
      <c r="EN814" s="54"/>
      <c r="EO814" s="54"/>
      <c r="EP814" s="54"/>
      <c r="EQ814" s="54"/>
      <c r="ER814" s="54"/>
      <c r="ES814" s="54"/>
      <c r="ET814" s="54"/>
      <c r="EU814" s="54"/>
      <c r="EV814" s="54"/>
      <c r="EW814" s="54"/>
      <c r="EX814" s="54"/>
      <c r="EY814" s="54"/>
      <c r="EZ814" s="54"/>
      <c r="FA814" s="54"/>
      <c r="FB814" s="54"/>
      <c r="FC814" s="54"/>
      <c r="FD814" s="54"/>
      <c r="FE814" s="54"/>
      <c r="FF814" s="54"/>
      <c r="FG814" s="54"/>
      <c r="FH814" s="54"/>
      <c r="FI814" s="54"/>
      <c r="FJ814" s="54"/>
      <c r="FK814" s="54"/>
      <c r="FL814" s="54"/>
      <c r="FM814" s="54"/>
      <c r="FN814" s="54"/>
      <c r="FO814" s="54"/>
      <c r="FP814" s="54"/>
      <c r="FQ814" s="54"/>
      <c r="FR814" s="54"/>
      <c r="FS814" s="54"/>
      <c r="FT814" s="54"/>
      <c r="FU814" s="54"/>
      <c r="FV814" s="54"/>
      <c r="FW814" s="54"/>
      <c r="FX814" s="54"/>
      <c r="FY814" s="54"/>
      <c r="FZ814" s="54"/>
      <c r="GA814" s="54"/>
      <c r="GB814" s="54"/>
      <c r="GC814" s="54"/>
      <c r="GD814" s="54"/>
      <c r="GE814" s="54"/>
      <c r="GF814" s="54"/>
      <c r="GG814" s="54"/>
      <c r="GH814" s="54"/>
      <c r="GI814" s="54"/>
      <c r="GJ814" s="54"/>
      <c r="GK814" s="54"/>
      <c r="GL814" s="54"/>
      <c r="GM814" s="54"/>
      <c r="GN814" s="54"/>
      <c r="GO814" s="54"/>
      <c r="GP814" s="54"/>
      <c r="GQ814" s="54"/>
      <c r="GR814" s="54"/>
      <c r="GS814" s="54"/>
      <c r="GT814" s="54"/>
      <c r="GU814" s="54"/>
      <c r="GV814" s="54"/>
      <c r="GW814" s="54"/>
      <c r="GX814" s="54"/>
      <c r="GY814" s="54"/>
      <c r="GZ814" s="54"/>
      <c r="HA814" s="54"/>
      <c r="HB814" s="54"/>
      <c r="HC814" s="54"/>
      <c r="HD814" s="54"/>
      <c r="HE814" s="54"/>
      <c r="HF814" s="54"/>
      <c r="HG814" s="54"/>
      <c r="HH814" s="54"/>
      <c r="HI814" s="54"/>
      <c r="HJ814" s="54"/>
      <c r="HK814" s="54"/>
      <c r="HL814" s="54"/>
      <c r="HM814" s="54"/>
      <c r="HN814" s="54"/>
      <c r="HO814" s="54"/>
      <c r="HP814" s="54"/>
      <c r="HQ814" s="54"/>
      <c r="HR814" s="54"/>
      <c r="HS814" s="54"/>
      <c r="HT814" s="54"/>
      <c r="HU814" s="54"/>
      <c r="HV814" s="54"/>
      <c r="HW814" s="54"/>
      <c r="HX814" s="54"/>
      <c r="HY814" s="54"/>
      <c r="HZ814" s="54"/>
      <c r="IA814" s="54"/>
      <c r="IB814" s="54"/>
      <c r="IC814" s="54"/>
      <c r="ID814" s="54"/>
      <c r="IE814" s="54"/>
      <c r="IF814" s="54"/>
      <c r="IG814" s="54"/>
      <c r="IH814" s="54"/>
      <c r="II814" s="54"/>
      <c r="IJ814" s="54"/>
      <c r="IK814" s="54"/>
      <c r="IL814" s="54"/>
      <c r="IM814" s="54"/>
      <c r="IN814" s="54"/>
      <c r="IO814" s="54"/>
      <c r="IP814" s="54"/>
      <c r="IQ814" s="54"/>
      <c r="IR814" s="54"/>
      <c r="IS814" s="54"/>
      <c r="IT814" s="54"/>
      <c r="IU814" s="54"/>
      <c r="IV814" s="54"/>
      <c r="IW814" s="54"/>
      <c r="IX814" s="54"/>
      <c r="IY814" s="54"/>
      <c r="IZ814" s="54"/>
      <c r="JA814" s="16"/>
      <c r="JB814" s="16"/>
      <c r="JC814" s="16"/>
      <c r="JD814" s="16"/>
    </row>
    <row r="815" spans="1:264" s="6" customFormat="1" x14ac:dyDescent="0.25">
      <c r="A815" s="55">
        <v>811</v>
      </c>
      <c r="B815" s="56">
        <f>ESTUDIANTES!B815</f>
        <v>0</v>
      </c>
      <c r="C815" s="56">
        <f>ESTUDIANTES!C815</f>
        <v>0</v>
      </c>
      <c r="D815" s="97">
        <f>ESTUDIANTES!D815</f>
        <v>0</v>
      </c>
      <c r="E815" s="97"/>
      <c r="F815" s="97"/>
      <c r="G815" s="97"/>
      <c r="H815" s="57">
        <f>ESTUDIANTES!H815</f>
        <v>0</v>
      </c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4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4"/>
      <c r="EK815" s="54"/>
      <c r="EL815" s="54"/>
      <c r="EM815" s="54"/>
      <c r="EN815" s="54"/>
      <c r="EO815" s="54"/>
      <c r="EP815" s="54"/>
      <c r="EQ815" s="54"/>
      <c r="ER815" s="54"/>
      <c r="ES815" s="54"/>
      <c r="ET815" s="54"/>
      <c r="EU815" s="54"/>
      <c r="EV815" s="54"/>
      <c r="EW815" s="54"/>
      <c r="EX815" s="54"/>
      <c r="EY815" s="54"/>
      <c r="EZ815" s="54"/>
      <c r="FA815" s="54"/>
      <c r="FB815" s="54"/>
      <c r="FC815" s="54"/>
      <c r="FD815" s="54"/>
      <c r="FE815" s="54"/>
      <c r="FF815" s="54"/>
      <c r="FG815" s="54"/>
      <c r="FH815" s="54"/>
      <c r="FI815" s="54"/>
      <c r="FJ815" s="54"/>
      <c r="FK815" s="54"/>
      <c r="FL815" s="54"/>
      <c r="FM815" s="54"/>
      <c r="FN815" s="54"/>
      <c r="FO815" s="54"/>
      <c r="FP815" s="54"/>
      <c r="FQ815" s="54"/>
      <c r="FR815" s="54"/>
      <c r="FS815" s="54"/>
      <c r="FT815" s="54"/>
      <c r="FU815" s="54"/>
      <c r="FV815" s="54"/>
      <c r="FW815" s="54"/>
      <c r="FX815" s="54"/>
      <c r="FY815" s="54"/>
      <c r="FZ815" s="54"/>
      <c r="GA815" s="54"/>
      <c r="GB815" s="54"/>
      <c r="GC815" s="54"/>
      <c r="GD815" s="54"/>
      <c r="GE815" s="54"/>
      <c r="GF815" s="54"/>
      <c r="GG815" s="54"/>
      <c r="GH815" s="54"/>
      <c r="GI815" s="54"/>
      <c r="GJ815" s="54"/>
      <c r="GK815" s="54"/>
      <c r="GL815" s="54"/>
      <c r="GM815" s="54"/>
      <c r="GN815" s="54"/>
      <c r="GO815" s="54"/>
      <c r="GP815" s="54"/>
      <c r="GQ815" s="54"/>
      <c r="GR815" s="54"/>
      <c r="GS815" s="54"/>
      <c r="GT815" s="54"/>
      <c r="GU815" s="54"/>
      <c r="GV815" s="54"/>
      <c r="GW815" s="54"/>
      <c r="GX815" s="54"/>
      <c r="GY815" s="54"/>
      <c r="GZ815" s="54"/>
      <c r="HA815" s="54"/>
      <c r="HB815" s="54"/>
      <c r="HC815" s="54"/>
      <c r="HD815" s="54"/>
      <c r="HE815" s="54"/>
      <c r="HF815" s="54"/>
      <c r="HG815" s="54"/>
      <c r="HH815" s="54"/>
      <c r="HI815" s="54"/>
      <c r="HJ815" s="54"/>
      <c r="HK815" s="54"/>
      <c r="HL815" s="54"/>
      <c r="HM815" s="54"/>
      <c r="HN815" s="54"/>
      <c r="HO815" s="54"/>
      <c r="HP815" s="54"/>
      <c r="HQ815" s="54"/>
      <c r="HR815" s="54"/>
      <c r="HS815" s="54"/>
      <c r="HT815" s="54"/>
      <c r="HU815" s="54"/>
      <c r="HV815" s="54"/>
      <c r="HW815" s="54"/>
      <c r="HX815" s="54"/>
      <c r="HY815" s="54"/>
      <c r="HZ815" s="54"/>
      <c r="IA815" s="54"/>
      <c r="IB815" s="54"/>
      <c r="IC815" s="54"/>
      <c r="ID815" s="54"/>
      <c r="IE815" s="54"/>
      <c r="IF815" s="54"/>
      <c r="IG815" s="54"/>
      <c r="IH815" s="54"/>
      <c r="II815" s="54"/>
      <c r="IJ815" s="54"/>
      <c r="IK815" s="54"/>
      <c r="IL815" s="54"/>
      <c r="IM815" s="54"/>
      <c r="IN815" s="54"/>
      <c r="IO815" s="54"/>
      <c r="IP815" s="54"/>
      <c r="IQ815" s="54"/>
      <c r="IR815" s="54"/>
      <c r="IS815" s="54"/>
      <c r="IT815" s="54"/>
      <c r="IU815" s="54"/>
      <c r="IV815" s="54"/>
      <c r="IW815" s="54"/>
      <c r="IX815" s="54"/>
      <c r="IY815" s="54"/>
      <c r="IZ815" s="54"/>
      <c r="JA815" s="16"/>
      <c r="JB815" s="16"/>
      <c r="JC815" s="16"/>
      <c r="JD815" s="16"/>
    </row>
    <row r="816" spans="1:264" s="6" customFormat="1" x14ac:dyDescent="0.25">
      <c r="A816" s="55">
        <v>812</v>
      </c>
      <c r="B816" s="56">
        <f>ESTUDIANTES!B816</f>
        <v>0</v>
      </c>
      <c r="C816" s="56">
        <f>ESTUDIANTES!C816</f>
        <v>0</v>
      </c>
      <c r="D816" s="97">
        <f>ESTUDIANTES!D816</f>
        <v>0</v>
      </c>
      <c r="E816" s="97"/>
      <c r="F816" s="97"/>
      <c r="G816" s="97"/>
      <c r="H816" s="57">
        <f>ESTUDIANTES!H816</f>
        <v>0</v>
      </c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4"/>
      <c r="EK816" s="54"/>
      <c r="EL816" s="54"/>
      <c r="EM816" s="54"/>
      <c r="EN816" s="54"/>
      <c r="EO816" s="54"/>
      <c r="EP816" s="54"/>
      <c r="EQ816" s="54"/>
      <c r="ER816" s="54"/>
      <c r="ES816" s="54"/>
      <c r="ET816" s="54"/>
      <c r="EU816" s="54"/>
      <c r="EV816" s="54"/>
      <c r="EW816" s="54"/>
      <c r="EX816" s="54"/>
      <c r="EY816" s="54"/>
      <c r="EZ816" s="54"/>
      <c r="FA816" s="54"/>
      <c r="FB816" s="54"/>
      <c r="FC816" s="54"/>
      <c r="FD816" s="54"/>
      <c r="FE816" s="54"/>
      <c r="FF816" s="54"/>
      <c r="FG816" s="54"/>
      <c r="FH816" s="54"/>
      <c r="FI816" s="54"/>
      <c r="FJ816" s="54"/>
      <c r="FK816" s="54"/>
      <c r="FL816" s="54"/>
      <c r="FM816" s="54"/>
      <c r="FN816" s="54"/>
      <c r="FO816" s="54"/>
      <c r="FP816" s="54"/>
      <c r="FQ816" s="54"/>
      <c r="FR816" s="54"/>
      <c r="FS816" s="54"/>
      <c r="FT816" s="54"/>
      <c r="FU816" s="54"/>
      <c r="FV816" s="54"/>
      <c r="FW816" s="54"/>
      <c r="FX816" s="54"/>
      <c r="FY816" s="54"/>
      <c r="FZ816" s="54"/>
      <c r="GA816" s="54"/>
      <c r="GB816" s="54"/>
      <c r="GC816" s="54"/>
      <c r="GD816" s="54"/>
      <c r="GE816" s="54"/>
      <c r="GF816" s="54"/>
      <c r="GG816" s="54"/>
      <c r="GH816" s="54"/>
      <c r="GI816" s="54"/>
      <c r="GJ816" s="54"/>
      <c r="GK816" s="54"/>
      <c r="GL816" s="54"/>
      <c r="GM816" s="54"/>
      <c r="GN816" s="54"/>
      <c r="GO816" s="54"/>
      <c r="GP816" s="54"/>
      <c r="GQ816" s="54"/>
      <c r="GR816" s="54"/>
      <c r="GS816" s="54"/>
      <c r="GT816" s="54"/>
      <c r="GU816" s="54"/>
      <c r="GV816" s="54"/>
      <c r="GW816" s="54"/>
      <c r="GX816" s="54"/>
      <c r="GY816" s="54"/>
      <c r="GZ816" s="54"/>
      <c r="HA816" s="54"/>
      <c r="HB816" s="54"/>
      <c r="HC816" s="54"/>
      <c r="HD816" s="54"/>
      <c r="HE816" s="54"/>
      <c r="HF816" s="54"/>
      <c r="HG816" s="54"/>
      <c r="HH816" s="54"/>
      <c r="HI816" s="54"/>
      <c r="HJ816" s="54"/>
      <c r="HK816" s="54"/>
      <c r="HL816" s="54"/>
      <c r="HM816" s="54"/>
      <c r="HN816" s="54"/>
      <c r="HO816" s="54"/>
      <c r="HP816" s="54"/>
      <c r="HQ816" s="54"/>
      <c r="HR816" s="54"/>
      <c r="HS816" s="54"/>
      <c r="HT816" s="54"/>
      <c r="HU816" s="54"/>
      <c r="HV816" s="54"/>
      <c r="HW816" s="54"/>
      <c r="HX816" s="54"/>
      <c r="HY816" s="54"/>
      <c r="HZ816" s="54"/>
      <c r="IA816" s="54"/>
      <c r="IB816" s="54"/>
      <c r="IC816" s="54"/>
      <c r="ID816" s="54"/>
      <c r="IE816" s="54"/>
      <c r="IF816" s="54"/>
      <c r="IG816" s="54"/>
      <c r="IH816" s="54"/>
      <c r="II816" s="54"/>
      <c r="IJ816" s="54"/>
      <c r="IK816" s="54"/>
      <c r="IL816" s="54"/>
      <c r="IM816" s="54"/>
      <c r="IN816" s="54"/>
      <c r="IO816" s="54"/>
      <c r="IP816" s="54"/>
      <c r="IQ816" s="54"/>
      <c r="IR816" s="54"/>
      <c r="IS816" s="54"/>
      <c r="IT816" s="54"/>
      <c r="IU816" s="54"/>
      <c r="IV816" s="54"/>
      <c r="IW816" s="54"/>
      <c r="IX816" s="54"/>
      <c r="IY816" s="54"/>
      <c r="IZ816" s="54"/>
      <c r="JA816" s="16"/>
      <c r="JB816" s="16"/>
      <c r="JC816" s="16"/>
      <c r="JD816" s="16"/>
    </row>
    <row r="817" spans="1:264" s="6" customFormat="1" x14ac:dyDescent="0.25">
      <c r="A817" s="55">
        <v>813</v>
      </c>
      <c r="B817" s="56">
        <f>ESTUDIANTES!B817</f>
        <v>0</v>
      </c>
      <c r="C817" s="56">
        <f>ESTUDIANTES!C817</f>
        <v>0</v>
      </c>
      <c r="D817" s="97">
        <f>ESTUDIANTES!D817</f>
        <v>0</v>
      </c>
      <c r="E817" s="97"/>
      <c r="F817" s="97"/>
      <c r="G817" s="97"/>
      <c r="H817" s="57">
        <f>ESTUDIANTES!H817</f>
        <v>0</v>
      </c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4"/>
      <c r="EK817" s="54"/>
      <c r="EL817" s="54"/>
      <c r="EM817" s="54"/>
      <c r="EN817" s="54"/>
      <c r="EO817" s="54"/>
      <c r="EP817" s="54"/>
      <c r="EQ817" s="54"/>
      <c r="ER817" s="54"/>
      <c r="ES817" s="54"/>
      <c r="ET817" s="54"/>
      <c r="EU817" s="54"/>
      <c r="EV817" s="54"/>
      <c r="EW817" s="54"/>
      <c r="EX817" s="54"/>
      <c r="EY817" s="54"/>
      <c r="EZ817" s="54"/>
      <c r="FA817" s="54"/>
      <c r="FB817" s="54"/>
      <c r="FC817" s="54"/>
      <c r="FD817" s="54"/>
      <c r="FE817" s="54"/>
      <c r="FF817" s="54"/>
      <c r="FG817" s="54"/>
      <c r="FH817" s="54"/>
      <c r="FI817" s="54"/>
      <c r="FJ817" s="54"/>
      <c r="FK817" s="54"/>
      <c r="FL817" s="54"/>
      <c r="FM817" s="54"/>
      <c r="FN817" s="54"/>
      <c r="FO817" s="54"/>
      <c r="FP817" s="54"/>
      <c r="FQ817" s="54"/>
      <c r="FR817" s="54"/>
      <c r="FS817" s="54"/>
      <c r="FT817" s="54"/>
      <c r="FU817" s="54"/>
      <c r="FV817" s="54"/>
      <c r="FW817" s="54"/>
      <c r="FX817" s="54"/>
      <c r="FY817" s="54"/>
      <c r="FZ817" s="54"/>
      <c r="GA817" s="54"/>
      <c r="GB817" s="54"/>
      <c r="GC817" s="54"/>
      <c r="GD817" s="54"/>
      <c r="GE817" s="54"/>
      <c r="GF817" s="54"/>
      <c r="GG817" s="54"/>
      <c r="GH817" s="54"/>
      <c r="GI817" s="54"/>
      <c r="GJ817" s="54"/>
      <c r="GK817" s="54"/>
      <c r="GL817" s="54"/>
      <c r="GM817" s="54"/>
      <c r="GN817" s="54"/>
      <c r="GO817" s="54"/>
      <c r="GP817" s="54"/>
      <c r="GQ817" s="54"/>
      <c r="GR817" s="54"/>
      <c r="GS817" s="54"/>
      <c r="GT817" s="54"/>
      <c r="GU817" s="54"/>
      <c r="GV817" s="54"/>
      <c r="GW817" s="54"/>
      <c r="GX817" s="54"/>
      <c r="GY817" s="54"/>
      <c r="GZ817" s="54"/>
      <c r="HA817" s="54"/>
      <c r="HB817" s="54"/>
      <c r="HC817" s="54"/>
      <c r="HD817" s="54"/>
      <c r="HE817" s="54"/>
      <c r="HF817" s="54"/>
      <c r="HG817" s="54"/>
      <c r="HH817" s="54"/>
      <c r="HI817" s="54"/>
      <c r="HJ817" s="54"/>
      <c r="HK817" s="54"/>
      <c r="HL817" s="54"/>
      <c r="HM817" s="54"/>
      <c r="HN817" s="54"/>
      <c r="HO817" s="54"/>
      <c r="HP817" s="54"/>
      <c r="HQ817" s="54"/>
      <c r="HR817" s="54"/>
      <c r="HS817" s="54"/>
      <c r="HT817" s="54"/>
      <c r="HU817" s="54"/>
      <c r="HV817" s="54"/>
      <c r="HW817" s="54"/>
      <c r="HX817" s="54"/>
      <c r="HY817" s="54"/>
      <c r="HZ817" s="54"/>
      <c r="IA817" s="54"/>
      <c r="IB817" s="54"/>
      <c r="IC817" s="54"/>
      <c r="ID817" s="54"/>
      <c r="IE817" s="54"/>
      <c r="IF817" s="54"/>
      <c r="IG817" s="54"/>
      <c r="IH817" s="54"/>
      <c r="II817" s="54"/>
      <c r="IJ817" s="54"/>
      <c r="IK817" s="54"/>
      <c r="IL817" s="54"/>
      <c r="IM817" s="54"/>
      <c r="IN817" s="54"/>
      <c r="IO817" s="54"/>
      <c r="IP817" s="54"/>
      <c r="IQ817" s="54"/>
      <c r="IR817" s="54"/>
      <c r="IS817" s="54"/>
      <c r="IT817" s="54"/>
      <c r="IU817" s="54"/>
      <c r="IV817" s="54"/>
      <c r="IW817" s="54"/>
      <c r="IX817" s="54"/>
      <c r="IY817" s="54"/>
      <c r="IZ817" s="54"/>
      <c r="JA817" s="16"/>
      <c r="JB817" s="16"/>
      <c r="JC817" s="16"/>
      <c r="JD817" s="16"/>
    </row>
    <row r="818" spans="1:264" s="6" customFormat="1" x14ac:dyDescent="0.25">
      <c r="A818" s="55">
        <v>814</v>
      </c>
      <c r="B818" s="56">
        <f>ESTUDIANTES!B818</f>
        <v>0</v>
      </c>
      <c r="C818" s="56">
        <f>ESTUDIANTES!C818</f>
        <v>0</v>
      </c>
      <c r="D818" s="97">
        <f>ESTUDIANTES!D818</f>
        <v>0</v>
      </c>
      <c r="E818" s="97"/>
      <c r="F818" s="97"/>
      <c r="G818" s="97"/>
      <c r="H818" s="57">
        <f>ESTUDIANTES!H818</f>
        <v>0</v>
      </c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  <c r="CP818" s="54"/>
      <c r="CQ818" s="54"/>
      <c r="CR818" s="54"/>
      <c r="CS818" s="54"/>
      <c r="CT818" s="54"/>
      <c r="CU818" s="54"/>
      <c r="CV818" s="54"/>
      <c r="CW818" s="54"/>
      <c r="CX818" s="54"/>
      <c r="CY818" s="54"/>
      <c r="CZ818" s="54"/>
      <c r="DA818" s="54"/>
      <c r="DB818" s="54"/>
      <c r="DC818" s="54"/>
      <c r="DD818" s="54"/>
      <c r="DE818" s="54"/>
      <c r="DF818" s="54"/>
      <c r="DG818" s="54"/>
      <c r="DH818" s="54"/>
      <c r="DI818" s="54"/>
      <c r="DJ818" s="54"/>
      <c r="DK818" s="54"/>
      <c r="DL818" s="54"/>
      <c r="DM818" s="54"/>
      <c r="DN818" s="54"/>
      <c r="DO818" s="54"/>
      <c r="DP818" s="54"/>
      <c r="DQ818" s="54"/>
      <c r="DR818" s="54"/>
      <c r="DS818" s="54"/>
      <c r="DT818" s="54"/>
      <c r="DU818" s="54"/>
      <c r="DV818" s="54"/>
      <c r="DW818" s="54"/>
      <c r="DX818" s="54"/>
      <c r="DY818" s="54"/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  <c r="EJ818" s="54"/>
      <c r="EK818" s="54"/>
      <c r="EL818" s="54"/>
      <c r="EM818" s="54"/>
      <c r="EN818" s="54"/>
      <c r="EO818" s="54"/>
      <c r="EP818" s="54"/>
      <c r="EQ818" s="54"/>
      <c r="ER818" s="54"/>
      <c r="ES818" s="54"/>
      <c r="ET818" s="54"/>
      <c r="EU818" s="54"/>
      <c r="EV818" s="54"/>
      <c r="EW818" s="54"/>
      <c r="EX818" s="54"/>
      <c r="EY818" s="54"/>
      <c r="EZ818" s="54"/>
      <c r="FA818" s="54"/>
      <c r="FB818" s="54"/>
      <c r="FC818" s="54"/>
      <c r="FD818" s="54"/>
      <c r="FE818" s="54"/>
      <c r="FF818" s="54"/>
      <c r="FG818" s="54"/>
      <c r="FH818" s="54"/>
      <c r="FI818" s="54"/>
      <c r="FJ818" s="54"/>
      <c r="FK818" s="54"/>
      <c r="FL818" s="54"/>
      <c r="FM818" s="54"/>
      <c r="FN818" s="54"/>
      <c r="FO818" s="54"/>
      <c r="FP818" s="54"/>
      <c r="FQ818" s="54"/>
      <c r="FR818" s="54"/>
      <c r="FS818" s="54"/>
      <c r="FT818" s="54"/>
      <c r="FU818" s="54"/>
      <c r="FV818" s="54"/>
      <c r="FW818" s="54"/>
      <c r="FX818" s="54"/>
      <c r="FY818" s="54"/>
      <c r="FZ818" s="54"/>
      <c r="GA818" s="54"/>
      <c r="GB818" s="54"/>
      <c r="GC818" s="54"/>
      <c r="GD818" s="54"/>
      <c r="GE818" s="54"/>
      <c r="GF818" s="54"/>
      <c r="GG818" s="54"/>
      <c r="GH818" s="54"/>
      <c r="GI818" s="54"/>
      <c r="GJ818" s="54"/>
      <c r="GK818" s="54"/>
      <c r="GL818" s="54"/>
      <c r="GM818" s="54"/>
      <c r="GN818" s="54"/>
      <c r="GO818" s="54"/>
      <c r="GP818" s="54"/>
      <c r="GQ818" s="54"/>
      <c r="GR818" s="54"/>
      <c r="GS818" s="54"/>
      <c r="GT818" s="54"/>
      <c r="GU818" s="54"/>
      <c r="GV818" s="54"/>
      <c r="GW818" s="54"/>
      <c r="GX818" s="54"/>
      <c r="GY818" s="54"/>
      <c r="GZ818" s="54"/>
      <c r="HA818" s="54"/>
      <c r="HB818" s="54"/>
      <c r="HC818" s="54"/>
      <c r="HD818" s="54"/>
      <c r="HE818" s="54"/>
      <c r="HF818" s="54"/>
      <c r="HG818" s="54"/>
      <c r="HH818" s="54"/>
      <c r="HI818" s="54"/>
      <c r="HJ818" s="54"/>
      <c r="HK818" s="54"/>
      <c r="HL818" s="54"/>
      <c r="HM818" s="54"/>
      <c r="HN818" s="54"/>
      <c r="HO818" s="54"/>
      <c r="HP818" s="54"/>
      <c r="HQ818" s="54"/>
      <c r="HR818" s="54"/>
      <c r="HS818" s="54"/>
      <c r="HT818" s="54"/>
      <c r="HU818" s="54"/>
      <c r="HV818" s="54"/>
      <c r="HW818" s="54"/>
      <c r="HX818" s="54"/>
      <c r="HY818" s="54"/>
      <c r="HZ818" s="54"/>
      <c r="IA818" s="54"/>
      <c r="IB818" s="54"/>
      <c r="IC818" s="54"/>
      <c r="ID818" s="54"/>
      <c r="IE818" s="54"/>
      <c r="IF818" s="54"/>
      <c r="IG818" s="54"/>
      <c r="IH818" s="54"/>
      <c r="II818" s="54"/>
      <c r="IJ818" s="54"/>
      <c r="IK818" s="54"/>
      <c r="IL818" s="54"/>
      <c r="IM818" s="54"/>
      <c r="IN818" s="54"/>
      <c r="IO818" s="54"/>
      <c r="IP818" s="54"/>
      <c r="IQ818" s="54"/>
      <c r="IR818" s="54"/>
      <c r="IS818" s="54"/>
      <c r="IT818" s="54"/>
      <c r="IU818" s="54"/>
      <c r="IV818" s="54"/>
      <c r="IW818" s="54"/>
      <c r="IX818" s="54"/>
      <c r="IY818" s="54"/>
      <c r="IZ818" s="54"/>
      <c r="JA818" s="16"/>
      <c r="JB818" s="16"/>
      <c r="JC818" s="16"/>
      <c r="JD818" s="16"/>
    </row>
    <row r="819" spans="1:264" s="6" customFormat="1" x14ac:dyDescent="0.25">
      <c r="A819" s="55">
        <v>815</v>
      </c>
      <c r="B819" s="56">
        <f>ESTUDIANTES!B819</f>
        <v>0</v>
      </c>
      <c r="C819" s="56">
        <f>ESTUDIANTES!C819</f>
        <v>0</v>
      </c>
      <c r="D819" s="97">
        <f>ESTUDIANTES!D819</f>
        <v>0</v>
      </c>
      <c r="E819" s="97"/>
      <c r="F819" s="97"/>
      <c r="G819" s="97"/>
      <c r="H819" s="57">
        <f>ESTUDIANTES!H819</f>
        <v>0</v>
      </c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  <c r="CP819" s="54"/>
      <c r="CQ819" s="54"/>
      <c r="CR819" s="54"/>
      <c r="CS819" s="54"/>
      <c r="CT819" s="54"/>
      <c r="CU819" s="54"/>
      <c r="CV819" s="54"/>
      <c r="CW819" s="54"/>
      <c r="CX819" s="54"/>
      <c r="CY819" s="54"/>
      <c r="CZ819" s="54"/>
      <c r="DA819" s="54"/>
      <c r="DB819" s="54"/>
      <c r="DC819" s="54"/>
      <c r="DD819" s="54"/>
      <c r="DE819" s="54"/>
      <c r="DF819" s="54"/>
      <c r="DG819" s="54"/>
      <c r="DH819" s="54"/>
      <c r="DI819" s="54"/>
      <c r="DJ819" s="54"/>
      <c r="DK819" s="54"/>
      <c r="DL819" s="54"/>
      <c r="DM819" s="54"/>
      <c r="DN819" s="54"/>
      <c r="DO819" s="54"/>
      <c r="DP819" s="54"/>
      <c r="DQ819" s="54"/>
      <c r="DR819" s="54"/>
      <c r="DS819" s="54"/>
      <c r="DT819" s="54"/>
      <c r="DU819" s="54"/>
      <c r="DV819" s="54"/>
      <c r="DW819" s="54"/>
      <c r="DX819" s="54"/>
      <c r="DY819" s="54"/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  <c r="EJ819" s="54"/>
      <c r="EK819" s="54"/>
      <c r="EL819" s="54"/>
      <c r="EM819" s="54"/>
      <c r="EN819" s="54"/>
      <c r="EO819" s="54"/>
      <c r="EP819" s="54"/>
      <c r="EQ819" s="54"/>
      <c r="ER819" s="54"/>
      <c r="ES819" s="54"/>
      <c r="ET819" s="54"/>
      <c r="EU819" s="54"/>
      <c r="EV819" s="54"/>
      <c r="EW819" s="54"/>
      <c r="EX819" s="54"/>
      <c r="EY819" s="54"/>
      <c r="EZ819" s="54"/>
      <c r="FA819" s="54"/>
      <c r="FB819" s="54"/>
      <c r="FC819" s="54"/>
      <c r="FD819" s="54"/>
      <c r="FE819" s="54"/>
      <c r="FF819" s="54"/>
      <c r="FG819" s="54"/>
      <c r="FH819" s="54"/>
      <c r="FI819" s="54"/>
      <c r="FJ819" s="54"/>
      <c r="FK819" s="54"/>
      <c r="FL819" s="54"/>
      <c r="FM819" s="54"/>
      <c r="FN819" s="54"/>
      <c r="FO819" s="54"/>
      <c r="FP819" s="54"/>
      <c r="FQ819" s="54"/>
      <c r="FR819" s="54"/>
      <c r="FS819" s="54"/>
      <c r="FT819" s="54"/>
      <c r="FU819" s="54"/>
      <c r="FV819" s="54"/>
      <c r="FW819" s="54"/>
      <c r="FX819" s="54"/>
      <c r="FY819" s="54"/>
      <c r="FZ819" s="54"/>
      <c r="GA819" s="54"/>
      <c r="GB819" s="54"/>
      <c r="GC819" s="54"/>
      <c r="GD819" s="54"/>
      <c r="GE819" s="54"/>
      <c r="GF819" s="54"/>
      <c r="GG819" s="54"/>
      <c r="GH819" s="54"/>
      <c r="GI819" s="54"/>
      <c r="GJ819" s="54"/>
      <c r="GK819" s="54"/>
      <c r="GL819" s="54"/>
      <c r="GM819" s="54"/>
      <c r="GN819" s="54"/>
      <c r="GO819" s="54"/>
      <c r="GP819" s="54"/>
      <c r="GQ819" s="54"/>
      <c r="GR819" s="54"/>
      <c r="GS819" s="54"/>
      <c r="GT819" s="54"/>
      <c r="GU819" s="54"/>
      <c r="GV819" s="54"/>
      <c r="GW819" s="54"/>
      <c r="GX819" s="54"/>
      <c r="GY819" s="54"/>
      <c r="GZ819" s="54"/>
      <c r="HA819" s="54"/>
      <c r="HB819" s="54"/>
      <c r="HC819" s="54"/>
      <c r="HD819" s="54"/>
      <c r="HE819" s="54"/>
      <c r="HF819" s="54"/>
      <c r="HG819" s="54"/>
      <c r="HH819" s="54"/>
      <c r="HI819" s="54"/>
      <c r="HJ819" s="54"/>
      <c r="HK819" s="54"/>
      <c r="HL819" s="54"/>
      <c r="HM819" s="54"/>
      <c r="HN819" s="54"/>
      <c r="HO819" s="54"/>
      <c r="HP819" s="54"/>
      <c r="HQ819" s="54"/>
      <c r="HR819" s="54"/>
      <c r="HS819" s="54"/>
      <c r="HT819" s="54"/>
      <c r="HU819" s="54"/>
      <c r="HV819" s="54"/>
      <c r="HW819" s="54"/>
      <c r="HX819" s="54"/>
      <c r="HY819" s="54"/>
      <c r="HZ819" s="54"/>
      <c r="IA819" s="54"/>
      <c r="IB819" s="54"/>
      <c r="IC819" s="54"/>
      <c r="ID819" s="54"/>
      <c r="IE819" s="54"/>
      <c r="IF819" s="54"/>
      <c r="IG819" s="54"/>
      <c r="IH819" s="54"/>
      <c r="II819" s="54"/>
      <c r="IJ819" s="54"/>
      <c r="IK819" s="54"/>
      <c r="IL819" s="54"/>
      <c r="IM819" s="54"/>
      <c r="IN819" s="54"/>
      <c r="IO819" s="54"/>
      <c r="IP819" s="54"/>
      <c r="IQ819" s="54"/>
      <c r="IR819" s="54"/>
      <c r="IS819" s="54"/>
      <c r="IT819" s="54"/>
      <c r="IU819" s="54"/>
      <c r="IV819" s="54"/>
      <c r="IW819" s="54"/>
      <c r="IX819" s="54"/>
      <c r="IY819" s="54"/>
      <c r="IZ819" s="54"/>
      <c r="JA819" s="16"/>
      <c r="JB819" s="16"/>
      <c r="JC819" s="16"/>
      <c r="JD819" s="16"/>
    </row>
    <row r="820" spans="1:264" s="6" customFormat="1" x14ac:dyDescent="0.25">
      <c r="A820" s="55">
        <v>816</v>
      </c>
      <c r="B820" s="56">
        <f>ESTUDIANTES!B820</f>
        <v>0</v>
      </c>
      <c r="C820" s="56">
        <f>ESTUDIANTES!C820</f>
        <v>0</v>
      </c>
      <c r="D820" s="97">
        <f>ESTUDIANTES!D820</f>
        <v>0</v>
      </c>
      <c r="E820" s="97"/>
      <c r="F820" s="97"/>
      <c r="G820" s="97"/>
      <c r="H820" s="57">
        <f>ESTUDIANTES!H820</f>
        <v>0</v>
      </c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4"/>
      <c r="EL820" s="54"/>
      <c r="EM820" s="54"/>
      <c r="EN820" s="54"/>
      <c r="EO820" s="54"/>
      <c r="EP820" s="54"/>
      <c r="EQ820" s="54"/>
      <c r="ER820" s="54"/>
      <c r="ES820" s="54"/>
      <c r="ET820" s="54"/>
      <c r="EU820" s="54"/>
      <c r="EV820" s="54"/>
      <c r="EW820" s="54"/>
      <c r="EX820" s="54"/>
      <c r="EY820" s="54"/>
      <c r="EZ820" s="54"/>
      <c r="FA820" s="54"/>
      <c r="FB820" s="54"/>
      <c r="FC820" s="54"/>
      <c r="FD820" s="54"/>
      <c r="FE820" s="54"/>
      <c r="FF820" s="54"/>
      <c r="FG820" s="54"/>
      <c r="FH820" s="54"/>
      <c r="FI820" s="54"/>
      <c r="FJ820" s="54"/>
      <c r="FK820" s="54"/>
      <c r="FL820" s="54"/>
      <c r="FM820" s="54"/>
      <c r="FN820" s="54"/>
      <c r="FO820" s="54"/>
      <c r="FP820" s="54"/>
      <c r="FQ820" s="54"/>
      <c r="FR820" s="54"/>
      <c r="FS820" s="54"/>
      <c r="FT820" s="54"/>
      <c r="FU820" s="54"/>
      <c r="FV820" s="54"/>
      <c r="FW820" s="54"/>
      <c r="FX820" s="54"/>
      <c r="FY820" s="54"/>
      <c r="FZ820" s="54"/>
      <c r="GA820" s="54"/>
      <c r="GB820" s="54"/>
      <c r="GC820" s="54"/>
      <c r="GD820" s="54"/>
      <c r="GE820" s="54"/>
      <c r="GF820" s="54"/>
      <c r="GG820" s="54"/>
      <c r="GH820" s="54"/>
      <c r="GI820" s="54"/>
      <c r="GJ820" s="54"/>
      <c r="GK820" s="54"/>
      <c r="GL820" s="54"/>
      <c r="GM820" s="54"/>
      <c r="GN820" s="54"/>
      <c r="GO820" s="54"/>
      <c r="GP820" s="54"/>
      <c r="GQ820" s="54"/>
      <c r="GR820" s="54"/>
      <c r="GS820" s="54"/>
      <c r="GT820" s="54"/>
      <c r="GU820" s="54"/>
      <c r="GV820" s="54"/>
      <c r="GW820" s="54"/>
      <c r="GX820" s="54"/>
      <c r="GY820" s="54"/>
      <c r="GZ820" s="54"/>
      <c r="HA820" s="54"/>
      <c r="HB820" s="54"/>
      <c r="HC820" s="54"/>
      <c r="HD820" s="54"/>
      <c r="HE820" s="54"/>
      <c r="HF820" s="54"/>
      <c r="HG820" s="54"/>
      <c r="HH820" s="54"/>
      <c r="HI820" s="54"/>
      <c r="HJ820" s="54"/>
      <c r="HK820" s="54"/>
      <c r="HL820" s="54"/>
      <c r="HM820" s="54"/>
      <c r="HN820" s="54"/>
      <c r="HO820" s="54"/>
      <c r="HP820" s="54"/>
      <c r="HQ820" s="54"/>
      <c r="HR820" s="54"/>
      <c r="HS820" s="54"/>
      <c r="HT820" s="54"/>
      <c r="HU820" s="54"/>
      <c r="HV820" s="54"/>
      <c r="HW820" s="54"/>
      <c r="HX820" s="54"/>
      <c r="HY820" s="54"/>
      <c r="HZ820" s="54"/>
      <c r="IA820" s="54"/>
      <c r="IB820" s="54"/>
      <c r="IC820" s="54"/>
      <c r="ID820" s="54"/>
      <c r="IE820" s="54"/>
      <c r="IF820" s="54"/>
      <c r="IG820" s="54"/>
      <c r="IH820" s="54"/>
      <c r="II820" s="54"/>
      <c r="IJ820" s="54"/>
      <c r="IK820" s="54"/>
      <c r="IL820" s="54"/>
      <c r="IM820" s="54"/>
      <c r="IN820" s="54"/>
      <c r="IO820" s="54"/>
      <c r="IP820" s="54"/>
      <c r="IQ820" s="54"/>
      <c r="IR820" s="54"/>
      <c r="IS820" s="54"/>
      <c r="IT820" s="54"/>
      <c r="IU820" s="54"/>
      <c r="IV820" s="54"/>
      <c r="IW820" s="54"/>
      <c r="IX820" s="54"/>
      <c r="IY820" s="54"/>
      <c r="IZ820" s="54"/>
      <c r="JA820" s="16"/>
      <c r="JB820" s="16"/>
      <c r="JC820" s="16"/>
      <c r="JD820" s="16"/>
    </row>
    <row r="821" spans="1:264" s="6" customFormat="1" x14ac:dyDescent="0.25">
      <c r="A821" s="55">
        <v>817</v>
      </c>
      <c r="B821" s="56">
        <f>ESTUDIANTES!B821</f>
        <v>0</v>
      </c>
      <c r="C821" s="56">
        <f>ESTUDIANTES!C821</f>
        <v>0</v>
      </c>
      <c r="D821" s="97">
        <f>ESTUDIANTES!D821</f>
        <v>0</v>
      </c>
      <c r="E821" s="97"/>
      <c r="F821" s="97"/>
      <c r="G821" s="97"/>
      <c r="H821" s="57">
        <f>ESTUDIANTES!H821</f>
        <v>0</v>
      </c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4"/>
      <c r="EL821" s="54"/>
      <c r="EM821" s="54"/>
      <c r="EN821" s="54"/>
      <c r="EO821" s="54"/>
      <c r="EP821" s="54"/>
      <c r="EQ821" s="54"/>
      <c r="ER821" s="54"/>
      <c r="ES821" s="54"/>
      <c r="ET821" s="54"/>
      <c r="EU821" s="54"/>
      <c r="EV821" s="54"/>
      <c r="EW821" s="54"/>
      <c r="EX821" s="54"/>
      <c r="EY821" s="54"/>
      <c r="EZ821" s="54"/>
      <c r="FA821" s="54"/>
      <c r="FB821" s="54"/>
      <c r="FC821" s="54"/>
      <c r="FD821" s="54"/>
      <c r="FE821" s="54"/>
      <c r="FF821" s="54"/>
      <c r="FG821" s="54"/>
      <c r="FH821" s="54"/>
      <c r="FI821" s="54"/>
      <c r="FJ821" s="54"/>
      <c r="FK821" s="54"/>
      <c r="FL821" s="54"/>
      <c r="FM821" s="54"/>
      <c r="FN821" s="54"/>
      <c r="FO821" s="54"/>
      <c r="FP821" s="54"/>
      <c r="FQ821" s="54"/>
      <c r="FR821" s="54"/>
      <c r="FS821" s="54"/>
      <c r="FT821" s="54"/>
      <c r="FU821" s="54"/>
      <c r="FV821" s="54"/>
      <c r="FW821" s="54"/>
      <c r="FX821" s="54"/>
      <c r="FY821" s="54"/>
      <c r="FZ821" s="54"/>
      <c r="GA821" s="54"/>
      <c r="GB821" s="54"/>
      <c r="GC821" s="54"/>
      <c r="GD821" s="54"/>
      <c r="GE821" s="54"/>
      <c r="GF821" s="54"/>
      <c r="GG821" s="54"/>
      <c r="GH821" s="54"/>
      <c r="GI821" s="54"/>
      <c r="GJ821" s="54"/>
      <c r="GK821" s="54"/>
      <c r="GL821" s="54"/>
      <c r="GM821" s="54"/>
      <c r="GN821" s="54"/>
      <c r="GO821" s="54"/>
      <c r="GP821" s="54"/>
      <c r="GQ821" s="54"/>
      <c r="GR821" s="54"/>
      <c r="GS821" s="54"/>
      <c r="GT821" s="54"/>
      <c r="GU821" s="54"/>
      <c r="GV821" s="54"/>
      <c r="GW821" s="54"/>
      <c r="GX821" s="54"/>
      <c r="GY821" s="54"/>
      <c r="GZ821" s="54"/>
      <c r="HA821" s="54"/>
      <c r="HB821" s="54"/>
      <c r="HC821" s="54"/>
      <c r="HD821" s="54"/>
      <c r="HE821" s="54"/>
      <c r="HF821" s="54"/>
      <c r="HG821" s="54"/>
      <c r="HH821" s="54"/>
      <c r="HI821" s="54"/>
      <c r="HJ821" s="54"/>
      <c r="HK821" s="54"/>
      <c r="HL821" s="54"/>
      <c r="HM821" s="54"/>
      <c r="HN821" s="54"/>
      <c r="HO821" s="54"/>
      <c r="HP821" s="54"/>
      <c r="HQ821" s="54"/>
      <c r="HR821" s="54"/>
      <c r="HS821" s="54"/>
      <c r="HT821" s="54"/>
      <c r="HU821" s="54"/>
      <c r="HV821" s="54"/>
      <c r="HW821" s="54"/>
      <c r="HX821" s="54"/>
      <c r="HY821" s="54"/>
      <c r="HZ821" s="54"/>
      <c r="IA821" s="54"/>
      <c r="IB821" s="54"/>
      <c r="IC821" s="54"/>
      <c r="ID821" s="54"/>
      <c r="IE821" s="54"/>
      <c r="IF821" s="54"/>
      <c r="IG821" s="54"/>
      <c r="IH821" s="54"/>
      <c r="II821" s="54"/>
      <c r="IJ821" s="54"/>
      <c r="IK821" s="54"/>
      <c r="IL821" s="54"/>
      <c r="IM821" s="54"/>
      <c r="IN821" s="54"/>
      <c r="IO821" s="54"/>
      <c r="IP821" s="54"/>
      <c r="IQ821" s="54"/>
      <c r="IR821" s="54"/>
      <c r="IS821" s="54"/>
      <c r="IT821" s="54"/>
      <c r="IU821" s="54"/>
      <c r="IV821" s="54"/>
      <c r="IW821" s="54"/>
      <c r="IX821" s="54"/>
      <c r="IY821" s="54"/>
      <c r="IZ821" s="54"/>
      <c r="JA821" s="16"/>
      <c r="JB821" s="16"/>
      <c r="JC821" s="16"/>
      <c r="JD821" s="16"/>
    </row>
    <row r="822" spans="1:264" s="6" customFormat="1" x14ac:dyDescent="0.25">
      <c r="A822" s="55">
        <v>818</v>
      </c>
      <c r="B822" s="56">
        <f>ESTUDIANTES!B822</f>
        <v>0</v>
      </c>
      <c r="C822" s="56">
        <f>ESTUDIANTES!C822</f>
        <v>0</v>
      </c>
      <c r="D822" s="97">
        <f>ESTUDIANTES!D822</f>
        <v>0</v>
      </c>
      <c r="E822" s="97"/>
      <c r="F822" s="97"/>
      <c r="G822" s="97"/>
      <c r="H822" s="57">
        <f>ESTUDIANTES!H822</f>
        <v>0</v>
      </c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4"/>
      <c r="EL822" s="54"/>
      <c r="EM822" s="54"/>
      <c r="EN822" s="54"/>
      <c r="EO822" s="54"/>
      <c r="EP822" s="54"/>
      <c r="EQ822" s="54"/>
      <c r="ER822" s="54"/>
      <c r="ES822" s="54"/>
      <c r="ET822" s="54"/>
      <c r="EU822" s="54"/>
      <c r="EV822" s="54"/>
      <c r="EW822" s="54"/>
      <c r="EX822" s="54"/>
      <c r="EY822" s="54"/>
      <c r="EZ822" s="54"/>
      <c r="FA822" s="54"/>
      <c r="FB822" s="54"/>
      <c r="FC822" s="54"/>
      <c r="FD822" s="54"/>
      <c r="FE822" s="54"/>
      <c r="FF822" s="54"/>
      <c r="FG822" s="54"/>
      <c r="FH822" s="54"/>
      <c r="FI822" s="54"/>
      <c r="FJ822" s="54"/>
      <c r="FK822" s="54"/>
      <c r="FL822" s="54"/>
      <c r="FM822" s="54"/>
      <c r="FN822" s="54"/>
      <c r="FO822" s="54"/>
      <c r="FP822" s="54"/>
      <c r="FQ822" s="54"/>
      <c r="FR822" s="54"/>
      <c r="FS822" s="54"/>
      <c r="FT822" s="54"/>
      <c r="FU822" s="54"/>
      <c r="FV822" s="54"/>
      <c r="FW822" s="54"/>
      <c r="FX822" s="54"/>
      <c r="FY822" s="54"/>
      <c r="FZ822" s="54"/>
      <c r="GA822" s="54"/>
      <c r="GB822" s="54"/>
      <c r="GC822" s="54"/>
      <c r="GD822" s="54"/>
      <c r="GE822" s="54"/>
      <c r="GF822" s="54"/>
      <c r="GG822" s="54"/>
      <c r="GH822" s="54"/>
      <c r="GI822" s="54"/>
      <c r="GJ822" s="54"/>
      <c r="GK822" s="54"/>
      <c r="GL822" s="54"/>
      <c r="GM822" s="54"/>
      <c r="GN822" s="54"/>
      <c r="GO822" s="54"/>
      <c r="GP822" s="54"/>
      <c r="GQ822" s="54"/>
      <c r="GR822" s="54"/>
      <c r="GS822" s="54"/>
      <c r="GT822" s="54"/>
      <c r="GU822" s="54"/>
      <c r="GV822" s="54"/>
      <c r="GW822" s="54"/>
      <c r="GX822" s="54"/>
      <c r="GY822" s="54"/>
      <c r="GZ822" s="54"/>
      <c r="HA822" s="54"/>
      <c r="HB822" s="54"/>
      <c r="HC822" s="54"/>
      <c r="HD822" s="54"/>
      <c r="HE822" s="54"/>
      <c r="HF822" s="54"/>
      <c r="HG822" s="54"/>
      <c r="HH822" s="54"/>
      <c r="HI822" s="54"/>
      <c r="HJ822" s="54"/>
      <c r="HK822" s="54"/>
      <c r="HL822" s="54"/>
      <c r="HM822" s="54"/>
      <c r="HN822" s="54"/>
      <c r="HO822" s="54"/>
      <c r="HP822" s="54"/>
      <c r="HQ822" s="54"/>
      <c r="HR822" s="54"/>
      <c r="HS822" s="54"/>
      <c r="HT822" s="54"/>
      <c r="HU822" s="54"/>
      <c r="HV822" s="54"/>
      <c r="HW822" s="54"/>
      <c r="HX822" s="54"/>
      <c r="HY822" s="54"/>
      <c r="HZ822" s="54"/>
      <c r="IA822" s="54"/>
      <c r="IB822" s="54"/>
      <c r="IC822" s="54"/>
      <c r="ID822" s="54"/>
      <c r="IE822" s="54"/>
      <c r="IF822" s="54"/>
      <c r="IG822" s="54"/>
      <c r="IH822" s="54"/>
      <c r="II822" s="54"/>
      <c r="IJ822" s="54"/>
      <c r="IK822" s="54"/>
      <c r="IL822" s="54"/>
      <c r="IM822" s="54"/>
      <c r="IN822" s="54"/>
      <c r="IO822" s="54"/>
      <c r="IP822" s="54"/>
      <c r="IQ822" s="54"/>
      <c r="IR822" s="54"/>
      <c r="IS822" s="54"/>
      <c r="IT822" s="54"/>
      <c r="IU822" s="54"/>
      <c r="IV822" s="54"/>
      <c r="IW822" s="54"/>
      <c r="IX822" s="54"/>
      <c r="IY822" s="54"/>
      <c r="IZ822" s="54"/>
      <c r="JA822" s="16"/>
      <c r="JB822" s="16"/>
      <c r="JC822" s="16"/>
      <c r="JD822" s="16"/>
    </row>
    <row r="823" spans="1:264" s="6" customFormat="1" x14ac:dyDescent="0.25">
      <c r="A823" s="55">
        <v>819</v>
      </c>
      <c r="B823" s="56">
        <f>ESTUDIANTES!B823</f>
        <v>0</v>
      </c>
      <c r="C823" s="56">
        <f>ESTUDIANTES!C823</f>
        <v>0</v>
      </c>
      <c r="D823" s="97">
        <f>ESTUDIANTES!D823</f>
        <v>0</v>
      </c>
      <c r="E823" s="97"/>
      <c r="F823" s="97"/>
      <c r="G823" s="97"/>
      <c r="H823" s="57">
        <f>ESTUDIANTES!H823</f>
        <v>0</v>
      </c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4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4"/>
      <c r="EK823" s="54"/>
      <c r="EL823" s="54"/>
      <c r="EM823" s="54"/>
      <c r="EN823" s="54"/>
      <c r="EO823" s="54"/>
      <c r="EP823" s="54"/>
      <c r="EQ823" s="54"/>
      <c r="ER823" s="54"/>
      <c r="ES823" s="54"/>
      <c r="ET823" s="54"/>
      <c r="EU823" s="54"/>
      <c r="EV823" s="54"/>
      <c r="EW823" s="54"/>
      <c r="EX823" s="54"/>
      <c r="EY823" s="54"/>
      <c r="EZ823" s="54"/>
      <c r="FA823" s="54"/>
      <c r="FB823" s="54"/>
      <c r="FC823" s="54"/>
      <c r="FD823" s="54"/>
      <c r="FE823" s="54"/>
      <c r="FF823" s="54"/>
      <c r="FG823" s="54"/>
      <c r="FH823" s="54"/>
      <c r="FI823" s="54"/>
      <c r="FJ823" s="54"/>
      <c r="FK823" s="54"/>
      <c r="FL823" s="54"/>
      <c r="FM823" s="54"/>
      <c r="FN823" s="54"/>
      <c r="FO823" s="54"/>
      <c r="FP823" s="54"/>
      <c r="FQ823" s="54"/>
      <c r="FR823" s="54"/>
      <c r="FS823" s="54"/>
      <c r="FT823" s="54"/>
      <c r="FU823" s="54"/>
      <c r="FV823" s="54"/>
      <c r="FW823" s="54"/>
      <c r="FX823" s="54"/>
      <c r="FY823" s="54"/>
      <c r="FZ823" s="54"/>
      <c r="GA823" s="54"/>
      <c r="GB823" s="54"/>
      <c r="GC823" s="54"/>
      <c r="GD823" s="54"/>
      <c r="GE823" s="54"/>
      <c r="GF823" s="54"/>
      <c r="GG823" s="54"/>
      <c r="GH823" s="54"/>
      <c r="GI823" s="54"/>
      <c r="GJ823" s="54"/>
      <c r="GK823" s="54"/>
      <c r="GL823" s="54"/>
      <c r="GM823" s="54"/>
      <c r="GN823" s="54"/>
      <c r="GO823" s="54"/>
      <c r="GP823" s="54"/>
      <c r="GQ823" s="54"/>
      <c r="GR823" s="54"/>
      <c r="GS823" s="54"/>
      <c r="GT823" s="54"/>
      <c r="GU823" s="54"/>
      <c r="GV823" s="54"/>
      <c r="GW823" s="54"/>
      <c r="GX823" s="54"/>
      <c r="GY823" s="54"/>
      <c r="GZ823" s="54"/>
      <c r="HA823" s="54"/>
      <c r="HB823" s="54"/>
      <c r="HC823" s="54"/>
      <c r="HD823" s="54"/>
      <c r="HE823" s="54"/>
      <c r="HF823" s="54"/>
      <c r="HG823" s="54"/>
      <c r="HH823" s="54"/>
      <c r="HI823" s="54"/>
      <c r="HJ823" s="54"/>
      <c r="HK823" s="54"/>
      <c r="HL823" s="54"/>
      <c r="HM823" s="54"/>
      <c r="HN823" s="54"/>
      <c r="HO823" s="54"/>
      <c r="HP823" s="54"/>
      <c r="HQ823" s="54"/>
      <c r="HR823" s="54"/>
      <c r="HS823" s="54"/>
      <c r="HT823" s="54"/>
      <c r="HU823" s="54"/>
      <c r="HV823" s="54"/>
      <c r="HW823" s="54"/>
      <c r="HX823" s="54"/>
      <c r="HY823" s="54"/>
      <c r="HZ823" s="54"/>
      <c r="IA823" s="54"/>
      <c r="IB823" s="54"/>
      <c r="IC823" s="54"/>
      <c r="ID823" s="54"/>
      <c r="IE823" s="54"/>
      <c r="IF823" s="54"/>
      <c r="IG823" s="54"/>
      <c r="IH823" s="54"/>
      <c r="II823" s="54"/>
      <c r="IJ823" s="54"/>
      <c r="IK823" s="54"/>
      <c r="IL823" s="54"/>
      <c r="IM823" s="54"/>
      <c r="IN823" s="54"/>
      <c r="IO823" s="54"/>
      <c r="IP823" s="54"/>
      <c r="IQ823" s="54"/>
      <c r="IR823" s="54"/>
      <c r="IS823" s="54"/>
      <c r="IT823" s="54"/>
      <c r="IU823" s="54"/>
      <c r="IV823" s="54"/>
      <c r="IW823" s="54"/>
      <c r="IX823" s="54"/>
      <c r="IY823" s="54"/>
      <c r="IZ823" s="54"/>
      <c r="JA823" s="16"/>
      <c r="JB823" s="16"/>
      <c r="JC823" s="16"/>
      <c r="JD823" s="16"/>
    </row>
    <row r="824" spans="1:264" s="6" customFormat="1" x14ac:dyDescent="0.25">
      <c r="A824" s="55">
        <v>820</v>
      </c>
      <c r="B824" s="56">
        <f>ESTUDIANTES!B824</f>
        <v>0</v>
      </c>
      <c r="C824" s="56">
        <f>ESTUDIANTES!C824</f>
        <v>0</v>
      </c>
      <c r="D824" s="97">
        <f>ESTUDIANTES!D824</f>
        <v>0</v>
      </c>
      <c r="E824" s="97"/>
      <c r="F824" s="97"/>
      <c r="G824" s="97"/>
      <c r="H824" s="57">
        <f>ESTUDIANTES!H824</f>
        <v>0</v>
      </c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  <c r="GS824" s="54"/>
      <c r="GT824" s="54"/>
      <c r="GU824" s="54"/>
      <c r="GV824" s="54"/>
      <c r="GW824" s="54"/>
      <c r="GX824" s="54"/>
      <c r="GY824" s="54"/>
      <c r="GZ824" s="54"/>
      <c r="HA824" s="54"/>
      <c r="HB824" s="54"/>
      <c r="HC824" s="54"/>
      <c r="HD824" s="54"/>
      <c r="HE824" s="54"/>
      <c r="HF824" s="54"/>
      <c r="HG824" s="54"/>
      <c r="HH824" s="54"/>
      <c r="HI824" s="54"/>
      <c r="HJ824" s="54"/>
      <c r="HK824" s="54"/>
      <c r="HL824" s="54"/>
      <c r="HM824" s="54"/>
      <c r="HN824" s="54"/>
      <c r="HO824" s="54"/>
      <c r="HP824" s="54"/>
      <c r="HQ824" s="54"/>
      <c r="HR824" s="54"/>
      <c r="HS824" s="54"/>
      <c r="HT824" s="54"/>
      <c r="HU824" s="54"/>
      <c r="HV824" s="54"/>
      <c r="HW824" s="54"/>
      <c r="HX824" s="54"/>
      <c r="HY824" s="54"/>
      <c r="HZ824" s="54"/>
      <c r="IA824" s="54"/>
      <c r="IB824" s="54"/>
      <c r="IC824" s="54"/>
      <c r="ID824" s="54"/>
      <c r="IE824" s="54"/>
      <c r="IF824" s="54"/>
      <c r="IG824" s="54"/>
      <c r="IH824" s="54"/>
      <c r="II824" s="54"/>
      <c r="IJ824" s="54"/>
      <c r="IK824" s="54"/>
      <c r="IL824" s="54"/>
      <c r="IM824" s="54"/>
      <c r="IN824" s="54"/>
      <c r="IO824" s="54"/>
      <c r="IP824" s="54"/>
      <c r="IQ824" s="54"/>
      <c r="IR824" s="54"/>
      <c r="IS824" s="54"/>
      <c r="IT824" s="54"/>
      <c r="IU824" s="54"/>
      <c r="IV824" s="54"/>
      <c r="IW824" s="54"/>
      <c r="IX824" s="54"/>
      <c r="IY824" s="54"/>
      <c r="IZ824" s="54"/>
      <c r="JA824" s="16"/>
      <c r="JB824" s="16"/>
      <c r="JC824" s="16"/>
      <c r="JD824" s="16"/>
    </row>
    <row r="825" spans="1:264" s="6" customFormat="1" x14ac:dyDescent="0.25">
      <c r="A825" s="55">
        <v>821</v>
      </c>
      <c r="B825" s="56">
        <f>ESTUDIANTES!B825</f>
        <v>0</v>
      </c>
      <c r="C825" s="56">
        <f>ESTUDIANTES!C825</f>
        <v>0</v>
      </c>
      <c r="D825" s="97">
        <f>ESTUDIANTES!D825</f>
        <v>0</v>
      </c>
      <c r="E825" s="97"/>
      <c r="F825" s="97"/>
      <c r="G825" s="97"/>
      <c r="H825" s="57">
        <f>ESTUDIANTES!H825</f>
        <v>0</v>
      </c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  <c r="CP825" s="54"/>
      <c r="CQ825" s="54"/>
      <c r="CR825" s="54"/>
      <c r="CS825" s="54"/>
      <c r="CT825" s="54"/>
      <c r="CU825" s="54"/>
      <c r="CV825" s="54"/>
      <c r="CW825" s="54"/>
      <c r="CX825" s="54"/>
      <c r="CY825" s="54"/>
      <c r="CZ825" s="54"/>
      <c r="DA825" s="54"/>
      <c r="DB825" s="54"/>
      <c r="DC825" s="54"/>
      <c r="DD825" s="54"/>
      <c r="DE825" s="54"/>
      <c r="DF825" s="54"/>
      <c r="DG825" s="54"/>
      <c r="DH825" s="54"/>
      <c r="DI825" s="54"/>
      <c r="DJ825" s="54"/>
      <c r="DK825" s="54"/>
      <c r="DL825" s="54"/>
      <c r="DM825" s="54"/>
      <c r="DN825" s="54"/>
      <c r="DO825" s="54"/>
      <c r="DP825" s="54"/>
      <c r="DQ825" s="54"/>
      <c r="DR825" s="54"/>
      <c r="DS825" s="54"/>
      <c r="DT825" s="54"/>
      <c r="DU825" s="54"/>
      <c r="DV825" s="54"/>
      <c r="DW825" s="54"/>
      <c r="DX825" s="54"/>
      <c r="DY825" s="54"/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  <c r="EJ825" s="54"/>
      <c r="EK825" s="54"/>
      <c r="EL825" s="54"/>
      <c r="EM825" s="54"/>
      <c r="EN825" s="54"/>
      <c r="EO825" s="54"/>
      <c r="EP825" s="54"/>
      <c r="EQ825" s="54"/>
      <c r="ER825" s="54"/>
      <c r="ES825" s="54"/>
      <c r="ET825" s="54"/>
      <c r="EU825" s="54"/>
      <c r="EV825" s="54"/>
      <c r="EW825" s="54"/>
      <c r="EX825" s="54"/>
      <c r="EY825" s="54"/>
      <c r="EZ825" s="54"/>
      <c r="FA825" s="54"/>
      <c r="FB825" s="54"/>
      <c r="FC825" s="54"/>
      <c r="FD825" s="54"/>
      <c r="FE825" s="54"/>
      <c r="FF825" s="54"/>
      <c r="FG825" s="54"/>
      <c r="FH825" s="54"/>
      <c r="FI825" s="54"/>
      <c r="FJ825" s="54"/>
      <c r="FK825" s="54"/>
      <c r="FL825" s="54"/>
      <c r="FM825" s="54"/>
      <c r="FN825" s="54"/>
      <c r="FO825" s="54"/>
      <c r="FP825" s="54"/>
      <c r="FQ825" s="54"/>
      <c r="FR825" s="54"/>
      <c r="FS825" s="54"/>
      <c r="FT825" s="54"/>
      <c r="FU825" s="54"/>
      <c r="FV825" s="54"/>
      <c r="FW825" s="54"/>
      <c r="FX825" s="54"/>
      <c r="FY825" s="54"/>
      <c r="FZ825" s="54"/>
      <c r="GA825" s="54"/>
      <c r="GB825" s="54"/>
      <c r="GC825" s="54"/>
      <c r="GD825" s="54"/>
      <c r="GE825" s="54"/>
      <c r="GF825" s="54"/>
      <c r="GG825" s="54"/>
      <c r="GH825" s="54"/>
      <c r="GI825" s="54"/>
      <c r="GJ825" s="54"/>
      <c r="GK825" s="54"/>
      <c r="GL825" s="54"/>
      <c r="GM825" s="54"/>
      <c r="GN825" s="54"/>
      <c r="GO825" s="54"/>
      <c r="GP825" s="54"/>
      <c r="GQ825" s="54"/>
      <c r="GR825" s="54"/>
      <c r="GS825" s="54"/>
      <c r="GT825" s="54"/>
      <c r="GU825" s="54"/>
      <c r="GV825" s="54"/>
      <c r="GW825" s="54"/>
      <c r="GX825" s="54"/>
      <c r="GY825" s="54"/>
      <c r="GZ825" s="54"/>
      <c r="HA825" s="54"/>
      <c r="HB825" s="54"/>
      <c r="HC825" s="54"/>
      <c r="HD825" s="54"/>
      <c r="HE825" s="54"/>
      <c r="HF825" s="54"/>
      <c r="HG825" s="54"/>
      <c r="HH825" s="54"/>
      <c r="HI825" s="54"/>
      <c r="HJ825" s="54"/>
      <c r="HK825" s="54"/>
      <c r="HL825" s="54"/>
      <c r="HM825" s="54"/>
      <c r="HN825" s="54"/>
      <c r="HO825" s="54"/>
      <c r="HP825" s="54"/>
      <c r="HQ825" s="54"/>
      <c r="HR825" s="54"/>
      <c r="HS825" s="54"/>
      <c r="HT825" s="54"/>
      <c r="HU825" s="54"/>
      <c r="HV825" s="54"/>
      <c r="HW825" s="54"/>
      <c r="HX825" s="54"/>
      <c r="HY825" s="54"/>
      <c r="HZ825" s="54"/>
      <c r="IA825" s="54"/>
      <c r="IB825" s="54"/>
      <c r="IC825" s="54"/>
      <c r="ID825" s="54"/>
      <c r="IE825" s="54"/>
      <c r="IF825" s="54"/>
      <c r="IG825" s="54"/>
      <c r="IH825" s="54"/>
      <c r="II825" s="54"/>
      <c r="IJ825" s="54"/>
      <c r="IK825" s="54"/>
      <c r="IL825" s="54"/>
      <c r="IM825" s="54"/>
      <c r="IN825" s="54"/>
      <c r="IO825" s="54"/>
      <c r="IP825" s="54"/>
      <c r="IQ825" s="54"/>
      <c r="IR825" s="54"/>
      <c r="IS825" s="54"/>
      <c r="IT825" s="54"/>
      <c r="IU825" s="54"/>
      <c r="IV825" s="54"/>
      <c r="IW825" s="54"/>
      <c r="IX825" s="54"/>
      <c r="IY825" s="54"/>
      <c r="IZ825" s="54"/>
      <c r="JA825" s="16"/>
      <c r="JB825" s="16"/>
      <c r="JC825" s="16"/>
      <c r="JD825" s="16"/>
    </row>
    <row r="826" spans="1:264" s="6" customFormat="1" x14ac:dyDescent="0.25">
      <c r="A826" s="55">
        <v>822</v>
      </c>
      <c r="B826" s="56">
        <f>ESTUDIANTES!B826</f>
        <v>0</v>
      </c>
      <c r="C826" s="56">
        <f>ESTUDIANTES!C826</f>
        <v>0</v>
      </c>
      <c r="D826" s="97">
        <f>ESTUDIANTES!D826</f>
        <v>0</v>
      </c>
      <c r="E826" s="97"/>
      <c r="F826" s="97"/>
      <c r="G826" s="97"/>
      <c r="H826" s="57">
        <f>ESTUDIANTES!H826</f>
        <v>0</v>
      </c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  <c r="CP826" s="54"/>
      <c r="CQ826" s="54"/>
      <c r="CR826" s="54"/>
      <c r="CS826" s="54"/>
      <c r="CT826" s="54"/>
      <c r="CU826" s="54"/>
      <c r="CV826" s="54"/>
      <c r="CW826" s="54"/>
      <c r="CX826" s="54"/>
      <c r="CY826" s="54"/>
      <c r="CZ826" s="54"/>
      <c r="DA826" s="54"/>
      <c r="DB826" s="54"/>
      <c r="DC826" s="54"/>
      <c r="DD826" s="54"/>
      <c r="DE826" s="54"/>
      <c r="DF826" s="54"/>
      <c r="DG826" s="54"/>
      <c r="DH826" s="54"/>
      <c r="DI826" s="54"/>
      <c r="DJ826" s="54"/>
      <c r="DK826" s="54"/>
      <c r="DL826" s="54"/>
      <c r="DM826" s="54"/>
      <c r="DN826" s="54"/>
      <c r="DO826" s="54"/>
      <c r="DP826" s="54"/>
      <c r="DQ826" s="54"/>
      <c r="DR826" s="54"/>
      <c r="DS826" s="54"/>
      <c r="DT826" s="54"/>
      <c r="DU826" s="54"/>
      <c r="DV826" s="54"/>
      <c r="DW826" s="54"/>
      <c r="DX826" s="54"/>
      <c r="DY826" s="54"/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  <c r="EJ826" s="54"/>
      <c r="EK826" s="54"/>
      <c r="EL826" s="54"/>
      <c r="EM826" s="54"/>
      <c r="EN826" s="54"/>
      <c r="EO826" s="54"/>
      <c r="EP826" s="54"/>
      <c r="EQ826" s="54"/>
      <c r="ER826" s="54"/>
      <c r="ES826" s="54"/>
      <c r="ET826" s="54"/>
      <c r="EU826" s="54"/>
      <c r="EV826" s="54"/>
      <c r="EW826" s="54"/>
      <c r="EX826" s="54"/>
      <c r="EY826" s="54"/>
      <c r="EZ826" s="54"/>
      <c r="FA826" s="54"/>
      <c r="FB826" s="54"/>
      <c r="FC826" s="54"/>
      <c r="FD826" s="54"/>
      <c r="FE826" s="54"/>
      <c r="FF826" s="54"/>
      <c r="FG826" s="54"/>
      <c r="FH826" s="54"/>
      <c r="FI826" s="54"/>
      <c r="FJ826" s="54"/>
      <c r="FK826" s="54"/>
      <c r="FL826" s="54"/>
      <c r="FM826" s="54"/>
      <c r="FN826" s="54"/>
      <c r="FO826" s="54"/>
      <c r="FP826" s="54"/>
      <c r="FQ826" s="54"/>
      <c r="FR826" s="54"/>
      <c r="FS826" s="54"/>
      <c r="FT826" s="54"/>
      <c r="FU826" s="54"/>
      <c r="FV826" s="54"/>
      <c r="FW826" s="54"/>
      <c r="FX826" s="54"/>
      <c r="FY826" s="54"/>
      <c r="FZ826" s="54"/>
      <c r="GA826" s="54"/>
      <c r="GB826" s="54"/>
      <c r="GC826" s="54"/>
      <c r="GD826" s="54"/>
      <c r="GE826" s="54"/>
      <c r="GF826" s="54"/>
      <c r="GG826" s="54"/>
      <c r="GH826" s="54"/>
      <c r="GI826" s="54"/>
      <c r="GJ826" s="54"/>
      <c r="GK826" s="54"/>
      <c r="GL826" s="54"/>
      <c r="GM826" s="54"/>
      <c r="GN826" s="54"/>
      <c r="GO826" s="54"/>
      <c r="GP826" s="54"/>
      <c r="GQ826" s="54"/>
      <c r="GR826" s="54"/>
      <c r="GS826" s="54"/>
      <c r="GT826" s="54"/>
      <c r="GU826" s="54"/>
      <c r="GV826" s="54"/>
      <c r="GW826" s="54"/>
      <c r="GX826" s="54"/>
      <c r="GY826" s="54"/>
      <c r="GZ826" s="54"/>
      <c r="HA826" s="54"/>
      <c r="HB826" s="54"/>
      <c r="HC826" s="54"/>
      <c r="HD826" s="54"/>
      <c r="HE826" s="54"/>
      <c r="HF826" s="54"/>
      <c r="HG826" s="54"/>
      <c r="HH826" s="54"/>
      <c r="HI826" s="54"/>
      <c r="HJ826" s="54"/>
      <c r="HK826" s="54"/>
      <c r="HL826" s="54"/>
      <c r="HM826" s="54"/>
      <c r="HN826" s="54"/>
      <c r="HO826" s="54"/>
      <c r="HP826" s="54"/>
      <c r="HQ826" s="54"/>
      <c r="HR826" s="54"/>
      <c r="HS826" s="54"/>
      <c r="HT826" s="54"/>
      <c r="HU826" s="54"/>
      <c r="HV826" s="54"/>
      <c r="HW826" s="54"/>
      <c r="HX826" s="54"/>
      <c r="HY826" s="54"/>
      <c r="HZ826" s="54"/>
      <c r="IA826" s="54"/>
      <c r="IB826" s="54"/>
      <c r="IC826" s="54"/>
      <c r="ID826" s="54"/>
      <c r="IE826" s="54"/>
      <c r="IF826" s="54"/>
      <c r="IG826" s="54"/>
      <c r="IH826" s="54"/>
      <c r="II826" s="54"/>
      <c r="IJ826" s="54"/>
      <c r="IK826" s="54"/>
      <c r="IL826" s="54"/>
      <c r="IM826" s="54"/>
      <c r="IN826" s="54"/>
      <c r="IO826" s="54"/>
      <c r="IP826" s="54"/>
      <c r="IQ826" s="54"/>
      <c r="IR826" s="54"/>
      <c r="IS826" s="54"/>
      <c r="IT826" s="54"/>
      <c r="IU826" s="54"/>
      <c r="IV826" s="54"/>
      <c r="IW826" s="54"/>
      <c r="IX826" s="54"/>
      <c r="IY826" s="54"/>
      <c r="IZ826" s="54"/>
      <c r="JA826" s="16"/>
      <c r="JB826" s="16"/>
      <c r="JC826" s="16"/>
      <c r="JD826" s="16"/>
    </row>
    <row r="827" spans="1:264" s="6" customFormat="1" x14ac:dyDescent="0.25">
      <c r="A827" s="55">
        <v>823</v>
      </c>
      <c r="B827" s="56">
        <f>ESTUDIANTES!B827</f>
        <v>0</v>
      </c>
      <c r="C827" s="56">
        <f>ESTUDIANTES!C827</f>
        <v>0</v>
      </c>
      <c r="D827" s="97">
        <f>ESTUDIANTES!D827</f>
        <v>0</v>
      </c>
      <c r="E827" s="97"/>
      <c r="F827" s="97"/>
      <c r="G827" s="97"/>
      <c r="H827" s="57">
        <f>ESTUDIANTES!H827</f>
        <v>0</v>
      </c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4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4"/>
      <c r="EL827" s="54"/>
      <c r="EM827" s="54"/>
      <c r="EN827" s="54"/>
      <c r="EO827" s="54"/>
      <c r="EP827" s="54"/>
      <c r="EQ827" s="54"/>
      <c r="ER827" s="54"/>
      <c r="ES827" s="54"/>
      <c r="ET827" s="54"/>
      <c r="EU827" s="54"/>
      <c r="EV827" s="54"/>
      <c r="EW827" s="54"/>
      <c r="EX827" s="54"/>
      <c r="EY827" s="54"/>
      <c r="EZ827" s="54"/>
      <c r="FA827" s="54"/>
      <c r="FB827" s="54"/>
      <c r="FC827" s="54"/>
      <c r="FD827" s="54"/>
      <c r="FE827" s="54"/>
      <c r="FF827" s="54"/>
      <c r="FG827" s="54"/>
      <c r="FH827" s="54"/>
      <c r="FI827" s="54"/>
      <c r="FJ827" s="54"/>
      <c r="FK827" s="54"/>
      <c r="FL827" s="54"/>
      <c r="FM827" s="54"/>
      <c r="FN827" s="54"/>
      <c r="FO827" s="54"/>
      <c r="FP827" s="54"/>
      <c r="FQ827" s="54"/>
      <c r="FR827" s="54"/>
      <c r="FS827" s="54"/>
      <c r="FT827" s="54"/>
      <c r="FU827" s="54"/>
      <c r="FV827" s="54"/>
      <c r="FW827" s="54"/>
      <c r="FX827" s="54"/>
      <c r="FY827" s="54"/>
      <c r="FZ827" s="54"/>
      <c r="GA827" s="54"/>
      <c r="GB827" s="54"/>
      <c r="GC827" s="54"/>
      <c r="GD827" s="54"/>
      <c r="GE827" s="54"/>
      <c r="GF827" s="54"/>
      <c r="GG827" s="54"/>
      <c r="GH827" s="54"/>
      <c r="GI827" s="54"/>
      <c r="GJ827" s="54"/>
      <c r="GK827" s="54"/>
      <c r="GL827" s="54"/>
      <c r="GM827" s="54"/>
      <c r="GN827" s="54"/>
      <c r="GO827" s="54"/>
      <c r="GP827" s="54"/>
      <c r="GQ827" s="54"/>
      <c r="GR827" s="54"/>
      <c r="GS827" s="54"/>
      <c r="GT827" s="54"/>
      <c r="GU827" s="54"/>
      <c r="GV827" s="54"/>
      <c r="GW827" s="54"/>
      <c r="GX827" s="54"/>
      <c r="GY827" s="54"/>
      <c r="GZ827" s="54"/>
      <c r="HA827" s="54"/>
      <c r="HB827" s="54"/>
      <c r="HC827" s="54"/>
      <c r="HD827" s="54"/>
      <c r="HE827" s="54"/>
      <c r="HF827" s="54"/>
      <c r="HG827" s="54"/>
      <c r="HH827" s="54"/>
      <c r="HI827" s="54"/>
      <c r="HJ827" s="54"/>
      <c r="HK827" s="54"/>
      <c r="HL827" s="54"/>
      <c r="HM827" s="54"/>
      <c r="HN827" s="54"/>
      <c r="HO827" s="54"/>
      <c r="HP827" s="54"/>
      <c r="HQ827" s="54"/>
      <c r="HR827" s="54"/>
      <c r="HS827" s="54"/>
      <c r="HT827" s="54"/>
      <c r="HU827" s="54"/>
      <c r="HV827" s="54"/>
      <c r="HW827" s="54"/>
      <c r="HX827" s="54"/>
      <c r="HY827" s="54"/>
      <c r="HZ827" s="54"/>
      <c r="IA827" s="54"/>
      <c r="IB827" s="54"/>
      <c r="IC827" s="54"/>
      <c r="ID827" s="54"/>
      <c r="IE827" s="54"/>
      <c r="IF827" s="54"/>
      <c r="IG827" s="54"/>
      <c r="IH827" s="54"/>
      <c r="II827" s="54"/>
      <c r="IJ827" s="54"/>
      <c r="IK827" s="54"/>
      <c r="IL827" s="54"/>
      <c r="IM827" s="54"/>
      <c r="IN827" s="54"/>
      <c r="IO827" s="54"/>
      <c r="IP827" s="54"/>
      <c r="IQ827" s="54"/>
      <c r="IR827" s="54"/>
      <c r="IS827" s="54"/>
      <c r="IT827" s="54"/>
      <c r="IU827" s="54"/>
      <c r="IV827" s="54"/>
      <c r="IW827" s="54"/>
      <c r="IX827" s="54"/>
      <c r="IY827" s="54"/>
      <c r="IZ827" s="54"/>
      <c r="JA827" s="16"/>
      <c r="JB827" s="16"/>
      <c r="JC827" s="16"/>
      <c r="JD827" s="16"/>
    </row>
    <row r="828" spans="1:264" s="6" customFormat="1" x14ac:dyDescent="0.25">
      <c r="A828" s="55">
        <v>824</v>
      </c>
      <c r="B828" s="56">
        <f>ESTUDIANTES!B828</f>
        <v>0</v>
      </c>
      <c r="C828" s="56">
        <f>ESTUDIANTES!C828</f>
        <v>0</v>
      </c>
      <c r="D828" s="97">
        <f>ESTUDIANTES!D828</f>
        <v>0</v>
      </c>
      <c r="E828" s="97"/>
      <c r="F828" s="97"/>
      <c r="G828" s="97"/>
      <c r="H828" s="57">
        <f>ESTUDIANTES!H828</f>
        <v>0</v>
      </c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  <c r="GS828" s="54"/>
      <c r="GT828" s="54"/>
      <c r="GU828" s="54"/>
      <c r="GV828" s="54"/>
      <c r="GW828" s="54"/>
      <c r="GX828" s="54"/>
      <c r="GY828" s="54"/>
      <c r="GZ828" s="54"/>
      <c r="HA828" s="54"/>
      <c r="HB828" s="54"/>
      <c r="HC828" s="54"/>
      <c r="HD828" s="54"/>
      <c r="HE828" s="54"/>
      <c r="HF828" s="54"/>
      <c r="HG828" s="54"/>
      <c r="HH828" s="54"/>
      <c r="HI828" s="54"/>
      <c r="HJ828" s="54"/>
      <c r="HK828" s="54"/>
      <c r="HL828" s="54"/>
      <c r="HM828" s="54"/>
      <c r="HN828" s="54"/>
      <c r="HO828" s="54"/>
      <c r="HP828" s="54"/>
      <c r="HQ828" s="54"/>
      <c r="HR828" s="54"/>
      <c r="HS828" s="54"/>
      <c r="HT828" s="54"/>
      <c r="HU828" s="54"/>
      <c r="HV828" s="54"/>
      <c r="HW828" s="54"/>
      <c r="HX828" s="54"/>
      <c r="HY828" s="54"/>
      <c r="HZ828" s="54"/>
      <c r="IA828" s="54"/>
      <c r="IB828" s="54"/>
      <c r="IC828" s="54"/>
      <c r="ID828" s="54"/>
      <c r="IE828" s="54"/>
      <c r="IF828" s="54"/>
      <c r="IG828" s="54"/>
      <c r="IH828" s="54"/>
      <c r="II828" s="54"/>
      <c r="IJ828" s="54"/>
      <c r="IK828" s="54"/>
      <c r="IL828" s="54"/>
      <c r="IM828" s="54"/>
      <c r="IN828" s="54"/>
      <c r="IO828" s="54"/>
      <c r="IP828" s="54"/>
      <c r="IQ828" s="54"/>
      <c r="IR828" s="54"/>
      <c r="IS828" s="54"/>
      <c r="IT828" s="54"/>
      <c r="IU828" s="54"/>
      <c r="IV828" s="54"/>
      <c r="IW828" s="54"/>
      <c r="IX828" s="54"/>
      <c r="IY828" s="54"/>
      <c r="IZ828" s="54"/>
      <c r="JA828" s="16"/>
      <c r="JB828" s="16"/>
      <c r="JC828" s="16"/>
      <c r="JD828" s="16"/>
    </row>
    <row r="829" spans="1:264" s="6" customFormat="1" x14ac:dyDescent="0.25">
      <c r="A829" s="55">
        <v>825</v>
      </c>
      <c r="B829" s="56">
        <f>ESTUDIANTES!B829</f>
        <v>0</v>
      </c>
      <c r="C829" s="56">
        <f>ESTUDIANTES!C829</f>
        <v>0</v>
      </c>
      <c r="D829" s="97">
        <f>ESTUDIANTES!D829</f>
        <v>0</v>
      </c>
      <c r="E829" s="97"/>
      <c r="F829" s="97"/>
      <c r="G829" s="97"/>
      <c r="H829" s="57">
        <f>ESTUDIANTES!H829</f>
        <v>0</v>
      </c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4"/>
      <c r="EL829" s="54"/>
      <c r="EM829" s="54"/>
      <c r="EN829" s="54"/>
      <c r="EO829" s="54"/>
      <c r="EP829" s="54"/>
      <c r="EQ829" s="54"/>
      <c r="ER829" s="54"/>
      <c r="ES829" s="54"/>
      <c r="ET829" s="54"/>
      <c r="EU829" s="54"/>
      <c r="EV829" s="54"/>
      <c r="EW829" s="54"/>
      <c r="EX829" s="54"/>
      <c r="EY829" s="54"/>
      <c r="EZ829" s="54"/>
      <c r="FA829" s="54"/>
      <c r="FB829" s="54"/>
      <c r="FC829" s="54"/>
      <c r="FD829" s="54"/>
      <c r="FE829" s="54"/>
      <c r="FF829" s="54"/>
      <c r="FG829" s="54"/>
      <c r="FH829" s="54"/>
      <c r="FI829" s="54"/>
      <c r="FJ829" s="54"/>
      <c r="FK829" s="54"/>
      <c r="FL829" s="54"/>
      <c r="FM829" s="54"/>
      <c r="FN829" s="54"/>
      <c r="FO829" s="54"/>
      <c r="FP829" s="54"/>
      <c r="FQ829" s="54"/>
      <c r="FR829" s="54"/>
      <c r="FS829" s="54"/>
      <c r="FT829" s="54"/>
      <c r="FU829" s="54"/>
      <c r="FV829" s="54"/>
      <c r="FW829" s="54"/>
      <c r="FX829" s="54"/>
      <c r="FY829" s="54"/>
      <c r="FZ829" s="54"/>
      <c r="GA829" s="54"/>
      <c r="GB829" s="54"/>
      <c r="GC829" s="54"/>
      <c r="GD829" s="54"/>
      <c r="GE829" s="54"/>
      <c r="GF829" s="54"/>
      <c r="GG829" s="54"/>
      <c r="GH829" s="54"/>
      <c r="GI829" s="54"/>
      <c r="GJ829" s="54"/>
      <c r="GK829" s="54"/>
      <c r="GL829" s="54"/>
      <c r="GM829" s="54"/>
      <c r="GN829" s="54"/>
      <c r="GO829" s="54"/>
      <c r="GP829" s="54"/>
      <c r="GQ829" s="54"/>
      <c r="GR829" s="54"/>
      <c r="GS829" s="54"/>
      <c r="GT829" s="54"/>
      <c r="GU829" s="54"/>
      <c r="GV829" s="54"/>
      <c r="GW829" s="54"/>
      <c r="GX829" s="54"/>
      <c r="GY829" s="54"/>
      <c r="GZ829" s="54"/>
      <c r="HA829" s="54"/>
      <c r="HB829" s="54"/>
      <c r="HC829" s="54"/>
      <c r="HD829" s="54"/>
      <c r="HE829" s="54"/>
      <c r="HF829" s="54"/>
      <c r="HG829" s="54"/>
      <c r="HH829" s="54"/>
      <c r="HI829" s="54"/>
      <c r="HJ829" s="54"/>
      <c r="HK829" s="54"/>
      <c r="HL829" s="54"/>
      <c r="HM829" s="54"/>
      <c r="HN829" s="54"/>
      <c r="HO829" s="54"/>
      <c r="HP829" s="54"/>
      <c r="HQ829" s="54"/>
      <c r="HR829" s="54"/>
      <c r="HS829" s="54"/>
      <c r="HT829" s="54"/>
      <c r="HU829" s="54"/>
      <c r="HV829" s="54"/>
      <c r="HW829" s="54"/>
      <c r="HX829" s="54"/>
      <c r="HY829" s="54"/>
      <c r="HZ829" s="54"/>
      <c r="IA829" s="54"/>
      <c r="IB829" s="54"/>
      <c r="IC829" s="54"/>
      <c r="ID829" s="54"/>
      <c r="IE829" s="54"/>
      <c r="IF829" s="54"/>
      <c r="IG829" s="54"/>
      <c r="IH829" s="54"/>
      <c r="II829" s="54"/>
      <c r="IJ829" s="54"/>
      <c r="IK829" s="54"/>
      <c r="IL829" s="54"/>
      <c r="IM829" s="54"/>
      <c r="IN829" s="54"/>
      <c r="IO829" s="54"/>
      <c r="IP829" s="54"/>
      <c r="IQ829" s="54"/>
      <c r="IR829" s="54"/>
      <c r="IS829" s="54"/>
      <c r="IT829" s="54"/>
      <c r="IU829" s="54"/>
      <c r="IV829" s="54"/>
      <c r="IW829" s="54"/>
      <c r="IX829" s="54"/>
      <c r="IY829" s="54"/>
      <c r="IZ829" s="54"/>
      <c r="JA829" s="16"/>
      <c r="JB829" s="16"/>
      <c r="JC829" s="16"/>
      <c r="JD829" s="16"/>
    </row>
    <row r="830" spans="1:264" s="6" customFormat="1" x14ac:dyDescent="0.25">
      <c r="A830" s="55">
        <v>826</v>
      </c>
      <c r="B830" s="56">
        <f>ESTUDIANTES!B830</f>
        <v>0</v>
      </c>
      <c r="C830" s="56">
        <f>ESTUDIANTES!C830</f>
        <v>0</v>
      </c>
      <c r="D830" s="97">
        <f>ESTUDIANTES!D830</f>
        <v>0</v>
      </c>
      <c r="E830" s="97"/>
      <c r="F830" s="97"/>
      <c r="G830" s="97"/>
      <c r="H830" s="57">
        <f>ESTUDIANTES!H830</f>
        <v>0</v>
      </c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4"/>
      <c r="EL830" s="54"/>
      <c r="EM830" s="54"/>
      <c r="EN830" s="54"/>
      <c r="EO830" s="54"/>
      <c r="EP830" s="54"/>
      <c r="EQ830" s="54"/>
      <c r="ER830" s="54"/>
      <c r="ES830" s="54"/>
      <c r="ET830" s="54"/>
      <c r="EU830" s="54"/>
      <c r="EV830" s="54"/>
      <c r="EW830" s="54"/>
      <c r="EX830" s="54"/>
      <c r="EY830" s="54"/>
      <c r="EZ830" s="54"/>
      <c r="FA830" s="54"/>
      <c r="FB830" s="54"/>
      <c r="FC830" s="54"/>
      <c r="FD830" s="54"/>
      <c r="FE830" s="54"/>
      <c r="FF830" s="54"/>
      <c r="FG830" s="54"/>
      <c r="FH830" s="54"/>
      <c r="FI830" s="54"/>
      <c r="FJ830" s="54"/>
      <c r="FK830" s="54"/>
      <c r="FL830" s="54"/>
      <c r="FM830" s="54"/>
      <c r="FN830" s="54"/>
      <c r="FO830" s="54"/>
      <c r="FP830" s="54"/>
      <c r="FQ830" s="54"/>
      <c r="FR830" s="54"/>
      <c r="FS830" s="54"/>
      <c r="FT830" s="54"/>
      <c r="FU830" s="54"/>
      <c r="FV830" s="54"/>
      <c r="FW830" s="54"/>
      <c r="FX830" s="54"/>
      <c r="FY830" s="54"/>
      <c r="FZ830" s="54"/>
      <c r="GA830" s="54"/>
      <c r="GB830" s="54"/>
      <c r="GC830" s="54"/>
      <c r="GD830" s="54"/>
      <c r="GE830" s="54"/>
      <c r="GF830" s="54"/>
      <c r="GG830" s="54"/>
      <c r="GH830" s="54"/>
      <c r="GI830" s="54"/>
      <c r="GJ830" s="54"/>
      <c r="GK830" s="54"/>
      <c r="GL830" s="54"/>
      <c r="GM830" s="54"/>
      <c r="GN830" s="54"/>
      <c r="GO830" s="54"/>
      <c r="GP830" s="54"/>
      <c r="GQ830" s="54"/>
      <c r="GR830" s="54"/>
      <c r="GS830" s="54"/>
      <c r="GT830" s="54"/>
      <c r="GU830" s="54"/>
      <c r="GV830" s="54"/>
      <c r="GW830" s="54"/>
      <c r="GX830" s="54"/>
      <c r="GY830" s="54"/>
      <c r="GZ830" s="54"/>
      <c r="HA830" s="54"/>
      <c r="HB830" s="54"/>
      <c r="HC830" s="54"/>
      <c r="HD830" s="54"/>
      <c r="HE830" s="54"/>
      <c r="HF830" s="54"/>
      <c r="HG830" s="54"/>
      <c r="HH830" s="54"/>
      <c r="HI830" s="54"/>
      <c r="HJ830" s="54"/>
      <c r="HK830" s="54"/>
      <c r="HL830" s="54"/>
      <c r="HM830" s="54"/>
      <c r="HN830" s="54"/>
      <c r="HO830" s="54"/>
      <c r="HP830" s="54"/>
      <c r="HQ830" s="54"/>
      <c r="HR830" s="54"/>
      <c r="HS830" s="54"/>
      <c r="HT830" s="54"/>
      <c r="HU830" s="54"/>
      <c r="HV830" s="54"/>
      <c r="HW830" s="54"/>
      <c r="HX830" s="54"/>
      <c r="HY830" s="54"/>
      <c r="HZ830" s="54"/>
      <c r="IA830" s="54"/>
      <c r="IB830" s="54"/>
      <c r="IC830" s="54"/>
      <c r="ID830" s="54"/>
      <c r="IE830" s="54"/>
      <c r="IF830" s="54"/>
      <c r="IG830" s="54"/>
      <c r="IH830" s="54"/>
      <c r="II830" s="54"/>
      <c r="IJ830" s="54"/>
      <c r="IK830" s="54"/>
      <c r="IL830" s="54"/>
      <c r="IM830" s="54"/>
      <c r="IN830" s="54"/>
      <c r="IO830" s="54"/>
      <c r="IP830" s="54"/>
      <c r="IQ830" s="54"/>
      <c r="IR830" s="54"/>
      <c r="IS830" s="54"/>
      <c r="IT830" s="54"/>
      <c r="IU830" s="54"/>
      <c r="IV830" s="54"/>
      <c r="IW830" s="54"/>
      <c r="IX830" s="54"/>
      <c r="IY830" s="54"/>
      <c r="IZ830" s="54"/>
      <c r="JA830" s="16"/>
      <c r="JB830" s="16"/>
      <c r="JC830" s="16"/>
      <c r="JD830" s="16"/>
    </row>
    <row r="831" spans="1:264" s="6" customFormat="1" x14ac:dyDescent="0.25">
      <c r="A831" s="55">
        <v>827</v>
      </c>
      <c r="B831" s="56">
        <f>ESTUDIANTES!B831</f>
        <v>0</v>
      </c>
      <c r="C831" s="56">
        <f>ESTUDIANTES!C831</f>
        <v>0</v>
      </c>
      <c r="D831" s="97">
        <f>ESTUDIANTES!D831</f>
        <v>0</v>
      </c>
      <c r="E831" s="97"/>
      <c r="F831" s="97"/>
      <c r="G831" s="97"/>
      <c r="H831" s="57">
        <f>ESTUDIANTES!H831</f>
        <v>0</v>
      </c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4"/>
      <c r="EK831" s="54"/>
      <c r="EL831" s="54"/>
      <c r="EM831" s="54"/>
      <c r="EN831" s="54"/>
      <c r="EO831" s="54"/>
      <c r="EP831" s="54"/>
      <c r="EQ831" s="54"/>
      <c r="ER831" s="54"/>
      <c r="ES831" s="54"/>
      <c r="ET831" s="54"/>
      <c r="EU831" s="54"/>
      <c r="EV831" s="54"/>
      <c r="EW831" s="54"/>
      <c r="EX831" s="54"/>
      <c r="EY831" s="54"/>
      <c r="EZ831" s="54"/>
      <c r="FA831" s="54"/>
      <c r="FB831" s="54"/>
      <c r="FC831" s="54"/>
      <c r="FD831" s="54"/>
      <c r="FE831" s="54"/>
      <c r="FF831" s="54"/>
      <c r="FG831" s="54"/>
      <c r="FH831" s="54"/>
      <c r="FI831" s="54"/>
      <c r="FJ831" s="54"/>
      <c r="FK831" s="54"/>
      <c r="FL831" s="54"/>
      <c r="FM831" s="54"/>
      <c r="FN831" s="54"/>
      <c r="FO831" s="54"/>
      <c r="FP831" s="54"/>
      <c r="FQ831" s="54"/>
      <c r="FR831" s="54"/>
      <c r="FS831" s="54"/>
      <c r="FT831" s="54"/>
      <c r="FU831" s="54"/>
      <c r="FV831" s="54"/>
      <c r="FW831" s="54"/>
      <c r="FX831" s="54"/>
      <c r="FY831" s="54"/>
      <c r="FZ831" s="54"/>
      <c r="GA831" s="54"/>
      <c r="GB831" s="54"/>
      <c r="GC831" s="54"/>
      <c r="GD831" s="54"/>
      <c r="GE831" s="54"/>
      <c r="GF831" s="54"/>
      <c r="GG831" s="54"/>
      <c r="GH831" s="54"/>
      <c r="GI831" s="54"/>
      <c r="GJ831" s="54"/>
      <c r="GK831" s="54"/>
      <c r="GL831" s="54"/>
      <c r="GM831" s="54"/>
      <c r="GN831" s="54"/>
      <c r="GO831" s="54"/>
      <c r="GP831" s="54"/>
      <c r="GQ831" s="54"/>
      <c r="GR831" s="54"/>
      <c r="GS831" s="54"/>
      <c r="GT831" s="54"/>
      <c r="GU831" s="54"/>
      <c r="GV831" s="54"/>
      <c r="GW831" s="54"/>
      <c r="GX831" s="54"/>
      <c r="GY831" s="54"/>
      <c r="GZ831" s="54"/>
      <c r="HA831" s="54"/>
      <c r="HB831" s="54"/>
      <c r="HC831" s="54"/>
      <c r="HD831" s="54"/>
      <c r="HE831" s="54"/>
      <c r="HF831" s="54"/>
      <c r="HG831" s="54"/>
      <c r="HH831" s="54"/>
      <c r="HI831" s="54"/>
      <c r="HJ831" s="54"/>
      <c r="HK831" s="54"/>
      <c r="HL831" s="54"/>
      <c r="HM831" s="54"/>
      <c r="HN831" s="54"/>
      <c r="HO831" s="54"/>
      <c r="HP831" s="54"/>
      <c r="HQ831" s="54"/>
      <c r="HR831" s="54"/>
      <c r="HS831" s="54"/>
      <c r="HT831" s="54"/>
      <c r="HU831" s="54"/>
      <c r="HV831" s="54"/>
      <c r="HW831" s="54"/>
      <c r="HX831" s="54"/>
      <c r="HY831" s="54"/>
      <c r="HZ831" s="54"/>
      <c r="IA831" s="54"/>
      <c r="IB831" s="54"/>
      <c r="IC831" s="54"/>
      <c r="ID831" s="54"/>
      <c r="IE831" s="54"/>
      <c r="IF831" s="54"/>
      <c r="IG831" s="54"/>
      <c r="IH831" s="54"/>
      <c r="II831" s="54"/>
      <c r="IJ831" s="54"/>
      <c r="IK831" s="54"/>
      <c r="IL831" s="54"/>
      <c r="IM831" s="54"/>
      <c r="IN831" s="54"/>
      <c r="IO831" s="54"/>
      <c r="IP831" s="54"/>
      <c r="IQ831" s="54"/>
      <c r="IR831" s="54"/>
      <c r="IS831" s="54"/>
      <c r="IT831" s="54"/>
      <c r="IU831" s="54"/>
      <c r="IV831" s="54"/>
      <c r="IW831" s="54"/>
      <c r="IX831" s="54"/>
      <c r="IY831" s="54"/>
      <c r="IZ831" s="54"/>
      <c r="JA831" s="16"/>
      <c r="JB831" s="16"/>
      <c r="JC831" s="16"/>
      <c r="JD831" s="16"/>
    </row>
    <row r="832" spans="1:264" s="6" customFormat="1" x14ac:dyDescent="0.25">
      <c r="A832" s="55">
        <v>828</v>
      </c>
      <c r="B832" s="56">
        <f>ESTUDIANTES!B832</f>
        <v>0</v>
      </c>
      <c r="C832" s="56">
        <f>ESTUDIANTES!C832</f>
        <v>0</v>
      </c>
      <c r="D832" s="97">
        <f>ESTUDIANTES!D832</f>
        <v>0</v>
      </c>
      <c r="E832" s="97"/>
      <c r="F832" s="97"/>
      <c r="G832" s="97"/>
      <c r="H832" s="57">
        <f>ESTUDIANTES!H832</f>
        <v>0</v>
      </c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  <c r="CP832" s="54"/>
      <c r="CQ832" s="54"/>
      <c r="CR832" s="54"/>
      <c r="CS832" s="54"/>
      <c r="CT832" s="54"/>
      <c r="CU832" s="54"/>
      <c r="CV832" s="54"/>
      <c r="CW832" s="54"/>
      <c r="CX832" s="54"/>
      <c r="CY832" s="54"/>
      <c r="CZ832" s="54"/>
      <c r="DA832" s="54"/>
      <c r="DB832" s="54"/>
      <c r="DC832" s="54"/>
      <c r="DD832" s="54"/>
      <c r="DE832" s="54"/>
      <c r="DF832" s="54"/>
      <c r="DG832" s="54"/>
      <c r="DH832" s="54"/>
      <c r="DI832" s="54"/>
      <c r="DJ832" s="54"/>
      <c r="DK832" s="54"/>
      <c r="DL832" s="54"/>
      <c r="DM832" s="54"/>
      <c r="DN832" s="54"/>
      <c r="DO832" s="54"/>
      <c r="DP832" s="54"/>
      <c r="DQ832" s="54"/>
      <c r="DR832" s="54"/>
      <c r="DS832" s="54"/>
      <c r="DT832" s="54"/>
      <c r="DU832" s="54"/>
      <c r="DV832" s="54"/>
      <c r="DW832" s="54"/>
      <c r="DX832" s="54"/>
      <c r="DY832" s="54"/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  <c r="EJ832" s="54"/>
      <c r="EK832" s="54"/>
      <c r="EL832" s="54"/>
      <c r="EM832" s="54"/>
      <c r="EN832" s="54"/>
      <c r="EO832" s="54"/>
      <c r="EP832" s="54"/>
      <c r="EQ832" s="54"/>
      <c r="ER832" s="54"/>
      <c r="ES832" s="54"/>
      <c r="ET832" s="54"/>
      <c r="EU832" s="54"/>
      <c r="EV832" s="54"/>
      <c r="EW832" s="54"/>
      <c r="EX832" s="54"/>
      <c r="EY832" s="54"/>
      <c r="EZ832" s="54"/>
      <c r="FA832" s="54"/>
      <c r="FB832" s="54"/>
      <c r="FC832" s="54"/>
      <c r="FD832" s="54"/>
      <c r="FE832" s="54"/>
      <c r="FF832" s="54"/>
      <c r="FG832" s="54"/>
      <c r="FH832" s="54"/>
      <c r="FI832" s="54"/>
      <c r="FJ832" s="54"/>
      <c r="FK832" s="54"/>
      <c r="FL832" s="54"/>
      <c r="FM832" s="54"/>
      <c r="FN832" s="54"/>
      <c r="FO832" s="54"/>
      <c r="FP832" s="54"/>
      <c r="FQ832" s="54"/>
      <c r="FR832" s="54"/>
      <c r="FS832" s="54"/>
      <c r="FT832" s="54"/>
      <c r="FU832" s="54"/>
      <c r="FV832" s="54"/>
      <c r="FW832" s="54"/>
      <c r="FX832" s="54"/>
      <c r="FY832" s="54"/>
      <c r="FZ832" s="54"/>
      <c r="GA832" s="54"/>
      <c r="GB832" s="54"/>
      <c r="GC832" s="54"/>
      <c r="GD832" s="54"/>
      <c r="GE832" s="54"/>
      <c r="GF832" s="54"/>
      <c r="GG832" s="54"/>
      <c r="GH832" s="54"/>
      <c r="GI832" s="54"/>
      <c r="GJ832" s="54"/>
      <c r="GK832" s="54"/>
      <c r="GL832" s="54"/>
      <c r="GM832" s="54"/>
      <c r="GN832" s="54"/>
      <c r="GO832" s="54"/>
      <c r="GP832" s="54"/>
      <c r="GQ832" s="54"/>
      <c r="GR832" s="54"/>
      <c r="GS832" s="54"/>
      <c r="GT832" s="54"/>
      <c r="GU832" s="54"/>
      <c r="GV832" s="54"/>
      <c r="GW832" s="54"/>
      <c r="GX832" s="54"/>
      <c r="GY832" s="54"/>
      <c r="GZ832" s="54"/>
      <c r="HA832" s="54"/>
      <c r="HB832" s="54"/>
      <c r="HC832" s="54"/>
      <c r="HD832" s="54"/>
      <c r="HE832" s="54"/>
      <c r="HF832" s="54"/>
      <c r="HG832" s="54"/>
      <c r="HH832" s="54"/>
      <c r="HI832" s="54"/>
      <c r="HJ832" s="54"/>
      <c r="HK832" s="54"/>
      <c r="HL832" s="54"/>
      <c r="HM832" s="54"/>
      <c r="HN832" s="54"/>
      <c r="HO832" s="54"/>
      <c r="HP832" s="54"/>
      <c r="HQ832" s="54"/>
      <c r="HR832" s="54"/>
      <c r="HS832" s="54"/>
      <c r="HT832" s="54"/>
      <c r="HU832" s="54"/>
      <c r="HV832" s="54"/>
      <c r="HW832" s="54"/>
      <c r="HX832" s="54"/>
      <c r="HY832" s="54"/>
      <c r="HZ832" s="54"/>
      <c r="IA832" s="54"/>
      <c r="IB832" s="54"/>
      <c r="IC832" s="54"/>
      <c r="ID832" s="54"/>
      <c r="IE832" s="54"/>
      <c r="IF832" s="54"/>
      <c r="IG832" s="54"/>
      <c r="IH832" s="54"/>
      <c r="II832" s="54"/>
      <c r="IJ832" s="54"/>
      <c r="IK832" s="54"/>
      <c r="IL832" s="54"/>
      <c r="IM832" s="54"/>
      <c r="IN832" s="54"/>
      <c r="IO832" s="54"/>
      <c r="IP832" s="54"/>
      <c r="IQ832" s="54"/>
      <c r="IR832" s="54"/>
      <c r="IS832" s="54"/>
      <c r="IT832" s="54"/>
      <c r="IU832" s="54"/>
      <c r="IV832" s="54"/>
      <c r="IW832" s="54"/>
      <c r="IX832" s="54"/>
      <c r="IY832" s="54"/>
      <c r="IZ832" s="54"/>
      <c r="JA832" s="16"/>
      <c r="JB832" s="16"/>
      <c r="JC832" s="16"/>
      <c r="JD832" s="16"/>
    </row>
    <row r="833" spans="1:264" s="6" customFormat="1" x14ac:dyDescent="0.25">
      <c r="A833" s="55">
        <v>829</v>
      </c>
      <c r="B833" s="56">
        <f>ESTUDIANTES!B833</f>
        <v>0</v>
      </c>
      <c r="C833" s="56">
        <f>ESTUDIANTES!C833</f>
        <v>0</v>
      </c>
      <c r="D833" s="97">
        <f>ESTUDIANTES!D833</f>
        <v>0</v>
      </c>
      <c r="E833" s="97"/>
      <c r="F833" s="97"/>
      <c r="G833" s="97"/>
      <c r="H833" s="57">
        <f>ESTUDIANTES!H833</f>
        <v>0</v>
      </c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  <c r="CP833" s="54"/>
      <c r="CQ833" s="54"/>
      <c r="CR833" s="54"/>
      <c r="CS833" s="54"/>
      <c r="CT833" s="54"/>
      <c r="CU833" s="54"/>
      <c r="CV833" s="54"/>
      <c r="CW833" s="54"/>
      <c r="CX833" s="54"/>
      <c r="CY833" s="54"/>
      <c r="CZ833" s="54"/>
      <c r="DA833" s="54"/>
      <c r="DB833" s="54"/>
      <c r="DC833" s="54"/>
      <c r="DD833" s="54"/>
      <c r="DE833" s="54"/>
      <c r="DF833" s="54"/>
      <c r="DG833" s="54"/>
      <c r="DH833" s="54"/>
      <c r="DI833" s="54"/>
      <c r="DJ833" s="54"/>
      <c r="DK833" s="54"/>
      <c r="DL833" s="54"/>
      <c r="DM833" s="54"/>
      <c r="DN833" s="54"/>
      <c r="DO833" s="54"/>
      <c r="DP833" s="54"/>
      <c r="DQ833" s="54"/>
      <c r="DR833" s="54"/>
      <c r="DS833" s="54"/>
      <c r="DT833" s="54"/>
      <c r="DU833" s="54"/>
      <c r="DV833" s="54"/>
      <c r="DW833" s="54"/>
      <c r="DX833" s="54"/>
      <c r="DY833" s="54"/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  <c r="EJ833" s="54"/>
      <c r="EK833" s="54"/>
      <c r="EL833" s="54"/>
      <c r="EM833" s="54"/>
      <c r="EN833" s="54"/>
      <c r="EO833" s="54"/>
      <c r="EP833" s="54"/>
      <c r="EQ833" s="54"/>
      <c r="ER833" s="54"/>
      <c r="ES833" s="54"/>
      <c r="ET833" s="54"/>
      <c r="EU833" s="54"/>
      <c r="EV833" s="54"/>
      <c r="EW833" s="54"/>
      <c r="EX833" s="54"/>
      <c r="EY833" s="54"/>
      <c r="EZ833" s="54"/>
      <c r="FA833" s="54"/>
      <c r="FB833" s="54"/>
      <c r="FC833" s="54"/>
      <c r="FD833" s="54"/>
      <c r="FE833" s="54"/>
      <c r="FF833" s="54"/>
      <c r="FG833" s="54"/>
      <c r="FH833" s="54"/>
      <c r="FI833" s="54"/>
      <c r="FJ833" s="54"/>
      <c r="FK833" s="54"/>
      <c r="FL833" s="54"/>
      <c r="FM833" s="54"/>
      <c r="FN833" s="54"/>
      <c r="FO833" s="54"/>
      <c r="FP833" s="54"/>
      <c r="FQ833" s="54"/>
      <c r="FR833" s="54"/>
      <c r="FS833" s="54"/>
      <c r="FT833" s="54"/>
      <c r="FU833" s="54"/>
      <c r="FV833" s="54"/>
      <c r="FW833" s="54"/>
      <c r="FX833" s="54"/>
      <c r="FY833" s="54"/>
      <c r="FZ833" s="54"/>
      <c r="GA833" s="54"/>
      <c r="GB833" s="54"/>
      <c r="GC833" s="54"/>
      <c r="GD833" s="54"/>
      <c r="GE833" s="54"/>
      <c r="GF833" s="54"/>
      <c r="GG833" s="54"/>
      <c r="GH833" s="54"/>
      <c r="GI833" s="54"/>
      <c r="GJ833" s="54"/>
      <c r="GK833" s="54"/>
      <c r="GL833" s="54"/>
      <c r="GM833" s="54"/>
      <c r="GN833" s="54"/>
      <c r="GO833" s="54"/>
      <c r="GP833" s="54"/>
      <c r="GQ833" s="54"/>
      <c r="GR833" s="54"/>
      <c r="GS833" s="54"/>
      <c r="GT833" s="54"/>
      <c r="GU833" s="54"/>
      <c r="GV833" s="54"/>
      <c r="GW833" s="54"/>
      <c r="GX833" s="54"/>
      <c r="GY833" s="54"/>
      <c r="GZ833" s="54"/>
      <c r="HA833" s="54"/>
      <c r="HB833" s="54"/>
      <c r="HC833" s="54"/>
      <c r="HD833" s="54"/>
      <c r="HE833" s="54"/>
      <c r="HF833" s="54"/>
      <c r="HG833" s="54"/>
      <c r="HH833" s="54"/>
      <c r="HI833" s="54"/>
      <c r="HJ833" s="54"/>
      <c r="HK833" s="54"/>
      <c r="HL833" s="54"/>
      <c r="HM833" s="54"/>
      <c r="HN833" s="54"/>
      <c r="HO833" s="54"/>
      <c r="HP833" s="54"/>
      <c r="HQ833" s="54"/>
      <c r="HR833" s="54"/>
      <c r="HS833" s="54"/>
      <c r="HT833" s="54"/>
      <c r="HU833" s="54"/>
      <c r="HV833" s="54"/>
      <c r="HW833" s="54"/>
      <c r="HX833" s="54"/>
      <c r="HY833" s="54"/>
      <c r="HZ833" s="54"/>
      <c r="IA833" s="54"/>
      <c r="IB833" s="54"/>
      <c r="IC833" s="54"/>
      <c r="ID833" s="54"/>
      <c r="IE833" s="54"/>
      <c r="IF833" s="54"/>
      <c r="IG833" s="54"/>
      <c r="IH833" s="54"/>
      <c r="II833" s="54"/>
      <c r="IJ833" s="54"/>
      <c r="IK833" s="54"/>
      <c r="IL833" s="54"/>
      <c r="IM833" s="54"/>
      <c r="IN833" s="54"/>
      <c r="IO833" s="54"/>
      <c r="IP833" s="54"/>
      <c r="IQ833" s="54"/>
      <c r="IR833" s="54"/>
      <c r="IS833" s="54"/>
      <c r="IT833" s="54"/>
      <c r="IU833" s="54"/>
      <c r="IV833" s="54"/>
      <c r="IW833" s="54"/>
      <c r="IX833" s="54"/>
      <c r="IY833" s="54"/>
      <c r="IZ833" s="54"/>
      <c r="JA833" s="16"/>
      <c r="JB833" s="16"/>
      <c r="JC833" s="16"/>
      <c r="JD833" s="16"/>
    </row>
    <row r="834" spans="1:264" s="6" customFormat="1" x14ac:dyDescent="0.25">
      <c r="A834" s="55">
        <v>830</v>
      </c>
      <c r="B834" s="56">
        <f>ESTUDIANTES!B834</f>
        <v>0</v>
      </c>
      <c r="C834" s="56">
        <f>ESTUDIANTES!C834</f>
        <v>0</v>
      </c>
      <c r="D834" s="97">
        <f>ESTUDIANTES!D834</f>
        <v>0</v>
      </c>
      <c r="E834" s="97"/>
      <c r="F834" s="97"/>
      <c r="G834" s="97"/>
      <c r="H834" s="57">
        <f>ESTUDIANTES!H834</f>
        <v>0</v>
      </c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4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4"/>
      <c r="EL834" s="54"/>
      <c r="EM834" s="54"/>
      <c r="EN834" s="54"/>
      <c r="EO834" s="54"/>
      <c r="EP834" s="54"/>
      <c r="EQ834" s="54"/>
      <c r="ER834" s="54"/>
      <c r="ES834" s="54"/>
      <c r="ET834" s="54"/>
      <c r="EU834" s="54"/>
      <c r="EV834" s="54"/>
      <c r="EW834" s="54"/>
      <c r="EX834" s="54"/>
      <c r="EY834" s="54"/>
      <c r="EZ834" s="54"/>
      <c r="FA834" s="54"/>
      <c r="FB834" s="54"/>
      <c r="FC834" s="54"/>
      <c r="FD834" s="54"/>
      <c r="FE834" s="54"/>
      <c r="FF834" s="54"/>
      <c r="FG834" s="54"/>
      <c r="FH834" s="54"/>
      <c r="FI834" s="54"/>
      <c r="FJ834" s="54"/>
      <c r="FK834" s="54"/>
      <c r="FL834" s="54"/>
      <c r="FM834" s="54"/>
      <c r="FN834" s="54"/>
      <c r="FO834" s="54"/>
      <c r="FP834" s="54"/>
      <c r="FQ834" s="54"/>
      <c r="FR834" s="54"/>
      <c r="FS834" s="54"/>
      <c r="FT834" s="54"/>
      <c r="FU834" s="54"/>
      <c r="FV834" s="54"/>
      <c r="FW834" s="54"/>
      <c r="FX834" s="54"/>
      <c r="FY834" s="54"/>
      <c r="FZ834" s="54"/>
      <c r="GA834" s="54"/>
      <c r="GB834" s="54"/>
      <c r="GC834" s="54"/>
      <c r="GD834" s="54"/>
      <c r="GE834" s="54"/>
      <c r="GF834" s="54"/>
      <c r="GG834" s="54"/>
      <c r="GH834" s="54"/>
      <c r="GI834" s="54"/>
      <c r="GJ834" s="54"/>
      <c r="GK834" s="54"/>
      <c r="GL834" s="54"/>
      <c r="GM834" s="54"/>
      <c r="GN834" s="54"/>
      <c r="GO834" s="54"/>
      <c r="GP834" s="54"/>
      <c r="GQ834" s="54"/>
      <c r="GR834" s="54"/>
      <c r="GS834" s="54"/>
      <c r="GT834" s="54"/>
      <c r="GU834" s="54"/>
      <c r="GV834" s="54"/>
      <c r="GW834" s="54"/>
      <c r="GX834" s="54"/>
      <c r="GY834" s="54"/>
      <c r="GZ834" s="54"/>
      <c r="HA834" s="54"/>
      <c r="HB834" s="54"/>
      <c r="HC834" s="54"/>
      <c r="HD834" s="54"/>
      <c r="HE834" s="54"/>
      <c r="HF834" s="54"/>
      <c r="HG834" s="54"/>
      <c r="HH834" s="54"/>
      <c r="HI834" s="54"/>
      <c r="HJ834" s="54"/>
      <c r="HK834" s="54"/>
      <c r="HL834" s="54"/>
      <c r="HM834" s="54"/>
      <c r="HN834" s="54"/>
      <c r="HO834" s="54"/>
      <c r="HP834" s="54"/>
      <c r="HQ834" s="54"/>
      <c r="HR834" s="54"/>
      <c r="HS834" s="54"/>
      <c r="HT834" s="54"/>
      <c r="HU834" s="54"/>
      <c r="HV834" s="54"/>
      <c r="HW834" s="54"/>
      <c r="HX834" s="54"/>
      <c r="HY834" s="54"/>
      <c r="HZ834" s="54"/>
      <c r="IA834" s="54"/>
      <c r="IB834" s="54"/>
      <c r="IC834" s="54"/>
      <c r="ID834" s="54"/>
      <c r="IE834" s="54"/>
      <c r="IF834" s="54"/>
      <c r="IG834" s="54"/>
      <c r="IH834" s="54"/>
      <c r="II834" s="54"/>
      <c r="IJ834" s="54"/>
      <c r="IK834" s="54"/>
      <c r="IL834" s="54"/>
      <c r="IM834" s="54"/>
      <c r="IN834" s="54"/>
      <c r="IO834" s="54"/>
      <c r="IP834" s="54"/>
      <c r="IQ834" s="54"/>
      <c r="IR834" s="54"/>
      <c r="IS834" s="54"/>
      <c r="IT834" s="54"/>
      <c r="IU834" s="54"/>
      <c r="IV834" s="54"/>
      <c r="IW834" s="54"/>
      <c r="IX834" s="54"/>
      <c r="IY834" s="54"/>
      <c r="IZ834" s="54"/>
      <c r="JA834" s="16"/>
      <c r="JB834" s="16"/>
      <c r="JC834" s="16"/>
      <c r="JD834" s="16"/>
    </row>
    <row r="835" spans="1:264" s="6" customFormat="1" x14ac:dyDescent="0.25">
      <c r="A835" s="55">
        <v>831</v>
      </c>
      <c r="B835" s="56">
        <f>ESTUDIANTES!B835</f>
        <v>0</v>
      </c>
      <c r="C835" s="56">
        <f>ESTUDIANTES!C835</f>
        <v>0</v>
      </c>
      <c r="D835" s="97">
        <f>ESTUDIANTES!D835</f>
        <v>0</v>
      </c>
      <c r="E835" s="97"/>
      <c r="F835" s="97"/>
      <c r="G835" s="97"/>
      <c r="H835" s="57">
        <f>ESTUDIANTES!H835</f>
        <v>0</v>
      </c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4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4"/>
      <c r="EK835" s="54"/>
      <c r="EL835" s="54"/>
      <c r="EM835" s="54"/>
      <c r="EN835" s="54"/>
      <c r="EO835" s="54"/>
      <c r="EP835" s="54"/>
      <c r="EQ835" s="54"/>
      <c r="ER835" s="54"/>
      <c r="ES835" s="54"/>
      <c r="ET835" s="54"/>
      <c r="EU835" s="54"/>
      <c r="EV835" s="54"/>
      <c r="EW835" s="54"/>
      <c r="EX835" s="54"/>
      <c r="EY835" s="54"/>
      <c r="EZ835" s="54"/>
      <c r="FA835" s="54"/>
      <c r="FB835" s="54"/>
      <c r="FC835" s="54"/>
      <c r="FD835" s="54"/>
      <c r="FE835" s="54"/>
      <c r="FF835" s="54"/>
      <c r="FG835" s="54"/>
      <c r="FH835" s="54"/>
      <c r="FI835" s="54"/>
      <c r="FJ835" s="54"/>
      <c r="FK835" s="54"/>
      <c r="FL835" s="54"/>
      <c r="FM835" s="54"/>
      <c r="FN835" s="54"/>
      <c r="FO835" s="54"/>
      <c r="FP835" s="54"/>
      <c r="FQ835" s="54"/>
      <c r="FR835" s="54"/>
      <c r="FS835" s="54"/>
      <c r="FT835" s="54"/>
      <c r="FU835" s="54"/>
      <c r="FV835" s="54"/>
      <c r="FW835" s="54"/>
      <c r="FX835" s="54"/>
      <c r="FY835" s="54"/>
      <c r="FZ835" s="54"/>
      <c r="GA835" s="54"/>
      <c r="GB835" s="54"/>
      <c r="GC835" s="54"/>
      <c r="GD835" s="54"/>
      <c r="GE835" s="54"/>
      <c r="GF835" s="54"/>
      <c r="GG835" s="54"/>
      <c r="GH835" s="54"/>
      <c r="GI835" s="54"/>
      <c r="GJ835" s="54"/>
      <c r="GK835" s="54"/>
      <c r="GL835" s="54"/>
      <c r="GM835" s="54"/>
      <c r="GN835" s="54"/>
      <c r="GO835" s="54"/>
      <c r="GP835" s="54"/>
      <c r="GQ835" s="54"/>
      <c r="GR835" s="54"/>
      <c r="GS835" s="54"/>
      <c r="GT835" s="54"/>
      <c r="GU835" s="54"/>
      <c r="GV835" s="54"/>
      <c r="GW835" s="54"/>
      <c r="GX835" s="54"/>
      <c r="GY835" s="54"/>
      <c r="GZ835" s="54"/>
      <c r="HA835" s="54"/>
      <c r="HB835" s="54"/>
      <c r="HC835" s="54"/>
      <c r="HD835" s="54"/>
      <c r="HE835" s="54"/>
      <c r="HF835" s="54"/>
      <c r="HG835" s="54"/>
      <c r="HH835" s="54"/>
      <c r="HI835" s="54"/>
      <c r="HJ835" s="54"/>
      <c r="HK835" s="54"/>
      <c r="HL835" s="54"/>
      <c r="HM835" s="54"/>
      <c r="HN835" s="54"/>
      <c r="HO835" s="54"/>
      <c r="HP835" s="54"/>
      <c r="HQ835" s="54"/>
      <c r="HR835" s="54"/>
      <c r="HS835" s="54"/>
      <c r="HT835" s="54"/>
      <c r="HU835" s="54"/>
      <c r="HV835" s="54"/>
      <c r="HW835" s="54"/>
      <c r="HX835" s="54"/>
      <c r="HY835" s="54"/>
      <c r="HZ835" s="54"/>
      <c r="IA835" s="54"/>
      <c r="IB835" s="54"/>
      <c r="IC835" s="54"/>
      <c r="ID835" s="54"/>
      <c r="IE835" s="54"/>
      <c r="IF835" s="54"/>
      <c r="IG835" s="54"/>
      <c r="IH835" s="54"/>
      <c r="II835" s="54"/>
      <c r="IJ835" s="54"/>
      <c r="IK835" s="54"/>
      <c r="IL835" s="54"/>
      <c r="IM835" s="54"/>
      <c r="IN835" s="54"/>
      <c r="IO835" s="54"/>
      <c r="IP835" s="54"/>
      <c r="IQ835" s="54"/>
      <c r="IR835" s="54"/>
      <c r="IS835" s="54"/>
      <c r="IT835" s="54"/>
      <c r="IU835" s="54"/>
      <c r="IV835" s="54"/>
      <c r="IW835" s="54"/>
      <c r="IX835" s="54"/>
      <c r="IY835" s="54"/>
      <c r="IZ835" s="54"/>
      <c r="JA835" s="16"/>
      <c r="JB835" s="16"/>
      <c r="JC835" s="16"/>
      <c r="JD835" s="16"/>
    </row>
    <row r="836" spans="1:264" s="6" customFormat="1" x14ac:dyDescent="0.25">
      <c r="A836" s="55">
        <v>832</v>
      </c>
      <c r="B836" s="56">
        <f>ESTUDIANTES!B836</f>
        <v>0</v>
      </c>
      <c r="C836" s="56">
        <f>ESTUDIANTES!C836</f>
        <v>0</v>
      </c>
      <c r="D836" s="97">
        <f>ESTUDIANTES!D836</f>
        <v>0</v>
      </c>
      <c r="E836" s="97"/>
      <c r="F836" s="97"/>
      <c r="G836" s="97"/>
      <c r="H836" s="57">
        <f>ESTUDIANTES!H836</f>
        <v>0</v>
      </c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4"/>
      <c r="EK836" s="54"/>
      <c r="EL836" s="54"/>
      <c r="EM836" s="54"/>
      <c r="EN836" s="54"/>
      <c r="EO836" s="54"/>
      <c r="EP836" s="54"/>
      <c r="EQ836" s="54"/>
      <c r="ER836" s="54"/>
      <c r="ES836" s="54"/>
      <c r="ET836" s="54"/>
      <c r="EU836" s="54"/>
      <c r="EV836" s="54"/>
      <c r="EW836" s="54"/>
      <c r="EX836" s="54"/>
      <c r="EY836" s="54"/>
      <c r="EZ836" s="54"/>
      <c r="FA836" s="54"/>
      <c r="FB836" s="54"/>
      <c r="FC836" s="54"/>
      <c r="FD836" s="54"/>
      <c r="FE836" s="54"/>
      <c r="FF836" s="54"/>
      <c r="FG836" s="54"/>
      <c r="FH836" s="54"/>
      <c r="FI836" s="54"/>
      <c r="FJ836" s="54"/>
      <c r="FK836" s="54"/>
      <c r="FL836" s="54"/>
      <c r="FM836" s="54"/>
      <c r="FN836" s="54"/>
      <c r="FO836" s="54"/>
      <c r="FP836" s="54"/>
      <c r="FQ836" s="54"/>
      <c r="FR836" s="54"/>
      <c r="FS836" s="54"/>
      <c r="FT836" s="54"/>
      <c r="FU836" s="54"/>
      <c r="FV836" s="54"/>
      <c r="FW836" s="54"/>
      <c r="FX836" s="54"/>
      <c r="FY836" s="54"/>
      <c r="FZ836" s="54"/>
      <c r="GA836" s="54"/>
      <c r="GB836" s="54"/>
      <c r="GC836" s="54"/>
      <c r="GD836" s="54"/>
      <c r="GE836" s="54"/>
      <c r="GF836" s="54"/>
      <c r="GG836" s="54"/>
      <c r="GH836" s="54"/>
      <c r="GI836" s="54"/>
      <c r="GJ836" s="54"/>
      <c r="GK836" s="54"/>
      <c r="GL836" s="54"/>
      <c r="GM836" s="54"/>
      <c r="GN836" s="54"/>
      <c r="GO836" s="54"/>
      <c r="GP836" s="54"/>
      <c r="GQ836" s="54"/>
      <c r="GR836" s="54"/>
      <c r="GS836" s="54"/>
      <c r="GT836" s="54"/>
      <c r="GU836" s="54"/>
      <c r="GV836" s="54"/>
      <c r="GW836" s="54"/>
      <c r="GX836" s="54"/>
      <c r="GY836" s="54"/>
      <c r="GZ836" s="54"/>
      <c r="HA836" s="54"/>
      <c r="HB836" s="54"/>
      <c r="HC836" s="54"/>
      <c r="HD836" s="54"/>
      <c r="HE836" s="54"/>
      <c r="HF836" s="54"/>
      <c r="HG836" s="54"/>
      <c r="HH836" s="54"/>
      <c r="HI836" s="54"/>
      <c r="HJ836" s="54"/>
      <c r="HK836" s="54"/>
      <c r="HL836" s="54"/>
      <c r="HM836" s="54"/>
      <c r="HN836" s="54"/>
      <c r="HO836" s="54"/>
      <c r="HP836" s="54"/>
      <c r="HQ836" s="54"/>
      <c r="HR836" s="54"/>
      <c r="HS836" s="54"/>
      <c r="HT836" s="54"/>
      <c r="HU836" s="54"/>
      <c r="HV836" s="54"/>
      <c r="HW836" s="54"/>
      <c r="HX836" s="54"/>
      <c r="HY836" s="54"/>
      <c r="HZ836" s="54"/>
      <c r="IA836" s="54"/>
      <c r="IB836" s="54"/>
      <c r="IC836" s="54"/>
      <c r="ID836" s="54"/>
      <c r="IE836" s="54"/>
      <c r="IF836" s="54"/>
      <c r="IG836" s="54"/>
      <c r="IH836" s="54"/>
      <c r="II836" s="54"/>
      <c r="IJ836" s="54"/>
      <c r="IK836" s="54"/>
      <c r="IL836" s="54"/>
      <c r="IM836" s="54"/>
      <c r="IN836" s="54"/>
      <c r="IO836" s="54"/>
      <c r="IP836" s="54"/>
      <c r="IQ836" s="54"/>
      <c r="IR836" s="54"/>
      <c r="IS836" s="54"/>
      <c r="IT836" s="54"/>
      <c r="IU836" s="54"/>
      <c r="IV836" s="54"/>
      <c r="IW836" s="54"/>
      <c r="IX836" s="54"/>
      <c r="IY836" s="54"/>
      <c r="IZ836" s="54"/>
      <c r="JA836" s="16"/>
      <c r="JB836" s="16"/>
      <c r="JC836" s="16"/>
      <c r="JD836" s="16"/>
    </row>
    <row r="837" spans="1:264" s="6" customFormat="1" x14ac:dyDescent="0.25">
      <c r="A837" s="55">
        <v>833</v>
      </c>
      <c r="B837" s="56">
        <f>ESTUDIANTES!B837</f>
        <v>0</v>
      </c>
      <c r="C837" s="56">
        <f>ESTUDIANTES!C837</f>
        <v>0</v>
      </c>
      <c r="D837" s="97">
        <f>ESTUDIANTES!D837</f>
        <v>0</v>
      </c>
      <c r="E837" s="97"/>
      <c r="F837" s="97"/>
      <c r="G837" s="97"/>
      <c r="H837" s="57">
        <f>ESTUDIANTES!H837</f>
        <v>0</v>
      </c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4"/>
      <c r="EL837" s="54"/>
      <c r="EM837" s="54"/>
      <c r="EN837" s="54"/>
      <c r="EO837" s="54"/>
      <c r="EP837" s="54"/>
      <c r="EQ837" s="54"/>
      <c r="ER837" s="54"/>
      <c r="ES837" s="54"/>
      <c r="ET837" s="54"/>
      <c r="EU837" s="54"/>
      <c r="EV837" s="54"/>
      <c r="EW837" s="54"/>
      <c r="EX837" s="54"/>
      <c r="EY837" s="54"/>
      <c r="EZ837" s="54"/>
      <c r="FA837" s="54"/>
      <c r="FB837" s="54"/>
      <c r="FC837" s="54"/>
      <c r="FD837" s="54"/>
      <c r="FE837" s="54"/>
      <c r="FF837" s="54"/>
      <c r="FG837" s="54"/>
      <c r="FH837" s="54"/>
      <c r="FI837" s="54"/>
      <c r="FJ837" s="54"/>
      <c r="FK837" s="54"/>
      <c r="FL837" s="54"/>
      <c r="FM837" s="54"/>
      <c r="FN837" s="54"/>
      <c r="FO837" s="54"/>
      <c r="FP837" s="54"/>
      <c r="FQ837" s="54"/>
      <c r="FR837" s="54"/>
      <c r="FS837" s="54"/>
      <c r="FT837" s="54"/>
      <c r="FU837" s="54"/>
      <c r="FV837" s="54"/>
      <c r="FW837" s="54"/>
      <c r="FX837" s="54"/>
      <c r="FY837" s="54"/>
      <c r="FZ837" s="54"/>
      <c r="GA837" s="54"/>
      <c r="GB837" s="54"/>
      <c r="GC837" s="54"/>
      <c r="GD837" s="54"/>
      <c r="GE837" s="54"/>
      <c r="GF837" s="54"/>
      <c r="GG837" s="54"/>
      <c r="GH837" s="54"/>
      <c r="GI837" s="54"/>
      <c r="GJ837" s="54"/>
      <c r="GK837" s="54"/>
      <c r="GL837" s="54"/>
      <c r="GM837" s="54"/>
      <c r="GN837" s="54"/>
      <c r="GO837" s="54"/>
      <c r="GP837" s="54"/>
      <c r="GQ837" s="54"/>
      <c r="GR837" s="54"/>
      <c r="GS837" s="54"/>
      <c r="GT837" s="54"/>
      <c r="GU837" s="54"/>
      <c r="GV837" s="54"/>
      <c r="GW837" s="54"/>
      <c r="GX837" s="54"/>
      <c r="GY837" s="54"/>
      <c r="GZ837" s="54"/>
      <c r="HA837" s="54"/>
      <c r="HB837" s="54"/>
      <c r="HC837" s="54"/>
      <c r="HD837" s="54"/>
      <c r="HE837" s="54"/>
      <c r="HF837" s="54"/>
      <c r="HG837" s="54"/>
      <c r="HH837" s="54"/>
      <c r="HI837" s="54"/>
      <c r="HJ837" s="54"/>
      <c r="HK837" s="54"/>
      <c r="HL837" s="54"/>
      <c r="HM837" s="54"/>
      <c r="HN837" s="54"/>
      <c r="HO837" s="54"/>
      <c r="HP837" s="54"/>
      <c r="HQ837" s="54"/>
      <c r="HR837" s="54"/>
      <c r="HS837" s="54"/>
      <c r="HT837" s="54"/>
      <c r="HU837" s="54"/>
      <c r="HV837" s="54"/>
      <c r="HW837" s="54"/>
      <c r="HX837" s="54"/>
      <c r="HY837" s="54"/>
      <c r="HZ837" s="54"/>
      <c r="IA837" s="54"/>
      <c r="IB837" s="54"/>
      <c r="IC837" s="54"/>
      <c r="ID837" s="54"/>
      <c r="IE837" s="54"/>
      <c r="IF837" s="54"/>
      <c r="IG837" s="54"/>
      <c r="IH837" s="54"/>
      <c r="II837" s="54"/>
      <c r="IJ837" s="54"/>
      <c r="IK837" s="54"/>
      <c r="IL837" s="54"/>
      <c r="IM837" s="54"/>
      <c r="IN837" s="54"/>
      <c r="IO837" s="54"/>
      <c r="IP837" s="54"/>
      <c r="IQ837" s="54"/>
      <c r="IR837" s="54"/>
      <c r="IS837" s="54"/>
      <c r="IT837" s="54"/>
      <c r="IU837" s="54"/>
      <c r="IV837" s="54"/>
      <c r="IW837" s="54"/>
      <c r="IX837" s="54"/>
      <c r="IY837" s="54"/>
      <c r="IZ837" s="54"/>
      <c r="JA837" s="16"/>
      <c r="JB837" s="16"/>
      <c r="JC837" s="16"/>
      <c r="JD837" s="16"/>
    </row>
    <row r="838" spans="1:264" s="6" customFormat="1" x14ac:dyDescent="0.25">
      <c r="A838" s="55">
        <v>834</v>
      </c>
      <c r="B838" s="56">
        <f>ESTUDIANTES!B838</f>
        <v>0</v>
      </c>
      <c r="C838" s="56">
        <f>ESTUDIANTES!C838</f>
        <v>0</v>
      </c>
      <c r="D838" s="97">
        <f>ESTUDIANTES!D838</f>
        <v>0</v>
      </c>
      <c r="E838" s="97"/>
      <c r="F838" s="97"/>
      <c r="G838" s="97"/>
      <c r="H838" s="57">
        <f>ESTUDIANTES!H838</f>
        <v>0</v>
      </c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  <c r="GS838" s="54"/>
      <c r="GT838" s="54"/>
      <c r="GU838" s="54"/>
      <c r="GV838" s="54"/>
      <c r="GW838" s="54"/>
      <c r="GX838" s="54"/>
      <c r="GY838" s="54"/>
      <c r="GZ838" s="54"/>
      <c r="HA838" s="54"/>
      <c r="HB838" s="54"/>
      <c r="HC838" s="54"/>
      <c r="HD838" s="54"/>
      <c r="HE838" s="54"/>
      <c r="HF838" s="54"/>
      <c r="HG838" s="54"/>
      <c r="HH838" s="54"/>
      <c r="HI838" s="54"/>
      <c r="HJ838" s="54"/>
      <c r="HK838" s="54"/>
      <c r="HL838" s="54"/>
      <c r="HM838" s="54"/>
      <c r="HN838" s="54"/>
      <c r="HO838" s="54"/>
      <c r="HP838" s="54"/>
      <c r="HQ838" s="54"/>
      <c r="HR838" s="54"/>
      <c r="HS838" s="54"/>
      <c r="HT838" s="54"/>
      <c r="HU838" s="54"/>
      <c r="HV838" s="54"/>
      <c r="HW838" s="54"/>
      <c r="HX838" s="54"/>
      <c r="HY838" s="54"/>
      <c r="HZ838" s="54"/>
      <c r="IA838" s="54"/>
      <c r="IB838" s="54"/>
      <c r="IC838" s="54"/>
      <c r="ID838" s="54"/>
      <c r="IE838" s="54"/>
      <c r="IF838" s="54"/>
      <c r="IG838" s="54"/>
      <c r="IH838" s="54"/>
      <c r="II838" s="54"/>
      <c r="IJ838" s="54"/>
      <c r="IK838" s="54"/>
      <c r="IL838" s="54"/>
      <c r="IM838" s="54"/>
      <c r="IN838" s="54"/>
      <c r="IO838" s="54"/>
      <c r="IP838" s="54"/>
      <c r="IQ838" s="54"/>
      <c r="IR838" s="54"/>
      <c r="IS838" s="54"/>
      <c r="IT838" s="54"/>
      <c r="IU838" s="54"/>
      <c r="IV838" s="54"/>
      <c r="IW838" s="54"/>
      <c r="IX838" s="54"/>
      <c r="IY838" s="54"/>
      <c r="IZ838" s="54"/>
      <c r="JA838" s="16"/>
      <c r="JB838" s="16"/>
      <c r="JC838" s="16"/>
      <c r="JD838" s="16"/>
    </row>
    <row r="839" spans="1:264" s="6" customFormat="1" x14ac:dyDescent="0.25">
      <c r="A839" s="55">
        <v>835</v>
      </c>
      <c r="B839" s="56">
        <f>ESTUDIANTES!B839</f>
        <v>0</v>
      </c>
      <c r="C839" s="56">
        <f>ESTUDIANTES!C839</f>
        <v>0</v>
      </c>
      <c r="D839" s="97">
        <f>ESTUDIANTES!D839</f>
        <v>0</v>
      </c>
      <c r="E839" s="97"/>
      <c r="F839" s="97"/>
      <c r="G839" s="97"/>
      <c r="H839" s="57">
        <f>ESTUDIANTES!H839</f>
        <v>0</v>
      </c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  <c r="CP839" s="54"/>
      <c r="CQ839" s="54"/>
      <c r="CR839" s="54"/>
      <c r="CS839" s="54"/>
      <c r="CT839" s="54"/>
      <c r="CU839" s="54"/>
      <c r="CV839" s="54"/>
      <c r="CW839" s="54"/>
      <c r="CX839" s="54"/>
      <c r="CY839" s="54"/>
      <c r="CZ839" s="54"/>
      <c r="DA839" s="54"/>
      <c r="DB839" s="54"/>
      <c r="DC839" s="54"/>
      <c r="DD839" s="54"/>
      <c r="DE839" s="54"/>
      <c r="DF839" s="54"/>
      <c r="DG839" s="54"/>
      <c r="DH839" s="54"/>
      <c r="DI839" s="54"/>
      <c r="DJ839" s="54"/>
      <c r="DK839" s="54"/>
      <c r="DL839" s="54"/>
      <c r="DM839" s="54"/>
      <c r="DN839" s="54"/>
      <c r="DO839" s="54"/>
      <c r="DP839" s="54"/>
      <c r="DQ839" s="54"/>
      <c r="DR839" s="54"/>
      <c r="DS839" s="54"/>
      <c r="DT839" s="54"/>
      <c r="DU839" s="54"/>
      <c r="DV839" s="54"/>
      <c r="DW839" s="54"/>
      <c r="DX839" s="54"/>
      <c r="DY839" s="54"/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  <c r="EJ839" s="54"/>
      <c r="EK839" s="54"/>
      <c r="EL839" s="54"/>
      <c r="EM839" s="54"/>
      <c r="EN839" s="54"/>
      <c r="EO839" s="54"/>
      <c r="EP839" s="54"/>
      <c r="EQ839" s="54"/>
      <c r="ER839" s="54"/>
      <c r="ES839" s="54"/>
      <c r="ET839" s="54"/>
      <c r="EU839" s="54"/>
      <c r="EV839" s="54"/>
      <c r="EW839" s="54"/>
      <c r="EX839" s="54"/>
      <c r="EY839" s="54"/>
      <c r="EZ839" s="54"/>
      <c r="FA839" s="54"/>
      <c r="FB839" s="54"/>
      <c r="FC839" s="54"/>
      <c r="FD839" s="54"/>
      <c r="FE839" s="54"/>
      <c r="FF839" s="54"/>
      <c r="FG839" s="54"/>
      <c r="FH839" s="54"/>
      <c r="FI839" s="54"/>
      <c r="FJ839" s="54"/>
      <c r="FK839" s="54"/>
      <c r="FL839" s="54"/>
      <c r="FM839" s="54"/>
      <c r="FN839" s="54"/>
      <c r="FO839" s="54"/>
      <c r="FP839" s="54"/>
      <c r="FQ839" s="54"/>
      <c r="FR839" s="54"/>
      <c r="FS839" s="54"/>
      <c r="FT839" s="54"/>
      <c r="FU839" s="54"/>
      <c r="FV839" s="54"/>
      <c r="FW839" s="54"/>
      <c r="FX839" s="54"/>
      <c r="FY839" s="54"/>
      <c r="FZ839" s="54"/>
      <c r="GA839" s="54"/>
      <c r="GB839" s="54"/>
      <c r="GC839" s="54"/>
      <c r="GD839" s="54"/>
      <c r="GE839" s="54"/>
      <c r="GF839" s="54"/>
      <c r="GG839" s="54"/>
      <c r="GH839" s="54"/>
      <c r="GI839" s="54"/>
      <c r="GJ839" s="54"/>
      <c r="GK839" s="54"/>
      <c r="GL839" s="54"/>
      <c r="GM839" s="54"/>
      <c r="GN839" s="54"/>
      <c r="GO839" s="54"/>
      <c r="GP839" s="54"/>
      <c r="GQ839" s="54"/>
      <c r="GR839" s="54"/>
      <c r="GS839" s="54"/>
      <c r="GT839" s="54"/>
      <c r="GU839" s="54"/>
      <c r="GV839" s="54"/>
      <c r="GW839" s="54"/>
      <c r="GX839" s="54"/>
      <c r="GY839" s="54"/>
      <c r="GZ839" s="54"/>
      <c r="HA839" s="54"/>
      <c r="HB839" s="54"/>
      <c r="HC839" s="54"/>
      <c r="HD839" s="54"/>
      <c r="HE839" s="54"/>
      <c r="HF839" s="54"/>
      <c r="HG839" s="54"/>
      <c r="HH839" s="54"/>
      <c r="HI839" s="54"/>
      <c r="HJ839" s="54"/>
      <c r="HK839" s="54"/>
      <c r="HL839" s="54"/>
      <c r="HM839" s="54"/>
      <c r="HN839" s="54"/>
      <c r="HO839" s="54"/>
      <c r="HP839" s="54"/>
      <c r="HQ839" s="54"/>
      <c r="HR839" s="54"/>
      <c r="HS839" s="54"/>
      <c r="HT839" s="54"/>
      <c r="HU839" s="54"/>
      <c r="HV839" s="54"/>
      <c r="HW839" s="54"/>
      <c r="HX839" s="54"/>
      <c r="HY839" s="54"/>
      <c r="HZ839" s="54"/>
      <c r="IA839" s="54"/>
      <c r="IB839" s="54"/>
      <c r="IC839" s="54"/>
      <c r="ID839" s="54"/>
      <c r="IE839" s="54"/>
      <c r="IF839" s="54"/>
      <c r="IG839" s="54"/>
      <c r="IH839" s="54"/>
      <c r="II839" s="54"/>
      <c r="IJ839" s="54"/>
      <c r="IK839" s="54"/>
      <c r="IL839" s="54"/>
      <c r="IM839" s="54"/>
      <c r="IN839" s="54"/>
      <c r="IO839" s="54"/>
      <c r="IP839" s="54"/>
      <c r="IQ839" s="54"/>
      <c r="IR839" s="54"/>
      <c r="IS839" s="54"/>
      <c r="IT839" s="54"/>
      <c r="IU839" s="54"/>
      <c r="IV839" s="54"/>
      <c r="IW839" s="54"/>
      <c r="IX839" s="54"/>
      <c r="IY839" s="54"/>
      <c r="IZ839" s="54"/>
      <c r="JA839" s="16"/>
      <c r="JB839" s="16"/>
      <c r="JC839" s="16"/>
      <c r="JD839" s="16"/>
    </row>
    <row r="840" spans="1:264" s="6" customFormat="1" x14ac:dyDescent="0.25">
      <c r="A840" s="55">
        <v>836</v>
      </c>
      <c r="B840" s="56">
        <f>ESTUDIANTES!B840</f>
        <v>0</v>
      </c>
      <c r="C840" s="56">
        <f>ESTUDIANTES!C840</f>
        <v>0</v>
      </c>
      <c r="D840" s="97">
        <f>ESTUDIANTES!D840</f>
        <v>0</v>
      </c>
      <c r="E840" s="97"/>
      <c r="F840" s="97"/>
      <c r="G840" s="97"/>
      <c r="H840" s="57">
        <f>ESTUDIANTES!H840</f>
        <v>0</v>
      </c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  <c r="CP840" s="54"/>
      <c r="CQ840" s="54"/>
      <c r="CR840" s="54"/>
      <c r="CS840" s="54"/>
      <c r="CT840" s="54"/>
      <c r="CU840" s="54"/>
      <c r="CV840" s="54"/>
      <c r="CW840" s="54"/>
      <c r="CX840" s="54"/>
      <c r="CY840" s="54"/>
      <c r="CZ840" s="54"/>
      <c r="DA840" s="54"/>
      <c r="DB840" s="54"/>
      <c r="DC840" s="54"/>
      <c r="DD840" s="54"/>
      <c r="DE840" s="54"/>
      <c r="DF840" s="54"/>
      <c r="DG840" s="54"/>
      <c r="DH840" s="54"/>
      <c r="DI840" s="54"/>
      <c r="DJ840" s="54"/>
      <c r="DK840" s="54"/>
      <c r="DL840" s="54"/>
      <c r="DM840" s="54"/>
      <c r="DN840" s="54"/>
      <c r="DO840" s="54"/>
      <c r="DP840" s="54"/>
      <c r="DQ840" s="54"/>
      <c r="DR840" s="54"/>
      <c r="DS840" s="54"/>
      <c r="DT840" s="54"/>
      <c r="DU840" s="54"/>
      <c r="DV840" s="54"/>
      <c r="DW840" s="54"/>
      <c r="DX840" s="54"/>
      <c r="DY840" s="54"/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  <c r="EJ840" s="54"/>
      <c r="EK840" s="54"/>
      <c r="EL840" s="54"/>
      <c r="EM840" s="54"/>
      <c r="EN840" s="54"/>
      <c r="EO840" s="54"/>
      <c r="EP840" s="54"/>
      <c r="EQ840" s="54"/>
      <c r="ER840" s="54"/>
      <c r="ES840" s="54"/>
      <c r="ET840" s="54"/>
      <c r="EU840" s="54"/>
      <c r="EV840" s="54"/>
      <c r="EW840" s="54"/>
      <c r="EX840" s="54"/>
      <c r="EY840" s="54"/>
      <c r="EZ840" s="54"/>
      <c r="FA840" s="54"/>
      <c r="FB840" s="54"/>
      <c r="FC840" s="54"/>
      <c r="FD840" s="54"/>
      <c r="FE840" s="54"/>
      <c r="FF840" s="54"/>
      <c r="FG840" s="54"/>
      <c r="FH840" s="54"/>
      <c r="FI840" s="54"/>
      <c r="FJ840" s="54"/>
      <c r="FK840" s="54"/>
      <c r="FL840" s="54"/>
      <c r="FM840" s="54"/>
      <c r="FN840" s="54"/>
      <c r="FO840" s="54"/>
      <c r="FP840" s="54"/>
      <c r="FQ840" s="54"/>
      <c r="FR840" s="54"/>
      <c r="FS840" s="54"/>
      <c r="FT840" s="54"/>
      <c r="FU840" s="54"/>
      <c r="FV840" s="54"/>
      <c r="FW840" s="54"/>
      <c r="FX840" s="54"/>
      <c r="FY840" s="54"/>
      <c r="FZ840" s="54"/>
      <c r="GA840" s="54"/>
      <c r="GB840" s="54"/>
      <c r="GC840" s="54"/>
      <c r="GD840" s="54"/>
      <c r="GE840" s="54"/>
      <c r="GF840" s="54"/>
      <c r="GG840" s="54"/>
      <c r="GH840" s="54"/>
      <c r="GI840" s="54"/>
      <c r="GJ840" s="54"/>
      <c r="GK840" s="54"/>
      <c r="GL840" s="54"/>
      <c r="GM840" s="54"/>
      <c r="GN840" s="54"/>
      <c r="GO840" s="54"/>
      <c r="GP840" s="54"/>
      <c r="GQ840" s="54"/>
      <c r="GR840" s="54"/>
      <c r="GS840" s="54"/>
      <c r="GT840" s="54"/>
      <c r="GU840" s="54"/>
      <c r="GV840" s="54"/>
      <c r="GW840" s="54"/>
      <c r="GX840" s="54"/>
      <c r="GY840" s="54"/>
      <c r="GZ840" s="54"/>
      <c r="HA840" s="54"/>
      <c r="HB840" s="54"/>
      <c r="HC840" s="54"/>
      <c r="HD840" s="54"/>
      <c r="HE840" s="54"/>
      <c r="HF840" s="54"/>
      <c r="HG840" s="54"/>
      <c r="HH840" s="54"/>
      <c r="HI840" s="54"/>
      <c r="HJ840" s="54"/>
      <c r="HK840" s="54"/>
      <c r="HL840" s="54"/>
      <c r="HM840" s="54"/>
      <c r="HN840" s="54"/>
      <c r="HO840" s="54"/>
      <c r="HP840" s="54"/>
      <c r="HQ840" s="54"/>
      <c r="HR840" s="54"/>
      <c r="HS840" s="54"/>
      <c r="HT840" s="54"/>
      <c r="HU840" s="54"/>
      <c r="HV840" s="54"/>
      <c r="HW840" s="54"/>
      <c r="HX840" s="54"/>
      <c r="HY840" s="54"/>
      <c r="HZ840" s="54"/>
      <c r="IA840" s="54"/>
      <c r="IB840" s="54"/>
      <c r="IC840" s="54"/>
      <c r="ID840" s="54"/>
      <c r="IE840" s="54"/>
      <c r="IF840" s="54"/>
      <c r="IG840" s="54"/>
      <c r="IH840" s="54"/>
      <c r="II840" s="54"/>
      <c r="IJ840" s="54"/>
      <c r="IK840" s="54"/>
      <c r="IL840" s="54"/>
      <c r="IM840" s="54"/>
      <c r="IN840" s="54"/>
      <c r="IO840" s="54"/>
      <c r="IP840" s="54"/>
      <c r="IQ840" s="54"/>
      <c r="IR840" s="54"/>
      <c r="IS840" s="54"/>
      <c r="IT840" s="54"/>
      <c r="IU840" s="54"/>
      <c r="IV840" s="54"/>
      <c r="IW840" s="54"/>
      <c r="IX840" s="54"/>
      <c r="IY840" s="54"/>
      <c r="IZ840" s="54"/>
      <c r="JA840" s="16"/>
      <c r="JB840" s="16"/>
      <c r="JC840" s="16"/>
      <c r="JD840" s="16"/>
    </row>
    <row r="841" spans="1:264" s="6" customFormat="1" x14ac:dyDescent="0.25">
      <c r="A841" s="55">
        <v>837</v>
      </c>
      <c r="B841" s="56">
        <f>ESTUDIANTES!B841</f>
        <v>0</v>
      </c>
      <c r="C841" s="56">
        <f>ESTUDIANTES!C841</f>
        <v>0</v>
      </c>
      <c r="D841" s="97">
        <f>ESTUDIANTES!D841</f>
        <v>0</v>
      </c>
      <c r="E841" s="97"/>
      <c r="F841" s="97"/>
      <c r="G841" s="97"/>
      <c r="H841" s="57">
        <f>ESTUDIANTES!H841</f>
        <v>0</v>
      </c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4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4"/>
      <c r="EK841" s="54"/>
      <c r="EL841" s="54"/>
      <c r="EM841" s="54"/>
      <c r="EN841" s="54"/>
      <c r="EO841" s="54"/>
      <c r="EP841" s="54"/>
      <c r="EQ841" s="54"/>
      <c r="ER841" s="54"/>
      <c r="ES841" s="54"/>
      <c r="ET841" s="54"/>
      <c r="EU841" s="54"/>
      <c r="EV841" s="54"/>
      <c r="EW841" s="54"/>
      <c r="EX841" s="54"/>
      <c r="EY841" s="54"/>
      <c r="EZ841" s="54"/>
      <c r="FA841" s="54"/>
      <c r="FB841" s="54"/>
      <c r="FC841" s="54"/>
      <c r="FD841" s="54"/>
      <c r="FE841" s="54"/>
      <c r="FF841" s="54"/>
      <c r="FG841" s="54"/>
      <c r="FH841" s="54"/>
      <c r="FI841" s="54"/>
      <c r="FJ841" s="54"/>
      <c r="FK841" s="54"/>
      <c r="FL841" s="54"/>
      <c r="FM841" s="54"/>
      <c r="FN841" s="54"/>
      <c r="FO841" s="54"/>
      <c r="FP841" s="54"/>
      <c r="FQ841" s="54"/>
      <c r="FR841" s="54"/>
      <c r="FS841" s="54"/>
      <c r="FT841" s="54"/>
      <c r="FU841" s="54"/>
      <c r="FV841" s="54"/>
      <c r="FW841" s="54"/>
      <c r="FX841" s="54"/>
      <c r="FY841" s="54"/>
      <c r="FZ841" s="54"/>
      <c r="GA841" s="54"/>
      <c r="GB841" s="54"/>
      <c r="GC841" s="54"/>
      <c r="GD841" s="54"/>
      <c r="GE841" s="54"/>
      <c r="GF841" s="54"/>
      <c r="GG841" s="54"/>
      <c r="GH841" s="54"/>
      <c r="GI841" s="54"/>
      <c r="GJ841" s="54"/>
      <c r="GK841" s="54"/>
      <c r="GL841" s="54"/>
      <c r="GM841" s="54"/>
      <c r="GN841" s="54"/>
      <c r="GO841" s="54"/>
      <c r="GP841" s="54"/>
      <c r="GQ841" s="54"/>
      <c r="GR841" s="54"/>
      <c r="GS841" s="54"/>
      <c r="GT841" s="54"/>
      <c r="GU841" s="54"/>
      <c r="GV841" s="54"/>
      <c r="GW841" s="54"/>
      <c r="GX841" s="54"/>
      <c r="GY841" s="54"/>
      <c r="GZ841" s="54"/>
      <c r="HA841" s="54"/>
      <c r="HB841" s="54"/>
      <c r="HC841" s="54"/>
      <c r="HD841" s="54"/>
      <c r="HE841" s="54"/>
      <c r="HF841" s="54"/>
      <c r="HG841" s="54"/>
      <c r="HH841" s="54"/>
      <c r="HI841" s="54"/>
      <c r="HJ841" s="54"/>
      <c r="HK841" s="54"/>
      <c r="HL841" s="54"/>
      <c r="HM841" s="54"/>
      <c r="HN841" s="54"/>
      <c r="HO841" s="54"/>
      <c r="HP841" s="54"/>
      <c r="HQ841" s="54"/>
      <c r="HR841" s="54"/>
      <c r="HS841" s="54"/>
      <c r="HT841" s="54"/>
      <c r="HU841" s="54"/>
      <c r="HV841" s="54"/>
      <c r="HW841" s="54"/>
      <c r="HX841" s="54"/>
      <c r="HY841" s="54"/>
      <c r="HZ841" s="54"/>
      <c r="IA841" s="54"/>
      <c r="IB841" s="54"/>
      <c r="IC841" s="54"/>
      <c r="ID841" s="54"/>
      <c r="IE841" s="54"/>
      <c r="IF841" s="54"/>
      <c r="IG841" s="54"/>
      <c r="IH841" s="54"/>
      <c r="II841" s="54"/>
      <c r="IJ841" s="54"/>
      <c r="IK841" s="54"/>
      <c r="IL841" s="54"/>
      <c r="IM841" s="54"/>
      <c r="IN841" s="54"/>
      <c r="IO841" s="54"/>
      <c r="IP841" s="54"/>
      <c r="IQ841" s="54"/>
      <c r="IR841" s="54"/>
      <c r="IS841" s="54"/>
      <c r="IT841" s="54"/>
      <c r="IU841" s="54"/>
      <c r="IV841" s="54"/>
      <c r="IW841" s="54"/>
      <c r="IX841" s="54"/>
      <c r="IY841" s="54"/>
      <c r="IZ841" s="54"/>
      <c r="JA841" s="16"/>
      <c r="JB841" s="16"/>
      <c r="JC841" s="16"/>
      <c r="JD841" s="16"/>
    </row>
    <row r="842" spans="1:264" s="6" customFormat="1" x14ac:dyDescent="0.25">
      <c r="A842" s="55">
        <v>838</v>
      </c>
      <c r="B842" s="56">
        <f>ESTUDIANTES!B842</f>
        <v>0</v>
      </c>
      <c r="C842" s="56">
        <f>ESTUDIANTES!C842</f>
        <v>0</v>
      </c>
      <c r="D842" s="97">
        <f>ESTUDIANTES!D842</f>
        <v>0</v>
      </c>
      <c r="E842" s="97"/>
      <c r="F842" s="97"/>
      <c r="G842" s="97"/>
      <c r="H842" s="57">
        <f>ESTUDIANTES!H842</f>
        <v>0</v>
      </c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4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4"/>
      <c r="EL842" s="54"/>
      <c r="EM842" s="54"/>
      <c r="EN842" s="54"/>
      <c r="EO842" s="54"/>
      <c r="EP842" s="54"/>
      <c r="EQ842" s="54"/>
      <c r="ER842" s="54"/>
      <c r="ES842" s="54"/>
      <c r="ET842" s="54"/>
      <c r="EU842" s="54"/>
      <c r="EV842" s="54"/>
      <c r="EW842" s="54"/>
      <c r="EX842" s="54"/>
      <c r="EY842" s="54"/>
      <c r="EZ842" s="54"/>
      <c r="FA842" s="54"/>
      <c r="FB842" s="54"/>
      <c r="FC842" s="54"/>
      <c r="FD842" s="54"/>
      <c r="FE842" s="54"/>
      <c r="FF842" s="54"/>
      <c r="FG842" s="54"/>
      <c r="FH842" s="54"/>
      <c r="FI842" s="54"/>
      <c r="FJ842" s="54"/>
      <c r="FK842" s="54"/>
      <c r="FL842" s="54"/>
      <c r="FM842" s="54"/>
      <c r="FN842" s="54"/>
      <c r="FO842" s="54"/>
      <c r="FP842" s="54"/>
      <c r="FQ842" s="54"/>
      <c r="FR842" s="54"/>
      <c r="FS842" s="54"/>
      <c r="FT842" s="54"/>
      <c r="FU842" s="54"/>
      <c r="FV842" s="54"/>
      <c r="FW842" s="54"/>
      <c r="FX842" s="54"/>
      <c r="FY842" s="54"/>
      <c r="FZ842" s="54"/>
      <c r="GA842" s="54"/>
      <c r="GB842" s="54"/>
      <c r="GC842" s="54"/>
      <c r="GD842" s="54"/>
      <c r="GE842" s="54"/>
      <c r="GF842" s="54"/>
      <c r="GG842" s="54"/>
      <c r="GH842" s="54"/>
      <c r="GI842" s="54"/>
      <c r="GJ842" s="54"/>
      <c r="GK842" s="54"/>
      <c r="GL842" s="54"/>
      <c r="GM842" s="54"/>
      <c r="GN842" s="54"/>
      <c r="GO842" s="54"/>
      <c r="GP842" s="54"/>
      <c r="GQ842" s="54"/>
      <c r="GR842" s="54"/>
      <c r="GS842" s="54"/>
      <c r="GT842" s="54"/>
      <c r="GU842" s="54"/>
      <c r="GV842" s="54"/>
      <c r="GW842" s="54"/>
      <c r="GX842" s="54"/>
      <c r="GY842" s="54"/>
      <c r="GZ842" s="54"/>
      <c r="HA842" s="54"/>
      <c r="HB842" s="54"/>
      <c r="HC842" s="54"/>
      <c r="HD842" s="54"/>
      <c r="HE842" s="54"/>
      <c r="HF842" s="54"/>
      <c r="HG842" s="54"/>
      <c r="HH842" s="54"/>
      <c r="HI842" s="54"/>
      <c r="HJ842" s="54"/>
      <c r="HK842" s="54"/>
      <c r="HL842" s="54"/>
      <c r="HM842" s="54"/>
      <c r="HN842" s="54"/>
      <c r="HO842" s="54"/>
      <c r="HP842" s="54"/>
      <c r="HQ842" s="54"/>
      <c r="HR842" s="54"/>
      <c r="HS842" s="54"/>
      <c r="HT842" s="54"/>
      <c r="HU842" s="54"/>
      <c r="HV842" s="54"/>
      <c r="HW842" s="54"/>
      <c r="HX842" s="54"/>
      <c r="HY842" s="54"/>
      <c r="HZ842" s="54"/>
      <c r="IA842" s="54"/>
      <c r="IB842" s="54"/>
      <c r="IC842" s="54"/>
      <c r="ID842" s="54"/>
      <c r="IE842" s="54"/>
      <c r="IF842" s="54"/>
      <c r="IG842" s="54"/>
      <c r="IH842" s="54"/>
      <c r="II842" s="54"/>
      <c r="IJ842" s="54"/>
      <c r="IK842" s="54"/>
      <c r="IL842" s="54"/>
      <c r="IM842" s="54"/>
      <c r="IN842" s="54"/>
      <c r="IO842" s="54"/>
      <c r="IP842" s="54"/>
      <c r="IQ842" s="54"/>
      <c r="IR842" s="54"/>
      <c r="IS842" s="54"/>
      <c r="IT842" s="54"/>
      <c r="IU842" s="54"/>
      <c r="IV842" s="54"/>
      <c r="IW842" s="54"/>
      <c r="IX842" s="54"/>
      <c r="IY842" s="54"/>
      <c r="IZ842" s="54"/>
      <c r="JA842" s="16"/>
      <c r="JB842" s="16"/>
      <c r="JC842" s="16"/>
      <c r="JD842" s="16"/>
    </row>
    <row r="843" spans="1:264" s="6" customFormat="1" x14ac:dyDescent="0.25">
      <c r="A843" s="55">
        <v>839</v>
      </c>
      <c r="B843" s="56">
        <f>ESTUDIANTES!B843</f>
        <v>0</v>
      </c>
      <c r="C843" s="56">
        <f>ESTUDIANTES!C843</f>
        <v>0</v>
      </c>
      <c r="D843" s="97">
        <f>ESTUDIANTES!D843</f>
        <v>0</v>
      </c>
      <c r="E843" s="97"/>
      <c r="F843" s="97"/>
      <c r="G843" s="97"/>
      <c r="H843" s="57">
        <f>ESTUDIANTES!H843</f>
        <v>0</v>
      </c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4"/>
      <c r="EK843" s="54"/>
      <c r="EL843" s="54"/>
      <c r="EM843" s="54"/>
      <c r="EN843" s="54"/>
      <c r="EO843" s="54"/>
      <c r="EP843" s="54"/>
      <c r="EQ843" s="54"/>
      <c r="ER843" s="54"/>
      <c r="ES843" s="54"/>
      <c r="ET843" s="54"/>
      <c r="EU843" s="54"/>
      <c r="EV843" s="54"/>
      <c r="EW843" s="54"/>
      <c r="EX843" s="54"/>
      <c r="EY843" s="54"/>
      <c r="EZ843" s="54"/>
      <c r="FA843" s="54"/>
      <c r="FB843" s="54"/>
      <c r="FC843" s="54"/>
      <c r="FD843" s="54"/>
      <c r="FE843" s="54"/>
      <c r="FF843" s="54"/>
      <c r="FG843" s="54"/>
      <c r="FH843" s="54"/>
      <c r="FI843" s="54"/>
      <c r="FJ843" s="54"/>
      <c r="FK843" s="54"/>
      <c r="FL843" s="54"/>
      <c r="FM843" s="54"/>
      <c r="FN843" s="54"/>
      <c r="FO843" s="54"/>
      <c r="FP843" s="54"/>
      <c r="FQ843" s="54"/>
      <c r="FR843" s="54"/>
      <c r="FS843" s="54"/>
      <c r="FT843" s="54"/>
      <c r="FU843" s="54"/>
      <c r="FV843" s="54"/>
      <c r="FW843" s="54"/>
      <c r="FX843" s="54"/>
      <c r="FY843" s="54"/>
      <c r="FZ843" s="54"/>
      <c r="GA843" s="54"/>
      <c r="GB843" s="54"/>
      <c r="GC843" s="54"/>
      <c r="GD843" s="54"/>
      <c r="GE843" s="54"/>
      <c r="GF843" s="54"/>
      <c r="GG843" s="54"/>
      <c r="GH843" s="54"/>
      <c r="GI843" s="54"/>
      <c r="GJ843" s="54"/>
      <c r="GK843" s="54"/>
      <c r="GL843" s="54"/>
      <c r="GM843" s="54"/>
      <c r="GN843" s="54"/>
      <c r="GO843" s="54"/>
      <c r="GP843" s="54"/>
      <c r="GQ843" s="54"/>
      <c r="GR843" s="54"/>
      <c r="GS843" s="54"/>
      <c r="GT843" s="54"/>
      <c r="GU843" s="54"/>
      <c r="GV843" s="54"/>
      <c r="GW843" s="54"/>
      <c r="GX843" s="54"/>
      <c r="GY843" s="54"/>
      <c r="GZ843" s="54"/>
      <c r="HA843" s="54"/>
      <c r="HB843" s="54"/>
      <c r="HC843" s="54"/>
      <c r="HD843" s="54"/>
      <c r="HE843" s="54"/>
      <c r="HF843" s="54"/>
      <c r="HG843" s="54"/>
      <c r="HH843" s="54"/>
      <c r="HI843" s="54"/>
      <c r="HJ843" s="54"/>
      <c r="HK843" s="54"/>
      <c r="HL843" s="54"/>
      <c r="HM843" s="54"/>
      <c r="HN843" s="54"/>
      <c r="HO843" s="54"/>
      <c r="HP843" s="54"/>
      <c r="HQ843" s="54"/>
      <c r="HR843" s="54"/>
      <c r="HS843" s="54"/>
      <c r="HT843" s="54"/>
      <c r="HU843" s="54"/>
      <c r="HV843" s="54"/>
      <c r="HW843" s="54"/>
      <c r="HX843" s="54"/>
      <c r="HY843" s="54"/>
      <c r="HZ843" s="54"/>
      <c r="IA843" s="54"/>
      <c r="IB843" s="54"/>
      <c r="IC843" s="54"/>
      <c r="ID843" s="54"/>
      <c r="IE843" s="54"/>
      <c r="IF843" s="54"/>
      <c r="IG843" s="54"/>
      <c r="IH843" s="54"/>
      <c r="II843" s="54"/>
      <c r="IJ843" s="54"/>
      <c r="IK843" s="54"/>
      <c r="IL843" s="54"/>
      <c r="IM843" s="54"/>
      <c r="IN843" s="54"/>
      <c r="IO843" s="54"/>
      <c r="IP843" s="54"/>
      <c r="IQ843" s="54"/>
      <c r="IR843" s="54"/>
      <c r="IS843" s="54"/>
      <c r="IT843" s="54"/>
      <c r="IU843" s="54"/>
      <c r="IV843" s="54"/>
      <c r="IW843" s="54"/>
      <c r="IX843" s="54"/>
      <c r="IY843" s="54"/>
      <c r="IZ843" s="54"/>
      <c r="JA843" s="16"/>
      <c r="JB843" s="16"/>
      <c r="JC843" s="16"/>
      <c r="JD843" s="16"/>
    </row>
    <row r="844" spans="1:264" s="6" customFormat="1" x14ac:dyDescent="0.25">
      <c r="A844" s="55">
        <v>840</v>
      </c>
      <c r="B844" s="56">
        <f>ESTUDIANTES!B844</f>
        <v>0</v>
      </c>
      <c r="C844" s="56">
        <f>ESTUDIANTES!C844</f>
        <v>0</v>
      </c>
      <c r="D844" s="97">
        <f>ESTUDIANTES!D844</f>
        <v>0</v>
      </c>
      <c r="E844" s="97"/>
      <c r="F844" s="97"/>
      <c r="G844" s="97"/>
      <c r="H844" s="57">
        <f>ESTUDIANTES!H844</f>
        <v>0</v>
      </c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4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4"/>
      <c r="EK844" s="54"/>
      <c r="EL844" s="54"/>
      <c r="EM844" s="54"/>
      <c r="EN844" s="54"/>
      <c r="EO844" s="54"/>
      <c r="EP844" s="54"/>
      <c r="EQ844" s="54"/>
      <c r="ER844" s="54"/>
      <c r="ES844" s="54"/>
      <c r="ET844" s="54"/>
      <c r="EU844" s="54"/>
      <c r="EV844" s="54"/>
      <c r="EW844" s="54"/>
      <c r="EX844" s="54"/>
      <c r="EY844" s="54"/>
      <c r="EZ844" s="54"/>
      <c r="FA844" s="54"/>
      <c r="FB844" s="54"/>
      <c r="FC844" s="54"/>
      <c r="FD844" s="54"/>
      <c r="FE844" s="54"/>
      <c r="FF844" s="54"/>
      <c r="FG844" s="54"/>
      <c r="FH844" s="54"/>
      <c r="FI844" s="54"/>
      <c r="FJ844" s="54"/>
      <c r="FK844" s="54"/>
      <c r="FL844" s="54"/>
      <c r="FM844" s="54"/>
      <c r="FN844" s="54"/>
      <c r="FO844" s="54"/>
      <c r="FP844" s="54"/>
      <c r="FQ844" s="54"/>
      <c r="FR844" s="54"/>
      <c r="FS844" s="54"/>
      <c r="FT844" s="54"/>
      <c r="FU844" s="54"/>
      <c r="FV844" s="54"/>
      <c r="FW844" s="54"/>
      <c r="FX844" s="54"/>
      <c r="FY844" s="54"/>
      <c r="FZ844" s="54"/>
      <c r="GA844" s="54"/>
      <c r="GB844" s="54"/>
      <c r="GC844" s="54"/>
      <c r="GD844" s="54"/>
      <c r="GE844" s="54"/>
      <c r="GF844" s="54"/>
      <c r="GG844" s="54"/>
      <c r="GH844" s="54"/>
      <c r="GI844" s="54"/>
      <c r="GJ844" s="54"/>
      <c r="GK844" s="54"/>
      <c r="GL844" s="54"/>
      <c r="GM844" s="54"/>
      <c r="GN844" s="54"/>
      <c r="GO844" s="54"/>
      <c r="GP844" s="54"/>
      <c r="GQ844" s="54"/>
      <c r="GR844" s="54"/>
      <c r="GS844" s="54"/>
      <c r="GT844" s="54"/>
      <c r="GU844" s="54"/>
      <c r="GV844" s="54"/>
      <c r="GW844" s="54"/>
      <c r="GX844" s="54"/>
      <c r="GY844" s="54"/>
      <c r="GZ844" s="54"/>
      <c r="HA844" s="54"/>
      <c r="HB844" s="54"/>
      <c r="HC844" s="54"/>
      <c r="HD844" s="54"/>
      <c r="HE844" s="54"/>
      <c r="HF844" s="54"/>
      <c r="HG844" s="54"/>
      <c r="HH844" s="54"/>
      <c r="HI844" s="54"/>
      <c r="HJ844" s="54"/>
      <c r="HK844" s="54"/>
      <c r="HL844" s="54"/>
      <c r="HM844" s="54"/>
      <c r="HN844" s="54"/>
      <c r="HO844" s="54"/>
      <c r="HP844" s="54"/>
      <c r="HQ844" s="54"/>
      <c r="HR844" s="54"/>
      <c r="HS844" s="54"/>
      <c r="HT844" s="54"/>
      <c r="HU844" s="54"/>
      <c r="HV844" s="54"/>
      <c r="HW844" s="54"/>
      <c r="HX844" s="54"/>
      <c r="HY844" s="54"/>
      <c r="HZ844" s="54"/>
      <c r="IA844" s="54"/>
      <c r="IB844" s="54"/>
      <c r="IC844" s="54"/>
      <c r="ID844" s="54"/>
      <c r="IE844" s="54"/>
      <c r="IF844" s="54"/>
      <c r="IG844" s="54"/>
      <c r="IH844" s="54"/>
      <c r="II844" s="54"/>
      <c r="IJ844" s="54"/>
      <c r="IK844" s="54"/>
      <c r="IL844" s="54"/>
      <c r="IM844" s="54"/>
      <c r="IN844" s="54"/>
      <c r="IO844" s="54"/>
      <c r="IP844" s="54"/>
      <c r="IQ844" s="54"/>
      <c r="IR844" s="54"/>
      <c r="IS844" s="54"/>
      <c r="IT844" s="54"/>
      <c r="IU844" s="54"/>
      <c r="IV844" s="54"/>
      <c r="IW844" s="54"/>
      <c r="IX844" s="54"/>
      <c r="IY844" s="54"/>
      <c r="IZ844" s="54"/>
      <c r="JA844" s="16"/>
      <c r="JB844" s="16"/>
      <c r="JC844" s="16"/>
      <c r="JD844" s="16"/>
    </row>
    <row r="845" spans="1:264" s="6" customFormat="1" x14ac:dyDescent="0.25">
      <c r="A845" s="55">
        <v>841</v>
      </c>
      <c r="B845" s="56">
        <f>ESTUDIANTES!B845</f>
        <v>0</v>
      </c>
      <c r="C845" s="56">
        <f>ESTUDIANTES!C845</f>
        <v>0</v>
      </c>
      <c r="D845" s="97">
        <f>ESTUDIANTES!D845</f>
        <v>0</v>
      </c>
      <c r="E845" s="97"/>
      <c r="F845" s="97"/>
      <c r="G845" s="97"/>
      <c r="H845" s="57">
        <f>ESTUDIANTES!H845</f>
        <v>0</v>
      </c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4"/>
      <c r="EL845" s="54"/>
      <c r="EM845" s="54"/>
      <c r="EN845" s="54"/>
      <c r="EO845" s="54"/>
      <c r="EP845" s="54"/>
      <c r="EQ845" s="54"/>
      <c r="ER845" s="54"/>
      <c r="ES845" s="54"/>
      <c r="ET845" s="54"/>
      <c r="EU845" s="54"/>
      <c r="EV845" s="54"/>
      <c r="EW845" s="54"/>
      <c r="EX845" s="54"/>
      <c r="EY845" s="54"/>
      <c r="EZ845" s="54"/>
      <c r="FA845" s="54"/>
      <c r="FB845" s="54"/>
      <c r="FC845" s="54"/>
      <c r="FD845" s="54"/>
      <c r="FE845" s="54"/>
      <c r="FF845" s="54"/>
      <c r="FG845" s="54"/>
      <c r="FH845" s="54"/>
      <c r="FI845" s="54"/>
      <c r="FJ845" s="54"/>
      <c r="FK845" s="54"/>
      <c r="FL845" s="54"/>
      <c r="FM845" s="54"/>
      <c r="FN845" s="54"/>
      <c r="FO845" s="54"/>
      <c r="FP845" s="54"/>
      <c r="FQ845" s="54"/>
      <c r="FR845" s="54"/>
      <c r="FS845" s="54"/>
      <c r="FT845" s="54"/>
      <c r="FU845" s="54"/>
      <c r="FV845" s="54"/>
      <c r="FW845" s="54"/>
      <c r="FX845" s="54"/>
      <c r="FY845" s="54"/>
      <c r="FZ845" s="54"/>
      <c r="GA845" s="54"/>
      <c r="GB845" s="54"/>
      <c r="GC845" s="54"/>
      <c r="GD845" s="54"/>
      <c r="GE845" s="54"/>
      <c r="GF845" s="54"/>
      <c r="GG845" s="54"/>
      <c r="GH845" s="54"/>
      <c r="GI845" s="54"/>
      <c r="GJ845" s="54"/>
      <c r="GK845" s="54"/>
      <c r="GL845" s="54"/>
      <c r="GM845" s="54"/>
      <c r="GN845" s="54"/>
      <c r="GO845" s="54"/>
      <c r="GP845" s="54"/>
      <c r="GQ845" s="54"/>
      <c r="GR845" s="54"/>
      <c r="GS845" s="54"/>
      <c r="GT845" s="54"/>
      <c r="GU845" s="54"/>
      <c r="GV845" s="54"/>
      <c r="GW845" s="54"/>
      <c r="GX845" s="54"/>
      <c r="GY845" s="54"/>
      <c r="GZ845" s="54"/>
      <c r="HA845" s="54"/>
      <c r="HB845" s="54"/>
      <c r="HC845" s="54"/>
      <c r="HD845" s="54"/>
      <c r="HE845" s="54"/>
      <c r="HF845" s="54"/>
      <c r="HG845" s="54"/>
      <c r="HH845" s="54"/>
      <c r="HI845" s="54"/>
      <c r="HJ845" s="54"/>
      <c r="HK845" s="54"/>
      <c r="HL845" s="54"/>
      <c r="HM845" s="54"/>
      <c r="HN845" s="54"/>
      <c r="HO845" s="54"/>
      <c r="HP845" s="54"/>
      <c r="HQ845" s="54"/>
      <c r="HR845" s="54"/>
      <c r="HS845" s="54"/>
      <c r="HT845" s="54"/>
      <c r="HU845" s="54"/>
      <c r="HV845" s="54"/>
      <c r="HW845" s="54"/>
      <c r="HX845" s="54"/>
      <c r="HY845" s="54"/>
      <c r="HZ845" s="54"/>
      <c r="IA845" s="54"/>
      <c r="IB845" s="54"/>
      <c r="IC845" s="54"/>
      <c r="ID845" s="54"/>
      <c r="IE845" s="54"/>
      <c r="IF845" s="54"/>
      <c r="IG845" s="54"/>
      <c r="IH845" s="54"/>
      <c r="II845" s="54"/>
      <c r="IJ845" s="54"/>
      <c r="IK845" s="54"/>
      <c r="IL845" s="54"/>
      <c r="IM845" s="54"/>
      <c r="IN845" s="54"/>
      <c r="IO845" s="54"/>
      <c r="IP845" s="54"/>
      <c r="IQ845" s="54"/>
      <c r="IR845" s="54"/>
      <c r="IS845" s="54"/>
      <c r="IT845" s="54"/>
      <c r="IU845" s="54"/>
      <c r="IV845" s="54"/>
      <c r="IW845" s="54"/>
      <c r="IX845" s="54"/>
      <c r="IY845" s="54"/>
      <c r="IZ845" s="54"/>
      <c r="JA845" s="16"/>
      <c r="JB845" s="16"/>
      <c r="JC845" s="16"/>
      <c r="JD845" s="16"/>
    </row>
    <row r="846" spans="1:264" s="6" customFormat="1" x14ac:dyDescent="0.25">
      <c r="A846" s="55">
        <v>842</v>
      </c>
      <c r="B846" s="56">
        <f>ESTUDIANTES!B846</f>
        <v>0</v>
      </c>
      <c r="C846" s="56">
        <f>ESTUDIANTES!C846</f>
        <v>0</v>
      </c>
      <c r="D846" s="97">
        <f>ESTUDIANTES!D846</f>
        <v>0</v>
      </c>
      <c r="E846" s="97"/>
      <c r="F846" s="97"/>
      <c r="G846" s="97"/>
      <c r="H846" s="57">
        <f>ESTUDIANTES!H846</f>
        <v>0</v>
      </c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  <c r="CP846" s="54"/>
      <c r="CQ846" s="54"/>
      <c r="CR846" s="54"/>
      <c r="CS846" s="54"/>
      <c r="CT846" s="54"/>
      <c r="CU846" s="54"/>
      <c r="CV846" s="54"/>
      <c r="CW846" s="54"/>
      <c r="CX846" s="54"/>
      <c r="CY846" s="54"/>
      <c r="CZ846" s="54"/>
      <c r="DA846" s="54"/>
      <c r="DB846" s="54"/>
      <c r="DC846" s="54"/>
      <c r="DD846" s="54"/>
      <c r="DE846" s="54"/>
      <c r="DF846" s="54"/>
      <c r="DG846" s="54"/>
      <c r="DH846" s="54"/>
      <c r="DI846" s="54"/>
      <c r="DJ846" s="54"/>
      <c r="DK846" s="54"/>
      <c r="DL846" s="54"/>
      <c r="DM846" s="54"/>
      <c r="DN846" s="54"/>
      <c r="DO846" s="54"/>
      <c r="DP846" s="54"/>
      <c r="DQ846" s="54"/>
      <c r="DR846" s="54"/>
      <c r="DS846" s="54"/>
      <c r="DT846" s="54"/>
      <c r="DU846" s="54"/>
      <c r="DV846" s="54"/>
      <c r="DW846" s="54"/>
      <c r="DX846" s="54"/>
      <c r="DY846" s="54"/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  <c r="EJ846" s="54"/>
      <c r="EK846" s="54"/>
      <c r="EL846" s="54"/>
      <c r="EM846" s="54"/>
      <c r="EN846" s="54"/>
      <c r="EO846" s="54"/>
      <c r="EP846" s="54"/>
      <c r="EQ846" s="54"/>
      <c r="ER846" s="54"/>
      <c r="ES846" s="54"/>
      <c r="ET846" s="54"/>
      <c r="EU846" s="54"/>
      <c r="EV846" s="54"/>
      <c r="EW846" s="54"/>
      <c r="EX846" s="54"/>
      <c r="EY846" s="54"/>
      <c r="EZ846" s="54"/>
      <c r="FA846" s="54"/>
      <c r="FB846" s="54"/>
      <c r="FC846" s="54"/>
      <c r="FD846" s="54"/>
      <c r="FE846" s="54"/>
      <c r="FF846" s="54"/>
      <c r="FG846" s="54"/>
      <c r="FH846" s="54"/>
      <c r="FI846" s="54"/>
      <c r="FJ846" s="54"/>
      <c r="FK846" s="54"/>
      <c r="FL846" s="54"/>
      <c r="FM846" s="54"/>
      <c r="FN846" s="54"/>
      <c r="FO846" s="54"/>
      <c r="FP846" s="54"/>
      <c r="FQ846" s="54"/>
      <c r="FR846" s="54"/>
      <c r="FS846" s="54"/>
      <c r="FT846" s="54"/>
      <c r="FU846" s="54"/>
      <c r="FV846" s="54"/>
      <c r="FW846" s="54"/>
      <c r="FX846" s="54"/>
      <c r="FY846" s="54"/>
      <c r="FZ846" s="54"/>
      <c r="GA846" s="54"/>
      <c r="GB846" s="54"/>
      <c r="GC846" s="54"/>
      <c r="GD846" s="54"/>
      <c r="GE846" s="54"/>
      <c r="GF846" s="54"/>
      <c r="GG846" s="54"/>
      <c r="GH846" s="54"/>
      <c r="GI846" s="54"/>
      <c r="GJ846" s="54"/>
      <c r="GK846" s="54"/>
      <c r="GL846" s="54"/>
      <c r="GM846" s="54"/>
      <c r="GN846" s="54"/>
      <c r="GO846" s="54"/>
      <c r="GP846" s="54"/>
      <c r="GQ846" s="54"/>
      <c r="GR846" s="54"/>
      <c r="GS846" s="54"/>
      <c r="GT846" s="54"/>
      <c r="GU846" s="54"/>
      <c r="GV846" s="54"/>
      <c r="GW846" s="54"/>
      <c r="GX846" s="54"/>
      <c r="GY846" s="54"/>
      <c r="GZ846" s="54"/>
      <c r="HA846" s="54"/>
      <c r="HB846" s="54"/>
      <c r="HC846" s="54"/>
      <c r="HD846" s="54"/>
      <c r="HE846" s="54"/>
      <c r="HF846" s="54"/>
      <c r="HG846" s="54"/>
      <c r="HH846" s="54"/>
      <c r="HI846" s="54"/>
      <c r="HJ846" s="54"/>
      <c r="HK846" s="54"/>
      <c r="HL846" s="54"/>
      <c r="HM846" s="54"/>
      <c r="HN846" s="54"/>
      <c r="HO846" s="54"/>
      <c r="HP846" s="54"/>
      <c r="HQ846" s="54"/>
      <c r="HR846" s="54"/>
      <c r="HS846" s="54"/>
      <c r="HT846" s="54"/>
      <c r="HU846" s="54"/>
      <c r="HV846" s="54"/>
      <c r="HW846" s="54"/>
      <c r="HX846" s="54"/>
      <c r="HY846" s="54"/>
      <c r="HZ846" s="54"/>
      <c r="IA846" s="54"/>
      <c r="IB846" s="54"/>
      <c r="IC846" s="54"/>
      <c r="ID846" s="54"/>
      <c r="IE846" s="54"/>
      <c r="IF846" s="54"/>
      <c r="IG846" s="54"/>
      <c r="IH846" s="54"/>
      <c r="II846" s="54"/>
      <c r="IJ846" s="54"/>
      <c r="IK846" s="54"/>
      <c r="IL846" s="54"/>
      <c r="IM846" s="54"/>
      <c r="IN846" s="54"/>
      <c r="IO846" s="54"/>
      <c r="IP846" s="54"/>
      <c r="IQ846" s="54"/>
      <c r="IR846" s="54"/>
      <c r="IS846" s="54"/>
      <c r="IT846" s="54"/>
      <c r="IU846" s="54"/>
      <c r="IV846" s="54"/>
      <c r="IW846" s="54"/>
      <c r="IX846" s="54"/>
      <c r="IY846" s="54"/>
      <c r="IZ846" s="54"/>
      <c r="JA846" s="16"/>
      <c r="JB846" s="16"/>
      <c r="JC846" s="16"/>
      <c r="JD846" s="16"/>
    </row>
    <row r="847" spans="1:264" s="6" customFormat="1" x14ac:dyDescent="0.25">
      <c r="A847" s="55">
        <v>843</v>
      </c>
      <c r="B847" s="56">
        <f>ESTUDIANTES!B847</f>
        <v>0</v>
      </c>
      <c r="C847" s="56">
        <f>ESTUDIANTES!C847</f>
        <v>0</v>
      </c>
      <c r="D847" s="97">
        <f>ESTUDIANTES!D847</f>
        <v>0</v>
      </c>
      <c r="E847" s="97"/>
      <c r="F847" s="97"/>
      <c r="G847" s="97"/>
      <c r="H847" s="57">
        <f>ESTUDIANTES!H847</f>
        <v>0</v>
      </c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  <c r="CP847" s="54"/>
      <c r="CQ847" s="54"/>
      <c r="CR847" s="54"/>
      <c r="CS847" s="54"/>
      <c r="CT847" s="54"/>
      <c r="CU847" s="54"/>
      <c r="CV847" s="54"/>
      <c r="CW847" s="54"/>
      <c r="CX847" s="54"/>
      <c r="CY847" s="54"/>
      <c r="CZ847" s="54"/>
      <c r="DA847" s="54"/>
      <c r="DB847" s="54"/>
      <c r="DC847" s="54"/>
      <c r="DD847" s="54"/>
      <c r="DE847" s="54"/>
      <c r="DF847" s="54"/>
      <c r="DG847" s="54"/>
      <c r="DH847" s="54"/>
      <c r="DI847" s="54"/>
      <c r="DJ847" s="54"/>
      <c r="DK847" s="54"/>
      <c r="DL847" s="54"/>
      <c r="DM847" s="54"/>
      <c r="DN847" s="54"/>
      <c r="DO847" s="54"/>
      <c r="DP847" s="54"/>
      <c r="DQ847" s="54"/>
      <c r="DR847" s="54"/>
      <c r="DS847" s="54"/>
      <c r="DT847" s="54"/>
      <c r="DU847" s="54"/>
      <c r="DV847" s="54"/>
      <c r="DW847" s="54"/>
      <c r="DX847" s="54"/>
      <c r="DY847" s="54"/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  <c r="EJ847" s="54"/>
      <c r="EK847" s="54"/>
      <c r="EL847" s="54"/>
      <c r="EM847" s="54"/>
      <c r="EN847" s="54"/>
      <c r="EO847" s="54"/>
      <c r="EP847" s="54"/>
      <c r="EQ847" s="54"/>
      <c r="ER847" s="54"/>
      <c r="ES847" s="54"/>
      <c r="ET847" s="54"/>
      <c r="EU847" s="54"/>
      <c r="EV847" s="54"/>
      <c r="EW847" s="54"/>
      <c r="EX847" s="54"/>
      <c r="EY847" s="54"/>
      <c r="EZ847" s="54"/>
      <c r="FA847" s="54"/>
      <c r="FB847" s="54"/>
      <c r="FC847" s="54"/>
      <c r="FD847" s="54"/>
      <c r="FE847" s="54"/>
      <c r="FF847" s="54"/>
      <c r="FG847" s="54"/>
      <c r="FH847" s="54"/>
      <c r="FI847" s="54"/>
      <c r="FJ847" s="54"/>
      <c r="FK847" s="54"/>
      <c r="FL847" s="54"/>
      <c r="FM847" s="54"/>
      <c r="FN847" s="54"/>
      <c r="FO847" s="54"/>
      <c r="FP847" s="54"/>
      <c r="FQ847" s="54"/>
      <c r="FR847" s="54"/>
      <c r="FS847" s="54"/>
      <c r="FT847" s="54"/>
      <c r="FU847" s="54"/>
      <c r="FV847" s="54"/>
      <c r="FW847" s="54"/>
      <c r="FX847" s="54"/>
      <c r="FY847" s="54"/>
      <c r="FZ847" s="54"/>
      <c r="GA847" s="54"/>
      <c r="GB847" s="54"/>
      <c r="GC847" s="54"/>
      <c r="GD847" s="54"/>
      <c r="GE847" s="54"/>
      <c r="GF847" s="54"/>
      <c r="GG847" s="54"/>
      <c r="GH847" s="54"/>
      <c r="GI847" s="54"/>
      <c r="GJ847" s="54"/>
      <c r="GK847" s="54"/>
      <c r="GL847" s="54"/>
      <c r="GM847" s="54"/>
      <c r="GN847" s="54"/>
      <c r="GO847" s="54"/>
      <c r="GP847" s="54"/>
      <c r="GQ847" s="54"/>
      <c r="GR847" s="54"/>
      <c r="GS847" s="54"/>
      <c r="GT847" s="54"/>
      <c r="GU847" s="54"/>
      <c r="GV847" s="54"/>
      <c r="GW847" s="54"/>
      <c r="GX847" s="54"/>
      <c r="GY847" s="54"/>
      <c r="GZ847" s="54"/>
      <c r="HA847" s="54"/>
      <c r="HB847" s="54"/>
      <c r="HC847" s="54"/>
      <c r="HD847" s="54"/>
      <c r="HE847" s="54"/>
      <c r="HF847" s="54"/>
      <c r="HG847" s="54"/>
      <c r="HH847" s="54"/>
      <c r="HI847" s="54"/>
      <c r="HJ847" s="54"/>
      <c r="HK847" s="54"/>
      <c r="HL847" s="54"/>
      <c r="HM847" s="54"/>
      <c r="HN847" s="54"/>
      <c r="HO847" s="54"/>
      <c r="HP847" s="54"/>
      <c r="HQ847" s="54"/>
      <c r="HR847" s="54"/>
      <c r="HS847" s="54"/>
      <c r="HT847" s="54"/>
      <c r="HU847" s="54"/>
      <c r="HV847" s="54"/>
      <c r="HW847" s="54"/>
      <c r="HX847" s="54"/>
      <c r="HY847" s="54"/>
      <c r="HZ847" s="54"/>
      <c r="IA847" s="54"/>
      <c r="IB847" s="54"/>
      <c r="IC847" s="54"/>
      <c r="ID847" s="54"/>
      <c r="IE847" s="54"/>
      <c r="IF847" s="54"/>
      <c r="IG847" s="54"/>
      <c r="IH847" s="54"/>
      <c r="II847" s="54"/>
      <c r="IJ847" s="54"/>
      <c r="IK847" s="54"/>
      <c r="IL847" s="54"/>
      <c r="IM847" s="54"/>
      <c r="IN847" s="54"/>
      <c r="IO847" s="54"/>
      <c r="IP847" s="54"/>
      <c r="IQ847" s="54"/>
      <c r="IR847" s="54"/>
      <c r="IS847" s="54"/>
      <c r="IT847" s="54"/>
      <c r="IU847" s="54"/>
      <c r="IV847" s="54"/>
      <c r="IW847" s="54"/>
      <c r="IX847" s="54"/>
      <c r="IY847" s="54"/>
      <c r="IZ847" s="54"/>
      <c r="JA847" s="16"/>
      <c r="JB847" s="16"/>
      <c r="JC847" s="16"/>
      <c r="JD847" s="16"/>
    </row>
    <row r="848" spans="1:264" s="6" customFormat="1" x14ac:dyDescent="0.25">
      <c r="A848" s="55">
        <v>844</v>
      </c>
      <c r="B848" s="56">
        <f>ESTUDIANTES!B848</f>
        <v>0</v>
      </c>
      <c r="C848" s="56">
        <f>ESTUDIANTES!C848</f>
        <v>0</v>
      </c>
      <c r="D848" s="97">
        <f>ESTUDIANTES!D848</f>
        <v>0</v>
      </c>
      <c r="E848" s="97"/>
      <c r="F848" s="97"/>
      <c r="G848" s="97"/>
      <c r="H848" s="57">
        <f>ESTUDIANTES!H848</f>
        <v>0</v>
      </c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4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4"/>
      <c r="EK848" s="54"/>
      <c r="EL848" s="54"/>
      <c r="EM848" s="54"/>
      <c r="EN848" s="54"/>
      <c r="EO848" s="54"/>
      <c r="EP848" s="54"/>
      <c r="EQ848" s="54"/>
      <c r="ER848" s="54"/>
      <c r="ES848" s="54"/>
      <c r="ET848" s="54"/>
      <c r="EU848" s="54"/>
      <c r="EV848" s="54"/>
      <c r="EW848" s="54"/>
      <c r="EX848" s="54"/>
      <c r="EY848" s="54"/>
      <c r="EZ848" s="54"/>
      <c r="FA848" s="54"/>
      <c r="FB848" s="54"/>
      <c r="FC848" s="54"/>
      <c r="FD848" s="54"/>
      <c r="FE848" s="54"/>
      <c r="FF848" s="54"/>
      <c r="FG848" s="54"/>
      <c r="FH848" s="54"/>
      <c r="FI848" s="54"/>
      <c r="FJ848" s="54"/>
      <c r="FK848" s="54"/>
      <c r="FL848" s="54"/>
      <c r="FM848" s="54"/>
      <c r="FN848" s="54"/>
      <c r="FO848" s="54"/>
      <c r="FP848" s="54"/>
      <c r="FQ848" s="54"/>
      <c r="FR848" s="54"/>
      <c r="FS848" s="54"/>
      <c r="FT848" s="54"/>
      <c r="FU848" s="54"/>
      <c r="FV848" s="54"/>
      <c r="FW848" s="54"/>
      <c r="FX848" s="54"/>
      <c r="FY848" s="54"/>
      <c r="FZ848" s="54"/>
      <c r="GA848" s="54"/>
      <c r="GB848" s="54"/>
      <c r="GC848" s="54"/>
      <c r="GD848" s="54"/>
      <c r="GE848" s="54"/>
      <c r="GF848" s="54"/>
      <c r="GG848" s="54"/>
      <c r="GH848" s="54"/>
      <c r="GI848" s="54"/>
      <c r="GJ848" s="54"/>
      <c r="GK848" s="54"/>
      <c r="GL848" s="54"/>
      <c r="GM848" s="54"/>
      <c r="GN848" s="54"/>
      <c r="GO848" s="54"/>
      <c r="GP848" s="54"/>
      <c r="GQ848" s="54"/>
      <c r="GR848" s="54"/>
      <c r="GS848" s="54"/>
      <c r="GT848" s="54"/>
      <c r="GU848" s="54"/>
      <c r="GV848" s="54"/>
      <c r="GW848" s="54"/>
      <c r="GX848" s="54"/>
      <c r="GY848" s="54"/>
      <c r="GZ848" s="54"/>
      <c r="HA848" s="54"/>
      <c r="HB848" s="54"/>
      <c r="HC848" s="54"/>
      <c r="HD848" s="54"/>
      <c r="HE848" s="54"/>
      <c r="HF848" s="54"/>
      <c r="HG848" s="54"/>
      <c r="HH848" s="54"/>
      <c r="HI848" s="54"/>
      <c r="HJ848" s="54"/>
      <c r="HK848" s="54"/>
      <c r="HL848" s="54"/>
      <c r="HM848" s="54"/>
      <c r="HN848" s="54"/>
      <c r="HO848" s="54"/>
      <c r="HP848" s="54"/>
      <c r="HQ848" s="54"/>
      <c r="HR848" s="54"/>
      <c r="HS848" s="54"/>
      <c r="HT848" s="54"/>
      <c r="HU848" s="54"/>
      <c r="HV848" s="54"/>
      <c r="HW848" s="54"/>
      <c r="HX848" s="54"/>
      <c r="HY848" s="54"/>
      <c r="HZ848" s="54"/>
      <c r="IA848" s="54"/>
      <c r="IB848" s="54"/>
      <c r="IC848" s="54"/>
      <c r="ID848" s="54"/>
      <c r="IE848" s="54"/>
      <c r="IF848" s="54"/>
      <c r="IG848" s="54"/>
      <c r="IH848" s="54"/>
      <c r="II848" s="54"/>
      <c r="IJ848" s="54"/>
      <c r="IK848" s="54"/>
      <c r="IL848" s="54"/>
      <c r="IM848" s="54"/>
      <c r="IN848" s="54"/>
      <c r="IO848" s="54"/>
      <c r="IP848" s="54"/>
      <c r="IQ848" s="54"/>
      <c r="IR848" s="54"/>
      <c r="IS848" s="54"/>
      <c r="IT848" s="54"/>
      <c r="IU848" s="54"/>
      <c r="IV848" s="54"/>
      <c r="IW848" s="54"/>
      <c r="IX848" s="54"/>
      <c r="IY848" s="54"/>
      <c r="IZ848" s="54"/>
      <c r="JA848" s="16"/>
      <c r="JB848" s="16"/>
      <c r="JC848" s="16"/>
      <c r="JD848" s="16"/>
    </row>
    <row r="849" spans="1:264" s="6" customFormat="1" x14ac:dyDescent="0.25">
      <c r="A849" s="55">
        <v>845</v>
      </c>
      <c r="B849" s="56">
        <f>ESTUDIANTES!B849</f>
        <v>0</v>
      </c>
      <c r="C849" s="56">
        <f>ESTUDIANTES!C849</f>
        <v>0</v>
      </c>
      <c r="D849" s="97">
        <f>ESTUDIANTES!D849</f>
        <v>0</v>
      </c>
      <c r="E849" s="97"/>
      <c r="F849" s="97"/>
      <c r="G849" s="97"/>
      <c r="H849" s="57">
        <f>ESTUDIANTES!H849</f>
        <v>0</v>
      </c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4"/>
      <c r="EL849" s="54"/>
      <c r="EM849" s="54"/>
      <c r="EN849" s="54"/>
      <c r="EO849" s="54"/>
      <c r="EP849" s="54"/>
      <c r="EQ849" s="54"/>
      <c r="ER849" s="54"/>
      <c r="ES849" s="54"/>
      <c r="ET849" s="54"/>
      <c r="EU849" s="54"/>
      <c r="EV849" s="54"/>
      <c r="EW849" s="54"/>
      <c r="EX849" s="54"/>
      <c r="EY849" s="54"/>
      <c r="EZ849" s="54"/>
      <c r="FA849" s="54"/>
      <c r="FB849" s="54"/>
      <c r="FC849" s="54"/>
      <c r="FD849" s="54"/>
      <c r="FE849" s="54"/>
      <c r="FF849" s="54"/>
      <c r="FG849" s="54"/>
      <c r="FH849" s="54"/>
      <c r="FI849" s="54"/>
      <c r="FJ849" s="54"/>
      <c r="FK849" s="54"/>
      <c r="FL849" s="54"/>
      <c r="FM849" s="54"/>
      <c r="FN849" s="54"/>
      <c r="FO849" s="54"/>
      <c r="FP849" s="54"/>
      <c r="FQ849" s="54"/>
      <c r="FR849" s="54"/>
      <c r="FS849" s="54"/>
      <c r="FT849" s="54"/>
      <c r="FU849" s="54"/>
      <c r="FV849" s="54"/>
      <c r="FW849" s="54"/>
      <c r="FX849" s="54"/>
      <c r="FY849" s="54"/>
      <c r="FZ849" s="54"/>
      <c r="GA849" s="54"/>
      <c r="GB849" s="54"/>
      <c r="GC849" s="54"/>
      <c r="GD849" s="54"/>
      <c r="GE849" s="54"/>
      <c r="GF849" s="54"/>
      <c r="GG849" s="54"/>
      <c r="GH849" s="54"/>
      <c r="GI849" s="54"/>
      <c r="GJ849" s="54"/>
      <c r="GK849" s="54"/>
      <c r="GL849" s="54"/>
      <c r="GM849" s="54"/>
      <c r="GN849" s="54"/>
      <c r="GO849" s="54"/>
      <c r="GP849" s="54"/>
      <c r="GQ849" s="54"/>
      <c r="GR849" s="54"/>
      <c r="GS849" s="54"/>
      <c r="GT849" s="54"/>
      <c r="GU849" s="54"/>
      <c r="GV849" s="54"/>
      <c r="GW849" s="54"/>
      <c r="GX849" s="54"/>
      <c r="GY849" s="54"/>
      <c r="GZ849" s="54"/>
      <c r="HA849" s="54"/>
      <c r="HB849" s="54"/>
      <c r="HC849" s="54"/>
      <c r="HD849" s="54"/>
      <c r="HE849" s="54"/>
      <c r="HF849" s="54"/>
      <c r="HG849" s="54"/>
      <c r="HH849" s="54"/>
      <c r="HI849" s="54"/>
      <c r="HJ849" s="54"/>
      <c r="HK849" s="54"/>
      <c r="HL849" s="54"/>
      <c r="HM849" s="54"/>
      <c r="HN849" s="54"/>
      <c r="HO849" s="54"/>
      <c r="HP849" s="54"/>
      <c r="HQ849" s="54"/>
      <c r="HR849" s="54"/>
      <c r="HS849" s="54"/>
      <c r="HT849" s="54"/>
      <c r="HU849" s="54"/>
      <c r="HV849" s="54"/>
      <c r="HW849" s="54"/>
      <c r="HX849" s="54"/>
      <c r="HY849" s="54"/>
      <c r="HZ849" s="54"/>
      <c r="IA849" s="54"/>
      <c r="IB849" s="54"/>
      <c r="IC849" s="54"/>
      <c r="ID849" s="54"/>
      <c r="IE849" s="54"/>
      <c r="IF849" s="54"/>
      <c r="IG849" s="54"/>
      <c r="IH849" s="54"/>
      <c r="II849" s="54"/>
      <c r="IJ849" s="54"/>
      <c r="IK849" s="54"/>
      <c r="IL849" s="54"/>
      <c r="IM849" s="54"/>
      <c r="IN849" s="54"/>
      <c r="IO849" s="54"/>
      <c r="IP849" s="54"/>
      <c r="IQ849" s="54"/>
      <c r="IR849" s="54"/>
      <c r="IS849" s="54"/>
      <c r="IT849" s="54"/>
      <c r="IU849" s="54"/>
      <c r="IV849" s="54"/>
      <c r="IW849" s="54"/>
      <c r="IX849" s="54"/>
      <c r="IY849" s="54"/>
      <c r="IZ849" s="54"/>
      <c r="JA849" s="16"/>
      <c r="JB849" s="16"/>
      <c r="JC849" s="16"/>
      <c r="JD849" s="16"/>
    </row>
    <row r="850" spans="1:264" s="6" customFormat="1" x14ac:dyDescent="0.25">
      <c r="A850" s="55">
        <v>846</v>
      </c>
      <c r="B850" s="56">
        <f>ESTUDIANTES!B850</f>
        <v>0</v>
      </c>
      <c r="C850" s="56">
        <f>ESTUDIANTES!C850</f>
        <v>0</v>
      </c>
      <c r="D850" s="97">
        <f>ESTUDIANTES!D850</f>
        <v>0</v>
      </c>
      <c r="E850" s="97"/>
      <c r="F850" s="97"/>
      <c r="G850" s="97"/>
      <c r="H850" s="57">
        <f>ESTUDIANTES!H850</f>
        <v>0</v>
      </c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4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4"/>
      <c r="EK850" s="54"/>
      <c r="EL850" s="54"/>
      <c r="EM850" s="54"/>
      <c r="EN850" s="54"/>
      <c r="EO850" s="54"/>
      <c r="EP850" s="54"/>
      <c r="EQ850" s="54"/>
      <c r="ER850" s="54"/>
      <c r="ES850" s="54"/>
      <c r="ET850" s="54"/>
      <c r="EU850" s="54"/>
      <c r="EV850" s="54"/>
      <c r="EW850" s="54"/>
      <c r="EX850" s="54"/>
      <c r="EY850" s="54"/>
      <c r="EZ850" s="54"/>
      <c r="FA850" s="54"/>
      <c r="FB850" s="54"/>
      <c r="FC850" s="54"/>
      <c r="FD850" s="54"/>
      <c r="FE850" s="54"/>
      <c r="FF850" s="54"/>
      <c r="FG850" s="54"/>
      <c r="FH850" s="54"/>
      <c r="FI850" s="54"/>
      <c r="FJ850" s="54"/>
      <c r="FK850" s="54"/>
      <c r="FL850" s="54"/>
      <c r="FM850" s="54"/>
      <c r="FN850" s="54"/>
      <c r="FO850" s="54"/>
      <c r="FP850" s="54"/>
      <c r="FQ850" s="54"/>
      <c r="FR850" s="54"/>
      <c r="FS850" s="54"/>
      <c r="FT850" s="54"/>
      <c r="FU850" s="54"/>
      <c r="FV850" s="54"/>
      <c r="FW850" s="54"/>
      <c r="FX850" s="54"/>
      <c r="FY850" s="54"/>
      <c r="FZ850" s="54"/>
      <c r="GA850" s="54"/>
      <c r="GB850" s="54"/>
      <c r="GC850" s="54"/>
      <c r="GD850" s="54"/>
      <c r="GE850" s="54"/>
      <c r="GF850" s="54"/>
      <c r="GG850" s="54"/>
      <c r="GH850" s="54"/>
      <c r="GI850" s="54"/>
      <c r="GJ850" s="54"/>
      <c r="GK850" s="54"/>
      <c r="GL850" s="54"/>
      <c r="GM850" s="54"/>
      <c r="GN850" s="54"/>
      <c r="GO850" s="54"/>
      <c r="GP850" s="54"/>
      <c r="GQ850" s="54"/>
      <c r="GR850" s="54"/>
      <c r="GS850" s="54"/>
      <c r="GT850" s="54"/>
      <c r="GU850" s="54"/>
      <c r="GV850" s="54"/>
      <c r="GW850" s="54"/>
      <c r="GX850" s="54"/>
      <c r="GY850" s="54"/>
      <c r="GZ850" s="54"/>
      <c r="HA850" s="54"/>
      <c r="HB850" s="54"/>
      <c r="HC850" s="54"/>
      <c r="HD850" s="54"/>
      <c r="HE850" s="54"/>
      <c r="HF850" s="54"/>
      <c r="HG850" s="54"/>
      <c r="HH850" s="54"/>
      <c r="HI850" s="54"/>
      <c r="HJ850" s="54"/>
      <c r="HK850" s="54"/>
      <c r="HL850" s="54"/>
      <c r="HM850" s="54"/>
      <c r="HN850" s="54"/>
      <c r="HO850" s="54"/>
      <c r="HP850" s="54"/>
      <c r="HQ850" s="54"/>
      <c r="HR850" s="54"/>
      <c r="HS850" s="54"/>
      <c r="HT850" s="54"/>
      <c r="HU850" s="54"/>
      <c r="HV850" s="54"/>
      <c r="HW850" s="54"/>
      <c r="HX850" s="54"/>
      <c r="HY850" s="54"/>
      <c r="HZ850" s="54"/>
      <c r="IA850" s="54"/>
      <c r="IB850" s="54"/>
      <c r="IC850" s="54"/>
      <c r="ID850" s="54"/>
      <c r="IE850" s="54"/>
      <c r="IF850" s="54"/>
      <c r="IG850" s="54"/>
      <c r="IH850" s="54"/>
      <c r="II850" s="54"/>
      <c r="IJ850" s="54"/>
      <c r="IK850" s="54"/>
      <c r="IL850" s="54"/>
      <c r="IM850" s="54"/>
      <c r="IN850" s="54"/>
      <c r="IO850" s="54"/>
      <c r="IP850" s="54"/>
      <c r="IQ850" s="54"/>
      <c r="IR850" s="54"/>
      <c r="IS850" s="54"/>
      <c r="IT850" s="54"/>
      <c r="IU850" s="54"/>
      <c r="IV850" s="54"/>
      <c r="IW850" s="54"/>
      <c r="IX850" s="54"/>
      <c r="IY850" s="54"/>
      <c r="IZ850" s="54"/>
      <c r="JA850" s="16"/>
      <c r="JB850" s="16"/>
      <c r="JC850" s="16"/>
      <c r="JD850" s="16"/>
    </row>
    <row r="851" spans="1:264" s="6" customFormat="1" x14ac:dyDescent="0.25">
      <c r="A851" s="55">
        <v>847</v>
      </c>
      <c r="B851" s="56">
        <f>ESTUDIANTES!B851</f>
        <v>0</v>
      </c>
      <c r="C851" s="56">
        <f>ESTUDIANTES!C851</f>
        <v>0</v>
      </c>
      <c r="D851" s="97">
        <f>ESTUDIANTES!D851</f>
        <v>0</v>
      </c>
      <c r="E851" s="97"/>
      <c r="F851" s="97"/>
      <c r="G851" s="97"/>
      <c r="H851" s="57">
        <f>ESTUDIANTES!H851</f>
        <v>0</v>
      </c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4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4"/>
      <c r="EL851" s="54"/>
      <c r="EM851" s="54"/>
      <c r="EN851" s="54"/>
      <c r="EO851" s="54"/>
      <c r="EP851" s="54"/>
      <c r="EQ851" s="54"/>
      <c r="ER851" s="54"/>
      <c r="ES851" s="54"/>
      <c r="ET851" s="54"/>
      <c r="EU851" s="54"/>
      <c r="EV851" s="54"/>
      <c r="EW851" s="54"/>
      <c r="EX851" s="54"/>
      <c r="EY851" s="54"/>
      <c r="EZ851" s="54"/>
      <c r="FA851" s="54"/>
      <c r="FB851" s="54"/>
      <c r="FC851" s="54"/>
      <c r="FD851" s="54"/>
      <c r="FE851" s="54"/>
      <c r="FF851" s="54"/>
      <c r="FG851" s="54"/>
      <c r="FH851" s="54"/>
      <c r="FI851" s="54"/>
      <c r="FJ851" s="54"/>
      <c r="FK851" s="54"/>
      <c r="FL851" s="54"/>
      <c r="FM851" s="54"/>
      <c r="FN851" s="54"/>
      <c r="FO851" s="54"/>
      <c r="FP851" s="54"/>
      <c r="FQ851" s="54"/>
      <c r="FR851" s="54"/>
      <c r="FS851" s="54"/>
      <c r="FT851" s="54"/>
      <c r="FU851" s="54"/>
      <c r="FV851" s="54"/>
      <c r="FW851" s="54"/>
      <c r="FX851" s="54"/>
      <c r="FY851" s="54"/>
      <c r="FZ851" s="54"/>
      <c r="GA851" s="54"/>
      <c r="GB851" s="54"/>
      <c r="GC851" s="54"/>
      <c r="GD851" s="54"/>
      <c r="GE851" s="54"/>
      <c r="GF851" s="54"/>
      <c r="GG851" s="54"/>
      <c r="GH851" s="54"/>
      <c r="GI851" s="54"/>
      <c r="GJ851" s="54"/>
      <c r="GK851" s="54"/>
      <c r="GL851" s="54"/>
      <c r="GM851" s="54"/>
      <c r="GN851" s="54"/>
      <c r="GO851" s="54"/>
      <c r="GP851" s="54"/>
      <c r="GQ851" s="54"/>
      <c r="GR851" s="54"/>
      <c r="GS851" s="54"/>
      <c r="GT851" s="54"/>
      <c r="GU851" s="54"/>
      <c r="GV851" s="54"/>
      <c r="GW851" s="54"/>
      <c r="GX851" s="54"/>
      <c r="GY851" s="54"/>
      <c r="GZ851" s="54"/>
      <c r="HA851" s="54"/>
      <c r="HB851" s="54"/>
      <c r="HC851" s="54"/>
      <c r="HD851" s="54"/>
      <c r="HE851" s="54"/>
      <c r="HF851" s="54"/>
      <c r="HG851" s="54"/>
      <c r="HH851" s="54"/>
      <c r="HI851" s="54"/>
      <c r="HJ851" s="54"/>
      <c r="HK851" s="54"/>
      <c r="HL851" s="54"/>
      <c r="HM851" s="54"/>
      <c r="HN851" s="54"/>
      <c r="HO851" s="54"/>
      <c r="HP851" s="54"/>
      <c r="HQ851" s="54"/>
      <c r="HR851" s="54"/>
      <c r="HS851" s="54"/>
      <c r="HT851" s="54"/>
      <c r="HU851" s="54"/>
      <c r="HV851" s="54"/>
      <c r="HW851" s="54"/>
      <c r="HX851" s="54"/>
      <c r="HY851" s="54"/>
      <c r="HZ851" s="54"/>
      <c r="IA851" s="54"/>
      <c r="IB851" s="54"/>
      <c r="IC851" s="54"/>
      <c r="ID851" s="54"/>
      <c r="IE851" s="54"/>
      <c r="IF851" s="54"/>
      <c r="IG851" s="54"/>
      <c r="IH851" s="54"/>
      <c r="II851" s="54"/>
      <c r="IJ851" s="54"/>
      <c r="IK851" s="54"/>
      <c r="IL851" s="54"/>
      <c r="IM851" s="54"/>
      <c r="IN851" s="54"/>
      <c r="IO851" s="54"/>
      <c r="IP851" s="54"/>
      <c r="IQ851" s="54"/>
      <c r="IR851" s="54"/>
      <c r="IS851" s="54"/>
      <c r="IT851" s="54"/>
      <c r="IU851" s="54"/>
      <c r="IV851" s="54"/>
      <c r="IW851" s="54"/>
      <c r="IX851" s="54"/>
      <c r="IY851" s="54"/>
      <c r="IZ851" s="54"/>
      <c r="JA851" s="16"/>
      <c r="JB851" s="16"/>
      <c r="JC851" s="16"/>
      <c r="JD851" s="16"/>
    </row>
    <row r="852" spans="1:264" s="6" customFormat="1" x14ac:dyDescent="0.25">
      <c r="A852" s="55">
        <v>848</v>
      </c>
      <c r="B852" s="56">
        <f>ESTUDIANTES!B852</f>
        <v>0</v>
      </c>
      <c r="C852" s="56">
        <f>ESTUDIANTES!C852</f>
        <v>0</v>
      </c>
      <c r="D852" s="97">
        <f>ESTUDIANTES!D852</f>
        <v>0</v>
      </c>
      <c r="E852" s="97"/>
      <c r="F852" s="97"/>
      <c r="G852" s="97"/>
      <c r="H852" s="57">
        <f>ESTUDIANTES!H852</f>
        <v>0</v>
      </c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4"/>
      <c r="EL852" s="54"/>
      <c r="EM852" s="54"/>
      <c r="EN852" s="54"/>
      <c r="EO852" s="54"/>
      <c r="EP852" s="54"/>
      <c r="EQ852" s="54"/>
      <c r="ER852" s="54"/>
      <c r="ES852" s="54"/>
      <c r="ET852" s="54"/>
      <c r="EU852" s="54"/>
      <c r="EV852" s="54"/>
      <c r="EW852" s="54"/>
      <c r="EX852" s="54"/>
      <c r="EY852" s="54"/>
      <c r="EZ852" s="54"/>
      <c r="FA852" s="54"/>
      <c r="FB852" s="54"/>
      <c r="FC852" s="54"/>
      <c r="FD852" s="54"/>
      <c r="FE852" s="54"/>
      <c r="FF852" s="54"/>
      <c r="FG852" s="54"/>
      <c r="FH852" s="54"/>
      <c r="FI852" s="54"/>
      <c r="FJ852" s="54"/>
      <c r="FK852" s="54"/>
      <c r="FL852" s="54"/>
      <c r="FM852" s="54"/>
      <c r="FN852" s="54"/>
      <c r="FO852" s="54"/>
      <c r="FP852" s="54"/>
      <c r="FQ852" s="54"/>
      <c r="FR852" s="54"/>
      <c r="FS852" s="54"/>
      <c r="FT852" s="54"/>
      <c r="FU852" s="54"/>
      <c r="FV852" s="54"/>
      <c r="FW852" s="54"/>
      <c r="FX852" s="54"/>
      <c r="FY852" s="54"/>
      <c r="FZ852" s="54"/>
      <c r="GA852" s="54"/>
      <c r="GB852" s="54"/>
      <c r="GC852" s="54"/>
      <c r="GD852" s="54"/>
      <c r="GE852" s="54"/>
      <c r="GF852" s="54"/>
      <c r="GG852" s="54"/>
      <c r="GH852" s="54"/>
      <c r="GI852" s="54"/>
      <c r="GJ852" s="54"/>
      <c r="GK852" s="54"/>
      <c r="GL852" s="54"/>
      <c r="GM852" s="54"/>
      <c r="GN852" s="54"/>
      <c r="GO852" s="54"/>
      <c r="GP852" s="54"/>
      <c r="GQ852" s="54"/>
      <c r="GR852" s="54"/>
      <c r="GS852" s="54"/>
      <c r="GT852" s="54"/>
      <c r="GU852" s="54"/>
      <c r="GV852" s="54"/>
      <c r="GW852" s="54"/>
      <c r="GX852" s="54"/>
      <c r="GY852" s="54"/>
      <c r="GZ852" s="54"/>
      <c r="HA852" s="54"/>
      <c r="HB852" s="54"/>
      <c r="HC852" s="54"/>
      <c r="HD852" s="54"/>
      <c r="HE852" s="54"/>
      <c r="HF852" s="54"/>
      <c r="HG852" s="54"/>
      <c r="HH852" s="54"/>
      <c r="HI852" s="54"/>
      <c r="HJ852" s="54"/>
      <c r="HK852" s="54"/>
      <c r="HL852" s="54"/>
      <c r="HM852" s="54"/>
      <c r="HN852" s="54"/>
      <c r="HO852" s="54"/>
      <c r="HP852" s="54"/>
      <c r="HQ852" s="54"/>
      <c r="HR852" s="54"/>
      <c r="HS852" s="54"/>
      <c r="HT852" s="54"/>
      <c r="HU852" s="54"/>
      <c r="HV852" s="54"/>
      <c r="HW852" s="54"/>
      <c r="HX852" s="54"/>
      <c r="HY852" s="54"/>
      <c r="HZ852" s="54"/>
      <c r="IA852" s="54"/>
      <c r="IB852" s="54"/>
      <c r="IC852" s="54"/>
      <c r="ID852" s="54"/>
      <c r="IE852" s="54"/>
      <c r="IF852" s="54"/>
      <c r="IG852" s="54"/>
      <c r="IH852" s="54"/>
      <c r="II852" s="54"/>
      <c r="IJ852" s="54"/>
      <c r="IK852" s="54"/>
      <c r="IL852" s="54"/>
      <c r="IM852" s="54"/>
      <c r="IN852" s="54"/>
      <c r="IO852" s="54"/>
      <c r="IP852" s="54"/>
      <c r="IQ852" s="54"/>
      <c r="IR852" s="54"/>
      <c r="IS852" s="54"/>
      <c r="IT852" s="54"/>
      <c r="IU852" s="54"/>
      <c r="IV852" s="54"/>
      <c r="IW852" s="54"/>
      <c r="IX852" s="54"/>
      <c r="IY852" s="54"/>
      <c r="IZ852" s="54"/>
      <c r="JA852" s="16"/>
      <c r="JB852" s="16"/>
      <c r="JC852" s="16"/>
      <c r="JD852" s="16"/>
    </row>
    <row r="853" spans="1:264" s="6" customFormat="1" x14ac:dyDescent="0.25">
      <c r="A853" s="55">
        <v>849</v>
      </c>
      <c r="B853" s="56">
        <f>ESTUDIANTES!B853</f>
        <v>0</v>
      </c>
      <c r="C853" s="56">
        <f>ESTUDIANTES!C853</f>
        <v>0</v>
      </c>
      <c r="D853" s="97">
        <f>ESTUDIANTES!D853</f>
        <v>0</v>
      </c>
      <c r="E853" s="97"/>
      <c r="F853" s="97"/>
      <c r="G853" s="97"/>
      <c r="H853" s="57">
        <f>ESTUDIANTES!H853</f>
        <v>0</v>
      </c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  <c r="CP853" s="54"/>
      <c r="CQ853" s="54"/>
      <c r="CR853" s="54"/>
      <c r="CS853" s="54"/>
      <c r="CT853" s="54"/>
      <c r="CU853" s="54"/>
      <c r="CV853" s="54"/>
      <c r="CW853" s="54"/>
      <c r="CX853" s="54"/>
      <c r="CY853" s="54"/>
      <c r="CZ853" s="54"/>
      <c r="DA853" s="54"/>
      <c r="DB853" s="54"/>
      <c r="DC853" s="54"/>
      <c r="DD853" s="54"/>
      <c r="DE853" s="54"/>
      <c r="DF853" s="54"/>
      <c r="DG853" s="54"/>
      <c r="DH853" s="54"/>
      <c r="DI853" s="54"/>
      <c r="DJ853" s="54"/>
      <c r="DK853" s="54"/>
      <c r="DL853" s="54"/>
      <c r="DM853" s="54"/>
      <c r="DN853" s="54"/>
      <c r="DO853" s="54"/>
      <c r="DP853" s="54"/>
      <c r="DQ853" s="54"/>
      <c r="DR853" s="54"/>
      <c r="DS853" s="54"/>
      <c r="DT853" s="54"/>
      <c r="DU853" s="54"/>
      <c r="DV853" s="54"/>
      <c r="DW853" s="54"/>
      <c r="DX853" s="54"/>
      <c r="DY853" s="54"/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  <c r="EJ853" s="54"/>
      <c r="EK853" s="54"/>
      <c r="EL853" s="54"/>
      <c r="EM853" s="54"/>
      <c r="EN853" s="54"/>
      <c r="EO853" s="54"/>
      <c r="EP853" s="54"/>
      <c r="EQ853" s="54"/>
      <c r="ER853" s="54"/>
      <c r="ES853" s="54"/>
      <c r="ET853" s="54"/>
      <c r="EU853" s="54"/>
      <c r="EV853" s="54"/>
      <c r="EW853" s="54"/>
      <c r="EX853" s="54"/>
      <c r="EY853" s="54"/>
      <c r="EZ853" s="54"/>
      <c r="FA853" s="54"/>
      <c r="FB853" s="54"/>
      <c r="FC853" s="54"/>
      <c r="FD853" s="54"/>
      <c r="FE853" s="54"/>
      <c r="FF853" s="54"/>
      <c r="FG853" s="54"/>
      <c r="FH853" s="54"/>
      <c r="FI853" s="54"/>
      <c r="FJ853" s="54"/>
      <c r="FK853" s="54"/>
      <c r="FL853" s="54"/>
      <c r="FM853" s="54"/>
      <c r="FN853" s="54"/>
      <c r="FO853" s="54"/>
      <c r="FP853" s="54"/>
      <c r="FQ853" s="54"/>
      <c r="FR853" s="54"/>
      <c r="FS853" s="54"/>
      <c r="FT853" s="54"/>
      <c r="FU853" s="54"/>
      <c r="FV853" s="54"/>
      <c r="FW853" s="54"/>
      <c r="FX853" s="54"/>
      <c r="FY853" s="54"/>
      <c r="FZ853" s="54"/>
      <c r="GA853" s="54"/>
      <c r="GB853" s="54"/>
      <c r="GC853" s="54"/>
      <c r="GD853" s="54"/>
      <c r="GE853" s="54"/>
      <c r="GF853" s="54"/>
      <c r="GG853" s="54"/>
      <c r="GH853" s="54"/>
      <c r="GI853" s="54"/>
      <c r="GJ853" s="54"/>
      <c r="GK853" s="54"/>
      <c r="GL853" s="54"/>
      <c r="GM853" s="54"/>
      <c r="GN853" s="54"/>
      <c r="GO853" s="54"/>
      <c r="GP853" s="54"/>
      <c r="GQ853" s="54"/>
      <c r="GR853" s="54"/>
      <c r="GS853" s="54"/>
      <c r="GT853" s="54"/>
      <c r="GU853" s="54"/>
      <c r="GV853" s="54"/>
      <c r="GW853" s="54"/>
      <c r="GX853" s="54"/>
      <c r="GY853" s="54"/>
      <c r="GZ853" s="54"/>
      <c r="HA853" s="54"/>
      <c r="HB853" s="54"/>
      <c r="HC853" s="54"/>
      <c r="HD853" s="54"/>
      <c r="HE853" s="54"/>
      <c r="HF853" s="54"/>
      <c r="HG853" s="54"/>
      <c r="HH853" s="54"/>
      <c r="HI853" s="54"/>
      <c r="HJ853" s="54"/>
      <c r="HK853" s="54"/>
      <c r="HL853" s="54"/>
      <c r="HM853" s="54"/>
      <c r="HN853" s="54"/>
      <c r="HO853" s="54"/>
      <c r="HP853" s="54"/>
      <c r="HQ853" s="54"/>
      <c r="HR853" s="54"/>
      <c r="HS853" s="54"/>
      <c r="HT853" s="54"/>
      <c r="HU853" s="54"/>
      <c r="HV853" s="54"/>
      <c r="HW853" s="54"/>
      <c r="HX853" s="54"/>
      <c r="HY853" s="54"/>
      <c r="HZ853" s="54"/>
      <c r="IA853" s="54"/>
      <c r="IB853" s="54"/>
      <c r="IC853" s="54"/>
      <c r="ID853" s="54"/>
      <c r="IE853" s="54"/>
      <c r="IF853" s="54"/>
      <c r="IG853" s="54"/>
      <c r="IH853" s="54"/>
      <c r="II853" s="54"/>
      <c r="IJ853" s="54"/>
      <c r="IK853" s="54"/>
      <c r="IL853" s="54"/>
      <c r="IM853" s="54"/>
      <c r="IN853" s="54"/>
      <c r="IO853" s="54"/>
      <c r="IP853" s="54"/>
      <c r="IQ853" s="54"/>
      <c r="IR853" s="54"/>
      <c r="IS853" s="54"/>
      <c r="IT853" s="54"/>
      <c r="IU853" s="54"/>
      <c r="IV853" s="54"/>
      <c r="IW853" s="54"/>
      <c r="IX853" s="54"/>
      <c r="IY853" s="54"/>
      <c r="IZ853" s="54"/>
      <c r="JA853" s="16"/>
      <c r="JB853" s="16"/>
      <c r="JC853" s="16"/>
      <c r="JD853" s="16"/>
    </row>
    <row r="854" spans="1:264" s="6" customFormat="1" x14ac:dyDescent="0.25">
      <c r="A854" s="55">
        <v>850</v>
      </c>
      <c r="B854" s="56">
        <f>ESTUDIANTES!B854</f>
        <v>0</v>
      </c>
      <c r="C854" s="56">
        <f>ESTUDIANTES!C854</f>
        <v>0</v>
      </c>
      <c r="D854" s="97">
        <f>ESTUDIANTES!D854</f>
        <v>0</v>
      </c>
      <c r="E854" s="97"/>
      <c r="F854" s="97"/>
      <c r="G854" s="97"/>
      <c r="H854" s="57">
        <f>ESTUDIANTES!H854</f>
        <v>0</v>
      </c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  <c r="CP854" s="54"/>
      <c r="CQ854" s="54"/>
      <c r="CR854" s="54"/>
      <c r="CS854" s="54"/>
      <c r="CT854" s="54"/>
      <c r="CU854" s="54"/>
      <c r="CV854" s="54"/>
      <c r="CW854" s="54"/>
      <c r="CX854" s="54"/>
      <c r="CY854" s="54"/>
      <c r="CZ854" s="54"/>
      <c r="DA854" s="54"/>
      <c r="DB854" s="54"/>
      <c r="DC854" s="54"/>
      <c r="DD854" s="54"/>
      <c r="DE854" s="54"/>
      <c r="DF854" s="54"/>
      <c r="DG854" s="54"/>
      <c r="DH854" s="54"/>
      <c r="DI854" s="54"/>
      <c r="DJ854" s="54"/>
      <c r="DK854" s="54"/>
      <c r="DL854" s="54"/>
      <c r="DM854" s="54"/>
      <c r="DN854" s="54"/>
      <c r="DO854" s="54"/>
      <c r="DP854" s="54"/>
      <c r="DQ854" s="54"/>
      <c r="DR854" s="54"/>
      <c r="DS854" s="54"/>
      <c r="DT854" s="54"/>
      <c r="DU854" s="54"/>
      <c r="DV854" s="54"/>
      <c r="DW854" s="54"/>
      <c r="DX854" s="54"/>
      <c r="DY854" s="54"/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  <c r="EJ854" s="54"/>
      <c r="EK854" s="54"/>
      <c r="EL854" s="54"/>
      <c r="EM854" s="54"/>
      <c r="EN854" s="54"/>
      <c r="EO854" s="54"/>
      <c r="EP854" s="54"/>
      <c r="EQ854" s="54"/>
      <c r="ER854" s="54"/>
      <c r="ES854" s="54"/>
      <c r="ET854" s="54"/>
      <c r="EU854" s="54"/>
      <c r="EV854" s="54"/>
      <c r="EW854" s="54"/>
      <c r="EX854" s="54"/>
      <c r="EY854" s="54"/>
      <c r="EZ854" s="54"/>
      <c r="FA854" s="54"/>
      <c r="FB854" s="54"/>
      <c r="FC854" s="54"/>
      <c r="FD854" s="54"/>
      <c r="FE854" s="54"/>
      <c r="FF854" s="54"/>
      <c r="FG854" s="54"/>
      <c r="FH854" s="54"/>
      <c r="FI854" s="54"/>
      <c r="FJ854" s="54"/>
      <c r="FK854" s="54"/>
      <c r="FL854" s="54"/>
      <c r="FM854" s="54"/>
      <c r="FN854" s="54"/>
      <c r="FO854" s="54"/>
      <c r="FP854" s="54"/>
      <c r="FQ854" s="54"/>
      <c r="FR854" s="54"/>
      <c r="FS854" s="54"/>
      <c r="FT854" s="54"/>
      <c r="FU854" s="54"/>
      <c r="FV854" s="54"/>
      <c r="FW854" s="54"/>
      <c r="FX854" s="54"/>
      <c r="FY854" s="54"/>
      <c r="FZ854" s="54"/>
      <c r="GA854" s="54"/>
      <c r="GB854" s="54"/>
      <c r="GC854" s="54"/>
      <c r="GD854" s="54"/>
      <c r="GE854" s="54"/>
      <c r="GF854" s="54"/>
      <c r="GG854" s="54"/>
      <c r="GH854" s="54"/>
      <c r="GI854" s="54"/>
      <c r="GJ854" s="54"/>
      <c r="GK854" s="54"/>
      <c r="GL854" s="54"/>
      <c r="GM854" s="54"/>
      <c r="GN854" s="54"/>
      <c r="GO854" s="54"/>
      <c r="GP854" s="54"/>
      <c r="GQ854" s="54"/>
      <c r="GR854" s="54"/>
      <c r="GS854" s="54"/>
      <c r="GT854" s="54"/>
      <c r="GU854" s="54"/>
      <c r="GV854" s="54"/>
      <c r="GW854" s="54"/>
      <c r="GX854" s="54"/>
      <c r="GY854" s="54"/>
      <c r="GZ854" s="54"/>
      <c r="HA854" s="54"/>
      <c r="HB854" s="54"/>
      <c r="HC854" s="54"/>
      <c r="HD854" s="54"/>
      <c r="HE854" s="54"/>
      <c r="HF854" s="54"/>
      <c r="HG854" s="54"/>
      <c r="HH854" s="54"/>
      <c r="HI854" s="54"/>
      <c r="HJ854" s="54"/>
      <c r="HK854" s="54"/>
      <c r="HL854" s="54"/>
      <c r="HM854" s="54"/>
      <c r="HN854" s="54"/>
      <c r="HO854" s="54"/>
      <c r="HP854" s="54"/>
      <c r="HQ854" s="54"/>
      <c r="HR854" s="54"/>
      <c r="HS854" s="54"/>
      <c r="HT854" s="54"/>
      <c r="HU854" s="54"/>
      <c r="HV854" s="54"/>
      <c r="HW854" s="54"/>
      <c r="HX854" s="54"/>
      <c r="HY854" s="54"/>
      <c r="HZ854" s="54"/>
      <c r="IA854" s="54"/>
      <c r="IB854" s="54"/>
      <c r="IC854" s="54"/>
      <c r="ID854" s="54"/>
      <c r="IE854" s="54"/>
      <c r="IF854" s="54"/>
      <c r="IG854" s="54"/>
      <c r="IH854" s="54"/>
      <c r="II854" s="54"/>
      <c r="IJ854" s="54"/>
      <c r="IK854" s="54"/>
      <c r="IL854" s="54"/>
      <c r="IM854" s="54"/>
      <c r="IN854" s="54"/>
      <c r="IO854" s="54"/>
      <c r="IP854" s="54"/>
      <c r="IQ854" s="54"/>
      <c r="IR854" s="54"/>
      <c r="IS854" s="54"/>
      <c r="IT854" s="54"/>
      <c r="IU854" s="54"/>
      <c r="IV854" s="54"/>
      <c r="IW854" s="54"/>
      <c r="IX854" s="54"/>
      <c r="IY854" s="54"/>
      <c r="IZ854" s="54"/>
      <c r="JA854" s="16"/>
      <c r="JB854" s="16"/>
      <c r="JC854" s="16"/>
      <c r="JD854" s="16"/>
    </row>
    <row r="855" spans="1:264" s="6" customFormat="1" x14ac:dyDescent="0.25">
      <c r="A855" s="55">
        <v>851</v>
      </c>
      <c r="B855" s="56">
        <f>ESTUDIANTES!B855</f>
        <v>0</v>
      </c>
      <c r="C855" s="56">
        <f>ESTUDIANTES!C855</f>
        <v>0</v>
      </c>
      <c r="D855" s="97">
        <f>ESTUDIANTES!D855</f>
        <v>0</v>
      </c>
      <c r="E855" s="97"/>
      <c r="F855" s="97"/>
      <c r="G855" s="97"/>
      <c r="H855" s="57">
        <f>ESTUDIANTES!H855</f>
        <v>0</v>
      </c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  <c r="GG855" s="54"/>
      <c r="GH855" s="54"/>
      <c r="GI855" s="54"/>
      <c r="GJ855" s="54"/>
      <c r="GK855" s="54"/>
      <c r="GL855" s="54"/>
      <c r="GM855" s="54"/>
      <c r="GN855" s="54"/>
      <c r="GO855" s="54"/>
      <c r="GP855" s="54"/>
      <c r="GQ855" s="54"/>
      <c r="GR855" s="54"/>
      <c r="GS855" s="54"/>
      <c r="GT855" s="54"/>
      <c r="GU855" s="54"/>
      <c r="GV855" s="54"/>
      <c r="GW855" s="54"/>
      <c r="GX855" s="54"/>
      <c r="GY855" s="54"/>
      <c r="GZ855" s="54"/>
      <c r="HA855" s="54"/>
      <c r="HB855" s="54"/>
      <c r="HC855" s="54"/>
      <c r="HD855" s="54"/>
      <c r="HE855" s="54"/>
      <c r="HF855" s="54"/>
      <c r="HG855" s="54"/>
      <c r="HH855" s="54"/>
      <c r="HI855" s="54"/>
      <c r="HJ855" s="54"/>
      <c r="HK855" s="54"/>
      <c r="HL855" s="54"/>
      <c r="HM855" s="54"/>
      <c r="HN855" s="54"/>
      <c r="HO855" s="54"/>
      <c r="HP855" s="54"/>
      <c r="HQ855" s="54"/>
      <c r="HR855" s="54"/>
      <c r="HS855" s="54"/>
      <c r="HT855" s="54"/>
      <c r="HU855" s="54"/>
      <c r="HV855" s="54"/>
      <c r="HW855" s="54"/>
      <c r="HX855" s="54"/>
      <c r="HY855" s="54"/>
      <c r="HZ855" s="54"/>
      <c r="IA855" s="54"/>
      <c r="IB855" s="54"/>
      <c r="IC855" s="54"/>
      <c r="ID855" s="54"/>
      <c r="IE855" s="54"/>
      <c r="IF855" s="54"/>
      <c r="IG855" s="54"/>
      <c r="IH855" s="54"/>
      <c r="II855" s="54"/>
      <c r="IJ855" s="54"/>
      <c r="IK855" s="54"/>
      <c r="IL855" s="54"/>
      <c r="IM855" s="54"/>
      <c r="IN855" s="54"/>
      <c r="IO855" s="54"/>
      <c r="IP855" s="54"/>
      <c r="IQ855" s="54"/>
      <c r="IR855" s="54"/>
      <c r="IS855" s="54"/>
      <c r="IT855" s="54"/>
      <c r="IU855" s="54"/>
      <c r="IV855" s="54"/>
      <c r="IW855" s="54"/>
      <c r="IX855" s="54"/>
      <c r="IY855" s="54"/>
      <c r="IZ855" s="54"/>
      <c r="JA855" s="16"/>
      <c r="JB855" s="16"/>
      <c r="JC855" s="16"/>
      <c r="JD855" s="16"/>
    </row>
    <row r="856" spans="1:264" s="6" customFormat="1" x14ac:dyDescent="0.25">
      <c r="A856" s="55">
        <v>852</v>
      </c>
      <c r="B856" s="56">
        <f>ESTUDIANTES!B856</f>
        <v>0</v>
      </c>
      <c r="C856" s="56">
        <f>ESTUDIANTES!C856</f>
        <v>0</v>
      </c>
      <c r="D856" s="97">
        <f>ESTUDIANTES!D856</f>
        <v>0</v>
      </c>
      <c r="E856" s="97"/>
      <c r="F856" s="97"/>
      <c r="G856" s="97"/>
      <c r="H856" s="57">
        <f>ESTUDIANTES!H856</f>
        <v>0</v>
      </c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  <c r="GG856" s="54"/>
      <c r="GH856" s="54"/>
      <c r="GI856" s="54"/>
      <c r="GJ856" s="54"/>
      <c r="GK856" s="54"/>
      <c r="GL856" s="54"/>
      <c r="GM856" s="54"/>
      <c r="GN856" s="54"/>
      <c r="GO856" s="54"/>
      <c r="GP856" s="54"/>
      <c r="GQ856" s="54"/>
      <c r="GR856" s="54"/>
      <c r="GS856" s="54"/>
      <c r="GT856" s="54"/>
      <c r="GU856" s="54"/>
      <c r="GV856" s="54"/>
      <c r="GW856" s="54"/>
      <c r="GX856" s="54"/>
      <c r="GY856" s="54"/>
      <c r="GZ856" s="54"/>
      <c r="HA856" s="54"/>
      <c r="HB856" s="54"/>
      <c r="HC856" s="54"/>
      <c r="HD856" s="54"/>
      <c r="HE856" s="54"/>
      <c r="HF856" s="54"/>
      <c r="HG856" s="54"/>
      <c r="HH856" s="54"/>
      <c r="HI856" s="54"/>
      <c r="HJ856" s="54"/>
      <c r="HK856" s="54"/>
      <c r="HL856" s="54"/>
      <c r="HM856" s="54"/>
      <c r="HN856" s="54"/>
      <c r="HO856" s="54"/>
      <c r="HP856" s="54"/>
      <c r="HQ856" s="54"/>
      <c r="HR856" s="54"/>
      <c r="HS856" s="54"/>
      <c r="HT856" s="54"/>
      <c r="HU856" s="54"/>
      <c r="HV856" s="54"/>
      <c r="HW856" s="54"/>
      <c r="HX856" s="54"/>
      <c r="HY856" s="54"/>
      <c r="HZ856" s="54"/>
      <c r="IA856" s="54"/>
      <c r="IB856" s="54"/>
      <c r="IC856" s="54"/>
      <c r="ID856" s="54"/>
      <c r="IE856" s="54"/>
      <c r="IF856" s="54"/>
      <c r="IG856" s="54"/>
      <c r="IH856" s="54"/>
      <c r="II856" s="54"/>
      <c r="IJ856" s="54"/>
      <c r="IK856" s="54"/>
      <c r="IL856" s="54"/>
      <c r="IM856" s="54"/>
      <c r="IN856" s="54"/>
      <c r="IO856" s="54"/>
      <c r="IP856" s="54"/>
      <c r="IQ856" s="54"/>
      <c r="IR856" s="54"/>
      <c r="IS856" s="54"/>
      <c r="IT856" s="54"/>
      <c r="IU856" s="54"/>
      <c r="IV856" s="54"/>
      <c r="IW856" s="54"/>
      <c r="IX856" s="54"/>
      <c r="IY856" s="54"/>
      <c r="IZ856" s="54"/>
      <c r="JA856" s="16"/>
      <c r="JB856" s="16"/>
      <c r="JC856" s="16"/>
      <c r="JD856" s="16"/>
    </row>
    <row r="857" spans="1:264" s="6" customFormat="1" x14ac:dyDescent="0.25">
      <c r="A857" s="55">
        <v>853</v>
      </c>
      <c r="B857" s="56">
        <f>ESTUDIANTES!B857</f>
        <v>0</v>
      </c>
      <c r="C857" s="56">
        <f>ESTUDIANTES!C857</f>
        <v>0</v>
      </c>
      <c r="D857" s="97">
        <f>ESTUDIANTES!D857</f>
        <v>0</v>
      </c>
      <c r="E857" s="97"/>
      <c r="F857" s="97"/>
      <c r="G857" s="97"/>
      <c r="H857" s="57">
        <f>ESTUDIANTES!H857</f>
        <v>0</v>
      </c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  <c r="GG857" s="54"/>
      <c r="GH857" s="54"/>
      <c r="GI857" s="54"/>
      <c r="GJ857" s="54"/>
      <c r="GK857" s="54"/>
      <c r="GL857" s="54"/>
      <c r="GM857" s="54"/>
      <c r="GN857" s="54"/>
      <c r="GO857" s="54"/>
      <c r="GP857" s="54"/>
      <c r="GQ857" s="54"/>
      <c r="GR857" s="54"/>
      <c r="GS857" s="54"/>
      <c r="GT857" s="54"/>
      <c r="GU857" s="54"/>
      <c r="GV857" s="54"/>
      <c r="GW857" s="54"/>
      <c r="GX857" s="54"/>
      <c r="GY857" s="54"/>
      <c r="GZ857" s="54"/>
      <c r="HA857" s="54"/>
      <c r="HB857" s="54"/>
      <c r="HC857" s="54"/>
      <c r="HD857" s="54"/>
      <c r="HE857" s="54"/>
      <c r="HF857" s="54"/>
      <c r="HG857" s="54"/>
      <c r="HH857" s="54"/>
      <c r="HI857" s="54"/>
      <c r="HJ857" s="54"/>
      <c r="HK857" s="54"/>
      <c r="HL857" s="54"/>
      <c r="HM857" s="54"/>
      <c r="HN857" s="54"/>
      <c r="HO857" s="54"/>
      <c r="HP857" s="54"/>
      <c r="HQ857" s="54"/>
      <c r="HR857" s="54"/>
      <c r="HS857" s="54"/>
      <c r="HT857" s="54"/>
      <c r="HU857" s="54"/>
      <c r="HV857" s="54"/>
      <c r="HW857" s="54"/>
      <c r="HX857" s="54"/>
      <c r="HY857" s="54"/>
      <c r="HZ857" s="54"/>
      <c r="IA857" s="54"/>
      <c r="IB857" s="54"/>
      <c r="IC857" s="54"/>
      <c r="ID857" s="54"/>
      <c r="IE857" s="54"/>
      <c r="IF857" s="54"/>
      <c r="IG857" s="54"/>
      <c r="IH857" s="54"/>
      <c r="II857" s="54"/>
      <c r="IJ857" s="54"/>
      <c r="IK857" s="54"/>
      <c r="IL857" s="54"/>
      <c r="IM857" s="54"/>
      <c r="IN857" s="54"/>
      <c r="IO857" s="54"/>
      <c r="IP857" s="54"/>
      <c r="IQ857" s="54"/>
      <c r="IR857" s="54"/>
      <c r="IS857" s="54"/>
      <c r="IT857" s="54"/>
      <c r="IU857" s="54"/>
      <c r="IV857" s="54"/>
      <c r="IW857" s="54"/>
      <c r="IX857" s="54"/>
      <c r="IY857" s="54"/>
      <c r="IZ857" s="54"/>
      <c r="JA857" s="16"/>
      <c r="JB857" s="16"/>
      <c r="JC857" s="16"/>
      <c r="JD857" s="16"/>
    </row>
    <row r="858" spans="1:264" s="6" customFormat="1" x14ac:dyDescent="0.25">
      <c r="A858" s="55">
        <v>854</v>
      </c>
      <c r="B858" s="56">
        <f>ESTUDIANTES!B858</f>
        <v>0</v>
      </c>
      <c r="C858" s="56">
        <f>ESTUDIANTES!C858</f>
        <v>0</v>
      </c>
      <c r="D858" s="97">
        <f>ESTUDIANTES!D858</f>
        <v>0</v>
      </c>
      <c r="E858" s="97"/>
      <c r="F858" s="97"/>
      <c r="G858" s="97"/>
      <c r="H858" s="57">
        <f>ESTUDIANTES!H858</f>
        <v>0</v>
      </c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  <c r="GG858" s="54"/>
      <c r="GH858" s="54"/>
      <c r="GI858" s="54"/>
      <c r="GJ858" s="54"/>
      <c r="GK858" s="54"/>
      <c r="GL858" s="54"/>
      <c r="GM858" s="54"/>
      <c r="GN858" s="54"/>
      <c r="GO858" s="54"/>
      <c r="GP858" s="54"/>
      <c r="GQ858" s="54"/>
      <c r="GR858" s="54"/>
      <c r="GS858" s="54"/>
      <c r="GT858" s="54"/>
      <c r="GU858" s="54"/>
      <c r="GV858" s="54"/>
      <c r="GW858" s="54"/>
      <c r="GX858" s="54"/>
      <c r="GY858" s="54"/>
      <c r="GZ858" s="54"/>
      <c r="HA858" s="54"/>
      <c r="HB858" s="54"/>
      <c r="HC858" s="54"/>
      <c r="HD858" s="54"/>
      <c r="HE858" s="54"/>
      <c r="HF858" s="54"/>
      <c r="HG858" s="54"/>
      <c r="HH858" s="54"/>
      <c r="HI858" s="54"/>
      <c r="HJ858" s="54"/>
      <c r="HK858" s="54"/>
      <c r="HL858" s="54"/>
      <c r="HM858" s="54"/>
      <c r="HN858" s="54"/>
      <c r="HO858" s="54"/>
      <c r="HP858" s="54"/>
      <c r="HQ858" s="54"/>
      <c r="HR858" s="54"/>
      <c r="HS858" s="54"/>
      <c r="HT858" s="54"/>
      <c r="HU858" s="54"/>
      <c r="HV858" s="54"/>
      <c r="HW858" s="54"/>
      <c r="HX858" s="54"/>
      <c r="HY858" s="54"/>
      <c r="HZ858" s="54"/>
      <c r="IA858" s="54"/>
      <c r="IB858" s="54"/>
      <c r="IC858" s="54"/>
      <c r="ID858" s="54"/>
      <c r="IE858" s="54"/>
      <c r="IF858" s="54"/>
      <c r="IG858" s="54"/>
      <c r="IH858" s="54"/>
      <c r="II858" s="54"/>
      <c r="IJ858" s="54"/>
      <c r="IK858" s="54"/>
      <c r="IL858" s="54"/>
      <c r="IM858" s="54"/>
      <c r="IN858" s="54"/>
      <c r="IO858" s="54"/>
      <c r="IP858" s="54"/>
      <c r="IQ858" s="54"/>
      <c r="IR858" s="54"/>
      <c r="IS858" s="54"/>
      <c r="IT858" s="54"/>
      <c r="IU858" s="54"/>
      <c r="IV858" s="54"/>
      <c r="IW858" s="54"/>
      <c r="IX858" s="54"/>
      <c r="IY858" s="54"/>
      <c r="IZ858" s="54"/>
      <c r="JA858" s="16"/>
      <c r="JB858" s="16"/>
      <c r="JC858" s="16"/>
      <c r="JD858" s="16"/>
    </row>
    <row r="859" spans="1:264" s="6" customFormat="1" x14ac:dyDescent="0.25">
      <c r="A859" s="55">
        <v>855</v>
      </c>
      <c r="B859" s="56">
        <f>ESTUDIANTES!B859</f>
        <v>0</v>
      </c>
      <c r="C859" s="56">
        <f>ESTUDIANTES!C859</f>
        <v>0</v>
      </c>
      <c r="D859" s="97">
        <f>ESTUDIANTES!D859</f>
        <v>0</v>
      </c>
      <c r="E859" s="97"/>
      <c r="F859" s="97"/>
      <c r="G859" s="97"/>
      <c r="H859" s="57">
        <f>ESTUDIANTES!H859</f>
        <v>0</v>
      </c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  <c r="GG859" s="54"/>
      <c r="GH859" s="54"/>
      <c r="GI859" s="54"/>
      <c r="GJ859" s="54"/>
      <c r="GK859" s="54"/>
      <c r="GL859" s="54"/>
      <c r="GM859" s="54"/>
      <c r="GN859" s="54"/>
      <c r="GO859" s="54"/>
      <c r="GP859" s="54"/>
      <c r="GQ859" s="54"/>
      <c r="GR859" s="54"/>
      <c r="GS859" s="54"/>
      <c r="GT859" s="54"/>
      <c r="GU859" s="54"/>
      <c r="GV859" s="54"/>
      <c r="GW859" s="54"/>
      <c r="GX859" s="54"/>
      <c r="GY859" s="54"/>
      <c r="GZ859" s="54"/>
      <c r="HA859" s="54"/>
      <c r="HB859" s="54"/>
      <c r="HC859" s="54"/>
      <c r="HD859" s="54"/>
      <c r="HE859" s="54"/>
      <c r="HF859" s="54"/>
      <c r="HG859" s="54"/>
      <c r="HH859" s="54"/>
      <c r="HI859" s="54"/>
      <c r="HJ859" s="54"/>
      <c r="HK859" s="54"/>
      <c r="HL859" s="54"/>
      <c r="HM859" s="54"/>
      <c r="HN859" s="54"/>
      <c r="HO859" s="54"/>
      <c r="HP859" s="54"/>
      <c r="HQ859" s="54"/>
      <c r="HR859" s="54"/>
      <c r="HS859" s="54"/>
      <c r="HT859" s="54"/>
      <c r="HU859" s="54"/>
      <c r="HV859" s="54"/>
      <c r="HW859" s="54"/>
      <c r="HX859" s="54"/>
      <c r="HY859" s="54"/>
      <c r="HZ859" s="54"/>
      <c r="IA859" s="54"/>
      <c r="IB859" s="54"/>
      <c r="IC859" s="54"/>
      <c r="ID859" s="54"/>
      <c r="IE859" s="54"/>
      <c r="IF859" s="54"/>
      <c r="IG859" s="54"/>
      <c r="IH859" s="54"/>
      <c r="II859" s="54"/>
      <c r="IJ859" s="54"/>
      <c r="IK859" s="54"/>
      <c r="IL859" s="54"/>
      <c r="IM859" s="54"/>
      <c r="IN859" s="54"/>
      <c r="IO859" s="54"/>
      <c r="IP859" s="54"/>
      <c r="IQ859" s="54"/>
      <c r="IR859" s="54"/>
      <c r="IS859" s="54"/>
      <c r="IT859" s="54"/>
      <c r="IU859" s="54"/>
      <c r="IV859" s="54"/>
      <c r="IW859" s="54"/>
      <c r="IX859" s="54"/>
      <c r="IY859" s="54"/>
      <c r="IZ859" s="54"/>
      <c r="JA859" s="16"/>
      <c r="JB859" s="16"/>
      <c r="JC859" s="16"/>
      <c r="JD859" s="16"/>
    </row>
    <row r="860" spans="1:264" s="6" customFormat="1" x14ac:dyDescent="0.25">
      <c r="A860" s="55">
        <v>856</v>
      </c>
      <c r="B860" s="56">
        <f>ESTUDIANTES!B860</f>
        <v>0</v>
      </c>
      <c r="C860" s="56">
        <f>ESTUDIANTES!C860</f>
        <v>0</v>
      </c>
      <c r="D860" s="97">
        <f>ESTUDIANTES!D860</f>
        <v>0</v>
      </c>
      <c r="E860" s="97"/>
      <c r="F860" s="97"/>
      <c r="G860" s="97"/>
      <c r="H860" s="57">
        <f>ESTUDIANTES!H860</f>
        <v>0</v>
      </c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4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4"/>
      <c r="EK860" s="54"/>
      <c r="EL860" s="54"/>
      <c r="EM860" s="54"/>
      <c r="EN860" s="54"/>
      <c r="EO860" s="54"/>
      <c r="EP860" s="54"/>
      <c r="EQ860" s="54"/>
      <c r="ER860" s="54"/>
      <c r="ES860" s="54"/>
      <c r="ET860" s="54"/>
      <c r="EU860" s="54"/>
      <c r="EV860" s="54"/>
      <c r="EW860" s="54"/>
      <c r="EX860" s="54"/>
      <c r="EY860" s="54"/>
      <c r="EZ860" s="54"/>
      <c r="FA860" s="54"/>
      <c r="FB860" s="54"/>
      <c r="FC860" s="54"/>
      <c r="FD860" s="54"/>
      <c r="FE860" s="54"/>
      <c r="FF860" s="54"/>
      <c r="FG860" s="54"/>
      <c r="FH860" s="54"/>
      <c r="FI860" s="54"/>
      <c r="FJ860" s="54"/>
      <c r="FK860" s="54"/>
      <c r="FL860" s="54"/>
      <c r="FM860" s="54"/>
      <c r="FN860" s="54"/>
      <c r="FO860" s="54"/>
      <c r="FP860" s="54"/>
      <c r="FQ860" s="54"/>
      <c r="FR860" s="54"/>
      <c r="FS860" s="54"/>
      <c r="FT860" s="54"/>
      <c r="FU860" s="54"/>
      <c r="FV860" s="54"/>
      <c r="FW860" s="54"/>
      <c r="FX860" s="54"/>
      <c r="FY860" s="54"/>
      <c r="FZ860" s="54"/>
      <c r="GA860" s="54"/>
      <c r="GB860" s="54"/>
      <c r="GC860" s="54"/>
      <c r="GD860" s="54"/>
      <c r="GE860" s="54"/>
      <c r="GF860" s="54"/>
      <c r="GG860" s="54"/>
      <c r="GH860" s="54"/>
      <c r="GI860" s="54"/>
      <c r="GJ860" s="54"/>
      <c r="GK860" s="54"/>
      <c r="GL860" s="54"/>
      <c r="GM860" s="54"/>
      <c r="GN860" s="54"/>
      <c r="GO860" s="54"/>
      <c r="GP860" s="54"/>
      <c r="GQ860" s="54"/>
      <c r="GR860" s="54"/>
      <c r="GS860" s="54"/>
      <c r="GT860" s="54"/>
      <c r="GU860" s="54"/>
      <c r="GV860" s="54"/>
      <c r="GW860" s="54"/>
      <c r="GX860" s="54"/>
      <c r="GY860" s="54"/>
      <c r="GZ860" s="54"/>
      <c r="HA860" s="54"/>
      <c r="HB860" s="54"/>
      <c r="HC860" s="54"/>
      <c r="HD860" s="54"/>
      <c r="HE860" s="54"/>
      <c r="HF860" s="54"/>
      <c r="HG860" s="54"/>
      <c r="HH860" s="54"/>
      <c r="HI860" s="54"/>
      <c r="HJ860" s="54"/>
      <c r="HK860" s="54"/>
      <c r="HL860" s="54"/>
      <c r="HM860" s="54"/>
      <c r="HN860" s="54"/>
      <c r="HO860" s="54"/>
      <c r="HP860" s="54"/>
      <c r="HQ860" s="54"/>
      <c r="HR860" s="54"/>
      <c r="HS860" s="54"/>
      <c r="HT860" s="54"/>
      <c r="HU860" s="54"/>
      <c r="HV860" s="54"/>
      <c r="HW860" s="54"/>
      <c r="HX860" s="54"/>
      <c r="HY860" s="54"/>
      <c r="HZ860" s="54"/>
      <c r="IA860" s="54"/>
      <c r="IB860" s="54"/>
      <c r="IC860" s="54"/>
      <c r="ID860" s="54"/>
      <c r="IE860" s="54"/>
      <c r="IF860" s="54"/>
      <c r="IG860" s="54"/>
      <c r="IH860" s="54"/>
      <c r="II860" s="54"/>
      <c r="IJ860" s="54"/>
      <c r="IK860" s="54"/>
      <c r="IL860" s="54"/>
      <c r="IM860" s="54"/>
      <c r="IN860" s="54"/>
      <c r="IO860" s="54"/>
      <c r="IP860" s="54"/>
      <c r="IQ860" s="54"/>
      <c r="IR860" s="54"/>
      <c r="IS860" s="54"/>
      <c r="IT860" s="54"/>
      <c r="IU860" s="54"/>
      <c r="IV860" s="54"/>
      <c r="IW860" s="54"/>
      <c r="IX860" s="54"/>
      <c r="IY860" s="54"/>
      <c r="IZ860" s="54"/>
      <c r="JA860" s="16"/>
      <c r="JB860" s="16"/>
      <c r="JC860" s="16"/>
      <c r="JD860" s="16"/>
    </row>
    <row r="861" spans="1:264" s="6" customFormat="1" x14ac:dyDescent="0.25">
      <c r="A861" s="55">
        <v>857</v>
      </c>
      <c r="B861" s="56">
        <f>ESTUDIANTES!B861</f>
        <v>0</v>
      </c>
      <c r="C861" s="56">
        <f>ESTUDIANTES!C861</f>
        <v>0</v>
      </c>
      <c r="D861" s="97">
        <f>ESTUDIANTES!D861</f>
        <v>0</v>
      </c>
      <c r="E861" s="97"/>
      <c r="F861" s="97"/>
      <c r="G861" s="97"/>
      <c r="H861" s="57">
        <f>ESTUDIANTES!H861</f>
        <v>0</v>
      </c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4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4"/>
      <c r="EK861" s="54"/>
      <c r="EL861" s="54"/>
      <c r="EM861" s="54"/>
      <c r="EN861" s="54"/>
      <c r="EO861" s="54"/>
      <c r="EP861" s="54"/>
      <c r="EQ861" s="54"/>
      <c r="ER861" s="54"/>
      <c r="ES861" s="54"/>
      <c r="ET861" s="54"/>
      <c r="EU861" s="54"/>
      <c r="EV861" s="54"/>
      <c r="EW861" s="54"/>
      <c r="EX861" s="54"/>
      <c r="EY861" s="54"/>
      <c r="EZ861" s="54"/>
      <c r="FA861" s="54"/>
      <c r="FB861" s="54"/>
      <c r="FC861" s="54"/>
      <c r="FD861" s="54"/>
      <c r="FE861" s="54"/>
      <c r="FF861" s="54"/>
      <c r="FG861" s="54"/>
      <c r="FH861" s="54"/>
      <c r="FI861" s="54"/>
      <c r="FJ861" s="54"/>
      <c r="FK861" s="54"/>
      <c r="FL861" s="54"/>
      <c r="FM861" s="54"/>
      <c r="FN861" s="54"/>
      <c r="FO861" s="54"/>
      <c r="FP861" s="54"/>
      <c r="FQ861" s="54"/>
      <c r="FR861" s="54"/>
      <c r="FS861" s="54"/>
      <c r="FT861" s="54"/>
      <c r="FU861" s="54"/>
      <c r="FV861" s="54"/>
      <c r="FW861" s="54"/>
      <c r="FX861" s="54"/>
      <c r="FY861" s="54"/>
      <c r="FZ861" s="54"/>
      <c r="GA861" s="54"/>
      <c r="GB861" s="54"/>
      <c r="GC861" s="54"/>
      <c r="GD861" s="54"/>
      <c r="GE861" s="54"/>
      <c r="GF861" s="54"/>
      <c r="GG861" s="54"/>
      <c r="GH861" s="54"/>
      <c r="GI861" s="54"/>
      <c r="GJ861" s="54"/>
      <c r="GK861" s="54"/>
      <c r="GL861" s="54"/>
      <c r="GM861" s="54"/>
      <c r="GN861" s="54"/>
      <c r="GO861" s="54"/>
      <c r="GP861" s="54"/>
      <c r="GQ861" s="54"/>
      <c r="GR861" s="54"/>
      <c r="GS861" s="54"/>
      <c r="GT861" s="54"/>
      <c r="GU861" s="54"/>
      <c r="GV861" s="54"/>
      <c r="GW861" s="54"/>
      <c r="GX861" s="54"/>
      <c r="GY861" s="54"/>
      <c r="GZ861" s="54"/>
      <c r="HA861" s="54"/>
      <c r="HB861" s="54"/>
      <c r="HC861" s="54"/>
      <c r="HD861" s="54"/>
      <c r="HE861" s="54"/>
      <c r="HF861" s="54"/>
      <c r="HG861" s="54"/>
      <c r="HH861" s="54"/>
      <c r="HI861" s="54"/>
      <c r="HJ861" s="54"/>
      <c r="HK861" s="54"/>
      <c r="HL861" s="54"/>
      <c r="HM861" s="54"/>
      <c r="HN861" s="54"/>
      <c r="HO861" s="54"/>
      <c r="HP861" s="54"/>
      <c r="HQ861" s="54"/>
      <c r="HR861" s="54"/>
      <c r="HS861" s="54"/>
      <c r="HT861" s="54"/>
      <c r="HU861" s="54"/>
      <c r="HV861" s="54"/>
      <c r="HW861" s="54"/>
      <c r="HX861" s="54"/>
      <c r="HY861" s="54"/>
      <c r="HZ861" s="54"/>
      <c r="IA861" s="54"/>
      <c r="IB861" s="54"/>
      <c r="IC861" s="54"/>
      <c r="ID861" s="54"/>
      <c r="IE861" s="54"/>
      <c r="IF861" s="54"/>
      <c r="IG861" s="54"/>
      <c r="IH861" s="54"/>
      <c r="II861" s="54"/>
      <c r="IJ861" s="54"/>
      <c r="IK861" s="54"/>
      <c r="IL861" s="54"/>
      <c r="IM861" s="54"/>
      <c r="IN861" s="54"/>
      <c r="IO861" s="54"/>
      <c r="IP861" s="54"/>
      <c r="IQ861" s="54"/>
      <c r="IR861" s="54"/>
      <c r="IS861" s="54"/>
      <c r="IT861" s="54"/>
      <c r="IU861" s="54"/>
      <c r="IV861" s="54"/>
      <c r="IW861" s="54"/>
      <c r="IX861" s="54"/>
      <c r="IY861" s="54"/>
      <c r="IZ861" s="54"/>
      <c r="JA861" s="16"/>
      <c r="JB861" s="16"/>
      <c r="JC861" s="16"/>
      <c r="JD861" s="16"/>
    </row>
    <row r="862" spans="1:264" s="6" customFormat="1" x14ac:dyDescent="0.25">
      <c r="A862" s="55">
        <v>858</v>
      </c>
      <c r="B862" s="56">
        <f>ESTUDIANTES!B862</f>
        <v>0</v>
      </c>
      <c r="C862" s="56">
        <f>ESTUDIANTES!C862</f>
        <v>0</v>
      </c>
      <c r="D862" s="97">
        <f>ESTUDIANTES!D862</f>
        <v>0</v>
      </c>
      <c r="E862" s="97"/>
      <c r="F862" s="97"/>
      <c r="G862" s="97"/>
      <c r="H862" s="57">
        <f>ESTUDIANTES!H862</f>
        <v>0</v>
      </c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  <c r="GS862" s="54"/>
      <c r="GT862" s="54"/>
      <c r="GU862" s="54"/>
      <c r="GV862" s="54"/>
      <c r="GW862" s="54"/>
      <c r="GX862" s="54"/>
      <c r="GY862" s="54"/>
      <c r="GZ862" s="54"/>
      <c r="HA862" s="54"/>
      <c r="HB862" s="54"/>
      <c r="HC862" s="54"/>
      <c r="HD862" s="54"/>
      <c r="HE862" s="54"/>
      <c r="HF862" s="54"/>
      <c r="HG862" s="54"/>
      <c r="HH862" s="54"/>
      <c r="HI862" s="54"/>
      <c r="HJ862" s="54"/>
      <c r="HK862" s="54"/>
      <c r="HL862" s="54"/>
      <c r="HM862" s="54"/>
      <c r="HN862" s="54"/>
      <c r="HO862" s="54"/>
      <c r="HP862" s="54"/>
      <c r="HQ862" s="54"/>
      <c r="HR862" s="54"/>
      <c r="HS862" s="54"/>
      <c r="HT862" s="54"/>
      <c r="HU862" s="54"/>
      <c r="HV862" s="54"/>
      <c r="HW862" s="54"/>
      <c r="HX862" s="54"/>
      <c r="HY862" s="54"/>
      <c r="HZ862" s="54"/>
      <c r="IA862" s="54"/>
      <c r="IB862" s="54"/>
      <c r="IC862" s="54"/>
      <c r="ID862" s="54"/>
      <c r="IE862" s="54"/>
      <c r="IF862" s="54"/>
      <c r="IG862" s="54"/>
      <c r="IH862" s="54"/>
      <c r="II862" s="54"/>
      <c r="IJ862" s="54"/>
      <c r="IK862" s="54"/>
      <c r="IL862" s="54"/>
      <c r="IM862" s="54"/>
      <c r="IN862" s="54"/>
      <c r="IO862" s="54"/>
      <c r="IP862" s="54"/>
      <c r="IQ862" s="54"/>
      <c r="IR862" s="54"/>
      <c r="IS862" s="54"/>
      <c r="IT862" s="54"/>
      <c r="IU862" s="54"/>
      <c r="IV862" s="54"/>
      <c r="IW862" s="54"/>
      <c r="IX862" s="54"/>
      <c r="IY862" s="54"/>
      <c r="IZ862" s="54"/>
      <c r="JA862" s="16"/>
      <c r="JB862" s="16"/>
      <c r="JC862" s="16"/>
      <c r="JD862" s="16"/>
    </row>
    <row r="863" spans="1:264" s="6" customFormat="1" x14ac:dyDescent="0.25">
      <c r="A863" s="55">
        <v>859</v>
      </c>
      <c r="B863" s="56">
        <f>ESTUDIANTES!B863</f>
        <v>0</v>
      </c>
      <c r="C863" s="56">
        <f>ESTUDIANTES!C863</f>
        <v>0</v>
      </c>
      <c r="D863" s="97">
        <f>ESTUDIANTES!D863</f>
        <v>0</v>
      </c>
      <c r="E863" s="97"/>
      <c r="F863" s="97"/>
      <c r="G863" s="97"/>
      <c r="H863" s="57">
        <f>ESTUDIANTES!H863</f>
        <v>0</v>
      </c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  <c r="GS863" s="54"/>
      <c r="GT863" s="54"/>
      <c r="GU863" s="54"/>
      <c r="GV863" s="54"/>
      <c r="GW863" s="54"/>
      <c r="GX863" s="54"/>
      <c r="GY863" s="54"/>
      <c r="GZ863" s="54"/>
      <c r="HA863" s="54"/>
      <c r="HB863" s="54"/>
      <c r="HC863" s="54"/>
      <c r="HD863" s="54"/>
      <c r="HE863" s="54"/>
      <c r="HF863" s="54"/>
      <c r="HG863" s="54"/>
      <c r="HH863" s="54"/>
      <c r="HI863" s="54"/>
      <c r="HJ863" s="54"/>
      <c r="HK863" s="54"/>
      <c r="HL863" s="54"/>
      <c r="HM863" s="54"/>
      <c r="HN863" s="54"/>
      <c r="HO863" s="54"/>
      <c r="HP863" s="54"/>
      <c r="HQ863" s="54"/>
      <c r="HR863" s="54"/>
      <c r="HS863" s="54"/>
      <c r="HT863" s="54"/>
      <c r="HU863" s="54"/>
      <c r="HV863" s="54"/>
      <c r="HW863" s="54"/>
      <c r="HX863" s="54"/>
      <c r="HY863" s="54"/>
      <c r="HZ863" s="54"/>
      <c r="IA863" s="54"/>
      <c r="IB863" s="54"/>
      <c r="IC863" s="54"/>
      <c r="ID863" s="54"/>
      <c r="IE863" s="54"/>
      <c r="IF863" s="54"/>
      <c r="IG863" s="54"/>
      <c r="IH863" s="54"/>
      <c r="II863" s="54"/>
      <c r="IJ863" s="54"/>
      <c r="IK863" s="54"/>
      <c r="IL863" s="54"/>
      <c r="IM863" s="54"/>
      <c r="IN863" s="54"/>
      <c r="IO863" s="54"/>
      <c r="IP863" s="54"/>
      <c r="IQ863" s="54"/>
      <c r="IR863" s="54"/>
      <c r="IS863" s="54"/>
      <c r="IT863" s="54"/>
      <c r="IU863" s="54"/>
      <c r="IV863" s="54"/>
      <c r="IW863" s="54"/>
      <c r="IX863" s="54"/>
      <c r="IY863" s="54"/>
      <c r="IZ863" s="54"/>
      <c r="JA863" s="16"/>
      <c r="JB863" s="16"/>
      <c r="JC863" s="16"/>
      <c r="JD863" s="16"/>
    </row>
    <row r="864" spans="1:264" s="6" customFormat="1" x14ac:dyDescent="0.25">
      <c r="A864" s="55">
        <v>860</v>
      </c>
      <c r="B864" s="56">
        <f>ESTUDIANTES!B864</f>
        <v>0</v>
      </c>
      <c r="C864" s="56">
        <f>ESTUDIANTES!C864</f>
        <v>0</v>
      </c>
      <c r="D864" s="97">
        <f>ESTUDIANTES!D864</f>
        <v>0</v>
      </c>
      <c r="E864" s="97"/>
      <c r="F864" s="97"/>
      <c r="G864" s="97"/>
      <c r="H864" s="57">
        <f>ESTUDIANTES!H864</f>
        <v>0</v>
      </c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  <c r="GS864" s="54"/>
      <c r="GT864" s="54"/>
      <c r="GU864" s="54"/>
      <c r="GV864" s="54"/>
      <c r="GW864" s="54"/>
      <c r="GX864" s="54"/>
      <c r="GY864" s="54"/>
      <c r="GZ864" s="54"/>
      <c r="HA864" s="54"/>
      <c r="HB864" s="54"/>
      <c r="HC864" s="54"/>
      <c r="HD864" s="54"/>
      <c r="HE864" s="54"/>
      <c r="HF864" s="54"/>
      <c r="HG864" s="54"/>
      <c r="HH864" s="54"/>
      <c r="HI864" s="54"/>
      <c r="HJ864" s="54"/>
      <c r="HK864" s="54"/>
      <c r="HL864" s="54"/>
      <c r="HM864" s="54"/>
      <c r="HN864" s="54"/>
      <c r="HO864" s="54"/>
      <c r="HP864" s="54"/>
      <c r="HQ864" s="54"/>
      <c r="HR864" s="54"/>
      <c r="HS864" s="54"/>
      <c r="HT864" s="54"/>
      <c r="HU864" s="54"/>
      <c r="HV864" s="54"/>
      <c r="HW864" s="54"/>
      <c r="HX864" s="54"/>
      <c r="HY864" s="54"/>
      <c r="HZ864" s="54"/>
      <c r="IA864" s="54"/>
      <c r="IB864" s="54"/>
      <c r="IC864" s="54"/>
      <c r="ID864" s="54"/>
      <c r="IE864" s="54"/>
      <c r="IF864" s="54"/>
      <c r="IG864" s="54"/>
      <c r="IH864" s="54"/>
      <c r="II864" s="54"/>
      <c r="IJ864" s="54"/>
      <c r="IK864" s="54"/>
      <c r="IL864" s="54"/>
      <c r="IM864" s="54"/>
      <c r="IN864" s="54"/>
      <c r="IO864" s="54"/>
      <c r="IP864" s="54"/>
      <c r="IQ864" s="54"/>
      <c r="IR864" s="54"/>
      <c r="IS864" s="54"/>
      <c r="IT864" s="54"/>
      <c r="IU864" s="54"/>
      <c r="IV864" s="54"/>
      <c r="IW864" s="54"/>
      <c r="IX864" s="54"/>
      <c r="IY864" s="54"/>
      <c r="IZ864" s="54"/>
      <c r="JA864" s="16"/>
      <c r="JB864" s="16"/>
      <c r="JC864" s="16"/>
      <c r="JD864" s="16"/>
    </row>
    <row r="865" spans="1:264" s="6" customFormat="1" x14ac:dyDescent="0.25">
      <c r="A865" s="55">
        <v>861</v>
      </c>
      <c r="B865" s="56">
        <f>ESTUDIANTES!B865</f>
        <v>0</v>
      </c>
      <c r="C865" s="56">
        <f>ESTUDIANTES!C865</f>
        <v>0</v>
      </c>
      <c r="D865" s="97">
        <f>ESTUDIANTES!D865</f>
        <v>0</v>
      </c>
      <c r="E865" s="97"/>
      <c r="F865" s="97"/>
      <c r="G865" s="97"/>
      <c r="H865" s="57">
        <f>ESTUDIANTES!H865</f>
        <v>0</v>
      </c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  <c r="HB865" s="54"/>
      <c r="HC865" s="54"/>
      <c r="HD865" s="54"/>
      <c r="HE865" s="54"/>
      <c r="HF865" s="54"/>
      <c r="HG865" s="54"/>
      <c r="HH865" s="54"/>
      <c r="HI865" s="54"/>
      <c r="HJ865" s="54"/>
      <c r="HK865" s="54"/>
      <c r="HL865" s="54"/>
      <c r="HM865" s="54"/>
      <c r="HN865" s="54"/>
      <c r="HO865" s="54"/>
      <c r="HP865" s="54"/>
      <c r="HQ865" s="54"/>
      <c r="HR865" s="54"/>
      <c r="HS865" s="54"/>
      <c r="HT865" s="54"/>
      <c r="HU865" s="54"/>
      <c r="HV865" s="54"/>
      <c r="HW865" s="54"/>
      <c r="HX865" s="54"/>
      <c r="HY865" s="54"/>
      <c r="HZ865" s="54"/>
      <c r="IA865" s="54"/>
      <c r="IB865" s="54"/>
      <c r="IC865" s="54"/>
      <c r="ID865" s="54"/>
      <c r="IE865" s="54"/>
      <c r="IF865" s="54"/>
      <c r="IG865" s="54"/>
      <c r="IH865" s="54"/>
      <c r="II865" s="54"/>
      <c r="IJ865" s="54"/>
      <c r="IK865" s="54"/>
      <c r="IL865" s="54"/>
      <c r="IM865" s="54"/>
      <c r="IN865" s="54"/>
      <c r="IO865" s="54"/>
      <c r="IP865" s="54"/>
      <c r="IQ865" s="54"/>
      <c r="IR865" s="54"/>
      <c r="IS865" s="54"/>
      <c r="IT865" s="54"/>
      <c r="IU865" s="54"/>
      <c r="IV865" s="54"/>
      <c r="IW865" s="54"/>
      <c r="IX865" s="54"/>
      <c r="IY865" s="54"/>
      <c r="IZ865" s="54"/>
      <c r="JA865" s="16"/>
      <c r="JB865" s="16"/>
      <c r="JC865" s="16"/>
      <c r="JD865" s="16"/>
    </row>
    <row r="866" spans="1:264" s="6" customFormat="1" x14ac:dyDescent="0.25">
      <c r="A866" s="55">
        <v>862</v>
      </c>
      <c r="B866" s="56">
        <f>ESTUDIANTES!B866</f>
        <v>0</v>
      </c>
      <c r="C866" s="56">
        <f>ESTUDIANTES!C866</f>
        <v>0</v>
      </c>
      <c r="D866" s="97">
        <f>ESTUDIANTES!D866</f>
        <v>0</v>
      </c>
      <c r="E866" s="97"/>
      <c r="F866" s="97"/>
      <c r="G866" s="97"/>
      <c r="H866" s="57">
        <f>ESTUDIANTES!H866</f>
        <v>0</v>
      </c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  <c r="GG866" s="54"/>
      <c r="GH866" s="54"/>
      <c r="GI866" s="54"/>
      <c r="GJ866" s="54"/>
      <c r="GK866" s="54"/>
      <c r="GL866" s="54"/>
      <c r="GM866" s="54"/>
      <c r="GN866" s="54"/>
      <c r="GO866" s="54"/>
      <c r="GP866" s="54"/>
      <c r="GQ866" s="54"/>
      <c r="GR866" s="54"/>
      <c r="GS866" s="54"/>
      <c r="GT866" s="54"/>
      <c r="GU866" s="54"/>
      <c r="GV866" s="54"/>
      <c r="GW866" s="54"/>
      <c r="GX866" s="54"/>
      <c r="GY866" s="54"/>
      <c r="GZ866" s="54"/>
      <c r="HA866" s="54"/>
      <c r="HB866" s="54"/>
      <c r="HC866" s="54"/>
      <c r="HD866" s="54"/>
      <c r="HE866" s="54"/>
      <c r="HF866" s="54"/>
      <c r="HG866" s="54"/>
      <c r="HH866" s="54"/>
      <c r="HI866" s="54"/>
      <c r="HJ866" s="54"/>
      <c r="HK866" s="54"/>
      <c r="HL866" s="54"/>
      <c r="HM866" s="54"/>
      <c r="HN866" s="54"/>
      <c r="HO866" s="54"/>
      <c r="HP866" s="54"/>
      <c r="HQ866" s="54"/>
      <c r="HR866" s="54"/>
      <c r="HS866" s="54"/>
      <c r="HT866" s="54"/>
      <c r="HU866" s="54"/>
      <c r="HV866" s="54"/>
      <c r="HW866" s="54"/>
      <c r="HX866" s="54"/>
      <c r="HY866" s="54"/>
      <c r="HZ866" s="54"/>
      <c r="IA866" s="54"/>
      <c r="IB866" s="54"/>
      <c r="IC866" s="54"/>
      <c r="ID866" s="54"/>
      <c r="IE866" s="54"/>
      <c r="IF866" s="54"/>
      <c r="IG866" s="54"/>
      <c r="IH866" s="54"/>
      <c r="II866" s="54"/>
      <c r="IJ866" s="54"/>
      <c r="IK866" s="54"/>
      <c r="IL866" s="54"/>
      <c r="IM866" s="54"/>
      <c r="IN866" s="54"/>
      <c r="IO866" s="54"/>
      <c r="IP866" s="54"/>
      <c r="IQ866" s="54"/>
      <c r="IR866" s="54"/>
      <c r="IS866" s="54"/>
      <c r="IT866" s="54"/>
      <c r="IU866" s="54"/>
      <c r="IV866" s="54"/>
      <c r="IW866" s="54"/>
      <c r="IX866" s="54"/>
      <c r="IY866" s="54"/>
      <c r="IZ866" s="54"/>
      <c r="JA866" s="16"/>
      <c r="JB866" s="16"/>
      <c r="JC866" s="16"/>
      <c r="JD866" s="16"/>
    </row>
    <row r="867" spans="1:264" s="6" customFormat="1" x14ac:dyDescent="0.25">
      <c r="A867" s="55">
        <v>863</v>
      </c>
      <c r="B867" s="56">
        <f>ESTUDIANTES!B867</f>
        <v>0</v>
      </c>
      <c r="C867" s="56">
        <f>ESTUDIANTES!C867</f>
        <v>0</v>
      </c>
      <c r="D867" s="97">
        <f>ESTUDIANTES!D867</f>
        <v>0</v>
      </c>
      <c r="E867" s="97"/>
      <c r="F867" s="97"/>
      <c r="G867" s="97"/>
      <c r="H867" s="57">
        <f>ESTUDIANTES!H867</f>
        <v>0</v>
      </c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4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4"/>
      <c r="EL867" s="54"/>
      <c r="EM867" s="54"/>
      <c r="EN867" s="54"/>
      <c r="EO867" s="54"/>
      <c r="EP867" s="54"/>
      <c r="EQ867" s="54"/>
      <c r="ER867" s="54"/>
      <c r="ES867" s="54"/>
      <c r="ET867" s="54"/>
      <c r="EU867" s="54"/>
      <c r="EV867" s="54"/>
      <c r="EW867" s="54"/>
      <c r="EX867" s="54"/>
      <c r="EY867" s="54"/>
      <c r="EZ867" s="54"/>
      <c r="FA867" s="54"/>
      <c r="FB867" s="54"/>
      <c r="FC867" s="54"/>
      <c r="FD867" s="54"/>
      <c r="FE867" s="54"/>
      <c r="FF867" s="54"/>
      <c r="FG867" s="54"/>
      <c r="FH867" s="54"/>
      <c r="FI867" s="54"/>
      <c r="FJ867" s="54"/>
      <c r="FK867" s="54"/>
      <c r="FL867" s="54"/>
      <c r="FM867" s="54"/>
      <c r="FN867" s="54"/>
      <c r="FO867" s="54"/>
      <c r="FP867" s="54"/>
      <c r="FQ867" s="54"/>
      <c r="FR867" s="54"/>
      <c r="FS867" s="54"/>
      <c r="FT867" s="54"/>
      <c r="FU867" s="54"/>
      <c r="FV867" s="54"/>
      <c r="FW867" s="54"/>
      <c r="FX867" s="54"/>
      <c r="FY867" s="54"/>
      <c r="FZ867" s="54"/>
      <c r="GA867" s="54"/>
      <c r="GB867" s="54"/>
      <c r="GC867" s="54"/>
      <c r="GD867" s="54"/>
      <c r="GE867" s="54"/>
      <c r="GF867" s="54"/>
      <c r="GG867" s="54"/>
      <c r="GH867" s="54"/>
      <c r="GI867" s="54"/>
      <c r="GJ867" s="54"/>
      <c r="GK867" s="54"/>
      <c r="GL867" s="54"/>
      <c r="GM867" s="54"/>
      <c r="GN867" s="54"/>
      <c r="GO867" s="54"/>
      <c r="GP867" s="54"/>
      <c r="GQ867" s="54"/>
      <c r="GR867" s="54"/>
      <c r="GS867" s="54"/>
      <c r="GT867" s="54"/>
      <c r="GU867" s="54"/>
      <c r="GV867" s="54"/>
      <c r="GW867" s="54"/>
      <c r="GX867" s="54"/>
      <c r="GY867" s="54"/>
      <c r="GZ867" s="54"/>
      <c r="HA867" s="54"/>
      <c r="HB867" s="54"/>
      <c r="HC867" s="54"/>
      <c r="HD867" s="54"/>
      <c r="HE867" s="54"/>
      <c r="HF867" s="54"/>
      <c r="HG867" s="54"/>
      <c r="HH867" s="54"/>
      <c r="HI867" s="54"/>
      <c r="HJ867" s="54"/>
      <c r="HK867" s="54"/>
      <c r="HL867" s="54"/>
      <c r="HM867" s="54"/>
      <c r="HN867" s="54"/>
      <c r="HO867" s="54"/>
      <c r="HP867" s="54"/>
      <c r="HQ867" s="54"/>
      <c r="HR867" s="54"/>
      <c r="HS867" s="54"/>
      <c r="HT867" s="54"/>
      <c r="HU867" s="54"/>
      <c r="HV867" s="54"/>
      <c r="HW867" s="54"/>
      <c r="HX867" s="54"/>
      <c r="HY867" s="54"/>
      <c r="HZ867" s="54"/>
      <c r="IA867" s="54"/>
      <c r="IB867" s="54"/>
      <c r="IC867" s="54"/>
      <c r="ID867" s="54"/>
      <c r="IE867" s="54"/>
      <c r="IF867" s="54"/>
      <c r="IG867" s="54"/>
      <c r="IH867" s="54"/>
      <c r="II867" s="54"/>
      <c r="IJ867" s="54"/>
      <c r="IK867" s="54"/>
      <c r="IL867" s="54"/>
      <c r="IM867" s="54"/>
      <c r="IN867" s="54"/>
      <c r="IO867" s="54"/>
      <c r="IP867" s="54"/>
      <c r="IQ867" s="54"/>
      <c r="IR867" s="54"/>
      <c r="IS867" s="54"/>
      <c r="IT867" s="54"/>
      <c r="IU867" s="54"/>
      <c r="IV867" s="54"/>
      <c r="IW867" s="54"/>
      <c r="IX867" s="54"/>
      <c r="IY867" s="54"/>
      <c r="IZ867" s="54"/>
      <c r="JA867" s="16"/>
      <c r="JB867" s="16"/>
      <c r="JC867" s="16"/>
      <c r="JD867" s="16"/>
    </row>
    <row r="868" spans="1:264" s="6" customFormat="1" x14ac:dyDescent="0.25">
      <c r="A868" s="55">
        <v>864</v>
      </c>
      <c r="B868" s="56">
        <f>ESTUDIANTES!B868</f>
        <v>0</v>
      </c>
      <c r="C868" s="56">
        <f>ESTUDIANTES!C868</f>
        <v>0</v>
      </c>
      <c r="D868" s="97">
        <f>ESTUDIANTES!D868</f>
        <v>0</v>
      </c>
      <c r="E868" s="97"/>
      <c r="F868" s="97"/>
      <c r="G868" s="97"/>
      <c r="H868" s="57">
        <f>ESTUDIANTES!H868</f>
        <v>0</v>
      </c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4"/>
      <c r="EK868" s="54"/>
      <c r="EL868" s="54"/>
      <c r="EM868" s="54"/>
      <c r="EN868" s="54"/>
      <c r="EO868" s="54"/>
      <c r="EP868" s="54"/>
      <c r="EQ868" s="54"/>
      <c r="ER868" s="54"/>
      <c r="ES868" s="54"/>
      <c r="ET868" s="54"/>
      <c r="EU868" s="54"/>
      <c r="EV868" s="54"/>
      <c r="EW868" s="54"/>
      <c r="EX868" s="54"/>
      <c r="EY868" s="54"/>
      <c r="EZ868" s="54"/>
      <c r="FA868" s="54"/>
      <c r="FB868" s="54"/>
      <c r="FC868" s="54"/>
      <c r="FD868" s="54"/>
      <c r="FE868" s="54"/>
      <c r="FF868" s="54"/>
      <c r="FG868" s="54"/>
      <c r="FH868" s="54"/>
      <c r="FI868" s="54"/>
      <c r="FJ868" s="54"/>
      <c r="FK868" s="54"/>
      <c r="FL868" s="54"/>
      <c r="FM868" s="54"/>
      <c r="FN868" s="54"/>
      <c r="FO868" s="54"/>
      <c r="FP868" s="54"/>
      <c r="FQ868" s="54"/>
      <c r="FR868" s="54"/>
      <c r="FS868" s="54"/>
      <c r="FT868" s="54"/>
      <c r="FU868" s="54"/>
      <c r="FV868" s="54"/>
      <c r="FW868" s="54"/>
      <c r="FX868" s="54"/>
      <c r="FY868" s="54"/>
      <c r="FZ868" s="54"/>
      <c r="GA868" s="54"/>
      <c r="GB868" s="54"/>
      <c r="GC868" s="54"/>
      <c r="GD868" s="54"/>
      <c r="GE868" s="54"/>
      <c r="GF868" s="54"/>
      <c r="GG868" s="54"/>
      <c r="GH868" s="54"/>
      <c r="GI868" s="54"/>
      <c r="GJ868" s="54"/>
      <c r="GK868" s="54"/>
      <c r="GL868" s="54"/>
      <c r="GM868" s="54"/>
      <c r="GN868" s="54"/>
      <c r="GO868" s="54"/>
      <c r="GP868" s="54"/>
      <c r="GQ868" s="54"/>
      <c r="GR868" s="54"/>
      <c r="GS868" s="54"/>
      <c r="GT868" s="54"/>
      <c r="GU868" s="54"/>
      <c r="GV868" s="54"/>
      <c r="GW868" s="54"/>
      <c r="GX868" s="54"/>
      <c r="GY868" s="54"/>
      <c r="GZ868" s="54"/>
      <c r="HA868" s="54"/>
      <c r="HB868" s="54"/>
      <c r="HC868" s="54"/>
      <c r="HD868" s="54"/>
      <c r="HE868" s="54"/>
      <c r="HF868" s="54"/>
      <c r="HG868" s="54"/>
      <c r="HH868" s="54"/>
      <c r="HI868" s="54"/>
      <c r="HJ868" s="54"/>
      <c r="HK868" s="54"/>
      <c r="HL868" s="54"/>
      <c r="HM868" s="54"/>
      <c r="HN868" s="54"/>
      <c r="HO868" s="54"/>
      <c r="HP868" s="54"/>
      <c r="HQ868" s="54"/>
      <c r="HR868" s="54"/>
      <c r="HS868" s="54"/>
      <c r="HT868" s="54"/>
      <c r="HU868" s="54"/>
      <c r="HV868" s="54"/>
      <c r="HW868" s="54"/>
      <c r="HX868" s="54"/>
      <c r="HY868" s="54"/>
      <c r="HZ868" s="54"/>
      <c r="IA868" s="54"/>
      <c r="IB868" s="54"/>
      <c r="IC868" s="54"/>
      <c r="ID868" s="54"/>
      <c r="IE868" s="54"/>
      <c r="IF868" s="54"/>
      <c r="IG868" s="54"/>
      <c r="IH868" s="54"/>
      <c r="II868" s="54"/>
      <c r="IJ868" s="54"/>
      <c r="IK868" s="54"/>
      <c r="IL868" s="54"/>
      <c r="IM868" s="54"/>
      <c r="IN868" s="54"/>
      <c r="IO868" s="54"/>
      <c r="IP868" s="54"/>
      <c r="IQ868" s="54"/>
      <c r="IR868" s="54"/>
      <c r="IS868" s="54"/>
      <c r="IT868" s="54"/>
      <c r="IU868" s="54"/>
      <c r="IV868" s="54"/>
      <c r="IW868" s="54"/>
      <c r="IX868" s="54"/>
      <c r="IY868" s="54"/>
      <c r="IZ868" s="54"/>
      <c r="JA868" s="16"/>
      <c r="JB868" s="16"/>
      <c r="JC868" s="16"/>
      <c r="JD868" s="16"/>
    </row>
    <row r="869" spans="1:264" s="6" customFormat="1" x14ac:dyDescent="0.25">
      <c r="A869" s="55">
        <v>865</v>
      </c>
      <c r="B869" s="56">
        <f>ESTUDIANTES!B869</f>
        <v>0</v>
      </c>
      <c r="C869" s="56">
        <f>ESTUDIANTES!C869</f>
        <v>0</v>
      </c>
      <c r="D869" s="97">
        <f>ESTUDIANTES!D869</f>
        <v>0</v>
      </c>
      <c r="E869" s="97"/>
      <c r="F869" s="97"/>
      <c r="G869" s="97"/>
      <c r="H869" s="57">
        <f>ESTUDIANTES!H869</f>
        <v>0</v>
      </c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  <c r="GG869" s="54"/>
      <c r="GH869" s="54"/>
      <c r="GI869" s="54"/>
      <c r="GJ869" s="54"/>
      <c r="GK869" s="54"/>
      <c r="GL869" s="54"/>
      <c r="GM869" s="54"/>
      <c r="GN869" s="54"/>
      <c r="GO869" s="54"/>
      <c r="GP869" s="54"/>
      <c r="GQ869" s="54"/>
      <c r="GR869" s="54"/>
      <c r="GS869" s="54"/>
      <c r="GT869" s="54"/>
      <c r="GU869" s="54"/>
      <c r="GV869" s="54"/>
      <c r="GW869" s="54"/>
      <c r="GX869" s="54"/>
      <c r="GY869" s="54"/>
      <c r="GZ869" s="54"/>
      <c r="HA869" s="54"/>
      <c r="HB869" s="54"/>
      <c r="HC869" s="54"/>
      <c r="HD869" s="54"/>
      <c r="HE869" s="54"/>
      <c r="HF869" s="54"/>
      <c r="HG869" s="54"/>
      <c r="HH869" s="54"/>
      <c r="HI869" s="54"/>
      <c r="HJ869" s="54"/>
      <c r="HK869" s="54"/>
      <c r="HL869" s="54"/>
      <c r="HM869" s="54"/>
      <c r="HN869" s="54"/>
      <c r="HO869" s="54"/>
      <c r="HP869" s="54"/>
      <c r="HQ869" s="54"/>
      <c r="HR869" s="54"/>
      <c r="HS869" s="54"/>
      <c r="HT869" s="54"/>
      <c r="HU869" s="54"/>
      <c r="HV869" s="54"/>
      <c r="HW869" s="54"/>
      <c r="HX869" s="54"/>
      <c r="HY869" s="54"/>
      <c r="HZ869" s="54"/>
      <c r="IA869" s="54"/>
      <c r="IB869" s="54"/>
      <c r="IC869" s="54"/>
      <c r="ID869" s="54"/>
      <c r="IE869" s="54"/>
      <c r="IF869" s="54"/>
      <c r="IG869" s="54"/>
      <c r="IH869" s="54"/>
      <c r="II869" s="54"/>
      <c r="IJ869" s="54"/>
      <c r="IK869" s="54"/>
      <c r="IL869" s="54"/>
      <c r="IM869" s="54"/>
      <c r="IN869" s="54"/>
      <c r="IO869" s="54"/>
      <c r="IP869" s="54"/>
      <c r="IQ869" s="54"/>
      <c r="IR869" s="54"/>
      <c r="IS869" s="54"/>
      <c r="IT869" s="54"/>
      <c r="IU869" s="54"/>
      <c r="IV869" s="54"/>
      <c r="IW869" s="54"/>
      <c r="IX869" s="54"/>
      <c r="IY869" s="54"/>
      <c r="IZ869" s="54"/>
      <c r="JA869" s="16"/>
      <c r="JB869" s="16"/>
      <c r="JC869" s="16"/>
      <c r="JD869" s="16"/>
    </row>
    <row r="870" spans="1:264" s="6" customFormat="1" x14ac:dyDescent="0.25">
      <c r="A870" s="55">
        <v>866</v>
      </c>
      <c r="B870" s="56">
        <f>ESTUDIANTES!B870</f>
        <v>0</v>
      </c>
      <c r="C870" s="56">
        <f>ESTUDIANTES!C870</f>
        <v>0</v>
      </c>
      <c r="D870" s="97">
        <f>ESTUDIANTES!D870</f>
        <v>0</v>
      </c>
      <c r="E870" s="97"/>
      <c r="F870" s="97"/>
      <c r="G870" s="97"/>
      <c r="H870" s="57">
        <f>ESTUDIANTES!H870</f>
        <v>0</v>
      </c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  <c r="GG870" s="54"/>
      <c r="GH870" s="54"/>
      <c r="GI870" s="54"/>
      <c r="GJ870" s="54"/>
      <c r="GK870" s="54"/>
      <c r="GL870" s="54"/>
      <c r="GM870" s="54"/>
      <c r="GN870" s="54"/>
      <c r="GO870" s="54"/>
      <c r="GP870" s="54"/>
      <c r="GQ870" s="54"/>
      <c r="GR870" s="54"/>
      <c r="GS870" s="54"/>
      <c r="GT870" s="54"/>
      <c r="GU870" s="54"/>
      <c r="GV870" s="54"/>
      <c r="GW870" s="54"/>
      <c r="GX870" s="54"/>
      <c r="GY870" s="54"/>
      <c r="GZ870" s="54"/>
      <c r="HA870" s="54"/>
      <c r="HB870" s="54"/>
      <c r="HC870" s="54"/>
      <c r="HD870" s="54"/>
      <c r="HE870" s="54"/>
      <c r="HF870" s="54"/>
      <c r="HG870" s="54"/>
      <c r="HH870" s="54"/>
      <c r="HI870" s="54"/>
      <c r="HJ870" s="54"/>
      <c r="HK870" s="54"/>
      <c r="HL870" s="54"/>
      <c r="HM870" s="54"/>
      <c r="HN870" s="54"/>
      <c r="HO870" s="54"/>
      <c r="HP870" s="54"/>
      <c r="HQ870" s="54"/>
      <c r="HR870" s="54"/>
      <c r="HS870" s="54"/>
      <c r="HT870" s="54"/>
      <c r="HU870" s="54"/>
      <c r="HV870" s="54"/>
      <c r="HW870" s="54"/>
      <c r="HX870" s="54"/>
      <c r="HY870" s="54"/>
      <c r="HZ870" s="54"/>
      <c r="IA870" s="54"/>
      <c r="IB870" s="54"/>
      <c r="IC870" s="54"/>
      <c r="ID870" s="54"/>
      <c r="IE870" s="54"/>
      <c r="IF870" s="54"/>
      <c r="IG870" s="54"/>
      <c r="IH870" s="54"/>
      <c r="II870" s="54"/>
      <c r="IJ870" s="54"/>
      <c r="IK870" s="54"/>
      <c r="IL870" s="54"/>
      <c r="IM870" s="54"/>
      <c r="IN870" s="54"/>
      <c r="IO870" s="54"/>
      <c r="IP870" s="54"/>
      <c r="IQ870" s="54"/>
      <c r="IR870" s="54"/>
      <c r="IS870" s="54"/>
      <c r="IT870" s="54"/>
      <c r="IU870" s="54"/>
      <c r="IV870" s="54"/>
      <c r="IW870" s="54"/>
      <c r="IX870" s="54"/>
      <c r="IY870" s="54"/>
      <c r="IZ870" s="54"/>
      <c r="JA870" s="16"/>
      <c r="JB870" s="16"/>
      <c r="JC870" s="16"/>
      <c r="JD870" s="16"/>
    </row>
    <row r="871" spans="1:264" s="6" customFormat="1" x14ac:dyDescent="0.25">
      <c r="A871" s="55">
        <v>867</v>
      </c>
      <c r="B871" s="56">
        <f>ESTUDIANTES!B871</f>
        <v>0</v>
      </c>
      <c r="C871" s="56">
        <f>ESTUDIANTES!C871</f>
        <v>0</v>
      </c>
      <c r="D871" s="97">
        <f>ESTUDIANTES!D871</f>
        <v>0</v>
      </c>
      <c r="E871" s="97"/>
      <c r="F871" s="97"/>
      <c r="G871" s="97"/>
      <c r="H871" s="57">
        <f>ESTUDIANTES!H871</f>
        <v>0</v>
      </c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  <c r="GG871" s="54"/>
      <c r="GH871" s="54"/>
      <c r="GI871" s="54"/>
      <c r="GJ871" s="54"/>
      <c r="GK871" s="54"/>
      <c r="GL871" s="54"/>
      <c r="GM871" s="54"/>
      <c r="GN871" s="54"/>
      <c r="GO871" s="54"/>
      <c r="GP871" s="54"/>
      <c r="GQ871" s="54"/>
      <c r="GR871" s="54"/>
      <c r="GS871" s="54"/>
      <c r="GT871" s="54"/>
      <c r="GU871" s="54"/>
      <c r="GV871" s="54"/>
      <c r="GW871" s="54"/>
      <c r="GX871" s="54"/>
      <c r="GY871" s="54"/>
      <c r="GZ871" s="54"/>
      <c r="HA871" s="54"/>
      <c r="HB871" s="54"/>
      <c r="HC871" s="54"/>
      <c r="HD871" s="54"/>
      <c r="HE871" s="54"/>
      <c r="HF871" s="54"/>
      <c r="HG871" s="54"/>
      <c r="HH871" s="54"/>
      <c r="HI871" s="54"/>
      <c r="HJ871" s="54"/>
      <c r="HK871" s="54"/>
      <c r="HL871" s="54"/>
      <c r="HM871" s="54"/>
      <c r="HN871" s="54"/>
      <c r="HO871" s="54"/>
      <c r="HP871" s="54"/>
      <c r="HQ871" s="54"/>
      <c r="HR871" s="54"/>
      <c r="HS871" s="54"/>
      <c r="HT871" s="54"/>
      <c r="HU871" s="54"/>
      <c r="HV871" s="54"/>
      <c r="HW871" s="54"/>
      <c r="HX871" s="54"/>
      <c r="HY871" s="54"/>
      <c r="HZ871" s="54"/>
      <c r="IA871" s="54"/>
      <c r="IB871" s="54"/>
      <c r="IC871" s="54"/>
      <c r="ID871" s="54"/>
      <c r="IE871" s="54"/>
      <c r="IF871" s="54"/>
      <c r="IG871" s="54"/>
      <c r="IH871" s="54"/>
      <c r="II871" s="54"/>
      <c r="IJ871" s="54"/>
      <c r="IK871" s="54"/>
      <c r="IL871" s="54"/>
      <c r="IM871" s="54"/>
      <c r="IN871" s="54"/>
      <c r="IO871" s="54"/>
      <c r="IP871" s="54"/>
      <c r="IQ871" s="54"/>
      <c r="IR871" s="54"/>
      <c r="IS871" s="54"/>
      <c r="IT871" s="54"/>
      <c r="IU871" s="54"/>
      <c r="IV871" s="54"/>
      <c r="IW871" s="54"/>
      <c r="IX871" s="54"/>
      <c r="IY871" s="54"/>
      <c r="IZ871" s="54"/>
      <c r="JA871" s="16"/>
      <c r="JB871" s="16"/>
      <c r="JC871" s="16"/>
      <c r="JD871" s="16"/>
    </row>
    <row r="872" spans="1:264" s="6" customFormat="1" x14ac:dyDescent="0.25">
      <c r="A872" s="55">
        <v>868</v>
      </c>
      <c r="B872" s="56">
        <f>ESTUDIANTES!B872</f>
        <v>0</v>
      </c>
      <c r="C872" s="56">
        <f>ESTUDIANTES!C872</f>
        <v>0</v>
      </c>
      <c r="D872" s="97">
        <f>ESTUDIANTES!D872</f>
        <v>0</v>
      </c>
      <c r="E872" s="97"/>
      <c r="F872" s="97"/>
      <c r="G872" s="97"/>
      <c r="H872" s="57">
        <f>ESTUDIANTES!H872</f>
        <v>0</v>
      </c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  <c r="GG872" s="54"/>
      <c r="GH872" s="54"/>
      <c r="GI872" s="54"/>
      <c r="GJ872" s="54"/>
      <c r="GK872" s="54"/>
      <c r="GL872" s="54"/>
      <c r="GM872" s="54"/>
      <c r="GN872" s="54"/>
      <c r="GO872" s="54"/>
      <c r="GP872" s="54"/>
      <c r="GQ872" s="54"/>
      <c r="GR872" s="54"/>
      <c r="GS872" s="54"/>
      <c r="GT872" s="54"/>
      <c r="GU872" s="54"/>
      <c r="GV872" s="54"/>
      <c r="GW872" s="54"/>
      <c r="GX872" s="54"/>
      <c r="GY872" s="54"/>
      <c r="GZ872" s="54"/>
      <c r="HA872" s="54"/>
      <c r="HB872" s="54"/>
      <c r="HC872" s="54"/>
      <c r="HD872" s="54"/>
      <c r="HE872" s="54"/>
      <c r="HF872" s="54"/>
      <c r="HG872" s="54"/>
      <c r="HH872" s="54"/>
      <c r="HI872" s="54"/>
      <c r="HJ872" s="54"/>
      <c r="HK872" s="54"/>
      <c r="HL872" s="54"/>
      <c r="HM872" s="54"/>
      <c r="HN872" s="54"/>
      <c r="HO872" s="54"/>
      <c r="HP872" s="54"/>
      <c r="HQ872" s="54"/>
      <c r="HR872" s="54"/>
      <c r="HS872" s="54"/>
      <c r="HT872" s="54"/>
      <c r="HU872" s="54"/>
      <c r="HV872" s="54"/>
      <c r="HW872" s="54"/>
      <c r="HX872" s="54"/>
      <c r="HY872" s="54"/>
      <c r="HZ872" s="54"/>
      <c r="IA872" s="54"/>
      <c r="IB872" s="54"/>
      <c r="IC872" s="54"/>
      <c r="ID872" s="54"/>
      <c r="IE872" s="54"/>
      <c r="IF872" s="54"/>
      <c r="IG872" s="54"/>
      <c r="IH872" s="54"/>
      <c r="II872" s="54"/>
      <c r="IJ872" s="54"/>
      <c r="IK872" s="54"/>
      <c r="IL872" s="54"/>
      <c r="IM872" s="54"/>
      <c r="IN872" s="54"/>
      <c r="IO872" s="54"/>
      <c r="IP872" s="54"/>
      <c r="IQ872" s="54"/>
      <c r="IR872" s="54"/>
      <c r="IS872" s="54"/>
      <c r="IT872" s="54"/>
      <c r="IU872" s="54"/>
      <c r="IV872" s="54"/>
      <c r="IW872" s="54"/>
      <c r="IX872" s="54"/>
      <c r="IY872" s="54"/>
      <c r="IZ872" s="54"/>
      <c r="JA872" s="16"/>
      <c r="JB872" s="16"/>
      <c r="JC872" s="16"/>
      <c r="JD872" s="16"/>
    </row>
    <row r="873" spans="1:264" s="6" customFormat="1" x14ac:dyDescent="0.25">
      <c r="A873" s="55">
        <v>869</v>
      </c>
      <c r="B873" s="56">
        <f>ESTUDIANTES!B873</f>
        <v>0</v>
      </c>
      <c r="C873" s="56">
        <f>ESTUDIANTES!C873</f>
        <v>0</v>
      </c>
      <c r="D873" s="97">
        <f>ESTUDIANTES!D873</f>
        <v>0</v>
      </c>
      <c r="E873" s="97"/>
      <c r="F873" s="97"/>
      <c r="G873" s="97"/>
      <c r="H873" s="57">
        <f>ESTUDIANTES!H873</f>
        <v>0</v>
      </c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  <c r="GG873" s="54"/>
      <c r="GH873" s="54"/>
      <c r="GI873" s="54"/>
      <c r="GJ873" s="54"/>
      <c r="GK873" s="54"/>
      <c r="GL873" s="54"/>
      <c r="GM873" s="54"/>
      <c r="GN873" s="54"/>
      <c r="GO873" s="54"/>
      <c r="GP873" s="54"/>
      <c r="GQ873" s="54"/>
      <c r="GR873" s="54"/>
      <c r="GS873" s="54"/>
      <c r="GT873" s="54"/>
      <c r="GU873" s="54"/>
      <c r="GV873" s="54"/>
      <c r="GW873" s="54"/>
      <c r="GX873" s="54"/>
      <c r="GY873" s="54"/>
      <c r="GZ873" s="54"/>
      <c r="HA873" s="54"/>
      <c r="HB873" s="54"/>
      <c r="HC873" s="54"/>
      <c r="HD873" s="54"/>
      <c r="HE873" s="54"/>
      <c r="HF873" s="54"/>
      <c r="HG873" s="54"/>
      <c r="HH873" s="54"/>
      <c r="HI873" s="54"/>
      <c r="HJ873" s="54"/>
      <c r="HK873" s="54"/>
      <c r="HL873" s="54"/>
      <c r="HM873" s="54"/>
      <c r="HN873" s="54"/>
      <c r="HO873" s="54"/>
      <c r="HP873" s="54"/>
      <c r="HQ873" s="54"/>
      <c r="HR873" s="54"/>
      <c r="HS873" s="54"/>
      <c r="HT873" s="54"/>
      <c r="HU873" s="54"/>
      <c r="HV873" s="54"/>
      <c r="HW873" s="54"/>
      <c r="HX873" s="54"/>
      <c r="HY873" s="54"/>
      <c r="HZ873" s="54"/>
      <c r="IA873" s="54"/>
      <c r="IB873" s="54"/>
      <c r="IC873" s="54"/>
      <c r="ID873" s="54"/>
      <c r="IE873" s="54"/>
      <c r="IF873" s="54"/>
      <c r="IG873" s="54"/>
      <c r="IH873" s="54"/>
      <c r="II873" s="54"/>
      <c r="IJ873" s="54"/>
      <c r="IK873" s="54"/>
      <c r="IL873" s="54"/>
      <c r="IM873" s="54"/>
      <c r="IN873" s="54"/>
      <c r="IO873" s="54"/>
      <c r="IP873" s="54"/>
      <c r="IQ873" s="54"/>
      <c r="IR873" s="54"/>
      <c r="IS873" s="54"/>
      <c r="IT873" s="54"/>
      <c r="IU873" s="54"/>
      <c r="IV873" s="54"/>
      <c r="IW873" s="54"/>
      <c r="IX873" s="54"/>
      <c r="IY873" s="54"/>
      <c r="IZ873" s="54"/>
      <c r="JA873" s="16"/>
      <c r="JB873" s="16"/>
      <c r="JC873" s="16"/>
      <c r="JD873" s="16"/>
    </row>
    <row r="874" spans="1:264" s="6" customFormat="1" x14ac:dyDescent="0.25">
      <c r="A874" s="55">
        <v>870</v>
      </c>
      <c r="B874" s="56">
        <f>ESTUDIANTES!B874</f>
        <v>0</v>
      </c>
      <c r="C874" s="56">
        <f>ESTUDIANTES!C874</f>
        <v>0</v>
      </c>
      <c r="D874" s="97">
        <f>ESTUDIANTES!D874</f>
        <v>0</v>
      </c>
      <c r="E874" s="97"/>
      <c r="F874" s="97"/>
      <c r="G874" s="97"/>
      <c r="H874" s="57">
        <f>ESTUDIANTES!H874</f>
        <v>0</v>
      </c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4"/>
      <c r="EL874" s="54"/>
      <c r="EM874" s="54"/>
      <c r="EN874" s="54"/>
      <c r="EO874" s="54"/>
      <c r="EP874" s="54"/>
      <c r="EQ874" s="54"/>
      <c r="ER874" s="54"/>
      <c r="ES874" s="54"/>
      <c r="ET874" s="54"/>
      <c r="EU874" s="54"/>
      <c r="EV874" s="54"/>
      <c r="EW874" s="54"/>
      <c r="EX874" s="54"/>
      <c r="EY874" s="54"/>
      <c r="EZ874" s="54"/>
      <c r="FA874" s="54"/>
      <c r="FB874" s="54"/>
      <c r="FC874" s="54"/>
      <c r="FD874" s="54"/>
      <c r="FE874" s="54"/>
      <c r="FF874" s="54"/>
      <c r="FG874" s="54"/>
      <c r="FH874" s="54"/>
      <c r="FI874" s="54"/>
      <c r="FJ874" s="54"/>
      <c r="FK874" s="54"/>
      <c r="FL874" s="54"/>
      <c r="FM874" s="54"/>
      <c r="FN874" s="54"/>
      <c r="FO874" s="54"/>
      <c r="FP874" s="54"/>
      <c r="FQ874" s="54"/>
      <c r="FR874" s="54"/>
      <c r="FS874" s="54"/>
      <c r="FT874" s="54"/>
      <c r="FU874" s="54"/>
      <c r="FV874" s="54"/>
      <c r="FW874" s="54"/>
      <c r="FX874" s="54"/>
      <c r="FY874" s="54"/>
      <c r="FZ874" s="54"/>
      <c r="GA874" s="54"/>
      <c r="GB874" s="54"/>
      <c r="GC874" s="54"/>
      <c r="GD874" s="54"/>
      <c r="GE874" s="54"/>
      <c r="GF874" s="54"/>
      <c r="GG874" s="54"/>
      <c r="GH874" s="54"/>
      <c r="GI874" s="54"/>
      <c r="GJ874" s="54"/>
      <c r="GK874" s="54"/>
      <c r="GL874" s="54"/>
      <c r="GM874" s="54"/>
      <c r="GN874" s="54"/>
      <c r="GO874" s="54"/>
      <c r="GP874" s="54"/>
      <c r="GQ874" s="54"/>
      <c r="GR874" s="54"/>
      <c r="GS874" s="54"/>
      <c r="GT874" s="54"/>
      <c r="GU874" s="54"/>
      <c r="GV874" s="54"/>
      <c r="GW874" s="54"/>
      <c r="GX874" s="54"/>
      <c r="GY874" s="54"/>
      <c r="GZ874" s="54"/>
      <c r="HA874" s="54"/>
      <c r="HB874" s="54"/>
      <c r="HC874" s="54"/>
      <c r="HD874" s="54"/>
      <c r="HE874" s="54"/>
      <c r="HF874" s="54"/>
      <c r="HG874" s="54"/>
      <c r="HH874" s="54"/>
      <c r="HI874" s="54"/>
      <c r="HJ874" s="54"/>
      <c r="HK874" s="54"/>
      <c r="HL874" s="54"/>
      <c r="HM874" s="54"/>
      <c r="HN874" s="54"/>
      <c r="HO874" s="54"/>
      <c r="HP874" s="54"/>
      <c r="HQ874" s="54"/>
      <c r="HR874" s="54"/>
      <c r="HS874" s="54"/>
      <c r="HT874" s="54"/>
      <c r="HU874" s="54"/>
      <c r="HV874" s="54"/>
      <c r="HW874" s="54"/>
      <c r="HX874" s="54"/>
      <c r="HY874" s="54"/>
      <c r="HZ874" s="54"/>
      <c r="IA874" s="54"/>
      <c r="IB874" s="54"/>
      <c r="IC874" s="54"/>
      <c r="ID874" s="54"/>
      <c r="IE874" s="54"/>
      <c r="IF874" s="54"/>
      <c r="IG874" s="54"/>
      <c r="IH874" s="54"/>
      <c r="II874" s="54"/>
      <c r="IJ874" s="54"/>
      <c r="IK874" s="54"/>
      <c r="IL874" s="54"/>
      <c r="IM874" s="54"/>
      <c r="IN874" s="54"/>
      <c r="IO874" s="54"/>
      <c r="IP874" s="54"/>
      <c r="IQ874" s="54"/>
      <c r="IR874" s="54"/>
      <c r="IS874" s="54"/>
      <c r="IT874" s="54"/>
      <c r="IU874" s="54"/>
      <c r="IV874" s="54"/>
      <c r="IW874" s="54"/>
      <c r="IX874" s="54"/>
      <c r="IY874" s="54"/>
      <c r="IZ874" s="54"/>
      <c r="JA874" s="16"/>
      <c r="JB874" s="16"/>
      <c r="JC874" s="16"/>
      <c r="JD874" s="16"/>
    </row>
    <row r="875" spans="1:264" s="6" customFormat="1" x14ac:dyDescent="0.25">
      <c r="A875" s="55">
        <v>871</v>
      </c>
      <c r="B875" s="56">
        <f>ESTUDIANTES!B875</f>
        <v>0</v>
      </c>
      <c r="C875" s="56">
        <f>ESTUDIANTES!C875</f>
        <v>0</v>
      </c>
      <c r="D875" s="97">
        <f>ESTUDIANTES!D875</f>
        <v>0</v>
      </c>
      <c r="E875" s="97"/>
      <c r="F875" s="97"/>
      <c r="G875" s="97"/>
      <c r="H875" s="57">
        <f>ESTUDIANTES!H875</f>
        <v>0</v>
      </c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4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4"/>
      <c r="EL875" s="54"/>
      <c r="EM875" s="54"/>
      <c r="EN875" s="54"/>
      <c r="EO875" s="54"/>
      <c r="EP875" s="54"/>
      <c r="EQ875" s="54"/>
      <c r="ER875" s="54"/>
      <c r="ES875" s="54"/>
      <c r="ET875" s="54"/>
      <c r="EU875" s="54"/>
      <c r="EV875" s="54"/>
      <c r="EW875" s="54"/>
      <c r="EX875" s="54"/>
      <c r="EY875" s="54"/>
      <c r="EZ875" s="54"/>
      <c r="FA875" s="54"/>
      <c r="FB875" s="54"/>
      <c r="FC875" s="54"/>
      <c r="FD875" s="54"/>
      <c r="FE875" s="54"/>
      <c r="FF875" s="54"/>
      <c r="FG875" s="54"/>
      <c r="FH875" s="54"/>
      <c r="FI875" s="54"/>
      <c r="FJ875" s="54"/>
      <c r="FK875" s="54"/>
      <c r="FL875" s="54"/>
      <c r="FM875" s="54"/>
      <c r="FN875" s="54"/>
      <c r="FO875" s="54"/>
      <c r="FP875" s="54"/>
      <c r="FQ875" s="54"/>
      <c r="FR875" s="54"/>
      <c r="FS875" s="54"/>
      <c r="FT875" s="54"/>
      <c r="FU875" s="54"/>
      <c r="FV875" s="54"/>
      <c r="FW875" s="54"/>
      <c r="FX875" s="54"/>
      <c r="FY875" s="54"/>
      <c r="FZ875" s="54"/>
      <c r="GA875" s="54"/>
      <c r="GB875" s="54"/>
      <c r="GC875" s="54"/>
      <c r="GD875" s="54"/>
      <c r="GE875" s="54"/>
      <c r="GF875" s="54"/>
      <c r="GG875" s="54"/>
      <c r="GH875" s="54"/>
      <c r="GI875" s="54"/>
      <c r="GJ875" s="54"/>
      <c r="GK875" s="54"/>
      <c r="GL875" s="54"/>
      <c r="GM875" s="54"/>
      <c r="GN875" s="54"/>
      <c r="GO875" s="54"/>
      <c r="GP875" s="54"/>
      <c r="GQ875" s="54"/>
      <c r="GR875" s="54"/>
      <c r="GS875" s="54"/>
      <c r="GT875" s="54"/>
      <c r="GU875" s="54"/>
      <c r="GV875" s="54"/>
      <c r="GW875" s="54"/>
      <c r="GX875" s="54"/>
      <c r="GY875" s="54"/>
      <c r="GZ875" s="54"/>
      <c r="HA875" s="54"/>
      <c r="HB875" s="54"/>
      <c r="HC875" s="54"/>
      <c r="HD875" s="54"/>
      <c r="HE875" s="54"/>
      <c r="HF875" s="54"/>
      <c r="HG875" s="54"/>
      <c r="HH875" s="54"/>
      <c r="HI875" s="54"/>
      <c r="HJ875" s="54"/>
      <c r="HK875" s="54"/>
      <c r="HL875" s="54"/>
      <c r="HM875" s="54"/>
      <c r="HN875" s="54"/>
      <c r="HO875" s="54"/>
      <c r="HP875" s="54"/>
      <c r="HQ875" s="54"/>
      <c r="HR875" s="54"/>
      <c r="HS875" s="54"/>
      <c r="HT875" s="54"/>
      <c r="HU875" s="54"/>
      <c r="HV875" s="54"/>
      <c r="HW875" s="54"/>
      <c r="HX875" s="54"/>
      <c r="HY875" s="54"/>
      <c r="HZ875" s="54"/>
      <c r="IA875" s="54"/>
      <c r="IB875" s="54"/>
      <c r="IC875" s="54"/>
      <c r="ID875" s="54"/>
      <c r="IE875" s="54"/>
      <c r="IF875" s="54"/>
      <c r="IG875" s="54"/>
      <c r="IH875" s="54"/>
      <c r="II875" s="54"/>
      <c r="IJ875" s="54"/>
      <c r="IK875" s="54"/>
      <c r="IL875" s="54"/>
      <c r="IM875" s="54"/>
      <c r="IN875" s="54"/>
      <c r="IO875" s="54"/>
      <c r="IP875" s="54"/>
      <c r="IQ875" s="54"/>
      <c r="IR875" s="54"/>
      <c r="IS875" s="54"/>
      <c r="IT875" s="54"/>
      <c r="IU875" s="54"/>
      <c r="IV875" s="54"/>
      <c r="IW875" s="54"/>
      <c r="IX875" s="54"/>
      <c r="IY875" s="54"/>
      <c r="IZ875" s="54"/>
      <c r="JA875" s="16"/>
      <c r="JB875" s="16"/>
      <c r="JC875" s="16"/>
      <c r="JD875" s="16"/>
    </row>
    <row r="876" spans="1:264" s="6" customFormat="1" x14ac:dyDescent="0.25">
      <c r="A876" s="55">
        <v>872</v>
      </c>
      <c r="B876" s="56">
        <f>ESTUDIANTES!B876</f>
        <v>0</v>
      </c>
      <c r="C876" s="56">
        <f>ESTUDIANTES!C876</f>
        <v>0</v>
      </c>
      <c r="D876" s="97">
        <f>ESTUDIANTES!D876</f>
        <v>0</v>
      </c>
      <c r="E876" s="97"/>
      <c r="F876" s="97"/>
      <c r="G876" s="97"/>
      <c r="H876" s="57">
        <f>ESTUDIANTES!H876</f>
        <v>0</v>
      </c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  <c r="GG876" s="54"/>
      <c r="GH876" s="54"/>
      <c r="GI876" s="54"/>
      <c r="GJ876" s="54"/>
      <c r="GK876" s="54"/>
      <c r="GL876" s="54"/>
      <c r="GM876" s="54"/>
      <c r="GN876" s="54"/>
      <c r="GO876" s="54"/>
      <c r="GP876" s="54"/>
      <c r="GQ876" s="54"/>
      <c r="GR876" s="54"/>
      <c r="GS876" s="54"/>
      <c r="GT876" s="54"/>
      <c r="GU876" s="54"/>
      <c r="GV876" s="54"/>
      <c r="GW876" s="54"/>
      <c r="GX876" s="54"/>
      <c r="GY876" s="54"/>
      <c r="GZ876" s="54"/>
      <c r="HA876" s="54"/>
      <c r="HB876" s="54"/>
      <c r="HC876" s="54"/>
      <c r="HD876" s="54"/>
      <c r="HE876" s="54"/>
      <c r="HF876" s="54"/>
      <c r="HG876" s="54"/>
      <c r="HH876" s="54"/>
      <c r="HI876" s="54"/>
      <c r="HJ876" s="54"/>
      <c r="HK876" s="54"/>
      <c r="HL876" s="54"/>
      <c r="HM876" s="54"/>
      <c r="HN876" s="54"/>
      <c r="HO876" s="54"/>
      <c r="HP876" s="54"/>
      <c r="HQ876" s="54"/>
      <c r="HR876" s="54"/>
      <c r="HS876" s="54"/>
      <c r="HT876" s="54"/>
      <c r="HU876" s="54"/>
      <c r="HV876" s="54"/>
      <c r="HW876" s="54"/>
      <c r="HX876" s="54"/>
      <c r="HY876" s="54"/>
      <c r="HZ876" s="54"/>
      <c r="IA876" s="54"/>
      <c r="IB876" s="54"/>
      <c r="IC876" s="54"/>
      <c r="ID876" s="54"/>
      <c r="IE876" s="54"/>
      <c r="IF876" s="54"/>
      <c r="IG876" s="54"/>
      <c r="IH876" s="54"/>
      <c r="II876" s="54"/>
      <c r="IJ876" s="54"/>
      <c r="IK876" s="54"/>
      <c r="IL876" s="54"/>
      <c r="IM876" s="54"/>
      <c r="IN876" s="54"/>
      <c r="IO876" s="54"/>
      <c r="IP876" s="54"/>
      <c r="IQ876" s="54"/>
      <c r="IR876" s="54"/>
      <c r="IS876" s="54"/>
      <c r="IT876" s="54"/>
      <c r="IU876" s="54"/>
      <c r="IV876" s="54"/>
      <c r="IW876" s="54"/>
      <c r="IX876" s="54"/>
      <c r="IY876" s="54"/>
      <c r="IZ876" s="54"/>
      <c r="JA876" s="16"/>
      <c r="JB876" s="16"/>
      <c r="JC876" s="16"/>
      <c r="JD876" s="16"/>
    </row>
    <row r="877" spans="1:264" s="6" customFormat="1" x14ac:dyDescent="0.25">
      <c r="A877" s="55">
        <v>873</v>
      </c>
      <c r="B877" s="56">
        <f>ESTUDIANTES!B877</f>
        <v>0</v>
      </c>
      <c r="C877" s="56">
        <f>ESTUDIANTES!C877</f>
        <v>0</v>
      </c>
      <c r="D877" s="97">
        <f>ESTUDIANTES!D877</f>
        <v>0</v>
      </c>
      <c r="E877" s="97"/>
      <c r="F877" s="97"/>
      <c r="G877" s="97"/>
      <c r="H877" s="57">
        <f>ESTUDIANTES!H877</f>
        <v>0</v>
      </c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  <c r="GG877" s="54"/>
      <c r="GH877" s="54"/>
      <c r="GI877" s="54"/>
      <c r="GJ877" s="54"/>
      <c r="GK877" s="54"/>
      <c r="GL877" s="54"/>
      <c r="GM877" s="54"/>
      <c r="GN877" s="54"/>
      <c r="GO877" s="54"/>
      <c r="GP877" s="54"/>
      <c r="GQ877" s="54"/>
      <c r="GR877" s="54"/>
      <c r="GS877" s="54"/>
      <c r="GT877" s="54"/>
      <c r="GU877" s="54"/>
      <c r="GV877" s="54"/>
      <c r="GW877" s="54"/>
      <c r="GX877" s="54"/>
      <c r="GY877" s="54"/>
      <c r="GZ877" s="54"/>
      <c r="HA877" s="54"/>
      <c r="HB877" s="54"/>
      <c r="HC877" s="54"/>
      <c r="HD877" s="54"/>
      <c r="HE877" s="54"/>
      <c r="HF877" s="54"/>
      <c r="HG877" s="54"/>
      <c r="HH877" s="54"/>
      <c r="HI877" s="54"/>
      <c r="HJ877" s="54"/>
      <c r="HK877" s="54"/>
      <c r="HL877" s="54"/>
      <c r="HM877" s="54"/>
      <c r="HN877" s="54"/>
      <c r="HO877" s="54"/>
      <c r="HP877" s="54"/>
      <c r="HQ877" s="54"/>
      <c r="HR877" s="54"/>
      <c r="HS877" s="54"/>
      <c r="HT877" s="54"/>
      <c r="HU877" s="54"/>
      <c r="HV877" s="54"/>
      <c r="HW877" s="54"/>
      <c r="HX877" s="54"/>
      <c r="HY877" s="54"/>
      <c r="HZ877" s="54"/>
      <c r="IA877" s="54"/>
      <c r="IB877" s="54"/>
      <c r="IC877" s="54"/>
      <c r="ID877" s="54"/>
      <c r="IE877" s="54"/>
      <c r="IF877" s="54"/>
      <c r="IG877" s="54"/>
      <c r="IH877" s="54"/>
      <c r="II877" s="54"/>
      <c r="IJ877" s="54"/>
      <c r="IK877" s="54"/>
      <c r="IL877" s="54"/>
      <c r="IM877" s="54"/>
      <c r="IN877" s="54"/>
      <c r="IO877" s="54"/>
      <c r="IP877" s="54"/>
      <c r="IQ877" s="54"/>
      <c r="IR877" s="54"/>
      <c r="IS877" s="54"/>
      <c r="IT877" s="54"/>
      <c r="IU877" s="54"/>
      <c r="IV877" s="54"/>
      <c r="IW877" s="54"/>
      <c r="IX877" s="54"/>
      <c r="IY877" s="54"/>
      <c r="IZ877" s="54"/>
      <c r="JA877" s="16"/>
      <c r="JB877" s="16"/>
      <c r="JC877" s="16"/>
      <c r="JD877" s="16"/>
    </row>
    <row r="878" spans="1:264" s="6" customFormat="1" x14ac:dyDescent="0.25">
      <c r="A878" s="55">
        <v>874</v>
      </c>
      <c r="B878" s="56">
        <f>ESTUDIANTES!B878</f>
        <v>0</v>
      </c>
      <c r="C878" s="56">
        <f>ESTUDIANTES!C878</f>
        <v>0</v>
      </c>
      <c r="D878" s="97">
        <f>ESTUDIANTES!D878</f>
        <v>0</v>
      </c>
      <c r="E878" s="97"/>
      <c r="F878" s="97"/>
      <c r="G878" s="97"/>
      <c r="H878" s="57">
        <f>ESTUDIANTES!H878</f>
        <v>0</v>
      </c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4"/>
      <c r="EK878" s="54"/>
      <c r="EL878" s="54"/>
      <c r="EM878" s="54"/>
      <c r="EN878" s="54"/>
      <c r="EO878" s="54"/>
      <c r="EP878" s="54"/>
      <c r="EQ878" s="54"/>
      <c r="ER878" s="54"/>
      <c r="ES878" s="54"/>
      <c r="ET878" s="54"/>
      <c r="EU878" s="54"/>
      <c r="EV878" s="54"/>
      <c r="EW878" s="54"/>
      <c r="EX878" s="54"/>
      <c r="EY878" s="54"/>
      <c r="EZ878" s="54"/>
      <c r="FA878" s="54"/>
      <c r="FB878" s="54"/>
      <c r="FC878" s="54"/>
      <c r="FD878" s="54"/>
      <c r="FE878" s="54"/>
      <c r="FF878" s="54"/>
      <c r="FG878" s="54"/>
      <c r="FH878" s="54"/>
      <c r="FI878" s="54"/>
      <c r="FJ878" s="54"/>
      <c r="FK878" s="54"/>
      <c r="FL878" s="54"/>
      <c r="FM878" s="54"/>
      <c r="FN878" s="54"/>
      <c r="FO878" s="54"/>
      <c r="FP878" s="54"/>
      <c r="FQ878" s="54"/>
      <c r="FR878" s="54"/>
      <c r="FS878" s="54"/>
      <c r="FT878" s="54"/>
      <c r="FU878" s="54"/>
      <c r="FV878" s="54"/>
      <c r="FW878" s="54"/>
      <c r="FX878" s="54"/>
      <c r="FY878" s="54"/>
      <c r="FZ878" s="54"/>
      <c r="GA878" s="54"/>
      <c r="GB878" s="54"/>
      <c r="GC878" s="54"/>
      <c r="GD878" s="54"/>
      <c r="GE878" s="54"/>
      <c r="GF878" s="54"/>
      <c r="GG878" s="54"/>
      <c r="GH878" s="54"/>
      <c r="GI878" s="54"/>
      <c r="GJ878" s="54"/>
      <c r="GK878" s="54"/>
      <c r="GL878" s="54"/>
      <c r="GM878" s="54"/>
      <c r="GN878" s="54"/>
      <c r="GO878" s="54"/>
      <c r="GP878" s="54"/>
      <c r="GQ878" s="54"/>
      <c r="GR878" s="54"/>
      <c r="GS878" s="54"/>
      <c r="GT878" s="54"/>
      <c r="GU878" s="54"/>
      <c r="GV878" s="54"/>
      <c r="GW878" s="54"/>
      <c r="GX878" s="54"/>
      <c r="GY878" s="54"/>
      <c r="GZ878" s="54"/>
      <c r="HA878" s="54"/>
      <c r="HB878" s="54"/>
      <c r="HC878" s="54"/>
      <c r="HD878" s="54"/>
      <c r="HE878" s="54"/>
      <c r="HF878" s="54"/>
      <c r="HG878" s="54"/>
      <c r="HH878" s="54"/>
      <c r="HI878" s="54"/>
      <c r="HJ878" s="54"/>
      <c r="HK878" s="54"/>
      <c r="HL878" s="54"/>
      <c r="HM878" s="54"/>
      <c r="HN878" s="54"/>
      <c r="HO878" s="54"/>
      <c r="HP878" s="54"/>
      <c r="HQ878" s="54"/>
      <c r="HR878" s="54"/>
      <c r="HS878" s="54"/>
      <c r="HT878" s="54"/>
      <c r="HU878" s="54"/>
      <c r="HV878" s="54"/>
      <c r="HW878" s="54"/>
      <c r="HX878" s="54"/>
      <c r="HY878" s="54"/>
      <c r="HZ878" s="54"/>
      <c r="IA878" s="54"/>
      <c r="IB878" s="54"/>
      <c r="IC878" s="54"/>
      <c r="ID878" s="54"/>
      <c r="IE878" s="54"/>
      <c r="IF878" s="54"/>
      <c r="IG878" s="54"/>
      <c r="IH878" s="54"/>
      <c r="II878" s="54"/>
      <c r="IJ878" s="54"/>
      <c r="IK878" s="54"/>
      <c r="IL878" s="54"/>
      <c r="IM878" s="54"/>
      <c r="IN878" s="54"/>
      <c r="IO878" s="54"/>
      <c r="IP878" s="54"/>
      <c r="IQ878" s="54"/>
      <c r="IR878" s="54"/>
      <c r="IS878" s="54"/>
      <c r="IT878" s="54"/>
      <c r="IU878" s="54"/>
      <c r="IV878" s="54"/>
      <c r="IW878" s="54"/>
      <c r="IX878" s="54"/>
      <c r="IY878" s="54"/>
      <c r="IZ878" s="54"/>
      <c r="JA878" s="16"/>
      <c r="JB878" s="16"/>
      <c r="JC878" s="16"/>
      <c r="JD878" s="16"/>
    </row>
    <row r="879" spans="1:264" s="6" customFormat="1" x14ac:dyDescent="0.25">
      <c r="A879" s="55">
        <v>875</v>
      </c>
      <c r="B879" s="56">
        <f>ESTUDIANTES!B879</f>
        <v>0</v>
      </c>
      <c r="C879" s="56">
        <f>ESTUDIANTES!C879</f>
        <v>0</v>
      </c>
      <c r="D879" s="97">
        <f>ESTUDIANTES!D879</f>
        <v>0</v>
      </c>
      <c r="E879" s="97"/>
      <c r="F879" s="97"/>
      <c r="G879" s="97"/>
      <c r="H879" s="57">
        <f>ESTUDIANTES!H879</f>
        <v>0</v>
      </c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4"/>
      <c r="EL879" s="54"/>
      <c r="EM879" s="54"/>
      <c r="EN879" s="54"/>
      <c r="EO879" s="54"/>
      <c r="EP879" s="54"/>
      <c r="EQ879" s="54"/>
      <c r="ER879" s="54"/>
      <c r="ES879" s="54"/>
      <c r="ET879" s="54"/>
      <c r="EU879" s="54"/>
      <c r="EV879" s="54"/>
      <c r="EW879" s="54"/>
      <c r="EX879" s="54"/>
      <c r="EY879" s="54"/>
      <c r="EZ879" s="54"/>
      <c r="FA879" s="54"/>
      <c r="FB879" s="54"/>
      <c r="FC879" s="54"/>
      <c r="FD879" s="54"/>
      <c r="FE879" s="54"/>
      <c r="FF879" s="54"/>
      <c r="FG879" s="54"/>
      <c r="FH879" s="54"/>
      <c r="FI879" s="54"/>
      <c r="FJ879" s="54"/>
      <c r="FK879" s="54"/>
      <c r="FL879" s="54"/>
      <c r="FM879" s="54"/>
      <c r="FN879" s="54"/>
      <c r="FO879" s="54"/>
      <c r="FP879" s="54"/>
      <c r="FQ879" s="54"/>
      <c r="FR879" s="54"/>
      <c r="FS879" s="54"/>
      <c r="FT879" s="54"/>
      <c r="FU879" s="54"/>
      <c r="FV879" s="54"/>
      <c r="FW879" s="54"/>
      <c r="FX879" s="54"/>
      <c r="FY879" s="54"/>
      <c r="FZ879" s="54"/>
      <c r="GA879" s="54"/>
      <c r="GB879" s="54"/>
      <c r="GC879" s="54"/>
      <c r="GD879" s="54"/>
      <c r="GE879" s="54"/>
      <c r="GF879" s="54"/>
      <c r="GG879" s="54"/>
      <c r="GH879" s="54"/>
      <c r="GI879" s="54"/>
      <c r="GJ879" s="54"/>
      <c r="GK879" s="54"/>
      <c r="GL879" s="54"/>
      <c r="GM879" s="54"/>
      <c r="GN879" s="54"/>
      <c r="GO879" s="54"/>
      <c r="GP879" s="54"/>
      <c r="GQ879" s="54"/>
      <c r="GR879" s="54"/>
      <c r="GS879" s="54"/>
      <c r="GT879" s="54"/>
      <c r="GU879" s="54"/>
      <c r="GV879" s="54"/>
      <c r="GW879" s="54"/>
      <c r="GX879" s="54"/>
      <c r="GY879" s="54"/>
      <c r="GZ879" s="54"/>
      <c r="HA879" s="54"/>
      <c r="HB879" s="54"/>
      <c r="HC879" s="54"/>
      <c r="HD879" s="54"/>
      <c r="HE879" s="54"/>
      <c r="HF879" s="54"/>
      <c r="HG879" s="54"/>
      <c r="HH879" s="54"/>
      <c r="HI879" s="54"/>
      <c r="HJ879" s="54"/>
      <c r="HK879" s="54"/>
      <c r="HL879" s="54"/>
      <c r="HM879" s="54"/>
      <c r="HN879" s="54"/>
      <c r="HO879" s="54"/>
      <c r="HP879" s="54"/>
      <c r="HQ879" s="54"/>
      <c r="HR879" s="54"/>
      <c r="HS879" s="54"/>
      <c r="HT879" s="54"/>
      <c r="HU879" s="54"/>
      <c r="HV879" s="54"/>
      <c r="HW879" s="54"/>
      <c r="HX879" s="54"/>
      <c r="HY879" s="54"/>
      <c r="HZ879" s="54"/>
      <c r="IA879" s="54"/>
      <c r="IB879" s="54"/>
      <c r="IC879" s="54"/>
      <c r="ID879" s="54"/>
      <c r="IE879" s="54"/>
      <c r="IF879" s="54"/>
      <c r="IG879" s="54"/>
      <c r="IH879" s="54"/>
      <c r="II879" s="54"/>
      <c r="IJ879" s="54"/>
      <c r="IK879" s="54"/>
      <c r="IL879" s="54"/>
      <c r="IM879" s="54"/>
      <c r="IN879" s="54"/>
      <c r="IO879" s="54"/>
      <c r="IP879" s="54"/>
      <c r="IQ879" s="54"/>
      <c r="IR879" s="54"/>
      <c r="IS879" s="54"/>
      <c r="IT879" s="54"/>
      <c r="IU879" s="54"/>
      <c r="IV879" s="54"/>
      <c r="IW879" s="54"/>
      <c r="IX879" s="54"/>
      <c r="IY879" s="54"/>
      <c r="IZ879" s="54"/>
      <c r="JA879" s="16"/>
      <c r="JB879" s="16"/>
      <c r="JC879" s="16"/>
      <c r="JD879" s="16"/>
    </row>
    <row r="880" spans="1:264" s="6" customFormat="1" x14ac:dyDescent="0.25">
      <c r="A880" s="55">
        <v>876</v>
      </c>
      <c r="B880" s="56">
        <f>ESTUDIANTES!B880</f>
        <v>0</v>
      </c>
      <c r="C880" s="56">
        <f>ESTUDIANTES!C880</f>
        <v>0</v>
      </c>
      <c r="D880" s="97">
        <f>ESTUDIANTES!D880</f>
        <v>0</v>
      </c>
      <c r="E880" s="97"/>
      <c r="F880" s="97"/>
      <c r="G880" s="97"/>
      <c r="H880" s="57">
        <f>ESTUDIANTES!H880</f>
        <v>0</v>
      </c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4"/>
      <c r="EK880" s="54"/>
      <c r="EL880" s="54"/>
      <c r="EM880" s="54"/>
      <c r="EN880" s="54"/>
      <c r="EO880" s="54"/>
      <c r="EP880" s="54"/>
      <c r="EQ880" s="54"/>
      <c r="ER880" s="54"/>
      <c r="ES880" s="54"/>
      <c r="ET880" s="54"/>
      <c r="EU880" s="54"/>
      <c r="EV880" s="54"/>
      <c r="EW880" s="54"/>
      <c r="EX880" s="54"/>
      <c r="EY880" s="54"/>
      <c r="EZ880" s="54"/>
      <c r="FA880" s="54"/>
      <c r="FB880" s="54"/>
      <c r="FC880" s="54"/>
      <c r="FD880" s="54"/>
      <c r="FE880" s="54"/>
      <c r="FF880" s="54"/>
      <c r="FG880" s="54"/>
      <c r="FH880" s="54"/>
      <c r="FI880" s="54"/>
      <c r="FJ880" s="54"/>
      <c r="FK880" s="54"/>
      <c r="FL880" s="54"/>
      <c r="FM880" s="54"/>
      <c r="FN880" s="54"/>
      <c r="FO880" s="54"/>
      <c r="FP880" s="54"/>
      <c r="FQ880" s="54"/>
      <c r="FR880" s="54"/>
      <c r="FS880" s="54"/>
      <c r="FT880" s="54"/>
      <c r="FU880" s="54"/>
      <c r="FV880" s="54"/>
      <c r="FW880" s="54"/>
      <c r="FX880" s="54"/>
      <c r="FY880" s="54"/>
      <c r="FZ880" s="54"/>
      <c r="GA880" s="54"/>
      <c r="GB880" s="54"/>
      <c r="GC880" s="54"/>
      <c r="GD880" s="54"/>
      <c r="GE880" s="54"/>
      <c r="GF880" s="54"/>
      <c r="GG880" s="54"/>
      <c r="GH880" s="54"/>
      <c r="GI880" s="54"/>
      <c r="GJ880" s="54"/>
      <c r="GK880" s="54"/>
      <c r="GL880" s="54"/>
      <c r="GM880" s="54"/>
      <c r="GN880" s="54"/>
      <c r="GO880" s="54"/>
      <c r="GP880" s="54"/>
      <c r="GQ880" s="54"/>
      <c r="GR880" s="54"/>
      <c r="GS880" s="54"/>
      <c r="GT880" s="54"/>
      <c r="GU880" s="54"/>
      <c r="GV880" s="54"/>
      <c r="GW880" s="54"/>
      <c r="GX880" s="54"/>
      <c r="GY880" s="54"/>
      <c r="GZ880" s="54"/>
      <c r="HA880" s="54"/>
      <c r="HB880" s="54"/>
      <c r="HC880" s="54"/>
      <c r="HD880" s="54"/>
      <c r="HE880" s="54"/>
      <c r="HF880" s="54"/>
      <c r="HG880" s="54"/>
      <c r="HH880" s="54"/>
      <c r="HI880" s="54"/>
      <c r="HJ880" s="54"/>
      <c r="HK880" s="54"/>
      <c r="HL880" s="54"/>
      <c r="HM880" s="54"/>
      <c r="HN880" s="54"/>
      <c r="HO880" s="54"/>
      <c r="HP880" s="54"/>
      <c r="HQ880" s="54"/>
      <c r="HR880" s="54"/>
      <c r="HS880" s="54"/>
      <c r="HT880" s="54"/>
      <c r="HU880" s="54"/>
      <c r="HV880" s="54"/>
      <c r="HW880" s="54"/>
      <c r="HX880" s="54"/>
      <c r="HY880" s="54"/>
      <c r="HZ880" s="54"/>
      <c r="IA880" s="54"/>
      <c r="IB880" s="54"/>
      <c r="IC880" s="54"/>
      <c r="ID880" s="54"/>
      <c r="IE880" s="54"/>
      <c r="IF880" s="54"/>
      <c r="IG880" s="54"/>
      <c r="IH880" s="54"/>
      <c r="II880" s="54"/>
      <c r="IJ880" s="54"/>
      <c r="IK880" s="54"/>
      <c r="IL880" s="54"/>
      <c r="IM880" s="54"/>
      <c r="IN880" s="54"/>
      <c r="IO880" s="54"/>
      <c r="IP880" s="54"/>
      <c r="IQ880" s="54"/>
      <c r="IR880" s="54"/>
      <c r="IS880" s="54"/>
      <c r="IT880" s="54"/>
      <c r="IU880" s="54"/>
      <c r="IV880" s="54"/>
      <c r="IW880" s="54"/>
      <c r="IX880" s="54"/>
      <c r="IY880" s="54"/>
      <c r="IZ880" s="54"/>
      <c r="JA880" s="16"/>
      <c r="JB880" s="16"/>
      <c r="JC880" s="16"/>
      <c r="JD880" s="16"/>
    </row>
    <row r="881" spans="1:264" s="6" customFormat="1" x14ac:dyDescent="0.25">
      <c r="A881" s="55">
        <v>877</v>
      </c>
      <c r="B881" s="56">
        <f>ESTUDIANTES!B881</f>
        <v>0</v>
      </c>
      <c r="C881" s="56">
        <f>ESTUDIANTES!C881</f>
        <v>0</v>
      </c>
      <c r="D881" s="97">
        <f>ESTUDIANTES!D881</f>
        <v>0</v>
      </c>
      <c r="E881" s="97"/>
      <c r="F881" s="97"/>
      <c r="G881" s="97"/>
      <c r="H881" s="57">
        <f>ESTUDIANTES!H881</f>
        <v>0</v>
      </c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  <c r="CP881" s="54"/>
      <c r="CQ881" s="54"/>
      <c r="CR881" s="54"/>
      <c r="CS881" s="54"/>
      <c r="CT881" s="54"/>
      <c r="CU881" s="54"/>
      <c r="CV881" s="54"/>
      <c r="CW881" s="54"/>
      <c r="CX881" s="54"/>
      <c r="CY881" s="54"/>
      <c r="CZ881" s="54"/>
      <c r="DA881" s="54"/>
      <c r="DB881" s="54"/>
      <c r="DC881" s="54"/>
      <c r="DD881" s="54"/>
      <c r="DE881" s="54"/>
      <c r="DF881" s="54"/>
      <c r="DG881" s="54"/>
      <c r="DH881" s="54"/>
      <c r="DI881" s="54"/>
      <c r="DJ881" s="54"/>
      <c r="DK881" s="54"/>
      <c r="DL881" s="54"/>
      <c r="DM881" s="54"/>
      <c r="DN881" s="54"/>
      <c r="DO881" s="54"/>
      <c r="DP881" s="54"/>
      <c r="DQ881" s="54"/>
      <c r="DR881" s="54"/>
      <c r="DS881" s="54"/>
      <c r="DT881" s="54"/>
      <c r="DU881" s="54"/>
      <c r="DV881" s="54"/>
      <c r="DW881" s="54"/>
      <c r="DX881" s="54"/>
      <c r="DY881" s="54"/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  <c r="EJ881" s="54"/>
      <c r="EK881" s="54"/>
      <c r="EL881" s="54"/>
      <c r="EM881" s="54"/>
      <c r="EN881" s="54"/>
      <c r="EO881" s="54"/>
      <c r="EP881" s="54"/>
      <c r="EQ881" s="54"/>
      <c r="ER881" s="54"/>
      <c r="ES881" s="54"/>
      <c r="ET881" s="54"/>
      <c r="EU881" s="54"/>
      <c r="EV881" s="54"/>
      <c r="EW881" s="54"/>
      <c r="EX881" s="54"/>
      <c r="EY881" s="54"/>
      <c r="EZ881" s="54"/>
      <c r="FA881" s="54"/>
      <c r="FB881" s="54"/>
      <c r="FC881" s="54"/>
      <c r="FD881" s="54"/>
      <c r="FE881" s="54"/>
      <c r="FF881" s="54"/>
      <c r="FG881" s="54"/>
      <c r="FH881" s="54"/>
      <c r="FI881" s="54"/>
      <c r="FJ881" s="54"/>
      <c r="FK881" s="54"/>
      <c r="FL881" s="54"/>
      <c r="FM881" s="54"/>
      <c r="FN881" s="54"/>
      <c r="FO881" s="54"/>
      <c r="FP881" s="54"/>
      <c r="FQ881" s="54"/>
      <c r="FR881" s="54"/>
      <c r="FS881" s="54"/>
      <c r="FT881" s="54"/>
      <c r="FU881" s="54"/>
      <c r="FV881" s="54"/>
      <c r="FW881" s="54"/>
      <c r="FX881" s="54"/>
      <c r="FY881" s="54"/>
      <c r="FZ881" s="54"/>
      <c r="GA881" s="54"/>
      <c r="GB881" s="54"/>
      <c r="GC881" s="54"/>
      <c r="GD881" s="54"/>
      <c r="GE881" s="54"/>
      <c r="GF881" s="54"/>
      <c r="GG881" s="54"/>
      <c r="GH881" s="54"/>
      <c r="GI881" s="54"/>
      <c r="GJ881" s="54"/>
      <c r="GK881" s="54"/>
      <c r="GL881" s="54"/>
      <c r="GM881" s="54"/>
      <c r="GN881" s="54"/>
      <c r="GO881" s="54"/>
      <c r="GP881" s="54"/>
      <c r="GQ881" s="54"/>
      <c r="GR881" s="54"/>
      <c r="GS881" s="54"/>
      <c r="GT881" s="54"/>
      <c r="GU881" s="54"/>
      <c r="GV881" s="54"/>
      <c r="GW881" s="54"/>
      <c r="GX881" s="54"/>
      <c r="GY881" s="54"/>
      <c r="GZ881" s="54"/>
      <c r="HA881" s="54"/>
      <c r="HB881" s="54"/>
      <c r="HC881" s="54"/>
      <c r="HD881" s="54"/>
      <c r="HE881" s="54"/>
      <c r="HF881" s="54"/>
      <c r="HG881" s="54"/>
      <c r="HH881" s="54"/>
      <c r="HI881" s="54"/>
      <c r="HJ881" s="54"/>
      <c r="HK881" s="54"/>
      <c r="HL881" s="54"/>
      <c r="HM881" s="54"/>
      <c r="HN881" s="54"/>
      <c r="HO881" s="54"/>
      <c r="HP881" s="54"/>
      <c r="HQ881" s="54"/>
      <c r="HR881" s="54"/>
      <c r="HS881" s="54"/>
      <c r="HT881" s="54"/>
      <c r="HU881" s="54"/>
      <c r="HV881" s="54"/>
      <c r="HW881" s="54"/>
      <c r="HX881" s="54"/>
      <c r="HY881" s="54"/>
      <c r="HZ881" s="54"/>
      <c r="IA881" s="54"/>
      <c r="IB881" s="54"/>
      <c r="IC881" s="54"/>
      <c r="ID881" s="54"/>
      <c r="IE881" s="54"/>
      <c r="IF881" s="54"/>
      <c r="IG881" s="54"/>
      <c r="IH881" s="54"/>
      <c r="II881" s="54"/>
      <c r="IJ881" s="54"/>
      <c r="IK881" s="54"/>
      <c r="IL881" s="54"/>
      <c r="IM881" s="54"/>
      <c r="IN881" s="54"/>
      <c r="IO881" s="54"/>
      <c r="IP881" s="54"/>
      <c r="IQ881" s="54"/>
      <c r="IR881" s="54"/>
      <c r="IS881" s="54"/>
      <c r="IT881" s="54"/>
      <c r="IU881" s="54"/>
      <c r="IV881" s="54"/>
      <c r="IW881" s="54"/>
      <c r="IX881" s="54"/>
      <c r="IY881" s="54"/>
      <c r="IZ881" s="54"/>
      <c r="JA881" s="16"/>
      <c r="JB881" s="16"/>
      <c r="JC881" s="16"/>
      <c r="JD881" s="16"/>
    </row>
    <row r="882" spans="1:264" s="6" customFormat="1" x14ac:dyDescent="0.25">
      <c r="A882" s="55">
        <v>878</v>
      </c>
      <c r="B882" s="56">
        <f>ESTUDIANTES!B882</f>
        <v>0</v>
      </c>
      <c r="C882" s="56">
        <f>ESTUDIANTES!C882</f>
        <v>0</v>
      </c>
      <c r="D882" s="97">
        <f>ESTUDIANTES!D882</f>
        <v>0</v>
      </c>
      <c r="E882" s="97"/>
      <c r="F882" s="97"/>
      <c r="G882" s="97"/>
      <c r="H882" s="57">
        <f>ESTUDIANTES!H882</f>
        <v>0</v>
      </c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  <c r="CP882" s="54"/>
      <c r="CQ882" s="54"/>
      <c r="CR882" s="54"/>
      <c r="CS882" s="54"/>
      <c r="CT882" s="54"/>
      <c r="CU882" s="54"/>
      <c r="CV882" s="54"/>
      <c r="CW882" s="54"/>
      <c r="CX882" s="54"/>
      <c r="CY882" s="54"/>
      <c r="CZ882" s="54"/>
      <c r="DA882" s="54"/>
      <c r="DB882" s="54"/>
      <c r="DC882" s="54"/>
      <c r="DD882" s="54"/>
      <c r="DE882" s="54"/>
      <c r="DF882" s="54"/>
      <c r="DG882" s="54"/>
      <c r="DH882" s="54"/>
      <c r="DI882" s="54"/>
      <c r="DJ882" s="54"/>
      <c r="DK882" s="54"/>
      <c r="DL882" s="54"/>
      <c r="DM882" s="54"/>
      <c r="DN882" s="54"/>
      <c r="DO882" s="54"/>
      <c r="DP882" s="54"/>
      <c r="DQ882" s="54"/>
      <c r="DR882" s="54"/>
      <c r="DS882" s="54"/>
      <c r="DT882" s="54"/>
      <c r="DU882" s="54"/>
      <c r="DV882" s="54"/>
      <c r="DW882" s="54"/>
      <c r="DX882" s="54"/>
      <c r="DY882" s="54"/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  <c r="EJ882" s="54"/>
      <c r="EK882" s="54"/>
      <c r="EL882" s="54"/>
      <c r="EM882" s="54"/>
      <c r="EN882" s="54"/>
      <c r="EO882" s="54"/>
      <c r="EP882" s="54"/>
      <c r="EQ882" s="54"/>
      <c r="ER882" s="54"/>
      <c r="ES882" s="54"/>
      <c r="ET882" s="54"/>
      <c r="EU882" s="54"/>
      <c r="EV882" s="54"/>
      <c r="EW882" s="54"/>
      <c r="EX882" s="54"/>
      <c r="EY882" s="54"/>
      <c r="EZ882" s="54"/>
      <c r="FA882" s="54"/>
      <c r="FB882" s="54"/>
      <c r="FC882" s="54"/>
      <c r="FD882" s="54"/>
      <c r="FE882" s="54"/>
      <c r="FF882" s="54"/>
      <c r="FG882" s="54"/>
      <c r="FH882" s="54"/>
      <c r="FI882" s="54"/>
      <c r="FJ882" s="54"/>
      <c r="FK882" s="54"/>
      <c r="FL882" s="54"/>
      <c r="FM882" s="54"/>
      <c r="FN882" s="54"/>
      <c r="FO882" s="54"/>
      <c r="FP882" s="54"/>
      <c r="FQ882" s="54"/>
      <c r="FR882" s="54"/>
      <c r="FS882" s="54"/>
      <c r="FT882" s="54"/>
      <c r="FU882" s="54"/>
      <c r="FV882" s="54"/>
      <c r="FW882" s="54"/>
      <c r="FX882" s="54"/>
      <c r="FY882" s="54"/>
      <c r="FZ882" s="54"/>
      <c r="GA882" s="54"/>
      <c r="GB882" s="54"/>
      <c r="GC882" s="54"/>
      <c r="GD882" s="54"/>
      <c r="GE882" s="54"/>
      <c r="GF882" s="54"/>
      <c r="GG882" s="54"/>
      <c r="GH882" s="54"/>
      <c r="GI882" s="54"/>
      <c r="GJ882" s="54"/>
      <c r="GK882" s="54"/>
      <c r="GL882" s="54"/>
      <c r="GM882" s="54"/>
      <c r="GN882" s="54"/>
      <c r="GO882" s="54"/>
      <c r="GP882" s="54"/>
      <c r="GQ882" s="54"/>
      <c r="GR882" s="54"/>
      <c r="GS882" s="54"/>
      <c r="GT882" s="54"/>
      <c r="GU882" s="54"/>
      <c r="GV882" s="54"/>
      <c r="GW882" s="54"/>
      <c r="GX882" s="54"/>
      <c r="GY882" s="54"/>
      <c r="GZ882" s="54"/>
      <c r="HA882" s="54"/>
      <c r="HB882" s="54"/>
      <c r="HC882" s="54"/>
      <c r="HD882" s="54"/>
      <c r="HE882" s="54"/>
      <c r="HF882" s="54"/>
      <c r="HG882" s="54"/>
      <c r="HH882" s="54"/>
      <c r="HI882" s="54"/>
      <c r="HJ882" s="54"/>
      <c r="HK882" s="54"/>
      <c r="HL882" s="54"/>
      <c r="HM882" s="54"/>
      <c r="HN882" s="54"/>
      <c r="HO882" s="54"/>
      <c r="HP882" s="54"/>
      <c r="HQ882" s="54"/>
      <c r="HR882" s="54"/>
      <c r="HS882" s="54"/>
      <c r="HT882" s="54"/>
      <c r="HU882" s="54"/>
      <c r="HV882" s="54"/>
      <c r="HW882" s="54"/>
      <c r="HX882" s="54"/>
      <c r="HY882" s="54"/>
      <c r="HZ882" s="54"/>
      <c r="IA882" s="54"/>
      <c r="IB882" s="54"/>
      <c r="IC882" s="54"/>
      <c r="ID882" s="54"/>
      <c r="IE882" s="54"/>
      <c r="IF882" s="54"/>
      <c r="IG882" s="54"/>
      <c r="IH882" s="54"/>
      <c r="II882" s="54"/>
      <c r="IJ882" s="54"/>
      <c r="IK882" s="54"/>
      <c r="IL882" s="54"/>
      <c r="IM882" s="54"/>
      <c r="IN882" s="54"/>
      <c r="IO882" s="54"/>
      <c r="IP882" s="54"/>
      <c r="IQ882" s="54"/>
      <c r="IR882" s="54"/>
      <c r="IS882" s="54"/>
      <c r="IT882" s="54"/>
      <c r="IU882" s="54"/>
      <c r="IV882" s="54"/>
      <c r="IW882" s="54"/>
      <c r="IX882" s="54"/>
      <c r="IY882" s="54"/>
      <c r="IZ882" s="54"/>
      <c r="JA882" s="16"/>
      <c r="JB882" s="16"/>
      <c r="JC882" s="16"/>
      <c r="JD882" s="16"/>
    </row>
    <row r="883" spans="1:264" s="6" customFormat="1" x14ac:dyDescent="0.25">
      <c r="A883" s="55">
        <v>879</v>
      </c>
      <c r="B883" s="56">
        <f>ESTUDIANTES!B883</f>
        <v>0</v>
      </c>
      <c r="C883" s="56">
        <f>ESTUDIANTES!C883</f>
        <v>0</v>
      </c>
      <c r="D883" s="97">
        <f>ESTUDIANTES!D883</f>
        <v>0</v>
      </c>
      <c r="E883" s="97"/>
      <c r="F883" s="97"/>
      <c r="G883" s="97"/>
      <c r="H883" s="57">
        <f>ESTUDIANTES!H883</f>
        <v>0</v>
      </c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4"/>
      <c r="EL883" s="54"/>
      <c r="EM883" s="54"/>
      <c r="EN883" s="54"/>
      <c r="EO883" s="54"/>
      <c r="EP883" s="54"/>
      <c r="EQ883" s="54"/>
      <c r="ER883" s="54"/>
      <c r="ES883" s="54"/>
      <c r="ET883" s="54"/>
      <c r="EU883" s="54"/>
      <c r="EV883" s="54"/>
      <c r="EW883" s="54"/>
      <c r="EX883" s="54"/>
      <c r="EY883" s="54"/>
      <c r="EZ883" s="54"/>
      <c r="FA883" s="54"/>
      <c r="FB883" s="54"/>
      <c r="FC883" s="54"/>
      <c r="FD883" s="54"/>
      <c r="FE883" s="54"/>
      <c r="FF883" s="54"/>
      <c r="FG883" s="54"/>
      <c r="FH883" s="54"/>
      <c r="FI883" s="54"/>
      <c r="FJ883" s="54"/>
      <c r="FK883" s="54"/>
      <c r="FL883" s="54"/>
      <c r="FM883" s="54"/>
      <c r="FN883" s="54"/>
      <c r="FO883" s="54"/>
      <c r="FP883" s="54"/>
      <c r="FQ883" s="54"/>
      <c r="FR883" s="54"/>
      <c r="FS883" s="54"/>
      <c r="FT883" s="54"/>
      <c r="FU883" s="54"/>
      <c r="FV883" s="54"/>
      <c r="FW883" s="54"/>
      <c r="FX883" s="54"/>
      <c r="FY883" s="54"/>
      <c r="FZ883" s="54"/>
      <c r="GA883" s="54"/>
      <c r="GB883" s="54"/>
      <c r="GC883" s="54"/>
      <c r="GD883" s="54"/>
      <c r="GE883" s="54"/>
      <c r="GF883" s="54"/>
      <c r="GG883" s="54"/>
      <c r="GH883" s="54"/>
      <c r="GI883" s="54"/>
      <c r="GJ883" s="54"/>
      <c r="GK883" s="54"/>
      <c r="GL883" s="54"/>
      <c r="GM883" s="54"/>
      <c r="GN883" s="54"/>
      <c r="GO883" s="54"/>
      <c r="GP883" s="54"/>
      <c r="GQ883" s="54"/>
      <c r="GR883" s="54"/>
      <c r="GS883" s="54"/>
      <c r="GT883" s="54"/>
      <c r="GU883" s="54"/>
      <c r="GV883" s="54"/>
      <c r="GW883" s="54"/>
      <c r="GX883" s="54"/>
      <c r="GY883" s="54"/>
      <c r="GZ883" s="54"/>
      <c r="HA883" s="54"/>
      <c r="HB883" s="54"/>
      <c r="HC883" s="54"/>
      <c r="HD883" s="54"/>
      <c r="HE883" s="54"/>
      <c r="HF883" s="54"/>
      <c r="HG883" s="54"/>
      <c r="HH883" s="54"/>
      <c r="HI883" s="54"/>
      <c r="HJ883" s="54"/>
      <c r="HK883" s="54"/>
      <c r="HL883" s="54"/>
      <c r="HM883" s="54"/>
      <c r="HN883" s="54"/>
      <c r="HO883" s="54"/>
      <c r="HP883" s="54"/>
      <c r="HQ883" s="54"/>
      <c r="HR883" s="54"/>
      <c r="HS883" s="54"/>
      <c r="HT883" s="54"/>
      <c r="HU883" s="54"/>
      <c r="HV883" s="54"/>
      <c r="HW883" s="54"/>
      <c r="HX883" s="54"/>
      <c r="HY883" s="54"/>
      <c r="HZ883" s="54"/>
      <c r="IA883" s="54"/>
      <c r="IB883" s="54"/>
      <c r="IC883" s="54"/>
      <c r="ID883" s="54"/>
      <c r="IE883" s="54"/>
      <c r="IF883" s="54"/>
      <c r="IG883" s="54"/>
      <c r="IH883" s="54"/>
      <c r="II883" s="54"/>
      <c r="IJ883" s="54"/>
      <c r="IK883" s="54"/>
      <c r="IL883" s="54"/>
      <c r="IM883" s="54"/>
      <c r="IN883" s="54"/>
      <c r="IO883" s="54"/>
      <c r="IP883" s="54"/>
      <c r="IQ883" s="54"/>
      <c r="IR883" s="54"/>
      <c r="IS883" s="54"/>
      <c r="IT883" s="54"/>
      <c r="IU883" s="54"/>
      <c r="IV883" s="54"/>
      <c r="IW883" s="54"/>
      <c r="IX883" s="54"/>
      <c r="IY883" s="54"/>
      <c r="IZ883" s="54"/>
      <c r="JA883" s="16"/>
      <c r="JB883" s="16"/>
      <c r="JC883" s="16"/>
      <c r="JD883" s="16"/>
    </row>
    <row r="884" spans="1:264" s="6" customFormat="1" x14ac:dyDescent="0.25">
      <c r="A884" s="55">
        <v>880</v>
      </c>
      <c r="B884" s="56">
        <f>ESTUDIANTES!B884</f>
        <v>0</v>
      </c>
      <c r="C884" s="56">
        <f>ESTUDIANTES!C884</f>
        <v>0</v>
      </c>
      <c r="D884" s="97">
        <f>ESTUDIANTES!D884</f>
        <v>0</v>
      </c>
      <c r="E884" s="97"/>
      <c r="F884" s="97"/>
      <c r="G884" s="97"/>
      <c r="H884" s="57">
        <f>ESTUDIANTES!H884</f>
        <v>0</v>
      </c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4"/>
      <c r="EL884" s="54"/>
      <c r="EM884" s="54"/>
      <c r="EN884" s="54"/>
      <c r="EO884" s="54"/>
      <c r="EP884" s="54"/>
      <c r="EQ884" s="54"/>
      <c r="ER884" s="54"/>
      <c r="ES884" s="54"/>
      <c r="ET884" s="54"/>
      <c r="EU884" s="54"/>
      <c r="EV884" s="54"/>
      <c r="EW884" s="54"/>
      <c r="EX884" s="54"/>
      <c r="EY884" s="54"/>
      <c r="EZ884" s="54"/>
      <c r="FA884" s="54"/>
      <c r="FB884" s="54"/>
      <c r="FC884" s="54"/>
      <c r="FD884" s="54"/>
      <c r="FE884" s="54"/>
      <c r="FF884" s="54"/>
      <c r="FG884" s="54"/>
      <c r="FH884" s="54"/>
      <c r="FI884" s="54"/>
      <c r="FJ884" s="54"/>
      <c r="FK884" s="54"/>
      <c r="FL884" s="54"/>
      <c r="FM884" s="54"/>
      <c r="FN884" s="54"/>
      <c r="FO884" s="54"/>
      <c r="FP884" s="54"/>
      <c r="FQ884" s="54"/>
      <c r="FR884" s="54"/>
      <c r="FS884" s="54"/>
      <c r="FT884" s="54"/>
      <c r="FU884" s="54"/>
      <c r="FV884" s="54"/>
      <c r="FW884" s="54"/>
      <c r="FX884" s="54"/>
      <c r="FY884" s="54"/>
      <c r="FZ884" s="54"/>
      <c r="GA884" s="54"/>
      <c r="GB884" s="54"/>
      <c r="GC884" s="54"/>
      <c r="GD884" s="54"/>
      <c r="GE884" s="54"/>
      <c r="GF884" s="54"/>
      <c r="GG884" s="54"/>
      <c r="GH884" s="54"/>
      <c r="GI884" s="54"/>
      <c r="GJ884" s="54"/>
      <c r="GK884" s="54"/>
      <c r="GL884" s="54"/>
      <c r="GM884" s="54"/>
      <c r="GN884" s="54"/>
      <c r="GO884" s="54"/>
      <c r="GP884" s="54"/>
      <c r="GQ884" s="54"/>
      <c r="GR884" s="54"/>
      <c r="GS884" s="54"/>
      <c r="GT884" s="54"/>
      <c r="GU884" s="54"/>
      <c r="GV884" s="54"/>
      <c r="GW884" s="54"/>
      <c r="GX884" s="54"/>
      <c r="GY884" s="54"/>
      <c r="GZ884" s="54"/>
      <c r="HA884" s="54"/>
      <c r="HB884" s="54"/>
      <c r="HC884" s="54"/>
      <c r="HD884" s="54"/>
      <c r="HE884" s="54"/>
      <c r="HF884" s="54"/>
      <c r="HG884" s="54"/>
      <c r="HH884" s="54"/>
      <c r="HI884" s="54"/>
      <c r="HJ884" s="54"/>
      <c r="HK884" s="54"/>
      <c r="HL884" s="54"/>
      <c r="HM884" s="54"/>
      <c r="HN884" s="54"/>
      <c r="HO884" s="54"/>
      <c r="HP884" s="54"/>
      <c r="HQ884" s="54"/>
      <c r="HR884" s="54"/>
      <c r="HS884" s="54"/>
      <c r="HT884" s="54"/>
      <c r="HU884" s="54"/>
      <c r="HV884" s="54"/>
      <c r="HW884" s="54"/>
      <c r="HX884" s="54"/>
      <c r="HY884" s="54"/>
      <c r="HZ884" s="54"/>
      <c r="IA884" s="54"/>
      <c r="IB884" s="54"/>
      <c r="IC884" s="54"/>
      <c r="ID884" s="54"/>
      <c r="IE884" s="54"/>
      <c r="IF884" s="54"/>
      <c r="IG884" s="54"/>
      <c r="IH884" s="54"/>
      <c r="II884" s="54"/>
      <c r="IJ884" s="54"/>
      <c r="IK884" s="54"/>
      <c r="IL884" s="54"/>
      <c r="IM884" s="54"/>
      <c r="IN884" s="54"/>
      <c r="IO884" s="54"/>
      <c r="IP884" s="54"/>
      <c r="IQ884" s="54"/>
      <c r="IR884" s="54"/>
      <c r="IS884" s="54"/>
      <c r="IT884" s="54"/>
      <c r="IU884" s="54"/>
      <c r="IV884" s="54"/>
      <c r="IW884" s="54"/>
      <c r="IX884" s="54"/>
      <c r="IY884" s="54"/>
      <c r="IZ884" s="54"/>
      <c r="JA884" s="16"/>
      <c r="JB884" s="16"/>
      <c r="JC884" s="16"/>
      <c r="JD884" s="16"/>
    </row>
    <row r="885" spans="1:264" s="6" customFormat="1" x14ac:dyDescent="0.25">
      <c r="A885" s="55">
        <v>881</v>
      </c>
      <c r="B885" s="56">
        <f>ESTUDIANTES!B885</f>
        <v>0</v>
      </c>
      <c r="C885" s="56">
        <f>ESTUDIANTES!C885</f>
        <v>0</v>
      </c>
      <c r="D885" s="97">
        <f>ESTUDIANTES!D885</f>
        <v>0</v>
      </c>
      <c r="E885" s="97"/>
      <c r="F885" s="97"/>
      <c r="G885" s="97"/>
      <c r="H885" s="57">
        <f>ESTUDIANTES!H885</f>
        <v>0</v>
      </c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4"/>
      <c r="EK885" s="54"/>
      <c r="EL885" s="54"/>
      <c r="EM885" s="54"/>
      <c r="EN885" s="54"/>
      <c r="EO885" s="54"/>
      <c r="EP885" s="54"/>
      <c r="EQ885" s="54"/>
      <c r="ER885" s="54"/>
      <c r="ES885" s="54"/>
      <c r="ET885" s="54"/>
      <c r="EU885" s="54"/>
      <c r="EV885" s="54"/>
      <c r="EW885" s="54"/>
      <c r="EX885" s="54"/>
      <c r="EY885" s="54"/>
      <c r="EZ885" s="54"/>
      <c r="FA885" s="54"/>
      <c r="FB885" s="54"/>
      <c r="FC885" s="54"/>
      <c r="FD885" s="54"/>
      <c r="FE885" s="54"/>
      <c r="FF885" s="54"/>
      <c r="FG885" s="54"/>
      <c r="FH885" s="54"/>
      <c r="FI885" s="54"/>
      <c r="FJ885" s="54"/>
      <c r="FK885" s="54"/>
      <c r="FL885" s="54"/>
      <c r="FM885" s="54"/>
      <c r="FN885" s="54"/>
      <c r="FO885" s="54"/>
      <c r="FP885" s="54"/>
      <c r="FQ885" s="54"/>
      <c r="FR885" s="54"/>
      <c r="FS885" s="54"/>
      <c r="FT885" s="54"/>
      <c r="FU885" s="54"/>
      <c r="FV885" s="54"/>
      <c r="FW885" s="54"/>
      <c r="FX885" s="54"/>
      <c r="FY885" s="54"/>
      <c r="FZ885" s="54"/>
      <c r="GA885" s="54"/>
      <c r="GB885" s="54"/>
      <c r="GC885" s="54"/>
      <c r="GD885" s="54"/>
      <c r="GE885" s="54"/>
      <c r="GF885" s="54"/>
      <c r="GG885" s="54"/>
      <c r="GH885" s="54"/>
      <c r="GI885" s="54"/>
      <c r="GJ885" s="54"/>
      <c r="GK885" s="54"/>
      <c r="GL885" s="54"/>
      <c r="GM885" s="54"/>
      <c r="GN885" s="54"/>
      <c r="GO885" s="54"/>
      <c r="GP885" s="54"/>
      <c r="GQ885" s="54"/>
      <c r="GR885" s="54"/>
      <c r="GS885" s="54"/>
      <c r="GT885" s="54"/>
      <c r="GU885" s="54"/>
      <c r="GV885" s="54"/>
      <c r="GW885" s="54"/>
      <c r="GX885" s="54"/>
      <c r="GY885" s="54"/>
      <c r="GZ885" s="54"/>
      <c r="HA885" s="54"/>
      <c r="HB885" s="54"/>
      <c r="HC885" s="54"/>
      <c r="HD885" s="54"/>
      <c r="HE885" s="54"/>
      <c r="HF885" s="54"/>
      <c r="HG885" s="54"/>
      <c r="HH885" s="54"/>
      <c r="HI885" s="54"/>
      <c r="HJ885" s="54"/>
      <c r="HK885" s="54"/>
      <c r="HL885" s="54"/>
      <c r="HM885" s="54"/>
      <c r="HN885" s="54"/>
      <c r="HO885" s="54"/>
      <c r="HP885" s="54"/>
      <c r="HQ885" s="54"/>
      <c r="HR885" s="54"/>
      <c r="HS885" s="54"/>
      <c r="HT885" s="54"/>
      <c r="HU885" s="54"/>
      <c r="HV885" s="54"/>
      <c r="HW885" s="54"/>
      <c r="HX885" s="54"/>
      <c r="HY885" s="54"/>
      <c r="HZ885" s="54"/>
      <c r="IA885" s="54"/>
      <c r="IB885" s="54"/>
      <c r="IC885" s="54"/>
      <c r="ID885" s="54"/>
      <c r="IE885" s="54"/>
      <c r="IF885" s="54"/>
      <c r="IG885" s="54"/>
      <c r="IH885" s="54"/>
      <c r="II885" s="54"/>
      <c r="IJ885" s="54"/>
      <c r="IK885" s="54"/>
      <c r="IL885" s="54"/>
      <c r="IM885" s="54"/>
      <c r="IN885" s="54"/>
      <c r="IO885" s="54"/>
      <c r="IP885" s="54"/>
      <c r="IQ885" s="54"/>
      <c r="IR885" s="54"/>
      <c r="IS885" s="54"/>
      <c r="IT885" s="54"/>
      <c r="IU885" s="54"/>
      <c r="IV885" s="54"/>
      <c r="IW885" s="54"/>
      <c r="IX885" s="54"/>
      <c r="IY885" s="54"/>
      <c r="IZ885" s="54"/>
      <c r="JA885" s="16"/>
      <c r="JB885" s="16"/>
      <c r="JC885" s="16"/>
      <c r="JD885" s="16"/>
    </row>
    <row r="886" spans="1:264" s="6" customFormat="1" x14ac:dyDescent="0.25">
      <c r="A886" s="55">
        <v>882</v>
      </c>
      <c r="B886" s="56">
        <f>ESTUDIANTES!B886</f>
        <v>0</v>
      </c>
      <c r="C886" s="56">
        <f>ESTUDIANTES!C886</f>
        <v>0</v>
      </c>
      <c r="D886" s="97">
        <f>ESTUDIANTES!D886</f>
        <v>0</v>
      </c>
      <c r="E886" s="97"/>
      <c r="F886" s="97"/>
      <c r="G886" s="97"/>
      <c r="H886" s="57">
        <f>ESTUDIANTES!H886</f>
        <v>0</v>
      </c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4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4"/>
      <c r="EL886" s="54"/>
      <c r="EM886" s="54"/>
      <c r="EN886" s="54"/>
      <c r="EO886" s="54"/>
      <c r="EP886" s="54"/>
      <c r="EQ886" s="54"/>
      <c r="ER886" s="54"/>
      <c r="ES886" s="54"/>
      <c r="ET886" s="54"/>
      <c r="EU886" s="54"/>
      <c r="EV886" s="54"/>
      <c r="EW886" s="54"/>
      <c r="EX886" s="54"/>
      <c r="EY886" s="54"/>
      <c r="EZ886" s="54"/>
      <c r="FA886" s="54"/>
      <c r="FB886" s="54"/>
      <c r="FC886" s="54"/>
      <c r="FD886" s="54"/>
      <c r="FE886" s="54"/>
      <c r="FF886" s="54"/>
      <c r="FG886" s="54"/>
      <c r="FH886" s="54"/>
      <c r="FI886" s="54"/>
      <c r="FJ886" s="54"/>
      <c r="FK886" s="54"/>
      <c r="FL886" s="54"/>
      <c r="FM886" s="54"/>
      <c r="FN886" s="54"/>
      <c r="FO886" s="54"/>
      <c r="FP886" s="54"/>
      <c r="FQ886" s="54"/>
      <c r="FR886" s="54"/>
      <c r="FS886" s="54"/>
      <c r="FT886" s="54"/>
      <c r="FU886" s="54"/>
      <c r="FV886" s="54"/>
      <c r="FW886" s="54"/>
      <c r="FX886" s="54"/>
      <c r="FY886" s="54"/>
      <c r="FZ886" s="54"/>
      <c r="GA886" s="54"/>
      <c r="GB886" s="54"/>
      <c r="GC886" s="54"/>
      <c r="GD886" s="54"/>
      <c r="GE886" s="54"/>
      <c r="GF886" s="54"/>
      <c r="GG886" s="54"/>
      <c r="GH886" s="54"/>
      <c r="GI886" s="54"/>
      <c r="GJ886" s="54"/>
      <c r="GK886" s="54"/>
      <c r="GL886" s="54"/>
      <c r="GM886" s="54"/>
      <c r="GN886" s="54"/>
      <c r="GO886" s="54"/>
      <c r="GP886" s="54"/>
      <c r="GQ886" s="54"/>
      <c r="GR886" s="54"/>
      <c r="GS886" s="54"/>
      <c r="GT886" s="54"/>
      <c r="GU886" s="54"/>
      <c r="GV886" s="54"/>
      <c r="GW886" s="54"/>
      <c r="GX886" s="54"/>
      <c r="GY886" s="54"/>
      <c r="GZ886" s="54"/>
      <c r="HA886" s="54"/>
      <c r="HB886" s="54"/>
      <c r="HC886" s="54"/>
      <c r="HD886" s="54"/>
      <c r="HE886" s="54"/>
      <c r="HF886" s="54"/>
      <c r="HG886" s="54"/>
      <c r="HH886" s="54"/>
      <c r="HI886" s="54"/>
      <c r="HJ886" s="54"/>
      <c r="HK886" s="54"/>
      <c r="HL886" s="54"/>
      <c r="HM886" s="54"/>
      <c r="HN886" s="54"/>
      <c r="HO886" s="54"/>
      <c r="HP886" s="54"/>
      <c r="HQ886" s="54"/>
      <c r="HR886" s="54"/>
      <c r="HS886" s="54"/>
      <c r="HT886" s="54"/>
      <c r="HU886" s="54"/>
      <c r="HV886" s="54"/>
      <c r="HW886" s="54"/>
      <c r="HX886" s="54"/>
      <c r="HY886" s="54"/>
      <c r="HZ886" s="54"/>
      <c r="IA886" s="54"/>
      <c r="IB886" s="54"/>
      <c r="IC886" s="54"/>
      <c r="ID886" s="54"/>
      <c r="IE886" s="54"/>
      <c r="IF886" s="54"/>
      <c r="IG886" s="54"/>
      <c r="IH886" s="54"/>
      <c r="II886" s="54"/>
      <c r="IJ886" s="54"/>
      <c r="IK886" s="54"/>
      <c r="IL886" s="54"/>
      <c r="IM886" s="54"/>
      <c r="IN886" s="54"/>
      <c r="IO886" s="54"/>
      <c r="IP886" s="54"/>
      <c r="IQ886" s="54"/>
      <c r="IR886" s="54"/>
      <c r="IS886" s="54"/>
      <c r="IT886" s="54"/>
      <c r="IU886" s="54"/>
      <c r="IV886" s="54"/>
      <c r="IW886" s="54"/>
      <c r="IX886" s="54"/>
      <c r="IY886" s="54"/>
      <c r="IZ886" s="54"/>
      <c r="JA886" s="16"/>
      <c r="JB886" s="16"/>
      <c r="JC886" s="16"/>
      <c r="JD886" s="16"/>
    </row>
    <row r="887" spans="1:264" s="6" customFormat="1" x14ac:dyDescent="0.25">
      <c r="A887" s="55">
        <v>883</v>
      </c>
      <c r="B887" s="56">
        <f>ESTUDIANTES!B887</f>
        <v>0</v>
      </c>
      <c r="C887" s="56">
        <f>ESTUDIANTES!C887</f>
        <v>0</v>
      </c>
      <c r="D887" s="97">
        <f>ESTUDIANTES!D887</f>
        <v>0</v>
      </c>
      <c r="E887" s="97"/>
      <c r="F887" s="97"/>
      <c r="G887" s="97"/>
      <c r="H887" s="57">
        <f>ESTUDIANTES!H887</f>
        <v>0</v>
      </c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4"/>
      <c r="EL887" s="54"/>
      <c r="EM887" s="54"/>
      <c r="EN887" s="54"/>
      <c r="EO887" s="54"/>
      <c r="EP887" s="54"/>
      <c r="EQ887" s="54"/>
      <c r="ER887" s="54"/>
      <c r="ES887" s="54"/>
      <c r="ET887" s="54"/>
      <c r="EU887" s="54"/>
      <c r="EV887" s="54"/>
      <c r="EW887" s="54"/>
      <c r="EX887" s="54"/>
      <c r="EY887" s="54"/>
      <c r="EZ887" s="54"/>
      <c r="FA887" s="54"/>
      <c r="FB887" s="54"/>
      <c r="FC887" s="54"/>
      <c r="FD887" s="54"/>
      <c r="FE887" s="54"/>
      <c r="FF887" s="54"/>
      <c r="FG887" s="54"/>
      <c r="FH887" s="54"/>
      <c r="FI887" s="54"/>
      <c r="FJ887" s="54"/>
      <c r="FK887" s="54"/>
      <c r="FL887" s="54"/>
      <c r="FM887" s="54"/>
      <c r="FN887" s="54"/>
      <c r="FO887" s="54"/>
      <c r="FP887" s="54"/>
      <c r="FQ887" s="54"/>
      <c r="FR887" s="54"/>
      <c r="FS887" s="54"/>
      <c r="FT887" s="54"/>
      <c r="FU887" s="54"/>
      <c r="FV887" s="54"/>
      <c r="FW887" s="54"/>
      <c r="FX887" s="54"/>
      <c r="FY887" s="54"/>
      <c r="FZ887" s="54"/>
      <c r="GA887" s="54"/>
      <c r="GB887" s="54"/>
      <c r="GC887" s="54"/>
      <c r="GD887" s="54"/>
      <c r="GE887" s="54"/>
      <c r="GF887" s="54"/>
      <c r="GG887" s="54"/>
      <c r="GH887" s="54"/>
      <c r="GI887" s="54"/>
      <c r="GJ887" s="54"/>
      <c r="GK887" s="54"/>
      <c r="GL887" s="54"/>
      <c r="GM887" s="54"/>
      <c r="GN887" s="54"/>
      <c r="GO887" s="54"/>
      <c r="GP887" s="54"/>
      <c r="GQ887" s="54"/>
      <c r="GR887" s="54"/>
      <c r="GS887" s="54"/>
      <c r="GT887" s="54"/>
      <c r="GU887" s="54"/>
      <c r="GV887" s="54"/>
      <c r="GW887" s="54"/>
      <c r="GX887" s="54"/>
      <c r="GY887" s="54"/>
      <c r="GZ887" s="54"/>
      <c r="HA887" s="54"/>
      <c r="HB887" s="54"/>
      <c r="HC887" s="54"/>
      <c r="HD887" s="54"/>
      <c r="HE887" s="54"/>
      <c r="HF887" s="54"/>
      <c r="HG887" s="54"/>
      <c r="HH887" s="54"/>
      <c r="HI887" s="54"/>
      <c r="HJ887" s="54"/>
      <c r="HK887" s="54"/>
      <c r="HL887" s="54"/>
      <c r="HM887" s="54"/>
      <c r="HN887" s="54"/>
      <c r="HO887" s="54"/>
      <c r="HP887" s="54"/>
      <c r="HQ887" s="54"/>
      <c r="HR887" s="54"/>
      <c r="HS887" s="54"/>
      <c r="HT887" s="54"/>
      <c r="HU887" s="54"/>
      <c r="HV887" s="54"/>
      <c r="HW887" s="54"/>
      <c r="HX887" s="54"/>
      <c r="HY887" s="54"/>
      <c r="HZ887" s="54"/>
      <c r="IA887" s="54"/>
      <c r="IB887" s="54"/>
      <c r="IC887" s="54"/>
      <c r="ID887" s="54"/>
      <c r="IE887" s="54"/>
      <c r="IF887" s="54"/>
      <c r="IG887" s="54"/>
      <c r="IH887" s="54"/>
      <c r="II887" s="54"/>
      <c r="IJ887" s="54"/>
      <c r="IK887" s="54"/>
      <c r="IL887" s="54"/>
      <c r="IM887" s="54"/>
      <c r="IN887" s="54"/>
      <c r="IO887" s="54"/>
      <c r="IP887" s="54"/>
      <c r="IQ887" s="54"/>
      <c r="IR887" s="54"/>
      <c r="IS887" s="54"/>
      <c r="IT887" s="54"/>
      <c r="IU887" s="54"/>
      <c r="IV887" s="54"/>
      <c r="IW887" s="54"/>
      <c r="IX887" s="54"/>
      <c r="IY887" s="54"/>
      <c r="IZ887" s="54"/>
      <c r="JA887" s="16"/>
      <c r="JB887" s="16"/>
      <c r="JC887" s="16"/>
      <c r="JD887" s="16"/>
    </row>
    <row r="888" spans="1:264" s="6" customFormat="1" x14ac:dyDescent="0.25">
      <c r="A888" s="55">
        <v>884</v>
      </c>
      <c r="B888" s="56">
        <f>ESTUDIANTES!B888</f>
        <v>0</v>
      </c>
      <c r="C888" s="56">
        <f>ESTUDIANTES!C888</f>
        <v>0</v>
      </c>
      <c r="D888" s="97">
        <f>ESTUDIANTES!D888</f>
        <v>0</v>
      </c>
      <c r="E888" s="97"/>
      <c r="F888" s="97"/>
      <c r="G888" s="97"/>
      <c r="H888" s="57">
        <f>ESTUDIANTES!H888</f>
        <v>0</v>
      </c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4"/>
      <c r="CO888" s="54"/>
      <c r="CP888" s="54"/>
      <c r="CQ888" s="54"/>
      <c r="CR888" s="54"/>
      <c r="CS888" s="54"/>
      <c r="CT888" s="54"/>
      <c r="CU888" s="54"/>
      <c r="CV888" s="54"/>
      <c r="CW888" s="54"/>
      <c r="CX888" s="54"/>
      <c r="CY888" s="54"/>
      <c r="CZ888" s="54"/>
      <c r="DA888" s="54"/>
      <c r="DB888" s="54"/>
      <c r="DC888" s="54"/>
      <c r="DD888" s="54"/>
      <c r="DE888" s="54"/>
      <c r="DF888" s="54"/>
      <c r="DG888" s="54"/>
      <c r="DH888" s="54"/>
      <c r="DI888" s="54"/>
      <c r="DJ888" s="54"/>
      <c r="DK888" s="54"/>
      <c r="DL888" s="54"/>
      <c r="DM888" s="54"/>
      <c r="DN888" s="54"/>
      <c r="DO888" s="54"/>
      <c r="DP888" s="54"/>
      <c r="DQ888" s="54"/>
      <c r="DR888" s="54"/>
      <c r="DS888" s="54"/>
      <c r="DT888" s="54"/>
      <c r="DU888" s="54"/>
      <c r="DV888" s="54"/>
      <c r="DW888" s="54"/>
      <c r="DX888" s="54"/>
      <c r="DY888" s="54"/>
      <c r="DZ888" s="54"/>
      <c r="EA888" s="54"/>
      <c r="EB888" s="54"/>
      <c r="EC888" s="54"/>
      <c r="ED888" s="54"/>
      <c r="EE888" s="54"/>
      <c r="EF888" s="54"/>
      <c r="EG888" s="54"/>
      <c r="EH888" s="54"/>
      <c r="EI888" s="54"/>
      <c r="EJ888" s="54"/>
      <c r="EK888" s="54"/>
      <c r="EL888" s="54"/>
      <c r="EM888" s="54"/>
      <c r="EN888" s="54"/>
      <c r="EO888" s="54"/>
      <c r="EP888" s="54"/>
      <c r="EQ888" s="54"/>
      <c r="ER888" s="54"/>
      <c r="ES888" s="54"/>
      <c r="ET888" s="54"/>
      <c r="EU888" s="54"/>
      <c r="EV888" s="54"/>
      <c r="EW888" s="54"/>
      <c r="EX888" s="54"/>
      <c r="EY888" s="54"/>
      <c r="EZ888" s="54"/>
      <c r="FA888" s="54"/>
      <c r="FB888" s="54"/>
      <c r="FC888" s="54"/>
      <c r="FD888" s="54"/>
      <c r="FE888" s="54"/>
      <c r="FF888" s="54"/>
      <c r="FG888" s="54"/>
      <c r="FH888" s="54"/>
      <c r="FI888" s="54"/>
      <c r="FJ888" s="54"/>
      <c r="FK888" s="54"/>
      <c r="FL888" s="54"/>
      <c r="FM888" s="54"/>
      <c r="FN888" s="54"/>
      <c r="FO888" s="54"/>
      <c r="FP888" s="54"/>
      <c r="FQ888" s="54"/>
      <c r="FR888" s="54"/>
      <c r="FS888" s="54"/>
      <c r="FT888" s="54"/>
      <c r="FU888" s="54"/>
      <c r="FV888" s="54"/>
      <c r="FW888" s="54"/>
      <c r="FX888" s="54"/>
      <c r="FY888" s="54"/>
      <c r="FZ888" s="54"/>
      <c r="GA888" s="54"/>
      <c r="GB888" s="54"/>
      <c r="GC888" s="54"/>
      <c r="GD888" s="54"/>
      <c r="GE888" s="54"/>
      <c r="GF888" s="54"/>
      <c r="GG888" s="54"/>
      <c r="GH888" s="54"/>
      <c r="GI888" s="54"/>
      <c r="GJ888" s="54"/>
      <c r="GK888" s="54"/>
      <c r="GL888" s="54"/>
      <c r="GM888" s="54"/>
      <c r="GN888" s="54"/>
      <c r="GO888" s="54"/>
      <c r="GP888" s="54"/>
      <c r="GQ888" s="54"/>
      <c r="GR888" s="54"/>
      <c r="GS888" s="54"/>
      <c r="GT888" s="54"/>
      <c r="GU888" s="54"/>
      <c r="GV888" s="54"/>
      <c r="GW888" s="54"/>
      <c r="GX888" s="54"/>
      <c r="GY888" s="54"/>
      <c r="GZ888" s="54"/>
      <c r="HA888" s="54"/>
      <c r="HB888" s="54"/>
      <c r="HC888" s="54"/>
      <c r="HD888" s="54"/>
      <c r="HE888" s="54"/>
      <c r="HF888" s="54"/>
      <c r="HG888" s="54"/>
      <c r="HH888" s="54"/>
      <c r="HI888" s="54"/>
      <c r="HJ888" s="54"/>
      <c r="HK888" s="54"/>
      <c r="HL888" s="54"/>
      <c r="HM888" s="54"/>
      <c r="HN888" s="54"/>
      <c r="HO888" s="54"/>
      <c r="HP888" s="54"/>
      <c r="HQ888" s="54"/>
      <c r="HR888" s="54"/>
      <c r="HS888" s="54"/>
      <c r="HT888" s="54"/>
      <c r="HU888" s="54"/>
      <c r="HV888" s="54"/>
      <c r="HW888" s="54"/>
      <c r="HX888" s="54"/>
      <c r="HY888" s="54"/>
      <c r="HZ888" s="54"/>
      <c r="IA888" s="54"/>
      <c r="IB888" s="54"/>
      <c r="IC888" s="54"/>
      <c r="ID888" s="54"/>
      <c r="IE888" s="54"/>
      <c r="IF888" s="54"/>
      <c r="IG888" s="54"/>
      <c r="IH888" s="54"/>
      <c r="II888" s="54"/>
      <c r="IJ888" s="54"/>
      <c r="IK888" s="54"/>
      <c r="IL888" s="54"/>
      <c r="IM888" s="54"/>
      <c r="IN888" s="54"/>
      <c r="IO888" s="54"/>
      <c r="IP888" s="54"/>
      <c r="IQ888" s="54"/>
      <c r="IR888" s="54"/>
      <c r="IS888" s="54"/>
      <c r="IT888" s="54"/>
      <c r="IU888" s="54"/>
      <c r="IV888" s="54"/>
      <c r="IW888" s="54"/>
      <c r="IX888" s="54"/>
      <c r="IY888" s="54"/>
      <c r="IZ888" s="54"/>
      <c r="JA888" s="16"/>
      <c r="JB888" s="16"/>
      <c r="JC888" s="16"/>
      <c r="JD888" s="16"/>
    </row>
    <row r="889" spans="1:264" s="6" customFormat="1" x14ac:dyDescent="0.25">
      <c r="A889" s="55">
        <v>885</v>
      </c>
      <c r="B889" s="56">
        <f>ESTUDIANTES!B889</f>
        <v>0</v>
      </c>
      <c r="C889" s="56">
        <f>ESTUDIANTES!C889</f>
        <v>0</v>
      </c>
      <c r="D889" s="97">
        <f>ESTUDIANTES!D889</f>
        <v>0</v>
      </c>
      <c r="E889" s="97"/>
      <c r="F889" s="97"/>
      <c r="G889" s="97"/>
      <c r="H889" s="57">
        <f>ESTUDIANTES!H889</f>
        <v>0</v>
      </c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  <c r="CP889" s="54"/>
      <c r="CQ889" s="54"/>
      <c r="CR889" s="54"/>
      <c r="CS889" s="54"/>
      <c r="CT889" s="54"/>
      <c r="CU889" s="54"/>
      <c r="CV889" s="54"/>
      <c r="CW889" s="54"/>
      <c r="CX889" s="54"/>
      <c r="CY889" s="54"/>
      <c r="CZ889" s="54"/>
      <c r="DA889" s="54"/>
      <c r="DB889" s="54"/>
      <c r="DC889" s="54"/>
      <c r="DD889" s="54"/>
      <c r="DE889" s="54"/>
      <c r="DF889" s="54"/>
      <c r="DG889" s="54"/>
      <c r="DH889" s="54"/>
      <c r="DI889" s="54"/>
      <c r="DJ889" s="54"/>
      <c r="DK889" s="54"/>
      <c r="DL889" s="54"/>
      <c r="DM889" s="54"/>
      <c r="DN889" s="54"/>
      <c r="DO889" s="54"/>
      <c r="DP889" s="54"/>
      <c r="DQ889" s="54"/>
      <c r="DR889" s="54"/>
      <c r="DS889" s="54"/>
      <c r="DT889" s="54"/>
      <c r="DU889" s="54"/>
      <c r="DV889" s="54"/>
      <c r="DW889" s="54"/>
      <c r="DX889" s="54"/>
      <c r="DY889" s="54"/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  <c r="EJ889" s="54"/>
      <c r="EK889" s="54"/>
      <c r="EL889" s="54"/>
      <c r="EM889" s="54"/>
      <c r="EN889" s="54"/>
      <c r="EO889" s="54"/>
      <c r="EP889" s="54"/>
      <c r="EQ889" s="54"/>
      <c r="ER889" s="54"/>
      <c r="ES889" s="54"/>
      <c r="ET889" s="54"/>
      <c r="EU889" s="54"/>
      <c r="EV889" s="54"/>
      <c r="EW889" s="54"/>
      <c r="EX889" s="54"/>
      <c r="EY889" s="54"/>
      <c r="EZ889" s="54"/>
      <c r="FA889" s="54"/>
      <c r="FB889" s="54"/>
      <c r="FC889" s="54"/>
      <c r="FD889" s="54"/>
      <c r="FE889" s="54"/>
      <c r="FF889" s="54"/>
      <c r="FG889" s="54"/>
      <c r="FH889" s="54"/>
      <c r="FI889" s="54"/>
      <c r="FJ889" s="54"/>
      <c r="FK889" s="54"/>
      <c r="FL889" s="54"/>
      <c r="FM889" s="54"/>
      <c r="FN889" s="54"/>
      <c r="FO889" s="54"/>
      <c r="FP889" s="54"/>
      <c r="FQ889" s="54"/>
      <c r="FR889" s="54"/>
      <c r="FS889" s="54"/>
      <c r="FT889" s="54"/>
      <c r="FU889" s="54"/>
      <c r="FV889" s="54"/>
      <c r="FW889" s="54"/>
      <c r="FX889" s="54"/>
      <c r="FY889" s="54"/>
      <c r="FZ889" s="54"/>
      <c r="GA889" s="54"/>
      <c r="GB889" s="54"/>
      <c r="GC889" s="54"/>
      <c r="GD889" s="54"/>
      <c r="GE889" s="54"/>
      <c r="GF889" s="54"/>
      <c r="GG889" s="54"/>
      <c r="GH889" s="54"/>
      <c r="GI889" s="54"/>
      <c r="GJ889" s="54"/>
      <c r="GK889" s="54"/>
      <c r="GL889" s="54"/>
      <c r="GM889" s="54"/>
      <c r="GN889" s="54"/>
      <c r="GO889" s="54"/>
      <c r="GP889" s="54"/>
      <c r="GQ889" s="54"/>
      <c r="GR889" s="54"/>
      <c r="GS889" s="54"/>
      <c r="GT889" s="54"/>
      <c r="GU889" s="54"/>
      <c r="GV889" s="54"/>
      <c r="GW889" s="54"/>
      <c r="GX889" s="54"/>
      <c r="GY889" s="54"/>
      <c r="GZ889" s="54"/>
      <c r="HA889" s="54"/>
      <c r="HB889" s="54"/>
      <c r="HC889" s="54"/>
      <c r="HD889" s="54"/>
      <c r="HE889" s="54"/>
      <c r="HF889" s="54"/>
      <c r="HG889" s="54"/>
      <c r="HH889" s="54"/>
      <c r="HI889" s="54"/>
      <c r="HJ889" s="54"/>
      <c r="HK889" s="54"/>
      <c r="HL889" s="54"/>
      <c r="HM889" s="54"/>
      <c r="HN889" s="54"/>
      <c r="HO889" s="54"/>
      <c r="HP889" s="54"/>
      <c r="HQ889" s="54"/>
      <c r="HR889" s="54"/>
      <c r="HS889" s="54"/>
      <c r="HT889" s="54"/>
      <c r="HU889" s="54"/>
      <c r="HV889" s="54"/>
      <c r="HW889" s="54"/>
      <c r="HX889" s="54"/>
      <c r="HY889" s="54"/>
      <c r="HZ889" s="54"/>
      <c r="IA889" s="54"/>
      <c r="IB889" s="54"/>
      <c r="IC889" s="54"/>
      <c r="ID889" s="54"/>
      <c r="IE889" s="54"/>
      <c r="IF889" s="54"/>
      <c r="IG889" s="54"/>
      <c r="IH889" s="54"/>
      <c r="II889" s="54"/>
      <c r="IJ889" s="54"/>
      <c r="IK889" s="54"/>
      <c r="IL889" s="54"/>
      <c r="IM889" s="54"/>
      <c r="IN889" s="54"/>
      <c r="IO889" s="54"/>
      <c r="IP889" s="54"/>
      <c r="IQ889" s="54"/>
      <c r="IR889" s="54"/>
      <c r="IS889" s="54"/>
      <c r="IT889" s="54"/>
      <c r="IU889" s="54"/>
      <c r="IV889" s="54"/>
      <c r="IW889" s="54"/>
      <c r="IX889" s="54"/>
      <c r="IY889" s="54"/>
      <c r="IZ889" s="54"/>
      <c r="JA889" s="16"/>
      <c r="JB889" s="16"/>
      <c r="JC889" s="16"/>
      <c r="JD889" s="16"/>
    </row>
    <row r="890" spans="1:264" s="6" customFormat="1" x14ac:dyDescent="0.25">
      <c r="A890" s="55">
        <v>886</v>
      </c>
      <c r="B890" s="56">
        <f>ESTUDIANTES!B890</f>
        <v>0</v>
      </c>
      <c r="C890" s="56">
        <f>ESTUDIANTES!C890</f>
        <v>0</v>
      </c>
      <c r="D890" s="97">
        <f>ESTUDIANTES!D890</f>
        <v>0</v>
      </c>
      <c r="E890" s="97"/>
      <c r="F890" s="97"/>
      <c r="G890" s="97"/>
      <c r="H890" s="57">
        <f>ESTUDIANTES!H890</f>
        <v>0</v>
      </c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4"/>
      <c r="EL890" s="54"/>
      <c r="EM890" s="54"/>
      <c r="EN890" s="54"/>
      <c r="EO890" s="54"/>
      <c r="EP890" s="54"/>
      <c r="EQ890" s="54"/>
      <c r="ER890" s="54"/>
      <c r="ES890" s="54"/>
      <c r="ET890" s="54"/>
      <c r="EU890" s="54"/>
      <c r="EV890" s="54"/>
      <c r="EW890" s="54"/>
      <c r="EX890" s="54"/>
      <c r="EY890" s="54"/>
      <c r="EZ890" s="54"/>
      <c r="FA890" s="54"/>
      <c r="FB890" s="54"/>
      <c r="FC890" s="54"/>
      <c r="FD890" s="54"/>
      <c r="FE890" s="54"/>
      <c r="FF890" s="54"/>
      <c r="FG890" s="54"/>
      <c r="FH890" s="54"/>
      <c r="FI890" s="54"/>
      <c r="FJ890" s="54"/>
      <c r="FK890" s="54"/>
      <c r="FL890" s="54"/>
      <c r="FM890" s="54"/>
      <c r="FN890" s="54"/>
      <c r="FO890" s="54"/>
      <c r="FP890" s="54"/>
      <c r="FQ890" s="54"/>
      <c r="FR890" s="54"/>
      <c r="FS890" s="54"/>
      <c r="FT890" s="54"/>
      <c r="FU890" s="54"/>
      <c r="FV890" s="54"/>
      <c r="FW890" s="54"/>
      <c r="FX890" s="54"/>
      <c r="FY890" s="54"/>
      <c r="FZ890" s="54"/>
      <c r="GA890" s="54"/>
      <c r="GB890" s="54"/>
      <c r="GC890" s="54"/>
      <c r="GD890" s="54"/>
      <c r="GE890" s="54"/>
      <c r="GF890" s="54"/>
      <c r="GG890" s="54"/>
      <c r="GH890" s="54"/>
      <c r="GI890" s="54"/>
      <c r="GJ890" s="54"/>
      <c r="GK890" s="54"/>
      <c r="GL890" s="54"/>
      <c r="GM890" s="54"/>
      <c r="GN890" s="54"/>
      <c r="GO890" s="54"/>
      <c r="GP890" s="54"/>
      <c r="GQ890" s="54"/>
      <c r="GR890" s="54"/>
      <c r="GS890" s="54"/>
      <c r="GT890" s="54"/>
      <c r="GU890" s="54"/>
      <c r="GV890" s="54"/>
      <c r="GW890" s="54"/>
      <c r="GX890" s="54"/>
      <c r="GY890" s="54"/>
      <c r="GZ890" s="54"/>
      <c r="HA890" s="54"/>
      <c r="HB890" s="54"/>
      <c r="HC890" s="54"/>
      <c r="HD890" s="54"/>
      <c r="HE890" s="54"/>
      <c r="HF890" s="54"/>
      <c r="HG890" s="54"/>
      <c r="HH890" s="54"/>
      <c r="HI890" s="54"/>
      <c r="HJ890" s="54"/>
      <c r="HK890" s="54"/>
      <c r="HL890" s="54"/>
      <c r="HM890" s="54"/>
      <c r="HN890" s="54"/>
      <c r="HO890" s="54"/>
      <c r="HP890" s="54"/>
      <c r="HQ890" s="54"/>
      <c r="HR890" s="54"/>
      <c r="HS890" s="54"/>
      <c r="HT890" s="54"/>
      <c r="HU890" s="54"/>
      <c r="HV890" s="54"/>
      <c r="HW890" s="54"/>
      <c r="HX890" s="54"/>
      <c r="HY890" s="54"/>
      <c r="HZ890" s="54"/>
      <c r="IA890" s="54"/>
      <c r="IB890" s="54"/>
      <c r="IC890" s="54"/>
      <c r="ID890" s="54"/>
      <c r="IE890" s="54"/>
      <c r="IF890" s="54"/>
      <c r="IG890" s="54"/>
      <c r="IH890" s="54"/>
      <c r="II890" s="54"/>
      <c r="IJ890" s="54"/>
      <c r="IK890" s="54"/>
      <c r="IL890" s="54"/>
      <c r="IM890" s="54"/>
      <c r="IN890" s="54"/>
      <c r="IO890" s="54"/>
      <c r="IP890" s="54"/>
      <c r="IQ890" s="54"/>
      <c r="IR890" s="54"/>
      <c r="IS890" s="54"/>
      <c r="IT890" s="54"/>
      <c r="IU890" s="54"/>
      <c r="IV890" s="54"/>
      <c r="IW890" s="54"/>
      <c r="IX890" s="54"/>
      <c r="IY890" s="54"/>
      <c r="IZ890" s="54"/>
      <c r="JA890" s="16"/>
      <c r="JB890" s="16"/>
      <c r="JC890" s="16"/>
      <c r="JD890" s="16"/>
    </row>
    <row r="891" spans="1:264" s="6" customFormat="1" x14ac:dyDescent="0.25">
      <c r="A891" s="55">
        <v>887</v>
      </c>
      <c r="B891" s="56">
        <f>ESTUDIANTES!B891</f>
        <v>0</v>
      </c>
      <c r="C891" s="56">
        <f>ESTUDIANTES!C891</f>
        <v>0</v>
      </c>
      <c r="D891" s="97">
        <f>ESTUDIANTES!D891</f>
        <v>0</v>
      </c>
      <c r="E891" s="97"/>
      <c r="F891" s="97"/>
      <c r="G891" s="97"/>
      <c r="H891" s="57">
        <f>ESTUDIANTES!H891</f>
        <v>0</v>
      </c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4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4"/>
      <c r="EL891" s="54"/>
      <c r="EM891" s="54"/>
      <c r="EN891" s="54"/>
      <c r="EO891" s="54"/>
      <c r="EP891" s="54"/>
      <c r="EQ891" s="54"/>
      <c r="ER891" s="54"/>
      <c r="ES891" s="54"/>
      <c r="ET891" s="54"/>
      <c r="EU891" s="54"/>
      <c r="EV891" s="54"/>
      <c r="EW891" s="54"/>
      <c r="EX891" s="54"/>
      <c r="EY891" s="54"/>
      <c r="EZ891" s="54"/>
      <c r="FA891" s="54"/>
      <c r="FB891" s="54"/>
      <c r="FC891" s="54"/>
      <c r="FD891" s="54"/>
      <c r="FE891" s="54"/>
      <c r="FF891" s="54"/>
      <c r="FG891" s="54"/>
      <c r="FH891" s="54"/>
      <c r="FI891" s="54"/>
      <c r="FJ891" s="54"/>
      <c r="FK891" s="54"/>
      <c r="FL891" s="54"/>
      <c r="FM891" s="54"/>
      <c r="FN891" s="54"/>
      <c r="FO891" s="54"/>
      <c r="FP891" s="54"/>
      <c r="FQ891" s="54"/>
      <c r="FR891" s="54"/>
      <c r="FS891" s="54"/>
      <c r="FT891" s="54"/>
      <c r="FU891" s="54"/>
      <c r="FV891" s="54"/>
      <c r="FW891" s="54"/>
      <c r="FX891" s="54"/>
      <c r="FY891" s="54"/>
      <c r="FZ891" s="54"/>
      <c r="GA891" s="54"/>
      <c r="GB891" s="54"/>
      <c r="GC891" s="54"/>
      <c r="GD891" s="54"/>
      <c r="GE891" s="54"/>
      <c r="GF891" s="54"/>
      <c r="GG891" s="54"/>
      <c r="GH891" s="54"/>
      <c r="GI891" s="54"/>
      <c r="GJ891" s="54"/>
      <c r="GK891" s="54"/>
      <c r="GL891" s="54"/>
      <c r="GM891" s="54"/>
      <c r="GN891" s="54"/>
      <c r="GO891" s="54"/>
      <c r="GP891" s="54"/>
      <c r="GQ891" s="54"/>
      <c r="GR891" s="54"/>
      <c r="GS891" s="54"/>
      <c r="GT891" s="54"/>
      <c r="GU891" s="54"/>
      <c r="GV891" s="54"/>
      <c r="GW891" s="54"/>
      <c r="GX891" s="54"/>
      <c r="GY891" s="54"/>
      <c r="GZ891" s="54"/>
      <c r="HA891" s="54"/>
      <c r="HB891" s="54"/>
      <c r="HC891" s="54"/>
      <c r="HD891" s="54"/>
      <c r="HE891" s="54"/>
      <c r="HF891" s="54"/>
      <c r="HG891" s="54"/>
      <c r="HH891" s="54"/>
      <c r="HI891" s="54"/>
      <c r="HJ891" s="54"/>
      <c r="HK891" s="54"/>
      <c r="HL891" s="54"/>
      <c r="HM891" s="54"/>
      <c r="HN891" s="54"/>
      <c r="HO891" s="54"/>
      <c r="HP891" s="54"/>
      <c r="HQ891" s="54"/>
      <c r="HR891" s="54"/>
      <c r="HS891" s="54"/>
      <c r="HT891" s="54"/>
      <c r="HU891" s="54"/>
      <c r="HV891" s="54"/>
      <c r="HW891" s="54"/>
      <c r="HX891" s="54"/>
      <c r="HY891" s="54"/>
      <c r="HZ891" s="54"/>
      <c r="IA891" s="54"/>
      <c r="IB891" s="54"/>
      <c r="IC891" s="54"/>
      <c r="ID891" s="54"/>
      <c r="IE891" s="54"/>
      <c r="IF891" s="54"/>
      <c r="IG891" s="54"/>
      <c r="IH891" s="54"/>
      <c r="II891" s="54"/>
      <c r="IJ891" s="54"/>
      <c r="IK891" s="54"/>
      <c r="IL891" s="54"/>
      <c r="IM891" s="54"/>
      <c r="IN891" s="54"/>
      <c r="IO891" s="54"/>
      <c r="IP891" s="54"/>
      <c r="IQ891" s="54"/>
      <c r="IR891" s="54"/>
      <c r="IS891" s="54"/>
      <c r="IT891" s="54"/>
      <c r="IU891" s="54"/>
      <c r="IV891" s="54"/>
      <c r="IW891" s="54"/>
      <c r="IX891" s="54"/>
      <c r="IY891" s="54"/>
      <c r="IZ891" s="54"/>
      <c r="JA891" s="16"/>
      <c r="JB891" s="16"/>
      <c r="JC891" s="16"/>
      <c r="JD891" s="16"/>
    </row>
    <row r="892" spans="1:264" s="6" customFormat="1" x14ac:dyDescent="0.25">
      <c r="A892" s="55">
        <v>888</v>
      </c>
      <c r="B892" s="56">
        <f>ESTUDIANTES!B892</f>
        <v>0</v>
      </c>
      <c r="C892" s="56">
        <f>ESTUDIANTES!C892</f>
        <v>0</v>
      </c>
      <c r="D892" s="97">
        <f>ESTUDIANTES!D892</f>
        <v>0</v>
      </c>
      <c r="E892" s="97"/>
      <c r="F892" s="97"/>
      <c r="G892" s="97"/>
      <c r="H892" s="57">
        <f>ESTUDIANTES!H892</f>
        <v>0</v>
      </c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4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4"/>
      <c r="EK892" s="54"/>
      <c r="EL892" s="54"/>
      <c r="EM892" s="54"/>
      <c r="EN892" s="54"/>
      <c r="EO892" s="54"/>
      <c r="EP892" s="54"/>
      <c r="EQ892" s="54"/>
      <c r="ER892" s="54"/>
      <c r="ES892" s="54"/>
      <c r="ET892" s="54"/>
      <c r="EU892" s="54"/>
      <c r="EV892" s="54"/>
      <c r="EW892" s="54"/>
      <c r="EX892" s="54"/>
      <c r="EY892" s="54"/>
      <c r="EZ892" s="54"/>
      <c r="FA892" s="54"/>
      <c r="FB892" s="54"/>
      <c r="FC892" s="54"/>
      <c r="FD892" s="54"/>
      <c r="FE892" s="54"/>
      <c r="FF892" s="54"/>
      <c r="FG892" s="54"/>
      <c r="FH892" s="54"/>
      <c r="FI892" s="54"/>
      <c r="FJ892" s="54"/>
      <c r="FK892" s="54"/>
      <c r="FL892" s="54"/>
      <c r="FM892" s="54"/>
      <c r="FN892" s="54"/>
      <c r="FO892" s="54"/>
      <c r="FP892" s="54"/>
      <c r="FQ892" s="54"/>
      <c r="FR892" s="54"/>
      <c r="FS892" s="54"/>
      <c r="FT892" s="54"/>
      <c r="FU892" s="54"/>
      <c r="FV892" s="54"/>
      <c r="FW892" s="54"/>
      <c r="FX892" s="54"/>
      <c r="FY892" s="54"/>
      <c r="FZ892" s="54"/>
      <c r="GA892" s="54"/>
      <c r="GB892" s="54"/>
      <c r="GC892" s="54"/>
      <c r="GD892" s="54"/>
      <c r="GE892" s="54"/>
      <c r="GF892" s="54"/>
      <c r="GG892" s="54"/>
      <c r="GH892" s="54"/>
      <c r="GI892" s="54"/>
      <c r="GJ892" s="54"/>
      <c r="GK892" s="54"/>
      <c r="GL892" s="54"/>
      <c r="GM892" s="54"/>
      <c r="GN892" s="54"/>
      <c r="GO892" s="54"/>
      <c r="GP892" s="54"/>
      <c r="GQ892" s="54"/>
      <c r="GR892" s="54"/>
      <c r="GS892" s="54"/>
      <c r="GT892" s="54"/>
      <c r="GU892" s="54"/>
      <c r="GV892" s="54"/>
      <c r="GW892" s="54"/>
      <c r="GX892" s="54"/>
      <c r="GY892" s="54"/>
      <c r="GZ892" s="54"/>
      <c r="HA892" s="54"/>
      <c r="HB892" s="54"/>
      <c r="HC892" s="54"/>
      <c r="HD892" s="54"/>
      <c r="HE892" s="54"/>
      <c r="HF892" s="54"/>
      <c r="HG892" s="54"/>
      <c r="HH892" s="54"/>
      <c r="HI892" s="54"/>
      <c r="HJ892" s="54"/>
      <c r="HK892" s="54"/>
      <c r="HL892" s="54"/>
      <c r="HM892" s="54"/>
      <c r="HN892" s="54"/>
      <c r="HO892" s="54"/>
      <c r="HP892" s="54"/>
      <c r="HQ892" s="54"/>
      <c r="HR892" s="54"/>
      <c r="HS892" s="54"/>
      <c r="HT892" s="54"/>
      <c r="HU892" s="54"/>
      <c r="HV892" s="54"/>
      <c r="HW892" s="54"/>
      <c r="HX892" s="54"/>
      <c r="HY892" s="54"/>
      <c r="HZ892" s="54"/>
      <c r="IA892" s="54"/>
      <c r="IB892" s="54"/>
      <c r="IC892" s="54"/>
      <c r="ID892" s="54"/>
      <c r="IE892" s="54"/>
      <c r="IF892" s="54"/>
      <c r="IG892" s="54"/>
      <c r="IH892" s="54"/>
      <c r="II892" s="54"/>
      <c r="IJ892" s="54"/>
      <c r="IK892" s="54"/>
      <c r="IL892" s="54"/>
      <c r="IM892" s="54"/>
      <c r="IN892" s="54"/>
      <c r="IO892" s="54"/>
      <c r="IP892" s="54"/>
      <c r="IQ892" s="54"/>
      <c r="IR892" s="54"/>
      <c r="IS892" s="54"/>
      <c r="IT892" s="54"/>
      <c r="IU892" s="54"/>
      <c r="IV892" s="54"/>
      <c r="IW892" s="54"/>
      <c r="IX892" s="54"/>
      <c r="IY892" s="54"/>
      <c r="IZ892" s="54"/>
      <c r="JA892" s="16"/>
      <c r="JB892" s="16"/>
      <c r="JC892" s="16"/>
      <c r="JD892" s="16"/>
    </row>
    <row r="893" spans="1:264" s="6" customFormat="1" x14ac:dyDescent="0.25">
      <c r="A893" s="55">
        <v>889</v>
      </c>
      <c r="B893" s="56">
        <f>ESTUDIANTES!B893</f>
        <v>0</v>
      </c>
      <c r="C893" s="56">
        <f>ESTUDIANTES!C893</f>
        <v>0</v>
      </c>
      <c r="D893" s="97">
        <f>ESTUDIANTES!D893</f>
        <v>0</v>
      </c>
      <c r="E893" s="97"/>
      <c r="F893" s="97"/>
      <c r="G893" s="97"/>
      <c r="H893" s="57">
        <f>ESTUDIANTES!H893</f>
        <v>0</v>
      </c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4"/>
      <c r="EK893" s="54"/>
      <c r="EL893" s="54"/>
      <c r="EM893" s="54"/>
      <c r="EN893" s="54"/>
      <c r="EO893" s="54"/>
      <c r="EP893" s="54"/>
      <c r="EQ893" s="54"/>
      <c r="ER893" s="54"/>
      <c r="ES893" s="54"/>
      <c r="ET893" s="54"/>
      <c r="EU893" s="54"/>
      <c r="EV893" s="54"/>
      <c r="EW893" s="54"/>
      <c r="EX893" s="54"/>
      <c r="EY893" s="54"/>
      <c r="EZ893" s="54"/>
      <c r="FA893" s="54"/>
      <c r="FB893" s="54"/>
      <c r="FC893" s="54"/>
      <c r="FD893" s="54"/>
      <c r="FE893" s="54"/>
      <c r="FF893" s="54"/>
      <c r="FG893" s="54"/>
      <c r="FH893" s="54"/>
      <c r="FI893" s="54"/>
      <c r="FJ893" s="54"/>
      <c r="FK893" s="54"/>
      <c r="FL893" s="54"/>
      <c r="FM893" s="54"/>
      <c r="FN893" s="54"/>
      <c r="FO893" s="54"/>
      <c r="FP893" s="54"/>
      <c r="FQ893" s="54"/>
      <c r="FR893" s="54"/>
      <c r="FS893" s="54"/>
      <c r="FT893" s="54"/>
      <c r="FU893" s="54"/>
      <c r="FV893" s="54"/>
      <c r="FW893" s="54"/>
      <c r="FX893" s="54"/>
      <c r="FY893" s="54"/>
      <c r="FZ893" s="54"/>
      <c r="GA893" s="54"/>
      <c r="GB893" s="54"/>
      <c r="GC893" s="54"/>
      <c r="GD893" s="54"/>
      <c r="GE893" s="54"/>
      <c r="GF893" s="54"/>
      <c r="GG893" s="54"/>
      <c r="GH893" s="54"/>
      <c r="GI893" s="54"/>
      <c r="GJ893" s="54"/>
      <c r="GK893" s="54"/>
      <c r="GL893" s="54"/>
      <c r="GM893" s="54"/>
      <c r="GN893" s="54"/>
      <c r="GO893" s="54"/>
      <c r="GP893" s="54"/>
      <c r="GQ893" s="54"/>
      <c r="GR893" s="54"/>
      <c r="GS893" s="54"/>
      <c r="GT893" s="54"/>
      <c r="GU893" s="54"/>
      <c r="GV893" s="54"/>
      <c r="GW893" s="54"/>
      <c r="GX893" s="54"/>
      <c r="GY893" s="54"/>
      <c r="GZ893" s="54"/>
      <c r="HA893" s="54"/>
      <c r="HB893" s="54"/>
      <c r="HC893" s="54"/>
      <c r="HD893" s="54"/>
      <c r="HE893" s="54"/>
      <c r="HF893" s="54"/>
      <c r="HG893" s="54"/>
      <c r="HH893" s="54"/>
      <c r="HI893" s="54"/>
      <c r="HJ893" s="54"/>
      <c r="HK893" s="54"/>
      <c r="HL893" s="54"/>
      <c r="HM893" s="54"/>
      <c r="HN893" s="54"/>
      <c r="HO893" s="54"/>
      <c r="HP893" s="54"/>
      <c r="HQ893" s="54"/>
      <c r="HR893" s="54"/>
      <c r="HS893" s="54"/>
      <c r="HT893" s="54"/>
      <c r="HU893" s="54"/>
      <c r="HV893" s="54"/>
      <c r="HW893" s="54"/>
      <c r="HX893" s="54"/>
      <c r="HY893" s="54"/>
      <c r="HZ893" s="54"/>
      <c r="IA893" s="54"/>
      <c r="IB893" s="54"/>
      <c r="IC893" s="54"/>
      <c r="ID893" s="54"/>
      <c r="IE893" s="54"/>
      <c r="IF893" s="54"/>
      <c r="IG893" s="54"/>
      <c r="IH893" s="54"/>
      <c r="II893" s="54"/>
      <c r="IJ893" s="54"/>
      <c r="IK893" s="54"/>
      <c r="IL893" s="54"/>
      <c r="IM893" s="54"/>
      <c r="IN893" s="54"/>
      <c r="IO893" s="54"/>
      <c r="IP893" s="54"/>
      <c r="IQ893" s="54"/>
      <c r="IR893" s="54"/>
      <c r="IS893" s="54"/>
      <c r="IT893" s="54"/>
      <c r="IU893" s="54"/>
      <c r="IV893" s="54"/>
      <c r="IW893" s="54"/>
      <c r="IX893" s="54"/>
      <c r="IY893" s="54"/>
      <c r="IZ893" s="54"/>
      <c r="JA893" s="16"/>
      <c r="JB893" s="16"/>
      <c r="JC893" s="16"/>
      <c r="JD893" s="16"/>
    </row>
    <row r="894" spans="1:264" s="6" customFormat="1" x14ac:dyDescent="0.25">
      <c r="A894" s="55">
        <v>890</v>
      </c>
      <c r="B894" s="56">
        <f>ESTUDIANTES!B894</f>
        <v>0</v>
      </c>
      <c r="C894" s="56">
        <f>ESTUDIANTES!C894</f>
        <v>0</v>
      </c>
      <c r="D894" s="97">
        <f>ESTUDIANTES!D894</f>
        <v>0</v>
      </c>
      <c r="E894" s="97"/>
      <c r="F894" s="97"/>
      <c r="G894" s="97"/>
      <c r="H894" s="57">
        <f>ESTUDIANTES!H894</f>
        <v>0</v>
      </c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4"/>
      <c r="EL894" s="54"/>
      <c r="EM894" s="54"/>
      <c r="EN894" s="54"/>
      <c r="EO894" s="54"/>
      <c r="EP894" s="54"/>
      <c r="EQ894" s="54"/>
      <c r="ER894" s="54"/>
      <c r="ES894" s="54"/>
      <c r="ET894" s="54"/>
      <c r="EU894" s="54"/>
      <c r="EV894" s="54"/>
      <c r="EW894" s="54"/>
      <c r="EX894" s="54"/>
      <c r="EY894" s="54"/>
      <c r="EZ894" s="54"/>
      <c r="FA894" s="54"/>
      <c r="FB894" s="54"/>
      <c r="FC894" s="54"/>
      <c r="FD894" s="54"/>
      <c r="FE894" s="54"/>
      <c r="FF894" s="54"/>
      <c r="FG894" s="54"/>
      <c r="FH894" s="54"/>
      <c r="FI894" s="54"/>
      <c r="FJ894" s="54"/>
      <c r="FK894" s="54"/>
      <c r="FL894" s="54"/>
      <c r="FM894" s="54"/>
      <c r="FN894" s="54"/>
      <c r="FO894" s="54"/>
      <c r="FP894" s="54"/>
      <c r="FQ894" s="54"/>
      <c r="FR894" s="54"/>
      <c r="FS894" s="54"/>
      <c r="FT894" s="54"/>
      <c r="FU894" s="54"/>
      <c r="FV894" s="54"/>
      <c r="FW894" s="54"/>
      <c r="FX894" s="54"/>
      <c r="FY894" s="54"/>
      <c r="FZ894" s="54"/>
      <c r="GA894" s="54"/>
      <c r="GB894" s="54"/>
      <c r="GC894" s="54"/>
      <c r="GD894" s="54"/>
      <c r="GE894" s="54"/>
      <c r="GF894" s="54"/>
      <c r="GG894" s="54"/>
      <c r="GH894" s="54"/>
      <c r="GI894" s="54"/>
      <c r="GJ894" s="54"/>
      <c r="GK894" s="54"/>
      <c r="GL894" s="54"/>
      <c r="GM894" s="54"/>
      <c r="GN894" s="54"/>
      <c r="GO894" s="54"/>
      <c r="GP894" s="54"/>
      <c r="GQ894" s="54"/>
      <c r="GR894" s="54"/>
      <c r="GS894" s="54"/>
      <c r="GT894" s="54"/>
      <c r="GU894" s="54"/>
      <c r="GV894" s="54"/>
      <c r="GW894" s="54"/>
      <c r="GX894" s="54"/>
      <c r="GY894" s="54"/>
      <c r="GZ894" s="54"/>
      <c r="HA894" s="54"/>
      <c r="HB894" s="54"/>
      <c r="HC894" s="54"/>
      <c r="HD894" s="54"/>
      <c r="HE894" s="54"/>
      <c r="HF894" s="54"/>
      <c r="HG894" s="54"/>
      <c r="HH894" s="54"/>
      <c r="HI894" s="54"/>
      <c r="HJ894" s="54"/>
      <c r="HK894" s="54"/>
      <c r="HL894" s="54"/>
      <c r="HM894" s="54"/>
      <c r="HN894" s="54"/>
      <c r="HO894" s="54"/>
      <c r="HP894" s="54"/>
      <c r="HQ894" s="54"/>
      <c r="HR894" s="54"/>
      <c r="HS894" s="54"/>
      <c r="HT894" s="54"/>
      <c r="HU894" s="54"/>
      <c r="HV894" s="54"/>
      <c r="HW894" s="54"/>
      <c r="HX894" s="54"/>
      <c r="HY894" s="54"/>
      <c r="HZ894" s="54"/>
      <c r="IA894" s="54"/>
      <c r="IB894" s="54"/>
      <c r="IC894" s="54"/>
      <c r="ID894" s="54"/>
      <c r="IE894" s="54"/>
      <c r="IF894" s="54"/>
      <c r="IG894" s="54"/>
      <c r="IH894" s="54"/>
      <c r="II894" s="54"/>
      <c r="IJ894" s="54"/>
      <c r="IK894" s="54"/>
      <c r="IL894" s="54"/>
      <c r="IM894" s="54"/>
      <c r="IN894" s="54"/>
      <c r="IO894" s="54"/>
      <c r="IP894" s="54"/>
      <c r="IQ894" s="54"/>
      <c r="IR894" s="54"/>
      <c r="IS894" s="54"/>
      <c r="IT894" s="54"/>
      <c r="IU894" s="54"/>
      <c r="IV894" s="54"/>
      <c r="IW894" s="54"/>
      <c r="IX894" s="54"/>
      <c r="IY894" s="54"/>
      <c r="IZ894" s="54"/>
      <c r="JA894" s="16"/>
      <c r="JB894" s="16"/>
      <c r="JC894" s="16"/>
      <c r="JD894" s="16"/>
    </row>
    <row r="895" spans="1:264" s="6" customFormat="1" x14ac:dyDescent="0.25">
      <c r="A895" s="55">
        <v>891</v>
      </c>
      <c r="B895" s="56">
        <f>ESTUDIANTES!B895</f>
        <v>0</v>
      </c>
      <c r="C895" s="56">
        <f>ESTUDIANTES!C895</f>
        <v>0</v>
      </c>
      <c r="D895" s="97">
        <f>ESTUDIANTES!D895</f>
        <v>0</v>
      </c>
      <c r="E895" s="97"/>
      <c r="F895" s="97"/>
      <c r="G895" s="97"/>
      <c r="H895" s="57">
        <f>ESTUDIANTES!H895</f>
        <v>0</v>
      </c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  <c r="CP895" s="54"/>
      <c r="CQ895" s="54"/>
      <c r="CR895" s="54"/>
      <c r="CS895" s="54"/>
      <c r="CT895" s="54"/>
      <c r="CU895" s="54"/>
      <c r="CV895" s="54"/>
      <c r="CW895" s="54"/>
      <c r="CX895" s="54"/>
      <c r="CY895" s="54"/>
      <c r="CZ895" s="54"/>
      <c r="DA895" s="54"/>
      <c r="DB895" s="54"/>
      <c r="DC895" s="54"/>
      <c r="DD895" s="54"/>
      <c r="DE895" s="54"/>
      <c r="DF895" s="54"/>
      <c r="DG895" s="54"/>
      <c r="DH895" s="54"/>
      <c r="DI895" s="54"/>
      <c r="DJ895" s="54"/>
      <c r="DK895" s="54"/>
      <c r="DL895" s="54"/>
      <c r="DM895" s="54"/>
      <c r="DN895" s="54"/>
      <c r="DO895" s="54"/>
      <c r="DP895" s="54"/>
      <c r="DQ895" s="54"/>
      <c r="DR895" s="54"/>
      <c r="DS895" s="54"/>
      <c r="DT895" s="54"/>
      <c r="DU895" s="54"/>
      <c r="DV895" s="54"/>
      <c r="DW895" s="54"/>
      <c r="DX895" s="54"/>
      <c r="DY895" s="54"/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  <c r="EJ895" s="54"/>
      <c r="EK895" s="54"/>
      <c r="EL895" s="54"/>
      <c r="EM895" s="54"/>
      <c r="EN895" s="54"/>
      <c r="EO895" s="54"/>
      <c r="EP895" s="54"/>
      <c r="EQ895" s="54"/>
      <c r="ER895" s="54"/>
      <c r="ES895" s="54"/>
      <c r="ET895" s="54"/>
      <c r="EU895" s="54"/>
      <c r="EV895" s="54"/>
      <c r="EW895" s="54"/>
      <c r="EX895" s="54"/>
      <c r="EY895" s="54"/>
      <c r="EZ895" s="54"/>
      <c r="FA895" s="54"/>
      <c r="FB895" s="54"/>
      <c r="FC895" s="54"/>
      <c r="FD895" s="54"/>
      <c r="FE895" s="54"/>
      <c r="FF895" s="54"/>
      <c r="FG895" s="54"/>
      <c r="FH895" s="54"/>
      <c r="FI895" s="54"/>
      <c r="FJ895" s="54"/>
      <c r="FK895" s="54"/>
      <c r="FL895" s="54"/>
      <c r="FM895" s="54"/>
      <c r="FN895" s="54"/>
      <c r="FO895" s="54"/>
      <c r="FP895" s="54"/>
      <c r="FQ895" s="54"/>
      <c r="FR895" s="54"/>
      <c r="FS895" s="54"/>
      <c r="FT895" s="54"/>
      <c r="FU895" s="54"/>
      <c r="FV895" s="54"/>
      <c r="FW895" s="54"/>
      <c r="FX895" s="54"/>
      <c r="FY895" s="54"/>
      <c r="FZ895" s="54"/>
      <c r="GA895" s="54"/>
      <c r="GB895" s="54"/>
      <c r="GC895" s="54"/>
      <c r="GD895" s="54"/>
      <c r="GE895" s="54"/>
      <c r="GF895" s="54"/>
      <c r="GG895" s="54"/>
      <c r="GH895" s="54"/>
      <c r="GI895" s="54"/>
      <c r="GJ895" s="54"/>
      <c r="GK895" s="54"/>
      <c r="GL895" s="54"/>
      <c r="GM895" s="54"/>
      <c r="GN895" s="54"/>
      <c r="GO895" s="54"/>
      <c r="GP895" s="54"/>
      <c r="GQ895" s="54"/>
      <c r="GR895" s="54"/>
      <c r="GS895" s="54"/>
      <c r="GT895" s="54"/>
      <c r="GU895" s="54"/>
      <c r="GV895" s="54"/>
      <c r="GW895" s="54"/>
      <c r="GX895" s="54"/>
      <c r="GY895" s="54"/>
      <c r="GZ895" s="54"/>
      <c r="HA895" s="54"/>
      <c r="HB895" s="54"/>
      <c r="HC895" s="54"/>
      <c r="HD895" s="54"/>
      <c r="HE895" s="54"/>
      <c r="HF895" s="54"/>
      <c r="HG895" s="54"/>
      <c r="HH895" s="54"/>
      <c r="HI895" s="54"/>
      <c r="HJ895" s="54"/>
      <c r="HK895" s="54"/>
      <c r="HL895" s="54"/>
      <c r="HM895" s="54"/>
      <c r="HN895" s="54"/>
      <c r="HO895" s="54"/>
      <c r="HP895" s="54"/>
      <c r="HQ895" s="54"/>
      <c r="HR895" s="54"/>
      <c r="HS895" s="54"/>
      <c r="HT895" s="54"/>
      <c r="HU895" s="54"/>
      <c r="HV895" s="54"/>
      <c r="HW895" s="54"/>
      <c r="HX895" s="54"/>
      <c r="HY895" s="54"/>
      <c r="HZ895" s="54"/>
      <c r="IA895" s="54"/>
      <c r="IB895" s="54"/>
      <c r="IC895" s="54"/>
      <c r="ID895" s="54"/>
      <c r="IE895" s="54"/>
      <c r="IF895" s="54"/>
      <c r="IG895" s="54"/>
      <c r="IH895" s="54"/>
      <c r="II895" s="54"/>
      <c r="IJ895" s="54"/>
      <c r="IK895" s="54"/>
      <c r="IL895" s="54"/>
      <c r="IM895" s="54"/>
      <c r="IN895" s="54"/>
      <c r="IO895" s="54"/>
      <c r="IP895" s="54"/>
      <c r="IQ895" s="54"/>
      <c r="IR895" s="54"/>
      <c r="IS895" s="54"/>
      <c r="IT895" s="54"/>
      <c r="IU895" s="54"/>
      <c r="IV895" s="54"/>
      <c r="IW895" s="54"/>
      <c r="IX895" s="54"/>
      <c r="IY895" s="54"/>
      <c r="IZ895" s="54"/>
      <c r="JA895" s="16"/>
      <c r="JB895" s="16"/>
      <c r="JC895" s="16"/>
      <c r="JD895" s="16"/>
    </row>
    <row r="896" spans="1:264" s="6" customFormat="1" x14ac:dyDescent="0.25">
      <c r="A896" s="55">
        <v>892</v>
      </c>
      <c r="B896" s="56">
        <f>ESTUDIANTES!B896</f>
        <v>0</v>
      </c>
      <c r="C896" s="56">
        <f>ESTUDIANTES!C896</f>
        <v>0</v>
      </c>
      <c r="D896" s="97">
        <f>ESTUDIANTES!D896</f>
        <v>0</v>
      </c>
      <c r="E896" s="97"/>
      <c r="F896" s="97"/>
      <c r="G896" s="97"/>
      <c r="H896" s="57">
        <f>ESTUDIANTES!H896</f>
        <v>0</v>
      </c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  <c r="CP896" s="54"/>
      <c r="CQ896" s="54"/>
      <c r="CR896" s="54"/>
      <c r="CS896" s="54"/>
      <c r="CT896" s="54"/>
      <c r="CU896" s="54"/>
      <c r="CV896" s="54"/>
      <c r="CW896" s="54"/>
      <c r="CX896" s="54"/>
      <c r="CY896" s="54"/>
      <c r="CZ896" s="54"/>
      <c r="DA896" s="54"/>
      <c r="DB896" s="54"/>
      <c r="DC896" s="54"/>
      <c r="DD896" s="54"/>
      <c r="DE896" s="54"/>
      <c r="DF896" s="54"/>
      <c r="DG896" s="54"/>
      <c r="DH896" s="54"/>
      <c r="DI896" s="54"/>
      <c r="DJ896" s="54"/>
      <c r="DK896" s="54"/>
      <c r="DL896" s="54"/>
      <c r="DM896" s="54"/>
      <c r="DN896" s="54"/>
      <c r="DO896" s="54"/>
      <c r="DP896" s="54"/>
      <c r="DQ896" s="54"/>
      <c r="DR896" s="54"/>
      <c r="DS896" s="54"/>
      <c r="DT896" s="54"/>
      <c r="DU896" s="54"/>
      <c r="DV896" s="54"/>
      <c r="DW896" s="54"/>
      <c r="DX896" s="54"/>
      <c r="DY896" s="54"/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  <c r="EJ896" s="54"/>
      <c r="EK896" s="54"/>
      <c r="EL896" s="54"/>
      <c r="EM896" s="54"/>
      <c r="EN896" s="54"/>
      <c r="EO896" s="54"/>
      <c r="EP896" s="54"/>
      <c r="EQ896" s="54"/>
      <c r="ER896" s="54"/>
      <c r="ES896" s="54"/>
      <c r="ET896" s="54"/>
      <c r="EU896" s="54"/>
      <c r="EV896" s="54"/>
      <c r="EW896" s="54"/>
      <c r="EX896" s="54"/>
      <c r="EY896" s="54"/>
      <c r="EZ896" s="54"/>
      <c r="FA896" s="54"/>
      <c r="FB896" s="54"/>
      <c r="FC896" s="54"/>
      <c r="FD896" s="54"/>
      <c r="FE896" s="54"/>
      <c r="FF896" s="54"/>
      <c r="FG896" s="54"/>
      <c r="FH896" s="54"/>
      <c r="FI896" s="54"/>
      <c r="FJ896" s="54"/>
      <c r="FK896" s="54"/>
      <c r="FL896" s="54"/>
      <c r="FM896" s="54"/>
      <c r="FN896" s="54"/>
      <c r="FO896" s="54"/>
      <c r="FP896" s="54"/>
      <c r="FQ896" s="54"/>
      <c r="FR896" s="54"/>
      <c r="FS896" s="54"/>
      <c r="FT896" s="54"/>
      <c r="FU896" s="54"/>
      <c r="FV896" s="54"/>
      <c r="FW896" s="54"/>
      <c r="FX896" s="54"/>
      <c r="FY896" s="54"/>
      <c r="FZ896" s="54"/>
      <c r="GA896" s="54"/>
      <c r="GB896" s="54"/>
      <c r="GC896" s="54"/>
      <c r="GD896" s="54"/>
      <c r="GE896" s="54"/>
      <c r="GF896" s="54"/>
      <c r="GG896" s="54"/>
      <c r="GH896" s="54"/>
      <c r="GI896" s="54"/>
      <c r="GJ896" s="54"/>
      <c r="GK896" s="54"/>
      <c r="GL896" s="54"/>
      <c r="GM896" s="54"/>
      <c r="GN896" s="54"/>
      <c r="GO896" s="54"/>
      <c r="GP896" s="54"/>
      <c r="GQ896" s="54"/>
      <c r="GR896" s="54"/>
      <c r="GS896" s="54"/>
      <c r="GT896" s="54"/>
      <c r="GU896" s="54"/>
      <c r="GV896" s="54"/>
      <c r="GW896" s="54"/>
      <c r="GX896" s="54"/>
      <c r="GY896" s="54"/>
      <c r="GZ896" s="54"/>
      <c r="HA896" s="54"/>
      <c r="HB896" s="54"/>
      <c r="HC896" s="54"/>
      <c r="HD896" s="54"/>
      <c r="HE896" s="54"/>
      <c r="HF896" s="54"/>
      <c r="HG896" s="54"/>
      <c r="HH896" s="54"/>
      <c r="HI896" s="54"/>
      <c r="HJ896" s="54"/>
      <c r="HK896" s="54"/>
      <c r="HL896" s="54"/>
      <c r="HM896" s="54"/>
      <c r="HN896" s="54"/>
      <c r="HO896" s="54"/>
      <c r="HP896" s="54"/>
      <c r="HQ896" s="54"/>
      <c r="HR896" s="54"/>
      <c r="HS896" s="54"/>
      <c r="HT896" s="54"/>
      <c r="HU896" s="54"/>
      <c r="HV896" s="54"/>
      <c r="HW896" s="54"/>
      <c r="HX896" s="54"/>
      <c r="HY896" s="54"/>
      <c r="HZ896" s="54"/>
      <c r="IA896" s="54"/>
      <c r="IB896" s="54"/>
      <c r="IC896" s="54"/>
      <c r="ID896" s="54"/>
      <c r="IE896" s="54"/>
      <c r="IF896" s="54"/>
      <c r="IG896" s="54"/>
      <c r="IH896" s="54"/>
      <c r="II896" s="54"/>
      <c r="IJ896" s="54"/>
      <c r="IK896" s="54"/>
      <c r="IL896" s="54"/>
      <c r="IM896" s="54"/>
      <c r="IN896" s="54"/>
      <c r="IO896" s="54"/>
      <c r="IP896" s="54"/>
      <c r="IQ896" s="54"/>
      <c r="IR896" s="54"/>
      <c r="IS896" s="54"/>
      <c r="IT896" s="54"/>
      <c r="IU896" s="54"/>
      <c r="IV896" s="54"/>
      <c r="IW896" s="54"/>
      <c r="IX896" s="54"/>
      <c r="IY896" s="54"/>
      <c r="IZ896" s="54"/>
      <c r="JA896" s="16"/>
      <c r="JB896" s="16"/>
      <c r="JC896" s="16"/>
      <c r="JD896" s="16"/>
    </row>
    <row r="897" spans="1:264" s="6" customFormat="1" x14ac:dyDescent="0.25">
      <c r="A897" s="55">
        <v>893</v>
      </c>
      <c r="B897" s="56">
        <f>ESTUDIANTES!B897</f>
        <v>0</v>
      </c>
      <c r="C897" s="56">
        <f>ESTUDIANTES!C897</f>
        <v>0</v>
      </c>
      <c r="D897" s="97">
        <f>ESTUDIANTES!D897</f>
        <v>0</v>
      </c>
      <c r="E897" s="97"/>
      <c r="F897" s="97"/>
      <c r="G897" s="97"/>
      <c r="H897" s="57">
        <f>ESTUDIANTES!H897</f>
        <v>0</v>
      </c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  <c r="GS897" s="54"/>
      <c r="GT897" s="54"/>
      <c r="GU897" s="54"/>
      <c r="GV897" s="54"/>
      <c r="GW897" s="54"/>
      <c r="GX897" s="54"/>
      <c r="GY897" s="54"/>
      <c r="GZ897" s="54"/>
      <c r="HA897" s="54"/>
      <c r="HB897" s="54"/>
      <c r="HC897" s="54"/>
      <c r="HD897" s="54"/>
      <c r="HE897" s="54"/>
      <c r="HF897" s="54"/>
      <c r="HG897" s="54"/>
      <c r="HH897" s="54"/>
      <c r="HI897" s="54"/>
      <c r="HJ897" s="54"/>
      <c r="HK897" s="54"/>
      <c r="HL897" s="54"/>
      <c r="HM897" s="54"/>
      <c r="HN897" s="54"/>
      <c r="HO897" s="54"/>
      <c r="HP897" s="54"/>
      <c r="HQ897" s="54"/>
      <c r="HR897" s="54"/>
      <c r="HS897" s="54"/>
      <c r="HT897" s="54"/>
      <c r="HU897" s="54"/>
      <c r="HV897" s="54"/>
      <c r="HW897" s="54"/>
      <c r="HX897" s="54"/>
      <c r="HY897" s="54"/>
      <c r="HZ897" s="54"/>
      <c r="IA897" s="54"/>
      <c r="IB897" s="54"/>
      <c r="IC897" s="54"/>
      <c r="ID897" s="54"/>
      <c r="IE897" s="54"/>
      <c r="IF897" s="54"/>
      <c r="IG897" s="54"/>
      <c r="IH897" s="54"/>
      <c r="II897" s="54"/>
      <c r="IJ897" s="54"/>
      <c r="IK897" s="54"/>
      <c r="IL897" s="54"/>
      <c r="IM897" s="54"/>
      <c r="IN897" s="54"/>
      <c r="IO897" s="54"/>
      <c r="IP897" s="54"/>
      <c r="IQ897" s="54"/>
      <c r="IR897" s="54"/>
      <c r="IS897" s="54"/>
      <c r="IT897" s="54"/>
      <c r="IU897" s="54"/>
      <c r="IV897" s="54"/>
      <c r="IW897" s="54"/>
      <c r="IX897" s="54"/>
      <c r="IY897" s="54"/>
      <c r="IZ897" s="54"/>
      <c r="JA897" s="16"/>
      <c r="JB897" s="16"/>
      <c r="JC897" s="16"/>
      <c r="JD897" s="16"/>
    </row>
    <row r="898" spans="1:264" s="6" customFormat="1" x14ac:dyDescent="0.25">
      <c r="A898" s="55">
        <v>894</v>
      </c>
      <c r="B898" s="56">
        <f>ESTUDIANTES!B898</f>
        <v>0</v>
      </c>
      <c r="C898" s="56">
        <f>ESTUDIANTES!C898</f>
        <v>0</v>
      </c>
      <c r="D898" s="97">
        <f>ESTUDIANTES!D898</f>
        <v>0</v>
      </c>
      <c r="E898" s="97"/>
      <c r="F898" s="97"/>
      <c r="G898" s="97"/>
      <c r="H898" s="57">
        <f>ESTUDIANTES!H898</f>
        <v>0</v>
      </c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4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4"/>
      <c r="EL898" s="54"/>
      <c r="EM898" s="54"/>
      <c r="EN898" s="54"/>
      <c r="EO898" s="54"/>
      <c r="EP898" s="54"/>
      <c r="EQ898" s="54"/>
      <c r="ER898" s="54"/>
      <c r="ES898" s="54"/>
      <c r="ET898" s="54"/>
      <c r="EU898" s="54"/>
      <c r="EV898" s="54"/>
      <c r="EW898" s="54"/>
      <c r="EX898" s="54"/>
      <c r="EY898" s="54"/>
      <c r="EZ898" s="54"/>
      <c r="FA898" s="54"/>
      <c r="FB898" s="54"/>
      <c r="FC898" s="54"/>
      <c r="FD898" s="54"/>
      <c r="FE898" s="54"/>
      <c r="FF898" s="54"/>
      <c r="FG898" s="54"/>
      <c r="FH898" s="54"/>
      <c r="FI898" s="54"/>
      <c r="FJ898" s="54"/>
      <c r="FK898" s="54"/>
      <c r="FL898" s="54"/>
      <c r="FM898" s="54"/>
      <c r="FN898" s="54"/>
      <c r="FO898" s="54"/>
      <c r="FP898" s="54"/>
      <c r="FQ898" s="54"/>
      <c r="FR898" s="54"/>
      <c r="FS898" s="54"/>
      <c r="FT898" s="54"/>
      <c r="FU898" s="54"/>
      <c r="FV898" s="54"/>
      <c r="FW898" s="54"/>
      <c r="FX898" s="54"/>
      <c r="FY898" s="54"/>
      <c r="FZ898" s="54"/>
      <c r="GA898" s="54"/>
      <c r="GB898" s="54"/>
      <c r="GC898" s="54"/>
      <c r="GD898" s="54"/>
      <c r="GE898" s="54"/>
      <c r="GF898" s="54"/>
      <c r="GG898" s="54"/>
      <c r="GH898" s="54"/>
      <c r="GI898" s="54"/>
      <c r="GJ898" s="54"/>
      <c r="GK898" s="54"/>
      <c r="GL898" s="54"/>
      <c r="GM898" s="54"/>
      <c r="GN898" s="54"/>
      <c r="GO898" s="54"/>
      <c r="GP898" s="54"/>
      <c r="GQ898" s="54"/>
      <c r="GR898" s="54"/>
      <c r="GS898" s="54"/>
      <c r="GT898" s="54"/>
      <c r="GU898" s="54"/>
      <c r="GV898" s="54"/>
      <c r="GW898" s="54"/>
      <c r="GX898" s="54"/>
      <c r="GY898" s="54"/>
      <c r="GZ898" s="54"/>
      <c r="HA898" s="54"/>
      <c r="HB898" s="54"/>
      <c r="HC898" s="54"/>
      <c r="HD898" s="54"/>
      <c r="HE898" s="54"/>
      <c r="HF898" s="54"/>
      <c r="HG898" s="54"/>
      <c r="HH898" s="54"/>
      <c r="HI898" s="54"/>
      <c r="HJ898" s="54"/>
      <c r="HK898" s="54"/>
      <c r="HL898" s="54"/>
      <c r="HM898" s="54"/>
      <c r="HN898" s="54"/>
      <c r="HO898" s="54"/>
      <c r="HP898" s="54"/>
      <c r="HQ898" s="54"/>
      <c r="HR898" s="54"/>
      <c r="HS898" s="54"/>
      <c r="HT898" s="54"/>
      <c r="HU898" s="54"/>
      <c r="HV898" s="54"/>
      <c r="HW898" s="54"/>
      <c r="HX898" s="54"/>
      <c r="HY898" s="54"/>
      <c r="HZ898" s="54"/>
      <c r="IA898" s="54"/>
      <c r="IB898" s="54"/>
      <c r="IC898" s="54"/>
      <c r="ID898" s="54"/>
      <c r="IE898" s="54"/>
      <c r="IF898" s="54"/>
      <c r="IG898" s="54"/>
      <c r="IH898" s="54"/>
      <c r="II898" s="54"/>
      <c r="IJ898" s="54"/>
      <c r="IK898" s="54"/>
      <c r="IL898" s="54"/>
      <c r="IM898" s="54"/>
      <c r="IN898" s="54"/>
      <c r="IO898" s="54"/>
      <c r="IP898" s="54"/>
      <c r="IQ898" s="54"/>
      <c r="IR898" s="54"/>
      <c r="IS898" s="54"/>
      <c r="IT898" s="54"/>
      <c r="IU898" s="54"/>
      <c r="IV898" s="54"/>
      <c r="IW898" s="54"/>
      <c r="IX898" s="54"/>
      <c r="IY898" s="54"/>
      <c r="IZ898" s="54"/>
      <c r="JA898" s="16"/>
      <c r="JB898" s="16"/>
      <c r="JC898" s="16"/>
      <c r="JD898" s="16"/>
    </row>
    <row r="899" spans="1:264" s="6" customFormat="1" x14ac:dyDescent="0.25">
      <c r="A899" s="55">
        <v>895</v>
      </c>
      <c r="B899" s="56">
        <f>ESTUDIANTES!B899</f>
        <v>0</v>
      </c>
      <c r="C899" s="56">
        <f>ESTUDIANTES!C899</f>
        <v>0</v>
      </c>
      <c r="D899" s="97">
        <f>ESTUDIANTES!D899</f>
        <v>0</v>
      </c>
      <c r="E899" s="97"/>
      <c r="F899" s="97"/>
      <c r="G899" s="97"/>
      <c r="H899" s="57">
        <f>ESTUDIANTES!H899</f>
        <v>0</v>
      </c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4"/>
      <c r="EK899" s="54"/>
      <c r="EL899" s="54"/>
      <c r="EM899" s="54"/>
      <c r="EN899" s="54"/>
      <c r="EO899" s="54"/>
      <c r="EP899" s="54"/>
      <c r="EQ899" s="54"/>
      <c r="ER899" s="54"/>
      <c r="ES899" s="54"/>
      <c r="ET899" s="54"/>
      <c r="EU899" s="54"/>
      <c r="EV899" s="54"/>
      <c r="EW899" s="54"/>
      <c r="EX899" s="54"/>
      <c r="EY899" s="54"/>
      <c r="EZ899" s="54"/>
      <c r="FA899" s="54"/>
      <c r="FB899" s="54"/>
      <c r="FC899" s="54"/>
      <c r="FD899" s="54"/>
      <c r="FE899" s="54"/>
      <c r="FF899" s="54"/>
      <c r="FG899" s="54"/>
      <c r="FH899" s="54"/>
      <c r="FI899" s="54"/>
      <c r="FJ899" s="54"/>
      <c r="FK899" s="54"/>
      <c r="FL899" s="54"/>
      <c r="FM899" s="54"/>
      <c r="FN899" s="54"/>
      <c r="FO899" s="54"/>
      <c r="FP899" s="54"/>
      <c r="FQ899" s="54"/>
      <c r="FR899" s="54"/>
      <c r="FS899" s="54"/>
      <c r="FT899" s="54"/>
      <c r="FU899" s="54"/>
      <c r="FV899" s="54"/>
      <c r="FW899" s="54"/>
      <c r="FX899" s="54"/>
      <c r="FY899" s="54"/>
      <c r="FZ899" s="54"/>
      <c r="GA899" s="54"/>
      <c r="GB899" s="54"/>
      <c r="GC899" s="54"/>
      <c r="GD899" s="54"/>
      <c r="GE899" s="54"/>
      <c r="GF899" s="54"/>
      <c r="GG899" s="54"/>
      <c r="GH899" s="54"/>
      <c r="GI899" s="54"/>
      <c r="GJ899" s="54"/>
      <c r="GK899" s="54"/>
      <c r="GL899" s="54"/>
      <c r="GM899" s="54"/>
      <c r="GN899" s="54"/>
      <c r="GO899" s="54"/>
      <c r="GP899" s="54"/>
      <c r="GQ899" s="54"/>
      <c r="GR899" s="54"/>
      <c r="GS899" s="54"/>
      <c r="GT899" s="54"/>
      <c r="GU899" s="54"/>
      <c r="GV899" s="54"/>
      <c r="GW899" s="54"/>
      <c r="GX899" s="54"/>
      <c r="GY899" s="54"/>
      <c r="GZ899" s="54"/>
      <c r="HA899" s="54"/>
      <c r="HB899" s="54"/>
      <c r="HC899" s="54"/>
      <c r="HD899" s="54"/>
      <c r="HE899" s="54"/>
      <c r="HF899" s="54"/>
      <c r="HG899" s="54"/>
      <c r="HH899" s="54"/>
      <c r="HI899" s="54"/>
      <c r="HJ899" s="54"/>
      <c r="HK899" s="54"/>
      <c r="HL899" s="54"/>
      <c r="HM899" s="54"/>
      <c r="HN899" s="54"/>
      <c r="HO899" s="54"/>
      <c r="HP899" s="54"/>
      <c r="HQ899" s="54"/>
      <c r="HR899" s="54"/>
      <c r="HS899" s="54"/>
      <c r="HT899" s="54"/>
      <c r="HU899" s="54"/>
      <c r="HV899" s="54"/>
      <c r="HW899" s="54"/>
      <c r="HX899" s="54"/>
      <c r="HY899" s="54"/>
      <c r="HZ899" s="54"/>
      <c r="IA899" s="54"/>
      <c r="IB899" s="54"/>
      <c r="IC899" s="54"/>
      <c r="ID899" s="54"/>
      <c r="IE899" s="54"/>
      <c r="IF899" s="54"/>
      <c r="IG899" s="54"/>
      <c r="IH899" s="54"/>
      <c r="II899" s="54"/>
      <c r="IJ899" s="54"/>
      <c r="IK899" s="54"/>
      <c r="IL899" s="54"/>
      <c r="IM899" s="54"/>
      <c r="IN899" s="54"/>
      <c r="IO899" s="54"/>
      <c r="IP899" s="54"/>
      <c r="IQ899" s="54"/>
      <c r="IR899" s="54"/>
      <c r="IS899" s="54"/>
      <c r="IT899" s="54"/>
      <c r="IU899" s="54"/>
      <c r="IV899" s="54"/>
      <c r="IW899" s="54"/>
      <c r="IX899" s="54"/>
      <c r="IY899" s="54"/>
      <c r="IZ899" s="54"/>
      <c r="JA899" s="16"/>
      <c r="JB899" s="16"/>
      <c r="JC899" s="16"/>
      <c r="JD899" s="16"/>
    </row>
    <row r="900" spans="1:264" s="6" customFormat="1" x14ac:dyDescent="0.25">
      <c r="A900" s="55">
        <v>896</v>
      </c>
      <c r="B900" s="56">
        <f>ESTUDIANTES!B900</f>
        <v>0</v>
      </c>
      <c r="C900" s="56">
        <f>ESTUDIANTES!C900</f>
        <v>0</v>
      </c>
      <c r="D900" s="97">
        <f>ESTUDIANTES!D900</f>
        <v>0</v>
      </c>
      <c r="E900" s="97"/>
      <c r="F900" s="97"/>
      <c r="G900" s="97"/>
      <c r="H900" s="57">
        <f>ESTUDIANTES!H900</f>
        <v>0</v>
      </c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4"/>
      <c r="EL900" s="54"/>
      <c r="EM900" s="54"/>
      <c r="EN900" s="54"/>
      <c r="EO900" s="54"/>
      <c r="EP900" s="54"/>
      <c r="EQ900" s="54"/>
      <c r="ER900" s="54"/>
      <c r="ES900" s="54"/>
      <c r="ET900" s="54"/>
      <c r="EU900" s="54"/>
      <c r="EV900" s="54"/>
      <c r="EW900" s="54"/>
      <c r="EX900" s="54"/>
      <c r="EY900" s="54"/>
      <c r="EZ900" s="54"/>
      <c r="FA900" s="54"/>
      <c r="FB900" s="54"/>
      <c r="FC900" s="54"/>
      <c r="FD900" s="54"/>
      <c r="FE900" s="54"/>
      <c r="FF900" s="54"/>
      <c r="FG900" s="54"/>
      <c r="FH900" s="54"/>
      <c r="FI900" s="54"/>
      <c r="FJ900" s="54"/>
      <c r="FK900" s="54"/>
      <c r="FL900" s="54"/>
      <c r="FM900" s="54"/>
      <c r="FN900" s="54"/>
      <c r="FO900" s="54"/>
      <c r="FP900" s="54"/>
      <c r="FQ900" s="54"/>
      <c r="FR900" s="54"/>
      <c r="FS900" s="54"/>
      <c r="FT900" s="54"/>
      <c r="FU900" s="54"/>
      <c r="FV900" s="54"/>
      <c r="FW900" s="54"/>
      <c r="FX900" s="54"/>
      <c r="FY900" s="54"/>
      <c r="FZ900" s="54"/>
      <c r="GA900" s="54"/>
      <c r="GB900" s="54"/>
      <c r="GC900" s="54"/>
      <c r="GD900" s="54"/>
      <c r="GE900" s="54"/>
      <c r="GF900" s="54"/>
      <c r="GG900" s="54"/>
      <c r="GH900" s="54"/>
      <c r="GI900" s="54"/>
      <c r="GJ900" s="54"/>
      <c r="GK900" s="54"/>
      <c r="GL900" s="54"/>
      <c r="GM900" s="54"/>
      <c r="GN900" s="54"/>
      <c r="GO900" s="54"/>
      <c r="GP900" s="54"/>
      <c r="GQ900" s="54"/>
      <c r="GR900" s="54"/>
      <c r="GS900" s="54"/>
      <c r="GT900" s="54"/>
      <c r="GU900" s="54"/>
      <c r="GV900" s="54"/>
      <c r="GW900" s="54"/>
      <c r="GX900" s="54"/>
      <c r="GY900" s="54"/>
      <c r="GZ900" s="54"/>
      <c r="HA900" s="54"/>
      <c r="HB900" s="54"/>
      <c r="HC900" s="54"/>
      <c r="HD900" s="54"/>
      <c r="HE900" s="54"/>
      <c r="HF900" s="54"/>
      <c r="HG900" s="54"/>
      <c r="HH900" s="54"/>
      <c r="HI900" s="54"/>
      <c r="HJ900" s="54"/>
      <c r="HK900" s="54"/>
      <c r="HL900" s="54"/>
      <c r="HM900" s="54"/>
      <c r="HN900" s="54"/>
      <c r="HO900" s="54"/>
      <c r="HP900" s="54"/>
      <c r="HQ900" s="54"/>
      <c r="HR900" s="54"/>
      <c r="HS900" s="54"/>
      <c r="HT900" s="54"/>
      <c r="HU900" s="54"/>
      <c r="HV900" s="54"/>
      <c r="HW900" s="54"/>
      <c r="HX900" s="54"/>
      <c r="HY900" s="54"/>
      <c r="HZ900" s="54"/>
      <c r="IA900" s="54"/>
      <c r="IB900" s="54"/>
      <c r="IC900" s="54"/>
      <c r="ID900" s="54"/>
      <c r="IE900" s="54"/>
      <c r="IF900" s="54"/>
      <c r="IG900" s="54"/>
      <c r="IH900" s="54"/>
      <c r="II900" s="54"/>
      <c r="IJ900" s="54"/>
      <c r="IK900" s="54"/>
      <c r="IL900" s="54"/>
      <c r="IM900" s="54"/>
      <c r="IN900" s="54"/>
      <c r="IO900" s="54"/>
      <c r="IP900" s="54"/>
      <c r="IQ900" s="54"/>
      <c r="IR900" s="54"/>
      <c r="IS900" s="54"/>
      <c r="IT900" s="54"/>
      <c r="IU900" s="54"/>
      <c r="IV900" s="54"/>
      <c r="IW900" s="54"/>
      <c r="IX900" s="54"/>
      <c r="IY900" s="54"/>
      <c r="IZ900" s="54"/>
      <c r="JA900" s="16"/>
      <c r="JB900" s="16"/>
      <c r="JC900" s="16"/>
      <c r="JD900" s="16"/>
    </row>
    <row r="901" spans="1:264" s="6" customFormat="1" x14ac:dyDescent="0.25">
      <c r="A901" s="55">
        <v>897</v>
      </c>
      <c r="B901" s="56">
        <f>ESTUDIANTES!B901</f>
        <v>0</v>
      </c>
      <c r="C901" s="56">
        <f>ESTUDIANTES!C901</f>
        <v>0</v>
      </c>
      <c r="D901" s="97">
        <f>ESTUDIANTES!D901</f>
        <v>0</v>
      </c>
      <c r="E901" s="97"/>
      <c r="F901" s="97"/>
      <c r="G901" s="97"/>
      <c r="H901" s="57">
        <f>ESTUDIANTES!H901</f>
        <v>0</v>
      </c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4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4"/>
      <c r="EL901" s="54"/>
      <c r="EM901" s="54"/>
      <c r="EN901" s="54"/>
      <c r="EO901" s="54"/>
      <c r="EP901" s="54"/>
      <c r="EQ901" s="54"/>
      <c r="ER901" s="54"/>
      <c r="ES901" s="54"/>
      <c r="ET901" s="54"/>
      <c r="EU901" s="54"/>
      <c r="EV901" s="54"/>
      <c r="EW901" s="54"/>
      <c r="EX901" s="54"/>
      <c r="EY901" s="54"/>
      <c r="EZ901" s="54"/>
      <c r="FA901" s="54"/>
      <c r="FB901" s="54"/>
      <c r="FC901" s="54"/>
      <c r="FD901" s="54"/>
      <c r="FE901" s="54"/>
      <c r="FF901" s="54"/>
      <c r="FG901" s="54"/>
      <c r="FH901" s="54"/>
      <c r="FI901" s="54"/>
      <c r="FJ901" s="54"/>
      <c r="FK901" s="54"/>
      <c r="FL901" s="54"/>
      <c r="FM901" s="54"/>
      <c r="FN901" s="54"/>
      <c r="FO901" s="54"/>
      <c r="FP901" s="54"/>
      <c r="FQ901" s="54"/>
      <c r="FR901" s="54"/>
      <c r="FS901" s="54"/>
      <c r="FT901" s="54"/>
      <c r="FU901" s="54"/>
      <c r="FV901" s="54"/>
      <c r="FW901" s="54"/>
      <c r="FX901" s="54"/>
      <c r="FY901" s="54"/>
      <c r="FZ901" s="54"/>
      <c r="GA901" s="54"/>
      <c r="GB901" s="54"/>
      <c r="GC901" s="54"/>
      <c r="GD901" s="54"/>
      <c r="GE901" s="54"/>
      <c r="GF901" s="54"/>
      <c r="GG901" s="54"/>
      <c r="GH901" s="54"/>
      <c r="GI901" s="54"/>
      <c r="GJ901" s="54"/>
      <c r="GK901" s="54"/>
      <c r="GL901" s="54"/>
      <c r="GM901" s="54"/>
      <c r="GN901" s="54"/>
      <c r="GO901" s="54"/>
      <c r="GP901" s="54"/>
      <c r="GQ901" s="54"/>
      <c r="GR901" s="54"/>
      <c r="GS901" s="54"/>
      <c r="GT901" s="54"/>
      <c r="GU901" s="54"/>
      <c r="GV901" s="54"/>
      <c r="GW901" s="54"/>
      <c r="GX901" s="54"/>
      <c r="GY901" s="54"/>
      <c r="GZ901" s="54"/>
      <c r="HA901" s="54"/>
      <c r="HB901" s="54"/>
      <c r="HC901" s="54"/>
      <c r="HD901" s="54"/>
      <c r="HE901" s="54"/>
      <c r="HF901" s="54"/>
      <c r="HG901" s="54"/>
      <c r="HH901" s="54"/>
      <c r="HI901" s="54"/>
      <c r="HJ901" s="54"/>
      <c r="HK901" s="54"/>
      <c r="HL901" s="54"/>
      <c r="HM901" s="54"/>
      <c r="HN901" s="54"/>
      <c r="HO901" s="54"/>
      <c r="HP901" s="54"/>
      <c r="HQ901" s="54"/>
      <c r="HR901" s="54"/>
      <c r="HS901" s="54"/>
      <c r="HT901" s="54"/>
      <c r="HU901" s="54"/>
      <c r="HV901" s="54"/>
      <c r="HW901" s="54"/>
      <c r="HX901" s="54"/>
      <c r="HY901" s="54"/>
      <c r="HZ901" s="54"/>
      <c r="IA901" s="54"/>
      <c r="IB901" s="54"/>
      <c r="IC901" s="54"/>
      <c r="ID901" s="54"/>
      <c r="IE901" s="54"/>
      <c r="IF901" s="54"/>
      <c r="IG901" s="54"/>
      <c r="IH901" s="54"/>
      <c r="II901" s="54"/>
      <c r="IJ901" s="54"/>
      <c r="IK901" s="54"/>
      <c r="IL901" s="54"/>
      <c r="IM901" s="54"/>
      <c r="IN901" s="54"/>
      <c r="IO901" s="54"/>
      <c r="IP901" s="54"/>
      <c r="IQ901" s="54"/>
      <c r="IR901" s="54"/>
      <c r="IS901" s="54"/>
      <c r="IT901" s="54"/>
      <c r="IU901" s="54"/>
      <c r="IV901" s="54"/>
      <c r="IW901" s="54"/>
      <c r="IX901" s="54"/>
      <c r="IY901" s="54"/>
      <c r="IZ901" s="54"/>
      <c r="JA901" s="16"/>
      <c r="JB901" s="16"/>
      <c r="JC901" s="16"/>
      <c r="JD901" s="16"/>
    </row>
    <row r="902" spans="1:264" s="6" customFormat="1" x14ac:dyDescent="0.25">
      <c r="A902" s="55">
        <v>898</v>
      </c>
      <c r="B902" s="56">
        <f>ESTUDIANTES!B902</f>
        <v>0</v>
      </c>
      <c r="C902" s="56">
        <f>ESTUDIANTES!C902</f>
        <v>0</v>
      </c>
      <c r="D902" s="97">
        <f>ESTUDIANTES!D902</f>
        <v>0</v>
      </c>
      <c r="E902" s="97"/>
      <c r="F902" s="97"/>
      <c r="G902" s="97"/>
      <c r="H902" s="57">
        <f>ESTUDIANTES!H902</f>
        <v>0</v>
      </c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4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4"/>
      <c r="EL902" s="54"/>
      <c r="EM902" s="54"/>
      <c r="EN902" s="54"/>
      <c r="EO902" s="54"/>
      <c r="EP902" s="54"/>
      <c r="EQ902" s="54"/>
      <c r="ER902" s="54"/>
      <c r="ES902" s="54"/>
      <c r="ET902" s="54"/>
      <c r="EU902" s="54"/>
      <c r="EV902" s="54"/>
      <c r="EW902" s="54"/>
      <c r="EX902" s="54"/>
      <c r="EY902" s="54"/>
      <c r="EZ902" s="54"/>
      <c r="FA902" s="54"/>
      <c r="FB902" s="54"/>
      <c r="FC902" s="54"/>
      <c r="FD902" s="54"/>
      <c r="FE902" s="54"/>
      <c r="FF902" s="54"/>
      <c r="FG902" s="54"/>
      <c r="FH902" s="54"/>
      <c r="FI902" s="54"/>
      <c r="FJ902" s="54"/>
      <c r="FK902" s="54"/>
      <c r="FL902" s="54"/>
      <c r="FM902" s="54"/>
      <c r="FN902" s="54"/>
      <c r="FO902" s="54"/>
      <c r="FP902" s="54"/>
      <c r="FQ902" s="54"/>
      <c r="FR902" s="54"/>
      <c r="FS902" s="54"/>
      <c r="FT902" s="54"/>
      <c r="FU902" s="54"/>
      <c r="FV902" s="54"/>
      <c r="FW902" s="54"/>
      <c r="FX902" s="54"/>
      <c r="FY902" s="54"/>
      <c r="FZ902" s="54"/>
      <c r="GA902" s="54"/>
      <c r="GB902" s="54"/>
      <c r="GC902" s="54"/>
      <c r="GD902" s="54"/>
      <c r="GE902" s="54"/>
      <c r="GF902" s="54"/>
      <c r="GG902" s="54"/>
      <c r="GH902" s="54"/>
      <c r="GI902" s="54"/>
      <c r="GJ902" s="54"/>
      <c r="GK902" s="54"/>
      <c r="GL902" s="54"/>
      <c r="GM902" s="54"/>
      <c r="GN902" s="54"/>
      <c r="GO902" s="54"/>
      <c r="GP902" s="54"/>
      <c r="GQ902" s="54"/>
      <c r="GR902" s="54"/>
      <c r="GS902" s="54"/>
      <c r="GT902" s="54"/>
      <c r="GU902" s="54"/>
      <c r="GV902" s="54"/>
      <c r="GW902" s="54"/>
      <c r="GX902" s="54"/>
      <c r="GY902" s="54"/>
      <c r="GZ902" s="54"/>
      <c r="HA902" s="54"/>
      <c r="HB902" s="54"/>
      <c r="HC902" s="54"/>
      <c r="HD902" s="54"/>
      <c r="HE902" s="54"/>
      <c r="HF902" s="54"/>
      <c r="HG902" s="54"/>
      <c r="HH902" s="54"/>
      <c r="HI902" s="54"/>
      <c r="HJ902" s="54"/>
      <c r="HK902" s="54"/>
      <c r="HL902" s="54"/>
      <c r="HM902" s="54"/>
      <c r="HN902" s="54"/>
      <c r="HO902" s="54"/>
      <c r="HP902" s="54"/>
      <c r="HQ902" s="54"/>
      <c r="HR902" s="54"/>
      <c r="HS902" s="54"/>
      <c r="HT902" s="54"/>
      <c r="HU902" s="54"/>
      <c r="HV902" s="54"/>
      <c r="HW902" s="54"/>
      <c r="HX902" s="54"/>
      <c r="HY902" s="54"/>
      <c r="HZ902" s="54"/>
      <c r="IA902" s="54"/>
      <c r="IB902" s="54"/>
      <c r="IC902" s="54"/>
      <c r="ID902" s="54"/>
      <c r="IE902" s="54"/>
      <c r="IF902" s="54"/>
      <c r="IG902" s="54"/>
      <c r="IH902" s="54"/>
      <c r="II902" s="54"/>
      <c r="IJ902" s="54"/>
      <c r="IK902" s="54"/>
      <c r="IL902" s="54"/>
      <c r="IM902" s="54"/>
      <c r="IN902" s="54"/>
      <c r="IO902" s="54"/>
      <c r="IP902" s="54"/>
      <c r="IQ902" s="54"/>
      <c r="IR902" s="54"/>
      <c r="IS902" s="54"/>
      <c r="IT902" s="54"/>
      <c r="IU902" s="54"/>
      <c r="IV902" s="54"/>
      <c r="IW902" s="54"/>
      <c r="IX902" s="54"/>
      <c r="IY902" s="54"/>
      <c r="IZ902" s="54"/>
      <c r="JA902" s="16"/>
      <c r="JB902" s="16"/>
      <c r="JC902" s="16"/>
      <c r="JD902" s="16"/>
    </row>
    <row r="903" spans="1:264" s="6" customFormat="1" x14ac:dyDescent="0.25">
      <c r="A903" s="55">
        <v>899</v>
      </c>
      <c r="B903" s="56">
        <f>ESTUDIANTES!B903</f>
        <v>0</v>
      </c>
      <c r="C903" s="56">
        <f>ESTUDIANTES!C903</f>
        <v>0</v>
      </c>
      <c r="D903" s="97">
        <f>ESTUDIANTES!D903</f>
        <v>0</v>
      </c>
      <c r="E903" s="97"/>
      <c r="F903" s="97"/>
      <c r="G903" s="97"/>
      <c r="H903" s="57">
        <f>ESTUDIANTES!H903</f>
        <v>0</v>
      </c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  <c r="CP903" s="54"/>
      <c r="CQ903" s="54"/>
      <c r="CR903" s="54"/>
      <c r="CS903" s="54"/>
      <c r="CT903" s="54"/>
      <c r="CU903" s="54"/>
      <c r="CV903" s="54"/>
      <c r="CW903" s="54"/>
      <c r="CX903" s="54"/>
      <c r="CY903" s="54"/>
      <c r="CZ903" s="54"/>
      <c r="DA903" s="54"/>
      <c r="DB903" s="54"/>
      <c r="DC903" s="54"/>
      <c r="DD903" s="54"/>
      <c r="DE903" s="54"/>
      <c r="DF903" s="54"/>
      <c r="DG903" s="54"/>
      <c r="DH903" s="54"/>
      <c r="DI903" s="54"/>
      <c r="DJ903" s="54"/>
      <c r="DK903" s="54"/>
      <c r="DL903" s="54"/>
      <c r="DM903" s="54"/>
      <c r="DN903" s="54"/>
      <c r="DO903" s="54"/>
      <c r="DP903" s="54"/>
      <c r="DQ903" s="54"/>
      <c r="DR903" s="54"/>
      <c r="DS903" s="54"/>
      <c r="DT903" s="54"/>
      <c r="DU903" s="54"/>
      <c r="DV903" s="54"/>
      <c r="DW903" s="54"/>
      <c r="DX903" s="54"/>
      <c r="DY903" s="54"/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  <c r="EJ903" s="54"/>
      <c r="EK903" s="54"/>
      <c r="EL903" s="54"/>
      <c r="EM903" s="54"/>
      <c r="EN903" s="54"/>
      <c r="EO903" s="54"/>
      <c r="EP903" s="54"/>
      <c r="EQ903" s="54"/>
      <c r="ER903" s="54"/>
      <c r="ES903" s="54"/>
      <c r="ET903" s="54"/>
      <c r="EU903" s="54"/>
      <c r="EV903" s="54"/>
      <c r="EW903" s="54"/>
      <c r="EX903" s="54"/>
      <c r="EY903" s="54"/>
      <c r="EZ903" s="54"/>
      <c r="FA903" s="54"/>
      <c r="FB903" s="54"/>
      <c r="FC903" s="54"/>
      <c r="FD903" s="54"/>
      <c r="FE903" s="54"/>
      <c r="FF903" s="54"/>
      <c r="FG903" s="54"/>
      <c r="FH903" s="54"/>
      <c r="FI903" s="54"/>
      <c r="FJ903" s="54"/>
      <c r="FK903" s="54"/>
      <c r="FL903" s="54"/>
      <c r="FM903" s="54"/>
      <c r="FN903" s="54"/>
      <c r="FO903" s="54"/>
      <c r="FP903" s="54"/>
      <c r="FQ903" s="54"/>
      <c r="FR903" s="54"/>
      <c r="FS903" s="54"/>
      <c r="FT903" s="54"/>
      <c r="FU903" s="54"/>
      <c r="FV903" s="54"/>
      <c r="FW903" s="54"/>
      <c r="FX903" s="54"/>
      <c r="FY903" s="54"/>
      <c r="FZ903" s="54"/>
      <c r="GA903" s="54"/>
      <c r="GB903" s="54"/>
      <c r="GC903" s="54"/>
      <c r="GD903" s="54"/>
      <c r="GE903" s="54"/>
      <c r="GF903" s="54"/>
      <c r="GG903" s="54"/>
      <c r="GH903" s="54"/>
      <c r="GI903" s="54"/>
      <c r="GJ903" s="54"/>
      <c r="GK903" s="54"/>
      <c r="GL903" s="54"/>
      <c r="GM903" s="54"/>
      <c r="GN903" s="54"/>
      <c r="GO903" s="54"/>
      <c r="GP903" s="54"/>
      <c r="GQ903" s="54"/>
      <c r="GR903" s="54"/>
      <c r="GS903" s="54"/>
      <c r="GT903" s="54"/>
      <c r="GU903" s="54"/>
      <c r="GV903" s="54"/>
      <c r="GW903" s="54"/>
      <c r="GX903" s="54"/>
      <c r="GY903" s="54"/>
      <c r="GZ903" s="54"/>
      <c r="HA903" s="54"/>
      <c r="HB903" s="54"/>
      <c r="HC903" s="54"/>
      <c r="HD903" s="54"/>
      <c r="HE903" s="54"/>
      <c r="HF903" s="54"/>
      <c r="HG903" s="54"/>
      <c r="HH903" s="54"/>
      <c r="HI903" s="54"/>
      <c r="HJ903" s="54"/>
      <c r="HK903" s="54"/>
      <c r="HL903" s="54"/>
      <c r="HM903" s="54"/>
      <c r="HN903" s="54"/>
      <c r="HO903" s="54"/>
      <c r="HP903" s="54"/>
      <c r="HQ903" s="54"/>
      <c r="HR903" s="54"/>
      <c r="HS903" s="54"/>
      <c r="HT903" s="54"/>
      <c r="HU903" s="54"/>
      <c r="HV903" s="54"/>
      <c r="HW903" s="54"/>
      <c r="HX903" s="54"/>
      <c r="HY903" s="54"/>
      <c r="HZ903" s="54"/>
      <c r="IA903" s="54"/>
      <c r="IB903" s="54"/>
      <c r="IC903" s="54"/>
      <c r="ID903" s="54"/>
      <c r="IE903" s="54"/>
      <c r="IF903" s="54"/>
      <c r="IG903" s="54"/>
      <c r="IH903" s="54"/>
      <c r="II903" s="54"/>
      <c r="IJ903" s="54"/>
      <c r="IK903" s="54"/>
      <c r="IL903" s="54"/>
      <c r="IM903" s="54"/>
      <c r="IN903" s="54"/>
      <c r="IO903" s="54"/>
      <c r="IP903" s="54"/>
      <c r="IQ903" s="54"/>
      <c r="IR903" s="54"/>
      <c r="IS903" s="54"/>
      <c r="IT903" s="54"/>
      <c r="IU903" s="54"/>
      <c r="IV903" s="54"/>
      <c r="IW903" s="54"/>
      <c r="IX903" s="54"/>
      <c r="IY903" s="54"/>
      <c r="IZ903" s="54"/>
      <c r="JA903" s="16"/>
      <c r="JB903" s="16"/>
      <c r="JC903" s="16"/>
      <c r="JD903" s="16"/>
    </row>
    <row r="904" spans="1:264" s="6" customFormat="1" x14ac:dyDescent="0.25">
      <c r="A904" s="55">
        <v>900</v>
      </c>
      <c r="B904" s="56">
        <f>ESTUDIANTES!B904</f>
        <v>0</v>
      </c>
      <c r="C904" s="56">
        <f>ESTUDIANTES!C904</f>
        <v>0</v>
      </c>
      <c r="D904" s="97">
        <f>ESTUDIANTES!D904</f>
        <v>0</v>
      </c>
      <c r="E904" s="97"/>
      <c r="F904" s="97"/>
      <c r="G904" s="97"/>
      <c r="H904" s="57">
        <f>ESTUDIANTES!H904</f>
        <v>0</v>
      </c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4"/>
      <c r="EK904" s="54"/>
      <c r="EL904" s="54"/>
      <c r="EM904" s="54"/>
      <c r="EN904" s="54"/>
      <c r="EO904" s="54"/>
      <c r="EP904" s="54"/>
      <c r="EQ904" s="54"/>
      <c r="ER904" s="54"/>
      <c r="ES904" s="54"/>
      <c r="ET904" s="54"/>
      <c r="EU904" s="54"/>
      <c r="EV904" s="54"/>
      <c r="EW904" s="54"/>
      <c r="EX904" s="54"/>
      <c r="EY904" s="54"/>
      <c r="EZ904" s="54"/>
      <c r="FA904" s="54"/>
      <c r="FB904" s="54"/>
      <c r="FC904" s="54"/>
      <c r="FD904" s="54"/>
      <c r="FE904" s="54"/>
      <c r="FF904" s="54"/>
      <c r="FG904" s="54"/>
      <c r="FH904" s="54"/>
      <c r="FI904" s="54"/>
      <c r="FJ904" s="54"/>
      <c r="FK904" s="54"/>
      <c r="FL904" s="54"/>
      <c r="FM904" s="54"/>
      <c r="FN904" s="54"/>
      <c r="FO904" s="54"/>
      <c r="FP904" s="54"/>
      <c r="FQ904" s="54"/>
      <c r="FR904" s="54"/>
      <c r="FS904" s="54"/>
      <c r="FT904" s="54"/>
      <c r="FU904" s="54"/>
      <c r="FV904" s="54"/>
      <c r="FW904" s="54"/>
      <c r="FX904" s="54"/>
      <c r="FY904" s="54"/>
      <c r="FZ904" s="54"/>
      <c r="GA904" s="54"/>
      <c r="GB904" s="54"/>
      <c r="GC904" s="54"/>
      <c r="GD904" s="54"/>
      <c r="GE904" s="54"/>
      <c r="GF904" s="54"/>
      <c r="GG904" s="54"/>
      <c r="GH904" s="54"/>
      <c r="GI904" s="54"/>
      <c r="GJ904" s="54"/>
      <c r="GK904" s="54"/>
      <c r="GL904" s="54"/>
      <c r="GM904" s="54"/>
      <c r="GN904" s="54"/>
      <c r="GO904" s="54"/>
      <c r="GP904" s="54"/>
      <c r="GQ904" s="54"/>
      <c r="GR904" s="54"/>
      <c r="GS904" s="54"/>
      <c r="GT904" s="54"/>
      <c r="GU904" s="54"/>
      <c r="GV904" s="54"/>
      <c r="GW904" s="54"/>
      <c r="GX904" s="54"/>
      <c r="GY904" s="54"/>
      <c r="GZ904" s="54"/>
      <c r="HA904" s="54"/>
      <c r="HB904" s="54"/>
      <c r="HC904" s="54"/>
      <c r="HD904" s="54"/>
      <c r="HE904" s="54"/>
      <c r="HF904" s="54"/>
      <c r="HG904" s="54"/>
      <c r="HH904" s="54"/>
      <c r="HI904" s="54"/>
      <c r="HJ904" s="54"/>
      <c r="HK904" s="54"/>
      <c r="HL904" s="54"/>
      <c r="HM904" s="54"/>
      <c r="HN904" s="54"/>
      <c r="HO904" s="54"/>
      <c r="HP904" s="54"/>
      <c r="HQ904" s="54"/>
      <c r="HR904" s="54"/>
      <c r="HS904" s="54"/>
      <c r="HT904" s="54"/>
      <c r="HU904" s="54"/>
      <c r="HV904" s="54"/>
      <c r="HW904" s="54"/>
      <c r="HX904" s="54"/>
      <c r="HY904" s="54"/>
      <c r="HZ904" s="54"/>
      <c r="IA904" s="54"/>
      <c r="IB904" s="54"/>
      <c r="IC904" s="54"/>
      <c r="ID904" s="54"/>
      <c r="IE904" s="54"/>
      <c r="IF904" s="54"/>
      <c r="IG904" s="54"/>
      <c r="IH904" s="54"/>
      <c r="II904" s="54"/>
      <c r="IJ904" s="54"/>
      <c r="IK904" s="54"/>
      <c r="IL904" s="54"/>
      <c r="IM904" s="54"/>
      <c r="IN904" s="54"/>
      <c r="IO904" s="54"/>
      <c r="IP904" s="54"/>
      <c r="IQ904" s="54"/>
      <c r="IR904" s="54"/>
      <c r="IS904" s="54"/>
      <c r="IT904" s="54"/>
      <c r="IU904" s="54"/>
      <c r="IV904" s="54"/>
      <c r="IW904" s="54"/>
      <c r="IX904" s="54"/>
      <c r="IY904" s="54"/>
      <c r="IZ904" s="54"/>
      <c r="JA904" s="16"/>
      <c r="JB904" s="16"/>
      <c r="JC904" s="16"/>
      <c r="JD904" s="16"/>
    </row>
    <row r="905" spans="1:264" s="6" customFormat="1" x14ac:dyDescent="0.25">
      <c r="A905" s="55">
        <v>901</v>
      </c>
      <c r="B905" s="56">
        <f>ESTUDIANTES!B905</f>
        <v>0</v>
      </c>
      <c r="C905" s="56">
        <f>ESTUDIANTES!C905</f>
        <v>0</v>
      </c>
      <c r="D905" s="97">
        <f>ESTUDIANTES!D905</f>
        <v>0</v>
      </c>
      <c r="E905" s="97"/>
      <c r="F905" s="97"/>
      <c r="G905" s="97"/>
      <c r="H905" s="57">
        <f>ESTUDIANTES!H905</f>
        <v>0</v>
      </c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4"/>
      <c r="EK905" s="54"/>
      <c r="EL905" s="54"/>
      <c r="EM905" s="54"/>
      <c r="EN905" s="54"/>
      <c r="EO905" s="54"/>
      <c r="EP905" s="54"/>
      <c r="EQ905" s="54"/>
      <c r="ER905" s="54"/>
      <c r="ES905" s="54"/>
      <c r="ET905" s="54"/>
      <c r="EU905" s="54"/>
      <c r="EV905" s="54"/>
      <c r="EW905" s="54"/>
      <c r="EX905" s="54"/>
      <c r="EY905" s="54"/>
      <c r="EZ905" s="54"/>
      <c r="FA905" s="54"/>
      <c r="FB905" s="54"/>
      <c r="FC905" s="54"/>
      <c r="FD905" s="54"/>
      <c r="FE905" s="54"/>
      <c r="FF905" s="54"/>
      <c r="FG905" s="54"/>
      <c r="FH905" s="54"/>
      <c r="FI905" s="54"/>
      <c r="FJ905" s="54"/>
      <c r="FK905" s="54"/>
      <c r="FL905" s="54"/>
      <c r="FM905" s="54"/>
      <c r="FN905" s="54"/>
      <c r="FO905" s="54"/>
      <c r="FP905" s="54"/>
      <c r="FQ905" s="54"/>
      <c r="FR905" s="54"/>
      <c r="FS905" s="54"/>
      <c r="FT905" s="54"/>
      <c r="FU905" s="54"/>
      <c r="FV905" s="54"/>
      <c r="FW905" s="54"/>
      <c r="FX905" s="54"/>
      <c r="FY905" s="54"/>
      <c r="FZ905" s="54"/>
      <c r="GA905" s="54"/>
      <c r="GB905" s="54"/>
      <c r="GC905" s="54"/>
      <c r="GD905" s="54"/>
      <c r="GE905" s="54"/>
      <c r="GF905" s="54"/>
      <c r="GG905" s="54"/>
      <c r="GH905" s="54"/>
      <c r="GI905" s="54"/>
      <c r="GJ905" s="54"/>
      <c r="GK905" s="54"/>
      <c r="GL905" s="54"/>
      <c r="GM905" s="54"/>
      <c r="GN905" s="54"/>
      <c r="GO905" s="54"/>
      <c r="GP905" s="54"/>
      <c r="GQ905" s="54"/>
      <c r="GR905" s="54"/>
      <c r="GS905" s="54"/>
      <c r="GT905" s="54"/>
      <c r="GU905" s="54"/>
      <c r="GV905" s="54"/>
      <c r="GW905" s="54"/>
      <c r="GX905" s="54"/>
      <c r="GY905" s="54"/>
      <c r="GZ905" s="54"/>
      <c r="HA905" s="54"/>
      <c r="HB905" s="54"/>
      <c r="HC905" s="54"/>
      <c r="HD905" s="54"/>
      <c r="HE905" s="54"/>
      <c r="HF905" s="54"/>
      <c r="HG905" s="54"/>
      <c r="HH905" s="54"/>
      <c r="HI905" s="54"/>
      <c r="HJ905" s="54"/>
      <c r="HK905" s="54"/>
      <c r="HL905" s="54"/>
      <c r="HM905" s="54"/>
      <c r="HN905" s="54"/>
      <c r="HO905" s="54"/>
      <c r="HP905" s="54"/>
      <c r="HQ905" s="54"/>
      <c r="HR905" s="54"/>
      <c r="HS905" s="54"/>
      <c r="HT905" s="54"/>
      <c r="HU905" s="54"/>
      <c r="HV905" s="54"/>
      <c r="HW905" s="54"/>
      <c r="HX905" s="54"/>
      <c r="HY905" s="54"/>
      <c r="HZ905" s="54"/>
      <c r="IA905" s="54"/>
      <c r="IB905" s="54"/>
      <c r="IC905" s="54"/>
      <c r="ID905" s="54"/>
      <c r="IE905" s="54"/>
      <c r="IF905" s="54"/>
      <c r="IG905" s="54"/>
      <c r="IH905" s="54"/>
      <c r="II905" s="54"/>
      <c r="IJ905" s="54"/>
      <c r="IK905" s="54"/>
      <c r="IL905" s="54"/>
      <c r="IM905" s="54"/>
      <c r="IN905" s="54"/>
      <c r="IO905" s="54"/>
      <c r="IP905" s="54"/>
      <c r="IQ905" s="54"/>
      <c r="IR905" s="54"/>
      <c r="IS905" s="54"/>
      <c r="IT905" s="54"/>
      <c r="IU905" s="54"/>
      <c r="IV905" s="54"/>
      <c r="IW905" s="54"/>
      <c r="IX905" s="54"/>
      <c r="IY905" s="54"/>
      <c r="IZ905" s="54"/>
      <c r="JA905" s="16"/>
      <c r="JB905" s="16"/>
      <c r="JC905" s="16"/>
      <c r="JD905" s="16"/>
    </row>
    <row r="906" spans="1:264" s="6" customFormat="1" x14ac:dyDescent="0.25">
      <c r="A906" s="55">
        <v>902</v>
      </c>
      <c r="B906" s="56">
        <f>ESTUDIANTES!B906</f>
        <v>0</v>
      </c>
      <c r="C906" s="56">
        <f>ESTUDIANTES!C906</f>
        <v>0</v>
      </c>
      <c r="D906" s="97">
        <f>ESTUDIANTES!D906</f>
        <v>0</v>
      </c>
      <c r="E906" s="97"/>
      <c r="F906" s="97"/>
      <c r="G906" s="97"/>
      <c r="H906" s="57">
        <f>ESTUDIANTES!H906</f>
        <v>0</v>
      </c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4"/>
      <c r="EL906" s="54"/>
      <c r="EM906" s="54"/>
      <c r="EN906" s="54"/>
      <c r="EO906" s="54"/>
      <c r="EP906" s="54"/>
      <c r="EQ906" s="54"/>
      <c r="ER906" s="54"/>
      <c r="ES906" s="54"/>
      <c r="ET906" s="54"/>
      <c r="EU906" s="54"/>
      <c r="EV906" s="54"/>
      <c r="EW906" s="54"/>
      <c r="EX906" s="54"/>
      <c r="EY906" s="54"/>
      <c r="EZ906" s="54"/>
      <c r="FA906" s="54"/>
      <c r="FB906" s="54"/>
      <c r="FC906" s="54"/>
      <c r="FD906" s="54"/>
      <c r="FE906" s="54"/>
      <c r="FF906" s="54"/>
      <c r="FG906" s="54"/>
      <c r="FH906" s="54"/>
      <c r="FI906" s="54"/>
      <c r="FJ906" s="54"/>
      <c r="FK906" s="54"/>
      <c r="FL906" s="54"/>
      <c r="FM906" s="54"/>
      <c r="FN906" s="54"/>
      <c r="FO906" s="54"/>
      <c r="FP906" s="54"/>
      <c r="FQ906" s="54"/>
      <c r="FR906" s="54"/>
      <c r="FS906" s="54"/>
      <c r="FT906" s="54"/>
      <c r="FU906" s="54"/>
      <c r="FV906" s="54"/>
      <c r="FW906" s="54"/>
      <c r="FX906" s="54"/>
      <c r="FY906" s="54"/>
      <c r="FZ906" s="54"/>
      <c r="GA906" s="54"/>
      <c r="GB906" s="54"/>
      <c r="GC906" s="54"/>
      <c r="GD906" s="54"/>
      <c r="GE906" s="54"/>
      <c r="GF906" s="54"/>
      <c r="GG906" s="54"/>
      <c r="GH906" s="54"/>
      <c r="GI906" s="54"/>
      <c r="GJ906" s="54"/>
      <c r="GK906" s="54"/>
      <c r="GL906" s="54"/>
      <c r="GM906" s="54"/>
      <c r="GN906" s="54"/>
      <c r="GO906" s="54"/>
      <c r="GP906" s="54"/>
      <c r="GQ906" s="54"/>
      <c r="GR906" s="54"/>
      <c r="GS906" s="54"/>
      <c r="GT906" s="54"/>
      <c r="GU906" s="54"/>
      <c r="GV906" s="54"/>
      <c r="GW906" s="54"/>
      <c r="GX906" s="54"/>
      <c r="GY906" s="54"/>
      <c r="GZ906" s="54"/>
      <c r="HA906" s="54"/>
      <c r="HB906" s="54"/>
      <c r="HC906" s="54"/>
      <c r="HD906" s="54"/>
      <c r="HE906" s="54"/>
      <c r="HF906" s="54"/>
      <c r="HG906" s="54"/>
      <c r="HH906" s="54"/>
      <c r="HI906" s="54"/>
      <c r="HJ906" s="54"/>
      <c r="HK906" s="54"/>
      <c r="HL906" s="54"/>
      <c r="HM906" s="54"/>
      <c r="HN906" s="54"/>
      <c r="HO906" s="54"/>
      <c r="HP906" s="54"/>
      <c r="HQ906" s="54"/>
      <c r="HR906" s="54"/>
      <c r="HS906" s="54"/>
      <c r="HT906" s="54"/>
      <c r="HU906" s="54"/>
      <c r="HV906" s="54"/>
      <c r="HW906" s="54"/>
      <c r="HX906" s="54"/>
      <c r="HY906" s="54"/>
      <c r="HZ906" s="54"/>
      <c r="IA906" s="54"/>
      <c r="IB906" s="54"/>
      <c r="IC906" s="54"/>
      <c r="ID906" s="54"/>
      <c r="IE906" s="54"/>
      <c r="IF906" s="54"/>
      <c r="IG906" s="54"/>
      <c r="IH906" s="54"/>
      <c r="II906" s="54"/>
      <c r="IJ906" s="54"/>
      <c r="IK906" s="54"/>
      <c r="IL906" s="54"/>
      <c r="IM906" s="54"/>
      <c r="IN906" s="54"/>
      <c r="IO906" s="54"/>
      <c r="IP906" s="54"/>
      <c r="IQ906" s="54"/>
      <c r="IR906" s="54"/>
      <c r="IS906" s="54"/>
      <c r="IT906" s="54"/>
      <c r="IU906" s="54"/>
      <c r="IV906" s="54"/>
      <c r="IW906" s="54"/>
      <c r="IX906" s="54"/>
      <c r="IY906" s="54"/>
      <c r="IZ906" s="54"/>
      <c r="JA906" s="16"/>
      <c r="JB906" s="16"/>
      <c r="JC906" s="16"/>
      <c r="JD906" s="16"/>
    </row>
    <row r="907" spans="1:264" s="6" customFormat="1" x14ac:dyDescent="0.25">
      <c r="A907" s="55">
        <v>903</v>
      </c>
      <c r="B907" s="56">
        <f>ESTUDIANTES!B907</f>
        <v>0</v>
      </c>
      <c r="C907" s="56">
        <f>ESTUDIANTES!C907</f>
        <v>0</v>
      </c>
      <c r="D907" s="97">
        <f>ESTUDIANTES!D907</f>
        <v>0</v>
      </c>
      <c r="E907" s="97"/>
      <c r="F907" s="97"/>
      <c r="G907" s="97"/>
      <c r="H907" s="57">
        <f>ESTUDIANTES!H907</f>
        <v>0</v>
      </c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4"/>
      <c r="EK907" s="54"/>
      <c r="EL907" s="54"/>
      <c r="EM907" s="54"/>
      <c r="EN907" s="54"/>
      <c r="EO907" s="54"/>
      <c r="EP907" s="54"/>
      <c r="EQ907" s="54"/>
      <c r="ER907" s="54"/>
      <c r="ES907" s="54"/>
      <c r="ET907" s="54"/>
      <c r="EU907" s="54"/>
      <c r="EV907" s="54"/>
      <c r="EW907" s="54"/>
      <c r="EX907" s="54"/>
      <c r="EY907" s="54"/>
      <c r="EZ907" s="54"/>
      <c r="FA907" s="54"/>
      <c r="FB907" s="54"/>
      <c r="FC907" s="54"/>
      <c r="FD907" s="54"/>
      <c r="FE907" s="54"/>
      <c r="FF907" s="54"/>
      <c r="FG907" s="54"/>
      <c r="FH907" s="54"/>
      <c r="FI907" s="54"/>
      <c r="FJ907" s="54"/>
      <c r="FK907" s="54"/>
      <c r="FL907" s="54"/>
      <c r="FM907" s="54"/>
      <c r="FN907" s="54"/>
      <c r="FO907" s="54"/>
      <c r="FP907" s="54"/>
      <c r="FQ907" s="54"/>
      <c r="FR907" s="54"/>
      <c r="FS907" s="54"/>
      <c r="FT907" s="54"/>
      <c r="FU907" s="54"/>
      <c r="FV907" s="54"/>
      <c r="FW907" s="54"/>
      <c r="FX907" s="54"/>
      <c r="FY907" s="54"/>
      <c r="FZ907" s="54"/>
      <c r="GA907" s="54"/>
      <c r="GB907" s="54"/>
      <c r="GC907" s="54"/>
      <c r="GD907" s="54"/>
      <c r="GE907" s="54"/>
      <c r="GF907" s="54"/>
      <c r="GG907" s="54"/>
      <c r="GH907" s="54"/>
      <c r="GI907" s="54"/>
      <c r="GJ907" s="54"/>
      <c r="GK907" s="54"/>
      <c r="GL907" s="54"/>
      <c r="GM907" s="54"/>
      <c r="GN907" s="54"/>
      <c r="GO907" s="54"/>
      <c r="GP907" s="54"/>
      <c r="GQ907" s="54"/>
      <c r="GR907" s="54"/>
      <c r="GS907" s="54"/>
      <c r="GT907" s="54"/>
      <c r="GU907" s="54"/>
      <c r="GV907" s="54"/>
      <c r="GW907" s="54"/>
      <c r="GX907" s="54"/>
      <c r="GY907" s="54"/>
      <c r="GZ907" s="54"/>
      <c r="HA907" s="54"/>
      <c r="HB907" s="54"/>
      <c r="HC907" s="54"/>
      <c r="HD907" s="54"/>
      <c r="HE907" s="54"/>
      <c r="HF907" s="54"/>
      <c r="HG907" s="54"/>
      <c r="HH907" s="54"/>
      <c r="HI907" s="54"/>
      <c r="HJ907" s="54"/>
      <c r="HK907" s="54"/>
      <c r="HL907" s="54"/>
      <c r="HM907" s="54"/>
      <c r="HN907" s="54"/>
      <c r="HO907" s="54"/>
      <c r="HP907" s="54"/>
      <c r="HQ907" s="54"/>
      <c r="HR907" s="54"/>
      <c r="HS907" s="54"/>
      <c r="HT907" s="54"/>
      <c r="HU907" s="54"/>
      <c r="HV907" s="54"/>
      <c r="HW907" s="54"/>
      <c r="HX907" s="54"/>
      <c r="HY907" s="54"/>
      <c r="HZ907" s="54"/>
      <c r="IA907" s="54"/>
      <c r="IB907" s="54"/>
      <c r="IC907" s="54"/>
      <c r="ID907" s="54"/>
      <c r="IE907" s="54"/>
      <c r="IF907" s="54"/>
      <c r="IG907" s="54"/>
      <c r="IH907" s="54"/>
      <c r="II907" s="54"/>
      <c r="IJ907" s="54"/>
      <c r="IK907" s="54"/>
      <c r="IL907" s="54"/>
      <c r="IM907" s="54"/>
      <c r="IN907" s="54"/>
      <c r="IO907" s="54"/>
      <c r="IP907" s="54"/>
      <c r="IQ907" s="54"/>
      <c r="IR907" s="54"/>
      <c r="IS907" s="54"/>
      <c r="IT907" s="54"/>
      <c r="IU907" s="54"/>
      <c r="IV907" s="54"/>
      <c r="IW907" s="54"/>
      <c r="IX907" s="54"/>
      <c r="IY907" s="54"/>
      <c r="IZ907" s="54"/>
      <c r="JA907" s="16"/>
      <c r="JB907" s="16"/>
      <c r="JC907" s="16"/>
      <c r="JD907" s="16"/>
    </row>
    <row r="908" spans="1:264" s="6" customFormat="1" x14ac:dyDescent="0.25">
      <c r="A908" s="55">
        <v>904</v>
      </c>
      <c r="B908" s="56">
        <f>ESTUDIANTES!B908</f>
        <v>0</v>
      </c>
      <c r="C908" s="56">
        <f>ESTUDIANTES!C908</f>
        <v>0</v>
      </c>
      <c r="D908" s="97">
        <f>ESTUDIANTES!D908</f>
        <v>0</v>
      </c>
      <c r="E908" s="97"/>
      <c r="F908" s="97"/>
      <c r="G908" s="97"/>
      <c r="H908" s="57">
        <f>ESTUDIANTES!H908</f>
        <v>0</v>
      </c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4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4"/>
      <c r="EK908" s="54"/>
      <c r="EL908" s="54"/>
      <c r="EM908" s="54"/>
      <c r="EN908" s="54"/>
      <c r="EO908" s="54"/>
      <c r="EP908" s="54"/>
      <c r="EQ908" s="54"/>
      <c r="ER908" s="54"/>
      <c r="ES908" s="54"/>
      <c r="ET908" s="54"/>
      <c r="EU908" s="54"/>
      <c r="EV908" s="54"/>
      <c r="EW908" s="54"/>
      <c r="EX908" s="54"/>
      <c r="EY908" s="54"/>
      <c r="EZ908" s="54"/>
      <c r="FA908" s="54"/>
      <c r="FB908" s="54"/>
      <c r="FC908" s="54"/>
      <c r="FD908" s="54"/>
      <c r="FE908" s="54"/>
      <c r="FF908" s="54"/>
      <c r="FG908" s="54"/>
      <c r="FH908" s="54"/>
      <c r="FI908" s="54"/>
      <c r="FJ908" s="54"/>
      <c r="FK908" s="54"/>
      <c r="FL908" s="54"/>
      <c r="FM908" s="54"/>
      <c r="FN908" s="54"/>
      <c r="FO908" s="54"/>
      <c r="FP908" s="54"/>
      <c r="FQ908" s="54"/>
      <c r="FR908" s="54"/>
      <c r="FS908" s="54"/>
      <c r="FT908" s="54"/>
      <c r="FU908" s="54"/>
      <c r="FV908" s="54"/>
      <c r="FW908" s="54"/>
      <c r="FX908" s="54"/>
      <c r="FY908" s="54"/>
      <c r="FZ908" s="54"/>
      <c r="GA908" s="54"/>
      <c r="GB908" s="54"/>
      <c r="GC908" s="54"/>
      <c r="GD908" s="54"/>
      <c r="GE908" s="54"/>
      <c r="GF908" s="54"/>
      <c r="GG908" s="54"/>
      <c r="GH908" s="54"/>
      <c r="GI908" s="54"/>
      <c r="GJ908" s="54"/>
      <c r="GK908" s="54"/>
      <c r="GL908" s="54"/>
      <c r="GM908" s="54"/>
      <c r="GN908" s="54"/>
      <c r="GO908" s="54"/>
      <c r="GP908" s="54"/>
      <c r="GQ908" s="54"/>
      <c r="GR908" s="54"/>
      <c r="GS908" s="54"/>
      <c r="GT908" s="54"/>
      <c r="GU908" s="54"/>
      <c r="GV908" s="54"/>
      <c r="GW908" s="54"/>
      <c r="GX908" s="54"/>
      <c r="GY908" s="54"/>
      <c r="GZ908" s="54"/>
      <c r="HA908" s="54"/>
      <c r="HB908" s="54"/>
      <c r="HC908" s="54"/>
      <c r="HD908" s="54"/>
      <c r="HE908" s="54"/>
      <c r="HF908" s="54"/>
      <c r="HG908" s="54"/>
      <c r="HH908" s="54"/>
      <c r="HI908" s="54"/>
      <c r="HJ908" s="54"/>
      <c r="HK908" s="54"/>
      <c r="HL908" s="54"/>
      <c r="HM908" s="54"/>
      <c r="HN908" s="54"/>
      <c r="HO908" s="54"/>
      <c r="HP908" s="54"/>
      <c r="HQ908" s="54"/>
      <c r="HR908" s="54"/>
      <c r="HS908" s="54"/>
      <c r="HT908" s="54"/>
      <c r="HU908" s="54"/>
      <c r="HV908" s="54"/>
      <c r="HW908" s="54"/>
      <c r="HX908" s="54"/>
      <c r="HY908" s="54"/>
      <c r="HZ908" s="54"/>
      <c r="IA908" s="54"/>
      <c r="IB908" s="54"/>
      <c r="IC908" s="54"/>
      <c r="ID908" s="54"/>
      <c r="IE908" s="54"/>
      <c r="IF908" s="54"/>
      <c r="IG908" s="54"/>
      <c r="IH908" s="54"/>
      <c r="II908" s="54"/>
      <c r="IJ908" s="54"/>
      <c r="IK908" s="54"/>
      <c r="IL908" s="54"/>
      <c r="IM908" s="54"/>
      <c r="IN908" s="54"/>
      <c r="IO908" s="54"/>
      <c r="IP908" s="54"/>
      <c r="IQ908" s="54"/>
      <c r="IR908" s="54"/>
      <c r="IS908" s="54"/>
      <c r="IT908" s="54"/>
      <c r="IU908" s="54"/>
      <c r="IV908" s="54"/>
      <c r="IW908" s="54"/>
      <c r="IX908" s="54"/>
      <c r="IY908" s="54"/>
      <c r="IZ908" s="54"/>
      <c r="JA908" s="16"/>
      <c r="JB908" s="16"/>
      <c r="JC908" s="16"/>
      <c r="JD908" s="16"/>
    </row>
    <row r="909" spans="1:264" s="6" customFormat="1" x14ac:dyDescent="0.25">
      <c r="A909" s="55">
        <v>905</v>
      </c>
      <c r="B909" s="56">
        <f>ESTUDIANTES!B909</f>
        <v>0</v>
      </c>
      <c r="C909" s="56">
        <f>ESTUDIANTES!C909</f>
        <v>0</v>
      </c>
      <c r="D909" s="97">
        <f>ESTUDIANTES!D909</f>
        <v>0</v>
      </c>
      <c r="E909" s="97"/>
      <c r="F909" s="97"/>
      <c r="G909" s="97"/>
      <c r="H909" s="57">
        <f>ESTUDIANTES!H909</f>
        <v>0</v>
      </c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  <c r="CP909" s="54"/>
      <c r="CQ909" s="54"/>
      <c r="CR909" s="54"/>
      <c r="CS909" s="54"/>
      <c r="CT909" s="54"/>
      <c r="CU909" s="54"/>
      <c r="CV909" s="54"/>
      <c r="CW909" s="54"/>
      <c r="CX909" s="54"/>
      <c r="CY909" s="54"/>
      <c r="CZ909" s="54"/>
      <c r="DA909" s="54"/>
      <c r="DB909" s="54"/>
      <c r="DC909" s="54"/>
      <c r="DD909" s="54"/>
      <c r="DE909" s="54"/>
      <c r="DF909" s="54"/>
      <c r="DG909" s="54"/>
      <c r="DH909" s="54"/>
      <c r="DI909" s="54"/>
      <c r="DJ909" s="54"/>
      <c r="DK909" s="54"/>
      <c r="DL909" s="54"/>
      <c r="DM909" s="54"/>
      <c r="DN909" s="54"/>
      <c r="DO909" s="54"/>
      <c r="DP909" s="54"/>
      <c r="DQ909" s="54"/>
      <c r="DR909" s="54"/>
      <c r="DS909" s="54"/>
      <c r="DT909" s="54"/>
      <c r="DU909" s="54"/>
      <c r="DV909" s="54"/>
      <c r="DW909" s="54"/>
      <c r="DX909" s="54"/>
      <c r="DY909" s="54"/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  <c r="EJ909" s="54"/>
      <c r="EK909" s="54"/>
      <c r="EL909" s="54"/>
      <c r="EM909" s="54"/>
      <c r="EN909" s="54"/>
      <c r="EO909" s="54"/>
      <c r="EP909" s="54"/>
      <c r="EQ909" s="54"/>
      <c r="ER909" s="54"/>
      <c r="ES909" s="54"/>
      <c r="ET909" s="54"/>
      <c r="EU909" s="54"/>
      <c r="EV909" s="54"/>
      <c r="EW909" s="54"/>
      <c r="EX909" s="54"/>
      <c r="EY909" s="54"/>
      <c r="EZ909" s="54"/>
      <c r="FA909" s="54"/>
      <c r="FB909" s="54"/>
      <c r="FC909" s="54"/>
      <c r="FD909" s="54"/>
      <c r="FE909" s="54"/>
      <c r="FF909" s="54"/>
      <c r="FG909" s="54"/>
      <c r="FH909" s="54"/>
      <c r="FI909" s="54"/>
      <c r="FJ909" s="54"/>
      <c r="FK909" s="54"/>
      <c r="FL909" s="54"/>
      <c r="FM909" s="54"/>
      <c r="FN909" s="54"/>
      <c r="FO909" s="54"/>
      <c r="FP909" s="54"/>
      <c r="FQ909" s="54"/>
      <c r="FR909" s="54"/>
      <c r="FS909" s="54"/>
      <c r="FT909" s="54"/>
      <c r="FU909" s="54"/>
      <c r="FV909" s="54"/>
      <c r="FW909" s="54"/>
      <c r="FX909" s="54"/>
      <c r="FY909" s="54"/>
      <c r="FZ909" s="54"/>
      <c r="GA909" s="54"/>
      <c r="GB909" s="54"/>
      <c r="GC909" s="54"/>
      <c r="GD909" s="54"/>
      <c r="GE909" s="54"/>
      <c r="GF909" s="54"/>
      <c r="GG909" s="54"/>
      <c r="GH909" s="54"/>
      <c r="GI909" s="54"/>
      <c r="GJ909" s="54"/>
      <c r="GK909" s="54"/>
      <c r="GL909" s="54"/>
      <c r="GM909" s="54"/>
      <c r="GN909" s="54"/>
      <c r="GO909" s="54"/>
      <c r="GP909" s="54"/>
      <c r="GQ909" s="54"/>
      <c r="GR909" s="54"/>
      <c r="GS909" s="54"/>
      <c r="GT909" s="54"/>
      <c r="GU909" s="54"/>
      <c r="GV909" s="54"/>
      <c r="GW909" s="54"/>
      <c r="GX909" s="54"/>
      <c r="GY909" s="54"/>
      <c r="GZ909" s="54"/>
      <c r="HA909" s="54"/>
      <c r="HB909" s="54"/>
      <c r="HC909" s="54"/>
      <c r="HD909" s="54"/>
      <c r="HE909" s="54"/>
      <c r="HF909" s="54"/>
      <c r="HG909" s="54"/>
      <c r="HH909" s="54"/>
      <c r="HI909" s="54"/>
      <c r="HJ909" s="54"/>
      <c r="HK909" s="54"/>
      <c r="HL909" s="54"/>
      <c r="HM909" s="54"/>
      <c r="HN909" s="54"/>
      <c r="HO909" s="54"/>
      <c r="HP909" s="54"/>
      <c r="HQ909" s="54"/>
      <c r="HR909" s="54"/>
      <c r="HS909" s="54"/>
      <c r="HT909" s="54"/>
      <c r="HU909" s="54"/>
      <c r="HV909" s="54"/>
      <c r="HW909" s="54"/>
      <c r="HX909" s="54"/>
      <c r="HY909" s="54"/>
      <c r="HZ909" s="54"/>
      <c r="IA909" s="54"/>
      <c r="IB909" s="54"/>
      <c r="IC909" s="54"/>
      <c r="ID909" s="54"/>
      <c r="IE909" s="54"/>
      <c r="IF909" s="54"/>
      <c r="IG909" s="54"/>
      <c r="IH909" s="54"/>
      <c r="II909" s="54"/>
      <c r="IJ909" s="54"/>
      <c r="IK909" s="54"/>
      <c r="IL909" s="54"/>
      <c r="IM909" s="54"/>
      <c r="IN909" s="54"/>
      <c r="IO909" s="54"/>
      <c r="IP909" s="54"/>
      <c r="IQ909" s="54"/>
      <c r="IR909" s="54"/>
      <c r="IS909" s="54"/>
      <c r="IT909" s="54"/>
      <c r="IU909" s="54"/>
      <c r="IV909" s="54"/>
      <c r="IW909" s="54"/>
      <c r="IX909" s="54"/>
      <c r="IY909" s="54"/>
      <c r="IZ909" s="54"/>
      <c r="JA909" s="16"/>
      <c r="JB909" s="16"/>
      <c r="JC909" s="16"/>
      <c r="JD909" s="16"/>
    </row>
    <row r="910" spans="1:264" s="6" customFormat="1" x14ac:dyDescent="0.25">
      <c r="A910" s="55">
        <v>906</v>
      </c>
      <c r="B910" s="56">
        <f>ESTUDIANTES!B910</f>
        <v>0</v>
      </c>
      <c r="C910" s="56">
        <f>ESTUDIANTES!C910</f>
        <v>0</v>
      </c>
      <c r="D910" s="97">
        <f>ESTUDIANTES!D910</f>
        <v>0</v>
      </c>
      <c r="E910" s="97"/>
      <c r="F910" s="97"/>
      <c r="G910" s="97"/>
      <c r="H910" s="57">
        <f>ESTUDIANTES!H910</f>
        <v>0</v>
      </c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  <c r="CP910" s="54"/>
      <c r="CQ910" s="54"/>
      <c r="CR910" s="54"/>
      <c r="CS910" s="54"/>
      <c r="CT910" s="54"/>
      <c r="CU910" s="54"/>
      <c r="CV910" s="54"/>
      <c r="CW910" s="54"/>
      <c r="CX910" s="54"/>
      <c r="CY910" s="54"/>
      <c r="CZ910" s="54"/>
      <c r="DA910" s="54"/>
      <c r="DB910" s="54"/>
      <c r="DC910" s="54"/>
      <c r="DD910" s="54"/>
      <c r="DE910" s="54"/>
      <c r="DF910" s="54"/>
      <c r="DG910" s="54"/>
      <c r="DH910" s="54"/>
      <c r="DI910" s="54"/>
      <c r="DJ910" s="54"/>
      <c r="DK910" s="54"/>
      <c r="DL910" s="54"/>
      <c r="DM910" s="54"/>
      <c r="DN910" s="54"/>
      <c r="DO910" s="54"/>
      <c r="DP910" s="54"/>
      <c r="DQ910" s="54"/>
      <c r="DR910" s="54"/>
      <c r="DS910" s="54"/>
      <c r="DT910" s="54"/>
      <c r="DU910" s="54"/>
      <c r="DV910" s="54"/>
      <c r="DW910" s="54"/>
      <c r="DX910" s="54"/>
      <c r="DY910" s="54"/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  <c r="EJ910" s="54"/>
      <c r="EK910" s="54"/>
      <c r="EL910" s="54"/>
      <c r="EM910" s="54"/>
      <c r="EN910" s="54"/>
      <c r="EO910" s="54"/>
      <c r="EP910" s="54"/>
      <c r="EQ910" s="54"/>
      <c r="ER910" s="54"/>
      <c r="ES910" s="54"/>
      <c r="ET910" s="54"/>
      <c r="EU910" s="54"/>
      <c r="EV910" s="54"/>
      <c r="EW910" s="54"/>
      <c r="EX910" s="54"/>
      <c r="EY910" s="54"/>
      <c r="EZ910" s="54"/>
      <c r="FA910" s="54"/>
      <c r="FB910" s="54"/>
      <c r="FC910" s="54"/>
      <c r="FD910" s="54"/>
      <c r="FE910" s="54"/>
      <c r="FF910" s="54"/>
      <c r="FG910" s="54"/>
      <c r="FH910" s="54"/>
      <c r="FI910" s="54"/>
      <c r="FJ910" s="54"/>
      <c r="FK910" s="54"/>
      <c r="FL910" s="54"/>
      <c r="FM910" s="54"/>
      <c r="FN910" s="54"/>
      <c r="FO910" s="54"/>
      <c r="FP910" s="54"/>
      <c r="FQ910" s="54"/>
      <c r="FR910" s="54"/>
      <c r="FS910" s="54"/>
      <c r="FT910" s="54"/>
      <c r="FU910" s="54"/>
      <c r="FV910" s="54"/>
      <c r="FW910" s="54"/>
      <c r="FX910" s="54"/>
      <c r="FY910" s="54"/>
      <c r="FZ910" s="54"/>
      <c r="GA910" s="54"/>
      <c r="GB910" s="54"/>
      <c r="GC910" s="54"/>
      <c r="GD910" s="54"/>
      <c r="GE910" s="54"/>
      <c r="GF910" s="54"/>
      <c r="GG910" s="54"/>
      <c r="GH910" s="54"/>
      <c r="GI910" s="54"/>
      <c r="GJ910" s="54"/>
      <c r="GK910" s="54"/>
      <c r="GL910" s="54"/>
      <c r="GM910" s="54"/>
      <c r="GN910" s="54"/>
      <c r="GO910" s="54"/>
      <c r="GP910" s="54"/>
      <c r="GQ910" s="54"/>
      <c r="GR910" s="54"/>
      <c r="GS910" s="54"/>
      <c r="GT910" s="54"/>
      <c r="GU910" s="54"/>
      <c r="GV910" s="54"/>
      <c r="GW910" s="54"/>
      <c r="GX910" s="54"/>
      <c r="GY910" s="54"/>
      <c r="GZ910" s="54"/>
      <c r="HA910" s="54"/>
      <c r="HB910" s="54"/>
      <c r="HC910" s="54"/>
      <c r="HD910" s="54"/>
      <c r="HE910" s="54"/>
      <c r="HF910" s="54"/>
      <c r="HG910" s="54"/>
      <c r="HH910" s="54"/>
      <c r="HI910" s="54"/>
      <c r="HJ910" s="54"/>
      <c r="HK910" s="54"/>
      <c r="HL910" s="54"/>
      <c r="HM910" s="54"/>
      <c r="HN910" s="54"/>
      <c r="HO910" s="54"/>
      <c r="HP910" s="54"/>
      <c r="HQ910" s="54"/>
      <c r="HR910" s="54"/>
      <c r="HS910" s="54"/>
      <c r="HT910" s="54"/>
      <c r="HU910" s="54"/>
      <c r="HV910" s="54"/>
      <c r="HW910" s="54"/>
      <c r="HX910" s="54"/>
      <c r="HY910" s="54"/>
      <c r="HZ910" s="54"/>
      <c r="IA910" s="54"/>
      <c r="IB910" s="54"/>
      <c r="IC910" s="54"/>
      <c r="ID910" s="54"/>
      <c r="IE910" s="54"/>
      <c r="IF910" s="54"/>
      <c r="IG910" s="54"/>
      <c r="IH910" s="54"/>
      <c r="II910" s="54"/>
      <c r="IJ910" s="54"/>
      <c r="IK910" s="54"/>
      <c r="IL910" s="54"/>
      <c r="IM910" s="54"/>
      <c r="IN910" s="54"/>
      <c r="IO910" s="54"/>
      <c r="IP910" s="54"/>
      <c r="IQ910" s="54"/>
      <c r="IR910" s="54"/>
      <c r="IS910" s="54"/>
      <c r="IT910" s="54"/>
      <c r="IU910" s="54"/>
      <c r="IV910" s="54"/>
      <c r="IW910" s="54"/>
      <c r="IX910" s="54"/>
      <c r="IY910" s="54"/>
      <c r="IZ910" s="54"/>
      <c r="JA910" s="16"/>
      <c r="JB910" s="16"/>
      <c r="JC910" s="16"/>
      <c r="JD910" s="16"/>
    </row>
    <row r="911" spans="1:264" s="6" customFormat="1" x14ac:dyDescent="0.25">
      <c r="A911" s="55">
        <v>907</v>
      </c>
      <c r="B911" s="56">
        <f>ESTUDIANTES!B911</f>
        <v>0</v>
      </c>
      <c r="C911" s="56">
        <f>ESTUDIANTES!C911</f>
        <v>0</v>
      </c>
      <c r="D911" s="97">
        <f>ESTUDIANTES!D911</f>
        <v>0</v>
      </c>
      <c r="E911" s="97"/>
      <c r="F911" s="97"/>
      <c r="G911" s="97"/>
      <c r="H911" s="57">
        <f>ESTUDIANTES!H911</f>
        <v>0</v>
      </c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4"/>
      <c r="EL911" s="54"/>
      <c r="EM911" s="54"/>
      <c r="EN911" s="54"/>
      <c r="EO911" s="54"/>
      <c r="EP911" s="54"/>
      <c r="EQ911" s="54"/>
      <c r="ER911" s="54"/>
      <c r="ES911" s="54"/>
      <c r="ET911" s="54"/>
      <c r="EU911" s="54"/>
      <c r="EV911" s="54"/>
      <c r="EW911" s="54"/>
      <c r="EX911" s="54"/>
      <c r="EY911" s="54"/>
      <c r="EZ911" s="54"/>
      <c r="FA911" s="54"/>
      <c r="FB911" s="54"/>
      <c r="FC911" s="54"/>
      <c r="FD911" s="54"/>
      <c r="FE911" s="54"/>
      <c r="FF911" s="54"/>
      <c r="FG911" s="54"/>
      <c r="FH911" s="54"/>
      <c r="FI911" s="54"/>
      <c r="FJ911" s="54"/>
      <c r="FK911" s="54"/>
      <c r="FL911" s="54"/>
      <c r="FM911" s="54"/>
      <c r="FN911" s="54"/>
      <c r="FO911" s="54"/>
      <c r="FP911" s="54"/>
      <c r="FQ911" s="54"/>
      <c r="FR911" s="54"/>
      <c r="FS911" s="54"/>
      <c r="FT911" s="54"/>
      <c r="FU911" s="54"/>
      <c r="FV911" s="54"/>
      <c r="FW911" s="54"/>
      <c r="FX911" s="54"/>
      <c r="FY911" s="54"/>
      <c r="FZ911" s="54"/>
      <c r="GA911" s="54"/>
      <c r="GB911" s="54"/>
      <c r="GC911" s="54"/>
      <c r="GD911" s="54"/>
      <c r="GE911" s="54"/>
      <c r="GF911" s="54"/>
      <c r="GG911" s="54"/>
      <c r="GH911" s="54"/>
      <c r="GI911" s="54"/>
      <c r="GJ911" s="54"/>
      <c r="GK911" s="54"/>
      <c r="GL911" s="54"/>
      <c r="GM911" s="54"/>
      <c r="GN911" s="54"/>
      <c r="GO911" s="54"/>
      <c r="GP911" s="54"/>
      <c r="GQ911" s="54"/>
      <c r="GR911" s="54"/>
      <c r="GS911" s="54"/>
      <c r="GT911" s="54"/>
      <c r="GU911" s="54"/>
      <c r="GV911" s="54"/>
      <c r="GW911" s="54"/>
      <c r="GX911" s="54"/>
      <c r="GY911" s="54"/>
      <c r="GZ911" s="54"/>
      <c r="HA911" s="54"/>
      <c r="HB911" s="54"/>
      <c r="HC911" s="54"/>
      <c r="HD911" s="54"/>
      <c r="HE911" s="54"/>
      <c r="HF911" s="54"/>
      <c r="HG911" s="54"/>
      <c r="HH911" s="54"/>
      <c r="HI911" s="54"/>
      <c r="HJ911" s="54"/>
      <c r="HK911" s="54"/>
      <c r="HL911" s="54"/>
      <c r="HM911" s="54"/>
      <c r="HN911" s="54"/>
      <c r="HO911" s="54"/>
      <c r="HP911" s="54"/>
      <c r="HQ911" s="54"/>
      <c r="HR911" s="54"/>
      <c r="HS911" s="54"/>
      <c r="HT911" s="54"/>
      <c r="HU911" s="54"/>
      <c r="HV911" s="54"/>
      <c r="HW911" s="54"/>
      <c r="HX911" s="54"/>
      <c r="HY911" s="54"/>
      <c r="HZ911" s="54"/>
      <c r="IA911" s="54"/>
      <c r="IB911" s="54"/>
      <c r="IC911" s="54"/>
      <c r="ID911" s="54"/>
      <c r="IE911" s="54"/>
      <c r="IF911" s="54"/>
      <c r="IG911" s="54"/>
      <c r="IH911" s="54"/>
      <c r="II911" s="54"/>
      <c r="IJ911" s="54"/>
      <c r="IK911" s="54"/>
      <c r="IL911" s="54"/>
      <c r="IM911" s="54"/>
      <c r="IN911" s="54"/>
      <c r="IO911" s="54"/>
      <c r="IP911" s="54"/>
      <c r="IQ911" s="54"/>
      <c r="IR911" s="54"/>
      <c r="IS911" s="54"/>
      <c r="IT911" s="54"/>
      <c r="IU911" s="54"/>
      <c r="IV911" s="54"/>
      <c r="IW911" s="54"/>
      <c r="IX911" s="54"/>
      <c r="IY911" s="54"/>
      <c r="IZ911" s="54"/>
      <c r="JA911" s="16"/>
      <c r="JB911" s="16"/>
      <c r="JC911" s="16"/>
      <c r="JD911" s="16"/>
    </row>
    <row r="912" spans="1:264" s="6" customFormat="1" x14ac:dyDescent="0.25">
      <c r="A912" s="55">
        <v>908</v>
      </c>
      <c r="B912" s="56">
        <f>ESTUDIANTES!B912</f>
        <v>0</v>
      </c>
      <c r="C912" s="56">
        <f>ESTUDIANTES!C912</f>
        <v>0</v>
      </c>
      <c r="D912" s="97">
        <f>ESTUDIANTES!D912</f>
        <v>0</v>
      </c>
      <c r="E912" s="97"/>
      <c r="F912" s="97"/>
      <c r="G912" s="97"/>
      <c r="H912" s="57">
        <f>ESTUDIANTES!H912</f>
        <v>0</v>
      </c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4"/>
      <c r="EK912" s="54"/>
      <c r="EL912" s="54"/>
      <c r="EM912" s="54"/>
      <c r="EN912" s="54"/>
      <c r="EO912" s="54"/>
      <c r="EP912" s="54"/>
      <c r="EQ912" s="54"/>
      <c r="ER912" s="54"/>
      <c r="ES912" s="54"/>
      <c r="ET912" s="54"/>
      <c r="EU912" s="54"/>
      <c r="EV912" s="54"/>
      <c r="EW912" s="54"/>
      <c r="EX912" s="54"/>
      <c r="EY912" s="54"/>
      <c r="EZ912" s="54"/>
      <c r="FA912" s="54"/>
      <c r="FB912" s="54"/>
      <c r="FC912" s="54"/>
      <c r="FD912" s="54"/>
      <c r="FE912" s="54"/>
      <c r="FF912" s="54"/>
      <c r="FG912" s="54"/>
      <c r="FH912" s="54"/>
      <c r="FI912" s="54"/>
      <c r="FJ912" s="54"/>
      <c r="FK912" s="54"/>
      <c r="FL912" s="54"/>
      <c r="FM912" s="54"/>
      <c r="FN912" s="54"/>
      <c r="FO912" s="54"/>
      <c r="FP912" s="54"/>
      <c r="FQ912" s="54"/>
      <c r="FR912" s="54"/>
      <c r="FS912" s="54"/>
      <c r="FT912" s="54"/>
      <c r="FU912" s="54"/>
      <c r="FV912" s="54"/>
      <c r="FW912" s="54"/>
      <c r="FX912" s="54"/>
      <c r="FY912" s="54"/>
      <c r="FZ912" s="54"/>
      <c r="GA912" s="54"/>
      <c r="GB912" s="54"/>
      <c r="GC912" s="54"/>
      <c r="GD912" s="54"/>
      <c r="GE912" s="54"/>
      <c r="GF912" s="54"/>
      <c r="GG912" s="54"/>
      <c r="GH912" s="54"/>
      <c r="GI912" s="54"/>
      <c r="GJ912" s="54"/>
      <c r="GK912" s="54"/>
      <c r="GL912" s="54"/>
      <c r="GM912" s="54"/>
      <c r="GN912" s="54"/>
      <c r="GO912" s="54"/>
      <c r="GP912" s="54"/>
      <c r="GQ912" s="54"/>
      <c r="GR912" s="54"/>
      <c r="GS912" s="54"/>
      <c r="GT912" s="54"/>
      <c r="GU912" s="54"/>
      <c r="GV912" s="54"/>
      <c r="GW912" s="54"/>
      <c r="GX912" s="54"/>
      <c r="GY912" s="54"/>
      <c r="GZ912" s="54"/>
      <c r="HA912" s="54"/>
      <c r="HB912" s="54"/>
      <c r="HC912" s="54"/>
      <c r="HD912" s="54"/>
      <c r="HE912" s="54"/>
      <c r="HF912" s="54"/>
      <c r="HG912" s="54"/>
      <c r="HH912" s="54"/>
      <c r="HI912" s="54"/>
      <c r="HJ912" s="54"/>
      <c r="HK912" s="54"/>
      <c r="HL912" s="54"/>
      <c r="HM912" s="54"/>
      <c r="HN912" s="54"/>
      <c r="HO912" s="54"/>
      <c r="HP912" s="54"/>
      <c r="HQ912" s="54"/>
      <c r="HR912" s="54"/>
      <c r="HS912" s="54"/>
      <c r="HT912" s="54"/>
      <c r="HU912" s="54"/>
      <c r="HV912" s="54"/>
      <c r="HW912" s="54"/>
      <c r="HX912" s="54"/>
      <c r="HY912" s="54"/>
      <c r="HZ912" s="54"/>
      <c r="IA912" s="54"/>
      <c r="IB912" s="54"/>
      <c r="IC912" s="54"/>
      <c r="ID912" s="54"/>
      <c r="IE912" s="54"/>
      <c r="IF912" s="54"/>
      <c r="IG912" s="54"/>
      <c r="IH912" s="54"/>
      <c r="II912" s="54"/>
      <c r="IJ912" s="54"/>
      <c r="IK912" s="54"/>
      <c r="IL912" s="54"/>
      <c r="IM912" s="54"/>
      <c r="IN912" s="54"/>
      <c r="IO912" s="54"/>
      <c r="IP912" s="54"/>
      <c r="IQ912" s="54"/>
      <c r="IR912" s="54"/>
      <c r="IS912" s="54"/>
      <c r="IT912" s="54"/>
      <c r="IU912" s="54"/>
      <c r="IV912" s="54"/>
      <c r="IW912" s="54"/>
      <c r="IX912" s="54"/>
      <c r="IY912" s="54"/>
      <c r="IZ912" s="54"/>
      <c r="JA912" s="16"/>
      <c r="JB912" s="16"/>
      <c r="JC912" s="16"/>
      <c r="JD912" s="16"/>
    </row>
    <row r="913" spans="1:264" s="6" customFormat="1" x14ac:dyDescent="0.25">
      <c r="A913" s="55">
        <v>909</v>
      </c>
      <c r="B913" s="56">
        <f>ESTUDIANTES!B913</f>
        <v>0</v>
      </c>
      <c r="C913" s="56">
        <f>ESTUDIANTES!C913</f>
        <v>0</v>
      </c>
      <c r="D913" s="97">
        <f>ESTUDIANTES!D913</f>
        <v>0</v>
      </c>
      <c r="E913" s="97"/>
      <c r="F913" s="97"/>
      <c r="G913" s="97"/>
      <c r="H913" s="57">
        <f>ESTUDIANTES!H913</f>
        <v>0</v>
      </c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4"/>
      <c r="EK913" s="54"/>
      <c r="EL913" s="54"/>
      <c r="EM913" s="54"/>
      <c r="EN913" s="54"/>
      <c r="EO913" s="54"/>
      <c r="EP913" s="54"/>
      <c r="EQ913" s="54"/>
      <c r="ER913" s="54"/>
      <c r="ES913" s="54"/>
      <c r="ET913" s="54"/>
      <c r="EU913" s="54"/>
      <c r="EV913" s="54"/>
      <c r="EW913" s="54"/>
      <c r="EX913" s="54"/>
      <c r="EY913" s="54"/>
      <c r="EZ913" s="54"/>
      <c r="FA913" s="54"/>
      <c r="FB913" s="54"/>
      <c r="FC913" s="54"/>
      <c r="FD913" s="54"/>
      <c r="FE913" s="54"/>
      <c r="FF913" s="54"/>
      <c r="FG913" s="54"/>
      <c r="FH913" s="54"/>
      <c r="FI913" s="54"/>
      <c r="FJ913" s="54"/>
      <c r="FK913" s="54"/>
      <c r="FL913" s="54"/>
      <c r="FM913" s="54"/>
      <c r="FN913" s="54"/>
      <c r="FO913" s="54"/>
      <c r="FP913" s="54"/>
      <c r="FQ913" s="54"/>
      <c r="FR913" s="54"/>
      <c r="FS913" s="54"/>
      <c r="FT913" s="54"/>
      <c r="FU913" s="54"/>
      <c r="FV913" s="54"/>
      <c r="FW913" s="54"/>
      <c r="FX913" s="54"/>
      <c r="FY913" s="54"/>
      <c r="FZ913" s="54"/>
      <c r="GA913" s="54"/>
      <c r="GB913" s="54"/>
      <c r="GC913" s="54"/>
      <c r="GD913" s="54"/>
      <c r="GE913" s="54"/>
      <c r="GF913" s="54"/>
      <c r="GG913" s="54"/>
      <c r="GH913" s="54"/>
      <c r="GI913" s="54"/>
      <c r="GJ913" s="54"/>
      <c r="GK913" s="54"/>
      <c r="GL913" s="54"/>
      <c r="GM913" s="54"/>
      <c r="GN913" s="54"/>
      <c r="GO913" s="54"/>
      <c r="GP913" s="54"/>
      <c r="GQ913" s="54"/>
      <c r="GR913" s="54"/>
      <c r="GS913" s="54"/>
      <c r="GT913" s="54"/>
      <c r="GU913" s="54"/>
      <c r="GV913" s="54"/>
      <c r="GW913" s="54"/>
      <c r="GX913" s="54"/>
      <c r="GY913" s="54"/>
      <c r="GZ913" s="54"/>
      <c r="HA913" s="54"/>
      <c r="HB913" s="54"/>
      <c r="HC913" s="54"/>
      <c r="HD913" s="54"/>
      <c r="HE913" s="54"/>
      <c r="HF913" s="54"/>
      <c r="HG913" s="54"/>
      <c r="HH913" s="54"/>
      <c r="HI913" s="54"/>
      <c r="HJ913" s="54"/>
      <c r="HK913" s="54"/>
      <c r="HL913" s="54"/>
      <c r="HM913" s="54"/>
      <c r="HN913" s="54"/>
      <c r="HO913" s="54"/>
      <c r="HP913" s="54"/>
      <c r="HQ913" s="54"/>
      <c r="HR913" s="54"/>
      <c r="HS913" s="54"/>
      <c r="HT913" s="54"/>
      <c r="HU913" s="54"/>
      <c r="HV913" s="54"/>
      <c r="HW913" s="54"/>
      <c r="HX913" s="54"/>
      <c r="HY913" s="54"/>
      <c r="HZ913" s="54"/>
      <c r="IA913" s="54"/>
      <c r="IB913" s="54"/>
      <c r="IC913" s="54"/>
      <c r="ID913" s="54"/>
      <c r="IE913" s="54"/>
      <c r="IF913" s="54"/>
      <c r="IG913" s="54"/>
      <c r="IH913" s="54"/>
      <c r="II913" s="54"/>
      <c r="IJ913" s="54"/>
      <c r="IK913" s="54"/>
      <c r="IL913" s="54"/>
      <c r="IM913" s="54"/>
      <c r="IN913" s="54"/>
      <c r="IO913" s="54"/>
      <c r="IP913" s="54"/>
      <c r="IQ913" s="54"/>
      <c r="IR913" s="54"/>
      <c r="IS913" s="54"/>
      <c r="IT913" s="54"/>
      <c r="IU913" s="54"/>
      <c r="IV913" s="54"/>
      <c r="IW913" s="54"/>
      <c r="IX913" s="54"/>
      <c r="IY913" s="54"/>
      <c r="IZ913" s="54"/>
      <c r="JA913" s="16"/>
      <c r="JB913" s="16"/>
      <c r="JC913" s="16"/>
      <c r="JD913" s="16"/>
    </row>
    <row r="914" spans="1:264" s="6" customFormat="1" x14ac:dyDescent="0.25">
      <c r="A914" s="55">
        <v>910</v>
      </c>
      <c r="B914" s="56">
        <f>ESTUDIANTES!B914</f>
        <v>0</v>
      </c>
      <c r="C914" s="56">
        <f>ESTUDIANTES!C914</f>
        <v>0</v>
      </c>
      <c r="D914" s="97">
        <f>ESTUDIANTES!D914</f>
        <v>0</v>
      </c>
      <c r="E914" s="97"/>
      <c r="F914" s="97"/>
      <c r="G914" s="97"/>
      <c r="H914" s="57">
        <f>ESTUDIANTES!H914</f>
        <v>0</v>
      </c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4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4"/>
      <c r="EK914" s="54"/>
      <c r="EL914" s="54"/>
      <c r="EM914" s="54"/>
      <c r="EN914" s="54"/>
      <c r="EO914" s="54"/>
      <c r="EP914" s="54"/>
      <c r="EQ914" s="54"/>
      <c r="ER914" s="54"/>
      <c r="ES914" s="54"/>
      <c r="ET914" s="54"/>
      <c r="EU914" s="54"/>
      <c r="EV914" s="54"/>
      <c r="EW914" s="54"/>
      <c r="EX914" s="54"/>
      <c r="EY914" s="54"/>
      <c r="EZ914" s="54"/>
      <c r="FA914" s="54"/>
      <c r="FB914" s="54"/>
      <c r="FC914" s="54"/>
      <c r="FD914" s="54"/>
      <c r="FE914" s="54"/>
      <c r="FF914" s="54"/>
      <c r="FG914" s="54"/>
      <c r="FH914" s="54"/>
      <c r="FI914" s="54"/>
      <c r="FJ914" s="54"/>
      <c r="FK914" s="54"/>
      <c r="FL914" s="54"/>
      <c r="FM914" s="54"/>
      <c r="FN914" s="54"/>
      <c r="FO914" s="54"/>
      <c r="FP914" s="54"/>
      <c r="FQ914" s="54"/>
      <c r="FR914" s="54"/>
      <c r="FS914" s="54"/>
      <c r="FT914" s="54"/>
      <c r="FU914" s="54"/>
      <c r="FV914" s="54"/>
      <c r="FW914" s="54"/>
      <c r="FX914" s="54"/>
      <c r="FY914" s="54"/>
      <c r="FZ914" s="54"/>
      <c r="GA914" s="54"/>
      <c r="GB914" s="54"/>
      <c r="GC914" s="54"/>
      <c r="GD914" s="54"/>
      <c r="GE914" s="54"/>
      <c r="GF914" s="54"/>
      <c r="GG914" s="54"/>
      <c r="GH914" s="54"/>
      <c r="GI914" s="54"/>
      <c r="GJ914" s="54"/>
      <c r="GK914" s="54"/>
      <c r="GL914" s="54"/>
      <c r="GM914" s="54"/>
      <c r="GN914" s="54"/>
      <c r="GO914" s="54"/>
      <c r="GP914" s="54"/>
      <c r="GQ914" s="54"/>
      <c r="GR914" s="54"/>
      <c r="GS914" s="54"/>
      <c r="GT914" s="54"/>
      <c r="GU914" s="54"/>
      <c r="GV914" s="54"/>
      <c r="GW914" s="54"/>
      <c r="GX914" s="54"/>
      <c r="GY914" s="54"/>
      <c r="GZ914" s="54"/>
      <c r="HA914" s="54"/>
      <c r="HB914" s="54"/>
      <c r="HC914" s="54"/>
      <c r="HD914" s="54"/>
      <c r="HE914" s="54"/>
      <c r="HF914" s="54"/>
      <c r="HG914" s="54"/>
      <c r="HH914" s="54"/>
      <c r="HI914" s="54"/>
      <c r="HJ914" s="54"/>
      <c r="HK914" s="54"/>
      <c r="HL914" s="54"/>
      <c r="HM914" s="54"/>
      <c r="HN914" s="54"/>
      <c r="HO914" s="54"/>
      <c r="HP914" s="54"/>
      <c r="HQ914" s="54"/>
      <c r="HR914" s="54"/>
      <c r="HS914" s="54"/>
      <c r="HT914" s="54"/>
      <c r="HU914" s="54"/>
      <c r="HV914" s="54"/>
      <c r="HW914" s="54"/>
      <c r="HX914" s="54"/>
      <c r="HY914" s="54"/>
      <c r="HZ914" s="54"/>
      <c r="IA914" s="54"/>
      <c r="IB914" s="54"/>
      <c r="IC914" s="54"/>
      <c r="ID914" s="54"/>
      <c r="IE914" s="54"/>
      <c r="IF914" s="54"/>
      <c r="IG914" s="54"/>
      <c r="IH914" s="54"/>
      <c r="II914" s="54"/>
      <c r="IJ914" s="54"/>
      <c r="IK914" s="54"/>
      <c r="IL914" s="54"/>
      <c r="IM914" s="54"/>
      <c r="IN914" s="54"/>
      <c r="IO914" s="54"/>
      <c r="IP914" s="54"/>
      <c r="IQ914" s="54"/>
      <c r="IR914" s="54"/>
      <c r="IS914" s="54"/>
      <c r="IT914" s="54"/>
      <c r="IU914" s="54"/>
      <c r="IV914" s="54"/>
      <c r="IW914" s="54"/>
      <c r="IX914" s="54"/>
      <c r="IY914" s="54"/>
      <c r="IZ914" s="54"/>
      <c r="JA914" s="16"/>
      <c r="JB914" s="16"/>
      <c r="JC914" s="16"/>
      <c r="JD914" s="16"/>
    </row>
    <row r="915" spans="1:264" s="6" customFormat="1" x14ac:dyDescent="0.25">
      <c r="A915" s="55">
        <v>911</v>
      </c>
      <c r="B915" s="56">
        <f>ESTUDIANTES!B915</f>
        <v>0</v>
      </c>
      <c r="C915" s="56">
        <f>ESTUDIANTES!C915</f>
        <v>0</v>
      </c>
      <c r="D915" s="97">
        <f>ESTUDIANTES!D915</f>
        <v>0</v>
      </c>
      <c r="E915" s="97"/>
      <c r="F915" s="97"/>
      <c r="G915" s="97"/>
      <c r="H915" s="57">
        <f>ESTUDIANTES!H915</f>
        <v>0</v>
      </c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4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4"/>
      <c r="EL915" s="54"/>
      <c r="EM915" s="54"/>
      <c r="EN915" s="54"/>
      <c r="EO915" s="54"/>
      <c r="EP915" s="54"/>
      <c r="EQ915" s="54"/>
      <c r="ER915" s="54"/>
      <c r="ES915" s="54"/>
      <c r="ET915" s="54"/>
      <c r="EU915" s="54"/>
      <c r="EV915" s="54"/>
      <c r="EW915" s="54"/>
      <c r="EX915" s="54"/>
      <c r="EY915" s="54"/>
      <c r="EZ915" s="54"/>
      <c r="FA915" s="54"/>
      <c r="FB915" s="54"/>
      <c r="FC915" s="54"/>
      <c r="FD915" s="54"/>
      <c r="FE915" s="54"/>
      <c r="FF915" s="54"/>
      <c r="FG915" s="54"/>
      <c r="FH915" s="54"/>
      <c r="FI915" s="54"/>
      <c r="FJ915" s="54"/>
      <c r="FK915" s="54"/>
      <c r="FL915" s="54"/>
      <c r="FM915" s="54"/>
      <c r="FN915" s="54"/>
      <c r="FO915" s="54"/>
      <c r="FP915" s="54"/>
      <c r="FQ915" s="54"/>
      <c r="FR915" s="54"/>
      <c r="FS915" s="54"/>
      <c r="FT915" s="54"/>
      <c r="FU915" s="54"/>
      <c r="FV915" s="54"/>
      <c r="FW915" s="54"/>
      <c r="FX915" s="54"/>
      <c r="FY915" s="54"/>
      <c r="FZ915" s="54"/>
      <c r="GA915" s="54"/>
      <c r="GB915" s="54"/>
      <c r="GC915" s="54"/>
      <c r="GD915" s="54"/>
      <c r="GE915" s="54"/>
      <c r="GF915" s="54"/>
      <c r="GG915" s="54"/>
      <c r="GH915" s="54"/>
      <c r="GI915" s="54"/>
      <c r="GJ915" s="54"/>
      <c r="GK915" s="54"/>
      <c r="GL915" s="54"/>
      <c r="GM915" s="54"/>
      <c r="GN915" s="54"/>
      <c r="GO915" s="54"/>
      <c r="GP915" s="54"/>
      <c r="GQ915" s="54"/>
      <c r="GR915" s="54"/>
      <c r="GS915" s="54"/>
      <c r="GT915" s="54"/>
      <c r="GU915" s="54"/>
      <c r="GV915" s="54"/>
      <c r="GW915" s="54"/>
      <c r="GX915" s="54"/>
      <c r="GY915" s="54"/>
      <c r="GZ915" s="54"/>
      <c r="HA915" s="54"/>
      <c r="HB915" s="54"/>
      <c r="HC915" s="54"/>
      <c r="HD915" s="54"/>
      <c r="HE915" s="54"/>
      <c r="HF915" s="54"/>
      <c r="HG915" s="54"/>
      <c r="HH915" s="54"/>
      <c r="HI915" s="54"/>
      <c r="HJ915" s="54"/>
      <c r="HK915" s="54"/>
      <c r="HL915" s="54"/>
      <c r="HM915" s="54"/>
      <c r="HN915" s="54"/>
      <c r="HO915" s="54"/>
      <c r="HP915" s="54"/>
      <c r="HQ915" s="54"/>
      <c r="HR915" s="54"/>
      <c r="HS915" s="54"/>
      <c r="HT915" s="54"/>
      <c r="HU915" s="54"/>
      <c r="HV915" s="54"/>
      <c r="HW915" s="54"/>
      <c r="HX915" s="54"/>
      <c r="HY915" s="54"/>
      <c r="HZ915" s="54"/>
      <c r="IA915" s="54"/>
      <c r="IB915" s="54"/>
      <c r="IC915" s="54"/>
      <c r="ID915" s="54"/>
      <c r="IE915" s="54"/>
      <c r="IF915" s="54"/>
      <c r="IG915" s="54"/>
      <c r="IH915" s="54"/>
      <c r="II915" s="54"/>
      <c r="IJ915" s="54"/>
      <c r="IK915" s="54"/>
      <c r="IL915" s="54"/>
      <c r="IM915" s="54"/>
      <c r="IN915" s="54"/>
      <c r="IO915" s="54"/>
      <c r="IP915" s="54"/>
      <c r="IQ915" s="54"/>
      <c r="IR915" s="54"/>
      <c r="IS915" s="54"/>
      <c r="IT915" s="54"/>
      <c r="IU915" s="54"/>
      <c r="IV915" s="54"/>
      <c r="IW915" s="54"/>
      <c r="IX915" s="54"/>
      <c r="IY915" s="54"/>
      <c r="IZ915" s="54"/>
      <c r="JA915" s="16"/>
      <c r="JB915" s="16"/>
      <c r="JC915" s="16"/>
      <c r="JD915" s="16"/>
    </row>
    <row r="916" spans="1:264" s="6" customFormat="1" x14ac:dyDescent="0.25">
      <c r="A916" s="55">
        <v>912</v>
      </c>
      <c r="B916" s="56">
        <f>ESTUDIANTES!B916</f>
        <v>0</v>
      </c>
      <c r="C916" s="56">
        <f>ESTUDIANTES!C916</f>
        <v>0</v>
      </c>
      <c r="D916" s="97">
        <f>ESTUDIANTES!D916</f>
        <v>0</v>
      </c>
      <c r="E916" s="97"/>
      <c r="F916" s="97"/>
      <c r="G916" s="97"/>
      <c r="H916" s="57">
        <f>ESTUDIANTES!H916</f>
        <v>0</v>
      </c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  <c r="CP916" s="54"/>
      <c r="CQ916" s="54"/>
      <c r="CR916" s="54"/>
      <c r="CS916" s="54"/>
      <c r="CT916" s="54"/>
      <c r="CU916" s="54"/>
      <c r="CV916" s="54"/>
      <c r="CW916" s="54"/>
      <c r="CX916" s="54"/>
      <c r="CY916" s="54"/>
      <c r="CZ916" s="54"/>
      <c r="DA916" s="54"/>
      <c r="DB916" s="54"/>
      <c r="DC916" s="54"/>
      <c r="DD916" s="54"/>
      <c r="DE916" s="54"/>
      <c r="DF916" s="54"/>
      <c r="DG916" s="54"/>
      <c r="DH916" s="54"/>
      <c r="DI916" s="54"/>
      <c r="DJ916" s="54"/>
      <c r="DK916" s="54"/>
      <c r="DL916" s="54"/>
      <c r="DM916" s="54"/>
      <c r="DN916" s="54"/>
      <c r="DO916" s="54"/>
      <c r="DP916" s="54"/>
      <c r="DQ916" s="54"/>
      <c r="DR916" s="54"/>
      <c r="DS916" s="54"/>
      <c r="DT916" s="54"/>
      <c r="DU916" s="54"/>
      <c r="DV916" s="54"/>
      <c r="DW916" s="54"/>
      <c r="DX916" s="54"/>
      <c r="DY916" s="54"/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  <c r="EJ916" s="54"/>
      <c r="EK916" s="54"/>
      <c r="EL916" s="54"/>
      <c r="EM916" s="54"/>
      <c r="EN916" s="54"/>
      <c r="EO916" s="54"/>
      <c r="EP916" s="54"/>
      <c r="EQ916" s="54"/>
      <c r="ER916" s="54"/>
      <c r="ES916" s="54"/>
      <c r="ET916" s="54"/>
      <c r="EU916" s="54"/>
      <c r="EV916" s="54"/>
      <c r="EW916" s="54"/>
      <c r="EX916" s="54"/>
      <c r="EY916" s="54"/>
      <c r="EZ916" s="54"/>
      <c r="FA916" s="54"/>
      <c r="FB916" s="54"/>
      <c r="FC916" s="54"/>
      <c r="FD916" s="54"/>
      <c r="FE916" s="54"/>
      <c r="FF916" s="54"/>
      <c r="FG916" s="54"/>
      <c r="FH916" s="54"/>
      <c r="FI916" s="54"/>
      <c r="FJ916" s="54"/>
      <c r="FK916" s="54"/>
      <c r="FL916" s="54"/>
      <c r="FM916" s="54"/>
      <c r="FN916" s="54"/>
      <c r="FO916" s="54"/>
      <c r="FP916" s="54"/>
      <c r="FQ916" s="54"/>
      <c r="FR916" s="54"/>
      <c r="FS916" s="54"/>
      <c r="FT916" s="54"/>
      <c r="FU916" s="54"/>
      <c r="FV916" s="54"/>
      <c r="FW916" s="54"/>
      <c r="FX916" s="54"/>
      <c r="FY916" s="54"/>
      <c r="FZ916" s="54"/>
      <c r="GA916" s="54"/>
      <c r="GB916" s="54"/>
      <c r="GC916" s="54"/>
      <c r="GD916" s="54"/>
      <c r="GE916" s="54"/>
      <c r="GF916" s="54"/>
      <c r="GG916" s="54"/>
      <c r="GH916" s="54"/>
      <c r="GI916" s="54"/>
      <c r="GJ916" s="54"/>
      <c r="GK916" s="54"/>
      <c r="GL916" s="54"/>
      <c r="GM916" s="54"/>
      <c r="GN916" s="54"/>
      <c r="GO916" s="54"/>
      <c r="GP916" s="54"/>
      <c r="GQ916" s="54"/>
      <c r="GR916" s="54"/>
      <c r="GS916" s="54"/>
      <c r="GT916" s="54"/>
      <c r="GU916" s="54"/>
      <c r="GV916" s="54"/>
      <c r="GW916" s="54"/>
      <c r="GX916" s="54"/>
      <c r="GY916" s="54"/>
      <c r="GZ916" s="54"/>
      <c r="HA916" s="54"/>
      <c r="HB916" s="54"/>
      <c r="HC916" s="54"/>
      <c r="HD916" s="54"/>
      <c r="HE916" s="54"/>
      <c r="HF916" s="54"/>
      <c r="HG916" s="54"/>
      <c r="HH916" s="54"/>
      <c r="HI916" s="54"/>
      <c r="HJ916" s="54"/>
      <c r="HK916" s="54"/>
      <c r="HL916" s="54"/>
      <c r="HM916" s="54"/>
      <c r="HN916" s="54"/>
      <c r="HO916" s="54"/>
      <c r="HP916" s="54"/>
      <c r="HQ916" s="54"/>
      <c r="HR916" s="54"/>
      <c r="HS916" s="54"/>
      <c r="HT916" s="54"/>
      <c r="HU916" s="54"/>
      <c r="HV916" s="54"/>
      <c r="HW916" s="54"/>
      <c r="HX916" s="54"/>
      <c r="HY916" s="54"/>
      <c r="HZ916" s="54"/>
      <c r="IA916" s="54"/>
      <c r="IB916" s="54"/>
      <c r="IC916" s="54"/>
      <c r="ID916" s="54"/>
      <c r="IE916" s="54"/>
      <c r="IF916" s="54"/>
      <c r="IG916" s="54"/>
      <c r="IH916" s="54"/>
      <c r="II916" s="54"/>
      <c r="IJ916" s="54"/>
      <c r="IK916" s="54"/>
      <c r="IL916" s="54"/>
      <c r="IM916" s="54"/>
      <c r="IN916" s="54"/>
      <c r="IO916" s="54"/>
      <c r="IP916" s="54"/>
      <c r="IQ916" s="54"/>
      <c r="IR916" s="54"/>
      <c r="IS916" s="54"/>
      <c r="IT916" s="54"/>
      <c r="IU916" s="54"/>
      <c r="IV916" s="54"/>
      <c r="IW916" s="54"/>
      <c r="IX916" s="54"/>
      <c r="IY916" s="54"/>
      <c r="IZ916" s="54"/>
      <c r="JA916" s="16"/>
      <c r="JB916" s="16"/>
      <c r="JC916" s="16"/>
      <c r="JD916" s="16"/>
    </row>
    <row r="917" spans="1:264" s="6" customFormat="1" x14ac:dyDescent="0.25">
      <c r="A917" s="55">
        <v>913</v>
      </c>
      <c r="B917" s="56">
        <f>ESTUDIANTES!B917</f>
        <v>0</v>
      </c>
      <c r="C917" s="56">
        <f>ESTUDIANTES!C917</f>
        <v>0</v>
      </c>
      <c r="D917" s="97">
        <f>ESTUDIANTES!D917</f>
        <v>0</v>
      </c>
      <c r="E917" s="97"/>
      <c r="F917" s="97"/>
      <c r="G917" s="97"/>
      <c r="H917" s="57">
        <f>ESTUDIANTES!H917</f>
        <v>0</v>
      </c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  <c r="CP917" s="54"/>
      <c r="CQ917" s="54"/>
      <c r="CR917" s="54"/>
      <c r="CS917" s="54"/>
      <c r="CT917" s="54"/>
      <c r="CU917" s="54"/>
      <c r="CV917" s="54"/>
      <c r="CW917" s="54"/>
      <c r="CX917" s="54"/>
      <c r="CY917" s="54"/>
      <c r="CZ917" s="54"/>
      <c r="DA917" s="54"/>
      <c r="DB917" s="54"/>
      <c r="DC917" s="54"/>
      <c r="DD917" s="54"/>
      <c r="DE917" s="54"/>
      <c r="DF917" s="54"/>
      <c r="DG917" s="54"/>
      <c r="DH917" s="54"/>
      <c r="DI917" s="54"/>
      <c r="DJ917" s="54"/>
      <c r="DK917" s="54"/>
      <c r="DL917" s="54"/>
      <c r="DM917" s="54"/>
      <c r="DN917" s="54"/>
      <c r="DO917" s="54"/>
      <c r="DP917" s="54"/>
      <c r="DQ917" s="54"/>
      <c r="DR917" s="54"/>
      <c r="DS917" s="54"/>
      <c r="DT917" s="54"/>
      <c r="DU917" s="54"/>
      <c r="DV917" s="54"/>
      <c r="DW917" s="54"/>
      <c r="DX917" s="54"/>
      <c r="DY917" s="54"/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  <c r="EJ917" s="54"/>
      <c r="EK917" s="54"/>
      <c r="EL917" s="54"/>
      <c r="EM917" s="54"/>
      <c r="EN917" s="54"/>
      <c r="EO917" s="54"/>
      <c r="EP917" s="54"/>
      <c r="EQ917" s="54"/>
      <c r="ER917" s="54"/>
      <c r="ES917" s="54"/>
      <c r="ET917" s="54"/>
      <c r="EU917" s="54"/>
      <c r="EV917" s="54"/>
      <c r="EW917" s="54"/>
      <c r="EX917" s="54"/>
      <c r="EY917" s="54"/>
      <c r="EZ917" s="54"/>
      <c r="FA917" s="54"/>
      <c r="FB917" s="54"/>
      <c r="FC917" s="54"/>
      <c r="FD917" s="54"/>
      <c r="FE917" s="54"/>
      <c r="FF917" s="54"/>
      <c r="FG917" s="54"/>
      <c r="FH917" s="54"/>
      <c r="FI917" s="54"/>
      <c r="FJ917" s="54"/>
      <c r="FK917" s="54"/>
      <c r="FL917" s="54"/>
      <c r="FM917" s="54"/>
      <c r="FN917" s="54"/>
      <c r="FO917" s="54"/>
      <c r="FP917" s="54"/>
      <c r="FQ917" s="54"/>
      <c r="FR917" s="54"/>
      <c r="FS917" s="54"/>
      <c r="FT917" s="54"/>
      <c r="FU917" s="54"/>
      <c r="FV917" s="54"/>
      <c r="FW917" s="54"/>
      <c r="FX917" s="54"/>
      <c r="FY917" s="54"/>
      <c r="FZ917" s="54"/>
      <c r="GA917" s="54"/>
      <c r="GB917" s="54"/>
      <c r="GC917" s="54"/>
      <c r="GD917" s="54"/>
      <c r="GE917" s="54"/>
      <c r="GF917" s="54"/>
      <c r="GG917" s="54"/>
      <c r="GH917" s="54"/>
      <c r="GI917" s="54"/>
      <c r="GJ917" s="54"/>
      <c r="GK917" s="54"/>
      <c r="GL917" s="54"/>
      <c r="GM917" s="54"/>
      <c r="GN917" s="54"/>
      <c r="GO917" s="54"/>
      <c r="GP917" s="54"/>
      <c r="GQ917" s="54"/>
      <c r="GR917" s="54"/>
      <c r="GS917" s="54"/>
      <c r="GT917" s="54"/>
      <c r="GU917" s="54"/>
      <c r="GV917" s="54"/>
      <c r="GW917" s="54"/>
      <c r="GX917" s="54"/>
      <c r="GY917" s="54"/>
      <c r="GZ917" s="54"/>
      <c r="HA917" s="54"/>
      <c r="HB917" s="54"/>
      <c r="HC917" s="54"/>
      <c r="HD917" s="54"/>
      <c r="HE917" s="54"/>
      <c r="HF917" s="54"/>
      <c r="HG917" s="54"/>
      <c r="HH917" s="54"/>
      <c r="HI917" s="54"/>
      <c r="HJ917" s="54"/>
      <c r="HK917" s="54"/>
      <c r="HL917" s="54"/>
      <c r="HM917" s="54"/>
      <c r="HN917" s="54"/>
      <c r="HO917" s="54"/>
      <c r="HP917" s="54"/>
      <c r="HQ917" s="54"/>
      <c r="HR917" s="54"/>
      <c r="HS917" s="54"/>
      <c r="HT917" s="54"/>
      <c r="HU917" s="54"/>
      <c r="HV917" s="54"/>
      <c r="HW917" s="54"/>
      <c r="HX917" s="54"/>
      <c r="HY917" s="54"/>
      <c r="HZ917" s="54"/>
      <c r="IA917" s="54"/>
      <c r="IB917" s="54"/>
      <c r="IC917" s="54"/>
      <c r="ID917" s="54"/>
      <c r="IE917" s="54"/>
      <c r="IF917" s="54"/>
      <c r="IG917" s="54"/>
      <c r="IH917" s="54"/>
      <c r="II917" s="54"/>
      <c r="IJ917" s="54"/>
      <c r="IK917" s="54"/>
      <c r="IL917" s="54"/>
      <c r="IM917" s="54"/>
      <c r="IN917" s="54"/>
      <c r="IO917" s="54"/>
      <c r="IP917" s="54"/>
      <c r="IQ917" s="54"/>
      <c r="IR917" s="54"/>
      <c r="IS917" s="54"/>
      <c r="IT917" s="54"/>
      <c r="IU917" s="54"/>
      <c r="IV917" s="54"/>
      <c r="IW917" s="54"/>
      <c r="IX917" s="54"/>
      <c r="IY917" s="54"/>
      <c r="IZ917" s="54"/>
      <c r="JA917" s="16"/>
      <c r="JB917" s="16"/>
      <c r="JC917" s="16"/>
      <c r="JD917" s="16"/>
    </row>
    <row r="918" spans="1:264" s="6" customFormat="1" x14ac:dyDescent="0.25">
      <c r="A918" s="55">
        <v>914</v>
      </c>
      <c r="B918" s="56">
        <f>ESTUDIANTES!B918</f>
        <v>0</v>
      </c>
      <c r="C918" s="56">
        <f>ESTUDIANTES!C918</f>
        <v>0</v>
      </c>
      <c r="D918" s="97">
        <f>ESTUDIANTES!D918</f>
        <v>0</v>
      </c>
      <c r="E918" s="97"/>
      <c r="F918" s="97"/>
      <c r="G918" s="97"/>
      <c r="H918" s="57">
        <f>ESTUDIANTES!H918</f>
        <v>0</v>
      </c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4"/>
      <c r="EL918" s="54"/>
      <c r="EM918" s="54"/>
      <c r="EN918" s="54"/>
      <c r="EO918" s="54"/>
      <c r="EP918" s="54"/>
      <c r="EQ918" s="54"/>
      <c r="ER918" s="54"/>
      <c r="ES918" s="54"/>
      <c r="ET918" s="54"/>
      <c r="EU918" s="54"/>
      <c r="EV918" s="54"/>
      <c r="EW918" s="54"/>
      <c r="EX918" s="54"/>
      <c r="EY918" s="54"/>
      <c r="EZ918" s="54"/>
      <c r="FA918" s="54"/>
      <c r="FB918" s="54"/>
      <c r="FC918" s="54"/>
      <c r="FD918" s="54"/>
      <c r="FE918" s="54"/>
      <c r="FF918" s="54"/>
      <c r="FG918" s="54"/>
      <c r="FH918" s="54"/>
      <c r="FI918" s="54"/>
      <c r="FJ918" s="54"/>
      <c r="FK918" s="54"/>
      <c r="FL918" s="54"/>
      <c r="FM918" s="54"/>
      <c r="FN918" s="54"/>
      <c r="FO918" s="54"/>
      <c r="FP918" s="54"/>
      <c r="FQ918" s="54"/>
      <c r="FR918" s="54"/>
      <c r="FS918" s="54"/>
      <c r="FT918" s="54"/>
      <c r="FU918" s="54"/>
      <c r="FV918" s="54"/>
      <c r="FW918" s="54"/>
      <c r="FX918" s="54"/>
      <c r="FY918" s="54"/>
      <c r="FZ918" s="54"/>
      <c r="GA918" s="54"/>
      <c r="GB918" s="54"/>
      <c r="GC918" s="54"/>
      <c r="GD918" s="54"/>
      <c r="GE918" s="54"/>
      <c r="GF918" s="54"/>
      <c r="GG918" s="54"/>
      <c r="GH918" s="54"/>
      <c r="GI918" s="54"/>
      <c r="GJ918" s="54"/>
      <c r="GK918" s="54"/>
      <c r="GL918" s="54"/>
      <c r="GM918" s="54"/>
      <c r="GN918" s="54"/>
      <c r="GO918" s="54"/>
      <c r="GP918" s="54"/>
      <c r="GQ918" s="54"/>
      <c r="GR918" s="54"/>
      <c r="GS918" s="54"/>
      <c r="GT918" s="54"/>
      <c r="GU918" s="54"/>
      <c r="GV918" s="54"/>
      <c r="GW918" s="54"/>
      <c r="GX918" s="54"/>
      <c r="GY918" s="54"/>
      <c r="GZ918" s="54"/>
      <c r="HA918" s="54"/>
      <c r="HB918" s="54"/>
      <c r="HC918" s="54"/>
      <c r="HD918" s="54"/>
      <c r="HE918" s="54"/>
      <c r="HF918" s="54"/>
      <c r="HG918" s="54"/>
      <c r="HH918" s="54"/>
      <c r="HI918" s="54"/>
      <c r="HJ918" s="54"/>
      <c r="HK918" s="54"/>
      <c r="HL918" s="54"/>
      <c r="HM918" s="54"/>
      <c r="HN918" s="54"/>
      <c r="HO918" s="54"/>
      <c r="HP918" s="54"/>
      <c r="HQ918" s="54"/>
      <c r="HR918" s="54"/>
      <c r="HS918" s="54"/>
      <c r="HT918" s="54"/>
      <c r="HU918" s="54"/>
      <c r="HV918" s="54"/>
      <c r="HW918" s="54"/>
      <c r="HX918" s="54"/>
      <c r="HY918" s="54"/>
      <c r="HZ918" s="54"/>
      <c r="IA918" s="54"/>
      <c r="IB918" s="54"/>
      <c r="IC918" s="54"/>
      <c r="ID918" s="54"/>
      <c r="IE918" s="54"/>
      <c r="IF918" s="54"/>
      <c r="IG918" s="54"/>
      <c r="IH918" s="54"/>
      <c r="II918" s="54"/>
      <c r="IJ918" s="54"/>
      <c r="IK918" s="54"/>
      <c r="IL918" s="54"/>
      <c r="IM918" s="54"/>
      <c r="IN918" s="54"/>
      <c r="IO918" s="54"/>
      <c r="IP918" s="54"/>
      <c r="IQ918" s="54"/>
      <c r="IR918" s="54"/>
      <c r="IS918" s="54"/>
      <c r="IT918" s="54"/>
      <c r="IU918" s="54"/>
      <c r="IV918" s="54"/>
      <c r="IW918" s="54"/>
      <c r="IX918" s="54"/>
      <c r="IY918" s="54"/>
      <c r="IZ918" s="54"/>
      <c r="JA918" s="16"/>
      <c r="JB918" s="16"/>
      <c r="JC918" s="16"/>
      <c r="JD918" s="16"/>
    </row>
    <row r="919" spans="1:264" s="6" customFormat="1" x14ac:dyDescent="0.25">
      <c r="A919" s="55">
        <v>915</v>
      </c>
      <c r="B919" s="56">
        <f>ESTUDIANTES!B919</f>
        <v>0</v>
      </c>
      <c r="C919" s="56">
        <f>ESTUDIANTES!C919</f>
        <v>0</v>
      </c>
      <c r="D919" s="97">
        <f>ESTUDIANTES!D919</f>
        <v>0</v>
      </c>
      <c r="E919" s="97"/>
      <c r="F919" s="97"/>
      <c r="G919" s="97"/>
      <c r="H919" s="57">
        <f>ESTUDIANTES!H919</f>
        <v>0</v>
      </c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4"/>
      <c r="EL919" s="54"/>
      <c r="EM919" s="54"/>
      <c r="EN919" s="54"/>
      <c r="EO919" s="54"/>
      <c r="EP919" s="54"/>
      <c r="EQ919" s="54"/>
      <c r="ER919" s="54"/>
      <c r="ES919" s="54"/>
      <c r="ET919" s="54"/>
      <c r="EU919" s="54"/>
      <c r="EV919" s="54"/>
      <c r="EW919" s="54"/>
      <c r="EX919" s="54"/>
      <c r="EY919" s="54"/>
      <c r="EZ919" s="54"/>
      <c r="FA919" s="54"/>
      <c r="FB919" s="54"/>
      <c r="FC919" s="54"/>
      <c r="FD919" s="54"/>
      <c r="FE919" s="54"/>
      <c r="FF919" s="54"/>
      <c r="FG919" s="54"/>
      <c r="FH919" s="54"/>
      <c r="FI919" s="54"/>
      <c r="FJ919" s="54"/>
      <c r="FK919" s="54"/>
      <c r="FL919" s="54"/>
      <c r="FM919" s="54"/>
      <c r="FN919" s="54"/>
      <c r="FO919" s="54"/>
      <c r="FP919" s="54"/>
      <c r="FQ919" s="54"/>
      <c r="FR919" s="54"/>
      <c r="FS919" s="54"/>
      <c r="FT919" s="54"/>
      <c r="FU919" s="54"/>
      <c r="FV919" s="54"/>
      <c r="FW919" s="54"/>
      <c r="FX919" s="54"/>
      <c r="FY919" s="54"/>
      <c r="FZ919" s="54"/>
      <c r="GA919" s="54"/>
      <c r="GB919" s="54"/>
      <c r="GC919" s="54"/>
      <c r="GD919" s="54"/>
      <c r="GE919" s="54"/>
      <c r="GF919" s="54"/>
      <c r="GG919" s="54"/>
      <c r="GH919" s="54"/>
      <c r="GI919" s="54"/>
      <c r="GJ919" s="54"/>
      <c r="GK919" s="54"/>
      <c r="GL919" s="54"/>
      <c r="GM919" s="54"/>
      <c r="GN919" s="54"/>
      <c r="GO919" s="54"/>
      <c r="GP919" s="54"/>
      <c r="GQ919" s="54"/>
      <c r="GR919" s="54"/>
      <c r="GS919" s="54"/>
      <c r="GT919" s="54"/>
      <c r="GU919" s="54"/>
      <c r="GV919" s="54"/>
      <c r="GW919" s="54"/>
      <c r="GX919" s="54"/>
      <c r="GY919" s="54"/>
      <c r="GZ919" s="54"/>
      <c r="HA919" s="54"/>
      <c r="HB919" s="54"/>
      <c r="HC919" s="54"/>
      <c r="HD919" s="54"/>
      <c r="HE919" s="54"/>
      <c r="HF919" s="54"/>
      <c r="HG919" s="54"/>
      <c r="HH919" s="54"/>
      <c r="HI919" s="54"/>
      <c r="HJ919" s="54"/>
      <c r="HK919" s="54"/>
      <c r="HL919" s="54"/>
      <c r="HM919" s="54"/>
      <c r="HN919" s="54"/>
      <c r="HO919" s="54"/>
      <c r="HP919" s="54"/>
      <c r="HQ919" s="54"/>
      <c r="HR919" s="54"/>
      <c r="HS919" s="54"/>
      <c r="HT919" s="54"/>
      <c r="HU919" s="54"/>
      <c r="HV919" s="54"/>
      <c r="HW919" s="54"/>
      <c r="HX919" s="54"/>
      <c r="HY919" s="54"/>
      <c r="HZ919" s="54"/>
      <c r="IA919" s="54"/>
      <c r="IB919" s="54"/>
      <c r="IC919" s="54"/>
      <c r="ID919" s="54"/>
      <c r="IE919" s="54"/>
      <c r="IF919" s="54"/>
      <c r="IG919" s="54"/>
      <c r="IH919" s="54"/>
      <c r="II919" s="54"/>
      <c r="IJ919" s="54"/>
      <c r="IK919" s="54"/>
      <c r="IL919" s="54"/>
      <c r="IM919" s="54"/>
      <c r="IN919" s="54"/>
      <c r="IO919" s="54"/>
      <c r="IP919" s="54"/>
      <c r="IQ919" s="54"/>
      <c r="IR919" s="54"/>
      <c r="IS919" s="54"/>
      <c r="IT919" s="54"/>
      <c r="IU919" s="54"/>
      <c r="IV919" s="54"/>
      <c r="IW919" s="54"/>
      <c r="IX919" s="54"/>
      <c r="IY919" s="54"/>
      <c r="IZ919" s="54"/>
      <c r="JA919" s="16"/>
      <c r="JB919" s="16"/>
      <c r="JC919" s="16"/>
      <c r="JD919" s="16"/>
    </row>
    <row r="920" spans="1:264" s="6" customFormat="1" x14ac:dyDescent="0.25">
      <c r="A920" s="55">
        <v>916</v>
      </c>
      <c r="B920" s="56">
        <f>ESTUDIANTES!B920</f>
        <v>0</v>
      </c>
      <c r="C920" s="56">
        <f>ESTUDIANTES!C920</f>
        <v>0</v>
      </c>
      <c r="D920" s="97">
        <f>ESTUDIANTES!D920</f>
        <v>0</v>
      </c>
      <c r="E920" s="97"/>
      <c r="F920" s="97"/>
      <c r="G920" s="97"/>
      <c r="H920" s="57">
        <f>ESTUDIANTES!H920</f>
        <v>0</v>
      </c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4"/>
      <c r="EL920" s="54"/>
      <c r="EM920" s="54"/>
      <c r="EN920" s="54"/>
      <c r="EO920" s="54"/>
      <c r="EP920" s="54"/>
      <c r="EQ920" s="54"/>
      <c r="ER920" s="54"/>
      <c r="ES920" s="54"/>
      <c r="ET920" s="54"/>
      <c r="EU920" s="54"/>
      <c r="EV920" s="54"/>
      <c r="EW920" s="54"/>
      <c r="EX920" s="54"/>
      <c r="EY920" s="54"/>
      <c r="EZ920" s="54"/>
      <c r="FA920" s="54"/>
      <c r="FB920" s="54"/>
      <c r="FC920" s="54"/>
      <c r="FD920" s="54"/>
      <c r="FE920" s="54"/>
      <c r="FF920" s="54"/>
      <c r="FG920" s="54"/>
      <c r="FH920" s="54"/>
      <c r="FI920" s="54"/>
      <c r="FJ920" s="54"/>
      <c r="FK920" s="54"/>
      <c r="FL920" s="54"/>
      <c r="FM920" s="54"/>
      <c r="FN920" s="54"/>
      <c r="FO920" s="54"/>
      <c r="FP920" s="54"/>
      <c r="FQ920" s="54"/>
      <c r="FR920" s="54"/>
      <c r="FS920" s="54"/>
      <c r="FT920" s="54"/>
      <c r="FU920" s="54"/>
      <c r="FV920" s="54"/>
      <c r="FW920" s="54"/>
      <c r="FX920" s="54"/>
      <c r="FY920" s="54"/>
      <c r="FZ920" s="54"/>
      <c r="GA920" s="54"/>
      <c r="GB920" s="54"/>
      <c r="GC920" s="54"/>
      <c r="GD920" s="54"/>
      <c r="GE920" s="54"/>
      <c r="GF920" s="54"/>
      <c r="GG920" s="54"/>
      <c r="GH920" s="54"/>
      <c r="GI920" s="54"/>
      <c r="GJ920" s="54"/>
      <c r="GK920" s="54"/>
      <c r="GL920" s="54"/>
      <c r="GM920" s="54"/>
      <c r="GN920" s="54"/>
      <c r="GO920" s="54"/>
      <c r="GP920" s="54"/>
      <c r="GQ920" s="54"/>
      <c r="GR920" s="54"/>
      <c r="GS920" s="54"/>
      <c r="GT920" s="54"/>
      <c r="GU920" s="54"/>
      <c r="GV920" s="54"/>
      <c r="GW920" s="54"/>
      <c r="GX920" s="54"/>
      <c r="GY920" s="54"/>
      <c r="GZ920" s="54"/>
      <c r="HA920" s="54"/>
      <c r="HB920" s="54"/>
      <c r="HC920" s="54"/>
      <c r="HD920" s="54"/>
      <c r="HE920" s="54"/>
      <c r="HF920" s="54"/>
      <c r="HG920" s="54"/>
      <c r="HH920" s="54"/>
      <c r="HI920" s="54"/>
      <c r="HJ920" s="54"/>
      <c r="HK920" s="54"/>
      <c r="HL920" s="54"/>
      <c r="HM920" s="54"/>
      <c r="HN920" s="54"/>
      <c r="HO920" s="54"/>
      <c r="HP920" s="54"/>
      <c r="HQ920" s="54"/>
      <c r="HR920" s="54"/>
      <c r="HS920" s="54"/>
      <c r="HT920" s="54"/>
      <c r="HU920" s="54"/>
      <c r="HV920" s="54"/>
      <c r="HW920" s="54"/>
      <c r="HX920" s="54"/>
      <c r="HY920" s="54"/>
      <c r="HZ920" s="54"/>
      <c r="IA920" s="54"/>
      <c r="IB920" s="54"/>
      <c r="IC920" s="54"/>
      <c r="ID920" s="54"/>
      <c r="IE920" s="54"/>
      <c r="IF920" s="54"/>
      <c r="IG920" s="54"/>
      <c r="IH920" s="54"/>
      <c r="II920" s="54"/>
      <c r="IJ920" s="54"/>
      <c r="IK920" s="54"/>
      <c r="IL920" s="54"/>
      <c r="IM920" s="54"/>
      <c r="IN920" s="54"/>
      <c r="IO920" s="54"/>
      <c r="IP920" s="54"/>
      <c r="IQ920" s="54"/>
      <c r="IR920" s="54"/>
      <c r="IS920" s="54"/>
      <c r="IT920" s="54"/>
      <c r="IU920" s="54"/>
      <c r="IV920" s="54"/>
      <c r="IW920" s="54"/>
      <c r="IX920" s="54"/>
      <c r="IY920" s="54"/>
      <c r="IZ920" s="54"/>
      <c r="JA920" s="16"/>
      <c r="JB920" s="16"/>
      <c r="JC920" s="16"/>
      <c r="JD920" s="16"/>
    </row>
    <row r="921" spans="1:264" s="6" customFormat="1" x14ac:dyDescent="0.25">
      <c r="A921" s="55">
        <v>917</v>
      </c>
      <c r="B921" s="56">
        <f>ESTUDIANTES!B921</f>
        <v>0</v>
      </c>
      <c r="C921" s="56">
        <f>ESTUDIANTES!C921</f>
        <v>0</v>
      </c>
      <c r="D921" s="97">
        <f>ESTUDIANTES!D921</f>
        <v>0</v>
      </c>
      <c r="E921" s="97"/>
      <c r="F921" s="97"/>
      <c r="G921" s="97"/>
      <c r="H921" s="57">
        <f>ESTUDIANTES!H921</f>
        <v>0</v>
      </c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4"/>
      <c r="EL921" s="54"/>
      <c r="EM921" s="54"/>
      <c r="EN921" s="54"/>
      <c r="EO921" s="54"/>
      <c r="EP921" s="54"/>
      <c r="EQ921" s="54"/>
      <c r="ER921" s="54"/>
      <c r="ES921" s="54"/>
      <c r="ET921" s="54"/>
      <c r="EU921" s="54"/>
      <c r="EV921" s="54"/>
      <c r="EW921" s="54"/>
      <c r="EX921" s="54"/>
      <c r="EY921" s="54"/>
      <c r="EZ921" s="54"/>
      <c r="FA921" s="54"/>
      <c r="FB921" s="54"/>
      <c r="FC921" s="54"/>
      <c r="FD921" s="54"/>
      <c r="FE921" s="54"/>
      <c r="FF921" s="54"/>
      <c r="FG921" s="54"/>
      <c r="FH921" s="54"/>
      <c r="FI921" s="54"/>
      <c r="FJ921" s="54"/>
      <c r="FK921" s="54"/>
      <c r="FL921" s="54"/>
      <c r="FM921" s="54"/>
      <c r="FN921" s="54"/>
      <c r="FO921" s="54"/>
      <c r="FP921" s="54"/>
      <c r="FQ921" s="54"/>
      <c r="FR921" s="54"/>
      <c r="FS921" s="54"/>
      <c r="FT921" s="54"/>
      <c r="FU921" s="54"/>
      <c r="FV921" s="54"/>
      <c r="FW921" s="54"/>
      <c r="FX921" s="54"/>
      <c r="FY921" s="54"/>
      <c r="FZ921" s="54"/>
      <c r="GA921" s="54"/>
      <c r="GB921" s="54"/>
      <c r="GC921" s="54"/>
      <c r="GD921" s="54"/>
      <c r="GE921" s="54"/>
      <c r="GF921" s="54"/>
      <c r="GG921" s="54"/>
      <c r="GH921" s="54"/>
      <c r="GI921" s="54"/>
      <c r="GJ921" s="54"/>
      <c r="GK921" s="54"/>
      <c r="GL921" s="54"/>
      <c r="GM921" s="54"/>
      <c r="GN921" s="54"/>
      <c r="GO921" s="54"/>
      <c r="GP921" s="54"/>
      <c r="GQ921" s="54"/>
      <c r="GR921" s="54"/>
      <c r="GS921" s="54"/>
      <c r="GT921" s="54"/>
      <c r="GU921" s="54"/>
      <c r="GV921" s="54"/>
      <c r="GW921" s="54"/>
      <c r="GX921" s="54"/>
      <c r="GY921" s="54"/>
      <c r="GZ921" s="54"/>
      <c r="HA921" s="54"/>
      <c r="HB921" s="54"/>
      <c r="HC921" s="54"/>
      <c r="HD921" s="54"/>
      <c r="HE921" s="54"/>
      <c r="HF921" s="54"/>
      <c r="HG921" s="54"/>
      <c r="HH921" s="54"/>
      <c r="HI921" s="54"/>
      <c r="HJ921" s="54"/>
      <c r="HK921" s="54"/>
      <c r="HL921" s="54"/>
      <c r="HM921" s="54"/>
      <c r="HN921" s="54"/>
      <c r="HO921" s="54"/>
      <c r="HP921" s="54"/>
      <c r="HQ921" s="54"/>
      <c r="HR921" s="54"/>
      <c r="HS921" s="54"/>
      <c r="HT921" s="54"/>
      <c r="HU921" s="54"/>
      <c r="HV921" s="54"/>
      <c r="HW921" s="54"/>
      <c r="HX921" s="54"/>
      <c r="HY921" s="54"/>
      <c r="HZ921" s="54"/>
      <c r="IA921" s="54"/>
      <c r="IB921" s="54"/>
      <c r="IC921" s="54"/>
      <c r="ID921" s="54"/>
      <c r="IE921" s="54"/>
      <c r="IF921" s="54"/>
      <c r="IG921" s="54"/>
      <c r="IH921" s="54"/>
      <c r="II921" s="54"/>
      <c r="IJ921" s="54"/>
      <c r="IK921" s="54"/>
      <c r="IL921" s="54"/>
      <c r="IM921" s="54"/>
      <c r="IN921" s="54"/>
      <c r="IO921" s="54"/>
      <c r="IP921" s="54"/>
      <c r="IQ921" s="54"/>
      <c r="IR921" s="54"/>
      <c r="IS921" s="54"/>
      <c r="IT921" s="54"/>
      <c r="IU921" s="54"/>
      <c r="IV921" s="54"/>
      <c r="IW921" s="54"/>
      <c r="IX921" s="54"/>
      <c r="IY921" s="54"/>
      <c r="IZ921" s="54"/>
      <c r="JA921" s="16"/>
      <c r="JB921" s="16"/>
      <c r="JC921" s="16"/>
      <c r="JD921" s="16"/>
    </row>
    <row r="922" spans="1:264" s="6" customFormat="1" x14ac:dyDescent="0.25">
      <c r="A922" s="55">
        <v>918</v>
      </c>
      <c r="B922" s="56">
        <f>ESTUDIANTES!B922</f>
        <v>0</v>
      </c>
      <c r="C922" s="56">
        <f>ESTUDIANTES!C922</f>
        <v>0</v>
      </c>
      <c r="D922" s="97">
        <f>ESTUDIANTES!D922</f>
        <v>0</v>
      </c>
      <c r="E922" s="97"/>
      <c r="F922" s="97"/>
      <c r="G922" s="97"/>
      <c r="H922" s="57">
        <f>ESTUDIANTES!H922</f>
        <v>0</v>
      </c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4"/>
      <c r="EL922" s="54"/>
      <c r="EM922" s="54"/>
      <c r="EN922" s="54"/>
      <c r="EO922" s="54"/>
      <c r="EP922" s="54"/>
      <c r="EQ922" s="54"/>
      <c r="ER922" s="54"/>
      <c r="ES922" s="54"/>
      <c r="ET922" s="54"/>
      <c r="EU922" s="54"/>
      <c r="EV922" s="54"/>
      <c r="EW922" s="54"/>
      <c r="EX922" s="54"/>
      <c r="EY922" s="54"/>
      <c r="EZ922" s="54"/>
      <c r="FA922" s="54"/>
      <c r="FB922" s="54"/>
      <c r="FC922" s="54"/>
      <c r="FD922" s="54"/>
      <c r="FE922" s="54"/>
      <c r="FF922" s="54"/>
      <c r="FG922" s="54"/>
      <c r="FH922" s="54"/>
      <c r="FI922" s="54"/>
      <c r="FJ922" s="54"/>
      <c r="FK922" s="54"/>
      <c r="FL922" s="54"/>
      <c r="FM922" s="54"/>
      <c r="FN922" s="54"/>
      <c r="FO922" s="54"/>
      <c r="FP922" s="54"/>
      <c r="FQ922" s="54"/>
      <c r="FR922" s="54"/>
      <c r="FS922" s="54"/>
      <c r="FT922" s="54"/>
      <c r="FU922" s="54"/>
      <c r="FV922" s="54"/>
      <c r="FW922" s="54"/>
      <c r="FX922" s="54"/>
      <c r="FY922" s="54"/>
      <c r="FZ922" s="54"/>
      <c r="GA922" s="54"/>
      <c r="GB922" s="54"/>
      <c r="GC922" s="54"/>
      <c r="GD922" s="54"/>
      <c r="GE922" s="54"/>
      <c r="GF922" s="54"/>
      <c r="GG922" s="54"/>
      <c r="GH922" s="54"/>
      <c r="GI922" s="54"/>
      <c r="GJ922" s="54"/>
      <c r="GK922" s="54"/>
      <c r="GL922" s="54"/>
      <c r="GM922" s="54"/>
      <c r="GN922" s="54"/>
      <c r="GO922" s="54"/>
      <c r="GP922" s="54"/>
      <c r="GQ922" s="54"/>
      <c r="GR922" s="54"/>
      <c r="GS922" s="54"/>
      <c r="GT922" s="54"/>
      <c r="GU922" s="54"/>
      <c r="GV922" s="54"/>
      <c r="GW922" s="54"/>
      <c r="GX922" s="54"/>
      <c r="GY922" s="54"/>
      <c r="GZ922" s="54"/>
      <c r="HA922" s="54"/>
      <c r="HB922" s="54"/>
      <c r="HC922" s="54"/>
      <c r="HD922" s="54"/>
      <c r="HE922" s="54"/>
      <c r="HF922" s="54"/>
      <c r="HG922" s="54"/>
      <c r="HH922" s="54"/>
      <c r="HI922" s="54"/>
      <c r="HJ922" s="54"/>
      <c r="HK922" s="54"/>
      <c r="HL922" s="54"/>
      <c r="HM922" s="54"/>
      <c r="HN922" s="54"/>
      <c r="HO922" s="54"/>
      <c r="HP922" s="54"/>
      <c r="HQ922" s="54"/>
      <c r="HR922" s="54"/>
      <c r="HS922" s="54"/>
      <c r="HT922" s="54"/>
      <c r="HU922" s="54"/>
      <c r="HV922" s="54"/>
      <c r="HW922" s="54"/>
      <c r="HX922" s="54"/>
      <c r="HY922" s="54"/>
      <c r="HZ922" s="54"/>
      <c r="IA922" s="54"/>
      <c r="IB922" s="54"/>
      <c r="IC922" s="54"/>
      <c r="ID922" s="54"/>
      <c r="IE922" s="54"/>
      <c r="IF922" s="54"/>
      <c r="IG922" s="54"/>
      <c r="IH922" s="54"/>
      <c r="II922" s="54"/>
      <c r="IJ922" s="54"/>
      <c r="IK922" s="54"/>
      <c r="IL922" s="54"/>
      <c r="IM922" s="54"/>
      <c r="IN922" s="54"/>
      <c r="IO922" s="54"/>
      <c r="IP922" s="54"/>
      <c r="IQ922" s="54"/>
      <c r="IR922" s="54"/>
      <c r="IS922" s="54"/>
      <c r="IT922" s="54"/>
      <c r="IU922" s="54"/>
      <c r="IV922" s="54"/>
      <c r="IW922" s="54"/>
      <c r="IX922" s="54"/>
      <c r="IY922" s="54"/>
      <c r="IZ922" s="54"/>
      <c r="JA922" s="16"/>
      <c r="JB922" s="16"/>
      <c r="JC922" s="16"/>
      <c r="JD922" s="16"/>
    </row>
    <row r="923" spans="1:264" s="6" customFormat="1" x14ac:dyDescent="0.25">
      <c r="A923" s="55">
        <v>919</v>
      </c>
      <c r="B923" s="56">
        <f>ESTUDIANTES!B923</f>
        <v>0</v>
      </c>
      <c r="C923" s="56">
        <f>ESTUDIANTES!C923</f>
        <v>0</v>
      </c>
      <c r="D923" s="97">
        <f>ESTUDIANTES!D923</f>
        <v>0</v>
      </c>
      <c r="E923" s="97"/>
      <c r="F923" s="97"/>
      <c r="G923" s="97"/>
      <c r="H923" s="57">
        <f>ESTUDIANTES!H923</f>
        <v>0</v>
      </c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  <c r="CP923" s="54"/>
      <c r="CQ923" s="54"/>
      <c r="CR923" s="54"/>
      <c r="CS923" s="54"/>
      <c r="CT923" s="54"/>
      <c r="CU923" s="54"/>
      <c r="CV923" s="54"/>
      <c r="CW923" s="54"/>
      <c r="CX923" s="54"/>
      <c r="CY923" s="54"/>
      <c r="CZ923" s="54"/>
      <c r="DA923" s="54"/>
      <c r="DB923" s="54"/>
      <c r="DC923" s="54"/>
      <c r="DD923" s="54"/>
      <c r="DE923" s="54"/>
      <c r="DF923" s="54"/>
      <c r="DG923" s="54"/>
      <c r="DH923" s="54"/>
      <c r="DI923" s="54"/>
      <c r="DJ923" s="54"/>
      <c r="DK923" s="54"/>
      <c r="DL923" s="54"/>
      <c r="DM923" s="54"/>
      <c r="DN923" s="54"/>
      <c r="DO923" s="54"/>
      <c r="DP923" s="54"/>
      <c r="DQ923" s="54"/>
      <c r="DR923" s="54"/>
      <c r="DS923" s="54"/>
      <c r="DT923" s="54"/>
      <c r="DU923" s="54"/>
      <c r="DV923" s="54"/>
      <c r="DW923" s="54"/>
      <c r="DX923" s="54"/>
      <c r="DY923" s="54"/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  <c r="EJ923" s="54"/>
      <c r="EK923" s="54"/>
      <c r="EL923" s="54"/>
      <c r="EM923" s="54"/>
      <c r="EN923" s="54"/>
      <c r="EO923" s="54"/>
      <c r="EP923" s="54"/>
      <c r="EQ923" s="54"/>
      <c r="ER923" s="54"/>
      <c r="ES923" s="54"/>
      <c r="ET923" s="54"/>
      <c r="EU923" s="54"/>
      <c r="EV923" s="54"/>
      <c r="EW923" s="54"/>
      <c r="EX923" s="54"/>
      <c r="EY923" s="54"/>
      <c r="EZ923" s="54"/>
      <c r="FA923" s="54"/>
      <c r="FB923" s="54"/>
      <c r="FC923" s="54"/>
      <c r="FD923" s="54"/>
      <c r="FE923" s="54"/>
      <c r="FF923" s="54"/>
      <c r="FG923" s="54"/>
      <c r="FH923" s="54"/>
      <c r="FI923" s="54"/>
      <c r="FJ923" s="54"/>
      <c r="FK923" s="54"/>
      <c r="FL923" s="54"/>
      <c r="FM923" s="54"/>
      <c r="FN923" s="54"/>
      <c r="FO923" s="54"/>
      <c r="FP923" s="54"/>
      <c r="FQ923" s="54"/>
      <c r="FR923" s="54"/>
      <c r="FS923" s="54"/>
      <c r="FT923" s="54"/>
      <c r="FU923" s="54"/>
      <c r="FV923" s="54"/>
      <c r="FW923" s="54"/>
      <c r="FX923" s="54"/>
      <c r="FY923" s="54"/>
      <c r="FZ923" s="54"/>
      <c r="GA923" s="54"/>
      <c r="GB923" s="54"/>
      <c r="GC923" s="54"/>
      <c r="GD923" s="54"/>
      <c r="GE923" s="54"/>
      <c r="GF923" s="54"/>
      <c r="GG923" s="54"/>
      <c r="GH923" s="54"/>
      <c r="GI923" s="54"/>
      <c r="GJ923" s="54"/>
      <c r="GK923" s="54"/>
      <c r="GL923" s="54"/>
      <c r="GM923" s="54"/>
      <c r="GN923" s="54"/>
      <c r="GO923" s="54"/>
      <c r="GP923" s="54"/>
      <c r="GQ923" s="54"/>
      <c r="GR923" s="54"/>
      <c r="GS923" s="54"/>
      <c r="GT923" s="54"/>
      <c r="GU923" s="54"/>
      <c r="GV923" s="54"/>
      <c r="GW923" s="54"/>
      <c r="GX923" s="54"/>
      <c r="GY923" s="54"/>
      <c r="GZ923" s="54"/>
      <c r="HA923" s="54"/>
      <c r="HB923" s="54"/>
      <c r="HC923" s="54"/>
      <c r="HD923" s="54"/>
      <c r="HE923" s="54"/>
      <c r="HF923" s="54"/>
      <c r="HG923" s="54"/>
      <c r="HH923" s="54"/>
      <c r="HI923" s="54"/>
      <c r="HJ923" s="54"/>
      <c r="HK923" s="54"/>
      <c r="HL923" s="54"/>
      <c r="HM923" s="54"/>
      <c r="HN923" s="54"/>
      <c r="HO923" s="54"/>
      <c r="HP923" s="54"/>
      <c r="HQ923" s="54"/>
      <c r="HR923" s="54"/>
      <c r="HS923" s="54"/>
      <c r="HT923" s="54"/>
      <c r="HU923" s="54"/>
      <c r="HV923" s="54"/>
      <c r="HW923" s="54"/>
      <c r="HX923" s="54"/>
      <c r="HY923" s="54"/>
      <c r="HZ923" s="54"/>
      <c r="IA923" s="54"/>
      <c r="IB923" s="54"/>
      <c r="IC923" s="54"/>
      <c r="ID923" s="54"/>
      <c r="IE923" s="54"/>
      <c r="IF923" s="54"/>
      <c r="IG923" s="54"/>
      <c r="IH923" s="54"/>
      <c r="II923" s="54"/>
      <c r="IJ923" s="54"/>
      <c r="IK923" s="54"/>
      <c r="IL923" s="54"/>
      <c r="IM923" s="54"/>
      <c r="IN923" s="54"/>
      <c r="IO923" s="54"/>
      <c r="IP923" s="54"/>
      <c r="IQ923" s="54"/>
      <c r="IR923" s="54"/>
      <c r="IS923" s="54"/>
      <c r="IT923" s="54"/>
      <c r="IU923" s="54"/>
      <c r="IV923" s="54"/>
      <c r="IW923" s="54"/>
      <c r="IX923" s="54"/>
      <c r="IY923" s="54"/>
      <c r="IZ923" s="54"/>
      <c r="JA923" s="16"/>
      <c r="JB923" s="16"/>
      <c r="JC923" s="16"/>
      <c r="JD923" s="16"/>
    </row>
    <row r="924" spans="1:264" s="6" customFormat="1" x14ac:dyDescent="0.25">
      <c r="A924" s="55">
        <v>920</v>
      </c>
      <c r="B924" s="56">
        <f>ESTUDIANTES!B924</f>
        <v>0</v>
      </c>
      <c r="C924" s="56">
        <f>ESTUDIANTES!C924</f>
        <v>0</v>
      </c>
      <c r="D924" s="97">
        <f>ESTUDIANTES!D924</f>
        <v>0</v>
      </c>
      <c r="E924" s="97"/>
      <c r="F924" s="97"/>
      <c r="G924" s="97"/>
      <c r="H924" s="57">
        <f>ESTUDIANTES!H924</f>
        <v>0</v>
      </c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  <c r="CP924" s="54"/>
      <c r="CQ924" s="54"/>
      <c r="CR924" s="54"/>
      <c r="CS924" s="54"/>
      <c r="CT924" s="54"/>
      <c r="CU924" s="54"/>
      <c r="CV924" s="54"/>
      <c r="CW924" s="54"/>
      <c r="CX924" s="54"/>
      <c r="CY924" s="54"/>
      <c r="CZ924" s="54"/>
      <c r="DA924" s="54"/>
      <c r="DB924" s="54"/>
      <c r="DC924" s="54"/>
      <c r="DD924" s="54"/>
      <c r="DE924" s="54"/>
      <c r="DF924" s="54"/>
      <c r="DG924" s="54"/>
      <c r="DH924" s="54"/>
      <c r="DI924" s="54"/>
      <c r="DJ924" s="54"/>
      <c r="DK924" s="54"/>
      <c r="DL924" s="54"/>
      <c r="DM924" s="54"/>
      <c r="DN924" s="54"/>
      <c r="DO924" s="54"/>
      <c r="DP924" s="54"/>
      <c r="DQ924" s="54"/>
      <c r="DR924" s="54"/>
      <c r="DS924" s="54"/>
      <c r="DT924" s="54"/>
      <c r="DU924" s="54"/>
      <c r="DV924" s="54"/>
      <c r="DW924" s="54"/>
      <c r="DX924" s="54"/>
      <c r="DY924" s="54"/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  <c r="EJ924" s="54"/>
      <c r="EK924" s="54"/>
      <c r="EL924" s="54"/>
      <c r="EM924" s="54"/>
      <c r="EN924" s="54"/>
      <c r="EO924" s="54"/>
      <c r="EP924" s="54"/>
      <c r="EQ924" s="54"/>
      <c r="ER924" s="54"/>
      <c r="ES924" s="54"/>
      <c r="ET924" s="54"/>
      <c r="EU924" s="54"/>
      <c r="EV924" s="54"/>
      <c r="EW924" s="54"/>
      <c r="EX924" s="54"/>
      <c r="EY924" s="54"/>
      <c r="EZ924" s="54"/>
      <c r="FA924" s="54"/>
      <c r="FB924" s="54"/>
      <c r="FC924" s="54"/>
      <c r="FD924" s="54"/>
      <c r="FE924" s="54"/>
      <c r="FF924" s="54"/>
      <c r="FG924" s="54"/>
      <c r="FH924" s="54"/>
      <c r="FI924" s="54"/>
      <c r="FJ924" s="54"/>
      <c r="FK924" s="54"/>
      <c r="FL924" s="54"/>
      <c r="FM924" s="54"/>
      <c r="FN924" s="54"/>
      <c r="FO924" s="54"/>
      <c r="FP924" s="54"/>
      <c r="FQ924" s="54"/>
      <c r="FR924" s="54"/>
      <c r="FS924" s="54"/>
      <c r="FT924" s="54"/>
      <c r="FU924" s="54"/>
      <c r="FV924" s="54"/>
      <c r="FW924" s="54"/>
      <c r="FX924" s="54"/>
      <c r="FY924" s="54"/>
      <c r="FZ924" s="54"/>
      <c r="GA924" s="54"/>
      <c r="GB924" s="54"/>
      <c r="GC924" s="54"/>
      <c r="GD924" s="54"/>
      <c r="GE924" s="54"/>
      <c r="GF924" s="54"/>
      <c r="GG924" s="54"/>
      <c r="GH924" s="54"/>
      <c r="GI924" s="54"/>
      <c r="GJ924" s="54"/>
      <c r="GK924" s="54"/>
      <c r="GL924" s="54"/>
      <c r="GM924" s="54"/>
      <c r="GN924" s="54"/>
      <c r="GO924" s="54"/>
      <c r="GP924" s="54"/>
      <c r="GQ924" s="54"/>
      <c r="GR924" s="54"/>
      <c r="GS924" s="54"/>
      <c r="GT924" s="54"/>
      <c r="GU924" s="54"/>
      <c r="GV924" s="54"/>
      <c r="GW924" s="54"/>
      <c r="GX924" s="54"/>
      <c r="GY924" s="54"/>
      <c r="GZ924" s="54"/>
      <c r="HA924" s="54"/>
      <c r="HB924" s="54"/>
      <c r="HC924" s="54"/>
      <c r="HD924" s="54"/>
      <c r="HE924" s="54"/>
      <c r="HF924" s="54"/>
      <c r="HG924" s="54"/>
      <c r="HH924" s="54"/>
      <c r="HI924" s="54"/>
      <c r="HJ924" s="54"/>
      <c r="HK924" s="54"/>
      <c r="HL924" s="54"/>
      <c r="HM924" s="54"/>
      <c r="HN924" s="54"/>
      <c r="HO924" s="54"/>
      <c r="HP924" s="54"/>
      <c r="HQ924" s="54"/>
      <c r="HR924" s="54"/>
      <c r="HS924" s="54"/>
      <c r="HT924" s="54"/>
      <c r="HU924" s="54"/>
      <c r="HV924" s="54"/>
      <c r="HW924" s="54"/>
      <c r="HX924" s="54"/>
      <c r="HY924" s="54"/>
      <c r="HZ924" s="54"/>
      <c r="IA924" s="54"/>
      <c r="IB924" s="54"/>
      <c r="IC924" s="54"/>
      <c r="ID924" s="54"/>
      <c r="IE924" s="54"/>
      <c r="IF924" s="54"/>
      <c r="IG924" s="54"/>
      <c r="IH924" s="54"/>
      <c r="II924" s="54"/>
      <c r="IJ924" s="54"/>
      <c r="IK924" s="54"/>
      <c r="IL924" s="54"/>
      <c r="IM924" s="54"/>
      <c r="IN924" s="54"/>
      <c r="IO924" s="54"/>
      <c r="IP924" s="54"/>
      <c r="IQ924" s="54"/>
      <c r="IR924" s="54"/>
      <c r="IS924" s="54"/>
      <c r="IT924" s="54"/>
      <c r="IU924" s="54"/>
      <c r="IV924" s="54"/>
      <c r="IW924" s="54"/>
      <c r="IX924" s="54"/>
      <c r="IY924" s="54"/>
      <c r="IZ924" s="54"/>
      <c r="JA924" s="16"/>
      <c r="JB924" s="16"/>
      <c r="JC924" s="16"/>
      <c r="JD924" s="16"/>
    </row>
    <row r="925" spans="1:264" s="6" customFormat="1" x14ac:dyDescent="0.25">
      <c r="A925" s="55">
        <v>921</v>
      </c>
      <c r="B925" s="56">
        <f>ESTUDIANTES!B925</f>
        <v>0</v>
      </c>
      <c r="C925" s="56">
        <f>ESTUDIANTES!C925</f>
        <v>0</v>
      </c>
      <c r="D925" s="97">
        <f>ESTUDIANTES!D925</f>
        <v>0</v>
      </c>
      <c r="E925" s="97"/>
      <c r="F925" s="97"/>
      <c r="G925" s="97"/>
      <c r="H925" s="57">
        <f>ESTUDIANTES!H925</f>
        <v>0</v>
      </c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4"/>
      <c r="EL925" s="54"/>
      <c r="EM925" s="54"/>
      <c r="EN925" s="54"/>
      <c r="EO925" s="54"/>
      <c r="EP925" s="54"/>
      <c r="EQ925" s="54"/>
      <c r="ER925" s="54"/>
      <c r="ES925" s="54"/>
      <c r="ET925" s="54"/>
      <c r="EU925" s="54"/>
      <c r="EV925" s="54"/>
      <c r="EW925" s="54"/>
      <c r="EX925" s="54"/>
      <c r="EY925" s="54"/>
      <c r="EZ925" s="54"/>
      <c r="FA925" s="54"/>
      <c r="FB925" s="54"/>
      <c r="FC925" s="54"/>
      <c r="FD925" s="54"/>
      <c r="FE925" s="54"/>
      <c r="FF925" s="54"/>
      <c r="FG925" s="54"/>
      <c r="FH925" s="54"/>
      <c r="FI925" s="54"/>
      <c r="FJ925" s="54"/>
      <c r="FK925" s="54"/>
      <c r="FL925" s="54"/>
      <c r="FM925" s="54"/>
      <c r="FN925" s="54"/>
      <c r="FO925" s="54"/>
      <c r="FP925" s="54"/>
      <c r="FQ925" s="54"/>
      <c r="FR925" s="54"/>
      <c r="FS925" s="54"/>
      <c r="FT925" s="54"/>
      <c r="FU925" s="54"/>
      <c r="FV925" s="54"/>
      <c r="FW925" s="54"/>
      <c r="FX925" s="54"/>
      <c r="FY925" s="54"/>
      <c r="FZ925" s="54"/>
      <c r="GA925" s="54"/>
      <c r="GB925" s="54"/>
      <c r="GC925" s="54"/>
      <c r="GD925" s="54"/>
      <c r="GE925" s="54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  <c r="GS925" s="54"/>
      <c r="GT925" s="54"/>
      <c r="GU925" s="54"/>
      <c r="GV925" s="54"/>
      <c r="GW925" s="54"/>
      <c r="GX925" s="54"/>
      <c r="GY925" s="54"/>
      <c r="GZ925" s="54"/>
      <c r="HA925" s="54"/>
      <c r="HB925" s="54"/>
      <c r="HC925" s="54"/>
      <c r="HD925" s="54"/>
      <c r="HE925" s="54"/>
      <c r="HF925" s="54"/>
      <c r="HG925" s="54"/>
      <c r="HH925" s="54"/>
      <c r="HI925" s="54"/>
      <c r="HJ925" s="54"/>
      <c r="HK925" s="54"/>
      <c r="HL925" s="54"/>
      <c r="HM925" s="54"/>
      <c r="HN925" s="54"/>
      <c r="HO925" s="54"/>
      <c r="HP925" s="54"/>
      <c r="HQ925" s="54"/>
      <c r="HR925" s="54"/>
      <c r="HS925" s="54"/>
      <c r="HT925" s="54"/>
      <c r="HU925" s="54"/>
      <c r="HV925" s="54"/>
      <c r="HW925" s="54"/>
      <c r="HX925" s="54"/>
      <c r="HY925" s="54"/>
      <c r="HZ925" s="54"/>
      <c r="IA925" s="54"/>
      <c r="IB925" s="54"/>
      <c r="IC925" s="54"/>
      <c r="ID925" s="54"/>
      <c r="IE925" s="54"/>
      <c r="IF925" s="54"/>
      <c r="IG925" s="54"/>
      <c r="IH925" s="54"/>
      <c r="II925" s="54"/>
      <c r="IJ925" s="54"/>
      <c r="IK925" s="54"/>
      <c r="IL925" s="54"/>
      <c r="IM925" s="54"/>
      <c r="IN925" s="54"/>
      <c r="IO925" s="54"/>
      <c r="IP925" s="54"/>
      <c r="IQ925" s="54"/>
      <c r="IR925" s="54"/>
      <c r="IS925" s="54"/>
      <c r="IT925" s="54"/>
      <c r="IU925" s="54"/>
      <c r="IV925" s="54"/>
      <c r="IW925" s="54"/>
      <c r="IX925" s="54"/>
      <c r="IY925" s="54"/>
      <c r="IZ925" s="54"/>
      <c r="JA925" s="16"/>
      <c r="JB925" s="16"/>
      <c r="JC925" s="16"/>
      <c r="JD925" s="16"/>
    </row>
    <row r="926" spans="1:264" s="6" customFormat="1" x14ac:dyDescent="0.25">
      <c r="A926" s="55">
        <v>922</v>
      </c>
      <c r="B926" s="56">
        <f>ESTUDIANTES!B926</f>
        <v>0</v>
      </c>
      <c r="C926" s="56">
        <f>ESTUDIANTES!C926</f>
        <v>0</v>
      </c>
      <c r="D926" s="97">
        <f>ESTUDIANTES!D926</f>
        <v>0</v>
      </c>
      <c r="E926" s="97"/>
      <c r="F926" s="97"/>
      <c r="G926" s="97"/>
      <c r="H926" s="57">
        <f>ESTUDIANTES!H926</f>
        <v>0</v>
      </c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4"/>
      <c r="EL926" s="54"/>
      <c r="EM926" s="54"/>
      <c r="EN926" s="54"/>
      <c r="EO926" s="54"/>
      <c r="EP926" s="54"/>
      <c r="EQ926" s="54"/>
      <c r="ER926" s="54"/>
      <c r="ES926" s="54"/>
      <c r="ET926" s="54"/>
      <c r="EU926" s="54"/>
      <c r="EV926" s="54"/>
      <c r="EW926" s="54"/>
      <c r="EX926" s="54"/>
      <c r="EY926" s="54"/>
      <c r="EZ926" s="54"/>
      <c r="FA926" s="54"/>
      <c r="FB926" s="54"/>
      <c r="FC926" s="54"/>
      <c r="FD926" s="54"/>
      <c r="FE926" s="54"/>
      <c r="FF926" s="54"/>
      <c r="FG926" s="54"/>
      <c r="FH926" s="54"/>
      <c r="FI926" s="54"/>
      <c r="FJ926" s="54"/>
      <c r="FK926" s="54"/>
      <c r="FL926" s="54"/>
      <c r="FM926" s="54"/>
      <c r="FN926" s="54"/>
      <c r="FO926" s="54"/>
      <c r="FP926" s="54"/>
      <c r="FQ926" s="54"/>
      <c r="FR926" s="54"/>
      <c r="FS926" s="54"/>
      <c r="FT926" s="54"/>
      <c r="FU926" s="54"/>
      <c r="FV926" s="54"/>
      <c r="FW926" s="54"/>
      <c r="FX926" s="54"/>
      <c r="FY926" s="54"/>
      <c r="FZ926" s="54"/>
      <c r="GA926" s="54"/>
      <c r="GB926" s="54"/>
      <c r="GC926" s="54"/>
      <c r="GD926" s="54"/>
      <c r="GE926" s="54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  <c r="GS926" s="54"/>
      <c r="GT926" s="54"/>
      <c r="GU926" s="54"/>
      <c r="GV926" s="54"/>
      <c r="GW926" s="54"/>
      <c r="GX926" s="54"/>
      <c r="GY926" s="54"/>
      <c r="GZ926" s="54"/>
      <c r="HA926" s="54"/>
      <c r="HB926" s="54"/>
      <c r="HC926" s="54"/>
      <c r="HD926" s="54"/>
      <c r="HE926" s="54"/>
      <c r="HF926" s="54"/>
      <c r="HG926" s="54"/>
      <c r="HH926" s="54"/>
      <c r="HI926" s="54"/>
      <c r="HJ926" s="54"/>
      <c r="HK926" s="54"/>
      <c r="HL926" s="54"/>
      <c r="HM926" s="54"/>
      <c r="HN926" s="54"/>
      <c r="HO926" s="54"/>
      <c r="HP926" s="54"/>
      <c r="HQ926" s="54"/>
      <c r="HR926" s="54"/>
      <c r="HS926" s="54"/>
      <c r="HT926" s="54"/>
      <c r="HU926" s="54"/>
      <c r="HV926" s="54"/>
      <c r="HW926" s="54"/>
      <c r="HX926" s="54"/>
      <c r="HY926" s="54"/>
      <c r="HZ926" s="54"/>
      <c r="IA926" s="54"/>
      <c r="IB926" s="54"/>
      <c r="IC926" s="54"/>
      <c r="ID926" s="54"/>
      <c r="IE926" s="54"/>
      <c r="IF926" s="54"/>
      <c r="IG926" s="54"/>
      <c r="IH926" s="54"/>
      <c r="II926" s="54"/>
      <c r="IJ926" s="54"/>
      <c r="IK926" s="54"/>
      <c r="IL926" s="54"/>
      <c r="IM926" s="54"/>
      <c r="IN926" s="54"/>
      <c r="IO926" s="54"/>
      <c r="IP926" s="54"/>
      <c r="IQ926" s="54"/>
      <c r="IR926" s="54"/>
      <c r="IS926" s="54"/>
      <c r="IT926" s="54"/>
      <c r="IU926" s="54"/>
      <c r="IV926" s="54"/>
      <c r="IW926" s="54"/>
      <c r="IX926" s="54"/>
      <c r="IY926" s="54"/>
      <c r="IZ926" s="54"/>
      <c r="JA926" s="16"/>
      <c r="JB926" s="16"/>
      <c r="JC926" s="16"/>
      <c r="JD926" s="16"/>
    </row>
    <row r="927" spans="1:264" s="6" customFormat="1" x14ac:dyDescent="0.25">
      <c r="A927" s="55">
        <v>923</v>
      </c>
      <c r="B927" s="56">
        <f>ESTUDIANTES!B927</f>
        <v>0</v>
      </c>
      <c r="C927" s="56">
        <f>ESTUDIANTES!C927</f>
        <v>0</v>
      </c>
      <c r="D927" s="97">
        <f>ESTUDIANTES!D927</f>
        <v>0</v>
      </c>
      <c r="E927" s="97"/>
      <c r="F927" s="97"/>
      <c r="G927" s="97"/>
      <c r="H927" s="57">
        <f>ESTUDIANTES!H927</f>
        <v>0</v>
      </c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4"/>
      <c r="EL927" s="54"/>
      <c r="EM927" s="54"/>
      <c r="EN927" s="54"/>
      <c r="EO927" s="54"/>
      <c r="EP927" s="54"/>
      <c r="EQ927" s="54"/>
      <c r="ER927" s="54"/>
      <c r="ES927" s="54"/>
      <c r="ET927" s="54"/>
      <c r="EU927" s="54"/>
      <c r="EV927" s="54"/>
      <c r="EW927" s="54"/>
      <c r="EX927" s="54"/>
      <c r="EY927" s="54"/>
      <c r="EZ927" s="54"/>
      <c r="FA927" s="54"/>
      <c r="FB927" s="54"/>
      <c r="FC927" s="54"/>
      <c r="FD927" s="54"/>
      <c r="FE927" s="54"/>
      <c r="FF927" s="54"/>
      <c r="FG927" s="54"/>
      <c r="FH927" s="54"/>
      <c r="FI927" s="54"/>
      <c r="FJ927" s="54"/>
      <c r="FK927" s="54"/>
      <c r="FL927" s="54"/>
      <c r="FM927" s="54"/>
      <c r="FN927" s="54"/>
      <c r="FO927" s="54"/>
      <c r="FP927" s="54"/>
      <c r="FQ927" s="54"/>
      <c r="FR927" s="54"/>
      <c r="FS927" s="54"/>
      <c r="FT927" s="54"/>
      <c r="FU927" s="54"/>
      <c r="FV927" s="54"/>
      <c r="FW927" s="54"/>
      <c r="FX927" s="54"/>
      <c r="FY927" s="54"/>
      <c r="FZ927" s="54"/>
      <c r="GA927" s="54"/>
      <c r="GB927" s="54"/>
      <c r="GC927" s="54"/>
      <c r="GD927" s="54"/>
      <c r="GE927" s="54"/>
      <c r="GF927" s="54"/>
      <c r="GG927" s="54"/>
      <c r="GH927" s="54"/>
      <c r="GI927" s="54"/>
      <c r="GJ927" s="54"/>
      <c r="GK927" s="54"/>
      <c r="GL927" s="54"/>
      <c r="GM927" s="54"/>
      <c r="GN927" s="54"/>
      <c r="GO927" s="54"/>
      <c r="GP927" s="54"/>
      <c r="GQ927" s="54"/>
      <c r="GR927" s="54"/>
      <c r="GS927" s="54"/>
      <c r="GT927" s="54"/>
      <c r="GU927" s="54"/>
      <c r="GV927" s="54"/>
      <c r="GW927" s="54"/>
      <c r="GX927" s="54"/>
      <c r="GY927" s="54"/>
      <c r="GZ927" s="54"/>
      <c r="HA927" s="54"/>
      <c r="HB927" s="54"/>
      <c r="HC927" s="54"/>
      <c r="HD927" s="54"/>
      <c r="HE927" s="54"/>
      <c r="HF927" s="54"/>
      <c r="HG927" s="54"/>
      <c r="HH927" s="54"/>
      <c r="HI927" s="54"/>
      <c r="HJ927" s="54"/>
      <c r="HK927" s="54"/>
      <c r="HL927" s="54"/>
      <c r="HM927" s="54"/>
      <c r="HN927" s="54"/>
      <c r="HO927" s="54"/>
      <c r="HP927" s="54"/>
      <c r="HQ927" s="54"/>
      <c r="HR927" s="54"/>
      <c r="HS927" s="54"/>
      <c r="HT927" s="54"/>
      <c r="HU927" s="54"/>
      <c r="HV927" s="54"/>
      <c r="HW927" s="54"/>
      <c r="HX927" s="54"/>
      <c r="HY927" s="54"/>
      <c r="HZ927" s="54"/>
      <c r="IA927" s="54"/>
      <c r="IB927" s="54"/>
      <c r="IC927" s="54"/>
      <c r="ID927" s="54"/>
      <c r="IE927" s="54"/>
      <c r="IF927" s="54"/>
      <c r="IG927" s="54"/>
      <c r="IH927" s="54"/>
      <c r="II927" s="54"/>
      <c r="IJ927" s="54"/>
      <c r="IK927" s="54"/>
      <c r="IL927" s="54"/>
      <c r="IM927" s="54"/>
      <c r="IN927" s="54"/>
      <c r="IO927" s="54"/>
      <c r="IP927" s="54"/>
      <c r="IQ927" s="54"/>
      <c r="IR927" s="54"/>
      <c r="IS927" s="54"/>
      <c r="IT927" s="54"/>
      <c r="IU927" s="54"/>
      <c r="IV927" s="54"/>
      <c r="IW927" s="54"/>
      <c r="IX927" s="54"/>
      <c r="IY927" s="54"/>
      <c r="IZ927" s="54"/>
      <c r="JA927" s="16"/>
      <c r="JB927" s="16"/>
      <c r="JC927" s="16"/>
      <c r="JD927" s="16"/>
    </row>
    <row r="928" spans="1:264" s="6" customFormat="1" x14ac:dyDescent="0.25">
      <c r="A928" s="55">
        <v>924</v>
      </c>
      <c r="B928" s="56">
        <f>ESTUDIANTES!B928</f>
        <v>0</v>
      </c>
      <c r="C928" s="56">
        <f>ESTUDIANTES!C928</f>
        <v>0</v>
      </c>
      <c r="D928" s="97">
        <f>ESTUDIANTES!D928</f>
        <v>0</v>
      </c>
      <c r="E928" s="97"/>
      <c r="F928" s="97"/>
      <c r="G928" s="97"/>
      <c r="H928" s="57">
        <f>ESTUDIANTES!H928</f>
        <v>0</v>
      </c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4"/>
      <c r="EL928" s="54"/>
      <c r="EM928" s="54"/>
      <c r="EN928" s="54"/>
      <c r="EO928" s="54"/>
      <c r="EP928" s="54"/>
      <c r="EQ928" s="54"/>
      <c r="ER928" s="54"/>
      <c r="ES928" s="54"/>
      <c r="ET928" s="54"/>
      <c r="EU928" s="54"/>
      <c r="EV928" s="54"/>
      <c r="EW928" s="54"/>
      <c r="EX928" s="54"/>
      <c r="EY928" s="54"/>
      <c r="EZ928" s="54"/>
      <c r="FA928" s="54"/>
      <c r="FB928" s="54"/>
      <c r="FC928" s="54"/>
      <c r="FD928" s="54"/>
      <c r="FE928" s="54"/>
      <c r="FF928" s="54"/>
      <c r="FG928" s="54"/>
      <c r="FH928" s="54"/>
      <c r="FI928" s="54"/>
      <c r="FJ928" s="54"/>
      <c r="FK928" s="54"/>
      <c r="FL928" s="54"/>
      <c r="FM928" s="54"/>
      <c r="FN928" s="54"/>
      <c r="FO928" s="54"/>
      <c r="FP928" s="54"/>
      <c r="FQ928" s="54"/>
      <c r="FR928" s="54"/>
      <c r="FS928" s="54"/>
      <c r="FT928" s="54"/>
      <c r="FU928" s="54"/>
      <c r="FV928" s="54"/>
      <c r="FW928" s="54"/>
      <c r="FX928" s="54"/>
      <c r="FY928" s="54"/>
      <c r="FZ928" s="54"/>
      <c r="GA928" s="54"/>
      <c r="GB928" s="54"/>
      <c r="GC928" s="54"/>
      <c r="GD928" s="54"/>
      <c r="GE928" s="54"/>
      <c r="GF928" s="54"/>
      <c r="GG928" s="54"/>
      <c r="GH928" s="54"/>
      <c r="GI928" s="54"/>
      <c r="GJ928" s="54"/>
      <c r="GK928" s="54"/>
      <c r="GL928" s="54"/>
      <c r="GM928" s="54"/>
      <c r="GN928" s="54"/>
      <c r="GO928" s="54"/>
      <c r="GP928" s="54"/>
      <c r="GQ928" s="54"/>
      <c r="GR928" s="54"/>
      <c r="GS928" s="54"/>
      <c r="GT928" s="54"/>
      <c r="GU928" s="54"/>
      <c r="GV928" s="54"/>
      <c r="GW928" s="54"/>
      <c r="GX928" s="54"/>
      <c r="GY928" s="54"/>
      <c r="GZ928" s="54"/>
      <c r="HA928" s="54"/>
      <c r="HB928" s="54"/>
      <c r="HC928" s="54"/>
      <c r="HD928" s="54"/>
      <c r="HE928" s="54"/>
      <c r="HF928" s="54"/>
      <c r="HG928" s="54"/>
      <c r="HH928" s="54"/>
      <c r="HI928" s="54"/>
      <c r="HJ928" s="54"/>
      <c r="HK928" s="54"/>
      <c r="HL928" s="54"/>
      <c r="HM928" s="54"/>
      <c r="HN928" s="54"/>
      <c r="HO928" s="54"/>
      <c r="HP928" s="54"/>
      <c r="HQ928" s="54"/>
      <c r="HR928" s="54"/>
      <c r="HS928" s="54"/>
      <c r="HT928" s="54"/>
      <c r="HU928" s="54"/>
      <c r="HV928" s="54"/>
      <c r="HW928" s="54"/>
      <c r="HX928" s="54"/>
      <c r="HY928" s="54"/>
      <c r="HZ928" s="54"/>
      <c r="IA928" s="54"/>
      <c r="IB928" s="54"/>
      <c r="IC928" s="54"/>
      <c r="ID928" s="54"/>
      <c r="IE928" s="54"/>
      <c r="IF928" s="54"/>
      <c r="IG928" s="54"/>
      <c r="IH928" s="54"/>
      <c r="II928" s="54"/>
      <c r="IJ928" s="54"/>
      <c r="IK928" s="54"/>
      <c r="IL928" s="54"/>
      <c r="IM928" s="54"/>
      <c r="IN928" s="54"/>
      <c r="IO928" s="54"/>
      <c r="IP928" s="54"/>
      <c r="IQ928" s="54"/>
      <c r="IR928" s="54"/>
      <c r="IS928" s="54"/>
      <c r="IT928" s="54"/>
      <c r="IU928" s="54"/>
      <c r="IV928" s="54"/>
      <c r="IW928" s="54"/>
      <c r="IX928" s="54"/>
      <c r="IY928" s="54"/>
      <c r="IZ928" s="54"/>
      <c r="JA928" s="16"/>
      <c r="JB928" s="16"/>
      <c r="JC928" s="16"/>
      <c r="JD928" s="16"/>
    </row>
    <row r="929" spans="1:264" s="6" customFormat="1" x14ac:dyDescent="0.25">
      <c r="A929" s="55">
        <v>925</v>
      </c>
      <c r="B929" s="56">
        <f>ESTUDIANTES!B929</f>
        <v>0</v>
      </c>
      <c r="C929" s="56">
        <f>ESTUDIANTES!C929</f>
        <v>0</v>
      </c>
      <c r="D929" s="97">
        <f>ESTUDIANTES!D929</f>
        <v>0</v>
      </c>
      <c r="E929" s="97"/>
      <c r="F929" s="97"/>
      <c r="G929" s="97"/>
      <c r="H929" s="57">
        <f>ESTUDIANTES!H929</f>
        <v>0</v>
      </c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4"/>
      <c r="EL929" s="54"/>
      <c r="EM929" s="54"/>
      <c r="EN929" s="54"/>
      <c r="EO929" s="54"/>
      <c r="EP929" s="54"/>
      <c r="EQ929" s="54"/>
      <c r="ER929" s="54"/>
      <c r="ES929" s="54"/>
      <c r="ET929" s="54"/>
      <c r="EU929" s="54"/>
      <c r="EV929" s="54"/>
      <c r="EW929" s="54"/>
      <c r="EX929" s="54"/>
      <c r="EY929" s="54"/>
      <c r="EZ929" s="54"/>
      <c r="FA929" s="54"/>
      <c r="FB929" s="54"/>
      <c r="FC929" s="54"/>
      <c r="FD929" s="54"/>
      <c r="FE929" s="54"/>
      <c r="FF929" s="54"/>
      <c r="FG929" s="54"/>
      <c r="FH929" s="54"/>
      <c r="FI929" s="54"/>
      <c r="FJ929" s="54"/>
      <c r="FK929" s="54"/>
      <c r="FL929" s="54"/>
      <c r="FM929" s="54"/>
      <c r="FN929" s="54"/>
      <c r="FO929" s="54"/>
      <c r="FP929" s="54"/>
      <c r="FQ929" s="54"/>
      <c r="FR929" s="54"/>
      <c r="FS929" s="54"/>
      <c r="FT929" s="54"/>
      <c r="FU929" s="54"/>
      <c r="FV929" s="54"/>
      <c r="FW929" s="54"/>
      <c r="FX929" s="54"/>
      <c r="FY929" s="54"/>
      <c r="FZ929" s="54"/>
      <c r="GA929" s="54"/>
      <c r="GB929" s="54"/>
      <c r="GC929" s="54"/>
      <c r="GD929" s="54"/>
      <c r="GE929" s="54"/>
      <c r="GF929" s="54"/>
      <c r="GG929" s="54"/>
      <c r="GH929" s="54"/>
      <c r="GI929" s="54"/>
      <c r="GJ929" s="54"/>
      <c r="GK929" s="54"/>
      <c r="GL929" s="54"/>
      <c r="GM929" s="54"/>
      <c r="GN929" s="54"/>
      <c r="GO929" s="54"/>
      <c r="GP929" s="54"/>
      <c r="GQ929" s="54"/>
      <c r="GR929" s="54"/>
      <c r="GS929" s="54"/>
      <c r="GT929" s="54"/>
      <c r="GU929" s="54"/>
      <c r="GV929" s="54"/>
      <c r="GW929" s="54"/>
      <c r="GX929" s="54"/>
      <c r="GY929" s="54"/>
      <c r="GZ929" s="54"/>
      <c r="HA929" s="54"/>
      <c r="HB929" s="54"/>
      <c r="HC929" s="54"/>
      <c r="HD929" s="54"/>
      <c r="HE929" s="54"/>
      <c r="HF929" s="54"/>
      <c r="HG929" s="54"/>
      <c r="HH929" s="54"/>
      <c r="HI929" s="54"/>
      <c r="HJ929" s="54"/>
      <c r="HK929" s="54"/>
      <c r="HL929" s="54"/>
      <c r="HM929" s="54"/>
      <c r="HN929" s="54"/>
      <c r="HO929" s="54"/>
      <c r="HP929" s="54"/>
      <c r="HQ929" s="54"/>
      <c r="HR929" s="54"/>
      <c r="HS929" s="54"/>
      <c r="HT929" s="54"/>
      <c r="HU929" s="54"/>
      <c r="HV929" s="54"/>
      <c r="HW929" s="54"/>
      <c r="HX929" s="54"/>
      <c r="HY929" s="54"/>
      <c r="HZ929" s="54"/>
      <c r="IA929" s="54"/>
      <c r="IB929" s="54"/>
      <c r="IC929" s="54"/>
      <c r="ID929" s="54"/>
      <c r="IE929" s="54"/>
      <c r="IF929" s="54"/>
      <c r="IG929" s="54"/>
      <c r="IH929" s="54"/>
      <c r="II929" s="54"/>
      <c r="IJ929" s="54"/>
      <c r="IK929" s="54"/>
      <c r="IL929" s="54"/>
      <c r="IM929" s="54"/>
      <c r="IN929" s="54"/>
      <c r="IO929" s="54"/>
      <c r="IP929" s="54"/>
      <c r="IQ929" s="54"/>
      <c r="IR929" s="54"/>
      <c r="IS929" s="54"/>
      <c r="IT929" s="54"/>
      <c r="IU929" s="54"/>
      <c r="IV929" s="54"/>
      <c r="IW929" s="54"/>
      <c r="IX929" s="54"/>
      <c r="IY929" s="54"/>
      <c r="IZ929" s="54"/>
      <c r="JA929" s="16"/>
      <c r="JB929" s="16"/>
      <c r="JC929" s="16"/>
      <c r="JD929" s="16"/>
    </row>
    <row r="930" spans="1:264" s="6" customFormat="1" x14ac:dyDescent="0.25">
      <c r="A930" s="55">
        <v>926</v>
      </c>
      <c r="B930" s="56">
        <f>ESTUDIANTES!B930</f>
        <v>0</v>
      </c>
      <c r="C930" s="56">
        <f>ESTUDIANTES!C930</f>
        <v>0</v>
      </c>
      <c r="D930" s="97">
        <f>ESTUDIANTES!D930</f>
        <v>0</v>
      </c>
      <c r="E930" s="97"/>
      <c r="F930" s="97"/>
      <c r="G930" s="97"/>
      <c r="H930" s="57">
        <f>ESTUDIANTES!H930</f>
        <v>0</v>
      </c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  <c r="CP930" s="54"/>
      <c r="CQ930" s="54"/>
      <c r="CR930" s="54"/>
      <c r="CS930" s="54"/>
      <c r="CT930" s="54"/>
      <c r="CU930" s="54"/>
      <c r="CV930" s="54"/>
      <c r="CW930" s="54"/>
      <c r="CX930" s="54"/>
      <c r="CY930" s="54"/>
      <c r="CZ930" s="54"/>
      <c r="DA930" s="54"/>
      <c r="DB930" s="54"/>
      <c r="DC930" s="54"/>
      <c r="DD930" s="54"/>
      <c r="DE930" s="54"/>
      <c r="DF930" s="54"/>
      <c r="DG930" s="54"/>
      <c r="DH930" s="54"/>
      <c r="DI930" s="54"/>
      <c r="DJ930" s="54"/>
      <c r="DK930" s="54"/>
      <c r="DL930" s="54"/>
      <c r="DM930" s="54"/>
      <c r="DN930" s="54"/>
      <c r="DO930" s="54"/>
      <c r="DP930" s="54"/>
      <c r="DQ930" s="54"/>
      <c r="DR930" s="54"/>
      <c r="DS930" s="54"/>
      <c r="DT930" s="54"/>
      <c r="DU930" s="54"/>
      <c r="DV930" s="54"/>
      <c r="DW930" s="54"/>
      <c r="DX930" s="54"/>
      <c r="DY930" s="54"/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  <c r="EJ930" s="54"/>
      <c r="EK930" s="54"/>
      <c r="EL930" s="54"/>
      <c r="EM930" s="54"/>
      <c r="EN930" s="54"/>
      <c r="EO930" s="54"/>
      <c r="EP930" s="54"/>
      <c r="EQ930" s="54"/>
      <c r="ER930" s="54"/>
      <c r="ES930" s="54"/>
      <c r="ET930" s="54"/>
      <c r="EU930" s="54"/>
      <c r="EV930" s="54"/>
      <c r="EW930" s="54"/>
      <c r="EX930" s="54"/>
      <c r="EY930" s="54"/>
      <c r="EZ930" s="54"/>
      <c r="FA930" s="54"/>
      <c r="FB930" s="54"/>
      <c r="FC930" s="54"/>
      <c r="FD930" s="54"/>
      <c r="FE930" s="54"/>
      <c r="FF930" s="54"/>
      <c r="FG930" s="54"/>
      <c r="FH930" s="54"/>
      <c r="FI930" s="54"/>
      <c r="FJ930" s="54"/>
      <c r="FK930" s="54"/>
      <c r="FL930" s="54"/>
      <c r="FM930" s="54"/>
      <c r="FN930" s="54"/>
      <c r="FO930" s="54"/>
      <c r="FP930" s="54"/>
      <c r="FQ930" s="54"/>
      <c r="FR930" s="54"/>
      <c r="FS930" s="54"/>
      <c r="FT930" s="54"/>
      <c r="FU930" s="54"/>
      <c r="FV930" s="54"/>
      <c r="FW930" s="54"/>
      <c r="FX930" s="54"/>
      <c r="FY930" s="54"/>
      <c r="FZ930" s="54"/>
      <c r="GA930" s="54"/>
      <c r="GB930" s="54"/>
      <c r="GC930" s="54"/>
      <c r="GD930" s="54"/>
      <c r="GE930" s="54"/>
      <c r="GF930" s="54"/>
      <c r="GG930" s="54"/>
      <c r="GH930" s="54"/>
      <c r="GI930" s="54"/>
      <c r="GJ930" s="54"/>
      <c r="GK930" s="54"/>
      <c r="GL930" s="54"/>
      <c r="GM930" s="54"/>
      <c r="GN930" s="54"/>
      <c r="GO930" s="54"/>
      <c r="GP930" s="54"/>
      <c r="GQ930" s="54"/>
      <c r="GR930" s="54"/>
      <c r="GS930" s="54"/>
      <c r="GT930" s="54"/>
      <c r="GU930" s="54"/>
      <c r="GV930" s="54"/>
      <c r="GW930" s="54"/>
      <c r="GX930" s="54"/>
      <c r="GY930" s="54"/>
      <c r="GZ930" s="54"/>
      <c r="HA930" s="54"/>
      <c r="HB930" s="54"/>
      <c r="HC930" s="54"/>
      <c r="HD930" s="54"/>
      <c r="HE930" s="54"/>
      <c r="HF930" s="54"/>
      <c r="HG930" s="54"/>
      <c r="HH930" s="54"/>
      <c r="HI930" s="54"/>
      <c r="HJ930" s="54"/>
      <c r="HK930" s="54"/>
      <c r="HL930" s="54"/>
      <c r="HM930" s="54"/>
      <c r="HN930" s="54"/>
      <c r="HO930" s="54"/>
      <c r="HP930" s="54"/>
      <c r="HQ930" s="54"/>
      <c r="HR930" s="54"/>
      <c r="HS930" s="54"/>
      <c r="HT930" s="54"/>
      <c r="HU930" s="54"/>
      <c r="HV930" s="54"/>
      <c r="HW930" s="54"/>
      <c r="HX930" s="54"/>
      <c r="HY930" s="54"/>
      <c r="HZ930" s="54"/>
      <c r="IA930" s="54"/>
      <c r="IB930" s="54"/>
      <c r="IC930" s="54"/>
      <c r="ID930" s="54"/>
      <c r="IE930" s="54"/>
      <c r="IF930" s="54"/>
      <c r="IG930" s="54"/>
      <c r="IH930" s="54"/>
      <c r="II930" s="54"/>
      <c r="IJ930" s="54"/>
      <c r="IK930" s="54"/>
      <c r="IL930" s="54"/>
      <c r="IM930" s="54"/>
      <c r="IN930" s="54"/>
      <c r="IO930" s="54"/>
      <c r="IP930" s="54"/>
      <c r="IQ930" s="54"/>
      <c r="IR930" s="54"/>
      <c r="IS930" s="54"/>
      <c r="IT930" s="54"/>
      <c r="IU930" s="54"/>
      <c r="IV930" s="54"/>
      <c r="IW930" s="54"/>
      <c r="IX930" s="54"/>
      <c r="IY930" s="54"/>
      <c r="IZ930" s="54"/>
      <c r="JA930" s="16"/>
      <c r="JB930" s="16"/>
      <c r="JC930" s="16"/>
      <c r="JD930" s="16"/>
    </row>
    <row r="931" spans="1:264" s="6" customFormat="1" x14ac:dyDescent="0.25">
      <c r="A931" s="55">
        <v>927</v>
      </c>
      <c r="B931" s="56">
        <f>ESTUDIANTES!B931</f>
        <v>0</v>
      </c>
      <c r="C931" s="56">
        <f>ESTUDIANTES!C931</f>
        <v>0</v>
      </c>
      <c r="D931" s="97">
        <f>ESTUDIANTES!D931</f>
        <v>0</v>
      </c>
      <c r="E931" s="97"/>
      <c r="F931" s="97"/>
      <c r="G931" s="97"/>
      <c r="H931" s="57">
        <f>ESTUDIANTES!H931</f>
        <v>0</v>
      </c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  <c r="CP931" s="54"/>
      <c r="CQ931" s="54"/>
      <c r="CR931" s="54"/>
      <c r="CS931" s="54"/>
      <c r="CT931" s="54"/>
      <c r="CU931" s="54"/>
      <c r="CV931" s="54"/>
      <c r="CW931" s="54"/>
      <c r="CX931" s="54"/>
      <c r="CY931" s="54"/>
      <c r="CZ931" s="54"/>
      <c r="DA931" s="54"/>
      <c r="DB931" s="54"/>
      <c r="DC931" s="54"/>
      <c r="DD931" s="54"/>
      <c r="DE931" s="54"/>
      <c r="DF931" s="54"/>
      <c r="DG931" s="54"/>
      <c r="DH931" s="54"/>
      <c r="DI931" s="54"/>
      <c r="DJ931" s="54"/>
      <c r="DK931" s="54"/>
      <c r="DL931" s="54"/>
      <c r="DM931" s="54"/>
      <c r="DN931" s="54"/>
      <c r="DO931" s="54"/>
      <c r="DP931" s="54"/>
      <c r="DQ931" s="54"/>
      <c r="DR931" s="54"/>
      <c r="DS931" s="54"/>
      <c r="DT931" s="54"/>
      <c r="DU931" s="54"/>
      <c r="DV931" s="54"/>
      <c r="DW931" s="54"/>
      <c r="DX931" s="54"/>
      <c r="DY931" s="54"/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  <c r="EJ931" s="54"/>
      <c r="EK931" s="54"/>
      <c r="EL931" s="54"/>
      <c r="EM931" s="54"/>
      <c r="EN931" s="54"/>
      <c r="EO931" s="54"/>
      <c r="EP931" s="54"/>
      <c r="EQ931" s="54"/>
      <c r="ER931" s="54"/>
      <c r="ES931" s="54"/>
      <c r="ET931" s="54"/>
      <c r="EU931" s="54"/>
      <c r="EV931" s="54"/>
      <c r="EW931" s="54"/>
      <c r="EX931" s="54"/>
      <c r="EY931" s="54"/>
      <c r="EZ931" s="54"/>
      <c r="FA931" s="54"/>
      <c r="FB931" s="54"/>
      <c r="FC931" s="54"/>
      <c r="FD931" s="54"/>
      <c r="FE931" s="54"/>
      <c r="FF931" s="54"/>
      <c r="FG931" s="54"/>
      <c r="FH931" s="54"/>
      <c r="FI931" s="54"/>
      <c r="FJ931" s="54"/>
      <c r="FK931" s="54"/>
      <c r="FL931" s="54"/>
      <c r="FM931" s="54"/>
      <c r="FN931" s="54"/>
      <c r="FO931" s="54"/>
      <c r="FP931" s="54"/>
      <c r="FQ931" s="54"/>
      <c r="FR931" s="54"/>
      <c r="FS931" s="54"/>
      <c r="FT931" s="54"/>
      <c r="FU931" s="54"/>
      <c r="FV931" s="54"/>
      <c r="FW931" s="54"/>
      <c r="FX931" s="54"/>
      <c r="FY931" s="54"/>
      <c r="FZ931" s="54"/>
      <c r="GA931" s="54"/>
      <c r="GB931" s="54"/>
      <c r="GC931" s="54"/>
      <c r="GD931" s="54"/>
      <c r="GE931" s="54"/>
      <c r="GF931" s="54"/>
      <c r="GG931" s="54"/>
      <c r="GH931" s="54"/>
      <c r="GI931" s="54"/>
      <c r="GJ931" s="54"/>
      <c r="GK931" s="54"/>
      <c r="GL931" s="54"/>
      <c r="GM931" s="54"/>
      <c r="GN931" s="54"/>
      <c r="GO931" s="54"/>
      <c r="GP931" s="54"/>
      <c r="GQ931" s="54"/>
      <c r="GR931" s="54"/>
      <c r="GS931" s="54"/>
      <c r="GT931" s="54"/>
      <c r="GU931" s="54"/>
      <c r="GV931" s="54"/>
      <c r="GW931" s="54"/>
      <c r="GX931" s="54"/>
      <c r="GY931" s="54"/>
      <c r="GZ931" s="54"/>
      <c r="HA931" s="54"/>
      <c r="HB931" s="54"/>
      <c r="HC931" s="54"/>
      <c r="HD931" s="54"/>
      <c r="HE931" s="54"/>
      <c r="HF931" s="54"/>
      <c r="HG931" s="54"/>
      <c r="HH931" s="54"/>
      <c r="HI931" s="54"/>
      <c r="HJ931" s="54"/>
      <c r="HK931" s="54"/>
      <c r="HL931" s="54"/>
      <c r="HM931" s="54"/>
      <c r="HN931" s="54"/>
      <c r="HO931" s="54"/>
      <c r="HP931" s="54"/>
      <c r="HQ931" s="54"/>
      <c r="HR931" s="54"/>
      <c r="HS931" s="54"/>
      <c r="HT931" s="54"/>
      <c r="HU931" s="54"/>
      <c r="HV931" s="54"/>
      <c r="HW931" s="54"/>
      <c r="HX931" s="54"/>
      <c r="HY931" s="54"/>
      <c r="HZ931" s="54"/>
      <c r="IA931" s="54"/>
      <c r="IB931" s="54"/>
      <c r="IC931" s="54"/>
      <c r="ID931" s="54"/>
      <c r="IE931" s="54"/>
      <c r="IF931" s="54"/>
      <c r="IG931" s="54"/>
      <c r="IH931" s="54"/>
      <c r="II931" s="54"/>
      <c r="IJ931" s="54"/>
      <c r="IK931" s="54"/>
      <c r="IL931" s="54"/>
      <c r="IM931" s="54"/>
      <c r="IN931" s="54"/>
      <c r="IO931" s="54"/>
      <c r="IP931" s="54"/>
      <c r="IQ931" s="54"/>
      <c r="IR931" s="54"/>
      <c r="IS931" s="54"/>
      <c r="IT931" s="54"/>
      <c r="IU931" s="54"/>
      <c r="IV931" s="54"/>
      <c r="IW931" s="54"/>
      <c r="IX931" s="54"/>
      <c r="IY931" s="54"/>
      <c r="IZ931" s="54"/>
      <c r="JA931" s="16"/>
      <c r="JB931" s="16"/>
      <c r="JC931" s="16"/>
      <c r="JD931" s="16"/>
    </row>
    <row r="932" spans="1:264" s="6" customFormat="1" x14ac:dyDescent="0.25">
      <c r="A932" s="55">
        <v>928</v>
      </c>
      <c r="B932" s="56">
        <f>ESTUDIANTES!B932</f>
        <v>0</v>
      </c>
      <c r="C932" s="56">
        <f>ESTUDIANTES!C932</f>
        <v>0</v>
      </c>
      <c r="D932" s="97">
        <f>ESTUDIANTES!D932</f>
        <v>0</v>
      </c>
      <c r="E932" s="97"/>
      <c r="F932" s="97"/>
      <c r="G932" s="97"/>
      <c r="H932" s="57">
        <f>ESTUDIANTES!H932</f>
        <v>0</v>
      </c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4"/>
      <c r="EL932" s="54"/>
      <c r="EM932" s="54"/>
      <c r="EN932" s="54"/>
      <c r="EO932" s="54"/>
      <c r="EP932" s="54"/>
      <c r="EQ932" s="54"/>
      <c r="ER932" s="54"/>
      <c r="ES932" s="54"/>
      <c r="ET932" s="54"/>
      <c r="EU932" s="54"/>
      <c r="EV932" s="54"/>
      <c r="EW932" s="54"/>
      <c r="EX932" s="54"/>
      <c r="EY932" s="54"/>
      <c r="EZ932" s="54"/>
      <c r="FA932" s="54"/>
      <c r="FB932" s="54"/>
      <c r="FC932" s="54"/>
      <c r="FD932" s="54"/>
      <c r="FE932" s="54"/>
      <c r="FF932" s="54"/>
      <c r="FG932" s="54"/>
      <c r="FH932" s="54"/>
      <c r="FI932" s="54"/>
      <c r="FJ932" s="54"/>
      <c r="FK932" s="54"/>
      <c r="FL932" s="54"/>
      <c r="FM932" s="54"/>
      <c r="FN932" s="54"/>
      <c r="FO932" s="54"/>
      <c r="FP932" s="54"/>
      <c r="FQ932" s="54"/>
      <c r="FR932" s="54"/>
      <c r="FS932" s="54"/>
      <c r="FT932" s="54"/>
      <c r="FU932" s="54"/>
      <c r="FV932" s="54"/>
      <c r="FW932" s="54"/>
      <c r="FX932" s="54"/>
      <c r="FY932" s="54"/>
      <c r="FZ932" s="54"/>
      <c r="GA932" s="54"/>
      <c r="GB932" s="54"/>
      <c r="GC932" s="54"/>
      <c r="GD932" s="54"/>
      <c r="GE932" s="54"/>
      <c r="GF932" s="54"/>
      <c r="GG932" s="54"/>
      <c r="GH932" s="54"/>
      <c r="GI932" s="54"/>
      <c r="GJ932" s="54"/>
      <c r="GK932" s="54"/>
      <c r="GL932" s="54"/>
      <c r="GM932" s="54"/>
      <c r="GN932" s="54"/>
      <c r="GO932" s="54"/>
      <c r="GP932" s="54"/>
      <c r="GQ932" s="54"/>
      <c r="GR932" s="54"/>
      <c r="GS932" s="54"/>
      <c r="GT932" s="54"/>
      <c r="GU932" s="54"/>
      <c r="GV932" s="54"/>
      <c r="GW932" s="54"/>
      <c r="GX932" s="54"/>
      <c r="GY932" s="54"/>
      <c r="GZ932" s="54"/>
      <c r="HA932" s="54"/>
      <c r="HB932" s="54"/>
      <c r="HC932" s="54"/>
      <c r="HD932" s="54"/>
      <c r="HE932" s="54"/>
      <c r="HF932" s="54"/>
      <c r="HG932" s="54"/>
      <c r="HH932" s="54"/>
      <c r="HI932" s="54"/>
      <c r="HJ932" s="54"/>
      <c r="HK932" s="54"/>
      <c r="HL932" s="54"/>
      <c r="HM932" s="54"/>
      <c r="HN932" s="54"/>
      <c r="HO932" s="54"/>
      <c r="HP932" s="54"/>
      <c r="HQ932" s="54"/>
      <c r="HR932" s="54"/>
      <c r="HS932" s="54"/>
      <c r="HT932" s="54"/>
      <c r="HU932" s="54"/>
      <c r="HV932" s="54"/>
      <c r="HW932" s="54"/>
      <c r="HX932" s="54"/>
      <c r="HY932" s="54"/>
      <c r="HZ932" s="54"/>
      <c r="IA932" s="54"/>
      <c r="IB932" s="54"/>
      <c r="IC932" s="54"/>
      <c r="ID932" s="54"/>
      <c r="IE932" s="54"/>
      <c r="IF932" s="54"/>
      <c r="IG932" s="54"/>
      <c r="IH932" s="54"/>
      <c r="II932" s="54"/>
      <c r="IJ932" s="54"/>
      <c r="IK932" s="54"/>
      <c r="IL932" s="54"/>
      <c r="IM932" s="54"/>
      <c r="IN932" s="54"/>
      <c r="IO932" s="54"/>
      <c r="IP932" s="54"/>
      <c r="IQ932" s="54"/>
      <c r="IR932" s="54"/>
      <c r="IS932" s="54"/>
      <c r="IT932" s="54"/>
      <c r="IU932" s="54"/>
      <c r="IV932" s="54"/>
      <c r="IW932" s="54"/>
      <c r="IX932" s="54"/>
      <c r="IY932" s="54"/>
      <c r="IZ932" s="54"/>
      <c r="JA932" s="16"/>
      <c r="JB932" s="16"/>
      <c r="JC932" s="16"/>
      <c r="JD932" s="16"/>
    </row>
    <row r="933" spans="1:264" s="6" customFormat="1" x14ac:dyDescent="0.25">
      <c r="A933" s="55">
        <v>929</v>
      </c>
      <c r="B933" s="56">
        <f>ESTUDIANTES!B933</f>
        <v>0</v>
      </c>
      <c r="C933" s="56">
        <f>ESTUDIANTES!C933</f>
        <v>0</v>
      </c>
      <c r="D933" s="97">
        <f>ESTUDIANTES!D933</f>
        <v>0</v>
      </c>
      <c r="E933" s="97"/>
      <c r="F933" s="97"/>
      <c r="G933" s="97"/>
      <c r="H933" s="57">
        <f>ESTUDIANTES!H933</f>
        <v>0</v>
      </c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4"/>
      <c r="EL933" s="54"/>
      <c r="EM933" s="54"/>
      <c r="EN933" s="54"/>
      <c r="EO933" s="54"/>
      <c r="EP933" s="54"/>
      <c r="EQ933" s="54"/>
      <c r="ER933" s="54"/>
      <c r="ES933" s="54"/>
      <c r="ET933" s="54"/>
      <c r="EU933" s="54"/>
      <c r="EV933" s="54"/>
      <c r="EW933" s="54"/>
      <c r="EX933" s="54"/>
      <c r="EY933" s="54"/>
      <c r="EZ933" s="54"/>
      <c r="FA933" s="54"/>
      <c r="FB933" s="54"/>
      <c r="FC933" s="54"/>
      <c r="FD933" s="54"/>
      <c r="FE933" s="54"/>
      <c r="FF933" s="54"/>
      <c r="FG933" s="54"/>
      <c r="FH933" s="54"/>
      <c r="FI933" s="54"/>
      <c r="FJ933" s="54"/>
      <c r="FK933" s="54"/>
      <c r="FL933" s="54"/>
      <c r="FM933" s="54"/>
      <c r="FN933" s="54"/>
      <c r="FO933" s="54"/>
      <c r="FP933" s="54"/>
      <c r="FQ933" s="54"/>
      <c r="FR933" s="54"/>
      <c r="FS933" s="54"/>
      <c r="FT933" s="54"/>
      <c r="FU933" s="54"/>
      <c r="FV933" s="54"/>
      <c r="FW933" s="54"/>
      <c r="FX933" s="54"/>
      <c r="FY933" s="54"/>
      <c r="FZ933" s="54"/>
      <c r="GA933" s="54"/>
      <c r="GB933" s="54"/>
      <c r="GC933" s="54"/>
      <c r="GD933" s="54"/>
      <c r="GE933" s="54"/>
      <c r="GF933" s="54"/>
      <c r="GG933" s="54"/>
      <c r="GH933" s="54"/>
      <c r="GI933" s="54"/>
      <c r="GJ933" s="54"/>
      <c r="GK933" s="54"/>
      <c r="GL933" s="54"/>
      <c r="GM933" s="54"/>
      <c r="GN933" s="54"/>
      <c r="GO933" s="54"/>
      <c r="GP933" s="54"/>
      <c r="GQ933" s="54"/>
      <c r="GR933" s="54"/>
      <c r="GS933" s="54"/>
      <c r="GT933" s="54"/>
      <c r="GU933" s="54"/>
      <c r="GV933" s="54"/>
      <c r="GW933" s="54"/>
      <c r="GX933" s="54"/>
      <c r="GY933" s="54"/>
      <c r="GZ933" s="54"/>
      <c r="HA933" s="54"/>
      <c r="HB933" s="54"/>
      <c r="HC933" s="54"/>
      <c r="HD933" s="54"/>
      <c r="HE933" s="54"/>
      <c r="HF933" s="54"/>
      <c r="HG933" s="54"/>
      <c r="HH933" s="54"/>
      <c r="HI933" s="54"/>
      <c r="HJ933" s="54"/>
      <c r="HK933" s="54"/>
      <c r="HL933" s="54"/>
      <c r="HM933" s="54"/>
      <c r="HN933" s="54"/>
      <c r="HO933" s="54"/>
      <c r="HP933" s="54"/>
      <c r="HQ933" s="54"/>
      <c r="HR933" s="54"/>
      <c r="HS933" s="54"/>
      <c r="HT933" s="54"/>
      <c r="HU933" s="54"/>
      <c r="HV933" s="54"/>
      <c r="HW933" s="54"/>
      <c r="HX933" s="54"/>
      <c r="HY933" s="54"/>
      <c r="HZ933" s="54"/>
      <c r="IA933" s="54"/>
      <c r="IB933" s="54"/>
      <c r="IC933" s="54"/>
      <c r="ID933" s="54"/>
      <c r="IE933" s="54"/>
      <c r="IF933" s="54"/>
      <c r="IG933" s="54"/>
      <c r="IH933" s="54"/>
      <c r="II933" s="54"/>
      <c r="IJ933" s="54"/>
      <c r="IK933" s="54"/>
      <c r="IL933" s="54"/>
      <c r="IM933" s="54"/>
      <c r="IN933" s="54"/>
      <c r="IO933" s="54"/>
      <c r="IP933" s="54"/>
      <c r="IQ933" s="54"/>
      <c r="IR933" s="54"/>
      <c r="IS933" s="54"/>
      <c r="IT933" s="54"/>
      <c r="IU933" s="54"/>
      <c r="IV933" s="54"/>
      <c r="IW933" s="54"/>
      <c r="IX933" s="54"/>
      <c r="IY933" s="54"/>
      <c r="IZ933" s="54"/>
      <c r="JA933" s="16"/>
      <c r="JB933" s="16"/>
      <c r="JC933" s="16"/>
      <c r="JD933" s="16"/>
    </row>
    <row r="934" spans="1:264" s="6" customFormat="1" x14ac:dyDescent="0.25">
      <c r="A934" s="55">
        <v>930</v>
      </c>
      <c r="B934" s="56">
        <f>ESTUDIANTES!B934</f>
        <v>0</v>
      </c>
      <c r="C934" s="56">
        <f>ESTUDIANTES!C934</f>
        <v>0</v>
      </c>
      <c r="D934" s="97">
        <f>ESTUDIANTES!D934</f>
        <v>0</v>
      </c>
      <c r="E934" s="97"/>
      <c r="F934" s="97"/>
      <c r="G934" s="97"/>
      <c r="H934" s="57">
        <f>ESTUDIANTES!H934</f>
        <v>0</v>
      </c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4"/>
      <c r="EL934" s="54"/>
      <c r="EM934" s="54"/>
      <c r="EN934" s="54"/>
      <c r="EO934" s="54"/>
      <c r="EP934" s="54"/>
      <c r="EQ934" s="54"/>
      <c r="ER934" s="54"/>
      <c r="ES934" s="54"/>
      <c r="ET934" s="54"/>
      <c r="EU934" s="54"/>
      <c r="EV934" s="54"/>
      <c r="EW934" s="54"/>
      <c r="EX934" s="54"/>
      <c r="EY934" s="54"/>
      <c r="EZ934" s="54"/>
      <c r="FA934" s="54"/>
      <c r="FB934" s="54"/>
      <c r="FC934" s="54"/>
      <c r="FD934" s="54"/>
      <c r="FE934" s="54"/>
      <c r="FF934" s="54"/>
      <c r="FG934" s="54"/>
      <c r="FH934" s="54"/>
      <c r="FI934" s="54"/>
      <c r="FJ934" s="54"/>
      <c r="FK934" s="54"/>
      <c r="FL934" s="54"/>
      <c r="FM934" s="54"/>
      <c r="FN934" s="54"/>
      <c r="FO934" s="54"/>
      <c r="FP934" s="54"/>
      <c r="FQ934" s="54"/>
      <c r="FR934" s="54"/>
      <c r="FS934" s="54"/>
      <c r="FT934" s="54"/>
      <c r="FU934" s="54"/>
      <c r="FV934" s="54"/>
      <c r="FW934" s="54"/>
      <c r="FX934" s="54"/>
      <c r="FY934" s="54"/>
      <c r="FZ934" s="54"/>
      <c r="GA934" s="54"/>
      <c r="GB934" s="54"/>
      <c r="GC934" s="54"/>
      <c r="GD934" s="54"/>
      <c r="GE934" s="54"/>
      <c r="GF934" s="54"/>
      <c r="GG934" s="54"/>
      <c r="GH934" s="54"/>
      <c r="GI934" s="54"/>
      <c r="GJ934" s="54"/>
      <c r="GK934" s="54"/>
      <c r="GL934" s="54"/>
      <c r="GM934" s="54"/>
      <c r="GN934" s="54"/>
      <c r="GO934" s="54"/>
      <c r="GP934" s="54"/>
      <c r="GQ934" s="54"/>
      <c r="GR934" s="54"/>
      <c r="GS934" s="54"/>
      <c r="GT934" s="54"/>
      <c r="GU934" s="54"/>
      <c r="GV934" s="54"/>
      <c r="GW934" s="54"/>
      <c r="GX934" s="54"/>
      <c r="GY934" s="54"/>
      <c r="GZ934" s="54"/>
      <c r="HA934" s="54"/>
      <c r="HB934" s="54"/>
      <c r="HC934" s="54"/>
      <c r="HD934" s="54"/>
      <c r="HE934" s="54"/>
      <c r="HF934" s="54"/>
      <c r="HG934" s="54"/>
      <c r="HH934" s="54"/>
      <c r="HI934" s="54"/>
      <c r="HJ934" s="54"/>
      <c r="HK934" s="54"/>
      <c r="HL934" s="54"/>
      <c r="HM934" s="54"/>
      <c r="HN934" s="54"/>
      <c r="HO934" s="54"/>
      <c r="HP934" s="54"/>
      <c r="HQ934" s="54"/>
      <c r="HR934" s="54"/>
      <c r="HS934" s="54"/>
      <c r="HT934" s="54"/>
      <c r="HU934" s="54"/>
      <c r="HV934" s="54"/>
      <c r="HW934" s="54"/>
      <c r="HX934" s="54"/>
      <c r="HY934" s="54"/>
      <c r="HZ934" s="54"/>
      <c r="IA934" s="54"/>
      <c r="IB934" s="54"/>
      <c r="IC934" s="54"/>
      <c r="ID934" s="54"/>
      <c r="IE934" s="54"/>
      <c r="IF934" s="54"/>
      <c r="IG934" s="54"/>
      <c r="IH934" s="54"/>
      <c r="II934" s="54"/>
      <c r="IJ934" s="54"/>
      <c r="IK934" s="54"/>
      <c r="IL934" s="54"/>
      <c r="IM934" s="54"/>
      <c r="IN934" s="54"/>
      <c r="IO934" s="54"/>
      <c r="IP934" s="54"/>
      <c r="IQ934" s="54"/>
      <c r="IR934" s="54"/>
      <c r="IS934" s="54"/>
      <c r="IT934" s="54"/>
      <c r="IU934" s="54"/>
      <c r="IV934" s="54"/>
      <c r="IW934" s="54"/>
      <c r="IX934" s="54"/>
      <c r="IY934" s="54"/>
      <c r="IZ934" s="54"/>
      <c r="JA934" s="16"/>
      <c r="JB934" s="16"/>
      <c r="JC934" s="16"/>
      <c r="JD934" s="16"/>
    </row>
    <row r="935" spans="1:264" s="6" customFormat="1" x14ac:dyDescent="0.25">
      <c r="A935" s="55">
        <v>931</v>
      </c>
      <c r="B935" s="56">
        <f>ESTUDIANTES!B935</f>
        <v>0</v>
      </c>
      <c r="C935" s="56">
        <f>ESTUDIANTES!C935</f>
        <v>0</v>
      </c>
      <c r="D935" s="97">
        <f>ESTUDIANTES!D935</f>
        <v>0</v>
      </c>
      <c r="E935" s="97"/>
      <c r="F935" s="97"/>
      <c r="G935" s="97"/>
      <c r="H935" s="57">
        <f>ESTUDIANTES!H935</f>
        <v>0</v>
      </c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4"/>
      <c r="EL935" s="54"/>
      <c r="EM935" s="54"/>
      <c r="EN935" s="54"/>
      <c r="EO935" s="54"/>
      <c r="EP935" s="54"/>
      <c r="EQ935" s="54"/>
      <c r="ER935" s="54"/>
      <c r="ES935" s="54"/>
      <c r="ET935" s="54"/>
      <c r="EU935" s="54"/>
      <c r="EV935" s="54"/>
      <c r="EW935" s="54"/>
      <c r="EX935" s="54"/>
      <c r="EY935" s="54"/>
      <c r="EZ935" s="54"/>
      <c r="FA935" s="54"/>
      <c r="FB935" s="54"/>
      <c r="FC935" s="54"/>
      <c r="FD935" s="54"/>
      <c r="FE935" s="54"/>
      <c r="FF935" s="54"/>
      <c r="FG935" s="54"/>
      <c r="FH935" s="54"/>
      <c r="FI935" s="54"/>
      <c r="FJ935" s="54"/>
      <c r="FK935" s="54"/>
      <c r="FL935" s="54"/>
      <c r="FM935" s="54"/>
      <c r="FN935" s="54"/>
      <c r="FO935" s="54"/>
      <c r="FP935" s="54"/>
      <c r="FQ935" s="54"/>
      <c r="FR935" s="54"/>
      <c r="FS935" s="54"/>
      <c r="FT935" s="54"/>
      <c r="FU935" s="54"/>
      <c r="FV935" s="54"/>
      <c r="FW935" s="54"/>
      <c r="FX935" s="54"/>
      <c r="FY935" s="54"/>
      <c r="FZ935" s="54"/>
      <c r="GA935" s="54"/>
      <c r="GB935" s="54"/>
      <c r="GC935" s="54"/>
      <c r="GD935" s="54"/>
      <c r="GE935" s="54"/>
      <c r="GF935" s="54"/>
      <c r="GG935" s="54"/>
      <c r="GH935" s="54"/>
      <c r="GI935" s="54"/>
      <c r="GJ935" s="54"/>
      <c r="GK935" s="54"/>
      <c r="GL935" s="54"/>
      <c r="GM935" s="54"/>
      <c r="GN935" s="54"/>
      <c r="GO935" s="54"/>
      <c r="GP935" s="54"/>
      <c r="GQ935" s="54"/>
      <c r="GR935" s="54"/>
      <c r="GS935" s="54"/>
      <c r="GT935" s="54"/>
      <c r="GU935" s="54"/>
      <c r="GV935" s="54"/>
      <c r="GW935" s="54"/>
      <c r="GX935" s="54"/>
      <c r="GY935" s="54"/>
      <c r="GZ935" s="54"/>
      <c r="HA935" s="54"/>
      <c r="HB935" s="54"/>
      <c r="HC935" s="54"/>
      <c r="HD935" s="54"/>
      <c r="HE935" s="54"/>
      <c r="HF935" s="54"/>
      <c r="HG935" s="54"/>
      <c r="HH935" s="54"/>
      <c r="HI935" s="54"/>
      <c r="HJ935" s="54"/>
      <c r="HK935" s="54"/>
      <c r="HL935" s="54"/>
      <c r="HM935" s="54"/>
      <c r="HN935" s="54"/>
      <c r="HO935" s="54"/>
      <c r="HP935" s="54"/>
      <c r="HQ935" s="54"/>
      <c r="HR935" s="54"/>
      <c r="HS935" s="54"/>
      <c r="HT935" s="54"/>
      <c r="HU935" s="54"/>
      <c r="HV935" s="54"/>
      <c r="HW935" s="54"/>
      <c r="HX935" s="54"/>
      <c r="HY935" s="54"/>
      <c r="HZ935" s="54"/>
      <c r="IA935" s="54"/>
      <c r="IB935" s="54"/>
      <c r="IC935" s="54"/>
      <c r="ID935" s="54"/>
      <c r="IE935" s="54"/>
      <c r="IF935" s="54"/>
      <c r="IG935" s="54"/>
      <c r="IH935" s="54"/>
      <c r="II935" s="54"/>
      <c r="IJ935" s="54"/>
      <c r="IK935" s="54"/>
      <c r="IL935" s="54"/>
      <c r="IM935" s="54"/>
      <c r="IN935" s="54"/>
      <c r="IO935" s="54"/>
      <c r="IP935" s="54"/>
      <c r="IQ935" s="54"/>
      <c r="IR935" s="54"/>
      <c r="IS935" s="54"/>
      <c r="IT935" s="54"/>
      <c r="IU935" s="54"/>
      <c r="IV935" s="54"/>
      <c r="IW935" s="54"/>
      <c r="IX935" s="54"/>
      <c r="IY935" s="54"/>
      <c r="IZ935" s="54"/>
      <c r="JA935" s="16"/>
      <c r="JB935" s="16"/>
      <c r="JC935" s="16"/>
      <c r="JD935" s="16"/>
    </row>
    <row r="936" spans="1:264" s="6" customFormat="1" x14ac:dyDescent="0.25">
      <c r="A936" s="55">
        <v>932</v>
      </c>
      <c r="B936" s="56">
        <f>ESTUDIANTES!B936</f>
        <v>0</v>
      </c>
      <c r="C936" s="56">
        <f>ESTUDIANTES!C936</f>
        <v>0</v>
      </c>
      <c r="D936" s="97">
        <f>ESTUDIANTES!D936</f>
        <v>0</v>
      </c>
      <c r="E936" s="97"/>
      <c r="F936" s="97"/>
      <c r="G936" s="97"/>
      <c r="H936" s="57">
        <f>ESTUDIANTES!H936</f>
        <v>0</v>
      </c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4"/>
      <c r="EL936" s="54"/>
      <c r="EM936" s="54"/>
      <c r="EN936" s="54"/>
      <c r="EO936" s="54"/>
      <c r="EP936" s="54"/>
      <c r="EQ936" s="54"/>
      <c r="ER936" s="54"/>
      <c r="ES936" s="54"/>
      <c r="ET936" s="54"/>
      <c r="EU936" s="54"/>
      <c r="EV936" s="54"/>
      <c r="EW936" s="54"/>
      <c r="EX936" s="54"/>
      <c r="EY936" s="54"/>
      <c r="EZ936" s="54"/>
      <c r="FA936" s="54"/>
      <c r="FB936" s="54"/>
      <c r="FC936" s="54"/>
      <c r="FD936" s="54"/>
      <c r="FE936" s="54"/>
      <c r="FF936" s="54"/>
      <c r="FG936" s="54"/>
      <c r="FH936" s="54"/>
      <c r="FI936" s="54"/>
      <c r="FJ936" s="54"/>
      <c r="FK936" s="54"/>
      <c r="FL936" s="54"/>
      <c r="FM936" s="54"/>
      <c r="FN936" s="54"/>
      <c r="FO936" s="54"/>
      <c r="FP936" s="54"/>
      <c r="FQ936" s="54"/>
      <c r="FR936" s="54"/>
      <c r="FS936" s="54"/>
      <c r="FT936" s="54"/>
      <c r="FU936" s="54"/>
      <c r="FV936" s="54"/>
      <c r="FW936" s="54"/>
      <c r="FX936" s="54"/>
      <c r="FY936" s="54"/>
      <c r="FZ936" s="54"/>
      <c r="GA936" s="54"/>
      <c r="GB936" s="54"/>
      <c r="GC936" s="54"/>
      <c r="GD936" s="54"/>
      <c r="GE936" s="54"/>
      <c r="GF936" s="54"/>
      <c r="GG936" s="54"/>
      <c r="GH936" s="54"/>
      <c r="GI936" s="54"/>
      <c r="GJ936" s="54"/>
      <c r="GK936" s="54"/>
      <c r="GL936" s="54"/>
      <c r="GM936" s="54"/>
      <c r="GN936" s="54"/>
      <c r="GO936" s="54"/>
      <c r="GP936" s="54"/>
      <c r="GQ936" s="54"/>
      <c r="GR936" s="54"/>
      <c r="GS936" s="54"/>
      <c r="GT936" s="54"/>
      <c r="GU936" s="54"/>
      <c r="GV936" s="54"/>
      <c r="GW936" s="54"/>
      <c r="GX936" s="54"/>
      <c r="GY936" s="54"/>
      <c r="GZ936" s="54"/>
      <c r="HA936" s="54"/>
      <c r="HB936" s="54"/>
      <c r="HC936" s="54"/>
      <c r="HD936" s="54"/>
      <c r="HE936" s="54"/>
      <c r="HF936" s="54"/>
      <c r="HG936" s="54"/>
      <c r="HH936" s="54"/>
      <c r="HI936" s="54"/>
      <c r="HJ936" s="54"/>
      <c r="HK936" s="54"/>
      <c r="HL936" s="54"/>
      <c r="HM936" s="54"/>
      <c r="HN936" s="54"/>
      <c r="HO936" s="54"/>
      <c r="HP936" s="54"/>
      <c r="HQ936" s="54"/>
      <c r="HR936" s="54"/>
      <c r="HS936" s="54"/>
      <c r="HT936" s="54"/>
      <c r="HU936" s="54"/>
      <c r="HV936" s="54"/>
      <c r="HW936" s="54"/>
      <c r="HX936" s="54"/>
      <c r="HY936" s="54"/>
      <c r="HZ936" s="54"/>
      <c r="IA936" s="54"/>
      <c r="IB936" s="54"/>
      <c r="IC936" s="54"/>
      <c r="ID936" s="54"/>
      <c r="IE936" s="54"/>
      <c r="IF936" s="54"/>
      <c r="IG936" s="54"/>
      <c r="IH936" s="54"/>
      <c r="II936" s="54"/>
      <c r="IJ936" s="54"/>
      <c r="IK936" s="54"/>
      <c r="IL936" s="54"/>
      <c r="IM936" s="54"/>
      <c r="IN936" s="54"/>
      <c r="IO936" s="54"/>
      <c r="IP936" s="54"/>
      <c r="IQ936" s="54"/>
      <c r="IR936" s="54"/>
      <c r="IS936" s="54"/>
      <c r="IT936" s="54"/>
      <c r="IU936" s="54"/>
      <c r="IV936" s="54"/>
      <c r="IW936" s="54"/>
      <c r="IX936" s="54"/>
      <c r="IY936" s="54"/>
      <c r="IZ936" s="54"/>
      <c r="JA936" s="16"/>
      <c r="JB936" s="16"/>
      <c r="JC936" s="16"/>
      <c r="JD936" s="16"/>
    </row>
    <row r="937" spans="1:264" s="6" customFormat="1" x14ac:dyDescent="0.25">
      <c r="A937" s="55">
        <v>933</v>
      </c>
      <c r="B937" s="56">
        <f>ESTUDIANTES!B937</f>
        <v>0</v>
      </c>
      <c r="C937" s="56">
        <f>ESTUDIANTES!C937</f>
        <v>0</v>
      </c>
      <c r="D937" s="97">
        <f>ESTUDIANTES!D937</f>
        <v>0</v>
      </c>
      <c r="E937" s="97"/>
      <c r="F937" s="97"/>
      <c r="G937" s="97"/>
      <c r="H937" s="57">
        <f>ESTUDIANTES!H937</f>
        <v>0</v>
      </c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  <c r="CP937" s="54"/>
      <c r="CQ937" s="54"/>
      <c r="CR937" s="54"/>
      <c r="CS937" s="54"/>
      <c r="CT937" s="54"/>
      <c r="CU937" s="54"/>
      <c r="CV937" s="54"/>
      <c r="CW937" s="54"/>
      <c r="CX937" s="54"/>
      <c r="CY937" s="54"/>
      <c r="CZ937" s="54"/>
      <c r="DA937" s="54"/>
      <c r="DB937" s="54"/>
      <c r="DC937" s="54"/>
      <c r="DD937" s="54"/>
      <c r="DE937" s="54"/>
      <c r="DF937" s="54"/>
      <c r="DG937" s="54"/>
      <c r="DH937" s="54"/>
      <c r="DI937" s="54"/>
      <c r="DJ937" s="54"/>
      <c r="DK937" s="54"/>
      <c r="DL937" s="54"/>
      <c r="DM937" s="54"/>
      <c r="DN937" s="54"/>
      <c r="DO937" s="54"/>
      <c r="DP937" s="54"/>
      <c r="DQ937" s="54"/>
      <c r="DR937" s="54"/>
      <c r="DS937" s="54"/>
      <c r="DT937" s="54"/>
      <c r="DU937" s="54"/>
      <c r="DV937" s="54"/>
      <c r="DW937" s="54"/>
      <c r="DX937" s="54"/>
      <c r="DY937" s="54"/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  <c r="EJ937" s="54"/>
      <c r="EK937" s="54"/>
      <c r="EL937" s="54"/>
      <c r="EM937" s="54"/>
      <c r="EN937" s="54"/>
      <c r="EO937" s="54"/>
      <c r="EP937" s="54"/>
      <c r="EQ937" s="54"/>
      <c r="ER937" s="54"/>
      <c r="ES937" s="54"/>
      <c r="ET937" s="54"/>
      <c r="EU937" s="54"/>
      <c r="EV937" s="54"/>
      <c r="EW937" s="54"/>
      <c r="EX937" s="54"/>
      <c r="EY937" s="54"/>
      <c r="EZ937" s="54"/>
      <c r="FA937" s="54"/>
      <c r="FB937" s="54"/>
      <c r="FC937" s="54"/>
      <c r="FD937" s="54"/>
      <c r="FE937" s="54"/>
      <c r="FF937" s="54"/>
      <c r="FG937" s="54"/>
      <c r="FH937" s="54"/>
      <c r="FI937" s="54"/>
      <c r="FJ937" s="54"/>
      <c r="FK937" s="54"/>
      <c r="FL937" s="54"/>
      <c r="FM937" s="54"/>
      <c r="FN937" s="54"/>
      <c r="FO937" s="54"/>
      <c r="FP937" s="54"/>
      <c r="FQ937" s="54"/>
      <c r="FR937" s="54"/>
      <c r="FS937" s="54"/>
      <c r="FT937" s="54"/>
      <c r="FU937" s="54"/>
      <c r="FV937" s="54"/>
      <c r="FW937" s="54"/>
      <c r="FX937" s="54"/>
      <c r="FY937" s="54"/>
      <c r="FZ937" s="54"/>
      <c r="GA937" s="54"/>
      <c r="GB937" s="54"/>
      <c r="GC937" s="54"/>
      <c r="GD937" s="54"/>
      <c r="GE937" s="54"/>
      <c r="GF937" s="54"/>
      <c r="GG937" s="54"/>
      <c r="GH937" s="54"/>
      <c r="GI937" s="54"/>
      <c r="GJ937" s="54"/>
      <c r="GK937" s="54"/>
      <c r="GL937" s="54"/>
      <c r="GM937" s="54"/>
      <c r="GN937" s="54"/>
      <c r="GO937" s="54"/>
      <c r="GP937" s="54"/>
      <c r="GQ937" s="54"/>
      <c r="GR937" s="54"/>
      <c r="GS937" s="54"/>
      <c r="GT937" s="54"/>
      <c r="GU937" s="54"/>
      <c r="GV937" s="54"/>
      <c r="GW937" s="54"/>
      <c r="GX937" s="54"/>
      <c r="GY937" s="54"/>
      <c r="GZ937" s="54"/>
      <c r="HA937" s="54"/>
      <c r="HB937" s="54"/>
      <c r="HC937" s="54"/>
      <c r="HD937" s="54"/>
      <c r="HE937" s="54"/>
      <c r="HF937" s="54"/>
      <c r="HG937" s="54"/>
      <c r="HH937" s="54"/>
      <c r="HI937" s="54"/>
      <c r="HJ937" s="54"/>
      <c r="HK937" s="54"/>
      <c r="HL937" s="54"/>
      <c r="HM937" s="54"/>
      <c r="HN937" s="54"/>
      <c r="HO937" s="54"/>
      <c r="HP937" s="54"/>
      <c r="HQ937" s="54"/>
      <c r="HR937" s="54"/>
      <c r="HS937" s="54"/>
      <c r="HT937" s="54"/>
      <c r="HU937" s="54"/>
      <c r="HV937" s="54"/>
      <c r="HW937" s="54"/>
      <c r="HX937" s="54"/>
      <c r="HY937" s="54"/>
      <c r="HZ937" s="54"/>
      <c r="IA937" s="54"/>
      <c r="IB937" s="54"/>
      <c r="IC937" s="54"/>
      <c r="ID937" s="54"/>
      <c r="IE937" s="54"/>
      <c r="IF937" s="54"/>
      <c r="IG937" s="54"/>
      <c r="IH937" s="54"/>
      <c r="II937" s="54"/>
      <c r="IJ937" s="54"/>
      <c r="IK937" s="54"/>
      <c r="IL937" s="54"/>
      <c r="IM937" s="54"/>
      <c r="IN937" s="54"/>
      <c r="IO937" s="54"/>
      <c r="IP937" s="54"/>
      <c r="IQ937" s="54"/>
      <c r="IR937" s="54"/>
      <c r="IS937" s="54"/>
      <c r="IT937" s="54"/>
      <c r="IU937" s="54"/>
      <c r="IV937" s="54"/>
      <c r="IW937" s="54"/>
      <c r="IX937" s="54"/>
      <c r="IY937" s="54"/>
      <c r="IZ937" s="54"/>
      <c r="JA937" s="16"/>
      <c r="JB937" s="16"/>
      <c r="JC937" s="16"/>
      <c r="JD937" s="16"/>
    </row>
    <row r="938" spans="1:264" s="6" customFormat="1" x14ac:dyDescent="0.25">
      <c r="A938" s="55">
        <v>934</v>
      </c>
      <c r="B938" s="56">
        <f>ESTUDIANTES!B938</f>
        <v>0</v>
      </c>
      <c r="C938" s="56">
        <f>ESTUDIANTES!C938</f>
        <v>0</v>
      </c>
      <c r="D938" s="97">
        <f>ESTUDIANTES!D938</f>
        <v>0</v>
      </c>
      <c r="E938" s="97"/>
      <c r="F938" s="97"/>
      <c r="G938" s="97"/>
      <c r="H938" s="57">
        <f>ESTUDIANTES!H938</f>
        <v>0</v>
      </c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  <c r="CP938" s="54"/>
      <c r="CQ938" s="54"/>
      <c r="CR938" s="54"/>
      <c r="CS938" s="54"/>
      <c r="CT938" s="54"/>
      <c r="CU938" s="54"/>
      <c r="CV938" s="54"/>
      <c r="CW938" s="54"/>
      <c r="CX938" s="54"/>
      <c r="CY938" s="54"/>
      <c r="CZ938" s="54"/>
      <c r="DA938" s="54"/>
      <c r="DB938" s="54"/>
      <c r="DC938" s="54"/>
      <c r="DD938" s="54"/>
      <c r="DE938" s="54"/>
      <c r="DF938" s="54"/>
      <c r="DG938" s="54"/>
      <c r="DH938" s="54"/>
      <c r="DI938" s="54"/>
      <c r="DJ938" s="54"/>
      <c r="DK938" s="54"/>
      <c r="DL938" s="54"/>
      <c r="DM938" s="54"/>
      <c r="DN938" s="54"/>
      <c r="DO938" s="54"/>
      <c r="DP938" s="54"/>
      <c r="DQ938" s="54"/>
      <c r="DR938" s="54"/>
      <c r="DS938" s="54"/>
      <c r="DT938" s="54"/>
      <c r="DU938" s="54"/>
      <c r="DV938" s="54"/>
      <c r="DW938" s="54"/>
      <c r="DX938" s="54"/>
      <c r="DY938" s="54"/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  <c r="EJ938" s="54"/>
      <c r="EK938" s="54"/>
      <c r="EL938" s="54"/>
      <c r="EM938" s="54"/>
      <c r="EN938" s="54"/>
      <c r="EO938" s="54"/>
      <c r="EP938" s="54"/>
      <c r="EQ938" s="54"/>
      <c r="ER938" s="54"/>
      <c r="ES938" s="54"/>
      <c r="ET938" s="54"/>
      <c r="EU938" s="54"/>
      <c r="EV938" s="54"/>
      <c r="EW938" s="54"/>
      <c r="EX938" s="54"/>
      <c r="EY938" s="54"/>
      <c r="EZ938" s="54"/>
      <c r="FA938" s="54"/>
      <c r="FB938" s="54"/>
      <c r="FC938" s="54"/>
      <c r="FD938" s="54"/>
      <c r="FE938" s="54"/>
      <c r="FF938" s="54"/>
      <c r="FG938" s="54"/>
      <c r="FH938" s="54"/>
      <c r="FI938" s="54"/>
      <c r="FJ938" s="54"/>
      <c r="FK938" s="54"/>
      <c r="FL938" s="54"/>
      <c r="FM938" s="54"/>
      <c r="FN938" s="54"/>
      <c r="FO938" s="54"/>
      <c r="FP938" s="54"/>
      <c r="FQ938" s="54"/>
      <c r="FR938" s="54"/>
      <c r="FS938" s="54"/>
      <c r="FT938" s="54"/>
      <c r="FU938" s="54"/>
      <c r="FV938" s="54"/>
      <c r="FW938" s="54"/>
      <c r="FX938" s="54"/>
      <c r="FY938" s="54"/>
      <c r="FZ938" s="54"/>
      <c r="GA938" s="54"/>
      <c r="GB938" s="54"/>
      <c r="GC938" s="54"/>
      <c r="GD938" s="54"/>
      <c r="GE938" s="54"/>
      <c r="GF938" s="54"/>
      <c r="GG938" s="54"/>
      <c r="GH938" s="54"/>
      <c r="GI938" s="54"/>
      <c r="GJ938" s="54"/>
      <c r="GK938" s="54"/>
      <c r="GL938" s="54"/>
      <c r="GM938" s="54"/>
      <c r="GN938" s="54"/>
      <c r="GO938" s="54"/>
      <c r="GP938" s="54"/>
      <c r="GQ938" s="54"/>
      <c r="GR938" s="54"/>
      <c r="GS938" s="54"/>
      <c r="GT938" s="54"/>
      <c r="GU938" s="54"/>
      <c r="GV938" s="54"/>
      <c r="GW938" s="54"/>
      <c r="GX938" s="54"/>
      <c r="GY938" s="54"/>
      <c r="GZ938" s="54"/>
      <c r="HA938" s="54"/>
      <c r="HB938" s="54"/>
      <c r="HC938" s="54"/>
      <c r="HD938" s="54"/>
      <c r="HE938" s="54"/>
      <c r="HF938" s="54"/>
      <c r="HG938" s="54"/>
      <c r="HH938" s="54"/>
      <c r="HI938" s="54"/>
      <c r="HJ938" s="54"/>
      <c r="HK938" s="54"/>
      <c r="HL938" s="54"/>
      <c r="HM938" s="54"/>
      <c r="HN938" s="54"/>
      <c r="HO938" s="54"/>
      <c r="HP938" s="54"/>
      <c r="HQ938" s="54"/>
      <c r="HR938" s="54"/>
      <c r="HS938" s="54"/>
      <c r="HT938" s="54"/>
      <c r="HU938" s="54"/>
      <c r="HV938" s="54"/>
      <c r="HW938" s="54"/>
      <c r="HX938" s="54"/>
      <c r="HY938" s="54"/>
      <c r="HZ938" s="54"/>
      <c r="IA938" s="54"/>
      <c r="IB938" s="54"/>
      <c r="IC938" s="54"/>
      <c r="ID938" s="54"/>
      <c r="IE938" s="54"/>
      <c r="IF938" s="54"/>
      <c r="IG938" s="54"/>
      <c r="IH938" s="54"/>
      <c r="II938" s="54"/>
      <c r="IJ938" s="54"/>
      <c r="IK938" s="54"/>
      <c r="IL938" s="54"/>
      <c r="IM938" s="54"/>
      <c r="IN938" s="54"/>
      <c r="IO938" s="54"/>
      <c r="IP938" s="54"/>
      <c r="IQ938" s="54"/>
      <c r="IR938" s="54"/>
      <c r="IS938" s="54"/>
      <c r="IT938" s="54"/>
      <c r="IU938" s="54"/>
      <c r="IV938" s="54"/>
      <c r="IW938" s="54"/>
      <c r="IX938" s="54"/>
      <c r="IY938" s="54"/>
      <c r="IZ938" s="54"/>
      <c r="JA938" s="16"/>
      <c r="JB938" s="16"/>
      <c r="JC938" s="16"/>
      <c r="JD938" s="16"/>
    </row>
    <row r="939" spans="1:264" s="6" customFormat="1" x14ac:dyDescent="0.25">
      <c r="A939" s="55">
        <v>935</v>
      </c>
      <c r="B939" s="56">
        <f>ESTUDIANTES!B939</f>
        <v>0</v>
      </c>
      <c r="C939" s="56">
        <f>ESTUDIANTES!C939</f>
        <v>0</v>
      </c>
      <c r="D939" s="97">
        <f>ESTUDIANTES!D939</f>
        <v>0</v>
      </c>
      <c r="E939" s="97"/>
      <c r="F939" s="97"/>
      <c r="G939" s="97"/>
      <c r="H939" s="57">
        <f>ESTUDIANTES!H939</f>
        <v>0</v>
      </c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4"/>
      <c r="EL939" s="54"/>
      <c r="EM939" s="54"/>
      <c r="EN939" s="54"/>
      <c r="EO939" s="54"/>
      <c r="EP939" s="54"/>
      <c r="EQ939" s="54"/>
      <c r="ER939" s="54"/>
      <c r="ES939" s="54"/>
      <c r="ET939" s="54"/>
      <c r="EU939" s="54"/>
      <c r="EV939" s="54"/>
      <c r="EW939" s="54"/>
      <c r="EX939" s="54"/>
      <c r="EY939" s="54"/>
      <c r="EZ939" s="54"/>
      <c r="FA939" s="54"/>
      <c r="FB939" s="54"/>
      <c r="FC939" s="54"/>
      <c r="FD939" s="54"/>
      <c r="FE939" s="54"/>
      <c r="FF939" s="54"/>
      <c r="FG939" s="54"/>
      <c r="FH939" s="54"/>
      <c r="FI939" s="54"/>
      <c r="FJ939" s="54"/>
      <c r="FK939" s="54"/>
      <c r="FL939" s="54"/>
      <c r="FM939" s="54"/>
      <c r="FN939" s="54"/>
      <c r="FO939" s="54"/>
      <c r="FP939" s="54"/>
      <c r="FQ939" s="54"/>
      <c r="FR939" s="54"/>
      <c r="FS939" s="54"/>
      <c r="FT939" s="54"/>
      <c r="FU939" s="54"/>
      <c r="FV939" s="54"/>
      <c r="FW939" s="54"/>
      <c r="FX939" s="54"/>
      <c r="FY939" s="54"/>
      <c r="FZ939" s="54"/>
      <c r="GA939" s="54"/>
      <c r="GB939" s="54"/>
      <c r="GC939" s="54"/>
      <c r="GD939" s="54"/>
      <c r="GE939" s="54"/>
      <c r="GF939" s="54"/>
      <c r="GG939" s="54"/>
      <c r="GH939" s="54"/>
      <c r="GI939" s="54"/>
      <c r="GJ939" s="54"/>
      <c r="GK939" s="54"/>
      <c r="GL939" s="54"/>
      <c r="GM939" s="54"/>
      <c r="GN939" s="54"/>
      <c r="GO939" s="54"/>
      <c r="GP939" s="54"/>
      <c r="GQ939" s="54"/>
      <c r="GR939" s="54"/>
      <c r="GS939" s="54"/>
      <c r="GT939" s="54"/>
      <c r="GU939" s="54"/>
      <c r="GV939" s="54"/>
      <c r="GW939" s="54"/>
      <c r="GX939" s="54"/>
      <c r="GY939" s="54"/>
      <c r="GZ939" s="54"/>
      <c r="HA939" s="54"/>
      <c r="HB939" s="54"/>
      <c r="HC939" s="54"/>
      <c r="HD939" s="54"/>
      <c r="HE939" s="54"/>
      <c r="HF939" s="54"/>
      <c r="HG939" s="54"/>
      <c r="HH939" s="54"/>
      <c r="HI939" s="54"/>
      <c r="HJ939" s="54"/>
      <c r="HK939" s="54"/>
      <c r="HL939" s="54"/>
      <c r="HM939" s="54"/>
      <c r="HN939" s="54"/>
      <c r="HO939" s="54"/>
      <c r="HP939" s="54"/>
      <c r="HQ939" s="54"/>
      <c r="HR939" s="54"/>
      <c r="HS939" s="54"/>
      <c r="HT939" s="54"/>
      <c r="HU939" s="54"/>
      <c r="HV939" s="54"/>
      <c r="HW939" s="54"/>
      <c r="HX939" s="54"/>
      <c r="HY939" s="54"/>
      <c r="HZ939" s="54"/>
      <c r="IA939" s="54"/>
      <c r="IB939" s="54"/>
      <c r="IC939" s="54"/>
      <c r="ID939" s="54"/>
      <c r="IE939" s="54"/>
      <c r="IF939" s="54"/>
      <c r="IG939" s="54"/>
      <c r="IH939" s="54"/>
      <c r="II939" s="54"/>
      <c r="IJ939" s="54"/>
      <c r="IK939" s="54"/>
      <c r="IL939" s="54"/>
      <c r="IM939" s="54"/>
      <c r="IN939" s="54"/>
      <c r="IO939" s="54"/>
      <c r="IP939" s="54"/>
      <c r="IQ939" s="54"/>
      <c r="IR939" s="54"/>
      <c r="IS939" s="54"/>
      <c r="IT939" s="54"/>
      <c r="IU939" s="54"/>
      <c r="IV939" s="54"/>
      <c r="IW939" s="54"/>
      <c r="IX939" s="54"/>
      <c r="IY939" s="54"/>
      <c r="IZ939" s="54"/>
      <c r="JA939" s="16"/>
      <c r="JB939" s="16"/>
      <c r="JC939" s="16"/>
      <c r="JD939" s="16"/>
    </row>
    <row r="940" spans="1:264" s="6" customFormat="1" x14ac:dyDescent="0.25">
      <c r="A940" s="55">
        <v>936</v>
      </c>
      <c r="B940" s="56">
        <f>ESTUDIANTES!B940</f>
        <v>0</v>
      </c>
      <c r="C940" s="56">
        <f>ESTUDIANTES!C940</f>
        <v>0</v>
      </c>
      <c r="D940" s="97">
        <f>ESTUDIANTES!D940</f>
        <v>0</v>
      </c>
      <c r="E940" s="97"/>
      <c r="F940" s="97"/>
      <c r="G940" s="97"/>
      <c r="H940" s="57">
        <f>ESTUDIANTES!H940</f>
        <v>0</v>
      </c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4"/>
      <c r="EL940" s="54"/>
      <c r="EM940" s="54"/>
      <c r="EN940" s="54"/>
      <c r="EO940" s="54"/>
      <c r="EP940" s="54"/>
      <c r="EQ940" s="54"/>
      <c r="ER940" s="54"/>
      <c r="ES940" s="54"/>
      <c r="ET940" s="54"/>
      <c r="EU940" s="54"/>
      <c r="EV940" s="54"/>
      <c r="EW940" s="54"/>
      <c r="EX940" s="54"/>
      <c r="EY940" s="54"/>
      <c r="EZ940" s="54"/>
      <c r="FA940" s="54"/>
      <c r="FB940" s="54"/>
      <c r="FC940" s="54"/>
      <c r="FD940" s="54"/>
      <c r="FE940" s="54"/>
      <c r="FF940" s="54"/>
      <c r="FG940" s="54"/>
      <c r="FH940" s="54"/>
      <c r="FI940" s="54"/>
      <c r="FJ940" s="54"/>
      <c r="FK940" s="54"/>
      <c r="FL940" s="54"/>
      <c r="FM940" s="54"/>
      <c r="FN940" s="54"/>
      <c r="FO940" s="54"/>
      <c r="FP940" s="54"/>
      <c r="FQ940" s="54"/>
      <c r="FR940" s="54"/>
      <c r="FS940" s="54"/>
      <c r="FT940" s="54"/>
      <c r="FU940" s="54"/>
      <c r="FV940" s="54"/>
      <c r="FW940" s="54"/>
      <c r="FX940" s="54"/>
      <c r="FY940" s="54"/>
      <c r="FZ940" s="54"/>
      <c r="GA940" s="54"/>
      <c r="GB940" s="54"/>
      <c r="GC940" s="54"/>
      <c r="GD940" s="54"/>
      <c r="GE940" s="54"/>
      <c r="GF940" s="54"/>
      <c r="GG940" s="54"/>
      <c r="GH940" s="54"/>
      <c r="GI940" s="54"/>
      <c r="GJ940" s="54"/>
      <c r="GK940" s="54"/>
      <c r="GL940" s="54"/>
      <c r="GM940" s="54"/>
      <c r="GN940" s="54"/>
      <c r="GO940" s="54"/>
      <c r="GP940" s="54"/>
      <c r="GQ940" s="54"/>
      <c r="GR940" s="54"/>
      <c r="GS940" s="54"/>
      <c r="GT940" s="54"/>
      <c r="GU940" s="54"/>
      <c r="GV940" s="54"/>
      <c r="GW940" s="54"/>
      <c r="GX940" s="54"/>
      <c r="GY940" s="54"/>
      <c r="GZ940" s="54"/>
      <c r="HA940" s="54"/>
      <c r="HB940" s="54"/>
      <c r="HC940" s="54"/>
      <c r="HD940" s="54"/>
      <c r="HE940" s="54"/>
      <c r="HF940" s="54"/>
      <c r="HG940" s="54"/>
      <c r="HH940" s="54"/>
      <c r="HI940" s="54"/>
      <c r="HJ940" s="54"/>
      <c r="HK940" s="54"/>
      <c r="HL940" s="54"/>
      <c r="HM940" s="54"/>
      <c r="HN940" s="54"/>
      <c r="HO940" s="54"/>
      <c r="HP940" s="54"/>
      <c r="HQ940" s="54"/>
      <c r="HR940" s="54"/>
      <c r="HS940" s="54"/>
      <c r="HT940" s="54"/>
      <c r="HU940" s="54"/>
      <c r="HV940" s="54"/>
      <c r="HW940" s="54"/>
      <c r="HX940" s="54"/>
      <c r="HY940" s="54"/>
      <c r="HZ940" s="54"/>
      <c r="IA940" s="54"/>
      <c r="IB940" s="54"/>
      <c r="IC940" s="54"/>
      <c r="ID940" s="54"/>
      <c r="IE940" s="54"/>
      <c r="IF940" s="54"/>
      <c r="IG940" s="54"/>
      <c r="IH940" s="54"/>
      <c r="II940" s="54"/>
      <c r="IJ940" s="54"/>
      <c r="IK940" s="54"/>
      <c r="IL940" s="54"/>
      <c r="IM940" s="54"/>
      <c r="IN940" s="54"/>
      <c r="IO940" s="54"/>
      <c r="IP940" s="54"/>
      <c r="IQ940" s="54"/>
      <c r="IR940" s="54"/>
      <c r="IS940" s="54"/>
      <c r="IT940" s="54"/>
      <c r="IU940" s="54"/>
      <c r="IV940" s="54"/>
      <c r="IW940" s="54"/>
      <c r="IX940" s="54"/>
      <c r="IY940" s="54"/>
      <c r="IZ940" s="54"/>
      <c r="JA940" s="16"/>
      <c r="JB940" s="16"/>
      <c r="JC940" s="16"/>
      <c r="JD940" s="16"/>
    </row>
    <row r="941" spans="1:264" s="6" customFormat="1" x14ac:dyDescent="0.25">
      <c r="A941" s="55">
        <v>937</v>
      </c>
      <c r="B941" s="56">
        <f>ESTUDIANTES!B941</f>
        <v>0</v>
      </c>
      <c r="C941" s="56">
        <f>ESTUDIANTES!C941</f>
        <v>0</v>
      </c>
      <c r="D941" s="97">
        <f>ESTUDIANTES!D941</f>
        <v>0</v>
      </c>
      <c r="E941" s="97"/>
      <c r="F941" s="97"/>
      <c r="G941" s="97"/>
      <c r="H941" s="57">
        <f>ESTUDIANTES!H941</f>
        <v>0</v>
      </c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4"/>
      <c r="EL941" s="54"/>
      <c r="EM941" s="54"/>
      <c r="EN941" s="54"/>
      <c r="EO941" s="54"/>
      <c r="EP941" s="54"/>
      <c r="EQ941" s="54"/>
      <c r="ER941" s="54"/>
      <c r="ES941" s="54"/>
      <c r="ET941" s="54"/>
      <c r="EU941" s="54"/>
      <c r="EV941" s="54"/>
      <c r="EW941" s="54"/>
      <c r="EX941" s="54"/>
      <c r="EY941" s="54"/>
      <c r="EZ941" s="54"/>
      <c r="FA941" s="54"/>
      <c r="FB941" s="54"/>
      <c r="FC941" s="54"/>
      <c r="FD941" s="54"/>
      <c r="FE941" s="54"/>
      <c r="FF941" s="54"/>
      <c r="FG941" s="54"/>
      <c r="FH941" s="54"/>
      <c r="FI941" s="54"/>
      <c r="FJ941" s="54"/>
      <c r="FK941" s="54"/>
      <c r="FL941" s="54"/>
      <c r="FM941" s="54"/>
      <c r="FN941" s="54"/>
      <c r="FO941" s="54"/>
      <c r="FP941" s="54"/>
      <c r="FQ941" s="54"/>
      <c r="FR941" s="54"/>
      <c r="FS941" s="54"/>
      <c r="FT941" s="54"/>
      <c r="FU941" s="54"/>
      <c r="FV941" s="54"/>
      <c r="FW941" s="54"/>
      <c r="FX941" s="54"/>
      <c r="FY941" s="54"/>
      <c r="FZ941" s="54"/>
      <c r="GA941" s="54"/>
      <c r="GB941" s="54"/>
      <c r="GC941" s="54"/>
      <c r="GD941" s="54"/>
      <c r="GE941" s="54"/>
      <c r="GF941" s="54"/>
      <c r="GG941" s="54"/>
      <c r="GH941" s="54"/>
      <c r="GI941" s="54"/>
      <c r="GJ941" s="54"/>
      <c r="GK941" s="54"/>
      <c r="GL941" s="54"/>
      <c r="GM941" s="54"/>
      <c r="GN941" s="54"/>
      <c r="GO941" s="54"/>
      <c r="GP941" s="54"/>
      <c r="GQ941" s="54"/>
      <c r="GR941" s="54"/>
      <c r="GS941" s="54"/>
      <c r="GT941" s="54"/>
      <c r="GU941" s="54"/>
      <c r="GV941" s="54"/>
      <c r="GW941" s="54"/>
      <c r="GX941" s="54"/>
      <c r="GY941" s="54"/>
      <c r="GZ941" s="54"/>
      <c r="HA941" s="54"/>
      <c r="HB941" s="54"/>
      <c r="HC941" s="54"/>
      <c r="HD941" s="54"/>
      <c r="HE941" s="54"/>
      <c r="HF941" s="54"/>
      <c r="HG941" s="54"/>
      <c r="HH941" s="54"/>
      <c r="HI941" s="54"/>
      <c r="HJ941" s="54"/>
      <c r="HK941" s="54"/>
      <c r="HL941" s="54"/>
      <c r="HM941" s="54"/>
      <c r="HN941" s="54"/>
      <c r="HO941" s="54"/>
      <c r="HP941" s="54"/>
      <c r="HQ941" s="54"/>
      <c r="HR941" s="54"/>
      <c r="HS941" s="54"/>
      <c r="HT941" s="54"/>
      <c r="HU941" s="54"/>
      <c r="HV941" s="54"/>
      <c r="HW941" s="54"/>
      <c r="HX941" s="54"/>
      <c r="HY941" s="54"/>
      <c r="HZ941" s="54"/>
      <c r="IA941" s="54"/>
      <c r="IB941" s="54"/>
      <c r="IC941" s="54"/>
      <c r="ID941" s="54"/>
      <c r="IE941" s="54"/>
      <c r="IF941" s="54"/>
      <c r="IG941" s="54"/>
      <c r="IH941" s="54"/>
      <c r="II941" s="54"/>
      <c r="IJ941" s="54"/>
      <c r="IK941" s="54"/>
      <c r="IL941" s="54"/>
      <c r="IM941" s="54"/>
      <c r="IN941" s="54"/>
      <c r="IO941" s="54"/>
      <c r="IP941" s="54"/>
      <c r="IQ941" s="54"/>
      <c r="IR941" s="54"/>
      <c r="IS941" s="54"/>
      <c r="IT941" s="54"/>
      <c r="IU941" s="54"/>
      <c r="IV941" s="54"/>
      <c r="IW941" s="54"/>
      <c r="IX941" s="54"/>
      <c r="IY941" s="54"/>
      <c r="IZ941" s="54"/>
      <c r="JA941" s="16"/>
      <c r="JB941" s="16"/>
      <c r="JC941" s="16"/>
      <c r="JD941" s="16"/>
    </row>
    <row r="942" spans="1:264" s="6" customFormat="1" x14ac:dyDescent="0.25">
      <c r="A942" s="55">
        <v>938</v>
      </c>
      <c r="B942" s="56">
        <f>ESTUDIANTES!B942</f>
        <v>0</v>
      </c>
      <c r="C942" s="56">
        <f>ESTUDIANTES!C942</f>
        <v>0</v>
      </c>
      <c r="D942" s="97">
        <f>ESTUDIANTES!D942</f>
        <v>0</v>
      </c>
      <c r="E942" s="97"/>
      <c r="F942" s="97"/>
      <c r="G942" s="97"/>
      <c r="H942" s="57">
        <f>ESTUDIANTES!H942</f>
        <v>0</v>
      </c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  <c r="CP942" s="54"/>
      <c r="CQ942" s="54"/>
      <c r="CR942" s="54"/>
      <c r="CS942" s="54"/>
      <c r="CT942" s="54"/>
      <c r="CU942" s="54"/>
      <c r="CV942" s="54"/>
      <c r="CW942" s="54"/>
      <c r="CX942" s="54"/>
      <c r="CY942" s="54"/>
      <c r="CZ942" s="54"/>
      <c r="DA942" s="54"/>
      <c r="DB942" s="54"/>
      <c r="DC942" s="54"/>
      <c r="DD942" s="54"/>
      <c r="DE942" s="54"/>
      <c r="DF942" s="54"/>
      <c r="DG942" s="54"/>
      <c r="DH942" s="54"/>
      <c r="DI942" s="54"/>
      <c r="DJ942" s="54"/>
      <c r="DK942" s="54"/>
      <c r="DL942" s="54"/>
      <c r="DM942" s="54"/>
      <c r="DN942" s="54"/>
      <c r="DO942" s="54"/>
      <c r="DP942" s="54"/>
      <c r="DQ942" s="54"/>
      <c r="DR942" s="54"/>
      <c r="DS942" s="54"/>
      <c r="DT942" s="54"/>
      <c r="DU942" s="54"/>
      <c r="DV942" s="54"/>
      <c r="DW942" s="54"/>
      <c r="DX942" s="54"/>
      <c r="DY942" s="54"/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  <c r="EJ942" s="54"/>
      <c r="EK942" s="54"/>
      <c r="EL942" s="54"/>
      <c r="EM942" s="54"/>
      <c r="EN942" s="54"/>
      <c r="EO942" s="54"/>
      <c r="EP942" s="54"/>
      <c r="EQ942" s="54"/>
      <c r="ER942" s="54"/>
      <c r="ES942" s="54"/>
      <c r="ET942" s="54"/>
      <c r="EU942" s="54"/>
      <c r="EV942" s="54"/>
      <c r="EW942" s="54"/>
      <c r="EX942" s="54"/>
      <c r="EY942" s="54"/>
      <c r="EZ942" s="54"/>
      <c r="FA942" s="54"/>
      <c r="FB942" s="54"/>
      <c r="FC942" s="54"/>
      <c r="FD942" s="54"/>
      <c r="FE942" s="54"/>
      <c r="FF942" s="54"/>
      <c r="FG942" s="54"/>
      <c r="FH942" s="54"/>
      <c r="FI942" s="54"/>
      <c r="FJ942" s="54"/>
      <c r="FK942" s="54"/>
      <c r="FL942" s="54"/>
      <c r="FM942" s="54"/>
      <c r="FN942" s="54"/>
      <c r="FO942" s="54"/>
      <c r="FP942" s="54"/>
      <c r="FQ942" s="54"/>
      <c r="FR942" s="54"/>
      <c r="FS942" s="54"/>
      <c r="FT942" s="54"/>
      <c r="FU942" s="54"/>
      <c r="FV942" s="54"/>
      <c r="FW942" s="54"/>
      <c r="FX942" s="54"/>
      <c r="FY942" s="54"/>
      <c r="FZ942" s="54"/>
      <c r="GA942" s="54"/>
      <c r="GB942" s="54"/>
      <c r="GC942" s="54"/>
      <c r="GD942" s="54"/>
      <c r="GE942" s="54"/>
      <c r="GF942" s="54"/>
      <c r="GG942" s="54"/>
      <c r="GH942" s="54"/>
      <c r="GI942" s="54"/>
      <c r="GJ942" s="54"/>
      <c r="GK942" s="54"/>
      <c r="GL942" s="54"/>
      <c r="GM942" s="54"/>
      <c r="GN942" s="54"/>
      <c r="GO942" s="54"/>
      <c r="GP942" s="54"/>
      <c r="GQ942" s="54"/>
      <c r="GR942" s="54"/>
      <c r="GS942" s="54"/>
      <c r="GT942" s="54"/>
      <c r="GU942" s="54"/>
      <c r="GV942" s="54"/>
      <c r="GW942" s="54"/>
      <c r="GX942" s="54"/>
      <c r="GY942" s="54"/>
      <c r="GZ942" s="54"/>
      <c r="HA942" s="54"/>
      <c r="HB942" s="54"/>
      <c r="HC942" s="54"/>
      <c r="HD942" s="54"/>
      <c r="HE942" s="54"/>
      <c r="HF942" s="54"/>
      <c r="HG942" s="54"/>
      <c r="HH942" s="54"/>
      <c r="HI942" s="54"/>
      <c r="HJ942" s="54"/>
      <c r="HK942" s="54"/>
      <c r="HL942" s="54"/>
      <c r="HM942" s="54"/>
      <c r="HN942" s="54"/>
      <c r="HO942" s="54"/>
      <c r="HP942" s="54"/>
      <c r="HQ942" s="54"/>
      <c r="HR942" s="54"/>
      <c r="HS942" s="54"/>
      <c r="HT942" s="54"/>
      <c r="HU942" s="54"/>
      <c r="HV942" s="54"/>
      <c r="HW942" s="54"/>
      <c r="HX942" s="54"/>
      <c r="HY942" s="54"/>
      <c r="HZ942" s="54"/>
      <c r="IA942" s="54"/>
      <c r="IB942" s="54"/>
      <c r="IC942" s="54"/>
      <c r="ID942" s="54"/>
      <c r="IE942" s="54"/>
      <c r="IF942" s="54"/>
      <c r="IG942" s="54"/>
      <c r="IH942" s="54"/>
      <c r="II942" s="54"/>
      <c r="IJ942" s="54"/>
      <c r="IK942" s="54"/>
      <c r="IL942" s="54"/>
      <c r="IM942" s="54"/>
      <c r="IN942" s="54"/>
      <c r="IO942" s="54"/>
      <c r="IP942" s="54"/>
      <c r="IQ942" s="54"/>
      <c r="IR942" s="54"/>
      <c r="IS942" s="54"/>
      <c r="IT942" s="54"/>
      <c r="IU942" s="54"/>
      <c r="IV942" s="54"/>
      <c r="IW942" s="54"/>
      <c r="IX942" s="54"/>
      <c r="IY942" s="54"/>
      <c r="IZ942" s="54"/>
      <c r="JA942" s="16"/>
      <c r="JB942" s="16"/>
      <c r="JC942" s="16"/>
      <c r="JD942" s="16"/>
    </row>
    <row r="943" spans="1:264" s="6" customFormat="1" x14ac:dyDescent="0.25">
      <c r="A943" s="55">
        <v>939</v>
      </c>
      <c r="B943" s="56">
        <f>ESTUDIANTES!B943</f>
        <v>0</v>
      </c>
      <c r="C943" s="56">
        <f>ESTUDIANTES!C943</f>
        <v>0</v>
      </c>
      <c r="D943" s="97">
        <f>ESTUDIANTES!D943</f>
        <v>0</v>
      </c>
      <c r="E943" s="97"/>
      <c r="F943" s="97"/>
      <c r="G943" s="97"/>
      <c r="H943" s="57">
        <f>ESTUDIANTES!H943</f>
        <v>0</v>
      </c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4"/>
      <c r="EL943" s="54"/>
      <c r="EM943" s="54"/>
      <c r="EN943" s="54"/>
      <c r="EO943" s="54"/>
      <c r="EP943" s="54"/>
      <c r="EQ943" s="54"/>
      <c r="ER943" s="54"/>
      <c r="ES943" s="54"/>
      <c r="ET943" s="54"/>
      <c r="EU943" s="54"/>
      <c r="EV943" s="54"/>
      <c r="EW943" s="54"/>
      <c r="EX943" s="54"/>
      <c r="EY943" s="54"/>
      <c r="EZ943" s="54"/>
      <c r="FA943" s="54"/>
      <c r="FB943" s="54"/>
      <c r="FC943" s="54"/>
      <c r="FD943" s="54"/>
      <c r="FE943" s="54"/>
      <c r="FF943" s="54"/>
      <c r="FG943" s="54"/>
      <c r="FH943" s="54"/>
      <c r="FI943" s="54"/>
      <c r="FJ943" s="54"/>
      <c r="FK943" s="54"/>
      <c r="FL943" s="54"/>
      <c r="FM943" s="54"/>
      <c r="FN943" s="54"/>
      <c r="FO943" s="54"/>
      <c r="FP943" s="54"/>
      <c r="FQ943" s="54"/>
      <c r="FR943" s="54"/>
      <c r="FS943" s="54"/>
      <c r="FT943" s="54"/>
      <c r="FU943" s="54"/>
      <c r="FV943" s="54"/>
      <c r="FW943" s="54"/>
      <c r="FX943" s="54"/>
      <c r="FY943" s="54"/>
      <c r="FZ943" s="54"/>
      <c r="GA943" s="54"/>
      <c r="GB943" s="54"/>
      <c r="GC943" s="54"/>
      <c r="GD943" s="54"/>
      <c r="GE943" s="54"/>
      <c r="GF943" s="54"/>
      <c r="GG943" s="54"/>
      <c r="GH943" s="54"/>
      <c r="GI943" s="54"/>
      <c r="GJ943" s="54"/>
      <c r="GK943" s="54"/>
      <c r="GL943" s="54"/>
      <c r="GM943" s="54"/>
      <c r="GN943" s="54"/>
      <c r="GO943" s="54"/>
      <c r="GP943" s="54"/>
      <c r="GQ943" s="54"/>
      <c r="GR943" s="54"/>
      <c r="GS943" s="54"/>
      <c r="GT943" s="54"/>
      <c r="GU943" s="54"/>
      <c r="GV943" s="54"/>
      <c r="GW943" s="54"/>
      <c r="GX943" s="54"/>
      <c r="GY943" s="54"/>
      <c r="GZ943" s="54"/>
      <c r="HA943" s="54"/>
      <c r="HB943" s="54"/>
      <c r="HC943" s="54"/>
      <c r="HD943" s="54"/>
      <c r="HE943" s="54"/>
      <c r="HF943" s="54"/>
      <c r="HG943" s="54"/>
      <c r="HH943" s="54"/>
      <c r="HI943" s="54"/>
      <c r="HJ943" s="54"/>
      <c r="HK943" s="54"/>
      <c r="HL943" s="54"/>
      <c r="HM943" s="54"/>
      <c r="HN943" s="54"/>
      <c r="HO943" s="54"/>
      <c r="HP943" s="54"/>
      <c r="HQ943" s="54"/>
      <c r="HR943" s="54"/>
      <c r="HS943" s="54"/>
      <c r="HT943" s="54"/>
      <c r="HU943" s="54"/>
      <c r="HV943" s="54"/>
      <c r="HW943" s="54"/>
      <c r="HX943" s="54"/>
      <c r="HY943" s="54"/>
      <c r="HZ943" s="54"/>
      <c r="IA943" s="54"/>
      <c r="IB943" s="54"/>
      <c r="IC943" s="54"/>
      <c r="ID943" s="54"/>
      <c r="IE943" s="54"/>
      <c r="IF943" s="54"/>
      <c r="IG943" s="54"/>
      <c r="IH943" s="54"/>
      <c r="II943" s="54"/>
      <c r="IJ943" s="54"/>
      <c r="IK943" s="54"/>
      <c r="IL943" s="54"/>
      <c r="IM943" s="54"/>
      <c r="IN943" s="54"/>
      <c r="IO943" s="54"/>
      <c r="IP943" s="54"/>
      <c r="IQ943" s="54"/>
      <c r="IR943" s="54"/>
      <c r="IS943" s="54"/>
      <c r="IT943" s="54"/>
      <c r="IU943" s="54"/>
      <c r="IV943" s="54"/>
      <c r="IW943" s="54"/>
      <c r="IX943" s="54"/>
      <c r="IY943" s="54"/>
      <c r="IZ943" s="54"/>
      <c r="JA943" s="16"/>
      <c r="JB943" s="16"/>
      <c r="JC943" s="16"/>
      <c r="JD943" s="16"/>
    </row>
    <row r="944" spans="1:264" s="6" customFormat="1" x14ac:dyDescent="0.25">
      <c r="A944" s="55">
        <v>940</v>
      </c>
      <c r="B944" s="56">
        <f>ESTUDIANTES!B944</f>
        <v>0</v>
      </c>
      <c r="C944" s="56">
        <f>ESTUDIANTES!C944</f>
        <v>0</v>
      </c>
      <c r="D944" s="97">
        <f>ESTUDIANTES!D944</f>
        <v>0</v>
      </c>
      <c r="E944" s="97"/>
      <c r="F944" s="97"/>
      <c r="G944" s="97"/>
      <c r="H944" s="57">
        <f>ESTUDIANTES!H944</f>
        <v>0</v>
      </c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  <c r="CP944" s="54"/>
      <c r="CQ944" s="54"/>
      <c r="CR944" s="54"/>
      <c r="CS944" s="54"/>
      <c r="CT944" s="54"/>
      <c r="CU944" s="54"/>
      <c r="CV944" s="54"/>
      <c r="CW944" s="54"/>
      <c r="CX944" s="54"/>
      <c r="CY944" s="54"/>
      <c r="CZ944" s="54"/>
      <c r="DA944" s="54"/>
      <c r="DB944" s="54"/>
      <c r="DC944" s="54"/>
      <c r="DD944" s="54"/>
      <c r="DE944" s="54"/>
      <c r="DF944" s="54"/>
      <c r="DG944" s="54"/>
      <c r="DH944" s="54"/>
      <c r="DI944" s="54"/>
      <c r="DJ944" s="54"/>
      <c r="DK944" s="54"/>
      <c r="DL944" s="54"/>
      <c r="DM944" s="54"/>
      <c r="DN944" s="54"/>
      <c r="DO944" s="54"/>
      <c r="DP944" s="54"/>
      <c r="DQ944" s="54"/>
      <c r="DR944" s="54"/>
      <c r="DS944" s="54"/>
      <c r="DT944" s="54"/>
      <c r="DU944" s="54"/>
      <c r="DV944" s="54"/>
      <c r="DW944" s="54"/>
      <c r="DX944" s="54"/>
      <c r="DY944" s="54"/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  <c r="EJ944" s="54"/>
      <c r="EK944" s="54"/>
      <c r="EL944" s="54"/>
      <c r="EM944" s="54"/>
      <c r="EN944" s="54"/>
      <c r="EO944" s="54"/>
      <c r="EP944" s="54"/>
      <c r="EQ944" s="54"/>
      <c r="ER944" s="54"/>
      <c r="ES944" s="54"/>
      <c r="ET944" s="54"/>
      <c r="EU944" s="54"/>
      <c r="EV944" s="54"/>
      <c r="EW944" s="54"/>
      <c r="EX944" s="54"/>
      <c r="EY944" s="54"/>
      <c r="EZ944" s="54"/>
      <c r="FA944" s="54"/>
      <c r="FB944" s="54"/>
      <c r="FC944" s="54"/>
      <c r="FD944" s="54"/>
      <c r="FE944" s="54"/>
      <c r="FF944" s="54"/>
      <c r="FG944" s="54"/>
      <c r="FH944" s="54"/>
      <c r="FI944" s="54"/>
      <c r="FJ944" s="54"/>
      <c r="FK944" s="54"/>
      <c r="FL944" s="54"/>
      <c r="FM944" s="54"/>
      <c r="FN944" s="54"/>
      <c r="FO944" s="54"/>
      <c r="FP944" s="54"/>
      <c r="FQ944" s="54"/>
      <c r="FR944" s="54"/>
      <c r="FS944" s="54"/>
      <c r="FT944" s="54"/>
      <c r="FU944" s="54"/>
      <c r="FV944" s="54"/>
      <c r="FW944" s="54"/>
      <c r="FX944" s="54"/>
      <c r="FY944" s="54"/>
      <c r="FZ944" s="54"/>
      <c r="GA944" s="54"/>
      <c r="GB944" s="54"/>
      <c r="GC944" s="54"/>
      <c r="GD944" s="54"/>
      <c r="GE944" s="54"/>
      <c r="GF944" s="54"/>
      <c r="GG944" s="54"/>
      <c r="GH944" s="54"/>
      <c r="GI944" s="54"/>
      <c r="GJ944" s="54"/>
      <c r="GK944" s="54"/>
      <c r="GL944" s="54"/>
      <c r="GM944" s="54"/>
      <c r="GN944" s="54"/>
      <c r="GO944" s="54"/>
      <c r="GP944" s="54"/>
      <c r="GQ944" s="54"/>
      <c r="GR944" s="54"/>
      <c r="GS944" s="54"/>
      <c r="GT944" s="54"/>
      <c r="GU944" s="54"/>
      <c r="GV944" s="54"/>
      <c r="GW944" s="54"/>
      <c r="GX944" s="54"/>
      <c r="GY944" s="54"/>
      <c r="GZ944" s="54"/>
      <c r="HA944" s="54"/>
      <c r="HB944" s="54"/>
      <c r="HC944" s="54"/>
      <c r="HD944" s="54"/>
      <c r="HE944" s="54"/>
      <c r="HF944" s="54"/>
      <c r="HG944" s="54"/>
      <c r="HH944" s="54"/>
      <c r="HI944" s="54"/>
      <c r="HJ944" s="54"/>
      <c r="HK944" s="54"/>
      <c r="HL944" s="54"/>
      <c r="HM944" s="54"/>
      <c r="HN944" s="54"/>
      <c r="HO944" s="54"/>
      <c r="HP944" s="54"/>
      <c r="HQ944" s="54"/>
      <c r="HR944" s="54"/>
      <c r="HS944" s="54"/>
      <c r="HT944" s="54"/>
      <c r="HU944" s="54"/>
      <c r="HV944" s="54"/>
      <c r="HW944" s="54"/>
      <c r="HX944" s="54"/>
      <c r="HY944" s="54"/>
      <c r="HZ944" s="54"/>
      <c r="IA944" s="54"/>
      <c r="IB944" s="54"/>
      <c r="IC944" s="54"/>
      <c r="ID944" s="54"/>
      <c r="IE944" s="54"/>
      <c r="IF944" s="54"/>
      <c r="IG944" s="54"/>
      <c r="IH944" s="54"/>
      <c r="II944" s="54"/>
      <c r="IJ944" s="54"/>
      <c r="IK944" s="54"/>
      <c r="IL944" s="54"/>
      <c r="IM944" s="54"/>
      <c r="IN944" s="54"/>
      <c r="IO944" s="54"/>
      <c r="IP944" s="54"/>
      <c r="IQ944" s="54"/>
      <c r="IR944" s="54"/>
      <c r="IS944" s="54"/>
      <c r="IT944" s="54"/>
      <c r="IU944" s="54"/>
      <c r="IV944" s="54"/>
      <c r="IW944" s="54"/>
      <c r="IX944" s="54"/>
      <c r="IY944" s="54"/>
      <c r="IZ944" s="54"/>
      <c r="JA944" s="16"/>
      <c r="JB944" s="16"/>
      <c r="JC944" s="16"/>
      <c r="JD944" s="16"/>
    </row>
    <row r="945" spans="1:264" s="6" customFormat="1" x14ac:dyDescent="0.25">
      <c r="A945" s="55">
        <v>941</v>
      </c>
      <c r="B945" s="56">
        <f>ESTUDIANTES!B945</f>
        <v>0</v>
      </c>
      <c r="C945" s="56">
        <f>ESTUDIANTES!C945</f>
        <v>0</v>
      </c>
      <c r="D945" s="97">
        <f>ESTUDIANTES!D945</f>
        <v>0</v>
      </c>
      <c r="E945" s="97"/>
      <c r="F945" s="97"/>
      <c r="G945" s="97"/>
      <c r="H945" s="57">
        <f>ESTUDIANTES!H945</f>
        <v>0</v>
      </c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  <c r="CP945" s="54"/>
      <c r="CQ945" s="54"/>
      <c r="CR945" s="54"/>
      <c r="CS945" s="54"/>
      <c r="CT945" s="54"/>
      <c r="CU945" s="54"/>
      <c r="CV945" s="54"/>
      <c r="CW945" s="54"/>
      <c r="CX945" s="54"/>
      <c r="CY945" s="54"/>
      <c r="CZ945" s="54"/>
      <c r="DA945" s="54"/>
      <c r="DB945" s="54"/>
      <c r="DC945" s="54"/>
      <c r="DD945" s="54"/>
      <c r="DE945" s="54"/>
      <c r="DF945" s="54"/>
      <c r="DG945" s="54"/>
      <c r="DH945" s="54"/>
      <c r="DI945" s="54"/>
      <c r="DJ945" s="54"/>
      <c r="DK945" s="54"/>
      <c r="DL945" s="54"/>
      <c r="DM945" s="54"/>
      <c r="DN945" s="54"/>
      <c r="DO945" s="54"/>
      <c r="DP945" s="54"/>
      <c r="DQ945" s="54"/>
      <c r="DR945" s="54"/>
      <c r="DS945" s="54"/>
      <c r="DT945" s="54"/>
      <c r="DU945" s="54"/>
      <c r="DV945" s="54"/>
      <c r="DW945" s="54"/>
      <c r="DX945" s="54"/>
      <c r="DY945" s="54"/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  <c r="EJ945" s="54"/>
      <c r="EK945" s="54"/>
      <c r="EL945" s="54"/>
      <c r="EM945" s="54"/>
      <c r="EN945" s="54"/>
      <c r="EO945" s="54"/>
      <c r="EP945" s="54"/>
      <c r="EQ945" s="54"/>
      <c r="ER945" s="54"/>
      <c r="ES945" s="54"/>
      <c r="ET945" s="54"/>
      <c r="EU945" s="54"/>
      <c r="EV945" s="54"/>
      <c r="EW945" s="54"/>
      <c r="EX945" s="54"/>
      <c r="EY945" s="54"/>
      <c r="EZ945" s="54"/>
      <c r="FA945" s="54"/>
      <c r="FB945" s="54"/>
      <c r="FC945" s="54"/>
      <c r="FD945" s="54"/>
      <c r="FE945" s="54"/>
      <c r="FF945" s="54"/>
      <c r="FG945" s="54"/>
      <c r="FH945" s="54"/>
      <c r="FI945" s="54"/>
      <c r="FJ945" s="54"/>
      <c r="FK945" s="54"/>
      <c r="FL945" s="54"/>
      <c r="FM945" s="54"/>
      <c r="FN945" s="54"/>
      <c r="FO945" s="54"/>
      <c r="FP945" s="54"/>
      <c r="FQ945" s="54"/>
      <c r="FR945" s="54"/>
      <c r="FS945" s="54"/>
      <c r="FT945" s="54"/>
      <c r="FU945" s="54"/>
      <c r="FV945" s="54"/>
      <c r="FW945" s="54"/>
      <c r="FX945" s="54"/>
      <c r="FY945" s="54"/>
      <c r="FZ945" s="54"/>
      <c r="GA945" s="54"/>
      <c r="GB945" s="54"/>
      <c r="GC945" s="54"/>
      <c r="GD945" s="54"/>
      <c r="GE945" s="54"/>
      <c r="GF945" s="54"/>
      <c r="GG945" s="54"/>
      <c r="GH945" s="54"/>
      <c r="GI945" s="54"/>
      <c r="GJ945" s="54"/>
      <c r="GK945" s="54"/>
      <c r="GL945" s="54"/>
      <c r="GM945" s="54"/>
      <c r="GN945" s="54"/>
      <c r="GO945" s="54"/>
      <c r="GP945" s="54"/>
      <c r="GQ945" s="54"/>
      <c r="GR945" s="54"/>
      <c r="GS945" s="54"/>
      <c r="GT945" s="54"/>
      <c r="GU945" s="54"/>
      <c r="GV945" s="54"/>
      <c r="GW945" s="54"/>
      <c r="GX945" s="54"/>
      <c r="GY945" s="54"/>
      <c r="GZ945" s="54"/>
      <c r="HA945" s="54"/>
      <c r="HB945" s="54"/>
      <c r="HC945" s="54"/>
      <c r="HD945" s="54"/>
      <c r="HE945" s="54"/>
      <c r="HF945" s="54"/>
      <c r="HG945" s="54"/>
      <c r="HH945" s="54"/>
      <c r="HI945" s="54"/>
      <c r="HJ945" s="54"/>
      <c r="HK945" s="54"/>
      <c r="HL945" s="54"/>
      <c r="HM945" s="54"/>
      <c r="HN945" s="54"/>
      <c r="HO945" s="54"/>
      <c r="HP945" s="54"/>
      <c r="HQ945" s="54"/>
      <c r="HR945" s="54"/>
      <c r="HS945" s="54"/>
      <c r="HT945" s="54"/>
      <c r="HU945" s="54"/>
      <c r="HV945" s="54"/>
      <c r="HW945" s="54"/>
      <c r="HX945" s="54"/>
      <c r="HY945" s="54"/>
      <c r="HZ945" s="54"/>
      <c r="IA945" s="54"/>
      <c r="IB945" s="54"/>
      <c r="IC945" s="54"/>
      <c r="ID945" s="54"/>
      <c r="IE945" s="54"/>
      <c r="IF945" s="54"/>
      <c r="IG945" s="54"/>
      <c r="IH945" s="54"/>
      <c r="II945" s="54"/>
      <c r="IJ945" s="54"/>
      <c r="IK945" s="54"/>
      <c r="IL945" s="54"/>
      <c r="IM945" s="54"/>
      <c r="IN945" s="54"/>
      <c r="IO945" s="54"/>
      <c r="IP945" s="54"/>
      <c r="IQ945" s="54"/>
      <c r="IR945" s="54"/>
      <c r="IS945" s="54"/>
      <c r="IT945" s="54"/>
      <c r="IU945" s="54"/>
      <c r="IV945" s="54"/>
      <c r="IW945" s="54"/>
      <c r="IX945" s="54"/>
      <c r="IY945" s="54"/>
      <c r="IZ945" s="54"/>
      <c r="JA945" s="16"/>
      <c r="JB945" s="16"/>
      <c r="JC945" s="16"/>
      <c r="JD945" s="16"/>
    </row>
    <row r="946" spans="1:264" s="6" customFormat="1" x14ac:dyDescent="0.25">
      <c r="A946" s="55">
        <v>942</v>
      </c>
      <c r="B946" s="56">
        <f>ESTUDIANTES!B946</f>
        <v>0</v>
      </c>
      <c r="C946" s="56">
        <f>ESTUDIANTES!C946</f>
        <v>0</v>
      </c>
      <c r="D946" s="97">
        <f>ESTUDIANTES!D946</f>
        <v>0</v>
      </c>
      <c r="E946" s="97"/>
      <c r="F946" s="97"/>
      <c r="G946" s="97"/>
      <c r="H946" s="57">
        <f>ESTUDIANTES!H946</f>
        <v>0</v>
      </c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4"/>
      <c r="EL946" s="54"/>
      <c r="EM946" s="54"/>
      <c r="EN946" s="54"/>
      <c r="EO946" s="54"/>
      <c r="EP946" s="54"/>
      <c r="EQ946" s="54"/>
      <c r="ER946" s="54"/>
      <c r="ES946" s="54"/>
      <c r="ET946" s="54"/>
      <c r="EU946" s="54"/>
      <c r="EV946" s="54"/>
      <c r="EW946" s="54"/>
      <c r="EX946" s="54"/>
      <c r="EY946" s="54"/>
      <c r="EZ946" s="54"/>
      <c r="FA946" s="54"/>
      <c r="FB946" s="54"/>
      <c r="FC946" s="54"/>
      <c r="FD946" s="54"/>
      <c r="FE946" s="54"/>
      <c r="FF946" s="54"/>
      <c r="FG946" s="54"/>
      <c r="FH946" s="54"/>
      <c r="FI946" s="54"/>
      <c r="FJ946" s="54"/>
      <c r="FK946" s="54"/>
      <c r="FL946" s="54"/>
      <c r="FM946" s="54"/>
      <c r="FN946" s="54"/>
      <c r="FO946" s="54"/>
      <c r="FP946" s="54"/>
      <c r="FQ946" s="54"/>
      <c r="FR946" s="54"/>
      <c r="FS946" s="54"/>
      <c r="FT946" s="54"/>
      <c r="FU946" s="54"/>
      <c r="FV946" s="54"/>
      <c r="FW946" s="54"/>
      <c r="FX946" s="54"/>
      <c r="FY946" s="54"/>
      <c r="FZ946" s="54"/>
      <c r="GA946" s="54"/>
      <c r="GB946" s="54"/>
      <c r="GC946" s="54"/>
      <c r="GD946" s="54"/>
      <c r="GE946" s="54"/>
      <c r="GF946" s="54"/>
      <c r="GG946" s="54"/>
      <c r="GH946" s="54"/>
      <c r="GI946" s="54"/>
      <c r="GJ946" s="54"/>
      <c r="GK946" s="54"/>
      <c r="GL946" s="54"/>
      <c r="GM946" s="54"/>
      <c r="GN946" s="54"/>
      <c r="GO946" s="54"/>
      <c r="GP946" s="54"/>
      <c r="GQ946" s="54"/>
      <c r="GR946" s="54"/>
      <c r="GS946" s="54"/>
      <c r="GT946" s="54"/>
      <c r="GU946" s="54"/>
      <c r="GV946" s="54"/>
      <c r="GW946" s="54"/>
      <c r="GX946" s="54"/>
      <c r="GY946" s="54"/>
      <c r="GZ946" s="54"/>
      <c r="HA946" s="54"/>
      <c r="HB946" s="54"/>
      <c r="HC946" s="54"/>
      <c r="HD946" s="54"/>
      <c r="HE946" s="54"/>
      <c r="HF946" s="54"/>
      <c r="HG946" s="54"/>
      <c r="HH946" s="54"/>
      <c r="HI946" s="54"/>
      <c r="HJ946" s="54"/>
      <c r="HK946" s="54"/>
      <c r="HL946" s="54"/>
      <c r="HM946" s="54"/>
      <c r="HN946" s="54"/>
      <c r="HO946" s="54"/>
      <c r="HP946" s="54"/>
      <c r="HQ946" s="54"/>
      <c r="HR946" s="54"/>
      <c r="HS946" s="54"/>
      <c r="HT946" s="54"/>
      <c r="HU946" s="54"/>
      <c r="HV946" s="54"/>
      <c r="HW946" s="54"/>
      <c r="HX946" s="54"/>
      <c r="HY946" s="54"/>
      <c r="HZ946" s="54"/>
      <c r="IA946" s="54"/>
      <c r="IB946" s="54"/>
      <c r="IC946" s="54"/>
      <c r="ID946" s="54"/>
      <c r="IE946" s="54"/>
      <c r="IF946" s="54"/>
      <c r="IG946" s="54"/>
      <c r="IH946" s="54"/>
      <c r="II946" s="54"/>
      <c r="IJ946" s="54"/>
      <c r="IK946" s="54"/>
      <c r="IL946" s="54"/>
      <c r="IM946" s="54"/>
      <c r="IN946" s="54"/>
      <c r="IO946" s="54"/>
      <c r="IP946" s="54"/>
      <c r="IQ946" s="54"/>
      <c r="IR946" s="54"/>
      <c r="IS946" s="54"/>
      <c r="IT946" s="54"/>
      <c r="IU946" s="54"/>
      <c r="IV946" s="54"/>
      <c r="IW946" s="54"/>
      <c r="IX946" s="54"/>
      <c r="IY946" s="54"/>
      <c r="IZ946" s="54"/>
      <c r="JA946" s="16"/>
      <c r="JB946" s="16"/>
      <c r="JC946" s="16"/>
      <c r="JD946" s="16"/>
    </row>
    <row r="947" spans="1:264" s="6" customFormat="1" x14ac:dyDescent="0.25">
      <c r="A947" s="55">
        <v>943</v>
      </c>
      <c r="B947" s="56">
        <f>ESTUDIANTES!B947</f>
        <v>0</v>
      </c>
      <c r="C947" s="56">
        <f>ESTUDIANTES!C947</f>
        <v>0</v>
      </c>
      <c r="D947" s="97">
        <f>ESTUDIANTES!D947</f>
        <v>0</v>
      </c>
      <c r="E947" s="97"/>
      <c r="F947" s="97"/>
      <c r="G947" s="97"/>
      <c r="H947" s="57">
        <f>ESTUDIANTES!H947</f>
        <v>0</v>
      </c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  <c r="CP947" s="54"/>
      <c r="CQ947" s="54"/>
      <c r="CR947" s="54"/>
      <c r="CS947" s="54"/>
      <c r="CT947" s="54"/>
      <c r="CU947" s="54"/>
      <c r="CV947" s="54"/>
      <c r="CW947" s="54"/>
      <c r="CX947" s="54"/>
      <c r="CY947" s="54"/>
      <c r="CZ947" s="54"/>
      <c r="DA947" s="54"/>
      <c r="DB947" s="54"/>
      <c r="DC947" s="54"/>
      <c r="DD947" s="54"/>
      <c r="DE947" s="54"/>
      <c r="DF947" s="54"/>
      <c r="DG947" s="54"/>
      <c r="DH947" s="54"/>
      <c r="DI947" s="54"/>
      <c r="DJ947" s="54"/>
      <c r="DK947" s="54"/>
      <c r="DL947" s="54"/>
      <c r="DM947" s="54"/>
      <c r="DN947" s="54"/>
      <c r="DO947" s="54"/>
      <c r="DP947" s="54"/>
      <c r="DQ947" s="54"/>
      <c r="DR947" s="54"/>
      <c r="DS947" s="54"/>
      <c r="DT947" s="54"/>
      <c r="DU947" s="54"/>
      <c r="DV947" s="54"/>
      <c r="DW947" s="54"/>
      <c r="DX947" s="54"/>
      <c r="DY947" s="54"/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  <c r="EJ947" s="54"/>
      <c r="EK947" s="54"/>
      <c r="EL947" s="54"/>
      <c r="EM947" s="54"/>
      <c r="EN947" s="54"/>
      <c r="EO947" s="54"/>
      <c r="EP947" s="54"/>
      <c r="EQ947" s="54"/>
      <c r="ER947" s="54"/>
      <c r="ES947" s="54"/>
      <c r="ET947" s="54"/>
      <c r="EU947" s="54"/>
      <c r="EV947" s="54"/>
      <c r="EW947" s="54"/>
      <c r="EX947" s="54"/>
      <c r="EY947" s="54"/>
      <c r="EZ947" s="54"/>
      <c r="FA947" s="54"/>
      <c r="FB947" s="54"/>
      <c r="FC947" s="54"/>
      <c r="FD947" s="54"/>
      <c r="FE947" s="54"/>
      <c r="FF947" s="54"/>
      <c r="FG947" s="54"/>
      <c r="FH947" s="54"/>
      <c r="FI947" s="54"/>
      <c r="FJ947" s="54"/>
      <c r="FK947" s="54"/>
      <c r="FL947" s="54"/>
      <c r="FM947" s="54"/>
      <c r="FN947" s="54"/>
      <c r="FO947" s="54"/>
      <c r="FP947" s="54"/>
      <c r="FQ947" s="54"/>
      <c r="FR947" s="54"/>
      <c r="FS947" s="54"/>
      <c r="FT947" s="54"/>
      <c r="FU947" s="54"/>
      <c r="FV947" s="54"/>
      <c r="FW947" s="54"/>
      <c r="FX947" s="54"/>
      <c r="FY947" s="54"/>
      <c r="FZ947" s="54"/>
      <c r="GA947" s="54"/>
      <c r="GB947" s="54"/>
      <c r="GC947" s="54"/>
      <c r="GD947" s="54"/>
      <c r="GE947" s="54"/>
      <c r="GF947" s="54"/>
      <c r="GG947" s="54"/>
      <c r="GH947" s="54"/>
      <c r="GI947" s="54"/>
      <c r="GJ947" s="54"/>
      <c r="GK947" s="54"/>
      <c r="GL947" s="54"/>
      <c r="GM947" s="54"/>
      <c r="GN947" s="54"/>
      <c r="GO947" s="54"/>
      <c r="GP947" s="54"/>
      <c r="GQ947" s="54"/>
      <c r="GR947" s="54"/>
      <c r="GS947" s="54"/>
      <c r="GT947" s="54"/>
      <c r="GU947" s="54"/>
      <c r="GV947" s="54"/>
      <c r="GW947" s="54"/>
      <c r="GX947" s="54"/>
      <c r="GY947" s="54"/>
      <c r="GZ947" s="54"/>
      <c r="HA947" s="54"/>
      <c r="HB947" s="54"/>
      <c r="HC947" s="54"/>
      <c r="HD947" s="54"/>
      <c r="HE947" s="54"/>
      <c r="HF947" s="54"/>
      <c r="HG947" s="54"/>
      <c r="HH947" s="54"/>
      <c r="HI947" s="54"/>
      <c r="HJ947" s="54"/>
      <c r="HK947" s="54"/>
      <c r="HL947" s="54"/>
      <c r="HM947" s="54"/>
      <c r="HN947" s="54"/>
      <c r="HO947" s="54"/>
      <c r="HP947" s="54"/>
      <c r="HQ947" s="54"/>
      <c r="HR947" s="54"/>
      <c r="HS947" s="54"/>
      <c r="HT947" s="54"/>
      <c r="HU947" s="54"/>
      <c r="HV947" s="54"/>
      <c r="HW947" s="54"/>
      <c r="HX947" s="54"/>
      <c r="HY947" s="54"/>
      <c r="HZ947" s="54"/>
      <c r="IA947" s="54"/>
      <c r="IB947" s="54"/>
      <c r="IC947" s="54"/>
      <c r="ID947" s="54"/>
      <c r="IE947" s="54"/>
      <c r="IF947" s="54"/>
      <c r="IG947" s="54"/>
      <c r="IH947" s="54"/>
      <c r="II947" s="54"/>
      <c r="IJ947" s="54"/>
      <c r="IK947" s="54"/>
      <c r="IL947" s="54"/>
      <c r="IM947" s="54"/>
      <c r="IN947" s="54"/>
      <c r="IO947" s="54"/>
      <c r="IP947" s="54"/>
      <c r="IQ947" s="54"/>
      <c r="IR947" s="54"/>
      <c r="IS947" s="54"/>
      <c r="IT947" s="54"/>
      <c r="IU947" s="54"/>
      <c r="IV947" s="54"/>
      <c r="IW947" s="54"/>
      <c r="IX947" s="54"/>
      <c r="IY947" s="54"/>
      <c r="IZ947" s="54"/>
      <c r="JA947" s="16"/>
      <c r="JB947" s="16"/>
      <c r="JC947" s="16"/>
      <c r="JD947" s="16"/>
    </row>
    <row r="948" spans="1:264" s="6" customFormat="1" x14ac:dyDescent="0.25">
      <c r="A948" s="55">
        <v>944</v>
      </c>
      <c r="B948" s="56">
        <f>ESTUDIANTES!B948</f>
        <v>0</v>
      </c>
      <c r="C948" s="56">
        <f>ESTUDIANTES!C948</f>
        <v>0</v>
      </c>
      <c r="D948" s="97">
        <f>ESTUDIANTES!D948</f>
        <v>0</v>
      </c>
      <c r="E948" s="97"/>
      <c r="F948" s="97"/>
      <c r="G948" s="97"/>
      <c r="H948" s="57">
        <f>ESTUDIANTES!H948</f>
        <v>0</v>
      </c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4"/>
      <c r="EL948" s="54"/>
      <c r="EM948" s="54"/>
      <c r="EN948" s="54"/>
      <c r="EO948" s="54"/>
      <c r="EP948" s="54"/>
      <c r="EQ948" s="54"/>
      <c r="ER948" s="54"/>
      <c r="ES948" s="54"/>
      <c r="ET948" s="54"/>
      <c r="EU948" s="54"/>
      <c r="EV948" s="54"/>
      <c r="EW948" s="54"/>
      <c r="EX948" s="54"/>
      <c r="EY948" s="54"/>
      <c r="EZ948" s="54"/>
      <c r="FA948" s="54"/>
      <c r="FB948" s="54"/>
      <c r="FC948" s="54"/>
      <c r="FD948" s="54"/>
      <c r="FE948" s="54"/>
      <c r="FF948" s="54"/>
      <c r="FG948" s="54"/>
      <c r="FH948" s="54"/>
      <c r="FI948" s="54"/>
      <c r="FJ948" s="54"/>
      <c r="FK948" s="54"/>
      <c r="FL948" s="54"/>
      <c r="FM948" s="54"/>
      <c r="FN948" s="54"/>
      <c r="FO948" s="54"/>
      <c r="FP948" s="54"/>
      <c r="FQ948" s="54"/>
      <c r="FR948" s="54"/>
      <c r="FS948" s="54"/>
      <c r="FT948" s="54"/>
      <c r="FU948" s="54"/>
      <c r="FV948" s="54"/>
      <c r="FW948" s="54"/>
      <c r="FX948" s="54"/>
      <c r="FY948" s="54"/>
      <c r="FZ948" s="54"/>
      <c r="GA948" s="54"/>
      <c r="GB948" s="54"/>
      <c r="GC948" s="54"/>
      <c r="GD948" s="54"/>
      <c r="GE948" s="54"/>
      <c r="GF948" s="54"/>
      <c r="GG948" s="54"/>
      <c r="GH948" s="54"/>
      <c r="GI948" s="54"/>
      <c r="GJ948" s="54"/>
      <c r="GK948" s="54"/>
      <c r="GL948" s="54"/>
      <c r="GM948" s="54"/>
      <c r="GN948" s="54"/>
      <c r="GO948" s="54"/>
      <c r="GP948" s="54"/>
      <c r="GQ948" s="54"/>
      <c r="GR948" s="54"/>
      <c r="GS948" s="54"/>
      <c r="GT948" s="54"/>
      <c r="GU948" s="54"/>
      <c r="GV948" s="54"/>
      <c r="GW948" s="54"/>
      <c r="GX948" s="54"/>
      <c r="GY948" s="54"/>
      <c r="GZ948" s="54"/>
      <c r="HA948" s="54"/>
      <c r="HB948" s="54"/>
      <c r="HC948" s="54"/>
      <c r="HD948" s="54"/>
      <c r="HE948" s="54"/>
      <c r="HF948" s="54"/>
      <c r="HG948" s="54"/>
      <c r="HH948" s="54"/>
      <c r="HI948" s="54"/>
      <c r="HJ948" s="54"/>
      <c r="HK948" s="54"/>
      <c r="HL948" s="54"/>
      <c r="HM948" s="54"/>
      <c r="HN948" s="54"/>
      <c r="HO948" s="54"/>
      <c r="HP948" s="54"/>
      <c r="HQ948" s="54"/>
      <c r="HR948" s="54"/>
      <c r="HS948" s="54"/>
      <c r="HT948" s="54"/>
      <c r="HU948" s="54"/>
      <c r="HV948" s="54"/>
      <c r="HW948" s="54"/>
      <c r="HX948" s="54"/>
      <c r="HY948" s="54"/>
      <c r="HZ948" s="54"/>
      <c r="IA948" s="54"/>
      <c r="IB948" s="54"/>
      <c r="IC948" s="54"/>
      <c r="ID948" s="54"/>
      <c r="IE948" s="54"/>
      <c r="IF948" s="54"/>
      <c r="IG948" s="54"/>
      <c r="IH948" s="54"/>
      <c r="II948" s="54"/>
      <c r="IJ948" s="54"/>
      <c r="IK948" s="54"/>
      <c r="IL948" s="54"/>
      <c r="IM948" s="54"/>
      <c r="IN948" s="54"/>
      <c r="IO948" s="54"/>
      <c r="IP948" s="54"/>
      <c r="IQ948" s="54"/>
      <c r="IR948" s="54"/>
      <c r="IS948" s="54"/>
      <c r="IT948" s="54"/>
      <c r="IU948" s="54"/>
      <c r="IV948" s="54"/>
      <c r="IW948" s="54"/>
      <c r="IX948" s="54"/>
      <c r="IY948" s="54"/>
      <c r="IZ948" s="54"/>
      <c r="JA948" s="16"/>
      <c r="JB948" s="16"/>
      <c r="JC948" s="16"/>
      <c r="JD948" s="16"/>
    </row>
    <row r="949" spans="1:264" s="6" customFormat="1" x14ac:dyDescent="0.25">
      <c r="A949" s="55">
        <v>945</v>
      </c>
      <c r="B949" s="56">
        <f>ESTUDIANTES!B949</f>
        <v>0</v>
      </c>
      <c r="C949" s="56">
        <f>ESTUDIANTES!C949</f>
        <v>0</v>
      </c>
      <c r="D949" s="97">
        <f>ESTUDIANTES!D949</f>
        <v>0</v>
      </c>
      <c r="E949" s="97"/>
      <c r="F949" s="97"/>
      <c r="G949" s="97"/>
      <c r="H949" s="57">
        <f>ESTUDIANTES!H949</f>
        <v>0</v>
      </c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4"/>
      <c r="EL949" s="54"/>
      <c r="EM949" s="54"/>
      <c r="EN949" s="54"/>
      <c r="EO949" s="54"/>
      <c r="EP949" s="54"/>
      <c r="EQ949" s="54"/>
      <c r="ER949" s="54"/>
      <c r="ES949" s="54"/>
      <c r="ET949" s="54"/>
      <c r="EU949" s="54"/>
      <c r="EV949" s="54"/>
      <c r="EW949" s="54"/>
      <c r="EX949" s="54"/>
      <c r="EY949" s="54"/>
      <c r="EZ949" s="54"/>
      <c r="FA949" s="54"/>
      <c r="FB949" s="54"/>
      <c r="FC949" s="54"/>
      <c r="FD949" s="54"/>
      <c r="FE949" s="54"/>
      <c r="FF949" s="54"/>
      <c r="FG949" s="54"/>
      <c r="FH949" s="54"/>
      <c r="FI949" s="54"/>
      <c r="FJ949" s="54"/>
      <c r="FK949" s="54"/>
      <c r="FL949" s="54"/>
      <c r="FM949" s="54"/>
      <c r="FN949" s="54"/>
      <c r="FO949" s="54"/>
      <c r="FP949" s="54"/>
      <c r="FQ949" s="54"/>
      <c r="FR949" s="54"/>
      <c r="FS949" s="54"/>
      <c r="FT949" s="54"/>
      <c r="FU949" s="54"/>
      <c r="FV949" s="54"/>
      <c r="FW949" s="54"/>
      <c r="FX949" s="54"/>
      <c r="FY949" s="54"/>
      <c r="FZ949" s="54"/>
      <c r="GA949" s="54"/>
      <c r="GB949" s="54"/>
      <c r="GC949" s="54"/>
      <c r="GD949" s="54"/>
      <c r="GE949" s="54"/>
      <c r="GF949" s="54"/>
      <c r="GG949" s="54"/>
      <c r="GH949" s="54"/>
      <c r="GI949" s="54"/>
      <c r="GJ949" s="54"/>
      <c r="GK949" s="54"/>
      <c r="GL949" s="54"/>
      <c r="GM949" s="54"/>
      <c r="GN949" s="54"/>
      <c r="GO949" s="54"/>
      <c r="GP949" s="54"/>
      <c r="GQ949" s="54"/>
      <c r="GR949" s="54"/>
      <c r="GS949" s="54"/>
      <c r="GT949" s="54"/>
      <c r="GU949" s="54"/>
      <c r="GV949" s="54"/>
      <c r="GW949" s="54"/>
      <c r="GX949" s="54"/>
      <c r="GY949" s="54"/>
      <c r="GZ949" s="54"/>
      <c r="HA949" s="54"/>
      <c r="HB949" s="54"/>
      <c r="HC949" s="54"/>
      <c r="HD949" s="54"/>
      <c r="HE949" s="54"/>
      <c r="HF949" s="54"/>
      <c r="HG949" s="54"/>
      <c r="HH949" s="54"/>
      <c r="HI949" s="54"/>
      <c r="HJ949" s="54"/>
      <c r="HK949" s="54"/>
      <c r="HL949" s="54"/>
      <c r="HM949" s="54"/>
      <c r="HN949" s="54"/>
      <c r="HO949" s="54"/>
      <c r="HP949" s="54"/>
      <c r="HQ949" s="54"/>
      <c r="HR949" s="54"/>
      <c r="HS949" s="54"/>
      <c r="HT949" s="54"/>
      <c r="HU949" s="54"/>
      <c r="HV949" s="54"/>
      <c r="HW949" s="54"/>
      <c r="HX949" s="54"/>
      <c r="HY949" s="54"/>
      <c r="HZ949" s="54"/>
      <c r="IA949" s="54"/>
      <c r="IB949" s="54"/>
      <c r="IC949" s="54"/>
      <c r="ID949" s="54"/>
      <c r="IE949" s="54"/>
      <c r="IF949" s="54"/>
      <c r="IG949" s="54"/>
      <c r="IH949" s="54"/>
      <c r="II949" s="54"/>
      <c r="IJ949" s="54"/>
      <c r="IK949" s="54"/>
      <c r="IL949" s="54"/>
      <c r="IM949" s="54"/>
      <c r="IN949" s="54"/>
      <c r="IO949" s="54"/>
      <c r="IP949" s="54"/>
      <c r="IQ949" s="54"/>
      <c r="IR949" s="54"/>
      <c r="IS949" s="54"/>
      <c r="IT949" s="54"/>
      <c r="IU949" s="54"/>
      <c r="IV949" s="54"/>
      <c r="IW949" s="54"/>
      <c r="IX949" s="54"/>
      <c r="IY949" s="54"/>
      <c r="IZ949" s="54"/>
      <c r="JA949" s="16"/>
      <c r="JB949" s="16"/>
      <c r="JC949" s="16"/>
      <c r="JD949" s="16"/>
    </row>
    <row r="950" spans="1:264" s="6" customFormat="1" x14ac:dyDescent="0.25">
      <c r="A950" s="55">
        <v>946</v>
      </c>
      <c r="B950" s="56">
        <f>ESTUDIANTES!B950</f>
        <v>0</v>
      </c>
      <c r="C950" s="56">
        <f>ESTUDIANTES!C950</f>
        <v>0</v>
      </c>
      <c r="D950" s="97">
        <f>ESTUDIANTES!D950</f>
        <v>0</v>
      </c>
      <c r="E950" s="97"/>
      <c r="F950" s="97"/>
      <c r="G950" s="97"/>
      <c r="H950" s="57">
        <f>ESTUDIANTES!H950</f>
        <v>0</v>
      </c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  <c r="GS950" s="54"/>
      <c r="GT950" s="54"/>
      <c r="GU950" s="54"/>
      <c r="GV950" s="54"/>
      <c r="GW950" s="54"/>
      <c r="GX950" s="54"/>
      <c r="GY950" s="54"/>
      <c r="GZ950" s="54"/>
      <c r="HA950" s="54"/>
      <c r="HB950" s="54"/>
      <c r="HC950" s="54"/>
      <c r="HD950" s="54"/>
      <c r="HE950" s="54"/>
      <c r="HF950" s="54"/>
      <c r="HG950" s="54"/>
      <c r="HH950" s="54"/>
      <c r="HI950" s="54"/>
      <c r="HJ950" s="54"/>
      <c r="HK950" s="54"/>
      <c r="HL950" s="54"/>
      <c r="HM950" s="54"/>
      <c r="HN950" s="54"/>
      <c r="HO950" s="54"/>
      <c r="HP950" s="54"/>
      <c r="HQ950" s="54"/>
      <c r="HR950" s="54"/>
      <c r="HS950" s="54"/>
      <c r="HT950" s="54"/>
      <c r="HU950" s="54"/>
      <c r="HV950" s="54"/>
      <c r="HW950" s="54"/>
      <c r="HX950" s="54"/>
      <c r="HY950" s="54"/>
      <c r="HZ950" s="54"/>
      <c r="IA950" s="54"/>
      <c r="IB950" s="54"/>
      <c r="IC950" s="54"/>
      <c r="ID950" s="54"/>
      <c r="IE950" s="54"/>
      <c r="IF950" s="54"/>
      <c r="IG950" s="54"/>
      <c r="IH950" s="54"/>
      <c r="II950" s="54"/>
      <c r="IJ950" s="54"/>
      <c r="IK950" s="54"/>
      <c r="IL950" s="54"/>
      <c r="IM950" s="54"/>
      <c r="IN950" s="54"/>
      <c r="IO950" s="54"/>
      <c r="IP950" s="54"/>
      <c r="IQ950" s="54"/>
      <c r="IR950" s="54"/>
      <c r="IS950" s="54"/>
      <c r="IT950" s="54"/>
      <c r="IU950" s="54"/>
      <c r="IV950" s="54"/>
      <c r="IW950" s="54"/>
      <c r="IX950" s="54"/>
      <c r="IY950" s="54"/>
      <c r="IZ950" s="54"/>
      <c r="JA950" s="16"/>
      <c r="JB950" s="16"/>
      <c r="JC950" s="16"/>
      <c r="JD950" s="16"/>
    </row>
    <row r="951" spans="1:264" s="6" customFormat="1" x14ac:dyDescent="0.25">
      <c r="A951" s="55">
        <v>947</v>
      </c>
      <c r="B951" s="56">
        <f>ESTUDIANTES!B951</f>
        <v>0</v>
      </c>
      <c r="C951" s="56">
        <f>ESTUDIANTES!C951</f>
        <v>0</v>
      </c>
      <c r="D951" s="97">
        <f>ESTUDIANTES!D951</f>
        <v>0</v>
      </c>
      <c r="E951" s="97"/>
      <c r="F951" s="97"/>
      <c r="G951" s="97"/>
      <c r="H951" s="57">
        <f>ESTUDIANTES!H951</f>
        <v>0</v>
      </c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  <c r="CP951" s="54"/>
      <c r="CQ951" s="54"/>
      <c r="CR951" s="54"/>
      <c r="CS951" s="54"/>
      <c r="CT951" s="54"/>
      <c r="CU951" s="54"/>
      <c r="CV951" s="54"/>
      <c r="CW951" s="54"/>
      <c r="CX951" s="54"/>
      <c r="CY951" s="54"/>
      <c r="CZ951" s="54"/>
      <c r="DA951" s="54"/>
      <c r="DB951" s="54"/>
      <c r="DC951" s="54"/>
      <c r="DD951" s="54"/>
      <c r="DE951" s="54"/>
      <c r="DF951" s="54"/>
      <c r="DG951" s="54"/>
      <c r="DH951" s="54"/>
      <c r="DI951" s="54"/>
      <c r="DJ951" s="54"/>
      <c r="DK951" s="54"/>
      <c r="DL951" s="54"/>
      <c r="DM951" s="54"/>
      <c r="DN951" s="54"/>
      <c r="DO951" s="54"/>
      <c r="DP951" s="54"/>
      <c r="DQ951" s="54"/>
      <c r="DR951" s="54"/>
      <c r="DS951" s="54"/>
      <c r="DT951" s="54"/>
      <c r="DU951" s="54"/>
      <c r="DV951" s="54"/>
      <c r="DW951" s="54"/>
      <c r="DX951" s="54"/>
      <c r="DY951" s="54"/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  <c r="EJ951" s="54"/>
      <c r="EK951" s="54"/>
      <c r="EL951" s="54"/>
      <c r="EM951" s="54"/>
      <c r="EN951" s="54"/>
      <c r="EO951" s="54"/>
      <c r="EP951" s="54"/>
      <c r="EQ951" s="54"/>
      <c r="ER951" s="54"/>
      <c r="ES951" s="54"/>
      <c r="ET951" s="54"/>
      <c r="EU951" s="54"/>
      <c r="EV951" s="54"/>
      <c r="EW951" s="54"/>
      <c r="EX951" s="54"/>
      <c r="EY951" s="54"/>
      <c r="EZ951" s="54"/>
      <c r="FA951" s="54"/>
      <c r="FB951" s="54"/>
      <c r="FC951" s="54"/>
      <c r="FD951" s="54"/>
      <c r="FE951" s="54"/>
      <c r="FF951" s="54"/>
      <c r="FG951" s="54"/>
      <c r="FH951" s="54"/>
      <c r="FI951" s="54"/>
      <c r="FJ951" s="54"/>
      <c r="FK951" s="54"/>
      <c r="FL951" s="54"/>
      <c r="FM951" s="54"/>
      <c r="FN951" s="54"/>
      <c r="FO951" s="54"/>
      <c r="FP951" s="54"/>
      <c r="FQ951" s="54"/>
      <c r="FR951" s="54"/>
      <c r="FS951" s="54"/>
      <c r="FT951" s="54"/>
      <c r="FU951" s="54"/>
      <c r="FV951" s="54"/>
      <c r="FW951" s="54"/>
      <c r="FX951" s="54"/>
      <c r="FY951" s="54"/>
      <c r="FZ951" s="54"/>
      <c r="GA951" s="54"/>
      <c r="GB951" s="54"/>
      <c r="GC951" s="54"/>
      <c r="GD951" s="54"/>
      <c r="GE951" s="54"/>
      <c r="GF951" s="54"/>
      <c r="GG951" s="54"/>
      <c r="GH951" s="54"/>
      <c r="GI951" s="54"/>
      <c r="GJ951" s="54"/>
      <c r="GK951" s="54"/>
      <c r="GL951" s="54"/>
      <c r="GM951" s="54"/>
      <c r="GN951" s="54"/>
      <c r="GO951" s="54"/>
      <c r="GP951" s="54"/>
      <c r="GQ951" s="54"/>
      <c r="GR951" s="54"/>
      <c r="GS951" s="54"/>
      <c r="GT951" s="54"/>
      <c r="GU951" s="54"/>
      <c r="GV951" s="54"/>
      <c r="GW951" s="54"/>
      <c r="GX951" s="54"/>
      <c r="GY951" s="54"/>
      <c r="GZ951" s="54"/>
      <c r="HA951" s="54"/>
      <c r="HB951" s="54"/>
      <c r="HC951" s="54"/>
      <c r="HD951" s="54"/>
      <c r="HE951" s="54"/>
      <c r="HF951" s="54"/>
      <c r="HG951" s="54"/>
      <c r="HH951" s="54"/>
      <c r="HI951" s="54"/>
      <c r="HJ951" s="54"/>
      <c r="HK951" s="54"/>
      <c r="HL951" s="54"/>
      <c r="HM951" s="54"/>
      <c r="HN951" s="54"/>
      <c r="HO951" s="54"/>
      <c r="HP951" s="54"/>
      <c r="HQ951" s="54"/>
      <c r="HR951" s="54"/>
      <c r="HS951" s="54"/>
      <c r="HT951" s="54"/>
      <c r="HU951" s="54"/>
      <c r="HV951" s="54"/>
      <c r="HW951" s="54"/>
      <c r="HX951" s="54"/>
      <c r="HY951" s="54"/>
      <c r="HZ951" s="54"/>
      <c r="IA951" s="54"/>
      <c r="IB951" s="54"/>
      <c r="IC951" s="54"/>
      <c r="ID951" s="54"/>
      <c r="IE951" s="54"/>
      <c r="IF951" s="54"/>
      <c r="IG951" s="54"/>
      <c r="IH951" s="54"/>
      <c r="II951" s="54"/>
      <c r="IJ951" s="54"/>
      <c r="IK951" s="54"/>
      <c r="IL951" s="54"/>
      <c r="IM951" s="54"/>
      <c r="IN951" s="54"/>
      <c r="IO951" s="54"/>
      <c r="IP951" s="54"/>
      <c r="IQ951" s="54"/>
      <c r="IR951" s="54"/>
      <c r="IS951" s="54"/>
      <c r="IT951" s="54"/>
      <c r="IU951" s="54"/>
      <c r="IV951" s="54"/>
      <c r="IW951" s="54"/>
      <c r="IX951" s="54"/>
      <c r="IY951" s="54"/>
      <c r="IZ951" s="54"/>
      <c r="JA951" s="16"/>
      <c r="JB951" s="16"/>
      <c r="JC951" s="16"/>
      <c r="JD951" s="16"/>
    </row>
    <row r="952" spans="1:264" s="6" customFormat="1" x14ac:dyDescent="0.25">
      <c r="A952" s="55">
        <v>948</v>
      </c>
      <c r="B952" s="56">
        <f>ESTUDIANTES!B952</f>
        <v>0</v>
      </c>
      <c r="C952" s="56">
        <f>ESTUDIANTES!C952</f>
        <v>0</v>
      </c>
      <c r="D952" s="97">
        <f>ESTUDIANTES!D952</f>
        <v>0</v>
      </c>
      <c r="E952" s="97"/>
      <c r="F952" s="97"/>
      <c r="G952" s="97"/>
      <c r="H952" s="57">
        <f>ESTUDIANTES!H952</f>
        <v>0</v>
      </c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  <c r="CP952" s="54"/>
      <c r="CQ952" s="54"/>
      <c r="CR952" s="54"/>
      <c r="CS952" s="54"/>
      <c r="CT952" s="54"/>
      <c r="CU952" s="54"/>
      <c r="CV952" s="54"/>
      <c r="CW952" s="54"/>
      <c r="CX952" s="54"/>
      <c r="CY952" s="54"/>
      <c r="CZ952" s="54"/>
      <c r="DA952" s="54"/>
      <c r="DB952" s="54"/>
      <c r="DC952" s="54"/>
      <c r="DD952" s="54"/>
      <c r="DE952" s="54"/>
      <c r="DF952" s="54"/>
      <c r="DG952" s="54"/>
      <c r="DH952" s="54"/>
      <c r="DI952" s="54"/>
      <c r="DJ952" s="54"/>
      <c r="DK952" s="54"/>
      <c r="DL952" s="54"/>
      <c r="DM952" s="54"/>
      <c r="DN952" s="54"/>
      <c r="DO952" s="54"/>
      <c r="DP952" s="54"/>
      <c r="DQ952" s="54"/>
      <c r="DR952" s="54"/>
      <c r="DS952" s="54"/>
      <c r="DT952" s="54"/>
      <c r="DU952" s="54"/>
      <c r="DV952" s="54"/>
      <c r="DW952" s="54"/>
      <c r="DX952" s="54"/>
      <c r="DY952" s="54"/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  <c r="EJ952" s="54"/>
      <c r="EK952" s="54"/>
      <c r="EL952" s="54"/>
      <c r="EM952" s="54"/>
      <c r="EN952" s="54"/>
      <c r="EO952" s="54"/>
      <c r="EP952" s="54"/>
      <c r="EQ952" s="54"/>
      <c r="ER952" s="54"/>
      <c r="ES952" s="54"/>
      <c r="ET952" s="54"/>
      <c r="EU952" s="54"/>
      <c r="EV952" s="54"/>
      <c r="EW952" s="54"/>
      <c r="EX952" s="54"/>
      <c r="EY952" s="54"/>
      <c r="EZ952" s="54"/>
      <c r="FA952" s="54"/>
      <c r="FB952" s="54"/>
      <c r="FC952" s="54"/>
      <c r="FD952" s="54"/>
      <c r="FE952" s="54"/>
      <c r="FF952" s="54"/>
      <c r="FG952" s="54"/>
      <c r="FH952" s="54"/>
      <c r="FI952" s="54"/>
      <c r="FJ952" s="54"/>
      <c r="FK952" s="54"/>
      <c r="FL952" s="54"/>
      <c r="FM952" s="54"/>
      <c r="FN952" s="54"/>
      <c r="FO952" s="54"/>
      <c r="FP952" s="54"/>
      <c r="FQ952" s="54"/>
      <c r="FR952" s="54"/>
      <c r="FS952" s="54"/>
      <c r="FT952" s="54"/>
      <c r="FU952" s="54"/>
      <c r="FV952" s="54"/>
      <c r="FW952" s="54"/>
      <c r="FX952" s="54"/>
      <c r="FY952" s="54"/>
      <c r="FZ952" s="54"/>
      <c r="GA952" s="54"/>
      <c r="GB952" s="54"/>
      <c r="GC952" s="54"/>
      <c r="GD952" s="54"/>
      <c r="GE952" s="54"/>
      <c r="GF952" s="54"/>
      <c r="GG952" s="54"/>
      <c r="GH952" s="54"/>
      <c r="GI952" s="54"/>
      <c r="GJ952" s="54"/>
      <c r="GK952" s="54"/>
      <c r="GL952" s="54"/>
      <c r="GM952" s="54"/>
      <c r="GN952" s="54"/>
      <c r="GO952" s="54"/>
      <c r="GP952" s="54"/>
      <c r="GQ952" s="54"/>
      <c r="GR952" s="54"/>
      <c r="GS952" s="54"/>
      <c r="GT952" s="54"/>
      <c r="GU952" s="54"/>
      <c r="GV952" s="54"/>
      <c r="GW952" s="54"/>
      <c r="GX952" s="54"/>
      <c r="GY952" s="54"/>
      <c r="GZ952" s="54"/>
      <c r="HA952" s="54"/>
      <c r="HB952" s="54"/>
      <c r="HC952" s="54"/>
      <c r="HD952" s="54"/>
      <c r="HE952" s="54"/>
      <c r="HF952" s="54"/>
      <c r="HG952" s="54"/>
      <c r="HH952" s="54"/>
      <c r="HI952" s="54"/>
      <c r="HJ952" s="54"/>
      <c r="HK952" s="54"/>
      <c r="HL952" s="54"/>
      <c r="HM952" s="54"/>
      <c r="HN952" s="54"/>
      <c r="HO952" s="54"/>
      <c r="HP952" s="54"/>
      <c r="HQ952" s="54"/>
      <c r="HR952" s="54"/>
      <c r="HS952" s="54"/>
      <c r="HT952" s="54"/>
      <c r="HU952" s="54"/>
      <c r="HV952" s="54"/>
      <c r="HW952" s="54"/>
      <c r="HX952" s="54"/>
      <c r="HY952" s="54"/>
      <c r="HZ952" s="54"/>
      <c r="IA952" s="54"/>
      <c r="IB952" s="54"/>
      <c r="IC952" s="54"/>
      <c r="ID952" s="54"/>
      <c r="IE952" s="54"/>
      <c r="IF952" s="54"/>
      <c r="IG952" s="54"/>
      <c r="IH952" s="54"/>
      <c r="II952" s="54"/>
      <c r="IJ952" s="54"/>
      <c r="IK952" s="54"/>
      <c r="IL952" s="54"/>
      <c r="IM952" s="54"/>
      <c r="IN952" s="54"/>
      <c r="IO952" s="54"/>
      <c r="IP952" s="54"/>
      <c r="IQ952" s="54"/>
      <c r="IR952" s="54"/>
      <c r="IS952" s="54"/>
      <c r="IT952" s="54"/>
      <c r="IU952" s="54"/>
      <c r="IV952" s="54"/>
      <c r="IW952" s="54"/>
      <c r="IX952" s="54"/>
      <c r="IY952" s="54"/>
      <c r="IZ952" s="54"/>
      <c r="JA952" s="16"/>
      <c r="JB952" s="16"/>
      <c r="JC952" s="16"/>
      <c r="JD952" s="16"/>
    </row>
    <row r="953" spans="1:264" s="6" customFormat="1" x14ac:dyDescent="0.25">
      <c r="A953" s="55">
        <v>949</v>
      </c>
      <c r="B953" s="56">
        <f>ESTUDIANTES!B953</f>
        <v>0</v>
      </c>
      <c r="C953" s="56">
        <f>ESTUDIANTES!C953</f>
        <v>0</v>
      </c>
      <c r="D953" s="97">
        <f>ESTUDIANTES!D953</f>
        <v>0</v>
      </c>
      <c r="E953" s="97"/>
      <c r="F953" s="97"/>
      <c r="G953" s="97"/>
      <c r="H953" s="57">
        <f>ESTUDIANTES!H953</f>
        <v>0</v>
      </c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4"/>
      <c r="EL953" s="54"/>
      <c r="EM953" s="54"/>
      <c r="EN953" s="54"/>
      <c r="EO953" s="54"/>
      <c r="EP953" s="54"/>
      <c r="EQ953" s="54"/>
      <c r="ER953" s="54"/>
      <c r="ES953" s="54"/>
      <c r="ET953" s="54"/>
      <c r="EU953" s="54"/>
      <c r="EV953" s="54"/>
      <c r="EW953" s="54"/>
      <c r="EX953" s="54"/>
      <c r="EY953" s="54"/>
      <c r="EZ953" s="54"/>
      <c r="FA953" s="54"/>
      <c r="FB953" s="54"/>
      <c r="FC953" s="54"/>
      <c r="FD953" s="54"/>
      <c r="FE953" s="54"/>
      <c r="FF953" s="54"/>
      <c r="FG953" s="54"/>
      <c r="FH953" s="54"/>
      <c r="FI953" s="54"/>
      <c r="FJ953" s="54"/>
      <c r="FK953" s="54"/>
      <c r="FL953" s="54"/>
      <c r="FM953" s="54"/>
      <c r="FN953" s="54"/>
      <c r="FO953" s="54"/>
      <c r="FP953" s="54"/>
      <c r="FQ953" s="54"/>
      <c r="FR953" s="54"/>
      <c r="FS953" s="54"/>
      <c r="FT953" s="54"/>
      <c r="FU953" s="54"/>
      <c r="FV953" s="54"/>
      <c r="FW953" s="54"/>
      <c r="FX953" s="54"/>
      <c r="FY953" s="54"/>
      <c r="FZ953" s="54"/>
      <c r="GA953" s="54"/>
      <c r="GB953" s="54"/>
      <c r="GC953" s="54"/>
      <c r="GD953" s="54"/>
      <c r="GE953" s="54"/>
      <c r="GF953" s="54"/>
      <c r="GG953" s="54"/>
      <c r="GH953" s="54"/>
      <c r="GI953" s="54"/>
      <c r="GJ953" s="54"/>
      <c r="GK953" s="54"/>
      <c r="GL953" s="54"/>
      <c r="GM953" s="54"/>
      <c r="GN953" s="54"/>
      <c r="GO953" s="54"/>
      <c r="GP953" s="54"/>
      <c r="GQ953" s="54"/>
      <c r="GR953" s="54"/>
      <c r="GS953" s="54"/>
      <c r="GT953" s="54"/>
      <c r="GU953" s="54"/>
      <c r="GV953" s="54"/>
      <c r="GW953" s="54"/>
      <c r="GX953" s="54"/>
      <c r="GY953" s="54"/>
      <c r="GZ953" s="54"/>
      <c r="HA953" s="54"/>
      <c r="HB953" s="54"/>
      <c r="HC953" s="54"/>
      <c r="HD953" s="54"/>
      <c r="HE953" s="54"/>
      <c r="HF953" s="54"/>
      <c r="HG953" s="54"/>
      <c r="HH953" s="54"/>
      <c r="HI953" s="54"/>
      <c r="HJ953" s="54"/>
      <c r="HK953" s="54"/>
      <c r="HL953" s="54"/>
      <c r="HM953" s="54"/>
      <c r="HN953" s="54"/>
      <c r="HO953" s="54"/>
      <c r="HP953" s="54"/>
      <c r="HQ953" s="54"/>
      <c r="HR953" s="54"/>
      <c r="HS953" s="54"/>
      <c r="HT953" s="54"/>
      <c r="HU953" s="54"/>
      <c r="HV953" s="54"/>
      <c r="HW953" s="54"/>
      <c r="HX953" s="54"/>
      <c r="HY953" s="54"/>
      <c r="HZ953" s="54"/>
      <c r="IA953" s="54"/>
      <c r="IB953" s="54"/>
      <c r="IC953" s="54"/>
      <c r="ID953" s="54"/>
      <c r="IE953" s="54"/>
      <c r="IF953" s="54"/>
      <c r="IG953" s="54"/>
      <c r="IH953" s="54"/>
      <c r="II953" s="54"/>
      <c r="IJ953" s="54"/>
      <c r="IK953" s="54"/>
      <c r="IL953" s="54"/>
      <c r="IM953" s="54"/>
      <c r="IN953" s="54"/>
      <c r="IO953" s="54"/>
      <c r="IP953" s="54"/>
      <c r="IQ953" s="54"/>
      <c r="IR953" s="54"/>
      <c r="IS953" s="54"/>
      <c r="IT953" s="54"/>
      <c r="IU953" s="54"/>
      <c r="IV953" s="54"/>
      <c r="IW953" s="54"/>
      <c r="IX953" s="54"/>
      <c r="IY953" s="54"/>
      <c r="IZ953" s="54"/>
      <c r="JA953" s="16"/>
      <c r="JB953" s="16"/>
      <c r="JC953" s="16"/>
      <c r="JD953" s="16"/>
    </row>
    <row r="954" spans="1:264" s="6" customFormat="1" x14ac:dyDescent="0.25">
      <c r="A954" s="55">
        <v>950</v>
      </c>
      <c r="B954" s="56">
        <f>ESTUDIANTES!B954</f>
        <v>0</v>
      </c>
      <c r="C954" s="56">
        <f>ESTUDIANTES!C954</f>
        <v>0</v>
      </c>
      <c r="D954" s="97">
        <f>ESTUDIANTES!D954</f>
        <v>0</v>
      </c>
      <c r="E954" s="97"/>
      <c r="F954" s="97"/>
      <c r="G954" s="97"/>
      <c r="H954" s="57">
        <f>ESTUDIANTES!H954</f>
        <v>0</v>
      </c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4"/>
      <c r="EL954" s="54"/>
      <c r="EM954" s="54"/>
      <c r="EN954" s="54"/>
      <c r="EO954" s="54"/>
      <c r="EP954" s="54"/>
      <c r="EQ954" s="54"/>
      <c r="ER954" s="54"/>
      <c r="ES954" s="54"/>
      <c r="ET954" s="54"/>
      <c r="EU954" s="54"/>
      <c r="EV954" s="54"/>
      <c r="EW954" s="54"/>
      <c r="EX954" s="54"/>
      <c r="EY954" s="54"/>
      <c r="EZ954" s="54"/>
      <c r="FA954" s="54"/>
      <c r="FB954" s="54"/>
      <c r="FC954" s="54"/>
      <c r="FD954" s="54"/>
      <c r="FE954" s="54"/>
      <c r="FF954" s="54"/>
      <c r="FG954" s="54"/>
      <c r="FH954" s="54"/>
      <c r="FI954" s="54"/>
      <c r="FJ954" s="54"/>
      <c r="FK954" s="54"/>
      <c r="FL954" s="54"/>
      <c r="FM954" s="54"/>
      <c r="FN954" s="54"/>
      <c r="FO954" s="54"/>
      <c r="FP954" s="54"/>
      <c r="FQ954" s="54"/>
      <c r="FR954" s="54"/>
      <c r="FS954" s="54"/>
      <c r="FT954" s="54"/>
      <c r="FU954" s="54"/>
      <c r="FV954" s="54"/>
      <c r="FW954" s="54"/>
      <c r="FX954" s="54"/>
      <c r="FY954" s="54"/>
      <c r="FZ954" s="54"/>
      <c r="GA954" s="54"/>
      <c r="GB954" s="54"/>
      <c r="GC954" s="54"/>
      <c r="GD954" s="54"/>
      <c r="GE954" s="54"/>
      <c r="GF954" s="54"/>
      <c r="GG954" s="54"/>
      <c r="GH954" s="54"/>
      <c r="GI954" s="54"/>
      <c r="GJ954" s="54"/>
      <c r="GK954" s="54"/>
      <c r="GL954" s="54"/>
      <c r="GM954" s="54"/>
      <c r="GN954" s="54"/>
      <c r="GO954" s="54"/>
      <c r="GP954" s="54"/>
      <c r="GQ954" s="54"/>
      <c r="GR954" s="54"/>
      <c r="GS954" s="54"/>
      <c r="GT954" s="54"/>
      <c r="GU954" s="54"/>
      <c r="GV954" s="54"/>
      <c r="GW954" s="54"/>
      <c r="GX954" s="54"/>
      <c r="GY954" s="54"/>
      <c r="GZ954" s="54"/>
      <c r="HA954" s="54"/>
      <c r="HB954" s="54"/>
      <c r="HC954" s="54"/>
      <c r="HD954" s="54"/>
      <c r="HE954" s="54"/>
      <c r="HF954" s="54"/>
      <c r="HG954" s="54"/>
      <c r="HH954" s="54"/>
      <c r="HI954" s="54"/>
      <c r="HJ954" s="54"/>
      <c r="HK954" s="54"/>
      <c r="HL954" s="54"/>
      <c r="HM954" s="54"/>
      <c r="HN954" s="54"/>
      <c r="HO954" s="54"/>
      <c r="HP954" s="54"/>
      <c r="HQ954" s="54"/>
      <c r="HR954" s="54"/>
      <c r="HS954" s="54"/>
      <c r="HT954" s="54"/>
      <c r="HU954" s="54"/>
      <c r="HV954" s="54"/>
      <c r="HW954" s="54"/>
      <c r="HX954" s="54"/>
      <c r="HY954" s="54"/>
      <c r="HZ954" s="54"/>
      <c r="IA954" s="54"/>
      <c r="IB954" s="54"/>
      <c r="IC954" s="54"/>
      <c r="ID954" s="54"/>
      <c r="IE954" s="54"/>
      <c r="IF954" s="54"/>
      <c r="IG954" s="54"/>
      <c r="IH954" s="54"/>
      <c r="II954" s="54"/>
      <c r="IJ954" s="54"/>
      <c r="IK954" s="54"/>
      <c r="IL954" s="54"/>
      <c r="IM954" s="54"/>
      <c r="IN954" s="54"/>
      <c r="IO954" s="54"/>
      <c r="IP954" s="54"/>
      <c r="IQ954" s="54"/>
      <c r="IR954" s="54"/>
      <c r="IS954" s="54"/>
      <c r="IT954" s="54"/>
      <c r="IU954" s="54"/>
      <c r="IV954" s="54"/>
      <c r="IW954" s="54"/>
      <c r="IX954" s="54"/>
      <c r="IY954" s="54"/>
      <c r="IZ954" s="54"/>
      <c r="JA954" s="16"/>
      <c r="JB954" s="16"/>
      <c r="JC954" s="16"/>
      <c r="JD954" s="16"/>
    </row>
    <row r="955" spans="1:264" s="6" customFormat="1" x14ac:dyDescent="0.25">
      <c r="A955" s="55">
        <v>951</v>
      </c>
      <c r="B955" s="56">
        <f>ESTUDIANTES!B955</f>
        <v>0</v>
      </c>
      <c r="C955" s="56">
        <f>ESTUDIANTES!C955</f>
        <v>0</v>
      </c>
      <c r="D955" s="97">
        <f>ESTUDIANTES!D955</f>
        <v>0</v>
      </c>
      <c r="E955" s="97"/>
      <c r="F955" s="97"/>
      <c r="G955" s="97"/>
      <c r="H955" s="57">
        <f>ESTUDIANTES!H955</f>
        <v>0</v>
      </c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4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4"/>
      <c r="EK955" s="54"/>
      <c r="EL955" s="54"/>
      <c r="EM955" s="54"/>
      <c r="EN955" s="54"/>
      <c r="EO955" s="54"/>
      <c r="EP955" s="54"/>
      <c r="EQ955" s="54"/>
      <c r="ER955" s="54"/>
      <c r="ES955" s="54"/>
      <c r="ET955" s="54"/>
      <c r="EU955" s="54"/>
      <c r="EV955" s="54"/>
      <c r="EW955" s="54"/>
      <c r="EX955" s="54"/>
      <c r="EY955" s="54"/>
      <c r="EZ955" s="54"/>
      <c r="FA955" s="54"/>
      <c r="FB955" s="54"/>
      <c r="FC955" s="54"/>
      <c r="FD955" s="54"/>
      <c r="FE955" s="54"/>
      <c r="FF955" s="54"/>
      <c r="FG955" s="54"/>
      <c r="FH955" s="54"/>
      <c r="FI955" s="54"/>
      <c r="FJ955" s="54"/>
      <c r="FK955" s="54"/>
      <c r="FL955" s="54"/>
      <c r="FM955" s="54"/>
      <c r="FN955" s="54"/>
      <c r="FO955" s="54"/>
      <c r="FP955" s="54"/>
      <c r="FQ955" s="54"/>
      <c r="FR955" s="54"/>
      <c r="FS955" s="54"/>
      <c r="FT955" s="54"/>
      <c r="FU955" s="54"/>
      <c r="FV955" s="54"/>
      <c r="FW955" s="54"/>
      <c r="FX955" s="54"/>
      <c r="FY955" s="54"/>
      <c r="FZ955" s="54"/>
      <c r="GA955" s="54"/>
      <c r="GB955" s="54"/>
      <c r="GC955" s="54"/>
      <c r="GD955" s="54"/>
      <c r="GE955" s="54"/>
      <c r="GF955" s="54"/>
      <c r="GG955" s="54"/>
      <c r="GH955" s="54"/>
      <c r="GI955" s="54"/>
      <c r="GJ955" s="54"/>
      <c r="GK955" s="54"/>
      <c r="GL955" s="54"/>
      <c r="GM955" s="54"/>
      <c r="GN955" s="54"/>
      <c r="GO955" s="54"/>
      <c r="GP955" s="54"/>
      <c r="GQ955" s="54"/>
      <c r="GR955" s="54"/>
      <c r="GS955" s="54"/>
      <c r="GT955" s="54"/>
      <c r="GU955" s="54"/>
      <c r="GV955" s="54"/>
      <c r="GW955" s="54"/>
      <c r="GX955" s="54"/>
      <c r="GY955" s="54"/>
      <c r="GZ955" s="54"/>
      <c r="HA955" s="54"/>
      <c r="HB955" s="54"/>
      <c r="HC955" s="54"/>
      <c r="HD955" s="54"/>
      <c r="HE955" s="54"/>
      <c r="HF955" s="54"/>
      <c r="HG955" s="54"/>
      <c r="HH955" s="54"/>
      <c r="HI955" s="54"/>
      <c r="HJ955" s="54"/>
      <c r="HK955" s="54"/>
      <c r="HL955" s="54"/>
      <c r="HM955" s="54"/>
      <c r="HN955" s="54"/>
      <c r="HO955" s="54"/>
      <c r="HP955" s="54"/>
      <c r="HQ955" s="54"/>
      <c r="HR955" s="54"/>
      <c r="HS955" s="54"/>
      <c r="HT955" s="54"/>
      <c r="HU955" s="54"/>
      <c r="HV955" s="54"/>
      <c r="HW955" s="54"/>
      <c r="HX955" s="54"/>
      <c r="HY955" s="54"/>
      <c r="HZ955" s="54"/>
      <c r="IA955" s="54"/>
      <c r="IB955" s="54"/>
      <c r="IC955" s="54"/>
      <c r="ID955" s="54"/>
      <c r="IE955" s="54"/>
      <c r="IF955" s="54"/>
      <c r="IG955" s="54"/>
      <c r="IH955" s="54"/>
      <c r="II955" s="54"/>
      <c r="IJ955" s="54"/>
      <c r="IK955" s="54"/>
      <c r="IL955" s="54"/>
      <c r="IM955" s="54"/>
      <c r="IN955" s="54"/>
      <c r="IO955" s="54"/>
      <c r="IP955" s="54"/>
      <c r="IQ955" s="54"/>
      <c r="IR955" s="54"/>
      <c r="IS955" s="54"/>
      <c r="IT955" s="54"/>
      <c r="IU955" s="54"/>
      <c r="IV955" s="54"/>
      <c r="IW955" s="54"/>
      <c r="IX955" s="54"/>
      <c r="IY955" s="54"/>
      <c r="IZ955" s="54"/>
      <c r="JA955" s="16"/>
      <c r="JB955" s="16"/>
      <c r="JC955" s="16"/>
      <c r="JD955" s="16"/>
    </row>
    <row r="956" spans="1:264" s="6" customFormat="1" x14ac:dyDescent="0.25">
      <c r="A956" s="55">
        <v>952</v>
      </c>
      <c r="B956" s="56">
        <f>ESTUDIANTES!B956</f>
        <v>0</v>
      </c>
      <c r="C956" s="56">
        <f>ESTUDIANTES!C956</f>
        <v>0</v>
      </c>
      <c r="D956" s="97">
        <f>ESTUDIANTES!D956</f>
        <v>0</v>
      </c>
      <c r="E956" s="97"/>
      <c r="F956" s="97"/>
      <c r="G956" s="97"/>
      <c r="H956" s="57">
        <f>ESTUDIANTES!H956</f>
        <v>0</v>
      </c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  <c r="HB956" s="54"/>
      <c r="HC956" s="54"/>
      <c r="HD956" s="54"/>
      <c r="HE956" s="54"/>
      <c r="HF956" s="54"/>
      <c r="HG956" s="54"/>
      <c r="HH956" s="54"/>
      <c r="HI956" s="54"/>
      <c r="HJ956" s="54"/>
      <c r="HK956" s="54"/>
      <c r="HL956" s="54"/>
      <c r="HM956" s="54"/>
      <c r="HN956" s="54"/>
      <c r="HO956" s="54"/>
      <c r="HP956" s="54"/>
      <c r="HQ956" s="54"/>
      <c r="HR956" s="54"/>
      <c r="HS956" s="54"/>
      <c r="HT956" s="54"/>
      <c r="HU956" s="54"/>
      <c r="HV956" s="54"/>
      <c r="HW956" s="54"/>
      <c r="HX956" s="54"/>
      <c r="HY956" s="54"/>
      <c r="HZ956" s="54"/>
      <c r="IA956" s="54"/>
      <c r="IB956" s="54"/>
      <c r="IC956" s="54"/>
      <c r="ID956" s="54"/>
      <c r="IE956" s="54"/>
      <c r="IF956" s="54"/>
      <c r="IG956" s="54"/>
      <c r="IH956" s="54"/>
      <c r="II956" s="54"/>
      <c r="IJ956" s="54"/>
      <c r="IK956" s="54"/>
      <c r="IL956" s="54"/>
      <c r="IM956" s="54"/>
      <c r="IN956" s="54"/>
      <c r="IO956" s="54"/>
      <c r="IP956" s="54"/>
      <c r="IQ956" s="54"/>
      <c r="IR956" s="54"/>
      <c r="IS956" s="54"/>
      <c r="IT956" s="54"/>
      <c r="IU956" s="54"/>
      <c r="IV956" s="54"/>
      <c r="IW956" s="54"/>
      <c r="IX956" s="54"/>
      <c r="IY956" s="54"/>
      <c r="IZ956" s="54"/>
      <c r="JA956" s="16"/>
      <c r="JB956" s="16"/>
      <c r="JC956" s="16"/>
      <c r="JD956" s="16"/>
    </row>
    <row r="957" spans="1:264" s="6" customFormat="1" x14ac:dyDescent="0.25">
      <c r="A957" s="55">
        <v>953</v>
      </c>
      <c r="B957" s="56">
        <f>ESTUDIANTES!B957</f>
        <v>0</v>
      </c>
      <c r="C957" s="56">
        <f>ESTUDIANTES!C957</f>
        <v>0</v>
      </c>
      <c r="D957" s="97">
        <f>ESTUDIANTES!D957</f>
        <v>0</v>
      </c>
      <c r="E957" s="97"/>
      <c r="F957" s="97"/>
      <c r="G957" s="97"/>
      <c r="H957" s="57">
        <f>ESTUDIANTES!H957</f>
        <v>0</v>
      </c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  <c r="GS957" s="54"/>
      <c r="GT957" s="54"/>
      <c r="GU957" s="54"/>
      <c r="GV957" s="54"/>
      <c r="GW957" s="54"/>
      <c r="GX957" s="54"/>
      <c r="GY957" s="54"/>
      <c r="GZ957" s="54"/>
      <c r="HA957" s="54"/>
      <c r="HB957" s="54"/>
      <c r="HC957" s="54"/>
      <c r="HD957" s="54"/>
      <c r="HE957" s="54"/>
      <c r="HF957" s="54"/>
      <c r="HG957" s="54"/>
      <c r="HH957" s="54"/>
      <c r="HI957" s="54"/>
      <c r="HJ957" s="54"/>
      <c r="HK957" s="54"/>
      <c r="HL957" s="54"/>
      <c r="HM957" s="54"/>
      <c r="HN957" s="54"/>
      <c r="HO957" s="54"/>
      <c r="HP957" s="54"/>
      <c r="HQ957" s="54"/>
      <c r="HR957" s="54"/>
      <c r="HS957" s="54"/>
      <c r="HT957" s="54"/>
      <c r="HU957" s="54"/>
      <c r="HV957" s="54"/>
      <c r="HW957" s="54"/>
      <c r="HX957" s="54"/>
      <c r="HY957" s="54"/>
      <c r="HZ957" s="54"/>
      <c r="IA957" s="54"/>
      <c r="IB957" s="54"/>
      <c r="IC957" s="54"/>
      <c r="ID957" s="54"/>
      <c r="IE957" s="54"/>
      <c r="IF957" s="54"/>
      <c r="IG957" s="54"/>
      <c r="IH957" s="54"/>
      <c r="II957" s="54"/>
      <c r="IJ957" s="54"/>
      <c r="IK957" s="54"/>
      <c r="IL957" s="54"/>
      <c r="IM957" s="54"/>
      <c r="IN957" s="54"/>
      <c r="IO957" s="54"/>
      <c r="IP957" s="54"/>
      <c r="IQ957" s="54"/>
      <c r="IR957" s="54"/>
      <c r="IS957" s="54"/>
      <c r="IT957" s="54"/>
      <c r="IU957" s="54"/>
      <c r="IV957" s="54"/>
      <c r="IW957" s="54"/>
      <c r="IX957" s="54"/>
      <c r="IY957" s="54"/>
      <c r="IZ957" s="54"/>
      <c r="JA957" s="16"/>
      <c r="JB957" s="16"/>
      <c r="JC957" s="16"/>
      <c r="JD957" s="16"/>
    </row>
    <row r="958" spans="1:264" s="6" customFormat="1" x14ac:dyDescent="0.25">
      <c r="A958" s="55">
        <v>954</v>
      </c>
      <c r="B958" s="56">
        <f>ESTUDIANTES!B958</f>
        <v>0</v>
      </c>
      <c r="C958" s="56">
        <f>ESTUDIANTES!C958</f>
        <v>0</v>
      </c>
      <c r="D958" s="97">
        <f>ESTUDIANTES!D958</f>
        <v>0</v>
      </c>
      <c r="E958" s="97"/>
      <c r="F958" s="97"/>
      <c r="G958" s="97"/>
      <c r="H958" s="57">
        <f>ESTUDIANTES!H958</f>
        <v>0</v>
      </c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4"/>
      <c r="EK958" s="54"/>
      <c r="EL958" s="54"/>
      <c r="EM958" s="54"/>
      <c r="EN958" s="54"/>
      <c r="EO958" s="54"/>
      <c r="EP958" s="54"/>
      <c r="EQ958" s="54"/>
      <c r="ER958" s="54"/>
      <c r="ES958" s="54"/>
      <c r="ET958" s="54"/>
      <c r="EU958" s="54"/>
      <c r="EV958" s="54"/>
      <c r="EW958" s="54"/>
      <c r="EX958" s="54"/>
      <c r="EY958" s="54"/>
      <c r="EZ958" s="54"/>
      <c r="FA958" s="54"/>
      <c r="FB958" s="54"/>
      <c r="FC958" s="54"/>
      <c r="FD958" s="54"/>
      <c r="FE958" s="54"/>
      <c r="FF958" s="54"/>
      <c r="FG958" s="54"/>
      <c r="FH958" s="54"/>
      <c r="FI958" s="54"/>
      <c r="FJ958" s="54"/>
      <c r="FK958" s="54"/>
      <c r="FL958" s="54"/>
      <c r="FM958" s="54"/>
      <c r="FN958" s="54"/>
      <c r="FO958" s="54"/>
      <c r="FP958" s="54"/>
      <c r="FQ958" s="54"/>
      <c r="FR958" s="54"/>
      <c r="FS958" s="54"/>
      <c r="FT958" s="54"/>
      <c r="FU958" s="54"/>
      <c r="FV958" s="54"/>
      <c r="FW958" s="54"/>
      <c r="FX958" s="54"/>
      <c r="FY958" s="54"/>
      <c r="FZ958" s="54"/>
      <c r="GA958" s="54"/>
      <c r="GB958" s="54"/>
      <c r="GC958" s="54"/>
      <c r="GD958" s="54"/>
      <c r="GE958" s="54"/>
      <c r="GF958" s="54"/>
      <c r="GG958" s="54"/>
      <c r="GH958" s="54"/>
      <c r="GI958" s="54"/>
      <c r="GJ958" s="54"/>
      <c r="GK958" s="54"/>
      <c r="GL958" s="54"/>
      <c r="GM958" s="54"/>
      <c r="GN958" s="54"/>
      <c r="GO958" s="54"/>
      <c r="GP958" s="54"/>
      <c r="GQ958" s="54"/>
      <c r="GR958" s="54"/>
      <c r="GS958" s="54"/>
      <c r="GT958" s="54"/>
      <c r="GU958" s="54"/>
      <c r="GV958" s="54"/>
      <c r="GW958" s="54"/>
      <c r="GX958" s="54"/>
      <c r="GY958" s="54"/>
      <c r="GZ958" s="54"/>
      <c r="HA958" s="54"/>
      <c r="HB958" s="54"/>
      <c r="HC958" s="54"/>
      <c r="HD958" s="54"/>
      <c r="HE958" s="54"/>
      <c r="HF958" s="54"/>
      <c r="HG958" s="54"/>
      <c r="HH958" s="54"/>
      <c r="HI958" s="54"/>
      <c r="HJ958" s="54"/>
      <c r="HK958" s="54"/>
      <c r="HL958" s="54"/>
      <c r="HM958" s="54"/>
      <c r="HN958" s="54"/>
      <c r="HO958" s="54"/>
      <c r="HP958" s="54"/>
      <c r="HQ958" s="54"/>
      <c r="HR958" s="54"/>
      <c r="HS958" s="54"/>
      <c r="HT958" s="54"/>
      <c r="HU958" s="54"/>
      <c r="HV958" s="54"/>
      <c r="HW958" s="54"/>
      <c r="HX958" s="54"/>
      <c r="HY958" s="54"/>
      <c r="HZ958" s="54"/>
      <c r="IA958" s="54"/>
      <c r="IB958" s="54"/>
      <c r="IC958" s="54"/>
      <c r="ID958" s="54"/>
      <c r="IE958" s="54"/>
      <c r="IF958" s="54"/>
      <c r="IG958" s="54"/>
      <c r="IH958" s="54"/>
      <c r="II958" s="54"/>
      <c r="IJ958" s="54"/>
      <c r="IK958" s="54"/>
      <c r="IL958" s="54"/>
      <c r="IM958" s="54"/>
      <c r="IN958" s="54"/>
      <c r="IO958" s="54"/>
      <c r="IP958" s="54"/>
      <c r="IQ958" s="54"/>
      <c r="IR958" s="54"/>
      <c r="IS958" s="54"/>
      <c r="IT958" s="54"/>
      <c r="IU958" s="54"/>
      <c r="IV958" s="54"/>
      <c r="IW958" s="54"/>
      <c r="IX958" s="54"/>
      <c r="IY958" s="54"/>
      <c r="IZ958" s="54"/>
      <c r="JA958" s="16"/>
      <c r="JB958" s="16"/>
      <c r="JC958" s="16"/>
      <c r="JD958" s="16"/>
    </row>
    <row r="959" spans="1:264" s="6" customFormat="1" x14ac:dyDescent="0.25">
      <c r="A959" s="55">
        <v>955</v>
      </c>
      <c r="B959" s="56">
        <f>ESTUDIANTES!B959</f>
        <v>0</v>
      </c>
      <c r="C959" s="56">
        <f>ESTUDIANTES!C959</f>
        <v>0</v>
      </c>
      <c r="D959" s="97">
        <f>ESTUDIANTES!D959</f>
        <v>0</v>
      </c>
      <c r="E959" s="97"/>
      <c r="F959" s="97"/>
      <c r="G959" s="97"/>
      <c r="H959" s="57">
        <f>ESTUDIANTES!H959</f>
        <v>0</v>
      </c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  <c r="CP959" s="54"/>
      <c r="CQ959" s="54"/>
      <c r="CR959" s="54"/>
      <c r="CS959" s="54"/>
      <c r="CT959" s="54"/>
      <c r="CU959" s="54"/>
      <c r="CV959" s="54"/>
      <c r="CW959" s="54"/>
      <c r="CX959" s="54"/>
      <c r="CY959" s="54"/>
      <c r="CZ959" s="54"/>
      <c r="DA959" s="54"/>
      <c r="DB959" s="54"/>
      <c r="DC959" s="54"/>
      <c r="DD959" s="54"/>
      <c r="DE959" s="54"/>
      <c r="DF959" s="54"/>
      <c r="DG959" s="54"/>
      <c r="DH959" s="54"/>
      <c r="DI959" s="54"/>
      <c r="DJ959" s="54"/>
      <c r="DK959" s="54"/>
      <c r="DL959" s="54"/>
      <c r="DM959" s="54"/>
      <c r="DN959" s="54"/>
      <c r="DO959" s="54"/>
      <c r="DP959" s="54"/>
      <c r="DQ959" s="54"/>
      <c r="DR959" s="54"/>
      <c r="DS959" s="54"/>
      <c r="DT959" s="54"/>
      <c r="DU959" s="54"/>
      <c r="DV959" s="54"/>
      <c r="DW959" s="54"/>
      <c r="DX959" s="54"/>
      <c r="DY959" s="54"/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  <c r="EJ959" s="54"/>
      <c r="EK959" s="54"/>
      <c r="EL959" s="54"/>
      <c r="EM959" s="54"/>
      <c r="EN959" s="54"/>
      <c r="EO959" s="54"/>
      <c r="EP959" s="54"/>
      <c r="EQ959" s="54"/>
      <c r="ER959" s="54"/>
      <c r="ES959" s="54"/>
      <c r="ET959" s="54"/>
      <c r="EU959" s="54"/>
      <c r="EV959" s="54"/>
      <c r="EW959" s="54"/>
      <c r="EX959" s="54"/>
      <c r="EY959" s="54"/>
      <c r="EZ959" s="54"/>
      <c r="FA959" s="54"/>
      <c r="FB959" s="54"/>
      <c r="FC959" s="54"/>
      <c r="FD959" s="54"/>
      <c r="FE959" s="54"/>
      <c r="FF959" s="54"/>
      <c r="FG959" s="54"/>
      <c r="FH959" s="54"/>
      <c r="FI959" s="54"/>
      <c r="FJ959" s="54"/>
      <c r="FK959" s="54"/>
      <c r="FL959" s="54"/>
      <c r="FM959" s="54"/>
      <c r="FN959" s="54"/>
      <c r="FO959" s="54"/>
      <c r="FP959" s="54"/>
      <c r="FQ959" s="54"/>
      <c r="FR959" s="54"/>
      <c r="FS959" s="54"/>
      <c r="FT959" s="54"/>
      <c r="FU959" s="54"/>
      <c r="FV959" s="54"/>
      <c r="FW959" s="54"/>
      <c r="FX959" s="54"/>
      <c r="FY959" s="54"/>
      <c r="FZ959" s="54"/>
      <c r="GA959" s="54"/>
      <c r="GB959" s="54"/>
      <c r="GC959" s="54"/>
      <c r="GD959" s="54"/>
      <c r="GE959" s="54"/>
      <c r="GF959" s="54"/>
      <c r="GG959" s="54"/>
      <c r="GH959" s="54"/>
      <c r="GI959" s="54"/>
      <c r="GJ959" s="54"/>
      <c r="GK959" s="54"/>
      <c r="GL959" s="54"/>
      <c r="GM959" s="54"/>
      <c r="GN959" s="54"/>
      <c r="GO959" s="54"/>
      <c r="GP959" s="54"/>
      <c r="GQ959" s="54"/>
      <c r="GR959" s="54"/>
      <c r="GS959" s="54"/>
      <c r="GT959" s="54"/>
      <c r="GU959" s="54"/>
      <c r="GV959" s="54"/>
      <c r="GW959" s="54"/>
      <c r="GX959" s="54"/>
      <c r="GY959" s="54"/>
      <c r="GZ959" s="54"/>
      <c r="HA959" s="54"/>
      <c r="HB959" s="54"/>
      <c r="HC959" s="54"/>
      <c r="HD959" s="54"/>
      <c r="HE959" s="54"/>
      <c r="HF959" s="54"/>
      <c r="HG959" s="54"/>
      <c r="HH959" s="54"/>
      <c r="HI959" s="54"/>
      <c r="HJ959" s="54"/>
      <c r="HK959" s="54"/>
      <c r="HL959" s="54"/>
      <c r="HM959" s="54"/>
      <c r="HN959" s="54"/>
      <c r="HO959" s="54"/>
      <c r="HP959" s="54"/>
      <c r="HQ959" s="54"/>
      <c r="HR959" s="54"/>
      <c r="HS959" s="54"/>
      <c r="HT959" s="54"/>
      <c r="HU959" s="54"/>
      <c r="HV959" s="54"/>
      <c r="HW959" s="54"/>
      <c r="HX959" s="54"/>
      <c r="HY959" s="54"/>
      <c r="HZ959" s="54"/>
      <c r="IA959" s="54"/>
      <c r="IB959" s="54"/>
      <c r="IC959" s="54"/>
      <c r="ID959" s="54"/>
      <c r="IE959" s="54"/>
      <c r="IF959" s="54"/>
      <c r="IG959" s="54"/>
      <c r="IH959" s="54"/>
      <c r="II959" s="54"/>
      <c r="IJ959" s="54"/>
      <c r="IK959" s="54"/>
      <c r="IL959" s="54"/>
      <c r="IM959" s="54"/>
      <c r="IN959" s="54"/>
      <c r="IO959" s="54"/>
      <c r="IP959" s="54"/>
      <c r="IQ959" s="54"/>
      <c r="IR959" s="54"/>
      <c r="IS959" s="54"/>
      <c r="IT959" s="54"/>
      <c r="IU959" s="54"/>
      <c r="IV959" s="54"/>
      <c r="IW959" s="54"/>
      <c r="IX959" s="54"/>
      <c r="IY959" s="54"/>
      <c r="IZ959" s="54"/>
      <c r="JA959" s="16"/>
      <c r="JB959" s="16"/>
      <c r="JC959" s="16"/>
      <c r="JD959" s="16"/>
    </row>
    <row r="960" spans="1:264" s="6" customFormat="1" x14ac:dyDescent="0.25">
      <c r="A960" s="55">
        <v>956</v>
      </c>
      <c r="B960" s="56">
        <f>ESTUDIANTES!B960</f>
        <v>0</v>
      </c>
      <c r="C960" s="56">
        <f>ESTUDIANTES!C960</f>
        <v>0</v>
      </c>
      <c r="D960" s="97">
        <f>ESTUDIANTES!D960</f>
        <v>0</v>
      </c>
      <c r="E960" s="97"/>
      <c r="F960" s="97"/>
      <c r="G960" s="97"/>
      <c r="H960" s="57">
        <f>ESTUDIANTES!H960</f>
        <v>0</v>
      </c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4"/>
      <c r="EK960" s="54"/>
      <c r="EL960" s="54"/>
      <c r="EM960" s="54"/>
      <c r="EN960" s="54"/>
      <c r="EO960" s="54"/>
      <c r="EP960" s="54"/>
      <c r="EQ960" s="54"/>
      <c r="ER960" s="54"/>
      <c r="ES960" s="54"/>
      <c r="ET960" s="54"/>
      <c r="EU960" s="54"/>
      <c r="EV960" s="54"/>
      <c r="EW960" s="54"/>
      <c r="EX960" s="54"/>
      <c r="EY960" s="54"/>
      <c r="EZ960" s="54"/>
      <c r="FA960" s="54"/>
      <c r="FB960" s="54"/>
      <c r="FC960" s="54"/>
      <c r="FD960" s="54"/>
      <c r="FE960" s="54"/>
      <c r="FF960" s="54"/>
      <c r="FG960" s="54"/>
      <c r="FH960" s="54"/>
      <c r="FI960" s="54"/>
      <c r="FJ960" s="54"/>
      <c r="FK960" s="54"/>
      <c r="FL960" s="54"/>
      <c r="FM960" s="54"/>
      <c r="FN960" s="54"/>
      <c r="FO960" s="54"/>
      <c r="FP960" s="54"/>
      <c r="FQ960" s="54"/>
      <c r="FR960" s="54"/>
      <c r="FS960" s="54"/>
      <c r="FT960" s="54"/>
      <c r="FU960" s="54"/>
      <c r="FV960" s="54"/>
      <c r="FW960" s="54"/>
      <c r="FX960" s="54"/>
      <c r="FY960" s="54"/>
      <c r="FZ960" s="54"/>
      <c r="GA960" s="54"/>
      <c r="GB960" s="54"/>
      <c r="GC960" s="54"/>
      <c r="GD960" s="54"/>
      <c r="GE960" s="54"/>
      <c r="GF960" s="54"/>
      <c r="GG960" s="54"/>
      <c r="GH960" s="54"/>
      <c r="GI960" s="54"/>
      <c r="GJ960" s="54"/>
      <c r="GK960" s="54"/>
      <c r="GL960" s="54"/>
      <c r="GM960" s="54"/>
      <c r="GN960" s="54"/>
      <c r="GO960" s="54"/>
      <c r="GP960" s="54"/>
      <c r="GQ960" s="54"/>
      <c r="GR960" s="54"/>
      <c r="GS960" s="54"/>
      <c r="GT960" s="54"/>
      <c r="GU960" s="54"/>
      <c r="GV960" s="54"/>
      <c r="GW960" s="54"/>
      <c r="GX960" s="54"/>
      <c r="GY960" s="54"/>
      <c r="GZ960" s="54"/>
      <c r="HA960" s="54"/>
      <c r="HB960" s="54"/>
      <c r="HC960" s="54"/>
      <c r="HD960" s="54"/>
      <c r="HE960" s="54"/>
      <c r="HF960" s="54"/>
      <c r="HG960" s="54"/>
      <c r="HH960" s="54"/>
      <c r="HI960" s="54"/>
      <c r="HJ960" s="54"/>
      <c r="HK960" s="54"/>
      <c r="HL960" s="54"/>
      <c r="HM960" s="54"/>
      <c r="HN960" s="54"/>
      <c r="HO960" s="54"/>
      <c r="HP960" s="54"/>
      <c r="HQ960" s="54"/>
      <c r="HR960" s="54"/>
      <c r="HS960" s="54"/>
      <c r="HT960" s="54"/>
      <c r="HU960" s="54"/>
      <c r="HV960" s="54"/>
      <c r="HW960" s="54"/>
      <c r="HX960" s="54"/>
      <c r="HY960" s="54"/>
      <c r="HZ960" s="54"/>
      <c r="IA960" s="54"/>
      <c r="IB960" s="54"/>
      <c r="IC960" s="54"/>
      <c r="ID960" s="54"/>
      <c r="IE960" s="54"/>
      <c r="IF960" s="54"/>
      <c r="IG960" s="54"/>
      <c r="IH960" s="54"/>
      <c r="II960" s="54"/>
      <c r="IJ960" s="54"/>
      <c r="IK960" s="54"/>
      <c r="IL960" s="54"/>
      <c r="IM960" s="54"/>
      <c r="IN960" s="54"/>
      <c r="IO960" s="54"/>
      <c r="IP960" s="54"/>
      <c r="IQ960" s="54"/>
      <c r="IR960" s="54"/>
      <c r="IS960" s="54"/>
      <c r="IT960" s="54"/>
      <c r="IU960" s="54"/>
      <c r="IV960" s="54"/>
      <c r="IW960" s="54"/>
      <c r="IX960" s="54"/>
      <c r="IY960" s="54"/>
      <c r="IZ960" s="54"/>
      <c r="JA960" s="16"/>
      <c r="JB960" s="16"/>
      <c r="JC960" s="16"/>
      <c r="JD960" s="16"/>
    </row>
    <row r="961" spans="1:264" s="6" customFormat="1" x14ac:dyDescent="0.25">
      <c r="A961" s="55">
        <v>957</v>
      </c>
      <c r="B961" s="56">
        <f>ESTUDIANTES!B961</f>
        <v>0</v>
      </c>
      <c r="C961" s="56">
        <f>ESTUDIANTES!C961</f>
        <v>0</v>
      </c>
      <c r="D961" s="97">
        <f>ESTUDIANTES!D961</f>
        <v>0</v>
      </c>
      <c r="E961" s="97"/>
      <c r="F961" s="97"/>
      <c r="G961" s="97"/>
      <c r="H961" s="57">
        <f>ESTUDIANTES!H961</f>
        <v>0</v>
      </c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4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4"/>
      <c r="EK961" s="54"/>
      <c r="EL961" s="54"/>
      <c r="EM961" s="54"/>
      <c r="EN961" s="54"/>
      <c r="EO961" s="54"/>
      <c r="EP961" s="54"/>
      <c r="EQ961" s="54"/>
      <c r="ER961" s="54"/>
      <c r="ES961" s="54"/>
      <c r="ET961" s="54"/>
      <c r="EU961" s="54"/>
      <c r="EV961" s="54"/>
      <c r="EW961" s="54"/>
      <c r="EX961" s="54"/>
      <c r="EY961" s="54"/>
      <c r="EZ961" s="54"/>
      <c r="FA961" s="54"/>
      <c r="FB961" s="54"/>
      <c r="FC961" s="54"/>
      <c r="FD961" s="54"/>
      <c r="FE961" s="54"/>
      <c r="FF961" s="54"/>
      <c r="FG961" s="54"/>
      <c r="FH961" s="54"/>
      <c r="FI961" s="54"/>
      <c r="FJ961" s="54"/>
      <c r="FK961" s="54"/>
      <c r="FL961" s="54"/>
      <c r="FM961" s="54"/>
      <c r="FN961" s="54"/>
      <c r="FO961" s="54"/>
      <c r="FP961" s="54"/>
      <c r="FQ961" s="54"/>
      <c r="FR961" s="54"/>
      <c r="FS961" s="54"/>
      <c r="FT961" s="54"/>
      <c r="FU961" s="54"/>
      <c r="FV961" s="54"/>
      <c r="FW961" s="54"/>
      <c r="FX961" s="54"/>
      <c r="FY961" s="54"/>
      <c r="FZ961" s="54"/>
      <c r="GA961" s="54"/>
      <c r="GB961" s="54"/>
      <c r="GC961" s="54"/>
      <c r="GD961" s="54"/>
      <c r="GE961" s="54"/>
      <c r="GF961" s="54"/>
      <c r="GG961" s="54"/>
      <c r="GH961" s="54"/>
      <c r="GI961" s="54"/>
      <c r="GJ961" s="54"/>
      <c r="GK961" s="54"/>
      <c r="GL961" s="54"/>
      <c r="GM961" s="54"/>
      <c r="GN961" s="54"/>
      <c r="GO961" s="54"/>
      <c r="GP961" s="54"/>
      <c r="GQ961" s="54"/>
      <c r="GR961" s="54"/>
      <c r="GS961" s="54"/>
      <c r="GT961" s="54"/>
      <c r="GU961" s="54"/>
      <c r="GV961" s="54"/>
      <c r="GW961" s="54"/>
      <c r="GX961" s="54"/>
      <c r="GY961" s="54"/>
      <c r="GZ961" s="54"/>
      <c r="HA961" s="54"/>
      <c r="HB961" s="54"/>
      <c r="HC961" s="54"/>
      <c r="HD961" s="54"/>
      <c r="HE961" s="54"/>
      <c r="HF961" s="54"/>
      <c r="HG961" s="54"/>
      <c r="HH961" s="54"/>
      <c r="HI961" s="54"/>
      <c r="HJ961" s="54"/>
      <c r="HK961" s="54"/>
      <c r="HL961" s="54"/>
      <c r="HM961" s="54"/>
      <c r="HN961" s="54"/>
      <c r="HO961" s="54"/>
      <c r="HP961" s="54"/>
      <c r="HQ961" s="54"/>
      <c r="HR961" s="54"/>
      <c r="HS961" s="54"/>
      <c r="HT961" s="54"/>
      <c r="HU961" s="54"/>
      <c r="HV961" s="54"/>
      <c r="HW961" s="54"/>
      <c r="HX961" s="54"/>
      <c r="HY961" s="54"/>
      <c r="HZ961" s="54"/>
      <c r="IA961" s="54"/>
      <c r="IB961" s="54"/>
      <c r="IC961" s="54"/>
      <c r="ID961" s="54"/>
      <c r="IE961" s="54"/>
      <c r="IF961" s="54"/>
      <c r="IG961" s="54"/>
      <c r="IH961" s="54"/>
      <c r="II961" s="54"/>
      <c r="IJ961" s="54"/>
      <c r="IK961" s="54"/>
      <c r="IL961" s="54"/>
      <c r="IM961" s="54"/>
      <c r="IN961" s="54"/>
      <c r="IO961" s="54"/>
      <c r="IP961" s="54"/>
      <c r="IQ961" s="54"/>
      <c r="IR961" s="54"/>
      <c r="IS961" s="54"/>
      <c r="IT961" s="54"/>
      <c r="IU961" s="54"/>
      <c r="IV961" s="54"/>
      <c r="IW961" s="54"/>
      <c r="IX961" s="54"/>
      <c r="IY961" s="54"/>
      <c r="IZ961" s="54"/>
      <c r="JA961" s="16"/>
      <c r="JB961" s="16"/>
      <c r="JC961" s="16"/>
      <c r="JD961" s="16"/>
    </row>
    <row r="962" spans="1:264" s="6" customFormat="1" x14ac:dyDescent="0.25">
      <c r="A962" s="55">
        <v>958</v>
      </c>
      <c r="B962" s="56">
        <f>ESTUDIANTES!B962</f>
        <v>0</v>
      </c>
      <c r="C962" s="56">
        <f>ESTUDIANTES!C962</f>
        <v>0</v>
      </c>
      <c r="D962" s="97">
        <f>ESTUDIANTES!D962</f>
        <v>0</v>
      </c>
      <c r="E962" s="97"/>
      <c r="F962" s="97"/>
      <c r="G962" s="97"/>
      <c r="H962" s="57">
        <f>ESTUDIANTES!H962</f>
        <v>0</v>
      </c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4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4"/>
      <c r="EK962" s="54"/>
      <c r="EL962" s="54"/>
      <c r="EM962" s="54"/>
      <c r="EN962" s="54"/>
      <c r="EO962" s="54"/>
      <c r="EP962" s="54"/>
      <c r="EQ962" s="54"/>
      <c r="ER962" s="54"/>
      <c r="ES962" s="54"/>
      <c r="ET962" s="54"/>
      <c r="EU962" s="54"/>
      <c r="EV962" s="54"/>
      <c r="EW962" s="54"/>
      <c r="EX962" s="54"/>
      <c r="EY962" s="54"/>
      <c r="EZ962" s="54"/>
      <c r="FA962" s="54"/>
      <c r="FB962" s="54"/>
      <c r="FC962" s="54"/>
      <c r="FD962" s="54"/>
      <c r="FE962" s="54"/>
      <c r="FF962" s="54"/>
      <c r="FG962" s="54"/>
      <c r="FH962" s="54"/>
      <c r="FI962" s="54"/>
      <c r="FJ962" s="54"/>
      <c r="FK962" s="54"/>
      <c r="FL962" s="54"/>
      <c r="FM962" s="54"/>
      <c r="FN962" s="54"/>
      <c r="FO962" s="54"/>
      <c r="FP962" s="54"/>
      <c r="FQ962" s="54"/>
      <c r="FR962" s="54"/>
      <c r="FS962" s="54"/>
      <c r="FT962" s="54"/>
      <c r="FU962" s="54"/>
      <c r="FV962" s="54"/>
      <c r="FW962" s="54"/>
      <c r="FX962" s="54"/>
      <c r="FY962" s="54"/>
      <c r="FZ962" s="54"/>
      <c r="GA962" s="54"/>
      <c r="GB962" s="54"/>
      <c r="GC962" s="54"/>
      <c r="GD962" s="54"/>
      <c r="GE962" s="54"/>
      <c r="GF962" s="54"/>
      <c r="GG962" s="54"/>
      <c r="GH962" s="54"/>
      <c r="GI962" s="54"/>
      <c r="GJ962" s="54"/>
      <c r="GK962" s="54"/>
      <c r="GL962" s="54"/>
      <c r="GM962" s="54"/>
      <c r="GN962" s="54"/>
      <c r="GO962" s="54"/>
      <c r="GP962" s="54"/>
      <c r="GQ962" s="54"/>
      <c r="GR962" s="54"/>
      <c r="GS962" s="54"/>
      <c r="GT962" s="54"/>
      <c r="GU962" s="54"/>
      <c r="GV962" s="54"/>
      <c r="GW962" s="54"/>
      <c r="GX962" s="54"/>
      <c r="GY962" s="54"/>
      <c r="GZ962" s="54"/>
      <c r="HA962" s="54"/>
      <c r="HB962" s="54"/>
      <c r="HC962" s="54"/>
      <c r="HD962" s="54"/>
      <c r="HE962" s="54"/>
      <c r="HF962" s="54"/>
      <c r="HG962" s="54"/>
      <c r="HH962" s="54"/>
      <c r="HI962" s="54"/>
      <c r="HJ962" s="54"/>
      <c r="HK962" s="54"/>
      <c r="HL962" s="54"/>
      <c r="HM962" s="54"/>
      <c r="HN962" s="54"/>
      <c r="HO962" s="54"/>
      <c r="HP962" s="54"/>
      <c r="HQ962" s="54"/>
      <c r="HR962" s="54"/>
      <c r="HS962" s="54"/>
      <c r="HT962" s="54"/>
      <c r="HU962" s="54"/>
      <c r="HV962" s="54"/>
      <c r="HW962" s="54"/>
      <c r="HX962" s="54"/>
      <c r="HY962" s="54"/>
      <c r="HZ962" s="54"/>
      <c r="IA962" s="54"/>
      <c r="IB962" s="54"/>
      <c r="IC962" s="54"/>
      <c r="ID962" s="54"/>
      <c r="IE962" s="54"/>
      <c r="IF962" s="54"/>
      <c r="IG962" s="54"/>
      <c r="IH962" s="54"/>
      <c r="II962" s="54"/>
      <c r="IJ962" s="54"/>
      <c r="IK962" s="54"/>
      <c r="IL962" s="54"/>
      <c r="IM962" s="54"/>
      <c r="IN962" s="54"/>
      <c r="IO962" s="54"/>
      <c r="IP962" s="54"/>
      <c r="IQ962" s="54"/>
      <c r="IR962" s="54"/>
      <c r="IS962" s="54"/>
      <c r="IT962" s="54"/>
      <c r="IU962" s="54"/>
      <c r="IV962" s="54"/>
      <c r="IW962" s="54"/>
      <c r="IX962" s="54"/>
      <c r="IY962" s="54"/>
      <c r="IZ962" s="54"/>
      <c r="JA962" s="16"/>
      <c r="JB962" s="16"/>
      <c r="JC962" s="16"/>
      <c r="JD962" s="16"/>
    </row>
    <row r="963" spans="1:264" s="6" customFormat="1" x14ac:dyDescent="0.25">
      <c r="A963" s="55">
        <v>959</v>
      </c>
      <c r="B963" s="56">
        <f>ESTUDIANTES!B963</f>
        <v>0</v>
      </c>
      <c r="C963" s="56">
        <f>ESTUDIANTES!C963</f>
        <v>0</v>
      </c>
      <c r="D963" s="97">
        <f>ESTUDIANTES!D963</f>
        <v>0</v>
      </c>
      <c r="E963" s="97"/>
      <c r="F963" s="97"/>
      <c r="G963" s="97"/>
      <c r="H963" s="57">
        <f>ESTUDIANTES!H963</f>
        <v>0</v>
      </c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4"/>
      <c r="EK963" s="54"/>
      <c r="EL963" s="54"/>
      <c r="EM963" s="54"/>
      <c r="EN963" s="54"/>
      <c r="EO963" s="54"/>
      <c r="EP963" s="54"/>
      <c r="EQ963" s="54"/>
      <c r="ER963" s="54"/>
      <c r="ES963" s="54"/>
      <c r="ET963" s="54"/>
      <c r="EU963" s="54"/>
      <c r="EV963" s="54"/>
      <c r="EW963" s="54"/>
      <c r="EX963" s="54"/>
      <c r="EY963" s="54"/>
      <c r="EZ963" s="54"/>
      <c r="FA963" s="54"/>
      <c r="FB963" s="54"/>
      <c r="FC963" s="54"/>
      <c r="FD963" s="54"/>
      <c r="FE963" s="54"/>
      <c r="FF963" s="54"/>
      <c r="FG963" s="54"/>
      <c r="FH963" s="54"/>
      <c r="FI963" s="54"/>
      <c r="FJ963" s="54"/>
      <c r="FK963" s="54"/>
      <c r="FL963" s="54"/>
      <c r="FM963" s="54"/>
      <c r="FN963" s="54"/>
      <c r="FO963" s="54"/>
      <c r="FP963" s="54"/>
      <c r="FQ963" s="54"/>
      <c r="FR963" s="54"/>
      <c r="FS963" s="54"/>
      <c r="FT963" s="54"/>
      <c r="FU963" s="54"/>
      <c r="FV963" s="54"/>
      <c r="FW963" s="54"/>
      <c r="FX963" s="54"/>
      <c r="FY963" s="54"/>
      <c r="FZ963" s="54"/>
      <c r="GA963" s="54"/>
      <c r="GB963" s="54"/>
      <c r="GC963" s="54"/>
      <c r="GD963" s="54"/>
      <c r="GE963" s="54"/>
      <c r="GF963" s="54"/>
      <c r="GG963" s="54"/>
      <c r="GH963" s="54"/>
      <c r="GI963" s="54"/>
      <c r="GJ963" s="54"/>
      <c r="GK963" s="54"/>
      <c r="GL963" s="54"/>
      <c r="GM963" s="54"/>
      <c r="GN963" s="54"/>
      <c r="GO963" s="54"/>
      <c r="GP963" s="54"/>
      <c r="GQ963" s="54"/>
      <c r="GR963" s="54"/>
      <c r="GS963" s="54"/>
      <c r="GT963" s="54"/>
      <c r="GU963" s="54"/>
      <c r="GV963" s="54"/>
      <c r="GW963" s="54"/>
      <c r="GX963" s="54"/>
      <c r="GY963" s="54"/>
      <c r="GZ963" s="54"/>
      <c r="HA963" s="54"/>
      <c r="HB963" s="54"/>
      <c r="HC963" s="54"/>
      <c r="HD963" s="54"/>
      <c r="HE963" s="54"/>
      <c r="HF963" s="54"/>
      <c r="HG963" s="54"/>
      <c r="HH963" s="54"/>
      <c r="HI963" s="54"/>
      <c r="HJ963" s="54"/>
      <c r="HK963" s="54"/>
      <c r="HL963" s="54"/>
      <c r="HM963" s="54"/>
      <c r="HN963" s="54"/>
      <c r="HO963" s="54"/>
      <c r="HP963" s="54"/>
      <c r="HQ963" s="54"/>
      <c r="HR963" s="54"/>
      <c r="HS963" s="54"/>
      <c r="HT963" s="54"/>
      <c r="HU963" s="54"/>
      <c r="HV963" s="54"/>
      <c r="HW963" s="54"/>
      <c r="HX963" s="54"/>
      <c r="HY963" s="54"/>
      <c r="HZ963" s="54"/>
      <c r="IA963" s="54"/>
      <c r="IB963" s="54"/>
      <c r="IC963" s="54"/>
      <c r="ID963" s="54"/>
      <c r="IE963" s="54"/>
      <c r="IF963" s="54"/>
      <c r="IG963" s="54"/>
      <c r="IH963" s="54"/>
      <c r="II963" s="54"/>
      <c r="IJ963" s="54"/>
      <c r="IK963" s="54"/>
      <c r="IL963" s="54"/>
      <c r="IM963" s="54"/>
      <c r="IN963" s="54"/>
      <c r="IO963" s="54"/>
      <c r="IP963" s="54"/>
      <c r="IQ963" s="54"/>
      <c r="IR963" s="54"/>
      <c r="IS963" s="54"/>
      <c r="IT963" s="54"/>
      <c r="IU963" s="54"/>
      <c r="IV963" s="54"/>
      <c r="IW963" s="54"/>
      <c r="IX963" s="54"/>
      <c r="IY963" s="54"/>
      <c r="IZ963" s="54"/>
      <c r="JA963" s="16"/>
      <c r="JB963" s="16"/>
      <c r="JC963" s="16"/>
      <c r="JD963" s="16"/>
    </row>
    <row r="964" spans="1:264" s="6" customFormat="1" x14ac:dyDescent="0.25">
      <c r="A964" s="55">
        <v>960</v>
      </c>
      <c r="B964" s="56">
        <f>ESTUDIANTES!B964</f>
        <v>0</v>
      </c>
      <c r="C964" s="56">
        <f>ESTUDIANTES!C964</f>
        <v>0</v>
      </c>
      <c r="D964" s="97">
        <f>ESTUDIANTES!D964</f>
        <v>0</v>
      </c>
      <c r="E964" s="97"/>
      <c r="F964" s="97"/>
      <c r="G964" s="97"/>
      <c r="H964" s="57">
        <f>ESTUDIANTES!H964</f>
        <v>0</v>
      </c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4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4"/>
      <c r="EK964" s="54"/>
      <c r="EL964" s="54"/>
      <c r="EM964" s="54"/>
      <c r="EN964" s="54"/>
      <c r="EO964" s="54"/>
      <c r="EP964" s="54"/>
      <c r="EQ964" s="54"/>
      <c r="ER964" s="54"/>
      <c r="ES964" s="54"/>
      <c r="ET964" s="54"/>
      <c r="EU964" s="54"/>
      <c r="EV964" s="54"/>
      <c r="EW964" s="54"/>
      <c r="EX964" s="54"/>
      <c r="EY964" s="54"/>
      <c r="EZ964" s="54"/>
      <c r="FA964" s="54"/>
      <c r="FB964" s="54"/>
      <c r="FC964" s="54"/>
      <c r="FD964" s="54"/>
      <c r="FE964" s="54"/>
      <c r="FF964" s="54"/>
      <c r="FG964" s="54"/>
      <c r="FH964" s="54"/>
      <c r="FI964" s="54"/>
      <c r="FJ964" s="54"/>
      <c r="FK964" s="54"/>
      <c r="FL964" s="54"/>
      <c r="FM964" s="54"/>
      <c r="FN964" s="54"/>
      <c r="FO964" s="54"/>
      <c r="FP964" s="54"/>
      <c r="FQ964" s="54"/>
      <c r="FR964" s="54"/>
      <c r="FS964" s="54"/>
      <c r="FT964" s="54"/>
      <c r="FU964" s="54"/>
      <c r="FV964" s="54"/>
      <c r="FW964" s="54"/>
      <c r="FX964" s="54"/>
      <c r="FY964" s="54"/>
      <c r="FZ964" s="54"/>
      <c r="GA964" s="54"/>
      <c r="GB964" s="54"/>
      <c r="GC964" s="54"/>
      <c r="GD964" s="54"/>
      <c r="GE964" s="54"/>
      <c r="GF964" s="54"/>
      <c r="GG964" s="54"/>
      <c r="GH964" s="54"/>
      <c r="GI964" s="54"/>
      <c r="GJ964" s="54"/>
      <c r="GK964" s="54"/>
      <c r="GL964" s="54"/>
      <c r="GM964" s="54"/>
      <c r="GN964" s="54"/>
      <c r="GO964" s="54"/>
      <c r="GP964" s="54"/>
      <c r="GQ964" s="54"/>
      <c r="GR964" s="54"/>
      <c r="GS964" s="54"/>
      <c r="GT964" s="54"/>
      <c r="GU964" s="54"/>
      <c r="GV964" s="54"/>
      <c r="GW964" s="54"/>
      <c r="GX964" s="54"/>
      <c r="GY964" s="54"/>
      <c r="GZ964" s="54"/>
      <c r="HA964" s="54"/>
      <c r="HB964" s="54"/>
      <c r="HC964" s="54"/>
      <c r="HD964" s="54"/>
      <c r="HE964" s="54"/>
      <c r="HF964" s="54"/>
      <c r="HG964" s="54"/>
      <c r="HH964" s="54"/>
      <c r="HI964" s="54"/>
      <c r="HJ964" s="54"/>
      <c r="HK964" s="54"/>
      <c r="HL964" s="54"/>
      <c r="HM964" s="54"/>
      <c r="HN964" s="54"/>
      <c r="HO964" s="54"/>
      <c r="HP964" s="54"/>
      <c r="HQ964" s="54"/>
      <c r="HR964" s="54"/>
      <c r="HS964" s="54"/>
      <c r="HT964" s="54"/>
      <c r="HU964" s="54"/>
      <c r="HV964" s="54"/>
      <c r="HW964" s="54"/>
      <c r="HX964" s="54"/>
      <c r="HY964" s="54"/>
      <c r="HZ964" s="54"/>
      <c r="IA964" s="54"/>
      <c r="IB964" s="54"/>
      <c r="IC964" s="54"/>
      <c r="ID964" s="54"/>
      <c r="IE964" s="54"/>
      <c r="IF964" s="54"/>
      <c r="IG964" s="54"/>
      <c r="IH964" s="54"/>
      <c r="II964" s="54"/>
      <c r="IJ964" s="54"/>
      <c r="IK964" s="54"/>
      <c r="IL964" s="54"/>
      <c r="IM964" s="54"/>
      <c r="IN964" s="54"/>
      <c r="IO964" s="54"/>
      <c r="IP964" s="54"/>
      <c r="IQ964" s="54"/>
      <c r="IR964" s="54"/>
      <c r="IS964" s="54"/>
      <c r="IT964" s="54"/>
      <c r="IU964" s="54"/>
      <c r="IV964" s="54"/>
      <c r="IW964" s="54"/>
      <c r="IX964" s="54"/>
      <c r="IY964" s="54"/>
      <c r="IZ964" s="54"/>
      <c r="JA964" s="16"/>
      <c r="JB964" s="16"/>
      <c r="JC964" s="16"/>
      <c r="JD964" s="16"/>
    </row>
    <row r="965" spans="1:264" s="6" customFormat="1" x14ac:dyDescent="0.25">
      <c r="A965" s="55">
        <v>961</v>
      </c>
      <c r="B965" s="56">
        <f>ESTUDIANTES!B965</f>
        <v>0</v>
      </c>
      <c r="C965" s="56">
        <f>ESTUDIANTES!C965</f>
        <v>0</v>
      </c>
      <c r="D965" s="97">
        <f>ESTUDIANTES!D965</f>
        <v>0</v>
      </c>
      <c r="E965" s="97"/>
      <c r="F965" s="97"/>
      <c r="G965" s="97"/>
      <c r="H965" s="57">
        <f>ESTUDIANTES!H965</f>
        <v>0</v>
      </c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  <c r="CP965" s="54"/>
      <c r="CQ965" s="54"/>
      <c r="CR965" s="54"/>
      <c r="CS965" s="54"/>
      <c r="CT965" s="54"/>
      <c r="CU965" s="54"/>
      <c r="CV965" s="54"/>
      <c r="CW965" s="54"/>
      <c r="CX965" s="54"/>
      <c r="CY965" s="54"/>
      <c r="CZ965" s="54"/>
      <c r="DA965" s="54"/>
      <c r="DB965" s="54"/>
      <c r="DC965" s="54"/>
      <c r="DD965" s="54"/>
      <c r="DE965" s="54"/>
      <c r="DF965" s="54"/>
      <c r="DG965" s="54"/>
      <c r="DH965" s="54"/>
      <c r="DI965" s="54"/>
      <c r="DJ965" s="54"/>
      <c r="DK965" s="54"/>
      <c r="DL965" s="54"/>
      <c r="DM965" s="54"/>
      <c r="DN965" s="54"/>
      <c r="DO965" s="54"/>
      <c r="DP965" s="54"/>
      <c r="DQ965" s="54"/>
      <c r="DR965" s="54"/>
      <c r="DS965" s="54"/>
      <c r="DT965" s="54"/>
      <c r="DU965" s="54"/>
      <c r="DV965" s="54"/>
      <c r="DW965" s="54"/>
      <c r="DX965" s="54"/>
      <c r="DY965" s="54"/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  <c r="EJ965" s="54"/>
      <c r="EK965" s="54"/>
      <c r="EL965" s="54"/>
      <c r="EM965" s="54"/>
      <c r="EN965" s="54"/>
      <c r="EO965" s="54"/>
      <c r="EP965" s="54"/>
      <c r="EQ965" s="54"/>
      <c r="ER965" s="54"/>
      <c r="ES965" s="54"/>
      <c r="ET965" s="54"/>
      <c r="EU965" s="54"/>
      <c r="EV965" s="54"/>
      <c r="EW965" s="54"/>
      <c r="EX965" s="54"/>
      <c r="EY965" s="54"/>
      <c r="EZ965" s="54"/>
      <c r="FA965" s="54"/>
      <c r="FB965" s="54"/>
      <c r="FC965" s="54"/>
      <c r="FD965" s="54"/>
      <c r="FE965" s="54"/>
      <c r="FF965" s="54"/>
      <c r="FG965" s="54"/>
      <c r="FH965" s="54"/>
      <c r="FI965" s="54"/>
      <c r="FJ965" s="54"/>
      <c r="FK965" s="54"/>
      <c r="FL965" s="54"/>
      <c r="FM965" s="54"/>
      <c r="FN965" s="54"/>
      <c r="FO965" s="54"/>
      <c r="FP965" s="54"/>
      <c r="FQ965" s="54"/>
      <c r="FR965" s="54"/>
      <c r="FS965" s="54"/>
      <c r="FT965" s="54"/>
      <c r="FU965" s="54"/>
      <c r="FV965" s="54"/>
      <c r="FW965" s="54"/>
      <c r="FX965" s="54"/>
      <c r="FY965" s="54"/>
      <c r="FZ965" s="54"/>
      <c r="GA965" s="54"/>
      <c r="GB965" s="54"/>
      <c r="GC965" s="54"/>
      <c r="GD965" s="54"/>
      <c r="GE965" s="54"/>
      <c r="GF965" s="54"/>
      <c r="GG965" s="54"/>
      <c r="GH965" s="54"/>
      <c r="GI965" s="54"/>
      <c r="GJ965" s="54"/>
      <c r="GK965" s="54"/>
      <c r="GL965" s="54"/>
      <c r="GM965" s="54"/>
      <c r="GN965" s="54"/>
      <c r="GO965" s="54"/>
      <c r="GP965" s="54"/>
      <c r="GQ965" s="54"/>
      <c r="GR965" s="54"/>
      <c r="GS965" s="54"/>
      <c r="GT965" s="54"/>
      <c r="GU965" s="54"/>
      <c r="GV965" s="54"/>
      <c r="GW965" s="54"/>
      <c r="GX965" s="54"/>
      <c r="GY965" s="54"/>
      <c r="GZ965" s="54"/>
      <c r="HA965" s="54"/>
      <c r="HB965" s="54"/>
      <c r="HC965" s="54"/>
      <c r="HD965" s="54"/>
      <c r="HE965" s="54"/>
      <c r="HF965" s="54"/>
      <c r="HG965" s="54"/>
      <c r="HH965" s="54"/>
      <c r="HI965" s="54"/>
      <c r="HJ965" s="54"/>
      <c r="HK965" s="54"/>
      <c r="HL965" s="54"/>
      <c r="HM965" s="54"/>
      <c r="HN965" s="54"/>
      <c r="HO965" s="54"/>
      <c r="HP965" s="54"/>
      <c r="HQ965" s="54"/>
      <c r="HR965" s="54"/>
      <c r="HS965" s="54"/>
      <c r="HT965" s="54"/>
      <c r="HU965" s="54"/>
      <c r="HV965" s="54"/>
      <c r="HW965" s="54"/>
      <c r="HX965" s="54"/>
      <c r="HY965" s="54"/>
      <c r="HZ965" s="54"/>
      <c r="IA965" s="54"/>
      <c r="IB965" s="54"/>
      <c r="IC965" s="54"/>
      <c r="ID965" s="54"/>
      <c r="IE965" s="54"/>
      <c r="IF965" s="54"/>
      <c r="IG965" s="54"/>
      <c r="IH965" s="54"/>
      <c r="II965" s="54"/>
      <c r="IJ965" s="54"/>
      <c r="IK965" s="54"/>
      <c r="IL965" s="54"/>
      <c r="IM965" s="54"/>
      <c r="IN965" s="54"/>
      <c r="IO965" s="54"/>
      <c r="IP965" s="54"/>
      <c r="IQ965" s="54"/>
      <c r="IR965" s="54"/>
      <c r="IS965" s="54"/>
      <c r="IT965" s="54"/>
      <c r="IU965" s="54"/>
      <c r="IV965" s="54"/>
      <c r="IW965" s="54"/>
      <c r="IX965" s="54"/>
      <c r="IY965" s="54"/>
      <c r="IZ965" s="54"/>
      <c r="JA965" s="16"/>
      <c r="JB965" s="16"/>
      <c r="JC965" s="16"/>
      <c r="JD965" s="16"/>
    </row>
    <row r="966" spans="1:264" s="6" customFormat="1" x14ac:dyDescent="0.25">
      <c r="A966" s="55">
        <v>962</v>
      </c>
      <c r="B966" s="56">
        <f>ESTUDIANTES!B966</f>
        <v>0</v>
      </c>
      <c r="C966" s="56">
        <f>ESTUDIANTES!C966</f>
        <v>0</v>
      </c>
      <c r="D966" s="97">
        <f>ESTUDIANTES!D966</f>
        <v>0</v>
      </c>
      <c r="E966" s="97"/>
      <c r="F966" s="97"/>
      <c r="G966" s="97"/>
      <c r="H966" s="57">
        <f>ESTUDIANTES!H966</f>
        <v>0</v>
      </c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  <c r="CP966" s="54"/>
      <c r="CQ966" s="54"/>
      <c r="CR966" s="54"/>
      <c r="CS966" s="54"/>
      <c r="CT966" s="54"/>
      <c r="CU966" s="54"/>
      <c r="CV966" s="54"/>
      <c r="CW966" s="54"/>
      <c r="CX966" s="54"/>
      <c r="CY966" s="54"/>
      <c r="CZ966" s="54"/>
      <c r="DA966" s="54"/>
      <c r="DB966" s="54"/>
      <c r="DC966" s="54"/>
      <c r="DD966" s="54"/>
      <c r="DE966" s="54"/>
      <c r="DF966" s="54"/>
      <c r="DG966" s="54"/>
      <c r="DH966" s="54"/>
      <c r="DI966" s="54"/>
      <c r="DJ966" s="54"/>
      <c r="DK966" s="54"/>
      <c r="DL966" s="54"/>
      <c r="DM966" s="54"/>
      <c r="DN966" s="54"/>
      <c r="DO966" s="54"/>
      <c r="DP966" s="54"/>
      <c r="DQ966" s="54"/>
      <c r="DR966" s="54"/>
      <c r="DS966" s="54"/>
      <c r="DT966" s="54"/>
      <c r="DU966" s="54"/>
      <c r="DV966" s="54"/>
      <c r="DW966" s="54"/>
      <c r="DX966" s="54"/>
      <c r="DY966" s="54"/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  <c r="EJ966" s="54"/>
      <c r="EK966" s="54"/>
      <c r="EL966" s="54"/>
      <c r="EM966" s="54"/>
      <c r="EN966" s="54"/>
      <c r="EO966" s="54"/>
      <c r="EP966" s="54"/>
      <c r="EQ966" s="54"/>
      <c r="ER966" s="54"/>
      <c r="ES966" s="54"/>
      <c r="ET966" s="54"/>
      <c r="EU966" s="54"/>
      <c r="EV966" s="54"/>
      <c r="EW966" s="54"/>
      <c r="EX966" s="54"/>
      <c r="EY966" s="54"/>
      <c r="EZ966" s="54"/>
      <c r="FA966" s="54"/>
      <c r="FB966" s="54"/>
      <c r="FC966" s="54"/>
      <c r="FD966" s="54"/>
      <c r="FE966" s="54"/>
      <c r="FF966" s="54"/>
      <c r="FG966" s="54"/>
      <c r="FH966" s="54"/>
      <c r="FI966" s="54"/>
      <c r="FJ966" s="54"/>
      <c r="FK966" s="54"/>
      <c r="FL966" s="54"/>
      <c r="FM966" s="54"/>
      <c r="FN966" s="54"/>
      <c r="FO966" s="54"/>
      <c r="FP966" s="54"/>
      <c r="FQ966" s="54"/>
      <c r="FR966" s="54"/>
      <c r="FS966" s="54"/>
      <c r="FT966" s="54"/>
      <c r="FU966" s="54"/>
      <c r="FV966" s="54"/>
      <c r="FW966" s="54"/>
      <c r="FX966" s="54"/>
      <c r="FY966" s="54"/>
      <c r="FZ966" s="54"/>
      <c r="GA966" s="54"/>
      <c r="GB966" s="54"/>
      <c r="GC966" s="54"/>
      <c r="GD966" s="54"/>
      <c r="GE966" s="54"/>
      <c r="GF966" s="54"/>
      <c r="GG966" s="54"/>
      <c r="GH966" s="54"/>
      <c r="GI966" s="54"/>
      <c r="GJ966" s="54"/>
      <c r="GK966" s="54"/>
      <c r="GL966" s="54"/>
      <c r="GM966" s="54"/>
      <c r="GN966" s="54"/>
      <c r="GO966" s="54"/>
      <c r="GP966" s="54"/>
      <c r="GQ966" s="54"/>
      <c r="GR966" s="54"/>
      <c r="GS966" s="54"/>
      <c r="GT966" s="54"/>
      <c r="GU966" s="54"/>
      <c r="GV966" s="54"/>
      <c r="GW966" s="54"/>
      <c r="GX966" s="54"/>
      <c r="GY966" s="54"/>
      <c r="GZ966" s="54"/>
      <c r="HA966" s="54"/>
      <c r="HB966" s="54"/>
      <c r="HC966" s="54"/>
      <c r="HD966" s="54"/>
      <c r="HE966" s="54"/>
      <c r="HF966" s="54"/>
      <c r="HG966" s="54"/>
      <c r="HH966" s="54"/>
      <c r="HI966" s="54"/>
      <c r="HJ966" s="54"/>
      <c r="HK966" s="54"/>
      <c r="HL966" s="54"/>
      <c r="HM966" s="54"/>
      <c r="HN966" s="54"/>
      <c r="HO966" s="54"/>
      <c r="HP966" s="54"/>
      <c r="HQ966" s="54"/>
      <c r="HR966" s="54"/>
      <c r="HS966" s="54"/>
      <c r="HT966" s="54"/>
      <c r="HU966" s="54"/>
      <c r="HV966" s="54"/>
      <c r="HW966" s="54"/>
      <c r="HX966" s="54"/>
      <c r="HY966" s="54"/>
      <c r="HZ966" s="54"/>
      <c r="IA966" s="54"/>
      <c r="IB966" s="54"/>
      <c r="IC966" s="54"/>
      <c r="ID966" s="54"/>
      <c r="IE966" s="54"/>
      <c r="IF966" s="54"/>
      <c r="IG966" s="54"/>
      <c r="IH966" s="54"/>
      <c r="II966" s="54"/>
      <c r="IJ966" s="54"/>
      <c r="IK966" s="54"/>
      <c r="IL966" s="54"/>
      <c r="IM966" s="54"/>
      <c r="IN966" s="54"/>
      <c r="IO966" s="54"/>
      <c r="IP966" s="54"/>
      <c r="IQ966" s="54"/>
      <c r="IR966" s="54"/>
      <c r="IS966" s="54"/>
      <c r="IT966" s="54"/>
      <c r="IU966" s="54"/>
      <c r="IV966" s="54"/>
      <c r="IW966" s="54"/>
      <c r="IX966" s="54"/>
      <c r="IY966" s="54"/>
      <c r="IZ966" s="54"/>
      <c r="JA966" s="16"/>
      <c r="JB966" s="16"/>
      <c r="JC966" s="16"/>
      <c r="JD966" s="16"/>
    </row>
    <row r="967" spans="1:264" s="6" customFormat="1" x14ac:dyDescent="0.25">
      <c r="A967" s="55">
        <v>963</v>
      </c>
      <c r="B967" s="56">
        <f>ESTUDIANTES!B967</f>
        <v>0</v>
      </c>
      <c r="C967" s="56">
        <f>ESTUDIANTES!C967</f>
        <v>0</v>
      </c>
      <c r="D967" s="97">
        <f>ESTUDIANTES!D967</f>
        <v>0</v>
      </c>
      <c r="E967" s="97"/>
      <c r="F967" s="97"/>
      <c r="G967" s="97"/>
      <c r="H967" s="57">
        <f>ESTUDIANTES!H967</f>
        <v>0</v>
      </c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4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4"/>
      <c r="EK967" s="54"/>
      <c r="EL967" s="54"/>
      <c r="EM967" s="54"/>
      <c r="EN967" s="54"/>
      <c r="EO967" s="54"/>
      <c r="EP967" s="54"/>
      <c r="EQ967" s="54"/>
      <c r="ER967" s="54"/>
      <c r="ES967" s="54"/>
      <c r="ET967" s="54"/>
      <c r="EU967" s="54"/>
      <c r="EV967" s="54"/>
      <c r="EW967" s="54"/>
      <c r="EX967" s="54"/>
      <c r="EY967" s="54"/>
      <c r="EZ967" s="54"/>
      <c r="FA967" s="54"/>
      <c r="FB967" s="54"/>
      <c r="FC967" s="54"/>
      <c r="FD967" s="54"/>
      <c r="FE967" s="54"/>
      <c r="FF967" s="54"/>
      <c r="FG967" s="54"/>
      <c r="FH967" s="54"/>
      <c r="FI967" s="54"/>
      <c r="FJ967" s="54"/>
      <c r="FK967" s="54"/>
      <c r="FL967" s="54"/>
      <c r="FM967" s="54"/>
      <c r="FN967" s="54"/>
      <c r="FO967" s="54"/>
      <c r="FP967" s="54"/>
      <c r="FQ967" s="54"/>
      <c r="FR967" s="54"/>
      <c r="FS967" s="54"/>
      <c r="FT967" s="54"/>
      <c r="FU967" s="54"/>
      <c r="FV967" s="54"/>
      <c r="FW967" s="54"/>
      <c r="FX967" s="54"/>
      <c r="FY967" s="54"/>
      <c r="FZ967" s="54"/>
      <c r="GA967" s="54"/>
      <c r="GB967" s="54"/>
      <c r="GC967" s="54"/>
      <c r="GD967" s="54"/>
      <c r="GE967" s="54"/>
      <c r="GF967" s="54"/>
      <c r="GG967" s="54"/>
      <c r="GH967" s="54"/>
      <c r="GI967" s="54"/>
      <c r="GJ967" s="54"/>
      <c r="GK967" s="54"/>
      <c r="GL967" s="54"/>
      <c r="GM967" s="54"/>
      <c r="GN967" s="54"/>
      <c r="GO967" s="54"/>
      <c r="GP967" s="54"/>
      <c r="GQ967" s="54"/>
      <c r="GR967" s="54"/>
      <c r="GS967" s="54"/>
      <c r="GT967" s="54"/>
      <c r="GU967" s="54"/>
      <c r="GV967" s="54"/>
      <c r="GW967" s="54"/>
      <c r="GX967" s="54"/>
      <c r="GY967" s="54"/>
      <c r="GZ967" s="54"/>
      <c r="HA967" s="54"/>
      <c r="HB967" s="54"/>
      <c r="HC967" s="54"/>
      <c r="HD967" s="54"/>
      <c r="HE967" s="54"/>
      <c r="HF967" s="54"/>
      <c r="HG967" s="54"/>
      <c r="HH967" s="54"/>
      <c r="HI967" s="54"/>
      <c r="HJ967" s="54"/>
      <c r="HK967" s="54"/>
      <c r="HL967" s="54"/>
      <c r="HM967" s="54"/>
      <c r="HN967" s="54"/>
      <c r="HO967" s="54"/>
      <c r="HP967" s="54"/>
      <c r="HQ967" s="54"/>
      <c r="HR967" s="54"/>
      <c r="HS967" s="54"/>
      <c r="HT967" s="54"/>
      <c r="HU967" s="54"/>
      <c r="HV967" s="54"/>
      <c r="HW967" s="54"/>
      <c r="HX967" s="54"/>
      <c r="HY967" s="54"/>
      <c r="HZ967" s="54"/>
      <c r="IA967" s="54"/>
      <c r="IB967" s="54"/>
      <c r="IC967" s="54"/>
      <c r="ID967" s="54"/>
      <c r="IE967" s="54"/>
      <c r="IF967" s="54"/>
      <c r="IG967" s="54"/>
      <c r="IH967" s="54"/>
      <c r="II967" s="54"/>
      <c r="IJ967" s="54"/>
      <c r="IK967" s="54"/>
      <c r="IL967" s="54"/>
      <c r="IM967" s="54"/>
      <c r="IN967" s="54"/>
      <c r="IO967" s="54"/>
      <c r="IP967" s="54"/>
      <c r="IQ967" s="54"/>
      <c r="IR967" s="54"/>
      <c r="IS967" s="54"/>
      <c r="IT967" s="54"/>
      <c r="IU967" s="54"/>
      <c r="IV967" s="54"/>
      <c r="IW967" s="54"/>
      <c r="IX967" s="54"/>
      <c r="IY967" s="54"/>
      <c r="IZ967" s="54"/>
      <c r="JA967" s="16"/>
      <c r="JB967" s="16"/>
      <c r="JC967" s="16"/>
      <c r="JD967" s="16"/>
    </row>
    <row r="968" spans="1:264" s="6" customFormat="1" x14ac:dyDescent="0.25">
      <c r="A968" s="55">
        <v>964</v>
      </c>
      <c r="B968" s="56">
        <f>ESTUDIANTES!B968</f>
        <v>0</v>
      </c>
      <c r="C968" s="56">
        <f>ESTUDIANTES!C968</f>
        <v>0</v>
      </c>
      <c r="D968" s="97">
        <f>ESTUDIANTES!D968</f>
        <v>0</v>
      </c>
      <c r="E968" s="97"/>
      <c r="F968" s="97"/>
      <c r="G968" s="97"/>
      <c r="H968" s="57">
        <f>ESTUDIANTES!H968</f>
        <v>0</v>
      </c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4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4"/>
      <c r="EK968" s="54"/>
      <c r="EL968" s="54"/>
      <c r="EM968" s="54"/>
      <c r="EN968" s="54"/>
      <c r="EO968" s="54"/>
      <c r="EP968" s="54"/>
      <c r="EQ968" s="54"/>
      <c r="ER968" s="54"/>
      <c r="ES968" s="54"/>
      <c r="ET968" s="54"/>
      <c r="EU968" s="54"/>
      <c r="EV968" s="54"/>
      <c r="EW968" s="54"/>
      <c r="EX968" s="54"/>
      <c r="EY968" s="54"/>
      <c r="EZ968" s="54"/>
      <c r="FA968" s="54"/>
      <c r="FB968" s="54"/>
      <c r="FC968" s="54"/>
      <c r="FD968" s="54"/>
      <c r="FE968" s="54"/>
      <c r="FF968" s="54"/>
      <c r="FG968" s="54"/>
      <c r="FH968" s="54"/>
      <c r="FI968" s="54"/>
      <c r="FJ968" s="54"/>
      <c r="FK968" s="54"/>
      <c r="FL968" s="54"/>
      <c r="FM968" s="54"/>
      <c r="FN968" s="54"/>
      <c r="FO968" s="54"/>
      <c r="FP968" s="54"/>
      <c r="FQ968" s="54"/>
      <c r="FR968" s="54"/>
      <c r="FS968" s="54"/>
      <c r="FT968" s="54"/>
      <c r="FU968" s="54"/>
      <c r="FV968" s="54"/>
      <c r="FW968" s="54"/>
      <c r="FX968" s="54"/>
      <c r="FY968" s="54"/>
      <c r="FZ968" s="54"/>
      <c r="GA968" s="54"/>
      <c r="GB968" s="54"/>
      <c r="GC968" s="54"/>
      <c r="GD968" s="54"/>
      <c r="GE968" s="54"/>
      <c r="GF968" s="54"/>
      <c r="GG968" s="54"/>
      <c r="GH968" s="54"/>
      <c r="GI968" s="54"/>
      <c r="GJ968" s="54"/>
      <c r="GK968" s="54"/>
      <c r="GL968" s="54"/>
      <c r="GM968" s="54"/>
      <c r="GN968" s="54"/>
      <c r="GO968" s="54"/>
      <c r="GP968" s="54"/>
      <c r="GQ968" s="54"/>
      <c r="GR968" s="54"/>
      <c r="GS968" s="54"/>
      <c r="GT968" s="54"/>
      <c r="GU968" s="54"/>
      <c r="GV968" s="54"/>
      <c r="GW968" s="54"/>
      <c r="GX968" s="54"/>
      <c r="GY968" s="54"/>
      <c r="GZ968" s="54"/>
      <c r="HA968" s="54"/>
      <c r="HB968" s="54"/>
      <c r="HC968" s="54"/>
      <c r="HD968" s="54"/>
      <c r="HE968" s="54"/>
      <c r="HF968" s="54"/>
      <c r="HG968" s="54"/>
      <c r="HH968" s="54"/>
      <c r="HI968" s="54"/>
      <c r="HJ968" s="54"/>
      <c r="HK968" s="54"/>
      <c r="HL968" s="54"/>
      <c r="HM968" s="54"/>
      <c r="HN968" s="54"/>
      <c r="HO968" s="54"/>
      <c r="HP968" s="54"/>
      <c r="HQ968" s="54"/>
      <c r="HR968" s="54"/>
      <c r="HS968" s="54"/>
      <c r="HT968" s="54"/>
      <c r="HU968" s="54"/>
      <c r="HV968" s="54"/>
      <c r="HW968" s="54"/>
      <c r="HX968" s="54"/>
      <c r="HY968" s="54"/>
      <c r="HZ968" s="54"/>
      <c r="IA968" s="54"/>
      <c r="IB968" s="54"/>
      <c r="IC968" s="54"/>
      <c r="ID968" s="54"/>
      <c r="IE968" s="54"/>
      <c r="IF968" s="54"/>
      <c r="IG968" s="54"/>
      <c r="IH968" s="54"/>
      <c r="II968" s="54"/>
      <c r="IJ968" s="54"/>
      <c r="IK968" s="54"/>
      <c r="IL968" s="54"/>
      <c r="IM968" s="54"/>
      <c r="IN968" s="54"/>
      <c r="IO968" s="54"/>
      <c r="IP968" s="54"/>
      <c r="IQ968" s="54"/>
      <c r="IR968" s="54"/>
      <c r="IS968" s="54"/>
      <c r="IT968" s="54"/>
      <c r="IU968" s="54"/>
      <c r="IV968" s="54"/>
      <c r="IW968" s="54"/>
      <c r="IX968" s="54"/>
      <c r="IY968" s="54"/>
      <c r="IZ968" s="54"/>
      <c r="JA968" s="16"/>
      <c r="JB968" s="16"/>
      <c r="JC968" s="16"/>
      <c r="JD968" s="16"/>
    </row>
    <row r="969" spans="1:264" s="6" customFormat="1" x14ac:dyDescent="0.25">
      <c r="A969" s="55">
        <v>965</v>
      </c>
      <c r="B969" s="56">
        <f>ESTUDIANTES!B969</f>
        <v>0</v>
      </c>
      <c r="C969" s="56">
        <f>ESTUDIANTES!C969</f>
        <v>0</v>
      </c>
      <c r="D969" s="97">
        <f>ESTUDIANTES!D969</f>
        <v>0</v>
      </c>
      <c r="E969" s="97"/>
      <c r="F969" s="97"/>
      <c r="G969" s="97"/>
      <c r="H969" s="57">
        <f>ESTUDIANTES!H969</f>
        <v>0</v>
      </c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4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4"/>
      <c r="EK969" s="54"/>
      <c r="EL969" s="54"/>
      <c r="EM969" s="54"/>
      <c r="EN969" s="54"/>
      <c r="EO969" s="54"/>
      <c r="EP969" s="54"/>
      <c r="EQ969" s="54"/>
      <c r="ER969" s="54"/>
      <c r="ES969" s="54"/>
      <c r="ET969" s="54"/>
      <c r="EU969" s="54"/>
      <c r="EV969" s="54"/>
      <c r="EW969" s="54"/>
      <c r="EX969" s="54"/>
      <c r="EY969" s="54"/>
      <c r="EZ969" s="54"/>
      <c r="FA969" s="54"/>
      <c r="FB969" s="54"/>
      <c r="FC969" s="54"/>
      <c r="FD969" s="54"/>
      <c r="FE969" s="54"/>
      <c r="FF969" s="54"/>
      <c r="FG969" s="54"/>
      <c r="FH969" s="54"/>
      <c r="FI969" s="54"/>
      <c r="FJ969" s="54"/>
      <c r="FK969" s="54"/>
      <c r="FL969" s="54"/>
      <c r="FM969" s="54"/>
      <c r="FN969" s="54"/>
      <c r="FO969" s="54"/>
      <c r="FP969" s="54"/>
      <c r="FQ969" s="54"/>
      <c r="FR969" s="54"/>
      <c r="FS969" s="54"/>
      <c r="FT969" s="54"/>
      <c r="FU969" s="54"/>
      <c r="FV969" s="54"/>
      <c r="FW969" s="54"/>
      <c r="FX969" s="54"/>
      <c r="FY969" s="54"/>
      <c r="FZ969" s="54"/>
      <c r="GA969" s="54"/>
      <c r="GB969" s="54"/>
      <c r="GC969" s="54"/>
      <c r="GD969" s="54"/>
      <c r="GE969" s="54"/>
      <c r="GF969" s="54"/>
      <c r="GG969" s="54"/>
      <c r="GH969" s="54"/>
      <c r="GI969" s="54"/>
      <c r="GJ969" s="54"/>
      <c r="GK969" s="54"/>
      <c r="GL969" s="54"/>
      <c r="GM969" s="54"/>
      <c r="GN969" s="54"/>
      <c r="GO969" s="54"/>
      <c r="GP969" s="54"/>
      <c r="GQ969" s="54"/>
      <c r="GR969" s="54"/>
      <c r="GS969" s="54"/>
      <c r="GT969" s="54"/>
      <c r="GU969" s="54"/>
      <c r="GV969" s="54"/>
      <c r="GW969" s="54"/>
      <c r="GX969" s="54"/>
      <c r="GY969" s="54"/>
      <c r="GZ969" s="54"/>
      <c r="HA969" s="54"/>
      <c r="HB969" s="54"/>
      <c r="HC969" s="54"/>
      <c r="HD969" s="54"/>
      <c r="HE969" s="54"/>
      <c r="HF969" s="54"/>
      <c r="HG969" s="54"/>
      <c r="HH969" s="54"/>
      <c r="HI969" s="54"/>
      <c r="HJ969" s="54"/>
      <c r="HK969" s="54"/>
      <c r="HL969" s="54"/>
      <c r="HM969" s="54"/>
      <c r="HN969" s="54"/>
      <c r="HO969" s="54"/>
      <c r="HP969" s="54"/>
      <c r="HQ969" s="54"/>
      <c r="HR969" s="54"/>
      <c r="HS969" s="54"/>
      <c r="HT969" s="54"/>
      <c r="HU969" s="54"/>
      <c r="HV969" s="54"/>
      <c r="HW969" s="54"/>
      <c r="HX969" s="54"/>
      <c r="HY969" s="54"/>
      <c r="HZ969" s="54"/>
      <c r="IA969" s="54"/>
      <c r="IB969" s="54"/>
      <c r="IC969" s="54"/>
      <c r="ID969" s="54"/>
      <c r="IE969" s="54"/>
      <c r="IF969" s="54"/>
      <c r="IG969" s="54"/>
      <c r="IH969" s="54"/>
      <c r="II969" s="54"/>
      <c r="IJ969" s="54"/>
      <c r="IK969" s="54"/>
      <c r="IL969" s="54"/>
      <c r="IM969" s="54"/>
      <c r="IN969" s="54"/>
      <c r="IO969" s="54"/>
      <c r="IP969" s="54"/>
      <c r="IQ969" s="54"/>
      <c r="IR969" s="54"/>
      <c r="IS969" s="54"/>
      <c r="IT969" s="54"/>
      <c r="IU969" s="54"/>
      <c r="IV969" s="54"/>
      <c r="IW969" s="54"/>
      <c r="IX969" s="54"/>
      <c r="IY969" s="54"/>
      <c r="IZ969" s="54"/>
      <c r="JA969" s="16"/>
      <c r="JB969" s="16"/>
      <c r="JC969" s="16"/>
      <c r="JD969" s="16"/>
    </row>
    <row r="970" spans="1:264" s="6" customFormat="1" x14ac:dyDescent="0.25">
      <c r="A970" s="55">
        <v>966</v>
      </c>
      <c r="B970" s="56">
        <f>ESTUDIANTES!B970</f>
        <v>0</v>
      </c>
      <c r="C970" s="56">
        <f>ESTUDIANTES!C970</f>
        <v>0</v>
      </c>
      <c r="D970" s="97">
        <f>ESTUDIANTES!D970</f>
        <v>0</v>
      </c>
      <c r="E970" s="97"/>
      <c r="F970" s="97"/>
      <c r="G970" s="97"/>
      <c r="H970" s="57">
        <f>ESTUDIANTES!H970</f>
        <v>0</v>
      </c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4"/>
      <c r="EK970" s="54"/>
      <c r="EL970" s="54"/>
      <c r="EM970" s="54"/>
      <c r="EN970" s="54"/>
      <c r="EO970" s="54"/>
      <c r="EP970" s="54"/>
      <c r="EQ970" s="54"/>
      <c r="ER970" s="54"/>
      <c r="ES970" s="54"/>
      <c r="ET970" s="54"/>
      <c r="EU970" s="54"/>
      <c r="EV970" s="54"/>
      <c r="EW970" s="54"/>
      <c r="EX970" s="54"/>
      <c r="EY970" s="54"/>
      <c r="EZ970" s="54"/>
      <c r="FA970" s="54"/>
      <c r="FB970" s="54"/>
      <c r="FC970" s="54"/>
      <c r="FD970" s="54"/>
      <c r="FE970" s="54"/>
      <c r="FF970" s="54"/>
      <c r="FG970" s="54"/>
      <c r="FH970" s="54"/>
      <c r="FI970" s="54"/>
      <c r="FJ970" s="54"/>
      <c r="FK970" s="54"/>
      <c r="FL970" s="54"/>
      <c r="FM970" s="54"/>
      <c r="FN970" s="54"/>
      <c r="FO970" s="54"/>
      <c r="FP970" s="54"/>
      <c r="FQ970" s="54"/>
      <c r="FR970" s="54"/>
      <c r="FS970" s="54"/>
      <c r="FT970" s="54"/>
      <c r="FU970" s="54"/>
      <c r="FV970" s="54"/>
      <c r="FW970" s="54"/>
      <c r="FX970" s="54"/>
      <c r="FY970" s="54"/>
      <c r="FZ970" s="54"/>
      <c r="GA970" s="54"/>
      <c r="GB970" s="54"/>
      <c r="GC970" s="54"/>
      <c r="GD970" s="54"/>
      <c r="GE970" s="54"/>
      <c r="GF970" s="54"/>
      <c r="GG970" s="54"/>
      <c r="GH970" s="54"/>
      <c r="GI970" s="54"/>
      <c r="GJ970" s="54"/>
      <c r="GK970" s="54"/>
      <c r="GL970" s="54"/>
      <c r="GM970" s="54"/>
      <c r="GN970" s="54"/>
      <c r="GO970" s="54"/>
      <c r="GP970" s="54"/>
      <c r="GQ970" s="54"/>
      <c r="GR970" s="54"/>
      <c r="GS970" s="54"/>
      <c r="GT970" s="54"/>
      <c r="GU970" s="54"/>
      <c r="GV970" s="54"/>
      <c r="GW970" s="54"/>
      <c r="GX970" s="54"/>
      <c r="GY970" s="54"/>
      <c r="GZ970" s="54"/>
      <c r="HA970" s="54"/>
      <c r="HB970" s="54"/>
      <c r="HC970" s="54"/>
      <c r="HD970" s="54"/>
      <c r="HE970" s="54"/>
      <c r="HF970" s="54"/>
      <c r="HG970" s="54"/>
      <c r="HH970" s="54"/>
      <c r="HI970" s="54"/>
      <c r="HJ970" s="54"/>
      <c r="HK970" s="54"/>
      <c r="HL970" s="54"/>
      <c r="HM970" s="54"/>
      <c r="HN970" s="54"/>
      <c r="HO970" s="54"/>
      <c r="HP970" s="54"/>
      <c r="HQ970" s="54"/>
      <c r="HR970" s="54"/>
      <c r="HS970" s="54"/>
      <c r="HT970" s="54"/>
      <c r="HU970" s="54"/>
      <c r="HV970" s="54"/>
      <c r="HW970" s="54"/>
      <c r="HX970" s="54"/>
      <c r="HY970" s="54"/>
      <c r="HZ970" s="54"/>
      <c r="IA970" s="54"/>
      <c r="IB970" s="54"/>
      <c r="IC970" s="54"/>
      <c r="ID970" s="54"/>
      <c r="IE970" s="54"/>
      <c r="IF970" s="54"/>
      <c r="IG970" s="54"/>
      <c r="IH970" s="54"/>
      <c r="II970" s="54"/>
      <c r="IJ970" s="54"/>
      <c r="IK970" s="54"/>
      <c r="IL970" s="54"/>
      <c r="IM970" s="54"/>
      <c r="IN970" s="54"/>
      <c r="IO970" s="54"/>
      <c r="IP970" s="54"/>
      <c r="IQ970" s="54"/>
      <c r="IR970" s="54"/>
      <c r="IS970" s="54"/>
      <c r="IT970" s="54"/>
      <c r="IU970" s="54"/>
      <c r="IV970" s="54"/>
      <c r="IW970" s="54"/>
      <c r="IX970" s="54"/>
      <c r="IY970" s="54"/>
      <c r="IZ970" s="54"/>
      <c r="JA970" s="16"/>
      <c r="JB970" s="16"/>
      <c r="JC970" s="16"/>
      <c r="JD970" s="16"/>
    </row>
    <row r="971" spans="1:264" s="6" customFormat="1" x14ac:dyDescent="0.25">
      <c r="A971" s="55">
        <v>967</v>
      </c>
      <c r="B971" s="56">
        <f>ESTUDIANTES!B971</f>
        <v>0</v>
      </c>
      <c r="C971" s="56">
        <f>ESTUDIANTES!C971</f>
        <v>0</v>
      </c>
      <c r="D971" s="97">
        <f>ESTUDIANTES!D971</f>
        <v>0</v>
      </c>
      <c r="E971" s="97"/>
      <c r="F971" s="97"/>
      <c r="G971" s="97"/>
      <c r="H971" s="57">
        <f>ESTUDIANTES!H971</f>
        <v>0</v>
      </c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4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4"/>
      <c r="EK971" s="54"/>
      <c r="EL971" s="54"/>
      <c r="EM971" s="54"/>
      <c r="EN971" s="54"/>
      <c r="EO971" s="54"/>
      <c r="EP971" s="54"/>
      <c r="EQ971" s="54"/>
      <c r="ER971" s="54"/>
      <c r="ES971" s="54"/>
      <c r="ET971" s="54"/>
      <c r="EU971" s="54"/>
      <c r="EV971" s="54"/>
      <c r="EW971" s="54"/>
      <c r="EX971" s="54"/>
      <c r="EY971" s="54"/>
      <c r="EZ971" s="54"/>
      <c r="FA971" s="54"/>
      <c r="FB971" s="54"/>
      <c r="FC971" s="54"/>
      <c r="FD971" s="54"/>
      <c r="FE971" s="54"/>
      <c r="FF971" s="54"/>
      <c r="FG971" s="54"/>
      <c r="FH971" s="54"/>
      <c r="FI971" s="54"/>
      <c r="FJ971" s="54"/>
      <c r="FK971" s="54"/>
      <c r="FL971" s="54"/>
      <c r="FM971" s="54"/>
      <c r="FN971" s="54"/>
      <c r="FO971" s="54"/>
      <c r="FP971" s="54"/>
      <c r="FQ971" s="54"/>
      <c r="FR971" s="54"/>
      <c r="FS971" s="54"/>
      <c r="FT971" s="54"/>
      <c r="FU971" s="54"/>
      <c r="FV971" s="54"/>
      <c r="FW971" s="54"/>
      <c r="FX971" s="54"/>
      <c r="FY971" s="54"/>
      <c r="FZ971" s="54"/>
      <c r="GA971" s="54"/>
      <c r="GB971" s="54"/>
      <c r="GC971" s="54"/>
      <c r="GD971" s="54"/>
      <c r="GE971" s="54"/>
      <c r="GF971" s="54"/>
      <c r="GG971" s="54"/>
      <c r="GH971" s="54"/>
      <c r="GI971" s="54"/>
      <c r="GJ971" s="54"/>
      <c r="GK971" s="54"/>
      <c r="GL971" s="54"/>
      <c r="GM971" s="54"/>
      <c r="GN971" s="54"/>
      <c r="GO971" s="54"/>
      <c r="GP971" s="54"/>
      <c r="GQ971" s="54"/>
      <c r="GR971" s="54"/>
      <c r="GS971" s="54"/>
      <c r="GT971" s="54"/>
      <c r="GU971" s="54"/>
      <c r="GV971" s="54"/>
      <c r="GW971" s="54"/>
      <c r="GX971" s="54"/>
      <c r="GY971" s="54"/>
      <c r="GZ971" s="54"/>
      <c r="HA971" s="54"/>
      <c r="HB971" s="54"/>
      <c r="HC971" s="54"/>
      <c r="HD971" s="54"/>
      <c r="HE971" s="54"/>
      <c r="HF971" s="54"/>
      <c r="HG971" s="54"/>
      <c r="HH971" s="54"/>
      <c r="HI971" s="54"/>
      <c r="HJ971" s="54"/>
      <c r="HK971" s="54"/>
      <c r="HL971" s="54"/>
      <c r="HM971" s="54"/>
      <c r="HN971" s="54"/>
      <c r="HO971" s="54"/>
      <c r="HP971" s="54"/>
      <c r="HQ971" s="54"/>
      <c r="HR971" s="54"/>
      <c r="HS971" s="54"/>
      <c r="HT971" s="54"/>
      <c r="HU971" s="54"/>
      <c r="HV971" s="54"/>
      <c r="HW971" s="54"/>
      <c r="HX971" s="54"/>
      <c r="HY971" s="54"/>
      <c r="HZ971" s="54"/>
      <c r="IA971" s="54"/>
      <c r="IB971" s="54"/>
      <c r="IC971" s="54"/>
      <c r="ID971" s="54"/>
      <c r="IE971" s="54"/>
      <c r="IF971" s="54"/>
      <c r="IG971" s="54"/>
      <c r="IH971" s="54"/>
      <c r="II971" s="54"/>
      <c r="IJ971" s="54"/>
      <c r="IK971" s="54"/>
      <c r="IL971" s="54"/>
      <c r="IM971" s="54"/>
      <c r="IN971" s="54"/>
      <c r="IO971" s="54"/>
      <c r="IP971" s="54"/>
      <c r="IQ971" s="54"/>
      <c r="IR971" s="54"/>
      <c r="IS971" s="54"/>
      <c r="IT971" s="54"/>
      <c r="IU971" s="54"/>
      <c r="IV971" s="54"/>
      <c r="IW971" s="54"/>
      <c r="IX971" s="54"/>
      <c r="IY971" s="54"/>
      <c r="IZ971" s="54"/>
      <c r="JA971" s="16"/>
      <c r="JB971" s="16"/>
      <c r="JC971" s="16"/>
      <c r="JD971" s="16"/>
    </row>
    <row r="972" spans="1:264" s="6" customFormat="1" x14ac:dyDescent="0.25">
      <c r="A972" s="55">
        <v>968</v>
      </c>
      <c r="B972" s="56">
        <f>ESTUDIANTES!B972</f>
        <v>0</v>
      </c>
      <c r="C972" s="56">
        <f>ESTUDIANTES!C972</f>
        <v>0</v>
      </c>
      <c r="D972" s="97">
        <f>ESTUDIANTES!D972</f>
        <v>0</v>
      </c>
      <c r="E972" s="97"/>
      <c r="F972" s="97"/>
      <c r="G972" s="97"/>
      <c r="H972" s="57">
        <f>ESTUDIANTES!H972</f>
        <v>0</v>
      </c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  <c r="CP972" s="54"/>
      <c r="CQ972" s="54"/>
      <c r="CR972" s="54"/>
      <c r="CS972" s="54"/>
      <c r="CT972" s="54"/>
      <c r="CU972" s="54"/>
      <c r="CV972" s="54"/>
      <c r="CW972" s="54"/>
      <c r="CX972" s="54"/>
      <c r="CY972" s="54"/>
      <c r="CZ972" s="54"/>
      <c r="DA972" s="54"/>
      <c r="DB972" s="54"/>
      <c r="DC972" s="54"/>
      <c r="DD972" s="54"/>
      <c r="DE972" s="54"/>
      <c r="DF972" s="54"/>
      <c r="DG972" s="54"/>
      <c r="DH972" s="54"/>
      <c r="DI972" s="54"/>
      <c r="DJ972" s="54"/>
      <c r="DK972" s="54"/>
      <c r="DL972" s="54"/>
      <c r="DM972" s="54"/>
      <c r="DN972" s="54"/>
      <c r="DO972" s="54"/>
      <c r="DP972" s="54"/>
      <c r="DQ972" s="54"/>
      <c r="DR972" s="54"/>
      <c r="DS972" s="54"/>
      <c r="DT972" s="54"/>
      <c r="DU972" s="54"/>
      <c r="DV972" s="54"/>
      <c r="DW972" s="54"/>
      <c r="DX972" s="54"/>
      <c r="DY972" s="54"/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  <c r="EJ972" s="54"/>
      <c r="EK972" s="54"/>
      <c r="EL972" s="54"/>
      <c r="EM972" s="54"/>
      <c r="EN972" s="54"/>
      <c r="EO972" s="54"/>
      <c r="EP972" s="54"/>
      <c r="EQ972" s="54"/>
      <c r="ER972" s="54"/>
      <c r="ES972" s="54"/>
      <c r="ET972" s="54"/>
      <c r="EU972" s="54"/>
      <c r="EV972" s="54"/>
      <c r="EW972" s="54"/>
      <c r="EX972" s="54"/>
      <c r="EY972" s="54"/>
      <c r="EZ972" s="54"/>
      <c r="FA972" s="54"/>
      <c r="FB972" s="54"/>
      <c r="FC972" s="54"/>
      <c r="FD972" s="54"/>
      <c r="FE972" s="54"/>
      <c r="FF972" s="54"/>
      <c r="FG972" s="54"/>
      <c r="FH972" s="54"/>
      <c r="FI972" s="54"/>
      <c r="FJ972" s="54"/>
      <c r="FK972" s="54"/>
      <c r="FL972" s="54"/>
      <c r="FM972" s="54"/>
      <c r="FN972" s="54"/>
      <c r="FO972" s="54"/>
      <c r="FP972" s="54"/>
      <c r="FQ972" s="54"/>
      <c r="FR972" s="54"/>
      <c r="FS972" s="54"/>
      <c r="FT972" s="54"/>
      <c r="FU972" s="54"/>
      <c r="FV972" s="54"/>
      <c r="FW972" s="54"/>
      <c r="FX972" s="54"/>
      <c r="FY972" s="54"/>
      <c r="FZ972" s="54"/>
      <c r="GA972" s="54"/>
      <c r="GB972" s="54"/>
      <c r="GC972" s="54"/>
      <c r="GD972" s="54"/>
      <c r="GE972" s="54"/>
      <c r="GF972" s="54"/>
      <c r="GG972" s="54"/>
      <c r="GH972" s="54"/>
      <c r="GI972" s="54"/>
      <c r="GJ972" s="54"/>
      <c r="GK972" s="54"/>
      <c r="GL972" s="54"/>
      <c r="GM972" s="54"/>
      <c r="GN972" s="54"/>
      <c r="GO972" s="54"/>
      <c r="GP972" s="54"/>
      <c r="GQ972" s="54"/>
      <c r="GR972" s="54"/>
      <c r="GS972" s="54"/>
      <c r="GT972" s="54"/>
      <c r="GU972" s="54"/>
      <c r="GV972" s="54"/>
      <c r="GW972" s="54"/>
      <c r="GX972" s="54"/>
      <c r="GY972" s="54"/>
      <c r="GZ972" s="54"/>
      <c r="HA972" s="54"/>
      <c r="HB972" s="54"/>
      <c r="HC972" s="54"/>
      <c r="HD972" s="54"/>
      <c r="HE972" s="54"/>
      <c r="HF972" s="54"/>
      <c r="HG972" s="54"/>
      <c r="HH972" s="54"/>
      <c r="HI972" s="54"/>
      <c r="HJ972" s="54"/>
      <c r="HK972" s="54"/>
      <c r="HL972" s="54"/>
      <c r="HM972" s="54"/>
      <c r="HN972" s="54"/>
      <c r="HO972" s="54"/>
      <c r="HP972" s="54"/>
      <c r="HQ972" s="54"/>
      <c r="HR972" s="54"/>
      <c r="HS972" s="54"/>
      <c r="HT972" s="54"/>
      <c r="HU972" s="54"/>
      <c r="HV972" s="54"/>
      <c r="HW972" s="54"/>
      <c r="HX972" s="54"/>
      <c r="HY972" s="54"/>
      <c r="HZ972" s="54"/>
      <c r="IA972" s="54"/>
      <c r="IB972" s="54"/>
      <c r="IC972" s="54"/>
      <c r="ID972" s="54"/>
      <c r="IE972" s="54"/>
      <c r="IF972" s="54"/>
      <c r="IG972" s="54"/>
      <c r="IH972" s="54"/>
      <c r="II972" s="54"/>
      <c r="IJ972" s="54"/>
      <c r="IK972" s="54"/>
      <c r="IL972" s="54"/>
      <c r="IM972" s="54"/>
      <c r="IN972" s="54"/>
      <c r="IO972" s="54"/>
      <c r="IP972" s="54"/>
      <c r="IQ972" s="54"/>
      <c r="IR972" s="54"/>
      <c r="IS972" s="54"/>
      <c r="IT972" s="54"/>
      <c r="IU972" s="54"/>
      <c r="IV972" s="54"/>
      <c r="IW972" s="54"/>
      <c r="IX972" s="54"/>
      <c r="IY972" s="54"/>
      <c r="IZ972" s="54"/>
      <c r="JA972" s="16"/>
      <c r="JB972" s="16"/>
      <c r="JC972" s="16"/>
      <c r="JD972" s="16"/>
    </row>
    <row r="973" spans="1:264" s="6" customFormat="1" x14ac:dyDescent="0.25">
      <c r="A973" s="55">
        <v>969</v>
      </c>
      <c r="B973" s="56">
        <f>ESTUDIANTES!B973</f>
        <v>0</v>
      </c>
      <c r="C973" s="56">
        <f>ESTUDIANTES!C973</f>
        <v>0</v>
      </c>
      <c r="D973" s="97">
        <f>ESTUDIANTES!D973</f>
        <v>0</v>
      </c>
      <c r="E973" s="97"/>
      <c r="F973" s="97"/>
      <c r="G973" s="97"/>
      <c r="H973" s="57">
        <f>ESTUDIANTES!H973</f>
        <v>0</v>
      </c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  <c r="CP973" s="54"/>
      <c r="CQ973" s="54"/>
      <c r="CR973" s="54"/>
      <c r="CS973" s="54"/>
      <c r="CT973" s="54"/>
      <c r="CU973" s="54"/>
      <c r="CV973" s="54"/>
      <c r="CW973" s="54"/>
      <c r="CX973" s="54"/>
      <c r="CY973" s="54"/>
      <c r="CZ973" s="54"/>
      <c r="DA973" s="54"/>
      <c r="DB973" s="54"/>
      <c r="DC973" s="54"/>
      <c r="DD973" s="54"/>
      <c r="DE973" s="54"/>
      <c r="DF973" s="54"/>
      <c r="DG973" s="54"/>
      <c r="DH973" s="54"/>
      <c r="DI973" s="54"/>
      <c r="DJ973" s="54"/>
      <c r="DK973" s="54"/>
      <c r="DL973" s="54"/>
      <c r="DM973" s="54"/>
      <c r="DN973" s="54"/>
      <c r="DO973" s="54"/>
      <c r="DP973" s="54"/>
      <c r="DQ973" s="54"/>
      <c r="DR973" s="54"/>
      <c r="DS973" s="54"/>
      <c r="DT973" s="54"/>
      <c r="DU973" s="54"/>
      <c r="DV973" s="54"/>
      <c r="DW973" s="54"/>
      <c r="DX973" s="54"/>
      <c r="DY973" s="54"/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  <c r="EJ973" s="54"/>
      <c r="EK973" s="54"/>
      <c r="EL973" s="54"/>
      <c r="EM973" s="54"/>
      <c r="EN973" s="54"/>
      <c r="EO973" s="54"/>
      <c r="EP973" s="54"/>
      <c r="EQ973" s="54"/>
      <c r="ER973" s="54"/>
      <c r="ES973" s="54"/>
      <c r="ET973" s="54"/>
      <c r="EU973" s="54"/>
      <c r="EV973" s="54"/>
      <c r="EW973" s="54"/>
      <c r="EX973" s="54"/>
      <c r="EY973" s="54"/>
      <c r="EZ973" s="54"/>
      <c r="FA973" s="54"/>
      <c r="FB973" s="54"/>
      <c r="FC973" s="54"/>
      <c r="FD973" s="54"/>
      <c r="FE973" s="54"/>
      <c r="FF973" s="54"/>
      <c r="FG973" s="54"/>
      <c r="FH973" s="54"/>
      <c r="FI973" s="54"/>
      <c r="FJ973" s="54"/>
      <c r="FK973" s="54"/>
      <c r="FL973" s="54"/>
      <c r="FM973" s="54"/>
      <c r="FN973" s="54"/>
      <c r="FO973" s="54"/>
      <c r="FP973" s="54"/>
      <c r="FQ973" s="54"/>
      <c r="FR973" s="54"/>
      <c r="FS973" s="54"/>
      <c r="FT973" s="54"/>
      <c r="FU973" s="54"/>
      <c r="FV973" s="54"/>
      <c r="FW973" s="54"/>
      <c r="FX973" s="54"/>
      <c r="FY973" s="54"/>
      <c r="FZ973" s="54"/>
      <c r="GA973" s="54"/>
      <c r="GB973" s="54"/>
      <c r="GC973" s="54"/>
      <c r="GD973" s="54"/>
      <c r="GE973" s="54"/>
      <c r="GF973" s="54"/>
      <c r="GG973" s="54"/>
      <c r="GH973" s="54"/>
      <c r="GI973" s="54"/>
      <c r="GJ973" s="54"/>
      <c r="GK973" s="54"/>
      <c r="GL973" s="54"/>
      <c r="GM973" s="54"/>
      <c r="GN973" s="54"/>
      <c r="GO973" s="54"/>
      <c r="GP973" s="54"/>
      <c r="GQ973" s="54"/>
      <c r="GR973" s="54"/>
      <c r="GS973" s="54"/>
      <c r="GT973" s="54"/>
      <c r="GU973" s="54"/>
      <c r="GV973" s="54"/>
      <c r="GW973" s="54"/>
      <c r="GX973" s="54"/>
      <c r="GY973" s="54"/>
      <c r="GZ973" s="54"/>
      <c r="HA973" s="54"/>
      <c r="HB973" s="54"/>
      <c r="HC973" s="54"/>
      <c r="HD973" s="54"/>
      <c r="HE973" s="54"/>
      <c r="HF973" s="54"/>
      <c r="HG973" s="54"/>
      <c r="HH973" s="54"/>
      <c r="HI973" s="54"/>
      <c r="HJ973" s="54"/>
      <c r="HK973" s="54"/>
      <c r="HL973" s="54"/>
      <c r="HM973" s="54"/>
      <c r="HN973" s="54"/>
      <c r="HO973" s="54"/>
      <c r="HP973" s="54"/>
      <c r="HQ973" s="54"/>
      <c r="HR973" s="54"/>
      <c r="HS973" s="54"/>
      <c r="HT973" s="54"/>
      <c r="HU973" s="54"/>
      <c r="HV973" s="54"/>
      <c r="HW973" s="54"/>
      <c r="HX973" s="54"/>
      <c r="HY973" s="54"/>
      <c r="HZ973" s="54"/>
      <c r="IA973" s="54"/>
      <c r="IB973" s="54"/>
      <c r="IC973" s="54"/>
      <c r="ID973" s="54"/>
      <c r="IE973" s="54"/>
      <c r="IF973" s="54"/>
      <c r="IG973" s="54"/>
      <c r="IH973" s="54"/>
      <c r="II973" s="54"/>
      <c r="IJ973" s="54"/>
      <c r="IK973" s="54"/>
      <c r="IL973" s="54"/>
      <c r="IM973" s="54"/>
      <c r="IN973" s="54"/>
      <c r="IO973" s="54"/>
      <c r="IP973" s="54"/>
      <c r="IQ973" s="54"/>
      <c r="IR973" s="54"/>
      <c r="IS973" s="54"/>
      <c r="IT973" s="54"/>
      <c r="IU973" s="54"/>
      <c r="IV973" s="54"/>
      <c r="IW973" s="54"/>
      <c r="IX973" s="54"/>
      <c r="IY973" s="54"/>
      <c r="IZ973" s="54"/>
      <c r="JA973" s="16"/>
      <c r="JB973" s="16"/>
      <c r="JC973" s="16"/>
      <c r="JD973" s="16"/>
    </row>
    <row r="974" spans="1:264" s="6" customFormat="1" x14ac:dyDescent="0.25">
      <c r="A974" s="55">
        <v>970</v>
      </c>
      <c r="B974" s="56">
        <f>ESTUDIANTES!B974</f>
        <v>0</v>
      </c>
      <c r="C974" s="56">
        <f>ESTUDIANTES!C974</f>
        <v>0</v>
      </c>
      <c r="D974" s="97">
        <f>ESTUDIANTES!D974</f>
        <v>0</v>
      </c>
      <c r="E974" s="97"/>
      <c r="F974" s="97"/>
      <c r="G974" s="97"/>
      <c r="H974" s="57">
        <f>ESTUDIANTES!H974</f>
        <v>0</v>
      </c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4"/>
      <c r="EK974" s="54"/>
      <c r="EL974" s="54"/>
      <c r="EM974" s="54"/>
      <c r="EN974" s="54"/>
      <c r="EO974" s="54"/>
      <c r="EP974" s="54"/>
      <c r="EQ974" s="54"/>
      <c r="ER974" s="54"/>
      <c r="ES974" s="54"/>
      <c r="ET974" s="54"/>
      <c r="EU974" s="54"/>
      <c r="EV974" s="54"/>
      <c r="EW974" s="54"/>
      <c r="EX974" s="54"/>
      <c r="EY974" s="54"/>
      <c r="EZ974" s="54"/>
      <c r="FA974" s="54"/>
      <c r="FB974" s="54"/>
      <c r="FC974" s="54"/>
      <c r="FD974" s="54"/>
      <c r="FE974" s="54"/>
      <c r="FF974" s="54"/>
      <c r="FG974" s="54"/>
      <c r="FH974" s="54"/>
      <c r="FI974" s="54"/>
      <c r="FJ974" s="54"/>
      <c r="FK974" s="54"/>
      <c r="FL974" s="54"/>
      <c r="FM974" s="54"/>
      <c r="FN974" s="54"/>
      <c r="FO974" s="54"/>
      <c r="FP974" s="54"/>
      <c r="FQ974" s="54"/>
      <c r="FR974" s="54"/>
      <c r="FS974" s="54"/>
      <c r="FT974" s="54"/>
      <c r="FU974" s="54"/>
      <c r="FV974" s="54"/>
      <c r="FW974" s="54"/>
      <c r="FX974" s="54"/>
      <c r="FY974" s="54"/>
      <c r="FZ974" s="54"/>
      <c r="GA974" s="54"/>
      <c r="GB974" s="54"/>
      <c r="GC974" s="54"/>
      <c r="GD974" s="54"/>
      <c r="GE974" s="54"/>
      <c r="GF974" s="54"/>
      <c r="GG974" s="54"/>
      <c r="GH974" s="54"/>
      <c r="GI974" s="54"/>
      <c r="GJ974" s="54"/>
      <c r="GK974" s="54"/>
      <c r="GL974" s="54"/>
      <c r="GM974" s="54"/>
      <c r="GN974" s="54"/>
      <c r="GO974" s="54"/>
      <c r="GP974" s="54"/>
      <c r="GQ974" s="54"/>
      <c r="GR974" s="54"/>
      <c r="GS974" s="54"/>
      <c r="GT974" s="54"/>
      <c r="GU974" s="54"/>
      <c r="GV974" s="54"/>
      <c r="GW974" s="54"/>
      <c r="GX974" s="54"/>
      <c r="GY974" s="54"/>
      <c r="GZ974" s="54"/>
      <c r="HA974" s="54"/>
      <c r="HB974" s="54"/>
      <c r="HC974" s="54"/>
      <c r="HD974" s="54"/>
      <c r="HE974" s="54"/>
      <c r="HF974" s="54"/>
      <c r="HG974" s="54"/>
      <c r="HH974" s="54"/>
      <c r="HI974" s="54"/>
      <c r="HJ974" s="54"/>
      <c r="HK974" s="54"/>
      <c r="HL974" s="54"/>
      <c r="HM974" s="54"/>
      <c r="HN974" s="54"/>
      <c r="HO974" s="54"/>
      <c r="HP974" s="54"/>
      <c r="HQ974" s="54"/>
      <c r="HR974" s="54"/>
      <c r="HS974" s="54"/>
      <c r="HT974" s="54"/>
      <c r="HU974" s="54"/>
      <c r="HV974" s="54"/>
      <c r="HW974" s="54"/>
      <c r="HX974" s="54"/>
      <c r="HY974" s="54"/>
      <c r="HZ974" s="54"/>
      <c r="IA974" s="54"/>
      <c r="IB974" s="54"/>
      <c r="IC974" s="54"/>
      <c r="ID974" s="54"/>
      <c r="IE974" s="54"/>
      <c r="IF974" s="54"/>
      <c r="IG974" s="54"/>
      <c r="IH974" s="54"/>
      <c r="II974" s="54"/>
      <c r="IJ974" s="54"/>
      <c r="IK974" s="54"/>
      <c r="IL974" s="54"/>
      <c r="IM974" s="54"/>
      <c r="IN974" s="54"/>
      <c r="IO974" s="54"/>
      <c r="IP974" s="54"/>
      <c r="IQ974" s="54"/>
      <c r="IR974" s="54"/>
      <c r="IS974" s="54"/>
      <c r="IT974" s="54"/>
      <c r="IU974" s="54"/>
      <c r="IV974" s="54"/>
      <c r="IW974" s="54"/>
      <c r="IX974" s="54"/>
      <c r="IY974" s="54"/>
      <c r="IZ974" s="54"/>
      <c r="JA974" s="16"/>
      <c r="JB974" s="16"/>
      <c r="JC974" s="16"/>
      <c r="JD974" s="16"/>
    </row>
    <row r="975" spans="1:264" s="6" customFormat="1" x14ac:dyDescent="0.25">
      <c r="A975" s="55">
        <v>971</v>
      </c>
      <c r="B975" s="56">
        <f>ESTUDIANTES!B975</f>
        <v>0</v>
      </c>
      <c r="C975" s="56">
        <f>ESTUDIANTES!C975</f>
        <v>0</v>
      </c>
      <c r="D975" s="97">
        <f>ESTUDIANTES!D975</f>
        <v>0</v>
      </c>
      <c r="E975" s="97"/>
      <c r="F975" s="97"/>
      <c r="G975" s="97"/>
      <c r="H975" s="57">
        <f>ESTUDIANTES!H975</f>
        <v>0</v>
      </c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4"/>
      <c r="EK975" s="54"/>
      <c r="EL975" s="54"/>
      <c r="EM975" s="54"/>
      <c r="EN975" s="54"/>
      <c r="EO975" s="54"/>
      <c r="EP975" s="54"/>
      <c r="EQ975" s="54"/>
      <c r="ER975" s="54"/>
      <c r="ES975" s="54"/>
      <c r="ET975" s="54"/>
      <c r="EU975" s="54"/>
      <c r="EV975" s="54"/>
      <c r="EW975" s="54"/>
      <c r="EX975" s="54"/>
      <c r="EY975" s="54"/>
      <c r="EZ975" s="54"/>
      <c r="FA975" s="54"/>
      <c r="FB975" s="54"/>
      <c r="FC975" s="54"/>
      <c r="FD975" s="54"/>
      <c r="FE975" s="54"/>
      <c r="FF975" s="54"/>
      <c r="FG975" s="54"/>
      <c r="FH975" s="54"/>
      <c r="FI975" s="54"/>
      <c r="FJ975" s="54"/>
      <c r="FK975" s="54"/>
      <c r="FL975" s="54"/>
      <c r="FM975" s="54"/>
      <c r="FN975" s="54"/>
      <c r="FO975" s="54"/>
      <c r="FP975" s="54"/>
      <c r="FQ975" s="54"/>
      <c r="FR975" s="54"/>
      <c r="FS975" s="54"/>
      <c r="FT975" s="54"/>
      <c r="FU975" s="54"/>
      <c r="FV975" s="54"/>
      <c r="FW975" s="54"/>
      <c r="FX975" s="54"/>
      <c r="FY975" s="54"/>
      <c r="FZ975" s="54"/>
      <c r="GA975" s="54"/>
      <c r="GB975" s="54"/>
      <c r="GC975" s="54"/>
      <c r="GD975" s="54"/>
      <c r="GE975" s="54"/>
      <c r="GF975" s="54"/>
      <c r="GG975" s="54"/>
      <c r="GH975" s="54"/>
      <c r="GI975" s="54"/>
      <c r="GJ975" s="54"/>
      <c r="GK975" s="54"/>
      <c r="GL975" s="54"/>
      <c r="GM975" s="54"/>
      <c r="GN975" s="54"/>
      <c r="GO975" s="54"/>
      <c r="GP975" s="54"/>
      <c r="GQ975" s="54"/>
      <c r="GR975" s="54"/>
      <c r="GS975" s="54"/>
      <c r="GT975" s="54"/>
      <c r="GU975" s="54"/>
      <c r="GV975" s="54"/>
      <c r="GW975" s="54"/>
      <c r="GX975" s="54"/>
      <c r="GY975" s="54"/>
      <c r="GZ975" s="54"/>
      <c r="HA975" s="54"/>
      <c r="HB975" s="54"/>
      <c r="HC975" s="54"/>
      <c r="HD975" s="54"/>
      <c r="HE975" s="54"/>
      <c r="HF975" s="54"/>
      <c r="HG975" s="54"/>
      <c r="HH975" s="54"/>
      <c r="HI975" s="54"/>
      <c r="HJ975" s="54"/>
      <c r="HK975" s="54"/>
      <c r="HL975" s="54"/>
      <c r="HM975" s="54"/>
      <c r="HN975" s="54"/>
      <c r="HO975" s="54"/>
      <c r="HP975" s="54"/>
      <c r="HQ975" s="54"/>
      <c r="HR975" s="54"/>
      <c r="HS975" s="54"/>
      <c r="HT975" s="54"/>
      <c r="HU975" s="54"/>
      <c r="HV975" s="54"/>
      <c r="HW975" s="54"/>
      <c r="HX975" s="54"/>
      <c r="HY975" s="54"/>
      <c r="HZ975" s="54"/>
      <c r="IA975" s="54"/>
      <c r="IB975" s="54"/>
      <c r="IC975" s="54"/>
      <c r="ID975" s="54"/>
      <c r="IE975" s="54"/>
      <c r="IF975" s="54"/>
      <c r="IG975" s="54"/>
      <c r="IH975" s="54"/>
      <c r="II975" s="54"/>
      <c r="IJ975" s="54"/>
      <c r="IK975" s="54"/>
      <c r="IL975" s="54"/>
      <c r="IM975" s="54"/>
      <c r="IN975" s="54"/>
      <c r="IO975" s="54"/>
      <c r="IP975" s="54"/>
      <c r="IQ975" s="54"/>
      <c r="IR975" s="54"/>
      <c r="IS975" s="54"/>
      <c r="IT975" s="54"/>
      <c r="IU975" s="54"/>
      <c r="IV975" s="54"/>
      <c r="IW975" s="54"/>
      <c r="IX975" s="54"/>
      <c r="IY975" s="54"/>
      <c r="IZ975" s="54"/>
      <c r="JA975" s="16"/>
      <c r="JB975" s="16"/>
      <c r="JC975" s="16"/>
      <c r="JD975" s="16"/>
    </row>
    <row r="976" spans="1:264" s="6" customFormat="1" x14ac:dyDescent="0.25">
      <c r="A976" s="55">
        <v>972</v>
      </c>
      <c r="B976" s="56">
        <f>ESTUDIANTES!B976</f>
        <v>0</v>
      </c>
      <c r="C976" s="56">
        <f>ESTUDIANTES!C976</f>
        <v>0</v>
      </c>
      <c r="D976" s="97">
        <f>ESTUDIANTES!D976</f>
        <v>0</v>
      </c>
      <c r="E976" s="97"/>
      <c r="F976" s="97"/>
      <c r="G976" s="97"/>
      <c r="H976" s="57">
        <f>ESTUDIANTES!H976</f>
        <v>0</v>
      </c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4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4"/>
      <c r="EK976" s="54"/>
      <c r="EL976" s="54"/>
      <c r="EM976" s="54"/>
      <c r="EN976" s="54"/>
      <c r="EO976" s="54"/>
      <c r="EP976" s="54"/>
      <c r="EQ976" s="54"/>
      <c r="ER976" s="54"/>
      <c r="ES976" s="54"/>
      <c r="ET976" s="54"/>
      <c r="EU976" s="54"/>
      <c r="EV976" s="54"/>
      <c r="EW976" s="54"/>
      <c r="EX976" s="54"/>
      <c r="EY976" s="54"/>
      <c r="EZ976" s="54"/>
      <c r="FA976" s="54"/>
      <c r="FB976" s="54"/>
      <c r="FC976" s="54"/>
      <c r="FD976" s="54"/>
      <c r="FE976" s="54"/>
      <c r="FF976" s="54"/>
      <c r="FG976" s="54"/>
      <c r="FH976" s="54"/>
      <c r="FI976" s="54"/>
      <c r="FJ976" s="54"/>
      <c r="FK976" s="54"/>
      <c r="FL976" s="54"/>
      <c r="FM976" s="54"/>
      <c r="FN976" s="54"/>
      <c r="FO976" s="54"/>
      <c r="FP976" s="54"/>
      <c r="FQ976" s="54"/>
      <c r="FR976" s="54"/>
      <c r="FS976" s="54"/>
      <c r="FT976" s="54"/>
      <c r="FU976" s="54"/>
      <c r="FV976" s="54"/>
      <c r="FW976" s="54"/>
      <c r="FX976" s="54"/>
      <c r="FY976" s="54"/>
      <c r="FZ976" s="54"/>
      <c r="GA976" s="54"/>
      <c r="GB976" s="54"/>
      <c r="GC976" s="54"/>
      <c r="GD976" s="54"/>
      <c r="GE976" s="54"/>
      <c r="GF976" s="54"/>
      <c r="GG976" s="54"/>
      <c r="GH976" s="54"/>
      <c r="GI976" s="54"/>
      <c r="GJ976" s="54"/>
      <c r="GK976" s="54"/>
      <c r="GL976" s="54"/>
      <c r="GM976" s="54"/>
      <c r="GN976" s="54"/>
      <c r="GO976" s="54"/>
      <c r="GP976" s="54"/>
      <c r="GQ976" s="54"/>
      <c r="GR976" s="54"/>
      <c r="GS976" s="54"/>
      <c r="GT976" s="54"/>
      <c r="GU976" s="54"/>
      <c r="GV976" s="54"/>
      <c r="GW976" s="54"/>
      <c r="GX976" s="54"/>
      <c r="GY976" s="54"/>
      <c r="GZ976" s="54"/>
      <c r="HA976" s="54"/>
      <c r="HB976" s="54"/>
      <c r="HC976" s="54"/>
      <c r="HD976" s="54"/>
      <c r="HE976" s="54"/>
      <c r="HF976" s="54"/>
      <c r="HG976" s="54"/>
      <c r="HH976" s="54"/>
      <c r="HI976" s="54"/>
      <c r="HJ976" s="54"/>
      <c r="HK976" s="54"/>
      <c r="HL976" s="54"/>
      <c r="HM976" s="54"/>
      <c r="HN976" s="54"/>
      <c r="HO976" s="54"/>
      <c r="HP976" s="54"/>
      <c r="HQ976" s="54"/>
      <c r="HR976" s="54"/>
      <c r="HS976" s="54"/>
      <c r="HT976" s="54"/>
      <c r="HU976" s="54"/>
      <c r="HV976" s="54"/>
      <c r="HW976" s="54"/>
      <c r="HX976" s="54"/>
      <c r="HY976" s="54"/>
      <c r="HZ976" s="54"/>
      <c r="IA976" s="54"/>
      <c r="IB976" s="54"/>
      <c r="IC976" s="54"/>
      <c r="ID976" s="54"/>
      <c r="IE976" s="54"/>
      <c r="IF976" s="54"/>
      <c r="IG976" s="54"/>
      <c r="IH976" s="54"/>
      <c r="II976" s="54"/>
      <c r="IJ976" s="54"/>
      <c r="IK976" s="54"/>
      <c r="IL976" s="54"/>
      <c r="IM976" s="54"/>
      <c r="IN976" s="54"/>
      <c r="IO976" s="54"/>
      <c r="IP976" s="54"/>
      <c r="IQ976" s="54"/>
      <c r="IR976" s="54"/>
      <c r="IS976" s="54"/>
      <c r="IT976" s="54"/>
      <c r="IU976" s="54"/>
      <c r="IV976" s="54"/>
      <c r="IW976" s="54"/>
      <c r="IX976" s="54"/>
      <c r="IY976" s="54"/>
      <c r="IZ976" s="54"/>
      <c r="JA976" s="16"/>
      <c r="JB976" s="16"/>
      <c r="JC976" s="16"/>
      <c r="JD976" s="16"/>
    </row>
    <row r="977" spans="1:264" s="6" customFormat="1" x14ac:dyDescent="0.25">
      <c r="A977" s="55">
        <v>973</v>
      </c>
      <c r="B977" s="56">
        <f>ESTUDIANTES!B977</f>
        <v>0</v>
      </c>
      <c r="C977" s="56">
        <f>ESTUDIANTES!C977</f>
        <v>0</v>
      </c>
      <c r="D977" s="97">
        <f>ESTUDIANTES!D977</f>
        <v>0</v>
      </c>
      <c r="E977" s="97"/>
      <c r="F977" s="97"/>
      <c r="G977" s="97"/>
      <c r="H977" s="57">
        <f>ESTUDIANTES!H977</f>
        <v>0</v>
      </c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4"/>
      <c r="EK977" s="54"/>
      <c r="EL977" s="54"/>
      <c r="EM977" s="54"/>
      <c r="EN977" s="54"/>
      <c r="EO977" s="54"/>
      <c r="EP977" s="54"/>
      <c r="EQ977" s="54"/>
      <c r="ER977" s="54"/>
      <c r="ES977" s="54"/>
      <c r="ET977" s="54"/>
      <c r="EU977" s="54"/>
      <c r="EV977" s="54"/>
      <c r="EW977" s="54"/>
      <c r="EX977" s="54"/>
      <c r="EY977" s="54"/>
      <c r="EZ977" s="54"/>
      <c r="FA977" s="54"/>
      <c r="FB977" s="54"/>
      <c r="FC977" s="54"/>
      <c r="FD977" s="54"/>
      <c r="FE977" s="54"/>
      <c r="FF977" s="54"/>
      <c r="FG977" s="54"/>
      <c r="FH977" s="54"/>
      <c r="FI977" s="54"/>
      <c r="FJ977" s="54"/>
      <c r="FK977" s="54"/>
      <c r="FL977" s="54"/>
      <c r="FM977" s="54"/>
      <c r="FN977" s="54"/>
      <c r="FO977" s="54"/>
      <c r="FP977" s="54"/>
      <c r="FQ977" s="54"/>
      <c r="FR977" s="54"/>
      <c r="FS977" s="54"/>
      <c r="FT977" s="54"/>
      <c r="FU977" s="54"/>
      <c r="FV977" s="54"/>
      <c r="FW977" s="54"/>
      <c r="FX977" s="54"/>
      <c r="FY977" s="54"/>
      <c r="FZ977" s="54"/>
      <c r="GA977" s="54"/>
      <c r="GB977" s="54"/>
      <c r="GC977" s="54"/>
      <c r="GD977" s="54"/>
      <c r="GE977" s="54"/>
      <c r="GF977" s="54"/>
      <c r="GG977" s="54"/>
      <c r="GH977" s="54"/>
      <c r="GI977" s="54"/>
      <c r="GJ977" s="54"/>
      <c r="GK977" s="54"/>
      <c r="GL977" s="54"/>
      <c r="GM977" s="54"/>
      <c r="GN977" s="54"/>
      <c r="GO977" s="54"/>
      <c r="GP977" s="54"/>
      <c r="GQ977" s="54"/>
      <c r="GR977" s="54"/>
      <c r="GS977" s="54"/>
      <c r="GT977" s="54"/>
      <c r="GU977" s="54"/>
      <c r="GV977" s="54"/>
      <c r="GW977" s="54"/>
      <c r="GX977" s="54"/>
      <c r="GY977" s="54"/>
      <c r="GZ977" s="54"/>
      <c r="HA977" s="54"/>
      <c r="HB977" s="54"/>
      <c r="HC977" s="54"/>
      <c r="HD977" s="54"/>
      <c r="HE977" s="54"/>
      <c r="HF977" s="54"/>
      <c r="HG977" s="54"/>
      <c r="HH977" s="54"/>
      <c r="HI977" s="54"/>
      <c r="HJ977" s="54"/>
      <c r="HK977" s="54"/>
      <c r="HL977" s="54"/>
      <c r="HM977" s="54"/>
      <c r="HN977" s="54"/>
      <c r="HO977" s="54"/>
      <c r="HP977" s="54"/>
      <c r="HQ977" s="54"/>
      <c r="HR977" s="54"/>
      <c r="HS977" s="54"/>
      <c r="HT977" s="54"/>
      <c r="HU977" s="54"/>
      <c r="HV977" s="54"/>
      <c r="HW977" s="54"/>
      <c r="HX977" s="54"/>
      <c r="HY977" s="54"/>
      <c r="HZ977" s="54"/>
      <c r="IA977" s="54"/>
      <c r="IB977" s="54"/>
      <c r="IC977" s="54"/>
      <c r="ID977" s="54"/>
      <c r="IE977" s="54"/>
      <c r="IF977" s="54"/>
      <c r="IG977" s="54"/>
      <c r="IH977" s="54"/>
      <c r="II977" s="54"/>
      <c r="IJ977" s="54"/>
      <c r="IK977" s="54"/>
      <c r="IL977" s="54"/>
      <c r="IM977" s="54"/>
      <c r="IN977" s="54"/>
      <c r="IO977" s="54"/>
      <c r="IP977" s="54"/>
      <c r="IQ977" s="54"/>
      <c r="IR977" s="54"/>
      <c r="IS977" s="54"/>
      <c r="IT977" s="54"/>
      <c r="IU977" s="54"/>
      <c r="IV977" s="54"/>
      <c r="IW977" s="54"/>
      <c r="IX977" s="54"/>
      <c r="IY977" s="54"/>
      <c r="IZ977" s="54"/>
      <c r="JA977" s="16"/>
      <c r="JB977" s="16"/>
      <c r="JC977" s="16"/>
      <c r="JD977" s="16"/>
    </row>
    <row r="978" spans="1:264" s="6" customFormat="1" x14ac:dyDescent="0.25">
      <c r="A978" s="55">
        <v>974</v>
      </c>
      <c r="B978" s="56">
        <f>ESTUDIANTES!B978</f>
        <v>0</v>
      </c>
      <c r="C978" s="56">
        <f>ESTUDIANTES!C978</f>
        <v>0</v>
      </c>
      <c r="D978" s="97">
        <f>ESTUDIANTES!D978</f>
        <v>0</v>
      </c>
      <c r="E978" s="97"/>
      <c r="F978" s="97"/>
      <c r="G978" s="97"/>
      <c r="H978" s="57">
        <f>ESTUDIANTES!H978</f>
        <v>0</v>
      </c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4"/>
      <c r="EK978" s="54"/>
      <c r="EL978" s="54"/>
      <c r="EM978" s="54"/>
      <c r="EN978" s="54"/>
      <c r="EO978" s="54"/>
      <c r="EP978" s="54"/>
      <c r="EQ978" s="54"/>
      <c r="ER978" s="54"/>
      <c r="ES978" s="54"/>
      <c r="ET978" s="54"/>
      <c r="EU978" s="54"/>
      <c r="EV978" s="54"/>
      <c r="EW978" s="54"/>
      <c r="EX978" s="54"/>
      <c r="EY978" s="54"/>
      <c r="EZ978" s="54"/>
      <c r="FA978" s="54"/>
      <c r="FB978" s="54"/>
      <c r="FC978" s="54"/>
      <c r="FD978" s="54"/>
      <c r="FE978" s="54"/>
      <c r="FF978" s="54"/>
      <c r="FG978" s="54"/>
      <c r="FH978" s="54"/>
      <c r="FI978" s="54"/>
      <c r="FJ978" s="54"/>
      <c r="FK978" s="54"/>
      <c r="FL978" s="54"/>
      <c r="FM978" s="54"/>
      <c r="FN978" s="54"/>
      <c r="FO978" s="54"/>
      <c r="FP978" s="54"/>
      <c r="FQ978" s="54"/>
      <c r="FR978" s="54"/>
      <c r="FS978" s="54"/>
      <c r="FT978" s="54"/>
      <c r="FU978" s="54"/>
      <c r="FV978" s="54"/>
      <c r="FW978" s="54"/>
      <c r="FX978" s="54"/>
      <c r="FY978" s="54"/>
      <c r="FZ978" s="54"/>
      <c r="GA978" s="54"/>
      <c r="GB978" s="54"/>
      <c r="GC978" s="54"/>
      <c r="GD978" s="54"/>
      <c r="GE978" s="54"/>
      <c r="GF978" s="54"/>
      <c r="GG978" s="54"/>
      <c r="GH978" s="54"/>
      <c r="GI978" s="54"/>
      <c r="GJ978" s="54"/>
      <c r="GK978" s="54"/>
      <c r="GL978" s="54"/>
      <c r="GM978" s="54"/>
      <c r="GN978" s="54"/>
      <c r="GO978" s="54"/>
      <c r="GP978" s="54"/>
      <c r="GQ978" s="54"/>
      <c r="GR978" s="54"/>
      <c r="GS978" s="54"/>
      <c r="GT978" s="54"/>
      <c r="GU978" s="54"/>
      <c r="GV978" s="54"/>
      <c r="GW978" s="54"/>
      <c r="GX978" s="54"/>
      <c r="GY978" s="54"/>
      <c r="GZ978" s="54"/>
      <c r="HA978" s="54"/>
      <c r="HB978" s="54"/>
      <c r="HC978" s="54"/>
      <c r="HD978" s="54"/>
      <c r="HE978" s="54"/>
      <c r="HF978" s="54"/>
      <c r="HG978" s="54"/>
      <c r="HH978" s="54"/>
      <c r="HI978" s="54"/>
      <c r="HJ978" s="54"/>
      <c r="HK978" s="54"/>
      <c r="HL978" s="54"/>
      <c r="HM978" s="54"/>
      <c r="HN978" s="54"/>
      <c r="HO978" s="54"/>
      <c r="HP978" s="54"/>
      <c r="HQ978" s="54"/>
      <c r="HR978" s="54"/>
      <c r="HS978" s="54"/>
      <c r="HT978" s="54"/>
      <c r="HU978" s="54"/>
      <c r="HV978" s="54"/>
      <c r="HW978" s="54"/>
      <c r="HX978" s="54"/>
      <c r="HY978" s="54"/>
      <c r="HZ978" s="54"/>
      <c r="IA978" s="54"/>
      <c r="IB978" s="54"/>
      <c r="IC978" s="54"/>
      <c r="ID978" s="54"/>
      <c r="IE978" s="54"/>
      <c r="IF978" s="54"/>
      <c r="IG978" s="54"/>
      <c r="IH978" s="54"/>
      <c r="II978" s="54"/>
      <c r="IJ978" s="54"/>
      <c r="IK978" s="54"/>
      <c r="IL978" s="54"/>
      <c r="IM978" s="54"/>
      <c r="IN978" s="54"/>
      <c r="IO978" s="54"/>
      <c r="IP978" s="54"/>
      <c r="IQ978" s="54"/>
      <c r="IR978" s="54"/>
      <c r="IS978" s="54"/>
      <c r="IT978" s="54"/>
      <c r="IU978" s="54"/>
      <c r="IV978" s="54"/>
      <c r="IW978" s="54"/>
      <c r="IX978" s="54"/>
      <c r="IY978" s="54"/>
      <c r="IZ978" s="54"/>
      <c r="JA978" s="16"/>
      <c r="JB978" s="16"/>
      <c r="JC978" s="16"/>
      <c r="JD978" s="16"/>
    </row>
    <row r="979" spans="1:264" s="6" customFormat="1" x14ac:dyDescent="0.25">
      <c r="A979" s="55">
        <v>975</v>
      </c>
      <c r="B979" s="56">
        <f>ESTUDIANTES!B979</f>
        <v>0</v>
      </c>
      <c r="C979" s="56">
        <f>ESTUDIANTES!C979</f>
        <v>0</v>
      </c>
      <c r="D979" s="97">
        <f>ESTUDIANTES!D979</f>
        <v>0</v>
      </c>
      <c r="E979" s="97"/>
      <c r="F979" s="97"/>
      <c r="G979" s="97"/>
      <c r="H979" s="57">
        <f>ESTUDIANTES!H979</f>
        <v>0</v>
      </c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  <c r="CP979" s="54"/>
      <c r="CQ979" s="54"/>
      <c r="CR979" s="54"/>
      <c r="CS979" s="54"/>
      <c r="CT979" s="54"/>
      <c r="CU979" s="54"/>
      <c r="CV979" s="54"/>
      <c r="CW979" s="54"/>
      <c r="CX979" s="54"/>
      <c r="CY979" s="54"/>
      <c r="CZ979" s="54"/>
      <c r="DA979" s="54"/>
      <c r="DB979" s="54"/>
      <c r="DC979" s="54"/>
      <c r="DD979" s="54"/>
      <c r="DE979" s="54"/>
      <c r="DF979" s="54"/>
      <c r="DG979" s="54"/>
      <c r="DH979" s="54"/>
      <c r="DI979" s="54"/>
      <c r="DJ979" s="54"/>
      <c r="DK979" s="54"/>
      <c r="DL979" s="54"/>
      <c r="DM979" s="54"/>
      <c r="DN979" s="54"/>
      <c r="DO979" s="54"/>
      <c r="DP979" s="54"/>
      <c r="DQ979" s="54"/>
      <c r="DR979" s="54"/>
      <c r="DS979" s="54"/>
      <c r="DT979" s="54"/>
      <c r="DU979" s="54"/>
      <c r="DV979" s="54"/>
      <c r="DW979" s="54"/>
      <c r="DX979" s="54"/>
      <c r="DY979" s="54"/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  <c r="EJ979" s="54"/>
      <c r="EK979" s="54"/>
      <c r="EL979" s="54"/>
      <c r="EM979" s="54"/>
      <c r="EN979" s="54"/>
      <c r="EO979" s="54"/>
      <c r="EP979" s="54"/>
      <c r="EQ979" s="54"/>
      <c r="ER979" s="54"/>
      <c r="ES979" s="54"/>
      <c r="ET979" s="54"/>
      <c r="EU979" s="54"/>
      <c r="EV979" s="54"/>
      <c r="EW979" s="54"/>
      <c r="EX979" s="54"/>
      <c r="EY979" s="54"/>
      <c r="EZ979" s="54"/>
      <c r="FA979" s="54"/>
      <c r="FB979" s="54"/>
      <c r="FC979" s="54"/>
      <c r="FD979" s="54"/>
      <c r="FE979" s="54"/>
      <c r="FF979" s="54"/>
      <c r="FG979" s="54"/>
      <c r="FH979" s="54"/>
      <c r="FI979" s="54"/>
      <c r="FJ979" s="54"/>
      <c r="FK979" s="54"/>
      <c r="FL979" s="54"/>
      <c r="FM979" s="54"/>
      <c r="FN979" s="54"/>
      <c r="FO979" s="54"/>
      <c r="FP979" s="54"/>
      <c r="FQ979" s="54"/>
      <c r="FR979" s="54"/>
      <c r="FS979" s="54"/>
      <c r="FT979" s="54"/>
      <c r="FU979" s="54"/>
      <c r="FV979" s="54"/>
      <c r="FW979" s="54"/>
      <c r="FX979" s="54"/>
      <c r="FY979" s="54"/>
      <c r="FZ979" s="54"/>
      <c r="GA979" s="54"/>
      <c r="GB979" s="54"/>
      <c r="GC979" s="54"/>
      <c r="GD979" s="54"/>
      <c r="GE979" s="54"/>
      <c r="GF979" s="54"/>
      <c r="GG979" s="54"/>
      <c r="GH979" s="54"/>
      <c r="GI979" s="54"/>
      <c r="GJ979" s="54"/>
      <c r="GK979" s="54"/>
      <c r="GL979" s="54"/>
      <c r="GM979" s="54"/>
      <c r="GN979" s="54"/>
      <c r="GO979" s="54"/>
      <c r="GP979" s="54"/>
      <c r="GQ979" s="54"/>
      <c r="GR979" s="54"/>
      <c r="GS979" s="54"/>
      <c r="GT979" s="54"/>
      <c r="GU979" s="54"/>
      <c r="GV979" s="54"/>
      <c r="GW979" s="54"/>
      <c r="GX979" s="54"/>
      <c r="GY979" s="54"/>
      <c r="GZ979" s="54"/>
      <c r="HA979" s="54"/>
      <c r="HB979" s="54"/>
      <c r="HC979" s="54"/>
      <c r="HD979" s="54"/>
      <c r="HE979" s="54"/>
      <c r="HF979" s="54"/>
      <c r="HG979" s="54"/>
      <c r="HH979" s="54"/>
      <c r="HI979" s="54"/>
      <c r="HJ979" s="54"/>
      <c r="HK979" s="54"/>
      <c r="HL979" s="54"/>
      <c r="HM979" s="54"/>
      <c r="HN979" s="54"/>
      <c r="HO979" s="54"/>
      <c r="HP979" s="54"/>
      <c r="HQ979" s="54"/>
      <c r="HR979" s="54"/>
      <c r="HS979" s="54"/>
      <c r="HT979" s="54"/>
      <c r="HU979" s="54"/>
      <c r="HV979" s="54"/>
      <c r="HW979" s="54"/>
      <c r="HX979" s="54"/>
      <c r="HY979" s="54"/>
      <c r="HZ979" s="54"/>
      <c r="IA979" s="54"/>
      <c r="IB979" s="54"/>
      <c r="IC979" s="54"/>
      <c r="ID979" s="54"/>
      <c r="IE979" s="54"/>
      <c r="IF979" s="54"/>
      <c r="IG979" s="54"/>
      <c r="IH979" s="54"/>
      <c r="II979" s="54"/>
      <c r="IJ979" s="54"/>
      <c r="IK979" s="54"/>
      <c r="IL979" s="54"/>
      <c r="IM979" s="54"/>
      <c r="IN979" s="54"/>
      <c r="IO979" s="54"/>
      <c r="IP979" s="54"/>
      <c r="IQ979" s="54"/>
      <c r="IR979" s="54"/>
      <c r="IS979" s="54"/>
      <c r="IT979" s="54"/>
      <c r="IU979" s="54"/>
      <c r="IV979" s="54"/>
      <c r="IW979" s="54"/>
      <c r="IX979" s="54"/>
      <c r="IY979" s="54"/>
      <c r="IZ979" s="54"/>
      <c r="JA979" s="16"/>
      <c r="JB979" s="16"/>
      <c r="JC979" s="16"/>
      <c r="JD979" s="16"/>
    </row>
    <row r="980" spans="1:264" s="6" customFormat="1" x14ac:dyDescent="0.25">
      <c r="A980" s="55">
        <v>976</v>
      </c>
      <c r="B980" s="56">
        <f>ESTUDIANTES!B980</f>
        <v>0</v>
      </c>
      <c r="C980" s="56">
        <f>ESTUDIANTES!C980</f>
        <v>0</v>
      </c>
      <c r="D980" s="97">
        <f>ESTUDIANTES!D980</f>
        <v>0</v>
      </c>
      <c r="E980" s="97"/>
      <c r="F980" s="97"/>
      <c r="G980" s="97"/>
      <c r="H980" s="57">
        <f>ESTUDIANTES!H980</f>
        <v>0</v>
      </c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  <c r="CP980" s="54"/>
      <c r="CQ980" s="54"/>
      <c r="CR980" s="54"/>
      <c r="CS980" s="54"/>
      <c r="CT980" s="54"/>
      <c r="CU980" s="54"/>
      <c r="CV980" s="54"/>
      <c r="CW980" s="54"/>
      <c r="CX980" s="54"/>
      <c r="CY980" s="54"/>
      <c r="CZ980" s="54"/>
      <c r="DA980" s="54"/>
      <c r="DB980" s="54"/>
      <c r="DC980" s="54"/>
      <c r="DD980" s="54"/>
      <c r="DE980" s="54"/>
      <c r="DF980" s="54"/>
      <c r="DG980" s="54"/>
      <c r="DH980" s="54"/>
      <c r="DI980" s="54"/>
      <c r="DJ980" s="54"/>
      <c r="DK980" s="54"/>
      <c r="DL980" s="54"/>
      <c r="DM980" s="54"/>
      <c r="DN980" s="54"/>
      <c r="DO980" s="54"/>
      <c r="DP980" s="54"/>
      <c r="DQ980" s="54"/>
      <c r="DR980" s="54"/>
      <c r="DS980" s="54"/>
      <c r="DT980" s="54"/>
      <c r="DU980" s="54"/>
      <c r="DV980" s="54"/>
      <c r="DW980" s="54"/>
      <c r="DX980" s="54"/>
      <c r="DY980" s="54"/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  <c r="EJ980" s="54"/>
      <c r="EK980" s="54"/>
      <c r="EL980" s="54"/>
      <c r="EM980" s="54"/>
      <c r="EN980" s="54"/>
      <c r="EO980" s="54"/>
      <c r="EP980" s="54"/>
      <c r="EQ980" s="54"/>
      <c r="ER980" s="54"/>
      <c r="ES980" s="54"/>
      <c r="ET980" s="54"/>
      <c r="EU980" s="54"/>
      <c r="EV980" s="54"/>
      <c r="EW980" s="54"/>
      <c r="EX980" s="54"/>
      <c r="EY980" s="54"/>
      <c r="EZ980" s="54"/>
      <c r="FA980" s="54"/>
      <c r="FB980" s="54"/>
      <c r="FC980" s="54"/>
      <c r="FD980" s="54"/>
      <c r="FE980" s="54"/>
      <c r="FF980" s="54"/>
      <c r="FG980" s="54"/>
      <c r="FH980" s="54"/>
      <c r="FI980" s="54"/>
      <c r="FJ980" s="54"/>
      <c r="FK980" s="54"/>
      <c r="FL980" s="54"/>
      <c r="FM980" s="54"/>
      <c r="FN980" s="54"/>
      <c r="FO980" s="54"/>
      <c r="FP980" s="54"/>
      <c r="FQ980" s="54"/>
      <c r="FR980" s="54"/>
      <c r="FS980" s="54"/>
      <c r="FT980" s="54"/>
      <c r="FU980" s="54"/>
      <c r="FV980" s="54"/>
      <c r="FW980" s="54"/>
      <c r="FX980" s="54"/>
      <c r="FY980" s="54"/>
      <c r="FZ980" s="54"/>
      <c r="GA980" s="54"/>
      <c r="GB980" s="54"/>
      <c r="GC980" s="54"/>
      <c r="GD980" s="54"/>
      <c r="GE980" s="54"/>
      <c r="GF980" s="54"/>
      <c r="GG980" s="54"/>
      <c r="GH980" s="54"/>
      <c r="GI980" s="54"/>
      <c r="GJ980" s="54"/>
      <c r="GK980" s="54"/>
      <c r="GL980" s="54"/>
      <c r="GM980" s="54"/>
      <c r="GN980" s="54"/>
      <c r="GO980" s="54"/>
      <c r="GP980" s="54"/>
      <c r="GQ980" s="54"/>
      <c r="GR980" s="54"/>
      <c r="GS980" s="54"/>
      <c r="GT980" s="54"/>
      <c r="GU980" s="54"/>
      <c r="GV980" s="54"/>
      <c r="GW980" s="54"/>
      <c r="GX980" s="54"/>
      <c r="GY980" s="54"/>
      <c r="GZ980" s="54"/>
      <c r="HA980" s="54"/>
      <c r="HB980" s="54"/>
      <c r="HC980" s="54"/>
      <c r="HD980" s="54"/>
      <c r="HE980" s="54"/>
      <c r="HF980" s="54"/>
      <c r="HG980" s="54"/>
      <c r="HH980" s="54"/>
      <c r="HI980" s="54"/>
      <c r="HJ980" s="54"/>
      <c r="HK980" s="54"/>
      <c r="HL980" s="54"/>
      <c r="HM980" s="54"/>
      <c r="HN980" s="54"/>
      <c r="HO980" s="54"/>
      <c r="HP980" s="54"/>
      <c r="HQ980" s="54"/>
      <c r="HR980" s="54"/>
      <c r="HS980" s="54"/>
      <c r="HT980" s="54"/>
      <c r="HU980" s="54"/>
      <c r="HV980" s="54"/>
      <c r="HW980" s="54"/>
      <c r="HX980" s="54"/>
      <c r="HY980" s="54"/>
      <c r="HZ980" s="54"/>
      <c r="IA980" s="54"/>
      <c r="IB980" s="54"/>
      <c r="IC980" s="54"/>
      <c r="ID980" s="54"/>
      <c r="IE980" s="54"/>
      <c r="IF980" s="54"/>
      <c r="IG980" s="54"/>
      <c r="IH980" s="54"/>
      <c r="II980" s="54"/>
      <c r="IJ980" s="54"/>
      <c r="IK980" s="54"/>
      <c r="IL980" s="54"/>
      <c r="IM980" s="54"/>
      <c r="IN980" s="54"/>
      <c r="IO980" s="54"/>
      <c r="IP980" s="54"/>
      <c r="IQ980" s="54"/>
      <c r="IR980" s="54"/>
      <c r="IS980" s="54"/>
      <c r="IT980" s="54"/>
      <c r="IU980" s="54"/>
      <c r="IV980" s="54"/>
      <c r="IW980" s="54"/>
      <c r="IX980" s="54"/>
      <c r="IY980" s="54"/>
      <c r="IZ980" s="54"/>
      <c r="JA980" s="16"/>
      <c r="JB980" s="16"/>
      <c r="JC980" s="16"/>
      <c r="JD980" s="16"/>
    </row>
    <row r="981" spans="1:264" s="6" customFormat="1" x14ac:dyDescent="0.25">
      <c r="A981" s="55">
        <v>977</v>
      </c>
      <c r="B981" s="56">
        <f>ESTUDIANTES!B981</f>
        <v>0</v>
      </c>
      <c r="C981" s="56">
        <f>ESTUDIANTES!C981</f>
        <v>0</v>
      </c>
      <c r="D981" s="97">
        <f>ESTUDIANTES!D981</f>
        <v>0</v>
      </c>
      <c r="E981" s="97"/>
      <c r="F981" s="97"/>
      <c r="G981" s="97"/>
      <c r="H981" s="57">
        <f>ESTUDIANTES!H981</f>
        <v>0</v>
      </c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4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4"/>
      <c r="EK981" s="54"/>
      <c r="EL981" s="54"/>
      <c r="EM981" s="54"/>
      <c r="EN981" s="54"/>
      <c r="EO981" s="54"/>
      <c r="EP981" s="54"/>
      <c r="EQ981" s="54"/>
      <c r="ER981" s="54"/>
      <c r="ES981" s="54"/>
      <c r="ET981" s="54"/>
      <c r="EU981" s="54"/>
      <c r="EV981" s="54"/>
      <c r="EW981" s="54"/>
      <c r="EX981" s="54"/>
      <c r="EY981" s="54"/>
      <c r="EZ981" s="54"/>
      <c r="FA981" s="54"/>
      <c r="FB981" s="54"/>
      <c r="FC981" s="54"/>
      <c r="FD981" s="54"/>
      <c r="FE981" s="54"/>
      <c r="FF981" s="54"/>
      <c r="FG981" s="54"/>
      <c r="FH981" s="54"/>
      <c r="FI981" s="54"/>
      <c r="FJ981" s="54"/>
      <c r="FK981" s="54"/>
      <c r="FL981" s="54"/>
      <c r="FM981" s="54"/>
      <c r="FN981" s="54"/>
      <c r="FO981" s="54"/>
      <c r="FP981" s="54"/>
      <c r="FQ981" s="54"/>
      <c r="FR981" s="54"/>
      <c r="FS981" s="54"/>
      <c r="FT981" s="54"/>
      <c r="FU981" s="54"/>
      <c r="FV981" s="54"/>
      <c r="FW981" s="54"/>
      <c r="FX981" s="54"/>
      <c r="FY981" s="54"/>
      <c r="FZ981" s="54"/>
      <c r="GA981" s="54"/>
      <c r="GB981" s="54"/>
      <c r="GC981" s="54"/>
      <c r="GD981" s="54"/>
      <c r="GE981" s="54"/>
      <c r="GF981" s="54"/>
      <c r="GG981" s="54"/>
      <c r="GH981" s="54"/>
      <c r="GI981" s="54"/>
      <c r="GJ981" s="54"/>
      <c r="GK981" s="54"/>
      <c r="GL981" s="54"/>
      <c r="GM981" s="54"/>
      <c r="GN981" s="54"/>
      <c r="GO981" s="54"/>
      <c r="GP981" s="54"/>
      <c r="GQ981" s="54"/>
      <c r="GR981" s="54"/>
      <c r="GS981" s="54"/>
      <c r="GT981" s="54"/>
      <c r="GU981" s="54"/>
      <c r="GV981" s="54"/>
      <c r="GW981" s="54"/>
      <c r="GX981" s="54"/>
      <c r="GY981" s="54"/>
      <c r="GZ981" s="54"/>
      <c r="HA981" s="54"/>
      <c r="HB981" s="54"/>
      <c r="HC981" s="54"/>
      <c r="HD981" s="54"/>
      <c r="HE981" s="54"/>
      <c r="HF981" s="54"/>
      <c r="HG981" s="54"/>
      <c r="HH981" s="54"/>
      <c r="HI981" s="54"/>
      <c r="HJ981" s="54"/>
      <c r="HK981" s="54"/>
      <c r="HL981" s="54"/>
      <c r="HM981" s="54"/>
      <c r="HN981" s="54"/>
      <c r="HO981" s="54"/>
      <c r="HP981" s="54"/>
      <c r="HQ981" s="54"/>
      <c r="HR981" s="54"/>
      <c r="HS981" s="54"/>
      <c r="HT981" s="54"/>
      <c r="HU981" s="54"/>
      <c r="HV981" s="54"/>
      <c r="HW981" s="54"/>
      <c r="HX981" s="54"/>
      <c r="HY981" s="54"/>
      <c r="HZ981" s="54"/>
      <c r="IA981" s="54"/>
      <c r="IB981" s="54"/>
      <c r="IC981" s="54"/>
      <c r="ID981" s="54"/>
      <c r="IE981" s="54"/>
      <c r="IF981" s="54"/>
      <c r="IG981" s="54"/>
      <c r="IH981" s="54"/>
      <c r="II981" s="54"/>
      <c r="IJ981" s="54"/>
      <c r="IK981" s="54"/>
      <c r="IL981" s="54"/>
      <c r="IM981" s="54"/>
      <c r="IN981" s="54"/>
      <c r="IO981" s="54"/>
      <c r="IP981" s="54"/>
      <c r="IQ981" s="54"/>
      <c r="IR981" s="54"/>
      <c r="IS981" s="54"/>
      <c r="IT981" s="54"/>
      <c r="IU981" s="54"/>
      <c r="IV981" s="54"/>
      <c r="IW981" s="54"/>
      <c r="IX981" s="54"/>
      <c r="IY981" s="54"/>
      <c r="IZ981" s="54"/>
      <c r="JA981" s="16"/>
      <c r="JB981" s="16"/>
      <c r="JC981" s="16"/>
      <c r="JD981" s="16"/>
    </row>
    <row r="982" spans="1:264" s="6" customFormat="1" x14ac:dyDescent="0.25">
      <c r="A982" s="55">
        <v>978</v>
      </c>
      <c r="B982" s="56">
        <f>ESTUDIANTES!B982</f>
        <v>0</v>
      </c>
      <c r="C982" s="56">
        <f>ESTUDIANTES!C982</f>
        <v>0</v>
      </c>
      <c r="D982" s="97">
        <f>ESTUDIANTES!D982</f>
        <v>0</v>
      </c>
      <c r="E982" s="97"/>
      <c r="F982" s="97"/>
      <c r="G982" s="97"/>
      <c r="H982" s="57">
        <f>ESTUDIANTES!H982</f>
        <v>0</v>
      </c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4"/>
      <c r="CX982" s="54"/>
      <c r="CY982" s="54"/>
      <c r="CZ982" s="54"/>
      <c r="DA982" s="54"/>
      <c r="DB982" s="54"/>
      <c r="DC982" s="54"/>
      <c r="DD982" s="54"/>
      <c r="DE982" s="54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4"/>
      <c r="EK982" s="54"/>
      <c r="EL982" s="54"/>
      <c r="EM982" s="54"/>
      <c r="EN982" s="54"/>
      <c r="EO982" s="54"/>
      <c r="EP982" s="54"/>
      <c r="EQ982" s="54"/>
      <c r="ER982" s="54"/>
      <c r="ES982" s="54"/>
      <c r="ET982" s="54"/>
      <c r="EU982" s="54"/>
      <c r="EV982" s="54"/>
      <c r="EW982" s="54"/>
      <c r="EX982" s="54"/>
      <c r="EY982" s="54"/>
      <c r="EZ982" s="54"/>
      <c r="FA982" s="54"/>
      <c r="FB982" s="54"/>
      <c r="FC982" s="54"/>
      <c r="FD982" s="54"/>
      <c r="FE982" s="54"/>
      <c r="FF982" s="54"/>
      <c r="FG982" s="54"/>
      <c r="FH982" s="54"/>
      <c r="FI982" s="54"/>
      <c r="FJ982" s="54"/>
      <c r="FK982" s="54"/>
      <c r="FL982" s="54"/>
      <c r="FM982" s="54"/>
      <c r="FN982" s="54"/>
      <c r="FO982" s="54"/>
      <c r="FP982" s="54"/>
      <c r="FQ982" s="54"/>
      <c r="FR982" s="54"/>
      <c r="FS982" s="54"/>
      <c r="FT982" s="54"/>
      <c r="FU982" s="54"/>
      <c r="FV982" s="54"/>
      <c r="FW982" s="54"/>
      <c r="FX982" s="54"/>
      <c r="FY982" s="54"/>
      <c r="FZ982" s="54"/>
      <c r="GA982" s="54"/>
      <c r="GB982" s="54"/>
      <c r="GC982" s="54"/>
      <c r="GD982" s="54"/>
      <c r="GE982" s="54"/>
      <c r="GF982" s="54"/>
      <c r="GG982" s="54"/>
      <c r="GH982" s="54"/>
      <c r="GI982" s="54"/>
      <c r="GJ982" s="54"/>
      <c r="GK982" s="54"/>
      <c r="GL982" s="54"/>
      <c r="GM982" s="54"/>
      <c r="GN982" s="54"/>
      <c r="GO982" s="54"/>
      <c r="GP982" s="54"/>
      <c r="GQ982" s="54"/>
      <c r="GR982" s="54"/>
      <c r="GS982" s="54"/>
      <c r="GT982" s="54"/>
      <c r="GU982" s="54"/>
      <c r="GV982" s="54"/>
      <c r="GW982" s="54"/>
      <c r="GX982" s="54"/>
      <c r="GY982" s="54"/>
      <c r="GZ982" s="54"/>
      <c r="HA982" s="54"/>
      <c r="HB982" s="54"/>
      <c r="HC982" s="54"/>
      <c r="HD982" s="54"/>
      <c r="HE982" s="54"/>
      <c r="HF982" s="54"/>
      <c r="HG982" s="54"/>
      <c r="HH982" s="54"/>
      <c r="HI982" s="54"/>
      <c r="HJ982" s="54"/>
      <c r="HK982" s="54"/>
      <c r="HL982" s="54"/>
      <c r="HM982" s="54"/>
      <c r="HN982" s="54"/>
      <c r="HO982" s="54"/>
      <c r="HP982" s="54"/>
      <c r="HQ982" s="54"/>
      <c r="HR982" s="54"/>
      <c r="HS982" s="54"/>
      <c r="HT982" s="54"/>
      <c r="HU982" s="54"/>
      <c r="HV982" s="54"/>
      <c r="HW982" s="54"/>
      <c r="HX982" s="54"/>
      <c r="HY982" s="54"/>
      <c r="HZ982" s="54"/>
      <c r="IA982" s="54"/>
      <c r="IB982" s="54"/>
      <c r="IC982" s="54"/>
      <c r="ID982" s="54"/>
      <c r="IE982" s="54"/>
      <c r="IF982" s="54"/>
      <c r="IG982" s="54"/>
      <c r="IH982" s="54"/>
      <c r="II982" s="54"/>
      <c r="IJ982" s="54"/>
      <c r="IK982" s="54"/>
      <c r="IL982" s="54"/>
      <c r="IM982" s="54"/>
      <c r="IN982" s="54"/>
      <c r="IO982" s="54"/>
      <c r="IP982" s="54"/>
      <c r="IQ982" s="54"/>
      <c r="IR982" s="54"/>
      <c r="IS982" s="54"/>
      <c r="IT982" s="54"/>
      <c r="IU982" s="54"/>
      <c r="IV982" s="54"/>
      <c r="IW982" s="54"/>
      <c r="IX982" s="54"/>
      <c r="IY982" s="54"/>
      <c r="IZ982" s="54"/>
      <c r="JA982" s="16"/>
      <c r="JB982" s="16"/>
      <c r="JC982" s="16"/>
      <c r="JD982" s="16"/>
    </row>
    <row r="983" spans="1:264" s="6" customFormat="1" x14ac:dyDescent="0.25">
      <c r="A983" s="55">
        <v>979</v>
      </c>
      <c r="B983" s="56">
        <f>ESTUDIANTES!B983</f>
        <v>0</v>
      </c>
      <c r="C983" s="56">
        <f>ESTUDIANTES!C983</f>
        <v>0</v>
      </c>
      <c r="D983" s="97">
        <f>ESTUDIANTES!D983</f>
        <v>0</v>
      </c>
      <c r="E983" s="97"/>
      <c r="F983" s="97"/>
      <c r="G983" s="97"/>
      <c r="H983" s="57">
        <f>ESTUDIANTES!H983</f>
        <v>0</v>
      </c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4"/>
      <c r="EK983" s="54"/>
      <c r="EL983" s="54"/>
      <c r="EM983" s="54"/>
      <c r="EN983" s="54"/>
      <c r="EO983" s="54"/>
      <c r="EP983" s="54"/>
      <c r="EQ983" s="54"/>
      <c r="ER983" s="54"/>
      <c r="ES983" s="54"/>
      <c r="ET983" s="54"/>
      <c r="EU983" s="54"/>
      <c r="EV983" s="54"/>
      <c r="EW983" s="54"/>
      <c r="EX983" s="54"/>
      <c r="EY983" s="54"/>
      <c r="EZ983" s="54"/>
      <c r="FA983" s="54"/>
      <c r="FB983" s="54"/>
      <c r="FC983" s="54"/>
      <c r="FD983" s="54"/>
      <c r="FE983" s="54"/>
      <c r="FF983" s="54"/>
      <c r="FG983" s="54"/>
      <c r="FH983" s="54"/>
      <c r="FI983" s="54"/>
      <c r="FJ983" s="54"/>
      <c r="FK983" s="54"/>
      <c r="FL983" s="54"/>
      <c r="FM983" s="54"/>
      <c r="FN983" s="54"/>
      <c r="FO983" s="54"/>
      <c r="FP983" s="54"/>
      <c r="FQ983" s="54"/>
      <c r="FR983" s="54"/>
      <c r="FS983" s="54"/>
      <c r="FT983" s="54"/>
      <c r="FU983" s="54"/>
      <c r="FV983" s="54"/>
      <c r="FW983" s="54"/>
      <c r="FX983" s="54"/>
      <c r="FY983" s="54"/>
      <c r="FZ983" s="54"/>
      <c r="GA983" s="54"/>
      <c r="GB983" s="54"/>
      <c r="GC983" s="54"/>
      <c r="GD983" s="54"/>
      <c r="GE983" s="54"/>
      <c r="GF983" s="54"/>
      <c r="GG983" s="54"/>
      <c r="GH983" s="54"/>
      <c r="GI983" s="54"/>
      <c r="GJ983" s="54"/>
      <c r="GK983" s="54"/>
      <c r="GL983" s="54"/>
      <c r="GM983" s="54"/>
      <c r="GN983" s="54"/>
      <c r="GO983" s="54"/>
      <c r="GP983" s="54"/>
      <c r="GQ983" s="54"/>
      <c r="GR983" s="54"/>
      <c r="GS983" s="54"/>
      <c r="GT983" s="54"/>
      <c r="GU983" s="54"/>
      <c r="GV983" s="54"/>
      <c r="GW983" s="54"/>
      <c r="GX983" s="54"/>
      <c r="GY983" s="54"/>
      <c r="GZ983" s="54"/>
      <c r="HA983" s="54"/>
      <c r="HB983" s="54"/>
      <c r="HC983" s="54"/>
      <c r="HD983" s="54"/>
      <c r="HE983" s="54"/>
      <c r="HF983" s="54"/>
      <c r="HG983" s="54"/>
      <c r="HH983" s="54"/>
      <c r="HI983" s="54"/>
      <c r="HJ983" s="54"/>
      <c r="HK983" s="54"/>
      <c r="HL983" s="54"/>
      <c r="HM983" s="54"/>
      <c r="HN983" s="54"/>
      <c r="HO983" s="54"/>
      <c r="HP983" s="54"/>
      <c r="HQ983" s="54"/>
      <c r="HR983" s="54"/>
      <c r="HS983" s="54"/>
      <c r="HT983" s="54"/>
      <c r="HU983" s="54"/>
      <c r="HV983" s="54"/>
      <c r="HW983" s="54"/>
      <c r="HX983" s="54"/>
      <c r="HY983" s="54"/>
      <c r="HZ983" s="54"/>
      <c r="IA983" s="54"/>
      <c r="IB983" s="54"/>
      <c r="IC983" s="54"/>
      <c r="ID983" s="54"/>
      <c r="IE983" s="54"/>
      <c r="IF983" s="54"/>
      <c r="IG983" s="54"/>
      <c r="IH983" s="54"/>
      <c r="II983" s="54"/>
      <c r="IJ983" s="54"/>
      <c r="IK983" s="54"/>
      <c r="IL983" s="54"/>
      <c r="IM983" s="54"/>
      <c r="IN983" s="54"/>
      <c r="IO983" s="54"/>
      <c r="IP983" s="54"/>
      <c r="IQ983" s="54"/>
      <c r="IR983" s="54"/>
      <c r="IS983" s="54"/>
      <c r="IT983" s="54"/>
      <c r="IU983" s="54"/>
      <c r="IV983" s="54"/>
      <c r="IW983" s="54"/>
      <c r="IX983" s="54"/>
      <c r="IY983" s="54"/>
      <c r="IZ983" s="54"/>
      <c r="JA983" s="16"/>
      <c r="JB983" s="16"/>
      <c r="JC983" s="16"/>
      <c r="JD983" s="16"/>
    </row>
    <row r="984" spans="1:264" s="6" customFormat="1" x14ac:dyDescent="0.25">
      <c r="A984" s="55">
        <v>980</v>
      </c>
      <c r="B984" s="56">
        <f>ESTUDIANTES!B984</f>
        <v>0</v>
      </c>
      <c r="C984" s="56">
        <f>ESTUDIANTES!C984</f>
        <v>0</v>
      </c>
      <c r="D984" s="97">
        <f>ESTUDIANTES!D984</f>
        <v>0</v>
      </c>
      <c r="E984" s="97"/>
      <c r="F984" s="97"/>
      <c r="G984" s="97"/>
      <c r="H984" s="57">
        <f>ESTUDIANTES!H984</f>
        <v>0</v>
      </c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4"/>
      <c r="EK984" s="54"/>
      <c r="EL984" s="54"/>
      <c r="EM984" s="54"/>
      <c r="EN984" s="54"/>
      <c r="EO984" s="54"/>
      <c r="EP984" s="54"/>
      <c r="EQ984" s="54"/>
      <c r="ER984" s="54"/>
      <c r="ES984" s="54"/>
      <c r="ET984" s="54"/>
      <c r="EU984" s="54"/>
      <c r="EV984" s="54"/>
      <c r="EW984" s="54"/>
      <c r="EX984" s="54"/>
      <c r="EY984" s="54"/>
      <c r="EZ984" s="54"/>
      <c r="FA984" s="54"/>
      <c r="FB984" s="54"/>
      <c r="FC984" s="54"/>
      <c r="FD984" s="54"/>
      <c r="FE984" s="54"/>
      <c r="FF984" s="54"/>
      <c r="FG984" s="54"/>
      <c r="FH984" s="54"/>
      <c r="FI984" s="54"/>
      <c r="FJ984" s="54"/>
      <c r="FK984" s="54"/>
      <c r="FL984" s="54"/>
      <c r="FM984" s="54"/>
      <c r="FN984" s="54"/>
      <c r="FO984" s="54"/>
      <c r="FP984" s="54"/>
      <c r="FQ984" s="54"/>
      <c r="FR984" s="54"/>
      <c r="FS984" s="54"/>
      <c r="FT984" s="54"/>
      <c r="FU984" s="54"/>
      <c r="FV984" s="54"/>
      <c r="FW984" s="54"/>
      <c r="FX984" s="54"/>
      <c r="FY984" s="54"/>
      <c r="FZ984" s="54"/>
      <c r="GA984" s="54"/>
      <c r="GB984" s="54"/>
      <c r="GC984" s="54"/>
      <c r="GD984" s="54"/>
      <c r="GE984" s="54"/>
      <c r="GF984" s="54"/>
      <c r="GG984" s="54"/>
      <c r="GH984" s="54"/>
      <c r="GI984" s="54"/>
      <c r="GJ984" s="54"/>
      <c r="GK984" s="54"/>
      <c r="GL984" s="54"/>
      <c r="GM984" s="54"/>
      <c r="GN984" s="54"/>
      <c r="GO984" s="54"/>
      <c r="GP984" s="54"/>
      <c r="GQ984" s="54"/>
      <c r="GR984" s="54"/>
      <c r="GS984" s="54"/>
      <c r="GT984" s="54"/>
      <c r="GU984" s="54"/>
      <c r="GV984" s="54"/>
      <c r="GW984" s="54"/>
      <c r="GX984" s="54"/>
      <c r="GY984" s="54"/>
      <c r="GZ984" s="54"/>
      <c r="HA984" s="54"/>
      <c r="HB984" s="54"/>
      <c r="HC984" s="54"/>
      <c r="HD984" s="54"/>
      <c r="HE984" s="54"/>
      <c r="HF984" s="54"/>
      <c r="HG984" s="54"/>
      <c r="HH984" s="54"/>
      <c r="HI984" s="54"/>
      <c r="HJ984" s="54"/>
      <c r="HK984" s="54"/>
      <c r="HL984" s="54"/>
      <c r="HM984" s="54"/>
      <c r="HN984" s="54"/>
      <c r="HO984" s="54"/>
      <c r="HP984" s="54"/>
      <c r="HQ984" s="54"/>
      <c r="HR984" s="54"/>
      <c r="HS984" s="54"/>
      <c r="HT984" s="54"/>
      <c r="HU984" s="54"/>
      <c r="HV984" s="54"/>
      <c r="HW984" s="54"/>
      <c r="HX984" s="54"/>
      <c r="HY984" s="54"/>
      <c r="HZ984" s="54"/>
      <c r="IA984" s="54"/>
      <c r="IB984" s="54"/>
      <c r="IC984" s="54"/>
      <c r="ID984" s="54"/>
      <c r="IE984" s="54"/>
      <c r="IF984" s="54"/>
      <c r="IG984" s="54"/>
      <c r="IH984" s="54"/>
      <c r="II984" s="54"/>
      <c r="IJ984" s="54"/>
      <c r="IK984" s="54"/>
      <c r="IL984" s="54"/>
      <c r="IM984" s="54"/>
      <c r="IN984" s="54"/>
      <c r="IO984" s="54"/>
      <c r="IP984" s="54"/>
      <c r="IQ984" s="54"/>
      <c r="IR984" s="54"/>
      <c r="IS984" s="54"/>
      <c r="IT984" s="54"/>
      <c r="IU984" s="54"/>
      <c r="IV984" s="54"/>
      <c r="IW984" s="54"/>
      <c r="IX984" s="54"/>
      <c r="IY984" s="54"/>
      <c r="IZ984" s="54"/>
      <c r="JA984" s="16"/>
      <c r="JB984" s="16"/>
      <c r="JC984" s="16"/>
      <c r="JD984" s="16"/>
    </row>
    <row r="985" spans="1:264" s="6" customFormat="1" x14ac:dyDescent="0.25">
      <c r="A985" s="55">
        <v>981</v>
      </c>
      <c r="B985" s="56">
        <f>ESTUDIANTES!B985</f>
        <v>0</v>
      </c>
      <c r="C985" s="56">
        <f>ESTUDIANTES!C985</f>
        <v>0</v>
      </c>
      <c r="D985" s="97">
        <f>ESTUDIANTES!D985</f>
        <v>0</v>
      </c>
      <c r="E985" s="97"/>
      <c r="F985" s="97"/>
      <c r="G985" s="97"/>
      <c r="H985" s="57">
        <f>ESTUDIANTES!H985</f>
        <v>0</v>
      </c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4"/>
      <c r="EK985" s="54"/>
      <c r="EL985" s="54"/>
      <c r="EM985" s="54"/>
      <c r="EN985" s="54"/>
      <c r="EO985" s="54"/>
      <c r="EP985" s="54"/>
      <c r="EQ985" s="54"/>
      <c r="ER985" s="54"/>
      <c r="ES985" s="54"/>
      <c r="ET985" s="54"/>
      <c r="EU985" s="54"/>
      <c r="EV985" s="54"/>
      <c r="EW985" s="54"/>
      <c r="EX985" s="54"/>
      <c r="EY985" s="54"/>
      <c r="EZ985" s="54"/>
      <c r="FA985" s="54"/>
      <c r="FB985" s="54"/>
      <c r="FC985" s="54"/>
      <c r="FD985" s="54"/>
      <c r="FE985" s="54"/>
      <c r="FF985" s="54"/>
      <c r="FG985" s="54"/>
      <c r="FH985" s="54"/>
      <c r="FI985" s="54"/>
      <c r="FJ985" s="54"/>
      <c r="FK985" s="54"/>
      <c r="FL985" s="54"/>
      <c r="FM985" s="54"/>
      <c r="FN985" s="54"/>
      <c r="FO985" s="54"/>
      <c r="FP985" s="54"/>
      <c r="FQ985" s="54"/>
      <c r="FR985" s="54"/>
      <c r="FS985" s="54"/>
      <c r="FT985" s="54"/>
      <c r="FU985" s="54"/>
      <c r="FV985" s="54"/>
      <c r="FW985" s="54"/>
      <c r="FX985" s="54"/>
      <c r="FY985" s="54"/>
      <c r="FZ985" s="54"/>
      <c r="GA985" s="54"/>
      <c r="GB985" s="54"/>
      <c r="GC985" s="54"/>
      <c r="GD985" s="54"/>
      <c r="GE985" s="54"/>
      <c r="GF985" s="54"/>
      <c r="GG985" s="54"/>
      <c r="GH985" s="54"/>
      <c r="GI985" s="54"/>
      <c r="GJ985" s="54"/>
      <c r="GK985" s="54"/>
      <c r="GL985" s="54"/>
      <c r="GM985" s="54"/>
      <c r="GN985" s="54"/>
      <c r="GO985" s="54"/>
      <c r="GP985" s="54"/>
      <c r="GQ985" s="54"/>
      <c r="GR985" s="54"/>
      <c r="GS985" s="54"/>
      <c r="GT985" s="54"/>
      <c r="GU985" s="54"/>
      <c r="GV985" s="54"/>
      <c r="GW985" s="54"/>
      <c r="GX985" s="54"/>
      <c r="GY985" s="54"/>
      <c r="GZ985" s="54"/>
      <c r="HA985" s="54"/>
      <c r="HB985" s="54"/>
      <c r="HC985" s="54"/>
      <c r="HD985" s="54"/>
      <c r="HE985" s="54"/>
      <c r="HF985" s="54"/>
      <c r="HG985" s="54"/>
      <c r="HH985" s="54"/>
      <c r="HI985" s="54"/>
      <c r="HJ985" s="54"/>
      <c r="HK985" s="54"/>
      <c r="HL985" s="54"/>
      <c r="HM985" s="54"/>
      <c r="HN985" s="54"/>
      <c r="HO985" s="54"/>
      <c r="HP985" s="54"/>
      <c r="HQ985" s="54"/>
      <c r="HR985" s="54"/>
      <c r="HS985" s="54"/>
      <c r="HT985" s="54"/>
      <c r="HU985" s="54"/>
      <c r="HV985" s="54"/>
      <c r="HW985" s="54"/>
      <c r="HX985" s="54"/>
      <c r="HY985" s="54"/>
      <c r="HZ985" s="54"/>
      <c r="IA985" s="54"/>
      <c r="IB985" s="54"/>
      <c r="IC985" s="54"/>
      <c r="ID985" s="54"/>
      <c r="IE985" s="54"/>
      <c r="IF985" s="54"/>
      <c r="IG985" s="54"/>
      <c r="IH985" s="54"/>
      <c r="II985" s="54"/>
      <c r="IJ985" s="54"/>
      <c r="IK985" s="54"/>
      <c r="IL985" s="54"/>
      <c r="IM985" s="54"/>
      <c r="IN985" s="54"/>
      <c r="IO985" s="54"/>
      <c r="IP985" s="54"/>
      <c r="IQ985" s="54"/>
      <c r="IR985" s="54"/>
      <c r="IS985" s="54"/>
      <c r="IT985" s="54"/>
      <c r="IU985" s="54"/>
      <c r="IV985" s="54"/>
      <c r="IW985" s="54"/>
      <c r="IX985" s="54"/>
      <c r="IY985" s="54"/>
      <c r="IZ985" s="54"/>
      <c r="JA985" s="16"/>
      <c r="JB985" s="16"/>
      <c r="JC985" s="16"/>
      <c r="JD985" s="16"/>
    </row>
    <row r="986" spans="1:264" s="6" customFormat="1" x14ac:dyDescent="0.25">
      <c r="A986" s="55">
        <v>982</v>
      </c>
      <c r="B986" s="56">
        <f>ESTUDIANTES!B986</f>
        <v>0</v>
      </c>
      <c r="C986" s="56">
        <f>ESTUDIANTES!C986</f>
        <v>0</v>
      </c>
      <c r="D986" s="97">
        <f>ESTUDIANTES!D986</f>
        <v>0</v>
      </c>
      <c r="E986" s="97"/>
      <c r="F986" s="97"/>
      <c r="G986" s="97"/>
      <c r="H986" s="57">
        <f>ESTUDIANTES!H986</f>
        <v>0</v>
      </c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  <c r="CP986" s="54"/>
      <c r="CQ986" s="54"/>
      <c r="CR986" s="54"/>
      <c r="CS986" s="54"/>
      <c r="CT986" s="54"/>
      <c r="CU986" s="54"/>
      <c r="CV986" s="54"/>
      <c r="CW986" s="54"/>
      <c r="CX986" s="54"/>
      <c r="CY986" s="54"/>
      <c r="CZ986" s="54"/>
      <c r="DA986" s="54"/>
      <c r="DB986" s="54"/>
      <c r="DC986" s="54"/>
      <c r="DD986" s="54"/>
      <c r="DE986" s="54"/>
      <c r="DF986" s="54"/>
      <c r="DG986" s="54"/>
      <c r="DH986" s="54"/>
      <c r="DI986" s="54"/>
      <c r="DJ986" s="54"/>
      <c r="DK986" s="54"/>
      <c r="DL986" s="54"/>
      <c r="DM986" s="54"/>
      <c r="DN986" s="54"/>
      <c r="DO986" s="54"/>
      <c r="DP986" s="54"/>
      <c r="DQ986" s="54"/>
      <c r="DR986" s="54"/>
      <c r="DS986" s="54"/>
      <c r="DT986" s="54"/>
      <c r="DU986" s="54"/>
      <c r="DV986" s="54"/>
      <c r="DW986" s="54"/>
      <c r="DX986" s="54"/>
      <c r="DY986" s="54"/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  <c r="EJ986" s="54"/>
      <c r="EK986" s="54"/>
      <c r="EL986" s="54"/>
      <c r="EM986" s="54"/>
      <c r="EN986" s="54"/>
      <c r="EO986" s="54"/>
      <c r="EP986" s="54"/>
      <c r="EQ986" s="54"/>
      <c r="ER986" s="54"/>
      <c r="ES986" s="54"/>
      <c r="ET986" s="54"/>
      <c r="EU986" s="54"/>
      <c r="EV986" s="54"/>
      <c r="EW986" s="54"/>
      <c r="EX986" s="54"/>
      <c r="EY986" s="54"/>
      <c r="EZ986" s="54"/>
      <c r="FA986" s="54"/>
      <c r="FB986" s="54"/>
      <c r="FC986" s="54"/>
      <c r="FD986" s="54"/>
      <c r="FE986" s="54"/>
      <c r="FF986" s="54"/>
      <c r="FG986" s="54"/>
      <c r="FH986" s="54"/>
      <c r="FI986" s="54"/>
      <c r="FJ986" s="54"/>
      <c r="FK986" s="54"/>
      <c r="FL986" s="54"/>
      <c r="FM986" s="54"/>
      <c r="FN986" s="54"/>
      <c r="FO986" s="54"/>
      <c r="FP986" s="54"/>
      <c r="FQ986" s="54"/>
      <c r="FR986" s="54"/>
      <c r="FS986" s="54"/>
      <c r="FT986" s="54"/>
      <c r="FU986" s="54"/>
      <c r="FV986" s="54"/>
      <c r="FW986" s="54"/>
      <c r="FX986" s="54"/>
      <c r="FY986" s="54"/>
      <c r="FZ986" s="54"/>
      <c r="GA986" s="54"/>
      <c r="GB986" s="54"/>
      <c r="GC986" s="54"/>
      <c r="GD986" s="54"/>
      <c r="GE986" s="54"/>
      <c r="GF986" s="54"/>
      <c r="GG986" s="54"/>
      <c r="GH986" s="54"/>
      <c r="GI986" s="54"/>
      <c r="GJ986" s="54"/>
      <c r="GK986" s="54"/>
      <c r="GL986" s="54"/>
      <c r="GM986" s="54"/>
      <c r="GN986" s="54"/>
      <c r="GO986" s="54"/>
      <c r="GP986" s="54"/>
      <c r="GQ986" s="54"/>
      <c r="GR986" s="54"/>
      <c r="GS986" s="54"/>
      <c r="GT986" s="54"/>
      <c r="GU986" s="54"/>
      <c r="GV986" s="54"/>
      <c r="GW986" s="54"/>
      <c r="GX986" s="54"/>
      <c r="GY986" s="54"/>
      <c r="GZ986" s="54"/>
      <c r="HA986" s="54"/>
      <c r="HB986" s="54"/>
      <c r="HC986" s="54"/>
      <c r="HD986" s="54"/>
      <c r="HE986" s="54"/>
      <c r="HF986" s="54"/>
      <c r="HG986" s="54"/>
      <c r="HH986" s="54"/>
      <c r="HI986" s="54"/>
      <c r="HJ986" s="54"/>
      <c r="HK986" s="54"/>
      <c r="HL986" s="54"/>
      <c r="HM986" s="54"/>
      <c r="HN986" s="54"/>
      <c r="HO986" s="54"/>
      <c r="HP986" s="54"/>
      <c r="HQ986" s="54"/>
      <c r="HR986" s="54"/>
      <c r="HS986" s="54"/>
      <c r="HT986" s="54"/>
      <c r="HU986" s="54"/>
      <c r="HV986" s="54"/>
      <c r="HW986" s="54"/>
      <c r="HX986" s="54"/>
      <c r="HY986" s="54"/>
      <c r="HZ986" s="54"/>
      <c r="IA986" s="54"/>
      <c r="IB986" s="54"/>
      <c r="IC986" s="54"/>
      <c r="ID986" s="54"/>
      <c r="IE986" s="54"/>
      <c r="IF986" s="54"/>
      <c r="IG986" s="54"/>
      <c r="IH986" s="54"/>
      <c r="II986" s="54"/>
      <c r="IJ986" s="54"/>
      <c r="IK986" s="54"/>
      <c r="IL986" s="54"/>
      <c r="IM986" s="54"/>
      <c r="IN986" s="54"/>
      <c r="IO986" s="54"/>
      <c r="IP986" s="54"/>
      <c r="IQ986" s="54"/>
      <c r="IR986" s="54"/>
      <c r="IS986" s="54"/>
      <c r="IT986" s="54"/>
      <c r="IU986" s="54"/>
      <c r="IV986" s="54"/>
      <c r="IW986" s="54"/>
      <c r="IX986" s="54"/>
      <c r="IY986" s="54"/>
      <c r="IZ986" s="54"/>
      <c r="JA986" s="16"/>
      <c r="JB986" s="16"/>
      <c r="JC986" s="16"/>
      <c r="JD986" s="16"/>
    </row>
    <row r="987" spans="1:264" s="6" customFormat="1" x14ac:dyDescent="0.25">
      <c r="A987" s="55">
        <v>983</v>
      </c>
      <c r="B987" s="56">
        <f>ESTUDIANTES!B987</f>
        <v>0</v>
      </c>
      <c r="C987" s="56">
        <f>ESTUDIANTES!C987</f>
        <v>0</v>
      </c>
      <c r="D987" s="97">
        <f>ESTUDIANTES!D987</f>
        <v>0</v>
      </c>
      <c r="E987" s="97"/>
      <c r="F987" s="97"/>
      <c r="G987" s="97"/>
      <c r="H987" s="57">
        <f>ESTUDIANTES!H987</f>
        <v>0</v>
      </c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  <c r="CP987" s="54"/>
      <c r="CQ987" s="54"/>
      <c r="CR987" s="54"/>
      <c r="CS987" s="54"/>
      <c r="CT987" s="54"/>
      <c r="CU987" s="54"/>
      <c r="CV987" s="54"/>
      <c r="CW987" s="54"/>
      <c r="CX987" s="54"/>
      <c r="CY987" s="54"/>
      <c r="CZ987" s="54"/>
      <c r="DA987" s="54"/>
      <c r="DB987" s="54"/>
      <c r="DC987" s="54"/>
      <c r="DD987" s="54"/>
      <c r="DE987" s="54"/>
      <c r="DF987" s="54"/>
      <c r="DG987" s="54"/>
      <c r="DH987" s="54"/>
      <c r="DI987" s="54"/>
      <c r="DJ987" s="54"/>
      <c r="DK987" s="54"/>
      <c r="DL987" s="54"/>
      <c r="DM987" s="54"/>
      <c r="DN987" s="54"/>
      <c r="DO987" s="54"/>
      <c r="DP987" s="54"/>
      <c r="DQ987" s="54"/>
      <c r="DR987" s="54"/>
      <c r="DS987" s="54"/>
      <c r="DT987" s="54"/>
      <c r="DU987" s="54"/>
      <c r="DV987" s="54"/>
      <c r="DW987" s="54"/>
      <c r="DX987" s="54"/>
      <c r="DY987" s="54"/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  <c r="EJ987" s="54"/>
      <c r="EK987" s="54"/>
      <c r="EL987" s="54"/>
      <c r="EM987" s="54"/>
      <c r="EN987" s="54"/>
      <c r="EO987" s="54"/>
      <c r="EP987" s="54"/>
      <c r="EQ987" s="54"/>
      <c r="ER987" s="54"/>
      <c r="ES987" s="54"/>
      <c r="ET987" s="54"/>
      <c r="EU987" s="54"/>
      <c r="EV987" s="54"/>
      <c r="EW987" s="54"/>
      <c r="EX987" s="54"/>
      <c r="EY987" s="54"/>
      <c r="EZ987" s="54"/>
      <c r="FA987" s="54"/>
      <c r="FB987" s="54"/>
      <c r="FC987" s="54"/>
      <c r="FD987" s="54"/>
      <c r="FE987" s="54"/>
      <c r="FF987" s="54"/>
      <c r="FG987" s="54"/>
      <c r="FH987" s="54"/>
      <c r="FI987" s="54"/>
      <c r="FJ987" s="54"/>
      <c r="FK987" s="54"/>
      <c r="FL987" s="54"/>
      <c r="FM987" s="54"/>
      <c r="FN987" s="54"/>
      <c r="FO987" s="54"/>
      <c r="FP987" s="54"/>
      <c r="FQ987" s="54"/>
      <c r="FR987" s="54"/>
      <c r="FS987" s="54"/>
      <c r="FT987" s="54"/>
      <c r="FU987" s="54"/>
      <c r="FV987" s="54"/>
      <c r="FW987" s="54"/>
      <c r="FX987" s="54"/>
      <c r="FY987" s="54"/>
      <c r="FZ987" s="54"/>
      <c r="GA987" s="54"/>
      <c r="GB987" s="54"/>
      <c r="GC987" s="54"/>
      <c r="GD987" s="54"/>
      <c r="GE987" s="54"/>
      <c r="GF987" s="54"/>
      <c r="GG987" s="54"/>
      <c r="GH987" s="54"/>
      <c r="GI987" s="54"/>
      <c r="GJ987" s="54"/>
      <c r="GK987" s="54"/>
      <c r="GL987" s="54"/>
      <c r="GM987" s="54"/>
      <c r="GN987" s="54"/>
      <c r="GO987" s="54"/>
      <c r="GP987" s="54"/>
      <c r="GQ987" s="54"/>
      <c r="GR987" s="54"/>
      <c r="GS987" s="54"/>
      <c r="GT987" s="54"/>
      <c r="GU987" s="54"/>
      <c r="GV987" s="54"/>
      <c r="GW987" s="54"/>
      <c r="GX987" s="54"/>
      <c r="GY987" s="54"/>
      <c r="GZ987" s="54"/>
      <c r="HA987" s="54"/>
      <c r="HB987" s="54"/>
      <c r="HC987" s="54"/>
      <c r="HD987" s="54"/>
      <c r="HE987" s="54"/>
      <c r="HF987" s="54"/>
      <c r="HG987" s="54"/>
      <c r="HH987" s="54"/>
      <c r="HI987" s="54"/>
      <c r="HJ987" s="54"/>
      <c r="HK987" s="54"/>
      <c r="HL987" s="54"/>
      <c r="HM987" s="54"/>
      <c r="HN987" s="54"/>
      <c r="HO987" s="54"/>
      <c r="HP987" s="54"/>
      <c r="HQ987" s="54"/>
      <c r="HR987" s="54"/>
      <c r="HS987" s="54"/>
      <c r="HT987" s="54"/>
      <c r="HU987" s="54"/>
      <c r="HV987" s="54"/>
      <c r="HW987" s="54"/>
      <c r="HX987" s="54"/>
      <c r="HY987" s="54"/>
      <c r="HZ987" s="54"/>
      <c r="IA987" s="54"/>
      <c r="IB987" s="54"/>
      <c r="IC987" s="54"/>
      <c r="ID987" s="54"/>
      <c r="IE987" s="54"/>
      <c r="IF987" s="54"/>
      <c r="IG987" s="54"/>
      <c r="IH987" s="54"/>
      <c r="II987" s="54"/>
      <c r="IJ987" s="54"/>
      <c r="IK987" s="54"/>
      <c r="IL987" s="54"/>
      <c r="IM987" s="54"/>
      <c r="IN987" s="54"/>
      <c r="IO987" s="54"/>
      <c r="IP987" s="54"/>
      <c r="IQ987" s="54"/>
      <c r="IR987" s="54"/>
      <c r="IS987" s="54"/>
      <c r="IT987" s="54"/>
      <c r="IU987" s="54"/>
      <c r="IV987" s="54"/>
      <c r="IW987" s="54"/>
      <c r="IX987" s="54"/>
      <c r="IY987" s="54"/>
      <c r="IZ987" s="54"/>
      <c r="JA987" s="16"/>
      <c r="JB987" s="16"/>
      <c r="JC987" s="16"/>
      <c r="JD987" s="16"/>
    </row>
    <row r="988" spans="1:264" s="6" customFormat="1" x14ac:dyDescent="0.25">
      <c r="A988" s="55">
        <v>984</v>
      </c>
      <c r="B988" s="56">
        <f>ESTUDIANTES!B988</f>
        <v>0</v>
      </c>
      <c r="C988" s="56">
        <f>ESTUDIANTES!C988</f>
        <v>0</v>
      </c>
      <c r="D988" s="97">
        <f>ESTUDIANTES!D988</f>
        <v>0</v>
      </c>
      <c r="E988" s="97"/>
      <c r="F988" s="97"/>
      <c r="G988" s="97"/>
      <c r="H988" s="57">
        <f>ESTUDIANTES!H988</f>
        <v>0</v>
      </c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4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4"/>
      <c r="EK988" s="54"/>
      <c r="EL988" s="54"/>
      <c r="EM988" s="54"/>
      <c r="EN988" s="54"/>
      <c r="EO988" s="54"/>
      <c r="EP988" s="54"/>
      <c r="EQ988" s="54"/>
      <c r="ER988" s="54"/>
      <c r="ES988" s="54"/>
      <c r="ET988" s="54"/>
      <c r="EU988" s="54"/>
      <c r="EV988" s="54"/>
      <c r="EW988" s="54"/>
      <c r="EX988" s="54"/>
      <c r="EY988" s="54"/>
      <c r="EZ988" s="54"/>
      <c r="FA988" s="54"/>
      <c r="FB988" s="54"/>
      <c r="FC988" s="54"/>
      <c r="FD988" s="54"/>
      <c r="FE988" s="54"/>
      <c r="FF988" s="54"/>
      <c r="FG988" s="54"/>
      <c r="FH988" s="54"/>
      <c r="FI988" s="54"/>
      <c r="FJ988" s="54"/>
      <c r="FK988" s="54"/>
      <c r="FL988" s="54"/>
      <c r="FM988" s="54"/>
      <c r="FN988" s="54"/>
      <c r="FO988" s="54"/>
      <c r="FP988" s="54"/>
      <c r="FQ988" s="54"/>
      <c r="FR988" s="54"/>
      <c r="FS988" s="54"/>
      <c r="FT988" s="54"/>
      <c r="FU988" s="54"/>
      <c r="FV988" s="54"/>
      <c r="FW988" s="54"/>
      <c r="FX988" s="54"/>
      <c r="FY988" s="54"/>
      <c r="FZ988" s="54"/>
      <c r="GA988" s="54"/>
      <c r="GB988" s="54"/>
      <c r="GC988" s="54"/>
      <c r="GD988" s="54"/>
      <c r="GE988" s="54"/>
      <c r="GF988" s="54"/>
      <c r="GG988" s="54"/>
      <c r="GH988" s="54"/>
      <c r="GI988" s="54"/>
      <c r="GJ988" s="54"/>
      <c r="GK988" s="54"/>
      <c r="GL988" s="54"/>
      <c r="GM988" s="54"/>
      <c r="GN988" s="54"/>
      <c r="GO988" s="54"/>
      <c r="GP988" s="54"/>
      <c r="GQ988" s="54"/>
      <c r="GR988" s="54"/>
      <c r="GS988" s="54"/>
      <c r="GT988" s="54"/>
      <c r="GU988" s="54"/>
      <c r="GV988" s="54"/>
      <c r="GW988" s="54"/>
      <c r="GX988" s="54"/>
      <c r="GY988" s="54"/>
      <c r="GZ988" s="54"/>
      <c r="HA988" s="54"/>
      <c r="HB988" s="54"/>
      <c r="HC988" s="54"/>
      <c r="HD988" s="54"/>
      <c r="HE988" s="54"/>
      <c r="HF988" s="54"/>
      <c r="HG988" s="54"/>
      <c r="HH988" s="54"/>
      <c r="HI988" s="54"/>
      <c r="HJ988" s="54"/>
      <c r="HK988" s="54"/>
      <c r="HL988" s="54"/>
      <c r="HM988" s="54"/>
      <c r="HN988" s="54"/>
      <c r="HO988" s="54"/>
      <c r="HP988" s="54"/>
      <c r="HQ988" s="54"/>
      <c r="HR988" s="54"/>
      <c r="HS988" s="54"/>
      <c r="HT988" s="54"/>
      <c r="HU988" s="54"/>
      <c r="HV988" s="54"/>
      <c r="HW988" s="54"/>
      <c r="HX988" s="54"/>
      <c r="HY988" s="54"/>
      <c r="HZ988" s="54"/>
      <c r="IA988" s="54"/>
      <c r="IB988" s="54"/>
      <c r="IC988" s="54"/>
      <c r="ID988" s="54"/>
      <c r="IE988" s="54"/>
      <c r="IF988" s="54"/>
      <c r="IG988" s="54"/>
      <c r="IH988" s="54"/>
      <c r="II988" s="54"/>
      <c r="IJ988" s="54"/>
      <c r="IK988" s="54"/>
      <c r="IL988" s="54"/>
      <c r="IM988" s="54"/>
      <c r="IN988" s="54"/>
      <c r="IO988" s="54"/>
      <c r="IP988" s="54"/>
      <c r="IQ988" s="54"/>
      <c r="IR988" s="54"/>
      <c r="IS988" s="54"/>
      <c r="IT988" s="54"/>
      <c r="IU988" s="54"/>
      <c r="IV988" s="54"/>
      <c r="IW988" s="54"/>
      <c r="IX988" s="54"/>
      <c r="IY988" s="54"/>
      <c r="IZ988" s="54"/>
      <c r="JA988" s="16"/>
      <c r="JB988" s="16"/>
      <c r="JC988" s="16"/>
      <c r="JD988" s="16"/>
    </row>
    <row r="989" spans="1:264" s="6" customFormat="1" x14ac:dyDescent="0.25">
      <c r="A989" s="55">
        <v>985</v>
      </c>
      <c r="B989" s="56">
        <f>ESTUDIANTES!B989</f>
        <v>0</v>
      </c>
      <c r="C989" s="56">
        <f>ESTUDIANTES!C989</f>
        <v>0</v>
      </c>
      <c r="D989" s="97">
        <f>ESTUDIANTES!D989</f>
        <v>0</v>
      </c>
      <c r="E989" s="97"/>
      <c r="F989" s="97"/>
      <c r="G989" s="97"/>
      <c r="H989" s="57">
        <f>ESTUDIANTES!H989</f>
        <v>0</v>
      </c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4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4"/>
      <c r="EK989" s="54"/>
      <c r="EL989" s="54"/>
      <c r="EM989" s="54"/>
      <c r="EN989" s="54"/>
      <c r="EO989" s="54"/>
      <c r="EP989" s="54"/>
      <c r="EQ989" s="54"/>
      <c r="ER989" s="54"/>
      <c r="ES989" s="54"/>
      <c r="ET989" s="54"/>
      <c r="EU989" s="54"/>
      <c r="EV989" s="54"/>
      <c r="EW989" s="54"/>
      <c r="EX989" s="54"/>
      <c r="EY989" s="54"/>
      <c r="EZ989" s="54"/>
      <c r="FA989" s="54"/>
      <c r="FB989" s="54"/>
      <c r="FC989" s="54"/>
      <c r="FD989" s="54"/>
      <c r="FE989" s="54"/>
      <c r="FF989" s="54"/>
      <c r="FG989" s="54"/>
      <c r="FH989" s="54"/>
      <c r="FI989" s="54"/>
      <c r="FJ989" s="54"/>
      <c r="FK989" s="54"/>
      <c r="FL989" s="54"/>
      <c r="FM989" s="54"/>
      <c r="FN989" s="54"/>
      <c r="FO989" s="54"/>
      <c r="FP989" s="54"/>
      <c r="FQ989" s="54"/>
      <c r="FR989" s="54"/>
      <c r="FS989" s="54"/>
      <c r="FT989" s="54"/>
      <c r="FU989" s="54"/>
      <c r="FV989" s="54"/>
      <c r="FW989" s="54"/>
      <c r="FX989" s="54"/>
      <c r="FY989" s="54"/>
      <c r="FZ989" s="54"/>
      <c r="GA989" s="54"/>
      <c r="GB989" s="54"/>
      <c r="GC989" s="54"/>
      <c r="GD989" s="54"/>
      <c r="GE989" s="54"/>
      <c r="GF989" s="54"/>
      <c r="GG989" s="54"/>
      <c r="GH989" s="54"/>
      <c r="GI989" s="54"/>
      <c r="GJ989" s="54"/>
      <c r="GK989" s="54"/>
      <c r="GL989" s="54"/>
      <c r="GM989" s="54"/>
      <c r="GN989" s="54"/>
      <c r="GO989" s="54"/>
      <c r="GP989" s="54"/>
      <c r="GQ989" s="54"/>
      <c r="GR989" s="54"/>
      <c r="GS989" s="54"/>
      <c r="GT989" s="54"/>
      <c r="GU989" s="54"/>
      <c r="GV989" s="54"/>
      <c r="GW989" s="54"/>
      <c r="GX989" s="54"/>
      <c r="GY989" s="54"/>
      <c r="GZ989" s="54"/>
      <c r="HA989" s="54"/>
      <c r="HB989" s="54"/>
      <c r="HC989" s="54"/>
      <c r="HD989" s="54"/>
      <c r="HE989" s="54"/>
      <c r="HF989" s="54"/>
      <c r="HG989" s="54"/>
      <c r="HH989" s="54"/>
      <c r="HI989" s="54"/>
      <c r="HJ989" s="54"/>
      <c r="HK989" s="54"/>
      <c r="HL989" s="54"/>
      <c r="HM989" s="54"/>
      <c r="HN989" s="54"/>
      <c r="HO989" s="54"/>
      <c r="HP989" s="54"/>
      <c r="HQ989" s="54"/>
      <c r="HR989" s="54"/>
      <c r="HS989" s="54"/>
      <c r="HT989" s="54"/>
      <c r="HU989" s="54"/>
      <c r="HV989" s="54"/>
      <c r="HW989" s="54"/>
      <c r="HX989" s="54"/>
      <c r="HY989" s="54"/>
      <c r="HZ989" s="54"/>
      <c r="IA989" s="54"/>
      <c r="IB989" s="54"/>
      <c r="IC989" s="54"/>
      <c r="ID989" s="54"/>
      <c r="IE989" s="54"/>
      <c r="IF989" s="54"/>
      <c r="IG989" s="54"/>
      <c r="IH989" s="54"/>
      <c r="II989" s="54"/>
      <c r="IJ989" s="54"/>
      <c r="IK989" s="54"/>
      <c r="IL989" s="54"/>
      <c r="IM989" s="54"/>
      <c r="IN989" s="54"/>
      <c r="IO989" s="54"/>
      <c r="IP989" s="54"/>
      <c r="IQ989" s="54"/>
      <c r="IR989" s="54"/>
      <c r="IS989" s="54"/>
      <c r="IT989" s="54"/>
      <c r="IU989" s="54"/>
      <c r="IV989" s="54"/>
      <c r="IW989" s="54"/>
      <c r="IX989" s="54"/>
      <c r="IY989" s="54"/>
      <c r="IZ989" s="54"/>
      <c r="JA989" s="16"/>
      <c r="JB989" s="16"/>
      <c r="JC989" s="16"/>
      <c r="JD989" s="16"/>
    </row>
    <row r="990" spans="1:264" s="6" customFormat="1" x14ac:dyDescent="0.25">
      <c r="A990" s="55">
        <v>986</v>
      </c>
      <c r="B990" s="56">
        <f>ESTUDIANTES!B990</f>
        <v>0</v>
      </c>
      <c r="C990" s="56">
        <f>ESTUDIANTES!C990</f>
        <v>0</v>
      </c>
      <c r="D990" s="97">
        <f>ESTUDIANTES!D990</f>
        <v>0</v>
      </c>
      <c r="E990" s="97"/>
      <c r="F990" s="97"/>
      <c r="G990" s="97"/>
      <c r="H990" s="57">
        <f>ESTUDIANTES!H990</f>
        <v>0</v>
      </c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4"/>
      <c r="EK990" s="54"/>
      <c r="EL990" s="54"/>
      <c r="EM990" s="54"/>
      <c r="EN990" s="54"/>
      <c r="EO990" s="54"/>
      <c r="EP990" s="54"/>
      <c r="EQ990" s="54"/>
      <c r="ER990" s="54"/>
      <c r="ES990" s="54"/>
      <c r="ET990" s="54"/>
      <c r="EU990" s="54"/>
      <c r="EV990" s="54"/>
      <c r="EW990" s="54"/>
      <c r="EX990" s="54"/>
      <c r="EY990" s="54"/>
      <c r="EZ990" s="54"/>
      <c r="FA990" s="54"/>
      <c r="FB990" s="54"/>
      <c r="FC990" s="54"/>
      <c r="FD990" s="54"/>
      <c r="FE990" s="54"/>
      <c r="FF990" s="54"/>
      <c r="FG990" s="54"/>
      <c r="FH990" s="54"/>
      <c r="FI990" s="54"/>
      <c r="FJ990" s="54"/>
      <c r="FK990" s="54"/>
      <c r="FL990" s="54"/>
      <c r="FM990" s="54"/>
      <c r="FN990" s="54"/>
      <c r="FO990" s="54"/>
      <c r="FP990" s="54"/>
      <c r="FQ990" s="54"/>
      <c r="FR990" s="54"/>
      <c r="FS990" s="54"/>
      <c r="FT990" s="54"/>
      <c r="FU990" s="54"/>
      <c r="FV990" s="54"/>
      <c r="FW990" s="54"/>
      <c r="FX990" s="54"/>
      <c r="FY990" s="54"/>
      <c r="FZ990" s="54"/>
      <c r="GA990" s="54"/>
      <c r="GB990" s="54"/>
      <c r="GC990" s="54"/>
      <c r="GD990" s="54"/>
      <c r="GE990" s="54"/>
      <c r="GF990" s="54"/>
      <c r="GG990" s="54"/>
      <c r="GH990" s="54"/>
      <c r="GI990" s="54"/>
      <c r="GJ990" s="54"/>
      <c r="GK990" s="54"/>
      <c r="GL990" s="54"/>
      <c r="GM990" s="54"/>
      <c r="GN990" s="54"/>
      <c r="GO990" s="54"/>
      <c r="GP990" s="54"/>
      <c r="GQ990" s="54"/>
      <c r="GR990" s="54"/>
      <c r="GS990" s="54"/>
      <c r="GT990" s="54"/>
      <c r="GU990" s="54"/>
      <c r="GV990" s="54"/>
      <c r="GW990" s="54"/>
      <c r="GX990" s="54"/>
      <c r="GY990" s="54"/>
      <c r="GZ990" s="54"/>
      <c r="HA990" s="54"/>
      <c r="HB990" s="54"/>
      <c r="HC990" s="54"/>
      <c r="HD990" s="54"/>
      <c r="HE990" s="54"/>
      <c r="HF990" s="54"/>
      <c r="HG990" s="54"/>
      <c r="HH990" s="54"/>
      <c r="HI990" s="54"/>
      <c r="HJ990" s="54"/>
      <c r="HK990" s="54"/>
      <c r="HL990" s="54"/>
      <c r="HM990" s="54"/>
      <c r="HN990" s="54"/>
      <c r="HO990" s="54"/>
      <c r="HP990" s="54"/>
      <c r="HQ990" s="54"/>
      <c r="HR990" s="54"/>
      <c r="HS990" s="54"/>
      <c r="HT990" s="54"/>
      <c r="HU990" s="54"/>
      <c r="HV990" s="54"/>
      <c r="HW990" s="54"/>
      <c r="HX990" s="54"/>
      <c r="HY990" s="54"/>
      <c r="HZ990" s="54"/>
      <c r="IA990" s="54"/>
      <c r="IB990" s="54"/>
      <c r="IC990" s="54"/>
      <c r="ID990" s="54"/>
      <c r="IE990" s="54"/>
      <c r="IF990" s="54"/>
      <c r="IG990" s="54"/>
      <c r="IH990" s="54"/>
      <c r="II990" s="54"/>
      <c r="IJ990" s="54"/>
      <c r="IK990" s="54"/>
      <c r="IL990" s="54"/>
      <c r="IM990" s="54"/>
      <c r="IN990" s="54"/>
      <c r="IO990" s="54"/>
      <c r="IP990" s="54"/>
      <c r="IQ990" s="54"/>
      <c r="IR990" s="54"/>
      <c r="IS990" s="54"/>
      <c r="IT990" s="54"/>
      <c r="IU990" s="54"/>
      <c r="IV990" s="54"/>
      <c r="IW990" s="54"/>
      <c r="IX990" s="54"/>
      <c r="IY990" s="54"/>
      <c r="IZ990" s="54"/>
      <c r="JA990" s="16"/>
      <c r="JB990" s="16"/>
      <c r="JC990" s="16"/>
      <c r="JD990" s="16"/>
    </row>
    <row r="991" spans="1:264" s="6" customFormat="1" x14ac:dyDescent="0.25">
      <c r="A991" s="55">
        <v>987</v>
      </c>
      <c r="B991" s="56">
        <f>ESTUDIANTES!B991</f>
        <v>0</v>
      </c>
      <c r="C991" s="56">
        <f>ESTUDIANTES!C991</f>
        <v>0</v>
      </c>
      <c r="D991" s="97">
        <f>ESTUDIANTES!D991</f>
        <v>0</v>
      </c>
      <c r="E991" s="97"/>
      <c r="F991" s="97"/>
      <c r="G991" s="97"/>
      <c r="H991" s="57">
        <f>ESTUDIANTES!H991</f>
        <v>0</v>
      </c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4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4"/>
      <c r="EK991" s="54"/>
      <c r="EL991" s="54"/>
      <c r="EM991" s="54"/>
      <c r="EN991" s="54"/>
      <c r="EO991" s="54"/>
      <c r="EP991" s="54"/>
      <c r="EQ991" s="54"/>
      <c r="ER991" s="54"/>
      <c r="ES991" s="54"/>
      <c r="ET991" s="54"/>
      <c r="EU991" s="54"/>
      <c r="EV991" s="54"/>
      <c r="EW991" s="54"/>
      <c r="EX991" s="54"/>
      <c r="EY991" s="54"/>
      <c r="EZ991" s="54"/>
      <c r="FA991" s="54"/>
      <c r="FB991" s="54"/>
      <c r="FC991" s="54"/>
      <c r="FD991" s="54"/>
      <c r="FE991" s="54"/>
      <c r="FF991" s="54"/>
      <c r="FG991" s="54"/>
      <c r="FH991" s="54"/>
      <c r="FI991" s="54"/>
      <c r="FJ991" s="54"/>
      <c r="FK991" s="54"/>
      <c r="FL991" s="54"/>
      <c r="FM991" s="54"/>
      <c r="FN991" s="54"/>
      <c r="FO991" s="54"/>
      <c r="FP991" s="54"/>
      <c r="FQ991" s="54"/>
      <c r="FR991" s="54"/>
      <c r="FS991" s="54"/>
      <c r="FT991" s="54"/>
      <c r="FU991" s="54"/>
      <c r="FV991" s="54"/>
      <c r="FW991" s="54"/>
      <c r="FX991" s="54"/>
      <c r="FY991" s="54"/>
      <c r="FZ991" s="54"/>
      <c r="GA991" s="54"/>
      <c r="GB991" s="54"/>
      <c r="GC991" s="54"/>
      <c r="GD991" s="54"/>
      <c r="GE991" s="54"/>
      <c r="GF991" s="54"/>
      <c r="GG991" s="54"/>
      <c r="GH991" s="54"/>
      <c r="GI991" s="54"/>
      <c r="GJ991" s="54"/>
      <c r="GK991" s="54"/>
      <c r="GL991" s="54"/>
      <c r="GM991" s="54"/>
      <c r="GN991" s="54"/>
      <c r="GO991" s="54"/>
      <c r="GP991" s="54"/>
      <c r="GQ991" s="54"/>
      <c r="GR991" s="54"/>
      <c r="GS991" s="54"/>
      <c r="GT991" s="54"/>
      <c r="GU991" s="54"/>
      <c r="GV991" s="54"/>
      <c r="GW991" s="54"/>
      <c r="GX991" s="54"/>
      <c r="GY991" s="54"/>
      <c r="GZ991" s="54"/>
      <c r="HA991" s="54"/>
      <c r="HB991" s="54"/>
      <c r="HC991" s="54"/>
      <c r="HD991" s="54"/>
      <c r="HE991" s="54"/>
      <c r="HF991" s="54"/>
      <c r="HG991" s="54"/>
      <c r="HH991" s="54"/>
      <c r="HI991" s="54"/>
      <c r="HJ991" s="54"/>
      <c r="HK991" s="54"/>
      <c r="HL991" s="54"/>
      <c r="HM991" s="54"/>
      <c r="HN991" s="54"/>
      <c r="HO991" s="54"/>
      <c r="HP991" s="54"/>
      <c r="HQ991" s="54"/>
      <c r="HR991" s="54"/>
      <c r="HS991" s="54"/>
      <c r="HT991" s="54"/>
      <c r="HU991" s="54"/>
      <c r="HV991" s="54"/>
      <c r="HW991" s="54"/>
      <c r="HX991" s="54"/>
      <c r="HY991" s="54"/>
      <c r="HZ991" s="54"/>
      <c r="IA991" s="54"/>
      <c r="IB991" s="54"/>
      <c r="IC991" s="54"/>
      <c r="ID991" s="54"/>
      <c r="IE991" s="54"/>
      <c r="IF991" s="54"/>
      <c r="IG991" s="54"/>
      <c r="IH991" s="54"/>
      <c r="II991" s="54"/>
      <c r="IJ991" s="54"/>
      <c r="IK991" s="54"/>
      <c r="IL991" s="54"/>
      <c r="IM991" s="54"/>
      <c r="IN991" s="54"/>
      <c r="IO991" s="54"/>
      <c r="IP991" s="54"/>
      <c r="IQ991" s="54"/>
      <c r="IR991" s="54"/>
      <c r="IS991" s="54"/>
      <c r="IT991" s="54"/>
      <c r="IU991" s="54"/>
      <c r="IV991" s="54"/>
      <c r="IW991" s="54"/>
      <c r="IX991" s="54"/>
      <c r="IY991" s="54"/>
      <c r="IZ991" s="54"/>
      <c r="JA991" s="16"/>
      <c r="JB991" s="16"/>
      <c r="JC991" s="16"/>
      <c r="JD991" s="16"/>
    </row>
    <row r="992" spans="1:264" s="6" customFormat="1" x14ac:dyDescent="0.25">
      <c r="A992" s="55">
        <v>988</v>
      </c>
      <c r="B992" s="56">
        <f>ESTUDIANTES!B992</f>
        <v>0</v>
      </c>
      <c r="C992" s="56">
        <f>ESTUDIANTES!C992</f>
        <v>0</v>
      </c>
      <c r="D992" s="97">
        <f>ESTUDIANTES!D992</f>
        <v>0</v>
      </c>
      <c r="E992" s="97"/>
      <c r="F992" s="97"/>
      <c r="G992" s="97"/>
      <c r="H992" s="57">
        <f>ESTUDIANTES!H992</f>
        <v>0</v>
      </c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4"/>
      <c r="EK992" s="54"/>
      <c r="EL992" s="54"/>
      <c r="EM992" s="54"/>
      <c r="EN992" s="54"/>
      <c r="EO992" s="54"/>
      <c r="EP992" s="54"/>
      <c r="EQ992" s="54"/>
      <c r="ER992" s="54"/>
      <c r="ES992" s="54"/>
      <c r="ET992" s="54"/>
      <c r="EU992" s="54"/>
      <c r="EV992" s="54"/>
      <c r="EW992" s="54"/>
      <c r="EX992" s="54"/>
      <c r="EY992" s="54"/>
      <c r="EZ992" s="54"/>
      <c r="FA992" s="54"/>
      <c r="FB992" s="54"/>
      <c r="FC992" s="54"/>
      <c r="FD992" s="54"/>
      <c r="FE992" s="54"/>
      <c r="FF992" s="54"/>
      <c r="FG992" s="54"/>
      <c r="FH992" s="54"/>
      <c r="FI992" s="54"/>
      <c r="FJ992" s="54"/>
      <c r="FK992" s="54"/>
      <c r="FL992" s="54"/>
      <c r="FM992" s="54"/>
      <c r="FN992" s="54"/>
      <c r="FO992" s="54"/>
      <c r="FP992" s="54"/>
      <c r="FQ992" s="54"/>
      <c r="FR992" s="54"/>
      <c r="FS992" s="54"/>
      <c r="FT992" s="54"/>
      <c r="FU992" s="54"/>
      <c r="FV992" s="54"/>
      <c r="FW992" s="54"/>
      <c r="FX992" s="54"/>
      <c r="FY992" s="54"/>
      <c r="FZ992" s="54"/>
      <c r="GA992" s="54"/>
      <c r="GB992" s="54"/>
      <c r="GC992" s="54"/>
      <c r="GD992" s="54"/>
      <c r="GE992" s="54"/>
      <c r="GF992" s="54"/>
      <c r="GG992" s="54"/>
      <c r="GH992" s="54"/>
      <c r="GI992" s="54"/>
      <c r="GJ992" s="54"/>
      <c r="GK992" s="54"/>
      <c r="GL992" s="54"/>
      <c r="GM992" s="54"/>
      <c r="GN992" s="54"/>
      <c r="GO992" s="54"/>
      <c r="GP992" s="54"/>
      <c r="GQ992" s="54"/>
      <c r="GR992" s="54"/>
      <c r="GS992" s="54"/>
      <c r="GT992" s="54"/>
      <c r="GU992" s="54"/>
      <c r="GV992" s="54"/>
      <c r="GW992" s="54"/>
      <c r="GX992" s="54"/>
      <c r="GY992" s="54"/>
      <c r="GZ992" s="54"/>
      <c r="HA992" s="54"/>
      <c r="HB992" s="54"/>
      <c r="HC992" s="54"/>
      <c r="HD992" s="54"/>
      <c r="HE992" s="54"/>
      <c r="HF992" s="54"/>
      <c r="HG992" s="54"/>
      <c r="HH992" s="54"/>
      <c r="HI992" s="54"/>
      <c r="HJ992" s="54"/>
      <c r="HK992" s="54"/>
      <c r="HL992" s="54"/>
      <c r="HM992" s="54"/>
      <c r="HN992" s="54"/>
      <c r="HO992" s="54"/>
      <c r="HP992" s="54"/>
      <c r="HQ992" s="54"/>
      <c r="HR992" s="54"/>
      <c r="HS992" s="54"/>
      <c r="HT992" s="54"/>
      <c r="HU992" s="54"/>
      <c r="HV992" s="54"/>
      <c r="HW992" s="54"/>
      <c r="HX992" s="54"/>
      <c r="HY992" s="54"/>
      <c r="HZ992" s="54"/>
      <c r="IA992" s="54"/>
      <c r="IB992" s="54"/>
      <c r="IC992" s="54"/>
      <c r="ID992" s="54"/>
      <c r="IE992" s="54"/>
      <c r="IF992" s="54"/>
      <c r="IG992" s="54"/>
      <c r="IH992" s="54"/>
      <c r="II992" s="54"/>
      <c r="IJ992" s="54"/>
      <c r="IK992" s="54"/>
      <c r="IL992" s="54"/>
      <c r="IM992" s="54"/>
      <c r="IN992" s="54"/>
      <c r="IO992" s="54"/>
      <c r="IP992" s="54"/>
      <c r="IQ992" s="54"/>
      <c r="IR992" s="54"/>
      <c r="IS992" s="54"/>
      <c r="IT992" s="54"/>
      <c r="IU992" s="54"/>
      <c r="IV992" s="54"/>
      <c r="IW992" s="54"/>
      <c r="IX992" s="54"/>
      <c r="IY992" s="54"/>
      <c r="IZ992" s="54"/>
      <c r="JA992" s="16"/>
      <c r="JB992" s="16"/>
      <c r="JC992" s="16"/>
      <c r="JD992" s="16"/>
    </row>
    <row r="993" spans="1:264" s="6" customFormat="1" x14ac:dyDescent="0.25">
      <c r="A993" s="55">
        <v>989</v>
      </c>
      <c r="B993" s="56">
        <f>ESTUDIANTES!B993</f>
        <v>0</v>
      </c>
      <c r="C993" s="56">
        <f>ESTUDIANTES!C993</f>
        <v>0</v>
      </c>
      <c r="D993" s="97">
        <f>ESTUDIANTES!D993</f>
        <v>0</v>
      </c>
      <c r="E993" s="97"/>
      <c r="F993" s="97"/>
      <c r="G993" s="97"/>
      <c r="H993" s="57">
        <f>ESTUDIANTES!H993</f>
        <v>0</v>
      </c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  <c r="CP993" s="54"/>
      <c r="CQ993" s="54"/>
      <c r="CR993" s="54"/>
      <c r="CS993" s="54"/>
      <c r="CT993" s="54"/>
      <c r="CU993" s="54"/>
      <c r="CV993" s="54"/>
      <c r="CW993" s="54"/>
      <c r="CX993" s="54"/>
      <c r="CY993" s="54"/>
      <c r="CZ993" s="54"/>
      <c r="DA993" s="54"/>
      <c r="DB993" s="54"/>
      <c r="DC993" s="54"/>
      <c r="DD993" s="54"/>
      <c r="DE993" s="54"/>
      <c r="DF993" s="54"/>
      <c r="DG993" s="54"/>
      <c r="DH993" s="54"/>
      <c r="DI993" s="54"/>
      <c r="DJ993" s="54"/>
      <c r="DK993" s="54"/>
      <c r="DL993" s="54"/>
      <c r="DM993" s="54"/>
      <c r="DN993" s="54"/>
      <c r="DO993" s="54"/>
      <c r="DP993" s="54"/>
      <c r="DQ993" s="54"/>
      <c r="DR993" s="54"/>
      <c r="DS993" s="54"/>
      <c r="DT993" s="54"/>
      <c r="DU993" s="54"/>
      <c r="DV993" s="54"/>
      <c r="DW993" s="54"/>
      <c r="DX993" s="54"/>
      <c r="DY993" s="54"/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  <c r="EJ993" s="54"/>
      <c r="EK993" s="54"/>
      <c r="EL993" s="54"/>
      <c r="EM993" s="54"/>
      <c r="EN993" s="54"/>
      <c r="EO993" s="54"/>
      <c r="EP993" s="54"/>
      <c r="EQ993" s="54"/>
      <c r="ER993" s="54"/>
      <c r="ES993" s="54"/>
      <c r="ET993" s="54"/>
      <c r="EU993" s="54"/>
      <c r="EV993" s="54"/>
      <c r="EW993" s="54"/>
      <c r="EX993" s="54"/>
      <c r="EY993" s="54"/>
      <c r="EZ993" s="54"/>
      <c r="FA993" s="54"/>
      <c r="FB993" s="54"/>
      <c r="FC993" s="54"/>
      <c r="FD993" s="54"/>
      <c r="FE993" s="54"/>
      <c r="FF993" s="54"/>
      <c r="FG993" s="54"/>
      <c r="FH993" s="54"/>
      <c r="FI993" s="54"/>
      <c r="FJ993" s="54"/>
      <c r="FK993" s="54"/>
      <c r="FL993" s="54"/>
      <c r="FM993" s="54"/>
      <c r="FN993" s="54"/>
      <c r="FO993" s="54"/>
      <c r="FP993" s="54"/>
      <c r="FQ993" s="54"/>
      <c r="FR993" s="54"/>
      <c r="FS993" s="54"/>
      <c r="FT993" s="54"/>
      <c r="FU993" s="54"/>
      <c r="FV993" s="54"/>
      <c r="FW993" s="54"/>
      <c r="FX993" s="54"/>
      <c r="FY993" s="54"/>
      <c r="FZ993" s="54"/>
      <c r="GA993" s="54"/>
      <c r="GB993" s="54"/>
      <c r="GC993" s="54"/>
      <c r="GD993" s="54"/>
      <c r="GE993" s="54"/>
      <c r="GF993" s="54"/>
      <c r="GG993" s="54"/>
      <c r="GH993" s="54"/>
      <c r="GI993" s="54"/>
      <c r="GJ993" s="54"/>
      <c r="GK993" s="54"/>
      <c r="GL993" s="54"/>
      <c r="GM993" s="54"/>
      <c r="GN993" s="54"/>
      <c r="GO993" s="54"/>
      <c r="GP993" s="54"/>
      <c r="GQ993" s="54"/>
      <c r="GR993" s="54"/>
      <c r="GS993" s="54"/>
      <c r="GT993" s="54"/>
      <c r="GU993" s="54"/>
      <c r="GV993" s="54"/>
      <c r="GW993" s="54"/>
      <c r="GX993" s="54"/>
      <c r="GY993" s="54"/>
      <c r="GZ993" s="54"/>
      <c r="HA993" s="54"/>
      <c r="HB993" s="54"/>
      <c r="HC993" s="54"/>
      <c r="HD993" s="54"/>
      <c r="HE993" s="54"/>
      <c r="HF993" s="54"/>
      <c r="HG993" s="54"/>
      <c r="HH993" s="54"/>
      <c r="HI993" s="54"/>
      <c r="HJ993" s="54"/>
      <c r="HK993" s="54"/>
      <c r="HL993" s="54"/>
      <c r="HM993" s="54"/>
      <c r="HN993" s="54"/>
      <c r="HO993" s="54"/>
      <c r="HP993" s="54"/>
      <c r="HQ993" s="54"/>
      <c r="HR993" s="54"/>
      <c r="HS993" s="54"/>
      <c r="HT993" s="54"/>
      <c r="HU993" s="54"/>
      <c r="HV993" s="54"/>
      <c r="HW993" s="54"/>
      <c r="HX993" s="54"/>
      <c r="HY993" s="54"/>
      <c r="HZ993" s="54"/>
      <c r="IA993" s="54"/>
      <c r="IB993" s="54"/>
      <c r="IC993" s="54"/>
      <c r="ID993" s="54"/>
      <c r="IE993" s="54"/>
      <c r="IF993" s="54"/>
      <c r="IG993" s="54"/>
      <c r="IH993" s="54"/>
      <c r="II993" s="54"/>
      <c r="IJ993" s="54"/>
      <c r="IK993" s="54"/>
      <c r="IL993" s="54"/>
      <c r="IM993" s="54"/>
      <c r="IN993" s="54"/>
      <c r="IO993" s="54"/>
      <c r="IP993" s="54"/>
      <c r="IQ993" s="54"/>
      <c r="IR993" s="54"/>
      <c r="IS993" s="54"/>
      <c r="IT993" s="54"/>
      <c r="IU993" s="54"/>
      <c r="IV993" s="54"/>
      <c r="IW993" s="54"/>
      <c r="IX993" s="54"/>
      <c r="IY993" s="54"/>
      <c r="IZ993" s="54"/>
      <c r="JA993" s="16"/>
      <c r="JB993" s="16"/>
      <c r="JC993" s="16"/>
      <c r="JD993" s="16"/>
    </row>
    <row r="994" spans="1:264" s="6" customFormat="1" x14ac:dyDescent="0.25">
      <c r="A994" s="55">
        <v>990</v>
      </c>
      <c r="B994" s="56">
        <f>ESTUDIANTES!B994</f>
        <v>0</v>
      </c>
      <c r="C994" s="56">
        <f>ESTUDIANTES!C994</f>
        <v>0</v>
      </c>
      <c r="D994" s="97">
        <f>ESTUDIANTES!D994</f>
        <v>0</v>
      </c>
      <c r="E994" s="97"/>
      <c r="F994" s="97"/>
      <c r="G994" s="97"/>
      <c r="H994" s="57">
        <f>ESTUDIANTES!H994</f>
        <v>0</v>
      </c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  <c r="CP994" s="54"/>
      <c r="CQ994" s="54"/>
      <c r="CR994" s="54"/>
      <c r="CS994" s="54"/>
      <c r="CT994" s="54"/>
      <c r="CU994" s="54"/>
      <c r="CV994" s="54"/>
      <c r="CW994" s="54"/>
      <c r="CX994" s="54"/>
      <c r="CY994" s="54"/>
      <c r="CZ994" s="54"/>
      <c r="DA994" s="54"/>
      <c r="DB994" s="54"/>
      <c r="DC994" s="54"/>
      <c r="DD994" s="54"/>
      <c r="DE994" s="54"/>
      <c r="DF994" s="54"/>
      <c r="DG994" s="54"/>
      <c r="DH994" s="54"/>
      <c r="DI994" s="54"/>
      <c r="DJ994" s="54"/>
      <c r="DK994" s="54"/>
      <c r="DL994" s="54"/>
      <c r="DM994" s="54"/>
      <c r="DN994" s="54"/>
      <c r="DO994" s="54"/>
      <c r="DP994" s="54"/>
      <c r="DQ994" s="54"/>
      <c r="DR994" s="54"/>
      <c r="DS994" s="54"/>
      <c r="DT994" s="54"/>
      <c r="DU994" s="54"/>
      <c r="DV994" s="54"/>
      <c r="DW994" s="54"/>
      <c r="DX994" s="54"/>
      <c r="DY994" s="54"/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  <c r="EJ994" s="54"/>
      <c r="EK994" s="54"/>
      <c r="EL994" s="54"/>
      <c r="EM994" s="54"/>
      <c r="EN994" s="54"/>
      <c r="EO994" s="54"/>
      <c r="EP994" s="54"/>
      <c r="EQ994" s="54"/>
      <c r="ER994" s="54"/>
      <c r="ES994" s="54"/>
      <c r="ET994" s="54"/>
      <c r="EU994" s="54"/>
      <c r="EV994" s="54"/>
      <c r="EW994" s="54"/>
      <c r="EX994" s="54"/>
      <c r="EY994" s="54"/>
      <c r="EZ994" s="54"/>
      <c r="FA994" s="54"/>
      <c r="FB994" s="54"/>
      <c r="FC994" s="54"/>
      <c r="FD994" s="54"/>
      <c r="FE994" s="54"/>
      <c r="FF994" s="54"/>
      <c r="FG994" s="54"/>
      <c r="FH994" s="54"/>
      <c r="FI994" s="54"/>
      <c r="FJ994" s="54"/>
      <c r="FK994" s="54"/>
      <c r="FL994" s="54"/>
      <c r="FM994" s="54"/>
      <c r="FN994" s="54"/>
      <c r="FO994" s="54"/>
      <c r="FP994" s="54"/>
      <c r="FQ994" s="54"/>
      <c r="FR994" s="54"/>
      <c r="FS994" s="54"/>
      <c r="FT994" s="54"/>
      <c r="FU994" s="54"/>
      <c r="FV994" s="54"/>
      <c r="FW994" s="54"/>
      <c r="FX994" s="54"/>
      <c r="FY994" s="54"/>
      <c r="FZ994" s="54"/>
      <c r="GA994" s="54"/>
      <c r="GB994" s="54"/>
      <c r="GC994" s="54"/>
      <c r="GD994" s="54"/>
      <c r="GE994" s="54"/>
      <c r="GF994" s="54"/>
      <c r="GG994" s="54"/>
      <c r="GH994" s="54"/>
      <c r="GI994" s="54"/>
      <c r="GJ994" s="54"/>
      <c r="GK994" s="54"/>
      <c r="GL994" s="54"/>
      <c r="GM994" s="54"/>
      <c r="GN994" s="54"/>
      <c r="GO994" s="54"/>
      <c r="GP994" s="54"/>
      <c r="GQ994" s="54"/>
      <c r="GR994" s="54"/>
      <c r="GS994" s="54"/>
      <c r="GT994" s="54"/>
      <c r="GU994" s="54"/>
      <c r="GV994" s="54"/>
      <c r="GW994" s="54"/>
      <c r="GX994" s="54"/>
      <c r="GY994" s="54"/>
      <c r="GZ994" s="54"/>
      <c r="HA994" s="54"/>
      <c r="HB994" s="54"/>
      <c r="HC994" s="54"/>
      <c r="HD994" s="54"/>
      <c r="HE994" s="54"/>
      <c r="HF994" s="54"/>
      <c r="HG994" s="54"/>
      <c r="HH994" s="54"/>
      <c r="HI994" s="54"/>
      <c r="HJ994" s="54"/>
      <c r="HK994" s="54"/>
      <c r="HL994" s="54"/>
      <c r="HM994" s="54"/>
      <c r="HN994" s="54"/>
      <c r="HO994" s="54"/>
      <c r="HP994" s="54"/>
      <c r="HQ994" s="54"/>
      <c r="HR994" s="54"/>
      <c r="HS994" s="54"/>
      <c r="HT994" s="54"/>
      <c r="HU994" s="54"/>
      <c r="HV994" s="54"/>
      <c r="HW994" s="54"/>
      <c r="HX994" s="54"/>
      <c r="HY994" s="54"/>
      <c r="HZ994" s="54"/>
      <c r="IA994" s="54"/>
      <c r="IB994" s="54"/>
      <c r="IC994" s="54"/>
      <c r="ID994" s="54"/>
      <c r="IE994" s="54"/>
      <c r="IF994" s="54"/>
      <c r="IG994" s="54"/>
      <c r="IH994" s="54"/>
      <c r="II994" s="54"/>
      <c r="IJ994" s="54"/>
      <c r="IK994" s="54"/>
      <c r="IL994" s="54"/>
      <c r="IM994" s="54"/>
      <c r="IN994" s="54"/>
      <c r="IO994" s="54"/>
      <c r="IP994" s="54"/>
      <c r="IQ994" s="54"/>
      <c r="IR994" s="54"/>
      <c r="IS994" s="54"/>
      <c r="IT994" s="54"/>
      <c r="IU994" s="54"/>
      <c r="IV994" s="54"/>
      <c r="IW994" s="54"/>
      <c r="IX994" s="54"/>
      <c r="IY994" s="54"/>
      <c r="IZ994" s="54"/>
      <c r="JA994" s="16"/>
      <c r="JB994" s="16"/>
      <c r="JC994" s="16"/>
      <c r="JD994" s="16"/>
    </row>
    <row r="995" spans="1:264" s="6" customFormat="1" x14ac:dyDescent="0.25">
      <c r="A995" s="55">
        <v>991</v>
      </c>
      <c r="B995" s="56">
        <f>ESTUDIANTES!B995</f>
        <v>0</v>
      </c>
      <c r="C995" s="56">
        <f>ESTUDIANTES!C995</f>
        <v>0</v>
      </c>
      <c r="D995" s="97">
        <f>ESTUDIANTES!D995</f>
        <v>0</v>
      </c>
      <c r="E995" s="97"/>
      <c r="F995" s="97"/>
      <c r="G995" s="97"/>
      <c r="H995" s="57">
        <f>ESTUDIANTES!H995</f>
        <v>0</v>
      </c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4"/>
      <c r="EK995" s="54"/>
      <c r="EL995" s="54"/>
      <c r="EM995" s="54"/>
      <c r="EN995" s="54"/>
      <c r="EO995" s="54"/>
      <c r="EP995" s="54"/>
      <c r="EQ995" s="54"/>
      <c r="ER995" s="54"/>
      <c r="ES995" s="54"/>
      <c r="ET995" s="54"/>
      <c r="EU995" s="54"/>
      <c r="EV995" s="54"/>
      <c r="EW995" s="54"/>
      <c r="EX995" s="54"/>
      <c r="EY995" s="54"/>
      <c r="EZ995" s="54"/>
      <c r="FA995" s="54"/>
      <c r="FB995" s="54"/>
      <c r="FC995" s="54"/>
      <c r="FD995" s="54"/>
      <c r="FE995" s="54"/>
      <c r="FF995" s="54"/>
      <c r="FG995" s="54"/>
      <c r="FH995" s="54"/>
      <c r="FI995" s="54"/>
      <c r="FJ995" s="54"/>
      <c r="FK995" s="54"/>
      <c r="FL995" s="54"/>
      <c r="FM995" s="54"/>
      <c r="FN995" s="54"/>
      <c r="FO995" s="54"/>
      <c r="FP995" s="54"/>
      <c r="FQ995" s="54"/>
      <c r="FR995" s="54"/>
      <c r="FS995" s="54"/>
      <c r="FT995" s="54"/>
      <c r="FU995" s="54"/>
      <c r="FV995" s="54"/>
      <c r="FW995" s="54"/>
      <c r="FX995" s="54"/>
      <c r="FY995" s="54"/>
      <c r="FZ995" s="54"/>
      <c r="GA995" s="54"/>
      <c r="GB995" s="54"/>
      <c r="GC995" s="54"/>
      <c r="GD995" s="54"/>
      <c r="GE995" s="54"/>
      <c r="GF995" s="54"/>
      <c r="GG995" s="54"/>
      <c r="GH995" s="54"/>
      <c r="GI995" s="54"/>
      <c r="GJ995" s="54"/>
      <c r="GK995" s="54"/>
      <c r="GL995" s="54"/>
      <c r="GM995" s="54"/>
      <c r="GN995" s="54"/>
      <c r="GO995" s="54"/>
      <c r="GP995" s="54"/>
      <c r="GQ995" s="54"/>
      <c r="GR995" s="54"/>
      <c r="GS995" s="54"/>
      <c r="GT995" s="54"/>
      <c r="GU995" s="54"/>
      <c r="GV995" s="54"/>
      <c r="GW995" s="54"/>
      <c r="GX995" s="54"/>
      <c r="GY995" s="54"/>
      <c r="GZ995" s="54"/>
      <c r="HA995" s="54"/>
      <c r="HB995" s="54"/>
      <c r="HC995" s="54"/>
      <c r="HD995" s="54"/>
      <c r="HE995" s="54"/>
      <c r="HF995" s="54"/>
      <c r="HG995" s="54"/>
      <c r="HH995" s="54"/>
      <c r="HI995" s="54"/>
      <c r="HJ995" s="54"/>
      <c r="HK995" s="54"/>
      <c r="HL995" s="54"/>
      <c r="HM995" s="54"/>
      <c r="HN995" s="54"/>
      <c r="HO995" s="54"/>
      <c r="HP995" s="54"/>
      <c r="HQ995" s="54"/>
      <c r="HR995" s="54"/>
      <c r="HS995" s="54"/>
      <c r="HT995" s="54"/>
      <c r="HU995" s="54"/>
      <c r="HV995" s="54"/>
      <c r="HW995" s="54"/>
      <c r="HX995" s="54"/>
      <c r="HY995" s="54"/>
      <c r="HZ995" s="54"/>
      <c r="IA995" s="54"/>
      <c r="IB995" s="54"/>
      <c r="IC995" s="54"/>
      <c r="ID995" s="54"/>
      <c r="IE995" s="54"/>
      <c r="IF995" s="54"/>
      <c r="IG995" s="54"/>
      <c r="IH995" s="54"/>
      <c r="II995" s="54"/>
      <c r="IJ995" s="54"/>
      <c r="IK995" s="54"/>
      <c r="IL995" s="54"/>
      <c r="IM995" s="54"/>
      <c r="IN995" s="54"/>
      <c r="IO995" s="54"/>
      <c r="IP995" s="54"/>
      <c r="IQ995" s="54"/>
      <c r="IR995" s="54"/>
      <c r="IS995" s="54"/>
      <c r="IT995" s="54"/>
      <c r="IU995" s="54"/>
      <c r="IV995" s="54"/>
      <c r="IW995" s="54"/>
      <c r="IX995" s="54"/>
      <c r="IY995" s="54"/>
      <c r="IZ995" s="54"/>
      <c r="JA995" s="16"/>
      <c r="JB995" s="16"/>
      <c r="JC995" s="16"/>
      <c r="JD995" s="16"/>
    </row>
    <row r="996" spans="1:264" s="6" customFormat="1" x14ac:dyDescent="0.25">
      <c r="A996" s="55">
        <v>992</v>
      </c>
      <c r="B996" s="56">
        <f>ESTUDIANTES!B996</f>
        <v>0</v>
      </c>
      <c r="C996" s="56">
        <f>ESTUDIANTES!C996</f>
        <v>0</v>
      </c>
      <c r="D996" s="97">
        <f>ESTUDIANTES!D996</f>
        <v>0</v>
      </c>
      <c r="E996" s="97"/>
      <c r="F996" s="97"/>
      <c r="G996" s="97"/>
      <c r="H996" s="57">
        <f>ESTUDIANTES!H996</f>
        <v>0</v>
      </c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4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4"/>
      <c r="EK996" s="54"/>
      <c r="EL996" s="54"/>
      <c r="EM996" s="54"/>
      <c r="EN996" s="54"/>
      <c r="EO996" s="54"/>
      <c r="EP996" s="54"/>
      <c r="EQ996" s="54"/>
      <c r="ER996" s="54"/>
      <c r="ES996" s="54"/>
      <c r="ET996" s="54"/>
      <c r="EU996" s="54"/>
      <c r="EV996" s="54"/>
      <c r="EW996" s="54"/>
      <c r="EX996" s="54"/>
      <c r="EY996" s="54"/>
      <c r="EZ996" s="54"/>
      <c r="FA996" s="54"/>
      <c r="FB996" s="54"/>
      <c r="FC996" s="54"/>
      <c r="FD996" s="54"/>
      <c r="FE996" s="54"/>
      <c r="FF996" s="54"/>
      <c r="FG996" s="54"/>
      <c r="FH996" s="54"/>
      <c r="FI996" s="54"/>
      <c r="FJ996" s="54"/>
      <c r="FK996" s="54"/>
      <c r="FL996" s="54"/>
      <c r="FM996" s="54"/>
      <c r="FN996" s="54"/>
      <c r="FO996" s="54"/>
      <c r="FP996" s="54"/>
      <c r="FQ996" s="54"/>
      <c r="FR996" s="54"/>
      <c r="FS996" s="54"/>
      <c r="FT996" s="54"/>
      <c r="FU996" s="54"/>
      <c r="FV996" s="54"/>
      <c r="FW996" s="54"/>
      <c r="FX996" s="54"/>
      <c r="FY996" s="54"/>
      <c r="FZ996" s="54"/>
      <c r="GA996" s="54"/>
      <c r="GB996" s="54"/>
      <c r="GC996" s="54"/>
      <c r="GD996" s="54"/>
      <c r="GE996" s="54"/>
      <c r="GF996" s="54"/>
      <c r="GG996" s="54"/>
      <c r="GH996" s="54"/>
      <c r="GI996" s="54"/>
      <c r="GJ996" s="54"/>
      <c r="GK996" s="54"/>
      <c r="GL996" s="54"/>
      <c r="GM996" s="54"/>
      <c r="GN996" s="54"/>
      <c r="GO996" s="54"/>
      <c r="GP996" s="54"/>
      <c r="GQ996" s="54"/>
      <c r="GR996" s="54"/>
      <c r="GS996" s="54"/>
      <c r="GT996" s="54"/>
      <c r="GU996" s="54"/>
      <c r="GV996" s="54"/>
      <c r="GW996" s="54"/>
      <c r="GX996" s="54"/>
      <c r="GY996" s="54"/>
      <c r="GZ996" s="54"/>
      <c r="HA996" s="54"/>
      <c r="HB996" s="54"/>
      <c r="HC996" s="54"/>
      <c r="HD996" s="54"/>
      <c r="HE996" s="54"/>
      <c r="HF996" s="54"/>
      <c r="HG996" s="54"/>
      <c r="HH996" s="54"/>
      <c r="HI996" s="54"/>
      <c r="HJ996" s="54"/>
      <c r="HK996" s="54"/>
      <c r="HL996" s="54"/>
      <c r="HM996" s="54"/>
      <c r="HN996" s="54"/>
      <c r="HO996" s="54"/>
      <c r="HP996" s="54"/>
      <c r="HQ996" s="54"/>
      <c r="HR996" s="54"/>
      <c r="HS996" s="54"/>
      <c r="HT996" s="54"/>
      <c r="HU996" s="54"/>
      <c r="HV996" s="54"/>
      <c r="HW996" s="54"/>
      <c r="HX996" s="54"/>
      <c r="HY996" s="54"/>
      <c r="HZ996" s="54"/>
      <c r="IA996" s="54"/>
      <c r="IB996" s="54"/>
      <c r="IC996" s="54"/>
      <c r="ID996" s="54"/>
      <c r="IE996" s="54"/>
      <c r="IF996" s="54"/>
      <c r="IG996" s="54"/>
      <c r="IH996" s="54"/>
      <c r="II996" s="54"/>
      <c r="IJ996" s="54"/>
      <c r="IK996" s="54"/>
      <c r="IL996" s="54"/>
      <c r="IM996" s="54"/>
      <c r="IN996" s="54"/>
      <c r="IO996" s="54"/>
      <c r="IP996" s="54"/>
      <c r="IQ996" s="54"/>
      <c r="IR996" s="54"/>
      <c r="IS996" s="54"/>
      <c r="IT996" s="54"/>
      <c r="IU996" s="54"/>
      <c r="IV996" s="54"/>
      <c r="IW996" s="54"/>
      <c r="IX996" s="54"/>
      <c r="IY996" s="54"/>
      <c r="IZ996" s="54"/>
      <c r="JA996" s="16"/>
      <c r="JB996" s="16"/>
      <c r="JC996" s="16"/>
      <c r="JD996" s="16"/>
    </row>
    <row r="997" spans="1:264" s="6" customFormat="1" x14ac:dyDescent="0.25">
      <c r="A997" s="55">
        <v>993</v>
      </c>
      <c r="B997" s="56">
        <f>ESTUDIANTES!B997</f>
        <v>0</v>
      </c>
      <c r="C997" s="56">
        <f>ESTUDIANTES!C997</f>
        <v>0</v>
      </c>
      <c r="D997" s="97">
        <f>ESTUDIANTES!D997</f>
        <v>0</v>
      </c>
      <c r="E997" s="97"/>
      <c r="F997" s="97"/>
      <c r="G997" s="97"/>
      <c r="H997" s="57">
        <f>ESTUDIANTES!H997</f>
        <v>0</v>
      </c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4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4"/>
      <c r="EK997" s="54"/>
      <c r="EL997" s="54"/>
      <c r="EM997" s="54"/>
      <c r="EN997" s="54"/>
      <c r="EO997" s="54"/>
      <c r="EP997" s="54"/>
      <c r="EQ997" s="54"/>
      <c r="ER997" s="54"/>
      <c r="ES997" s="54"/>
      <c r="ET997" s="54"/>
      <c r="EU997" s="54"/>
      <c r="EV997" s="54"/>
      <c r="EW997" s="54"/>
      <c r="EX997" s="54"/>
      <c r="EY997" s="54"/>
      <c r="EZ997" s="54"/>
      <c r="FA997" s="54"/>
      <c r="FB997" s="54"/>
      <c r="FC997" s="54"/>
      <c r="FD997" s="54"/>
      <c r="FE997" s="54"/>
      <c r="FF997" s="54"/>
      <c r="FG997" s="54"/>
      <c r="FH997" s="54"/>
      <c r="FI997" s="54"/>
      <c r="FJ997" s="54"/>
      <c r="FK997" s="54"/>
      <c r="FL997" s="54"/>
      <c r="FM997" s="54"/>
      <c r="FN997" s="54"/>
      <c r="FO997" s="54"/>
      <c r="FP997" s="54"/>
      <c r="FQ997" s="54"/>
      <c r="FR997" s="54"/>
      <c r="FS997" s="54"/>
      <c r="FT997" s="54"/>
      <c r="FU997" s="54"/>
      <c r="FV997" s="54"/>
      <c r="FW997" s="54"/>
      <c r="FX997" s="54"/>
      <c r="FY997" s="54"/>
      <c r="FZ997" s="54"/>
      <c r="GA997" s="54"/>
      <c r="GB997" s="54"/>
      <c r="GC997" s="54"/>
      <c r="GD997" s="54"/>
      <c r="GE997" s="54"/>
      <c r="GF997" s="54"/>
      <c r="GG997" s="54"/>
      <c r="GH997" s="54"/>
      <c r="GI997" s="54"/>
      <c r="GJ997" s="54"/>
      <c r="GK997" s="54"/>
      <c r="GL997" s="54"/>
      <c r="GM997" s="54"/>
      <c r="GN997" s="54"/>
      <c r="GO997" s="54"/>
      <c r="GP997" s="54"/>
      <c r="GQ997" s="54"/>
      <c r="GR997" s="54"/>
      <c r="GS997" s="54"/>
      <c r="GT997" s="54"/>
      <c r="GU997" s="54"/>
      <c r="GV997" s="54"/>
      <c r="GW997" s="54"/>
      <c r="GX997" s="54"/>
      <c r="GY997" s="54"/>
      <c r="GZ997" s="54"/>
      <c r="HA997" s="54"/>
      <c r="HB997" s="54"/>
      <c r="HC997" s="54"/>
      <c r="HD997" s="54"/>
      <c r="HE997" s="54"/>
      <c r="HF997" s="54"/>
      <c r="HG997" s="54"/>
      <c r="HH997" s="54"/>
      <c r="HI997" s="54"/>
      <c r="HJ997" s="54"/>
      <c r="HK997" s="54"/>
      <c r="HL997" s="54"/>
      <c r="HM997" s="54"/>
      <c r="HN997" s="54"/>
      <c r="HO997" s="54"/>
      <c r="HP997" s="54"/>
      <c r="HQ997" s="54"/>
      <c r="HR997" s="54"/>
      <c r="HS997" s="54"/>
      <c r="HT997" s="54"/>
      <c r="HU997" s="54"/>
      <c r="HV997" s="54"/>
      <c r="HW997" s="54"/>
      <c r="HX997" s="54"/>
      <c r="HY997" s="54"/>
      <c r="HZ997" s="54"/>
      <c r="IA997" s="54"/>
      <c r="IB997" s="54"/>
      <c r="IC997" s="54"/>
      <c r="ID997" s="54"/>
      <c r="IE997" s="54"/>
      <c r="IF997" s="54"/>
      <c r="IG997" s="54"/>
      <c r="IH997" s="54"/>
      <c r="II997" s="54"/>
      <c r="IJ997" s="54"/>
      <c r="IK997" s="54"/>
      <c r="IL997" s="54"/>
      <c r="IM997" s="54"/>
      <c r="IN997" s="54"/>
      <c r="IO997" s="54"/>
      <c r="IP997" s="54"/>
      <c r="IQ997" s="54"/>
      <c r="IR997" s="54"/>
      <c r="IS997" s="54"/>
      <c r="IT997" s="54"/>
      <c r="IU997" s="54"/>
      <c r="IV997" s="54"/>
      <c r="IW997" s="54"/>
      <c r="IX997" s="54"/>
      <c r="IY997" s="54"/>
      <c r="IZ997" s="54"/>
      <c r="JA997" s="16"/>
      <c r="JB997" s="16"/>
      <c r="JC997" s="16"/>
      <c r="JD997" s="16"/>
    </row>
    <row r="998" spans="1:264" s="6" customFormat="1" x14ac:dyDescent="0.25">
      <c r="A998" s="55">
        <v>994</v>
      </c>
      <c r="B998" s="56">
        <f>ESTUDIANTES!B998</f>
        <v>0</v>
      </c>
      <c r="C998" s="56">
        <f>ESTUDIANTES!C998</f>
        <v>0</v>
      </c>
      <c r="D998" s="97">
        <f>ESTUDIANTES!D998</f>
        <v>0</v>
      </c>
      <c r="E998" s="97"/>
      <c r="F998" s="97"/>
      <c r="G998" s="97"/>
      <c r="H998" s="57">
        <f>ESTUDIANTES!H998</f>
        <v>0</v>
      </c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4"/>
      <c r="EK998" s="54"/>
      <c r="EL998" s="54"/>
      <c r="EM998" s="54"/>
      <c r="EN998" s="54"/>
      <c r="EO998" s="54"/>
      <c r="EP998" s="54"/>
      <c r="EQ998" s="54"/>
      <c r="ER998" s="54"/>
      <c r="ES998" s="54"/>
      <c r="ET998" s="54"/>
      <c r="EU998" s="54"/>
      <c r="EV998" s="54"/>
      <c r="EW998" s="54"/>
      <c r="EX998" s="54"/>
      <c r="EY998" s="54"/>
      <c r="EZ998" s="54"/>
      <c r="FA998" s="54"/>
      <c r="FB998" s="54"/>
      <c r="FC998" s="54"/>
      <c r="FD998" s="54"/>
      <c r="FE998" s="54"/>
      <c r="FF998" s="54"/>
      <c r="FG998" s="54"/>
      <c r="FH998" s="54"/>
      <c r="FI998" s="54"/>
      <c r="FJ998" s="54"/>
      <c r="FK998" s="54"/>
      <c r="FL998" s="54"/>
      <c r="FM998" s="54"/>
      <c r="FN998" s="54"/>
      <c r="FO998" s="54"/>
      <c r="FP998" s="54"/>
      <c r="FQ998" s="54"/>
      <c r="FR998" s="54"/>
      <c r="FS998" s="54"/>
      <c r="FT998" s="54"/>
      <c r="FU998" s="54"/>
      <c r="FV998" s="54"/>
      <c r="FW998" s="54"/>
      <c r="FX998" s="54"/>
      <c r="FY998" s="54"/>
      <c r="FZ998" s="54"/>
      <c r="GA998" s="54"/>
      <c r="GB998" s="54"/>
      <c r="GC998" s="54"/>
      <c r="GD998" s="54"/>
      <c r="GE998" s="54"/>
      <c r="GF998" s="54"/>
      <c r="GG998" s="54"/>
      <c r="GH998" s="54"/>
      <c r="GI998" s="54"/>
      <c r="GJ998" s="54"/>
      <c r="GK998" s="54"/>
      <c r="GL998" s="54"/>
      <c r="GM998" s="54"/>
      <c r="GN998" s="54"/>
      <c r="GO998" s="54"/>
      <c r="GP998" s="54"/>
      <c r="GQ998" s="54"/>
      <c r="GR998" s="54"/>
      <c r="GS998" s="54"/>
      <c r="GT998" s="54"/>
      <c r="GU998" s="54"/>
      <c r="GV998" s="54"/>
      <c r="GW998" s="54"/>
      <c r="GX998" s="54"/>
      <c r="GY998" s="54"/>
      <c r="GZ998" s="54"/>
      <c r="HA998" s="54"/>
      <c r="HB998" s="54"/>
      <c r="HC998" s="54"/>
      <c r="HD998" s="54"/>
      <c r="HE998" s="54"/>
      <c r="HF998" s="54"/>
      <c r="HG998" s="54"/>
      <c r="HH998" s="54"/>
      <c r="HI998" s="54"/>
      <c r="HJ998" s="54"/>
      <c r="HK998" s="54"/>
      <c r="HL998" s="54"/>
      <c r="HM998" s="54"/>
      <c r="HN998" s="54"/>
      <c r="HO998" s="54"/>
      <c r="HP998" s="54"/>
      <c r="HQ998" s="54"/>
      <c r="HR998" s="54"/>
      <c r="HS998" s="54"/>
      <c r="HT998" s="54"/>
      <c r="HU998" s="54"/>
      <c r="HV998" s="54"/>
      <c r="HW998" s="54"/>
      <c r="HX998" s="54"/>
      <c r="HY998" s="54"/>
      <c r="HZ998" s="54"/>
      <c r="IA998" s="54"/>
      <c r="IB998" s="54"/>
      <c r="IC998" s="54"/>
      <c r="ID998" s="54"/>
      <c r="IE998" s="54"/>
      <c r="IF998" s="54"/>
      <c r="IG998" s="54"/>
      <c r="IH998" s="54"/>
      <c r="II998" s="54"/>
      <c r="IJ998" s="54"/>
      <c r="IK998" s="54"/>
      <c r="IL998" s="54"/>
      <c r="IM998" s="54"/>
      <c r="IN998" s="54"/>
      <c r="IO998" s="54"/>
      <c r="IP998" s="54"/>
      <c r="IQ998" s="54"/>
      <c r="IR998" s="54"/>
      <c r="IS998" s="54"/>
      <c r="IT998" s="54"/>
      <c r="IU998" s="54"/>
      <c r="IV998" s="54"/>
      <c r="IW998" s="54"/>
      <c r="IX998" s="54"/>
      <c r="IY998" s="54"/>
      <c r="IZ998" s="54"/>
      <c r="JA998" s="16"/>
      <c r="JB998" s="16"/>
      <c r="JC998" s="16"/>
      <c r="JD998" s="16"/>
    </row>
    <row r="999" spans="1:264" s="6" customFormat="1" x14ac:dyDescent="0.25">
      <c r="A999" s="55">
        <v>995</v>
      </c>
      <c r="B999" s="56">
        <f>ESTUDIANTES!B999</f>
        <v>0</v>
      </c>
      <c r="C999" s="56">
        <f>ESTUDIANTES!C999</f>
        <v>0</v>
      </c>
      <c r="D999" s="97">
        <f>ESTUDIANTES!D999</f>
        <v>0</v>
      </c>
      <c r="E999" s="97"/>
      <c r="F999" s="97"/>
      <c r="G999" s="97"/>
      <c r="H999" s="57">
        <f>ESTUDIANTES!H999</f>
        <v>0</v>
      </c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4"/>
      <c r="EK999" s="54"/>
      <c r="EL999" s="54"/>
      <c r="EM999" s="54"/>
      <c r="EN999" s="54"/>
      <c r="EO999" s="54"/>
      <c r="EP999" s="54"/>
      <c r="EQ999" s="54"/>
      <c r="ER999" s="54"/>
      <c r="ES999" s="54"/>
      <c r="ET999" s="54"/>
      <c r="EU999" s="54"/>
      <c r="EV999" s="54"/>
      <c r="EW999" s="54"/>
      <c r="EX999" s="54"/>
      <c r="EY999" s="54"/>
      <c r="EZ999" s="54"/>
      <c r="FA999" s="54"/>
      <c r="FB999" s="54"/>
      <c r="FC999" s="54"/>
      <c r="FD999" s="54"/>
      <c r="FE999" s="54"/>
      <c r="FF999" s="54"/>
      <c r="FG999" s="54"/>
      <c r="FH999" s="54"/>
      <c r="FI999" s="54"/>
      <c r="FJ999" s="54"/>
      <c r="FK999" s="54"/>
      <c r="FL999" s="54"/>
      <c r="FM999" s="54"/>
      <c r="FN999" s="54"/>
      <c r="FO999" s="54"/>
      <c r="FP999" s="54"/>
      <c r="FQ999" s="54"/>
      <c r="FR999" s="54"/>
      <c r="FS999" s="54"/>
      <c r="FT999" s="54"/>
      <c r="FU999" s="54"/>
      <c r="FV999" s="54"/>
      <c r="FW999" s="54"/>
      <c r="FX999" s="54"/>
      <c r="FY999" s="54"/>
      <c r="FZ999" s="54"/>
      <c r="GA999" s="54"/>
      <c r="GB999" s="54"/>
      <c r="GC999" s="54"/>
      <c r="GD999" s="54"/>
      <c r="GE999" s="54"/>
      <c r="GF999" s="54"/>
      <c r="GG999" s="54"/>
      <c r="GH999" s="54"/>
      <c r="GI999" s="54"/>
      <c r="GJ999" s="54"/>
      <c r="GK999" s="54"/>
      <c r="GL999" s="54"/>
      <c r="GM999" s="54"/>
      <c r="GN999" s="54"/>
      <c r="GO999" s="54"/>
      <c r="GP999" s="54"/>
      <c r="GQ999" s="54"/>
      <c r="GR999" s="54"/>
      <c r="GS999" s="54"/>
      <c r="GT999" s="54"/>
      <c r="GU999" s="54"/>
      <c r="GV999" s="54"/>
      <c r="GW999" s="54"/>
      <c r="GX999" s="54"/>
      <c r="GY999" s="54"/>
      <c r="GZ999" s="54"/>
      <c r="HA999" s="54"/>
      <c r="HB999" s="54"/>
      <c r="HC999" s="54"/>
      <c r="HD999" s="54"/>
      <c r="HE999" s="54"/>
      <c r="HF999" s="54"/>
      <c r="HG999" s="54"/>
      <c r="HH999" s="54"/>
      <c r="HI999" s="54"/>
      <c r="HJ999" s="54"/>
      <c r="HK999" s="54"/>
      <c r="HL999" s="54"/>
      <c r="HM999" s="54"/>
      <c r="HN999" s="54"/>
      <c r="HO999" s="54"/>
      <c r="HP999" s="54"/>
      <c r="HQ999" s="54"/>
      <c r="HR999" s="54"/>
      <c r="HS999" s="54"/>
      <c r="HT999" s="54"/>
      <c r="HU999" s="54"/>
      <c r="HV999" s="54"/>
      <c r="HW999" s="54"/>
      <c r="HX999" s="54"/>
      <c r="HY999" s="54"/>
      <c r="HZ999" s="54"/>
      <c r="IA999" s="54"/>
      <c r="IB999" s="54"/>
      <c r="IC999" s="54"/>
      <c r="ID999" s="54"/>
      <c r="IE999" s="54"/>
      <c r="IF999" s="54"/>
      <c r="IG999" s="54"/>
      <c r="IH999" s="54"/>
      <c r="II999" s="54"/>
      <c r="IJ999" s="54"/>
      <c r="IK999" s="54"/>
      <c r="IL999" s="54"/>
      <c r="IM999" s="54"/>
      <c r="IN999" s="54"/>
      <c r="IO999" s="54"/>
      <c r="IP999" s="54"/>
      <c r="IQ999" s="54"/>
      <c r="IR999" s="54"/>
      <c r="IS999" s="54"/>
      <c r="IT999" s="54"/>
      <c r="IU999" s="54"/>
      <c r="IV999" s="54"/>
      <c r="IW999" s="54"/>
      <c r="IX999" s="54"/>
      <c r="IY999" s="54"/>
      <c r="IZ999" s="54"/>
      <c r="JA999" s="16"/>
      <c r="JB999" s="16"/>
      <c r="JC999" s="16"/>
      <c r="JD999" s="16"/>
    </row>
    <row r="1000" spans="1:264" s="6" customFormat="1" x14ac:dyDescent="0.25">
      <c r="A1000" s="55">
        <v>996</v>
      </c>
      <c r="B1000" s="56">
        <f>ESTUDIANTES!B1000</f>
        <v>0</v>
      </c>
      <c r="C1000" s="56">
        <f>ESTUDIANTES!C1000</f>
        <v>0</v>
      </c>
      <c r="D1000" s="97">
        <f>ESTUDIANTES!D1000</f>
        <v>0</v>
      </c>
      <c r="E1000" s="97"/>
      <c r="F1000" s="97"/>
      <c r="G1000" s="97"/>
      <c r="H1000" s="57">
        <f>ESTUDIANTES!H1000</f>
        <v>0</v>
      </c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  <c r="CP1000" s="54"/>
      <c r="CQ1000" s="54"/>
      <c r="CR1000" s="54"/>
      <c r="CS1000" s="54"/>
      <c r="CT1000" s="54"/>
      <c r="CU1000" s="54"/>
      <c r="CV1000" s="54"/>
      <c r="CW1000" s="54"/>
      <c r="CX1000" s="54"/>
      <c r="CY1000" s="54"/>
      <c r="CZ1000" s="54"/>
      <c r="DA1000" s="54"/>
      <c r="DB1000" s="54"/>
      <c r="DC1000" s="54"/>
      <c r="DD1000" s="54"/>
      <c r="DE1000" s="54"/>
      <c r="DF1000" s="54"/>
      <c r="DG1000" s="54"/>
      <c r="DH1000" s="54"/>
      <c r="DI1000" s="54"/>
      <c r="DJ1000" s="54"/>
      <c r="DK1000" s="54"/>
      <c r="DL1000" s="54"/>
      <c r="DM1000" s="54"/>
      <c r="DN1000" s="54"/>
      <c r="DO1000" s="54"/>
      <c r="DP1000" s="54"/>
      <c r="DQ1000" s="54"/>
      <c r="DR1000" s="54"/>
      <c r="DS1000" s="54"/>
      <c r="DT1000" s="54"/>
      <c r="DU1000" s="54"/>
      <c r="DV1000" s="54"/>
      <c r="DW1000" s="54"/>
      <c r="DX1000" s="54"/>
      <c r="DY1000" s="54"/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  <c r="EJ1000" s="54"/>
      <c r="EK1000" s="54"/>
      <c r="EL1000" s="54"/>
      <c r="EM1000" s="54"/>
      <c r="EN1000" s="54"/>
      <c r="EO1000" s="54"/>
      <c r="EP1000" s="54"/>
      <c r="EQ1000" s="54"/>
      <c r="ER1000" s="54"/>
      <c r="ES1000" s="54"/>
      <c r="ET1000" s="54"/>
      <c r="EU1000" s="54"/>
      <c r="EV1000" s="54"/>
      <c r="EW1000" s="54"/>
      <c r="EX1000" s="54"/>
      <c r="EY1000" s="54"/>
      <c r="EZ1000" s="54"/>
      <c r="FA1000" s="54"/>
      <c r="FB1000" s="54"/>
      <c r="FC1000" s="54"/>
      <c r="FD1000" s="54"/>
      <c r="FE1000" s="54"/>
      <c r="FF1000" s="54"/>
      <c r="FG1000" s="54"/>
      <c r="FH1000" s="54"/>
      <c r="FI1000" s="54"/>
      <c r="FJ1000" s="54"/>
      <c r="FK1000" s="54"/>
      <c r="FL1000" s="54"/>
      <c r="FM1000" s="54"/>
      <c r="FN1000" s="54"/>
      <c r="FO1000" s="54"/>
      <c r="FP1000" s="54"/>
      <c r="FQ1000" s="54"/>
      <c r="FR1000" s="54"/>
      <c r="FS1000" s="54"/>
      <c r="FT1000" s="54"/>
      <c r="FU1000" s="54"/>
      <c r="FV1000" s="54"/>
      <c r="FW1000" s="54"/>
      <c r="FX1000" s="54"/>
      <c r="FY1000" s="54"/>
      <c r="FZ1000" s="54"/>
      <c r="GA1000" s="54"/>
      <c r="GB1000" s="54"/>
      <c r="GC1000" s="54"/>
      <c r="GD1000" s="54"/>
      <c r="GE1000" s="54"/>
      <c r="GF1000" s="54"/>
      <c r="GG1000" s="54"/>
      <c r="GH1000" s="54"/>
      <c r="GI1000" s="54"/>
      <c r="GJ1000" s="54"/>
      <c r="GK1000" s="54"/>
      <c r="GL1000" s="54"/>
      <c r="GM1000" s="54"/>
      <c r="GN1000" s="54"/>
      <c r="GO1000" s="54"/>
      <c r="GP1000" s="54"/>
      <c r="GQ1000" s="54"/>
      <c r="GR1000" s="54"/>
      <c r="GS1000" s="54"/>
      <c r="GT1000" s="54"/>
      <c r="GU1000" s="54"/>
      <c r="GV1000" s="54"/>
      <c r="GW1000" s="54"/>
      <c r="GX1000" s="54"/>
      <c r="GY1000" s="54"/>
      <c r="GZ1000" s="54"/>
      <c r="HA1000" s="54"/>
      <c r="HB1000" s="54"/>
      <c r="HC1000" s="54"/>
      <c r="HD1000" s="54"/>
      <c r="HE1000" s="54"/>
      <c r="HF1000" s="54"/>
      <c r="HG1000" s="54"/>
      <c r="HH1000" s="54"/>
      <c r="HI1000" s="54"/>
      <c r="HJ1000" s="54"/>
      <c r="HK1000" s="54"/>
      <c r="HL1000" s="54"/>
      <c r="HM1000" s="54"/>
      <c r="HN1000" s="54"/>
      <c r="HO1000" s="54"/>
      <c r="HP1000" s="54"/>
      <c r="HQ1000" s="54"/>
      <c r="HR1000" s="54"/>
      <c r="HS1000" s="54"/>
      <c r="HT1000" s="54"/>
      <c r="HU1000" s="54"/>
      <c r="HV1000" s="54"/>
      <c r="HW1000" s="54"/>
      <c r="HX1000" s="54"/>
      <c r="HY1000" s="54"/>
      <c r="HZ1000" s="54"/>
      <c r="IA1000" s="54"/>
      <c r="IB1000" s="54"/>
      <c r="IC1000" s="54"/>
      <c r="ID1000" s="54"/>
      <c r="IE1000" s="54"/>
      <c r="IF1000" s="54"/>
      <c r="IG1000" s="54"/>
      <c r="IH1000" s="54"/>
      <c r="II1000" s="54"/>
      <c r="IJ1000" s="54"/>
      <c r="IK1000" s="54"/>
      <c r="IL1000" s="54"/>
      <c r="IM1000" s="54"/>
      <c r="IN1000" s="54"/>
      <c r="IO1000" s="54"/>
      <c r="IP1000" s="54"/>
      <c r="IQ1000" s="54"/>
      <c r="IR1000" s="54"/>
      <c r="IS1000" s="54"/>
      <c r="IT1000" s="54"/>
      <c r="IU1000" s="54"/>
      <c r="IV1000" s="54"/>
      <c r="IW1000" s="54"/>
      <c r="IX1000" s="54"/>
      <c r="IY1000" s="54"/>
      <c r="IZ1000" s="54"/>
      <c r="JA1000" s="16"/>
      <c r="JB1000" s="16"/>
      <c r="JC1000" s="16"/>
      <c r="JD1000" s="16"/>
    </row>
    <row r="1001" spans="1:264" s="6" customFormat="1" x14ac:dyDescent="0.25">
      <c r="A1001" s="55">
        <v>997</v>
      </c>
      <c r="B1001" s="56">
        <f>ESTUDIANTES!B1001</f>
        <v>0</v>
      </c>
      <c r="C1001" s="56">
        <f>ESTUDIANTES!C1001</f>
        <v>0</v>
      </c>
      <c r="D1001" s="97">
        <f>ESTUDIANTES!D1001</f>
        <v>0</v>
      </c>
      <c r="E1001" s="97"/>
      <c r="F1001" s="97"/>
      <c r="G1001" s="97"/>
      <c r="H1001" s="57">
        <f>ESTUDIANTES!H1001</f>
        <v>0</v>
      </c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A1001" s="54"/>
      <c r="CB1001" s="54"/>
      <c r="CC1001" s="54"/>
      <c r="CD1001" s="54"/>
      <c r="CE1001" s="54"/>
      <c r="CF1001" s="54"/>
      <c r="CG1001" s="54"/>
      <c r="CH1001" s="54"/>
      <c r="CI1001" s="54"/>
      <c r="CJ1001" s="54"/>
      <c r="CK1001" s="54"/>
      <c r="CL1001" s="54"/>
      <c r="CM1001" s="54"/>
      <c r="CN1001" s="54"/>
      <c r="CO1001" s="54"/>
      <c r="CP1001" s="54"/>
      <c r="CQ1001" s="54"/>
      <c r="CR1001" s="54"/>
      <c r="CS1001" s="54"/>
      <c r="CT1001" s="54"/>
      <c r="CU1001" s="54"/>
      <c r="CV1001" s="54"/>
      <c r="CW1001" s="54"/>
      <c r="CX1001" s="54"/>
      <c r="CY1001" s="54"/>
      <c r="CZ1001" s="54"/>
      <c r="DA1001" s="54"/>
      <c r="DB1001" s="54"/>
      <c r="DC1001" s="54"/>
      <c r="DD1001" s="54"/>
      <c r="DE1001" s="54"/>
      <c r="DF1001" s="54"/>
      <c r="DG1001" s="54"/>
      <c r="DH1001" s="54"/>
      <c r="DI1001" s="54"/>
      <c r="DJ1001" s="54"/>
      <c r="DK1001" s="54"/>
      <c r="DL1001" s="54"/>
      <c r="DM1001" s="54"/>
      <c r="DN1001" s="54"/>
      <c r="DO1001" s="54"/>
      <c r="DP1001" s="54"/>
      <c r="DQ1001" s="54"/>
      <c r="DR1001" s="54"/>
      <c r="DS1001" s="54"/>
      <c r="DT1001" s="54"/>
      <c r="DU1001" s="54"/>
      <c r="DV1001" s="54"/>
      <c r="DW1001" s="54"/>
      <c r="DX1001" s="54"/>
      <c r="DY1001" s="54"/>
      <c r="DZ1001" s="54"/>
      <c r="EA1001" s="54"/>
      <c r="EB1001" s="54"/>
      <c r="EC1001" s="54"/>
      <c r="ED1001" s="54"/>
      <c r="EE1001" s="54"/>
      <c r="EF1001" s="54"/>
      <c r="EG1001" s="54"/>
      <c r="EH1001" s="54"/>
      <c r="EI1001" s="54"/>
      <c r="EJ1001" s="54"/>
      <c r="EK1001" s="54"/>
      <c r="EL1001" s="54"/>
      <c r="EM1001" s="54"/>
      <c r="EN1001" s="54"/>
      <c r="EO1001" s="54"/>
      <c r="EP1001" s="54"/>
      <c r="EQ1001" s="54"/>
      <c r="ER1001" s="54"/>
      <c r="ES1001" s="54"/>
      <c r="ET1001" s="54"/>
      <c r="EU1001" s="54"/>
      <c r="EV1001" s="54"/>
      <c r="EW1001" s="54"/>
      <c r="EX1001" s="54"/>
      <c r="EY1001" s="54"/>
      <c r="EZ1001" s="54"/>
      <c r="FA1001" s="54"/>
      <c r="FB1001" s="54"/>
      <c r="FC1001" s="54"/>
      <c r="FD1001" s="54"/>
      <c r="FE1001" s="54"/>
      <c r="FF1001" s="54"/>
      <c r="FG1001" s="54"/>
      <c r="FH1001" s="54"/>
      <c r="FI1001" s="54"/>
      <c r="FJ1001" s="54"/>
      <c r="FK1001" s="54"/>
      <c r="FL1001" s="54"/>
      <c r="FM1001" s="54"/>
      <c r="FN1001" s="54"/>
      <c r="FO1001" s="54"/>
      <c r="FP1001" s="54"/>
      <c r="FQ1001" s="54"/>
      <c r="FR1001" s="54"/>
      <c r="FS1001" s="54"/>
      <c r="FT1001" s="54"/>
      <c r="FU1001" s="54"/>
      <c r="FV1001" s="54"/>
      <c r="FW1001" s="54"/>
      <c r="FX1001" s="54"/>
      <c r="FY1001" s="54"/>
      <c r="FZ1001" s="54"/>
      <c r="GA1001" s="54"/>
      <c r="GB1001" s="54"/>
      <c r="GC1001" s="54"/>
      <c r="GD1001" s="54"/>
      <c r="GE1001" s="54"/>
      <c r="GF1001" s="54"/>
      <c r="GG1001" s="54"/>
      <c r="GH1001" s="54"/>
      <c r="GI1001" s="54"/>
      <c r="GJ1001" s="54"/>
      <c r="GK1001" s="54"/>
      <c r="GL1001" s="54"/>
      <c r="GM1001" s="54"/>
      <c r="GN1001" s="54"/>
      <c r="GO1001" s="54"/>
      <c r="GP1001" s="54"/>
      <c r="GQ1001" s="54"/>
      <c r="GR1001" s="54"/>
      <c r="GS1001" s="54"/>
      <c r="GT1001" s="54"/>
      <c r="GU1001" s="54"/>
      <c r="GV1001" s="54"/>
      <c r="GW1001" s="54"/>
      <c r="GX1001" s="54"/>
      <c r="GY1001" s="54"/>
      <c r="GZ1001" s="54"/>
      <c r="HA1001" s="54"/>
      <c r="HB1001" s="54"/>
      <c r="HC1001" s="54"/>
      <c r="HD1001" s="54"/>
      <c r="HE1001" s="54"/>
      <c r="HF1001" s="54"/>
      <c r="HG1001" s="54"/>
      <c r="HH1001" s="54"/>
      <c r="HI1001" s="54"/>
      <c r="HJ1001" s="54"/>
      <c r="HK1001" s="54"/>
      <c r="HL1001" s="54"/>
      <c r="HM1001" s="54"/>
      <c r="HN1001" s="54"/>
      <c r="HO1001" s="54"/>
      <c r="HP1001" s="54"/>
      <c r="HQ1001" s="54"/>
      <c r="HR1001" s="54"/>
      <c r="HS1001" s="54"/>
      <c r="HT1001" s="54"/>
      <c r="HU1001" s="54"/>
      <c r="HV1001" s="54"/>
      <c r="HW1001" s="54"/>
      <c r="HX1001" s="54"/>
      <c r="HY1001" s="54"/>
      <c r="HZ1001" s="54"/>
      <c r="IA1001" s="54"/>
      <c r="IB1001" s="54"/>
      <c r="IC1001" s="54"/>
      <c r="ID1001" s="54"/>
      <c r="IE1001" s="54"/>
      <c r="IF1001" s="54"/>
      <c r="IG1001" s="54"/>
      <c r="IH1001" s="54"/>
      <c r="II1001" s="54"/>
      <c r="IJ1001" s="54"/>
      <c r="IK1001" s="54"/>
      <c r="IL1001" s="54"/>
      <c r="IM1001" s="54"/>
      <c r="IN1001" s="54"/>
      <c r="IO1001" s="54"/>
      <c r="IP1001" s="54"/>
      <c r="IQ1001" s="54"/>
      <c r="IR1001" s="54"/>
      <c r="IS1001" s="54"/>
      <c r="IT1001" s="54"/>
      <c r="IU1001" s="54"/>
      <c r="IV1001" s="54"/>
      <c r="IW1001" s="54"/>
      <c r="IX1001" s="54"/>
      <c r="IY1001" s="54"/>
      <c r="IZ1001" s="54"/>
      <c r="JA1001" s="16"/>
      <c r="JB1001" s="16"/>
      <c r="JC1001" s="16"/>
      <c r="JD1001" s="16"/>
    </row>
    <row r="1002" spans="1:264" s="6" customFormat="1" x14ac:dyDescent="0.25">
      <c r="A1002" s="55">
        <v>998</v>
      </c>
      <c r="B1002" s="56">
        <f>ESTUDIANTES!B1002</f>
        <v>0</v>
      </c>
      <c r="C1002" s="56">
        <f>ESTUDIANTES!C1002</f>
        <v>0</v>
      </c>
      <c r="D1002" s="97">
        <f>ESTUDIANTES!D1002</f>
        <v>0</v>
      </c>
      <c r="E1002" s="97"/>
      <c r="F1002" s="97"/>
      <c r="G1002" s="97"/>
      <c r="H1002" s="57">
        <f>ESTUDIANTES!H1002</f>
        <v>0</v>
      </c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  <c r="CP1002" s="54"/>
      <c r="CQ1002" s="54"/>
      <c r="CR1002" s="54"/>
      <c r="CS1002" s="54"/>
      <c r="CT1002" s="54"/>
      <c r="CU1002" s="54"/>
      <c r="CV1002" s="54"/>
      <c r="CW1002" s="54"/>
      <c r="CX1002" s="54"/>
      <c r="CY1002" s="54"/>
      <c r="CZ1002" s="54"/>
      <c r="DA1002" s="54"/>
      <c r="DB1002" s="54"/>
      <c r="DC1002" s="54"/>
      <c r="DD1002" s="54"/>
      <c r="DE1002" s="54"/>
      <c r="DF1002" s="54"/>
      <c r="DG1002" s="54"/>
      <c r="DH1002" s="54"/>
      <c r="DI1002" s="54"/>
      <c r="DJ1002" s="54"/>
      <c r="DK1002" s="54"/>
      <c r="DL1002" s="54"/>
      <c r="DM1002" s="54"/>
      <c r="DN1002" s="54"/>
      <c r="DO1002" s="54"/>
      <c r="DP1002" s="54"/>
      <c r="DQ1002" s="54"/>
      <c r="DR1002" s="54"/>
      <c r="DS1002" s="54"/>
      <c r="DT1002" s="54"/>
      <c r="DU1002" s="54"/>
      <c r="DV1002" s="54"/>
      <c r="DW1002" s="54"/>
      <c r="DX1002" s="54"/>
      <c r="DY1002" s="54"/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  <c r="EJ1002" s="54"/>
      <c r="EK1002" s="54"/>
      <c r="EL1002" s="54"/>
      <c r="EM1002" s="54"/>
      <c r="EN1002" s="54"/>
      <c r="EO1002" s="54"/>
      <c r="EP1002" s="54"/>
      <c r="EQ1002" s="54"/>
      <c r="ER1002" s="54"/>
      <c r="ES1002" s="54"/>
      <c r="ET1002" s="54"/>
      <c r="EU1002" s="54"/>
      <c r="EV1002" s="54"/>
      <c r="EW1002" s="54"/>
      <c r="EX1002" s="54"/>
      <c r="EY1002" s="54"/>
      <c r="EZ1002" s="54"/>
      <c r="FA1002" s="54"/>
      <c r="FB1002" s="54"/>
      <c r="FC1002" s="54"/>
      <c r="FD1002" s="54"/>
      <c r="FE1002" s="54"/>
      <c r="FF1002" s="54"/>
      <c r="FG1002" s="54"/>
      <c r="FH1002" s="54"/>
      <c r="FI1002" s="54"/>
      <c r="FJ1002" s="54"/>
      <c r="FK1002" s="54"/>
      <c r="FL1002" s="54"/>
      <c r="FM1002" s="54"/>
      <c r="FN1002" s="54"/>
      <c r="FO1002" s="54"/>
      <c r="FP1002" s="54"/>
      <c r="FQ1002" s="54"/>
      <c r="FR1002" s="54"/>
      <c r="FS1002" s="54"/>
      <c r="FT1002" s="54"/>
      <c r="FU1002" s="54"/>
      <c r="FV1002" s="54"/>
      <c r="FW1002" s="54"/>
      <c r="FX1002" s="54"/>
      <c r="FY1002" s="54"/>
      <c r="FZ1002" s="54"/>
      <c r="GA1002" s="54"/>
      <c r="GB1002" s="54"/>
      <c r="GC1002" s="54"/>
      <c r="GD1002" s="54"/>
      <c r="GE1002" s="54"/>
      <c r="GF1002" s="54"/>
      <c r="GG1002" s="54"/>
      <c r="GH1002" s="54"/>
      <c r="GI1002" s="54"/>
      <c r="GJ1002" s="54"/>
      <c r="GK1002" s="54"/>
      <c r="GL1002" s="54"/>
      <c r="GM1002" s="54"/>
      <c r="GN1002" s="54"/>
      <c r="GO1002" s="54"/>
      <c r="GP1002" s="54"/>
      <c r="GQ1002" s="54"/>
      <c r="GR1002" s="54"/>
      <c r="GS1002" s="54"/>
      <c r="GT1002" s="54"/>
      <c r="GU1002" s="54"/>
      <c r="GV1002" s="54"/>
      <c r="GW1002" s="54"/>
      <c r="GX1002" s="54"/>
      <c r="GY1002" s="54"/>
      <c r="GZ1002" s="54"/>
      <c r="HA1002" s="54"/>
      <c r="HB1002" s="54"/>
      <c r="HC1002" s="54"/>
      <c r="HD1002" s="54"/>
      <c r="HE1002" s="54"/>
      <c r="HF1002" s="54"/>
      <c r="HG1002" s="54"/>
      <c r="HH1002" s="54"/>
      <c r="HI1002" s="54"/>
      <c r="HJ1002" s="54"/>
      <c r="HK1002" s="54"/>
      <c r="HL1002" s="54"/>
      <c r="HM1002" s="54"/>
      <c r="HN1002" s="54"/>
      <c r="HO1002" s="54"/>
      <c r="HP1002" s="54"/>
      <c r="HQ1002" s="54"/>
      <c r="HR1002" s="54"/>
      <c r="HS1002" s="54"/>
      <c r="HT1002" s="54"/>
      <c r="HU1002" s="54"/>
      <c r="HV1002" s="54"/>
      <c r="HW1002" s="54"/>
      <c r="HX1002" s="54"/>
      <c r="HY1002" s="54"/>
      <c r="HZ1002" s="54"/>
      <c r="IA1002" s="54"/>
      <c r="IB1002" s="54"/>
      <c r="IC1002" s="54"/>
      <c r="ID1002" s="54"/>
      <c r="IE1002" s="54"/>
      <c r="IF1002" s="54"/>
      <c r="IG1002" s="54"/>
      <c r="IH1002" s="54"/>
      <c r="II1002" s="54"/>
      <c r="IJ1002" s="54"/>
      <c r="IK1002" s="54"/>
      <c r="IL1002" s="54"/>
      <c r="IM1002" s="54"/>
      <c r="IN1002" s="54"/>
      <c r="IO1002" s="54"/>
      <c r="IP1002" s="54"/>
      <c r="IQ1002" s="54"/>
      <c r="IR1002" s="54"/>
      <c r="IS1002" s="54"/>
      <c r="IT1002" s="54"/>
      <c r="IU1002" s="54"/>
      <c r="IV1002" s="54"/>
      <c r="IW1002" s="54"/>
      <c r="IX1002" s="54"/>
      <c r="IY1002" s="54"/>
      <c r="IZ1002" s="54"/>
      <c r="JA1002" s="16"/>
      <c r="JB1002" s="16"/>
      <c r="JC1002" s="16"/>
      <c r="JD1002" s="16"/>
    </row>
    <row r="1003" spans="1:264" s="6" customFormat="1" x14ac:dyDescent="0.25">
      <c r="A1003" s="55">
        <v>999</v>
      </c>
      <c r="B1003" s="56">
        <f>ESTUDIANTES!B1003</f>
        <v>0</v>
      </c>
      <c r="C1003" s="56">
        <f>ESTUDIANTES!C1003</f>
        <v>0</v>
      </c>
      <c r="D1003" s="97">
        <f>ESTUDIANTES!D1003</f>
        <v>0</v>
      </c>
      <c r="E1003" s="97"/>
      <c r="F1003" s="97"/>
      <c r="G1003" s="97"/>
      <c r="H1003" s="57">
        <f>ESTUDIANTES!H1003</f>
        <v>0</v>
      </c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  <c r="CP1003" s="54"/>
      <c r="CQ1003" s="54"/>
      <c r="CR1003" s="54"/>
      <c r="CS1003" s="54"/>
      <c r="CT1003" s="54"/>
      <c r="CU1003" s="54"/>
      <c r="CV1003" s="54"/>
      <c r="CW1003" s="54"/>
      <c r="CX1003" s="54"/>
      <c r="CY1003" s="54"/>
      <c r="CZ1003" s="54"/>
      <c r="DA1003" s="54"/>
      <c r="DB1003" s="54"/>
      <c r="DC1003" s="54"/>
      <c r="DD1003" s="54"/>
      <c r="DE1003" s="54"/>
      <c r="DF1003" s="54"/>
      <c r="DG1003" s="54"/>
      <c r="DH1003" s="54"/>
      <c r="DI1003" s="54"/>
      <c r="DJ1003" s="54"/>
      <c r="DK1003" s="54"/>
      <c r="DL1003" s="54"/>
      <c r="DM1003" s="54"/>
      <c r="DN1003" s="54"/>
      <c r="DO1003" s="54"/>
      <c r="DP1003" s="54"/>
      <c r="DQ1003" s="54"/>
      <c r="DR1003" s="54"/>
      <c r="DS1003" s="54"/>
      <c r="DT1003" s="54"/>
      <c r="DU1003" s="54"/>
      <c r="DV1003" s="54"/>
      <c r="DW1003" s="54"/>
      <c r="DX1003" s="54"/>
      <c r="DY1003" s="54"/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  <c r="EJ1003" s="54"/>
      <c r="EK1003" s="54"/>
      <c r="EL1003" s="54"/>
      <c r="EM1003" s="54"/>
      <c r="EN1003" s="54"/>
      <c r="EO1003" s="54"/>
      <c r="EP1003" s="54"/>
      <c r="EQ1003" s="54"/>
      <c r="ER1003" s="54"/>
      <c r="ES1003" s="54"/>
      <c r="ET1003" s="54"/>
      <c r="EU1003" s="54"/>
      <c r="EV1003" s="54"/>
      <c r="EW1003" s="54"/>
      <c r="EX1003" s="54"/>
      <c r="EY1003" s="54"/>
      <c r="EZ1003" s="54"/>
      <c r="FA1003" s="54"/>
      <c r="FB1003" s="54"/>
      <c r="FC1003" s="54"/>
      <c r="FD1003" s="54"/>
      <c r="FE1003" s="54"/>
      <c r="FF1003" s="54"/>
      <c r="FG1003" s="54"/>
      <c r="FH1003" s="54"/>
      <c r="FI1003" s="54"/>
      <c r="FJ1003" s="54"/>
      <c r="FK1003" s="54"/>
      <c r="FL1003" s="54"/>
      <c r="FM1003" s="54"/>
      <c r="FN1003" s="54"/>
      <c r="FO1003" s="54"/>
      <c r="FP1003" s="54"/>
      <c r="FQ1003" s="54"/>
      <c r="FR1003" s="54"/>
      <c r="FS1003" s="54"/>
      <c r="FT1003" s="54"/>
      <c r="FU1003" s="54"/>
      <c r="FV1003" s="54"/>
      <c r="FW1003" s="54"/>
      <c r="FX1003" s="54"/>
      <c r="FY1003" s="54"/>
      <c r="FZ1003" s="54"/>
      <c r="GA1003" s="54"/>
      <c r="GB1003" s="54"/>
      <c r="GC1003" s="54"/>
      <c r="GD1003" s="54"/>
      <c r="GE1003" s="54"/>
      <c r="GF1003" s="54"/>
      <c r="GG1003" s="54"/>
      <c r="GH1003" s="54"/>
      <c r="GI1003" s="54"/>
      <c r="GJ1003" s="54"/>
      <c r="GK1003" s="54"/>
      <c r="GL1003" s="54"/>
      <c r="GM1003" s="54"/>
      <c r="GN1003" s="54"/>
      <c r="GO1003" s="54"/>
      <c r="GP1003" s="54"/>
      <c r="GQ1003" s="54"/>
      <c r="GR1003" s="54"/>
      <c r="GS1003" s="54"/>
      <c r="GT1003" s="54"/>
      <c r="GU1003" s="54"/>
      <c r="GV1003" s="54"/>
      <c r="GW1003" s="54"/>
      <c r="GX1003" s="54"/>
      <c r="GY1003" s="54"/>
      <c r="GZ1003" s="54"/>
      <c r="HA1003" s="54"/>
      <c r="HB1003" s="54"/>
      <c r="HC1003" s="54"/>
      <c r="HD1003" s="54"/>
      <c r="HE1003" s="54"/>
      <c r="HF1003" s="54"/>
      <c r="HG1003" s="54"/>
      <c r="HH1003" s="54"/>
      <c r="HI1003" s="54"/>
      <c r="HJ1003" s="54"/>
      <c r="HK1003" s="54"/>
      <c r="HL1003" s="54"/>
      <c r="HM1003" s="54"/>
      <c r="HN1003" s="54"/>
      <c r="HO1003" s="54"/>
      <c r="HP1003" s="54"/>
      <c r="HQ1003" s="54"/>
      <c r="HR1003" s="54"/>
      <c r="HS1003" s="54"/>
      <c r="HT1003" s="54"/>
      <c r="HU1003" s="54"/>
      <c r="HV1003" s="54"/>
      <c r="HW1003" s="54"/>
      <c r="HX1003" s="54"/>
      <c r="HY1003" s="54"/>
      <c r="HZ1003" s="54"/>
      <c r="IA1003" s="54"/>
      <c r="IB1003" s="54"/>
      <c r="IC1003" s="54"/>
      <c r="ID1003" s="54"/>
      <c r="IE1003" s="54"/>
      <c r="IF1003" s="54"/>
      <c r="IG1003" s="54"/>
      <c r="IH1003" s="54"/>
      <c r="II1003" s="54"/>
      <c r="IJ1003" s="54"/>
      <c r="IK1003" s="54"/>
      <c r="IL1003" s="54"/>
      <c r="IM1003" s="54"/>
      <c r="IN1003" s="54"/>
      <c r="IO1003" s="54"/>
      <c r="IP1003" s="54"/>
      <c r="IQ1003" s="54"/>
      <c r="IR1003" s="54"/>
      <c r="IS1003" s="54"/>
      <c r="IT1003" s="54"/>
      <c r="IU1003" s="54"/>
      <c r="IV1003" s="54"/>
      <c r="IW1003" s="54"/>
      <c r="IX1003" s="54"/>
      <c r="IY1003" s="54"/>
      <c r="IZ1003" s="54"/>
      <c r="JA1003" s="16"/>
      <c r="JB1003" s="16"/>
      <c r="JC1003" s="16"/>
      <c r="JD1003" s="16"/>
    </row>
    <row r="1004" spans="1:264" s="6" customFormat="1" x14ac:dyDescent="0.25">
      <c r="A1004" s="55">
        <v>1000</v>
      </c>
      <c r="B1004" s="56">
        <f>ESTUDIANTES!B1004</f>
        <v>0</v>
      </c>
      <c r="C1004" s="56">
        <f>ESTUDIANTES!C1004</f>
        <v>0</v>
      </c>
      <c r="D1004" s="97">
        <f>ESTUDIANTES!D1004</f>
        <v>0</v>
      </c>
      <c r="E1004" s="97"/>
      <c r="F1004" s="97"/>
      <c r="G1004" s="97"/>
      <c r="H1004" s="57">
        <f>ESTUDIANTES!H1004</f>
        <v>0</v>
      </c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  <c r="CP1004" s="54"/>
      <c r="CQ1004" s="54"/>
      <c r="CR1004" s="54"/>
      <c r="CS1004" s="54"/>
      <c r="CT1004" s="54"/>
      <c r="CU1004" s="54"/>
      <c r="CV1004" s="54"/>
      <c r="CW1004" s="54"/>
      <c r="CX1004" s="54"/>
      <c r="CY1004" s="54"/>
      <c r="CZ1004" s="54"/>
      <c r="DA1004" s="54"/>
      <c r="DB1004" s="54"/>
      <c r="DC1004" s="54"/>
      <c r="DD1004" s="54"/>
      <c r="DE1004" s="54"/>
      <c r="DF1004" s="54"/>
      <c r="DG1004" s="54"/>
      <c r="DH1004" s="54"/>
      <c r="DI1004" s="54"/>
      <c r="DJ1004" s="54"/>
      <c r="DK1004" s="54"/>
      <c r="DL1004" s="54"/>
      <c r="DM1004" s="54"/>
      <c r="DN1004" s="54"/>
      <c r="DO1004" s="54"/>
      <c r="DP1004" s="54"/>
      <c r="DQ1004" s="54"/>
      <c r="DR1004" s="54"/>
      <c r="DS1004" s="54"/>
      <c r="DT1004" s="54"/>
      <c r="DU1004" s="54"/>
      <c r="DV1004" s="54"/>
      <c r="DW1004" s="54"/>
      <c r="DX1004" s="54"/>
      <c r="DY1004" s="54"/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  <c r="EJ1004" s="54"/>
      <c r="EK1004" s="54"/>
      <c r="EL1004" s="54"/>
      <c r="EM1004" s="54"/>
      <c r="EN1004" s="54"/>
      <c r="EO1004" s="54"/>
      <c r="EP1004" s="54"/>
      <c r="EQ1004" s="54"/>
      <c r="ER1004" s="54"/>
      <c r="ES1004" s="54"/>
      <c r="ET1004" s="54"/>
      <c r="EU1004" s="54"/>
      <c r="EV1004" s="54"/>
      <c r="EW1004" s="54"/>
      <c r="EX1004" s="54"/>
      <c r="EY1004" s="54"/>
      <c r="EZ1004" s="54"/>
      <c r="FA1004" s="54"/>
      <c r="FB1004" s="54"/>
      <c r="FC1004" s="54"/>
      <c r="FD1004" s="54"/>
      <c r="FE1004" s="54"/>
      <c r="FF1004" s="54"/>
      <c r="FG1004" s="54"/>
      <c r="FH1004" s="54"/>
      <c r="FI1004" s="54"/>
      <c r="FJ1004" s="54"/>
      <c r="FK1004" s="54"/>
      <c r="FL1004" s="54"/>
      <c r="FM1004" s="54"/>
      <c r="FN1004" s="54"/>
      <c r="FO1004" s="54"/>
      <c r="FP1004" s="54"/>
      <c r="FQ1004" s="54"/>
      <c r="FR1004" s="54"/>
      <c r="FS1004" s="54"/>
      <c r="FT1004" s="54"/>
      <c r="FU1004" s="54"/>
      <c r="FV1004" s="54"/>
      <c r="FW1004" s="54"/>
      <c r="FX1004" s="54"/>
      <c r="FY1004" s="54"/>
      <c r="FZ1004" s="54"/>
      <c r="GA1004" s="54"/>
      <c r="GB1004" s="54"/>
      <c r="GC1004" s="54"/>
      <c r="GD1004" s="54"/>
      <c r="GE1004" s="54"/>
      <c r="GF1004" s="54"/>
      <c r="GG1004" s="54"/>
      <c r="GH1004" s="54"/>
      <c r="GI1004" s="54"/>
      <c r="GJ1004" s="54"/>
      <c r="GK1004" s="54"/>
      <c r="GL1004" s="54"/>
      <c r="GM1004" s="54"/>
      <c r="GN1004" s="54"/>
      <c r="GO1004" s="54"/>
      <c r="GP1004" s="54"/>
      <c r="GQ1004" s="54"/>
      <c r="GR1004" s="54"/>
      <c r="GS1004" s="54"/>
      <c r="GT1004" s="54"/>
      <c r="GU1004" s="54"/>
      <c r="GV1004" s="54"/>
      <c r="GW1004" s="54"/>
      <c r="GX1004" s="54"/>
      <c r="GY1004" s="54"/>
      <c r="GZ1004" s="54"/>
      <c r="HA1004" s="54"/>
      <c r="HB1004" s="54"/>
      <c r="HC1004" s="54"/>
      <c r="HD1004" s="54"/>
      <c r="HE1004" s="54"/>
      <c r="HF1004" s="54"/>
      <c r="HG1004" s="54"/>
      <c r="HH1004" s="54"/>
      <c r="HI1004" s="54"/>
      <c r="HJ1004" s="54"/>
      <c r="HK1004" s="54"/>
      <c r="HL1004" s="54"/>
      <c r="HM1004" s="54"/>
      <c r="HN1004" s="54"/>
      <c r="HO1004" s="54"/>
      <c r="HP1004" s="54"/>
      <c r="HQ1004" s="54"/>
      <c r="HR1004" s="54"/>
      <c r="HS1004" s="54"/>
      <c r="HT1004" s="54"/>
      <c r="HU1004" s="54"/>
      <c r="HV1004" s="54"/>
      <c r="HW1004" s="54"/>
      <c r="HX1004" s="54"/>
      <c r="HY1004" s="54"/>
      <c r="HZ1004" s="54"/>
      <c r="IA1004" s="54"/>
      <c r="IB1004" s="54"/>
      <c r="IC1004" s="54"/>
      <c r="ID1004" s="54"/>
      <c r="IE1004" s="54"/>
      <c r="IF1004" s="54"/>
      <c r="IG1004" s="54"/>
      <c r="IH1004" s="54"/>
      <c r="II1004" s="54"/>
      <c r="IJ1004" s="54"/>
      <c r="IK1004" s="54"/>
      <c r="IL1004" s="54"/>
      <c r="IM1004" s="54"/>
      <c r="IN1004" s="54"/>
      <c r="IO1004" s="54"/>
      <c r="IP1004" s="54"/>
      <c r="IQ1004" s="54"/>
      <c r="IR1004" s="54"/>
      <c r="IS1004" s="54"/>
      <c r="IT1004" s="54"/>
      <c r="IU1004" s="54"/>
      <c r="IV1004" s="54"/>
      <c r="IW1004" s="54"/>
      <c r="IX1004" s="54"/>
      <c r="IY1004" s="54"/>
      <c r="IZ1004" s="54"/>
      <c r="JA1004" s="16"/>
      <c r="JB1004" s="16"/>
      <c r="JC1004" s="16"/>
      <c r="JD1004" s="16"/>
    </row>
    <row r="1005" spans="1:264" s="6" customFormat="1" x14ac:dyDescent="0.25">
      <c r="A1005" s="55">
        <v>1001</v>
      </c>
      <c r="B1005" s="56">
        <f>ESTUDIANTES!B1005</f>
        <v>0</v>
      </c>
      <c r="C1005" s="56">
        <f>ESTUDIANTES!C1005</f>
        <v>0</v>
      </c>
      <c r="D1005" s="97">
        <f>ESTUDIANTES!D1005</f>
        <v>0</v>
      </c>
      <c r="E1005" s="97"/>
      <c r="F1005" s="97"/>
      <c r="G1005" s="97"/>
      <c r="H1005" s="57">
        <f>ESTUDIANTES!H1005</f>
        <v>0</v>
      </c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  <c r="CP1005" s="54"/>
      <c r="CQ1005" s="54"/>
      <c r="CR1005" s="54"/>
      <c r="CS1005" s="54"/>
      <c r="CT1005" s="54"/>
      <c r="CU1005" s="54"/>
      <c r="CV1005" s="54"/>
      <c r="CW1005" s="54"/>
      <c r="CX1005" s="54"/>
      <c r="CY1005" s="54"/>
      <c r="CZ1005" s="54"/>
      <c r="DA1005" s="54"/>
      <c r="DB1005" s="54"/>
      <c r="DC1005" s="54"/>
      <c r="DD1005" s="54"/>
      <c r="DE1005" s="54"/>
      <c r="DF1005" s="54"/>
      <c r="DG1005" s="54"/>
      <c r="DH1005" s="54"/>
      <c r="DI1005" s="54"/>
      <c r="DJ1005" s="54"/>
      <c r="DK1005" s="54"/>
      <c r="DL1005" s="54"/>
      <c r="DM1005" s="54"/>
      <c r="DN1005" s="54"/>
      <c r="DO1005" s="54"/>
      <c r="DP1005" s="54"/>
      <c r="DQ1005" s="54"/>
      <c r="DR1005" s="54"/>
      <c r="DS1005" s="54"/>
      <c r="DT1005" s="54"/>
      <c r="DU1005" s="54"/>
      <c r="DV1005" s="54"/>
      <c r="DW1005" s="54"/>
      <c r="DX1005" s="54"/>
      <c r="DY1005" s="54"/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  <c r="EJ1005" s="54"/>
      <c r="EK1005" s="54"/>
      <c r="EL1005" s="54"/>
      <c r="EM1005" s="54"/>
      <c r="EN1005" s="54"/>
      <c r="EO1005" s="54"/>
      <c r="EP1005" s="54"/>
      <c r="EQ1005" s="54"/>
      <c r="ER1005" s="54"/>
      <c r="ES1005" s="54"/>
      <c r="ET1005" s="54"/>
      <c r="EU1005" s="54"/>
      <c r="EV1005" s="54"/>
      <c r="EW1005" s="54"/>
      <c r="EX1005" s="54"/>
      <c r="EY1005" s="54"/>
      <c r="EZ1005" s="54"/>
      <c r="FA1005" s="54"/>
      <c r="FB1005" s="54"/>
      <c r="FC1005" s="54"/>
      <c r="FD1005" s="54"/>
      <c r="FE1005" s="54"/>
      <c r="FF1005" s="54"/>
      <c r="FG1005" s="54"/>
      <c r="FH1005" s="54"/>
      <c r="FI1005" s="54"/>
      <c r="FJ1005" s="54"/>
      <c r="FK1005" s="54"/>
      <c r="FL1005" s="54"/>
      <c r="FM1005" s="54"/>
      <c r="FN1005" s="54"/>
      <c r="FO1005" s="54"/>
      <c r="FP1005" s="54"/>
      <c r="FQ1005" s="54"/>
      <c r="FR1005" s="54"/>
      <c r="FS1005" s="54"/>
      <c r="FT1005" s="54"/>
      <c r="FU1005" s="54"/>
      <c r="FV1005" s="54"/>
      <c r="FW1005" s="54"/>
      <c r="FX1005" s="54"/>
      <c r="FY1005" s="54"/>
      <c r="FZ1005" s="54"/>
      <c r="GA1005" s="54"/>
      <c r="GB1005" s="54"/>
      <c r="GC1005" s="54"/>
      <c r="GD1005" s="54"/>
      <c r="GE1005" s="54"/>
      <c r="GF1005" s="54"/>
      <c r="GG1005" s="54"/>
      <c r="GH1005" s="54"/>
      <c r="GI1005" s="54"/>
      <c r="GJ1005" s="54"/>
      <c r="GK1005" s="54"/>
      <c r="GL1005" s="54"/>
      <c r="GM1005" s="54"/>
      <c r="GN1005" s="54"/>
      <c r="GO1005" s="54"/>
      <c r="GP1005" s="54"/>
      <c r="GQ1005" s="54"/>
      <c r="GR1005" s="54"/>
      <c r="GS1005" s="54"/>
      <c r="GT1005" s="54"/>
      <c r="GU1005" s="54"/>
      <c r="GV1005" s="54"/>
      <c r="GW1005" s="54"/>
      <c r="GX1005" s="54"/>
      <c r="GY1005" s="54"/>
      <c r="GZ1005" s="54"/>
      <c r="HA1005" s="54"/>
      <c r="HB1005" s="54"/>
      <c r="HC1005" s="54"/>
      <c r="HD1005" s="54"/>
      <c r="HE1005" s="54"/>
      <c r="HF1005" s="54"/>
      <c r="HG1005" s="54"/>
      <c r="HH1005" s="54"/>
      <c r="HI1005" s="54"/>
      <c r="HJ1005" s="54"/>
      <c r="HK1005" s="54"/>
      <c r="HL1005" s="54"/>
      <c r="HM1005" s="54"/>
      <c r="HN1005" s="54"/>
      <c r="HO1005" s="54"/>
      <c r="HP1005" s="54"/>
      <c r="HQ1005" s="54"/>
      <c r="HR1005" s="54"/>
      <c r="HS1005" s="54"/>
      <c r="HT1005" s="54"/>
      <c r="HU1005" s="54"/>
      <c r="HV1005" s="54"/>
      <c r="HW1005" s="54"/>
      <c r="HX1005" s="54"/>
      <c r="HY1005" s="54"/>
      <c r="HZ1005" s="54"/>
      <c r="IA1005" s="54"/>
      <c r="IB1005" s="54"/>
      <c r="IC1005" s="54"/>
      <c r="ID1005" s="54"/>
      <c r="IE1005" s="54"/>
      <c r="IF1005" s="54"/>
      <c r="IG1005" s="54"/>
      <c r="IH1005" s="54"/>
      <c r="II1005" s="54"/>
      <c r="IJ1005" s="54"/>
      <c r="IK1005" s="54"/>
      <c r="IL1005" s="54"/>
      <c r="IM1005" s="54"/>
      <c r="IN1005" s="54"/>
      <c r="IO1005" s="54"/>
      <c r="IP1005" s="54"/>
      <c r="IQ1005" s="54"/>
      <c r="IR1005" s="54"/>
      <c r="IS1005" s="54"/>
      <c r="IT1005" s="54"/>
      <c r="IU1005" s="54"/>
      <c r="IV1005" s="54"/>
      <c r="IW1005" s="54"/>
      <c r="IX1005" s="54"/>
      <c r="IY1005" s="54"/>
      <c r="IZ1005" s="54"/>
      <c r="JA1005" s="16"/>
      <c r="JB1005" s="16"/>
      <c r="JC1005" s="16"/>
      <c r="JD1005" s="16"/>
    </row>
    <row r="1006" spans="1:264" s="6" customFormat="1" x14ac:dyDescent="0.25">
      <c r="A1006" s="55">
        <v>1002</v>
      </c>
      <c r="B1006" s="56">
        <f>ESTUDIANTES!B1006</f>
        <v>0</v>
      </c>
      <c r="C1006" s="56">
        <f>ESTUDIANTES!C1006</f>
        <v>0</v>
      </c>
      <c r="D1006" s="97">
        <f>ESTUDIANTES!D1006</f>
        <v>0</v>
      </c>
      <c r="E1006" s="97"/>
      <c r="F1006" s="97"/>
      <c r="G1006" s="97"/>
      <c r="H1006" s="57">
        <f>ESTUDIANTES!H1006</f>
        <v>0</v>
      </c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  <c r="CP1006" s="54"/>
      <c r="CQ1006" s="54"/>
      <c r="CR1006" s="54"/>
      <c r="CS1006" s="54"/>
      <c r="CT1006" s="54"/>
      <c r="CU1006" s="54"/>
      <c r="CV1006" s="54"/>
      <c r="CW1006" s="54"/>
      <c r="CX1006" s="54"/>
      <c r="CY1006" s="54"/>
      <c r="CZ1006" s="54"/>
      <c r="DA1006" s="54"/>
      <c r="DB1006" s="54"/>
      <c r="DC1006" s="54"/>
      <c r="DD1006" s="54"/>
      <c r="DE1006" s="54"/>
      <c r="DF1006" s="54"/>
      <c r="DG1006" s="54"/>
      <c r="DH1006" s="54"/>
      <c r="DI1006" s="54"/>
      <c r="DJ1006" s="54"/>
      <c r="DK1006" s="54"/>
      <c r="DL1006" s="54"/>
      <c r="DM1006" s="54"/>
      <c r="DN1006" s="54"/>
      <c r="DO1006" s="54"/>
      <c r="DP1006" s="54"/>
      <c r="DQ1006" s="54"/>
      <c r="DR1006" s="54"/>
      <c r="DS1006" s="54"/>
      <c r="DT1006" s="54"/>
      <c r="DU1006" s="54"/>
      <c r="DV1006" s="54"/>
      <c r="DW1006" s="54"/>
      <c r="DX1006" s="54"/>
      <c r="DY1006" s="54"/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  <c r="EJ1006" s="54"/>
      <c r="EK1006" s="54"/>
      <c r="EL1006" s="54"/>
      <c r="EM1006" s="54"/>
      <c r="EN1006" s="54"/>
      <c r="EO1006" s="54"/>
      <c r="EP1006" s="54"/>
      <c r="EQ1006" s="54"/>
      <c r="ER1006" s="54"/>
      <c r="ES1006" s="54"/>
      <c r="ET1006" s="54"/>
      <c r="EU1006" s="54"/>
      <c r="EV1006" s="54"/>
      <c r="EW1006" s="54"/>
      <c r="EX1006" s="54"/>
      <c r="EY1006" s="54"/>
      <c r="EZ1006" s="54"/>
      <c r="FA1006" s="54"/>
      <c r="FB1006" s="54"/>
      <c r="FC1006" s="54"/>
      <c r="FD1006" s="54"/>
      <c r="FE1006" s="54"/>
      <c r="FF1006" s="54"/>
      <c r="FG1006" s="54"/>
      <c r="FH1006" s="54"/>
      <c r="FI1006" s="54"/>
      <c r="FJ1006" s="54"/>
      <c r="FK1006" s="54"/>
      <c r="FL1006" s="54"/>
      <c r="FM1006" s="54"/>
      <c r="FN1006" s="54"/>
      <c r="FO1006" s="54"/>
      <c r="FP1006" s="54"/>
      <c r="FQ1006" s="54"/>
      <c r="FR1006" s="54"/>
      <c r="FS1006" s="54"/>
      <c r="FT1006" s="54"/>
      <c r="FU1006" s="54"/>
      <c r="FV1006" s="54"/>
      <c r="FW1006" s="54"/>
      <c r="FX1006" s="54"/>
      <c r="FY1006" s="54"/>
      <c r="FZ1006" s="54"/>
      <c r="GA1006" s="54"/>
      <c r="GB1006" s="54"/>
      <c r="GC1006" s="54"/>
      <c r="GD1006" s="54"/>
      <c r="GE1006" s="54"/>
      <c r="GF1006" s="54"/>
      <c r="GG1006" s="54"/>
      <c r="GH1006" s="54"/>
      <c r="GI1006" s="54"/>
      <c r="GJ1006" s="54"/>
      <c r="GK1006" s="54"/>
      <c r="GL1006" s="54"/>
      <c r="GM1006" s="54"/>
      <c r="GN1006" s="54"/>
      <c r="GO1006" s="54"/>
      <c r="GP1006" s="54"/>
      <c r="GQ1006" s="54"/>
      <c r="GR1006" s="54"/>
      <c r="GS1006" s="54"/>
      <c r="GT1006" s="54"/>
      <c r="GU1006" s="54"/>
      <c r="GV1006" s="54"/>
      <c r="GW1006" s="54"/>
      <c r="GX1006" s="54"/>
      <c r="GY1006" s="54"/>
      <c r="GZ1006" s="54"/>
      <c r="HA1006" s="54"/>
      <c r="HB1006" s="54"/>
      <c r="HC1006" s="54"/>
      <c r="HD1006" s="54"/>
      <c r="HE1006" s="54"/>
      <c r="HF1006" s="54"/>
      <c r="HG1006" s="54"/>
      <c r="HH1006" s="54"/>
      <c r="HI1006" s="54"/>
      <c r="HJ1006" s="54"/>
      <c r="HK1006" s="54"/>
      <c r="HL1006" s="54"/>
      <c r="HM1006" s="54"/>
      <c r="HN1006" s="54"/>
      <c r="HO1006" s="54"/>
      <c r="HP1006" s="54"/>
      <c r="HQ1006" s="54"/>
      <c r="HR1006" s="54"/>
      <c r="HS1006" s="54"/>
      <c r="HT1006" s="54"/>
      <c r="HU1006" s="54"/>
      <c r="HV1006" s="54"/>
      <c r="HW1006" s="54"/>
      <c r="HX1006" s="54"/>
      <c r="HY1006" s="54"/>
      <c r="HZ1006" s="54"/>
      <c r="IA1006" s="54"/>
      <c r="IB1006" s="54"/>
      <c r="IC1006" s="54"/>
      <c r="ID1006" s="54"/>
      <c r="IE1006" s="54"/>
      <c r="IF1006" s="54"/>
      <c r="IG1006" s="54"/>
      <c r="IH1006" s="54"/>
      <c r="II1006" s="54"/>
      <c r="IJ1006" s="54"/>
      <c r="IK1006" s="54"/>
      <c r="IL1006" s="54"/>
      <c r="IM1006" s="54"/>
      <c r="IN1006" s="54"/>
      <c r="IO1006" s="54"/>
      <c r="IP1006" s="54"/>
      <c r="IQ1006" s="54"/>
      <c r="IR1006" s="54"/>
      <c r="IS1006" s="54"/>
      <c r="IT1006" s="54"/>
      <c r="IU1006" s="54"/>
      <c r="IV1006" s="54"/>
      <c r="IW1006" s="54"/>
      <c r="IX1006" s="54"/>
      <c r="IY1006" s="54"/>
      <c r="IZ1006" s="54"/>
      <c r="JA1006" s="16"/>
      <c r="JB1006" s="16"/>
      <c r="JC1006" s="16"/>
      <c r="JD1006" s="16"/>
    </row>
    <row r="1007" spans="1:264" s="6" customFormat="1" x14ac:dyDescent="0.25">
      <c r="A1007" s="55">
        <v>1003</v>
      </c>
      <c r="B1007" s="56">
        <f>ESTUDIANTES!B1007</f>
        <v>0</v>
      </c>
      <c r="C1007" s="56">
        <f>ESTUDIANTES!C1007</f>
        <v>0</v>
      </c>
      <c r="D1007" s="97">
        <f>ESTUDIANTES!D1007</f>
        <v>0</v>
      </c>
      <c r="E1007" s="97"/>
      <c r="F1007" s="97"/>
      <c r="G1007" s="97"/>
      <c r="H1007" s="57">
        <f>ESTUDIANTES!H1007</f>
        <v>0</v>
      </c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A1007" s="54"/>
      <c r="CB1007" s="54"/>
      <c r="CC1007" s="54"/>
      <c r="CD1007" s="54"/>
      <c r="CE1007" s="54"/>
      <c r="CF1007" s="54"/>
      <c r="CG1007" s="54"/>
      <c r="CH1007" s="54"/>
      <c r="CI1007" s="54"/>
      <c r="CJ1007" s="54"/>
      <c r="CK1007" s="54"/>
      <c r="CL1007" s="54"/>
      <c r="CM1007" s="54"/>
      <c r="CN1007" s="54"/>
      <c r="CO1007" s="54"/>
      <c r="CP1007" s="54"/>
      <c r="CQ1007" s="54"/>
      <c r="CR1007" s="54"/>
      <c r="CS1007" s="54"/>
      <c r="CT1007" s="54"/>
      <c r="CU1007" s="54"/>
      <c r="CV1007" s="54"/>
      <c r="CW1007" s="54"/>
      <c r="CX1007" s="54"/>
      <c r="CY1007" s="54"/>
      <c r="CZ1007" s="54"/>
      <c r="DA1007" s="54"/>
      <c r="DB1007" s="54"/>
      <c r="DC1007" s="54"/>
      <c r="DD1007" s="54"/>
      <c r="DE1007" s="54"/>
      <c r="DF1007" s="54"/>
      <c r="DG1007" s="54"/>
      <c r="DH1007" s="54"/>
      <c r="DI1007" s="54"/>
      <c r="DJ1007" s="54"/>
      <c r="DK1007" s="54"/>
      <c r="DL1007" s="54"/>
      <c r="DM1007" s="54"/>
      <c r="DN1007" s="54"/>
      <c r="DO1007" s="54"/>
      <c r="DP1007" s="54"/>
      <c r="DQ1007" s="54"/>
      <c r="DR1007" s="54"/>
      <c r="DS1007" s="54"/>
      <c r="DT1007" s="54"/>
      <c r="DU1007" s="54"/>
      <c r="DV1007" s="54"/>
      <c r="DW1007" s="54"/>
      <c r="DX1007" s="54"/>
      <c r="DY1007" s="54"/>
      <c r="DZ1007" s="54"/>
      <c r="EA1007" s="54"/>
      <c r="EB1007" s="54"/>
      <c r="EC1007" s="54"/>
      <c r="ED1007" s="54"/>
      <c r="EE1007" s="54"/>
      <c r="EF1007" s="54"/>
      <c r="EG1007" s="54"/>
      <c r="EH1007" s="54"/>
      <c r="EI1007" s="54"/>
      <c r="EJ1007" s="54"/>
      <c r="EK1007" s="54"/>
      <c r="EL1007" s="54"/>
      <c r="EM1007" s="54"/>
      <c r="EN1007" s="54"/>
      <c r="EO1007" s="54"/>
      <c r="EP1007" s="54"/>
      <c r="EQ1007" s="54"/>
      <c r="ER1007" s="54"/>
      <c r="ES1007" s="54"/>
      <c r="ET1007" s="54"/>
      <c r="EU1007" s="54"/>
      <c r="EV1007" s="54"/>
      <c r="EW1007" s="54"/>
      <c r="EX1007" s="54"/>
      <c r="EY1007" s="54"/>
      <c r="EZ1007" s="54"/>
      <c r="FA1007" s="54"/>
      <c r="FB1007" s="54"/>
      <c r="FC1007" s="54"/>
      <c r="FD1007" s="54"/>
      <c r="FE1007" s="54"/>
      <c r="FF1007" s="54"/>
      <c r="FG1007" s="54"/>
      <c r="FH1007" s="54"/>
      <c r="FI1007" s="54"/>
      <c r="FJ1007" s="54"/>
      <c r="FK1007" s="54"/>
      <c r="FL1007" s="54"/>
      <c r="FM1007" s="54"/>
      <c r="FN1007" s="54"/>
      <c r="FO1007" s="54"/>
      <c r="FP1007" s="54"/>
      <c r="FQ1007" s="54"/>
      <c r="FR1007" s="54"/>
      <c r="FS1007" s="54"/>
      <c r="FT1007" s="54"/>
      <c r="FU1007" s="54"/>
      <c r="FV1007" s="54"/>
      <c r="FW1007" s="54"/>
      <c r="FX1007" s="54"/>
      <c r="FY1007" s="54"/>
      <c r="FZ1007" s="54"/>
      <c r="GA1007" s="54"/>
      <c r="GB1007" s="54"/>
      <c r="GC1007" s="54"/>
      <c r="GD1007" s="54"/>
      <c r="GE1007" s="54"/>
      <c r="GF1007" s="54"/>
      <c r="GG1007" s="54"/>
      <c r="GH1007" s="54"/>
      <c r="GI1007" s="54"/>
      <c r="GJ1007" s="54"/>
      <c r="GK1007" s="54"/>
      <c r="GL1007" s="54"/>
      <c r="GM1007" s="54"/>
      <c r="GN1007" s="54"/>
      <c r="GO1007" s="54"/>
      <c r="GP1007" s="54"/>
      <c r="GQ1007" s="54"/>
      <c r="GR1007" s="54"/>
      <c r="GS1007" s="54"/>
      <c r="GT1007" s="54"/>
      <c r="GU1007" s="54"/>
      <c r="GV1007" s="54"/>
      <c r="GW1007" s="54"/>
      <c r="GX1007" s="54"/>
      <c r="GY1007" s="54"/>
      <c r="GZ1007" s="54"/>
      <c r="HA1007" s="54"/>
      <c r="HB1007" s="54"/>
      <c r="HC1007" s="54"/>
      <c r="HD1007" s="54"/>
      <c r="HE1007" s="54"/>
      <c r="HF1007" s="54"/>
      <c r="HG1007" s="54"/>
      <c r="HH1007" s="54"/>
      <c r="HI1007" s="54"/>
      <c r="HJ1007" s="54"/>
      <c r="HK1007" s="54"/>
      <c r="HL1007" s="54"/>
      <c r="HM1007" s="54"/>
      <c r="HN1007" s="54"/>
      <c r="HO1007" s="54"/>
      <c r="HP1007" s="54"/>
      <c r="HQ1007" s="54"/>
      <c r="HR1007" s="54"/>
      <c r="HS1007" s="54"/>
      <c r="HT1007" s="54"/>
      <c r="HU1007" s="54"/>
      <c r="HV1007" s="54"/>
      <c r="HW1007" s="54"/>
      <c r="HX1007" s="54"/>
      <c r="HY1007" s="54"/>
      <c r="HZ1007" s="54"/>
      <c r="IA1007" s="54"/>
      <c r="IB1007" s="54"/>
      <c r="IC1007" s="54"/>
      <c r="ID1007" s="54"/>
      <c r="IE1007" s="54"/>
      <c r="IF1007" s="54"/>
      <c r="IG1007" s="54"/>
      <c r="IH1007" s="54"/>
      <c r="II1007" s="54"/>
      <c r="IJ1007" s="54"/>
      <c r="IK1007" s="54"/>
      <c r="IL1007" s="54"/>
      <c r="IM1007" s="54"/>
      <c r="IN1007" s="54"/>
      <c r="IO1007" s="54"/>
      <c r="IP1007" s="54"/>
      <c r="IQ1007" s="54"/>
      <c r="IR1007" s="54"/>
      <c r="IS1007" s="54"/>
      <c r="IT1007" s="54"/>
      <c r="IU1007" s="54"/>
      <c r="IV1007" s="54"/>
      <c r="IW1007" s="54"/>
      <c r="IX1007" s="54"/>
      <c r="IY1007" s="54"/>
      <c r="IZ1007" s="54"/>
      <c r="JA1007" s="16"/>
      <c r="JB1007" s="16"/>
      <c r="JC1007" s="16"/>
      <c r="JD1007" s="16"/>
    </row>
    <row r="1008" spans="1:264" s="6" customFormat="1" x14ac:dyDescent="0.25">
      <c r="A1008" s="55">
        <v>1004</v>
      </c>
      <c r="B1008" s="56">
        <f>ESTUDIANTES!B1008</f>
        <v>0</v>
      </c>
      <c r="C1008" s="56">
        <f>ESTUDIANTES!C1008</f>
        <v>0</v>
      </c>
      <c r="D1008" s="97">
        <f>ESTUDIANTES!D1008</f>
        <v>0</v>
      </c>
      <c r="E1008" s="97"/>
      <c r="F1008" s="97"/>
      <c r="G1008" s="97"/>
      <c r="H1008" s="57">
        <f>ESTUDIANTES!H1008</f>
        <v>0</v>
      </c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A1008" s="54"/>
      <c r="CB1008" s="54"/>
      <c r="CC1008" s="54"/>
      <c r="CD1008" s="54"/>
      <c r="CE1008" s="54"/>
      <c r="CF1008" s="54"/>
      <c r="CG1008" s="54"/>
      <c r="CH1008" s="54"/>
      <c r="CI1008" s="54"/>
      <c r="CJ1008" s="54"/>
      <c r="CK1008" s="54"/>
      <c r="CL1008" s="54"/>
      <c r="CM1008" s="54"/>
      <c r="CN1008" s="54"/>
      <c r="CO1008" s="54"/>
      <c r="CP1008" s="54"/>
      <c r="CQ1008" s="54"/>
      <c r="CR1008" s="54"/>
      <c r="CS1008" s="54"/>
      <c r="CT1008" s="54"/>
      <c r="CU1008" s="54"/>
      <c r="CV1008" s="54"/>
      <c r="CW1008" s="54"/>
      <c r="CX1008" s="54"/>
      <c r="CY1008" s="54"/>
      <c r="CZ1008" s="54"/>
      <c r="DA1008" s="54"/>
      <c r="DB1008" s="54"/>
      <c r="DC1008" s="54"/>
      <c r="DD1008" s="54"/>
      <c r="DE1008" s="54"/>
      <c r="DF1008" s="54"/>
      <c r="DG1008" s="54"/>
      <c r="DH1008" s="54"/>
      <c r="DI1008" s="54"/>
      <c r="DJ1008" s="54"/>
      <c r="DK1008" s="54"/>
      <c r="DL1008" s="54"/>
      <c r="DM1008" s="54"/>
      <c r="DN1008" s="54"/>
      <c r="DO1008" s="54"/>
      <c r="DP1008" s="54"/>
      <c r="DQ1008" s="54"/>
      <c r="DR1008" s="54"/>
      <c r="DS1008" s="54"/>
      <c r="DT1008" s="54"/>
      <c r="DU1008" s="54"/>
      <c r="DV1008" s="54"/>
      <c r="DW1008" s="54"/>
      <c r="DX1008" s="54"/>
      <c r="DY1008" s="54"/>
      <c r="DZ1008" s="54"/>
      <c r="EA1008" s="54"/>
      <c r="EB1008" s="54"/>
      <c r="EC1008" s="54"/>
      <c r="ED1008" s="54"/>
      <c r="EE1008" s="54"/>
      <c r="EF1008" s="54"/>
      <c r="EG1008" s="54"/>
      <c r="EH1008" s="54"/>
      <c r="EI1008" s="54"/>
      <c r="EJ1008" s="54"/>
      <c r="EK1008" s="54"/>
      <c r="EL1008" s="54"/>
      <c r="EM1008" s="54"/>
      <c r="EN1008" s="54"/>
      <c r="EO1008" s="54"/>
      <c r="EP1008" s="54"/>
      <c r="EQ1008" s="54"/>
      <c r="ER1008" s="54"/>
      <c r="ES1008" s="54"/>
      <c r="ET1008" s="54"/>
      <c r="EU1008" s="54"/>
      <c r="EV1008" s="54"/>
      <c r="EW1008" s="54"/>
      <c r="EX1008" s="54"/>
      <c r="EY1008" s="54"/>
      <c r="EZ1008" s="54"/>
      <c r="FA1008" s="54"/>
      <c r="FB1008" s="54"/>
      <c r="FC1008" s="54"/>
      <c r="FD1008" s="54"/>
      <c r="FE1008" s="54"/>
      <c r="FF1008" s="54"/>
      <c r="FG1008" s="54"/>
      <c r="FH1008" s="54"/>
      <c r="FI1008" s="54"/>
      <c r="FJ1008" s="54"/>
      <c r="FK1008" s="54"/>
      <c r="FL1008" s="54"/>
      <c r="FM1008" s="54"/>
      <c r="FN1008" s="54"/>
      <c r="FO1008" s="54"/>
      <c r="FP1008" s="54"/>
      <c r="FQ1008" s="54"/>
      <c r="FR1008" s="54"/>
      <c r="FS1008" s="54"/>
      <c r="FT1008" s="54"/>
      <c r="FU1008" s="54"/>
      <c r="FV1008" s="54"/>
      <c r="FW1008" s="54"/>
      <c r="FX1008" s="54"/>
      <c r="FY1008" s="54"/>
      <c r="FZ1008" s="54"/>
      <c r="GA1008" s="54"/>
      <c r="GB1008" s="54"/>
      <c r="GC1008" s="54"/>
      <c r="GD1008" s="54"/>
      <c r="GE1008" s="54"/>
      <c r="GF1008" s="54"/>
      <c r="GG1008" s="54"/>
      <c r="GH1008" s="54"/>
      <c r="GI1008" s="54"/>
      <c r="GJ1008" s="54"/>
      <c r="GK1008" s="54"/>
      <c r="GL1008" s="54"/>
      <c r="GM1008" s="54"/>
      <c r="GN1008" s="54"/>
      <c r="GO1008" s="54"/>
      <c r="GP1008" s="54"/>
      <c r="GQ1008" s="54"/>
      <c r="GR1008" s="54"/>
      <c r="GS1008" s="54"/>
      <c r="GT1008" s="54"/>
      <c r="GU1008" s="54"/>
      <c r="GV1008" s="54"/>
      <c r="GW1008" s="54"/>
      <c r="GX1008" s="54"/>
      <c r="GY1008" s="54"/>
      <c r="GZ1008" s="54"/>
      <c r="HA1008" s="54"/>
      <c r="HB1008" s="54"/>
      <c r="HC1008" s="54"/>
      <c r="HD1008" s="54"/>
      <c r="HE1008" s="54"/>
      <c r="HF1008" s="54"/>
      <c r="HG1008" s="54"/>
      <c r="HH1008" s="54"/>
      <c r="HI1008" s="54"/>
      <c r="HJ1008" s="54"/>
      <c r="HK1008" s="54"/>
      <c r="HL1008" s="54"/>
      <c r="HM1008" s="54"/>
      <c r="HN1008" s="54"/>
      <c r="HO1008" s="54"/>
      <c r="HP1008" s="54"/>
      <c r="HQ1008" s="54"/>
      <c r="HR1008" s="54"/>
      <c r="HS1008" s="54"/>
      <c r="HT1008" s="54"/>
      <c r="HU1008" s="54"/>
      <c r="HV1008" s="54"/>
      <c r="HW1008" s="54"/>
      <c r="HX1008" s="54"/>
      <c r="HY1008" s="54"/>
      <c r="HZ1008" s="54"/>
      <c r="IA1008" s="54"/>
      <c r="IB1008" s="54"/>
      <c r="IC1008" s="54"/>
      <c r="ID1008" s="54"/>
      <c r="IE1008" s="54"/>
      <c r="IF1008" s="54"/>
      <c r="IG1008" s="54"/>
      <c r="IH1008" s="54"/>
      <c r="II1008" s="54"/>
      <c r="IJ1008" s="54"/>
      <c r="IK1008" s="54"/>
      <c r="IL1008" s="54"/>
      <c r="IM1008" s="54"/>
      <c r="IN1008" s="54"/>
      <c r="IO1008" s="54"/>
      <c r="IP1008" s="54"/>
      <c r="IQ1008" s="54"/>
      <c r="IR1008" s="54"/>
      <c r="IS1008" s="54"/>
      <c r="IT1008" s="54"/>
      <c r="IU1008" s="54"/>
      <c r="IV1008" s="54"/>
      <c r="IW1008" s="54"/>
      <c r="IX1008" s="54"/>
      <c r="IY1008" s="54"/>
      <c r="IZ1008" s="54"/>
      <c r="JA1008" s="16"/>
      <c r="JB1008" s="16"/>
      <c r="JC1008" s="16"/>
      <c r="JD1008" s="16"/>
    </row>
    <row r="1009" spans="1:264" s="6" customFormat="1" x14ac:dyDescent="0.25">
      <c r="A1009" s="55">
        <v>1005</v>
      </c>
      <c r="B1009" s="56">
        <f>ESTUDIANTES!B1009</f>
        <v>0</v>
      </c>
      <c r="C1009" s="56">
        <f>ESTUDIANTES!C1009</f>
        <v>0</v>
      </c>
      <c r="D1009" s="97">
        <f>ESTUDIANTES!D1009</f>
        <v>0</v>
      </c>
      <c r="E1009" s="97"/>
      <c r="F1009" s="97"/>
      <c r="G1009" s="97"/>
      <c r="H1009" s="57">
        <f>ESTUDIANTES!H1009</f>
        <v>0</v>
      </c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  <c r="CP1009" s="54"/>
      <c r="CQ1009" s="54"/>
      <c r="CR1009" s="54"/>
      <c r="CS1009" s="54"/>
      <c r="CT1009" s="54"/>
      <c r="CU1009" s="54"/>
      <c r="CV1009" s="54"/>
      <c r="CW1009" s="54"/>
      <c r="CX1009" s="54"/>
      <c r="CY1009" s="54"/>
      <c r="CZ1009" s="54"/>
      <c r="DA1009" s="54"/>
      <c r="DB1009" s="54"/>
      <c r="DC1009" s="54"/>
      <c r="DD1009" s="54"/>
      <c r="DE1009" s="54"/>
      <c r="DF1009" s="54"/>
      <c r="DG1009" s="54"/>
      <c r="DH1009" s="54"/>
      <c r="DI1009" s="54"/>
      <c r="DJ1009" s="54"/>
      <c r="DK1009" s="54"/>
      <c r="DL1009" s="54"/>
      <c r="DM1009" s="54"/>
      <c r="DN1009" s="54"/>
      <c r="DO1009" s="54"/>
      <c r="DP1009" s="54"/>
      <c r="DQ1009" s="54"/>
      <c r="DR1009" s="54"/>
      <c r="DS1009" s="54"/>
      <c r="DT1009" s="54"/>
      <c r="DU1009" s="54"/>
      <c r="DV1009" s="54"/>
      <c r="DW1009" s="54"/>
      <c r="DX1009" s="54"/>
      <c r="DY1009" s="54"/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  <c r="EJ1009" s="54"/>
      <c r="EK1009" s="54"/>
      <c r="EL1009" s="54"/>
      <c r="EM1009" s="54"/>
      <c r="EN1009" s="54"/>
      <c r="EO1009" s="54"/>
      <c r="EP1009" s="54"/>
      <c r="EQ1009" s="54"/>
      <c r="ER1009" s="54"/>
      <c r="ES1009" s="54"/>
      <c r="ET1009" s="54"/>
      <c r="EU1009" s="54"/>
      <c r="EV1009" s="54"/>
      <c r="EW1009" s="54"/>
      <c r="EX1009" s="54"/>
      <c r="EY1009" s="54"/>
      <c r="EZ1009" s="54"/>
      <c r="FA1009" s="54"/>
      <c r="FB1009" s="54"/>
      <c r="FC1009" s="54"/>
      <c r="FD1009" s="54"/>
      <c r="FE1009" s="54"/>
      <c r="FF1009" s="54"/>
      <c r="FG1009" s="54"/>
      <c r="FH1009" s="54"/>
      <c r="FI1009" s="54"/>
      <c r="FJ1009" s="54"/>
      <c r="FK1009" s="54"/>
      <c r="FL1009" s="54"/>
      <c r="FM1009" s="54"/>
      <c r="FN1009" s="54"/>
      <c r="FO1009" s="54"/>
      <c r="FP1009" s="54"/>
      <c r="FQ1009" s="54"/>
      <c r="FR1009" s="54"/>
      <c r="FS1009" s="54"/>
      <c r="FT1009" s="54"/>
      <c r="FU1009" s="54"/>
      <c r="FV1009" s="54"/>
      <c r="FW1009" s="54"/>
      <c r="FX1009" s="54"/>
      <c r="FY1009" s="54"/>
      <c r="FZ1009" s="54"/>
      <c r="GA1009" s="54"/>
      <c r="GB1009" s="54"/>
      <c r="GC1009" s="54"/>
      <c r="GD1009" s="54"/>
      <c r="GE1009" s="54"/>
      <c r="GF1009" s="54"/>
      <c r="GG1009" s="54"/>
      <c r="GH1009" s="54"/>
      <c r="GI1009" s="54"/>
      <c r="GJ1009" s="54"/>
      <c r="GK1009" s="54"/>
      <c r="GL1009" s="54"/>
      <c r="GM1009" s="54"/>
      <c r="GN1009" s="54"/>
      <c r="GO1009" s="54"/>
      <c r="GP1009" s="54"/>
      <c r="GQ1009" s="54"/>
      <c r="GR1009" s="54"/>
      <c r="GS1009" s="54"/>
      <c r="GT1009" s="54"/>
      <c r="GU1009" s="54"/>
      <c r="GV1009" s="54"/>
      <c r="GW1009" s="54"/>
      <c r="GX1009" s="54"/>
      <c r="GY1009" s="54"/>
      <c r="GZ1009" s="54"/>
      <c r="HA1009" s="54"/>
      <c r="HB1009" s="54"/>
      <c r="HC1009" s="54"/>
      <c r="HD1009" s="54"/>
      <c r="HE1009" s="54"/>
      <c r="HF1009" s="54"/>
      <c r="HG1009" s="54"/>
      <c r="HH1009" s="54"/>
      <c r="HI1009" s="54"/>
      <c r="HJ1009" s="54"/>
      <c r="HK1009" s="54"/>
      <c r="HL1009" s="54"/>
      <c r="HM1009" s="54"/>
      <c r="HN1009" s="54"/>
      <c r="HO1009" s="54"/>
      <c r="HP1009" s="54"/>
      <c r="HQ1009" s="54"/>
      <c r="HR1009" s="54"/>
      <c r="HS1009" s="54"/>
      <c r="HT1009" s="54"/>
      <c r="HU1009" s="54"/>
      <c r="HV1009" s="54"/>
      <c r="HW1009" s="54"/>
      <c r="HX1009" s="54"/>
      <c r="HY1009" s="54"/>
      <c r="HZ1009" s="54"/>
      <c r="IA1009" s="54"/>
      <c r="IB1009" s="54"/>
      <c r="IC1009" s="54"/>
      <c r="ID1009" s="54"/>
      <c r="IE1009" s="54"/>
      <c r="IF1009" s="54"/>
      <c r="IG1009" s="54"/>
      <c r="IH1009" s="54"/>
      <c r="II1009" s="54"/>
      <c r="IJ1009" s="54"/>
      <c r="IK1009" s="54"/>
      <c r="IL1009" s="54"/>
      <c r="IM1009" s="54"/>
      <c r="IN1009" s="54"/>
      <c r="IO1009" s="54"/>
      <c r="IP1009" s="54"/>
      <c r="IQ1009" s="54"/>
      <c r="IR1009" s="54"/>
      <c r="IS1009" s="54"/>
      <c r="IT1009" s="54"/>
      <c r="IU1009" s="54"/>
      <c r="IV1009" s="54"/>
      <c r="IW1009" s="54"/>
      <c r="IX1009" s="54"/>
      <c r="IY1009" s="54"/>
      <c r="IZ1009" s="54"/>
      <c r="JA1009" s="16"/>
      <c r="JB1009" s="16"/>
      <c r="JC1009" s="16"/>
      <c r="JD1009" s="16"/>
    </row>
    <row r="1010" spans="1:264" s="6" customFormat="1" x14ac:dyDescent="0.25">
      <c r="A1010" s="55">
        <v>1006</v>
      </c>
      <c r="B1010" s="56">
        <f>ESTUDIANTES!B1010</f>
        <v>0</v>
      </c>
      <c r="C1010" s="56">
        <f>ESTUDIANTES!C1010</f>
        <v>0</v>
      </c>
      <c r="D1010" s="97">
        <f>ESTUDIANTES!D1010</f>
        <v>0</v>
      </c>
      <c r="E1010" s="97"/>
      <c r="F1010" s="97"/>
      <c r="G1010" s="97"/>
      <c r="H1010" s="57">
        <f>ESTUDIANTES!H1010</f>
        <v>0</v>
      </c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  <c r="CP1010" s="54"/>
      <c r="CQ1010" s="54"/>
      <c r="CR1010" s="54"/>
      <c r="CS1010" s="54"/>
      <c r="CT1010" s="54"/>
      <c r="CU1010" s="54"/>
      <c r="CV1010" s="54"/>
      <c r="CW1010" s="54"/>
      <c r="CX1010" s="54"/>
      <c r="CY1010" s="54"/>
      <c r="CZ1010" s="54"/>
      <c r="DA1010" s="54"/>
      <c r="DB1010" s="54"/>
      <c r="DC1010" s="54"/>
      <c r="DD1010" s="54"/>
      <c r="DE1010" s="54"/>
      <c r="DF1010" s="54"/>
      <c r="DG1010" s="54"/>
      <c r="DH1010" s="54"/>
      <c r="DI1010" s="54"/>
      <c r="DJ1010" s="54"/>
      <c r="DK1010" s="54"/>
      <c r="DL1010" s="54"/>
      <c r="DM1010" s="54"/>
      <c r="DN1010" s="54"/>
      <c r="DO1010" s="54"/>
      <c r="DP1010" s="54"/>
      <c r="DQ1010" s="54"/>
      <c r="DR1010" s="54"/>
      <c r="DS1010" s="54"/>
      <c r="DT1010" s="54"/>
      <c r="DU1010" s="54"/>
      <c r="DV1010" s="54"/>
      <c r="DW1010" s="54"/>
      <c r="DX1010" s="54"/>
      <c r="DY1010" s="54"/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  <c r="EJ1010" s="54"/>
      <c r="EK1010" s="54"/>
      <c r="EL1010" s="54"/>
      <c r="EM1010" s="54"/>
      <c r="EN1010" s="54"/>
      <c r="EO1010" s="54"/>
      <c r="EP1010" s="54"/>
      <c r="EQ1010" s="54"/>
      <c r="ER1010" s="54"/>
      <c r="ES1010" s="54"/>
      <c r="ET1010" s="54"/>
      <c r="EU1010" s="54"/>
      <c r="EV1010" s="54"/>
      <c r="EW1010" s="54"/>
      <c r="EX1010" s="54"/>
      <c r="EY1010" s="54"/>
      <c r="EZ1010" s="54"/>
      <c r="FA1010" s="54"/>
      <c r="FB1010" s="54"/>
      <c r="FC1010" s="54"/>
      <c r="FD1010" s="54"/>
      <c r="FE1010" s="54"/>
      <c r="FF1010" s="54"/>
      <c r="FG1010" s="54"/>
      <c r="FH1010" s="54"/>
      <c r="FI1010" s="54"/>
      <c r="FJ1010" s="54"/>
      <c r="FK1010" s="54"/>
      <c r="FL1010" s="54"/>
      <c r="FM1010" s="54"/>
      <c r="FN1010" s="54"/>
      <c r="FO1010" s="54"/>
      <c r="FP1010" s="54"/>
      <c r="FQ1010" s="54"/>
      <c r="FR1010" s="54"/>
      <c r="FS1010" s="54"/>
      <c r="FT1010" s="54"/>
      <c r="FU1010" s="54"/>
      <c r="FV1010" s="54"/>
      <c r="FW1010" s="54"/>
      <c r="FX1010" s="54"/>
      <c r="FY1010" s="54"/>
      <c r="FZ1010" s="54"/>
      <c r="GA1010" s="54"/>
      <c r="GB1010" s="54"/>
      <c r="GC1010" s="54"/>
      <c r="GD1010" s="54"/>
      <c r="GE1010" s="54"/>
      <c r="GF1010" s="54"/>
      <c r="GG1010" s="54"/>
      <c r="GH1010" s="54"/>
      <c r="GI1010" s="54"/>
      <c r="GJ1010" s="54"/>
      <c r="GK1010" s="54"/>
      <c r="GL1010" s="54"/>
      <c r="GM1010" s="54"/>
      <c r="GN1010" s="54"/>
      <c r="GO1010" s="54"/>
      <c r="GP1010" s="54"/>
      <c r="GQ1010" s="54"/>
      <c r="GR1010" s="54"/>
      <c r="GS1010" s="54"/>
      <c r="GT1010" s="54"/>
      <c r="GU1010" s="54"/>
      <c r="GV1010" s="54"/>
      <c r="GW1010" s="54"/>
      <c r="GX1010" s="54"/>
      <c r="GY1010" s="54"/>
      <c r="GZ1010" s="54"/>
      <c r="HA1010" s="54"/>
      <c r="HB1010" s="54"/>
      <c r="HC1010" s="54"/>
      <c r="HD1010" s="54"/>
      <c r="HE1010" s="54"/>
      <c r="HF1010" s="54"/>
      <c r="HG1010" s="54"/>
      <c r="HH1010" s="54"/>
      <c r="HI1010" s="54"/>
      <c r="HJ1010" s="54"/>
      <c r="HK1010" s="54"/>
      <c r="HL1010" s="54"/>
      <c r="HM1010" s="54"/>
      <c r="HN1010" s="54"/>
      <c r="HO1010" s="54"/>
      <c r="HP1010" s="54"/>
      <c r="HQ1010" s="54"/>
      <c r="HR1010" s="54"/>
      <c r="HS1010" s="54"/>
      <c r="HT1010" s="54"/>
      <c r="HU1010" s="54"/>
      <c r="HV1010" s="54"/>
      <c r="HW1010" s="54"/>
      <c r="HX1010" s="54"/>
      <c r="HY1010" s="54"/>
      <c r="HZ1010" s="54"/>
      <c r="IA1010" s="54"/>
      <c r="IB1010" s="54"/>
      <c r="IC1010" s="54"/>
      <c r="ID1010" s="54"/>
      <c r="IE1010" s="54"/>
      <c r="IF1010" s="54"/>
      <c r="IG1010" s="54"/>
      <c r="IH1010" s="54"/>
      <c r="II1010" s="54"/>
      <c r="IJ1010" s="54"/>
      <c r="IK1010" s="54"/>
      <c r="IL1010" s="54"/>
      <c r="IM1010" s="54"/>
      <c r="IN1010" s="54"/>
      <c r="IO1010" s="54"/>
      <c r="IP1010" s="54"/>
      <c r="IQ1010" s="54"/>
      <c r="IR1010" s="54"/>
      <c r="IS1010" s="54"/>
      <c r="IT1010" s="54"/>
      <c r="IU1010" s="54"/>
      <c r="IV1010" s="54"/>
      <c r="IW1010" s="54"/>
      <c r="IX1010" s="54"/>
      <c r="IY1010" s="54"/>
      <c r="IZ1010" s="54"/>
      <c r="JA1010" s="16"/>
      <c r="JB1010" s="16"/>
      <c r="JC1010" s="16"/>
      <c r="JD1010" s="16"/>
    </row>
    <row r="1011" spans="1:264" s="6" customFormat="1" x14ac:dyDescent="0.25">
      <c r="A1011" s="55">
        <v>1007</v>
      </c>
      <c r="B1011" s="56">
        <f>ESTUDIANTES!B1011</f>
        <v>0</v>
      </c>
      <c r="C1011" s="56">
        <f>ESTUDIANTES!C1011</f>
        <v>0</v>
      </c>
      <c r="D1011" s="97">
        <f>ESTUDIANTES!D1011</f>
        <v>0</v>
      </c>
      <c r="E1011" s="97"/>
      <c r="F1011" s="97"/>
      <c r="G1011" s="97"/>
      <c r="H1011" s="57">
        <f>ESTUDIANTES!H1011</f>
        <v>0</v>
      </c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  <c r="CP1011" s="54"/>
      <c r="CQ1011" s="54"/>
      <c r="CR1011" s="54"/>
      <c r="CS1011" s="54"/>
      <c r="CT1011" s="54"/>
      <c r="CU1011" s="54"/>
      <c r="CV1011" s="54"/>
      <c r="CW1011" s="54"/>
      <c r="CX1011" s="54"/>
      <c r="CY1011" s="54"/>
      <c r="CZ1011" s="54"/>
      <c r="DA1011" s="54"/>
      <c r="DB1011" s="54"/>
      <c r="DC1011" s="54"/>
      <c r="DD1011" s="54"/>
      <c r="DE1011" s="54"/>
      <c r="DF1011" s="54"/>
      <c r="DG1011" s="54"/>
      <c r="DH1011" s="54"/>
      <c r="DI1011" s="54"/>
      <c r="DJ1011" s="54"/>
      <c r="DK1011" s="54"/>
      <c r="DL1011" s="54"/>
      <c r="DM1011" s="54"/>
      <c r="DN1011" s="54"/>
      <c r="DO1011" s="54"/>
      <c r="DP1011" s="54"/>
      <c r="DQ1011" s="54"/>
      <c r="DR1011" s="54"/>
      <c r="DS1011" s="54"/>
      <c r="DT1011" s="54"/>
      <c r="DU1011" s="54"/>
      <c r="DV1011" s="54"/>
      <c r="DW1011" s="54"/>
      <c r="DX1011" s="54"/>
      <c r="DY1011" s="54"/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  <c r="EJ1011" s="54"/>
      <c r="EK1011" s="54"/>
      <c r="EL1011" s="54"/>
      <c r="EM1011" s="54"/>
      <c r="EN1011" s="54"/>
      <c r="EO1011" s="54"/>
      <c r="EP1011" s="54"/>
      <c r="EQ1011" s="54"/>
      <c r="ER1011" s="54"/>
      <c r="ES1011" s="54"/>
      <c r="ET1011" s="54"/>
      <c r="EU1011" s="54"/>
      <c r="EV1011" s="54"/>
      <c r="EW1011" s="54"/>
      <c r="EX1011" s="54"/>
      <c r="EY1011" s="54"/>
      <c r="EZ1011" s="54"/>
      <c r="FA1011" s="54"/>
      <c r="FB1011" s="54"/>
      <c r="FC1011" s="54"/>
      <c r="FD1011" s="54"/>
      <c r="FE1011" s="54"/>
      <c r="FF1011" s="54"/>
      <c r="FG1011" s="54"/>
      <c r="FH1011" s="54"/>
      <c r="FI1011" s="54"/>
      <c r="FJ1011" s="54"/>
      <c r="FK1011" s="54"/>
      <c r="FL1011" s="54"/>
      <c r="FM1011" s="54"/>
      <c r="FN1011" s="54"/>
      <c r="FO1011" s="54"/>
      <c r="FP1011" s="54"/>
      <c r="FQ1011" s="54"/>
      <c r="FR1011" s="54"/>
      <c r="FS1011" s="54"/>
      <c r="FT1011" s="54"/>
      <c r="FU1011" s="54"/>
      <c r="FV1011" s="54"/>
      <c r="FW1011" s="54"/>
      <c r="FX1011" s="54"/>
      <c r="FY1011" s="54"/>
      <c r="FZ1011" s="54"/>
      <c r="GA1011" s="54"/>
      <c r="GB1011" s="54"/>
      <c r="GC1011" s="54"/>
      <c r="GD1011" s="54"/>
      <c r="GE1011" s="54"/>
      <c r="GF1011" s="54"/>
      <c r="GG1011" s="54"/>
      <c r="GH1011" s="54"/>
      <c r="GI1011" s="54"/>
      <c r="GJ1011" s="54"/>
      <c r="GK1011" s="54"/>
      <c r="GL1011" s="54"/>
      <c r="GM1011" s="54"/>
      <c r="GN1011" s="54"/>
      <c r="GO1011" s="54"/>
      <c r="GP1011" s="54"/>
      <c r="GQ1011" s="54"/>
      <c r="GR1011" s="54"/>
      <c r="GS1011" s="54"/>
      <c r="GT1011" s="54"/>
      <c r="GU1011" s="54"/>
      <c r="GV1011" s="54"/>
      <c r="GW1011" s="54"/>
      <c r="GX1011" s="54"/>
      <c r="GY1011" s="54"/>
      <c r="GZ1011" s="54"/>
      <c r="HA1011" s="54"/>
      <c r="HB1011" s="54"/>
      <c r="HC1011" s="54"/>
      <c r="HD1011" s="54"/>
      <c r="HE1011" s="54"/>
      <c r="HF1011" s="54"/>
      <c r="HG1011" s="54"/>
      <c r="HH1011" s="54"/>
      <c r="HI1011" s="54"/>
      <c r="HJ1011" s="54"/>
      <c r="HK1011" s="54"/>
      <c r="HL1011" s="54"/>
      <c r="HM1011" s="54"/>
      <c r="HN1011" s="54"/>
      <c r="HO1011" s="54"/>
      <c r="HP1011" s="54"/>
      <c r="HQ1011" s="54"/>
      <c r="HR1011" s="54"/>
      <c r="HS1011" s="54"/>
      <c r="HT1011" s="54"/>
      <c r="HU1011" s="54"/>
      <c r="HV1011" s="54"/>
      <c r="HW1011" s="54"/>
      <c r="HX1011" s="54"/>
      <c r="HY1011" s="54"/>
      <c r="HZ1011" s="54"/>
      <c r="IA1011" s="54"/>
      <c r="IB1011" s="54"/>
      <c r="IC1011" s="54"/>
      <c r="ID1011" s="54"/>
      <c r="IE1011" s="54"/>
      <c r="IF1011" s="54"/>
      <c r="IG1011" s="54"/>
      <c r="IH1011" s="54"/>
      <c r="II1011" s="54"/>
      <c r="IJ1011" s="54"/>
      <c r="IK1011" s="54"/>
      <c r="IL1011" s="54"/>
      <c r="IM1011" s="54"/>
      <c r="IN1011" s="54"/>
      <c r="IO1011" s="54"/>
      <c r="IP1011" s="54"/>
      <c r="IQ1011" s="54"/>
      <c r="IR1011" s="54"/>
      <c r="IS1011" s="54"/>
      <c r="IT1011" s="54"/>
      <c r="IU1011" s="54"/>
      <c r="IV1011" s="54"/>
      <c r="IW1011" s="54"/>
      <c r="IX1011" s="54"/>
      <c r="IY1011" s="54"/>
      <c r="IZ1011" s="54"/>
      <c r="JA1011" s="16"/>
      <c r="JB1011" s="16"/>
      <c r="JC1011" s="16"/>
      <c r="JD1011" s="16"/>
    </row>
    <row r="1012" spans="1:264" s="6" customFormat="1" x14ac:dyDescent="0.25">
      <c r="A1012" s="55">
        <v>1008</v>
      </c>
      <c r="B1012" s="56">
        <f>ESTUDIANTES!B1012</f>
        <v>0</v>
      </c>
      <c r="C1012" s="56">
        <f>ESTUDIANTES!C1012</f>
        <v>0</v>
      </c>
      <c r="D1012" s="97">
        <f>ESTUDIANTES!D1012</f>
        <v>0</v>
      </c>
      <c r="E1012" s="97"/>
      <c r="F1012" s="97"/>
      <c r="G1012" s="97"/>
      <c r="H1012" s="57">
        <f>ESTUDIANTES!H1012</f>
        <v>0</v>
      </c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  <c r="CP1012" s="54"/>
      <c r="CQ1012" s="54"/>
      <c r="CR1012" s="54"/>
      <c r="CS1012" s="54"/>
      <c r="CT1012" s="54"/>
      <c r="CU1012" s="54"/>
      <c r="CV1012" s="54"/>
      <c r="CW1012" s="54"/>
      <c r="CX1012" s="54"/>
      <c r="CY1012" s="54"/>
      <c r="CZ1012" s="54"/>
      <c r="DA1012" s="54"/>
      <c r="DB1012" s="54"/>
      <c r="DC1012" s="54"/>
      <c r="DD1012" s="54"/>
      <c r="DE1012" s="54"/>
      <c r="DF1012" s="54"/>
      <c r="DG1012" s="54"/>
      <c r="DH1012" s="54"/>
      <c r="DI1012" s="54"/>
      <c r="DJ1012" s="54"/>
      <c r="DK1012" s="54"/>
      <c r="DL1012" s="54"/>
      <c r="DM1012" s="54"/>
      <c r="DN1012" s="54"/>
      <c r="DO1012" s="54"/>
      <c r="DP1012" s="54"/>
      <c r="DQ1012" s="54"/>
      <c r="DR1012" s="54"/>
      <c r="DS1012" s="54"/>
      <c r="DT1012" s="54"/>
      <c r="DU1012" s="54"/>
      <c r="DV1012" s="54"/>
      <c r="DW1012" s="54"/>
      <c r="DX1012" s="54"/>
      <c r="DY1012" s="54"/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  <c r="EJ1012" s="54"/>
      <c r="EK1012" s="54"/>
      <c r="EL1012" s="54"/>
      <c r="EM1012" s="54"/>
      <c r="EN1012" s="54"/>
      <c r="EO1012" s="54"/>
      <c r="EP1012" s="54"/>
      <c r="EQ1012" s="54"/>
      <c r="ER1012" s="54"/>
      <c r="ES1012" s="54"/>
      <c r="ET1012" s="54"/>
      <c r="EU1012" s="54"/>
      <c r="EV1012" s="54"/>
      <c r="EW1012" s="54"/>
      <c r="EX1012" s="54"/>
      <c r="EY1012" s="54"/>
      <c r="EZ1012" s="54"/>
      <c r="FA1012" s="54"/>
      <c r="FB1012" s="54"/>
      <c r="FC1012" s="54"/>
      <c r="FD1012" s="54"/>
      <c r="FE1012" s="54"/>
      <c r="FF1012" s="54"/>
      <c r="FG1012" s="54"/>
      <c r="FH1012" s="54"/>
      <c r="FI1012" s="54"/>
      <c r="FJ1012" s="54"/>
      <c r="FK1012" s="54"/>
      <c r="FL1012" s="54"/>
      <c r="FM1012" s="54"/>
      <c r="FN1012" s="54"/>
      <c r="FO1012" s="54"/>
      <c r="FP1012" s="54"/>
      <c r="FQ1012" s="54"/>
      <c r="FR1012" s="54"/>
      <c r="FS1012" s="54"/>
      <c r="FT1012" s="54"/>
      <c r="FU1012" s="54"/>
      <c r="FV1012" s="54"/>
      <c r="FW1012" s="54"/>
      <c r="FX1012" s="54"/>
      <c r="FY1012" s="54"/>
      <c r="FZ1012" s="54"/>
      <c r="GA1012" s="54"/>
      <c r="GB1012" s="54"/>
      <c r="GC1012" s="54"/>
      <c r="GD1012" s="54"/>
      <c r="GE1012" s="54"/>
      <c r="GF1012" s="54"/>
      <c r="GG1012" s="54"/>
      <c r="GH1012" s="54"/>
      <c r="GI1012" s="54"/>
      <c r="GJ1012" s="54"/>
      <c r="GK1012" s="54"/>
      <c r="GL1012" s="54"/>
      <c r="GM1012" s="54"/>
      <c r="GN1012" s="54"/>
      <c r="GO1012" s="54"/>
      <c r="GP1012" s="54"/>
      <c r="GQ1012" s="54"/>
      <c r="GR1012" s="54"/>
      <c r="GS1012" s="54"/>
      <c r="GT1012" s="54"/>
      <c r="GU1012" s="54"/>
      <c r="GV1012" s="54"/>
      <c r="GW1012" s="54"/>
      <c r="GX1012" s="54"/>
      <c r="GY1012" s="54"/>
      <c r="GZ1012" s="54"/>
      <c r="HA1012" s="54"/>
      <c r="HB1012" s="54"/>
      <c r="HC1012" s="54"/>
      <c r="HD1012" s="54"/>
      <c r="HE1012" s="54"/>
      <c r="HF1012" s="54"/>
      <c r="HG1012" s="54"/>
      <c r="HH1012" s="54"/>
      <c r="HI1012" s="54"/>
      <c r="HJ1012" s="54"/>
      <c r="HK1012" s="54"/>
      <c r="HL1012" s="54"/>
      <c r="HM1012" s="54"/>
      <c r="HN1012" s="54"/>
      <c r="HO1012" s="54"/>
      <c r="HP1012" s="54"/>
      <c r="HQ1012" s="54"/>
      <c r="HR1012" s="54"/>
      <c r="HS1012" s="54"/>
      <c r="HT1012" s="54"/>
      <c r="HU1012" s="54"/>
      <c r="HV1012" s="54"/>
      <c r="HW1012" s="54"/>
      <c r="HX1012" s="54"/>
      <c r="HY1012" s="54"/>
      <c r="HZ1012" s="54"/>
      <c r="IA1012" s="54"/>
      <c r="IB1012" s="54"/>
      <c r="IC1012" s="54"/>
      <c r="ID1012" s="54"/>
      <c r="IE1012" s="54"/>
      <c r="IF1012" s="54"/>
      <c r="IG1012" s="54"/>
      <c r="IH1012" s="54"/>
      <c r="II1012" s="54"/>
      <c r="IJ1012" s="54"/>
      <c r="IK1012" s="54"/>
      <c r="IL1012" s="54"/>
      <c r="IM1012" s="54"/>
      <c r="IN1012" s="54"/>
      <c r="IO1012" s="54"/>
      <c r="IP1012" s="54"/>
      <c r="IQ1012" s="54"/>
      <c r="IR1012" s="54"/>
      <c r="IS1012" s="54"/>
      <c r="IT1012" s="54"/>
      <c r="IU1012" s="54"/>
      <c r="IV1012" s="54"/>
      <c r="IW1012" s="54"/>
      <c r="IX1012" s="54"/>
      <c r="IY1012" s="54"/>
      <c r="IZ1012" s="54"/>
      <c r="JA1012" s="16"/>
      <c r="JB1012" s="16"/>
      <c r="JC1012" s="16"/>
      <c r="JD1012" s="16"/>
    </row>
    <row r="1013" spans="1:264" s="6" customFormat="1" x14ac:dyDescent="0.25">
      <c r="A1013" s="55">
        <v>1009</v>
      </c>
      <c r="B1013" s="56">
        <f>ESTUDIANTES!B1013</f>
        <v>0</v>
      </c>
      <c r="C1013" s="56">
        <f>ESTUDIANTES!C1013</f>
        <v>0</v>
      </c>
      <c r="D1013" s="97">
        <f>ESTUDIANTES!D1013</f>
        <v>0</v>
      </c>
      <c r="E1013" s="97"/>
      <c r="F1013" s="97"/>
      <c r="G1013" s="97"/>
      <c r="H1013" s="57">
        <f>ESTUDIANTES!H1013</f>
        <v>0</v>
      </c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  <c r="CP1013" s="54"/>
      <c r="CQ1013" s="54"/>
      <c r="CR1013" s="54"/>
      <c r="CS1013" s="54"/>
      <c r="CT1013" s="54"/>
      <c r="CU1013" s="54"/>
      <c r="CV1013" s="54"/>
      <c r="CW1013" s="54"/>
      <c r="CX1013" s="54"/>
      <c r="CY1013" s="54"/>
      <c r="CZ1013" s="54"/>
      <c r="DA1013" s="54"/>
      <c r="DB1013" s="54"/>
      <c r="DC1013" s="54"/>
      <c r="DD1013" s="54"/>
      <c r="DE1013" s="54"/>
      <c r="DF1013" s="54"/>
      <c r="DG1013" s="54"/>
      <c r="DH1013" s="54"/>
      <c r="DI1013" s="54"/>
      <c r="DJ1013" s="54"/>
      <c r="DK1013" s="54"/>
      <c r="DL1013" s="54"/>
      <c r="DM1013" s="54"/>
      <c r="DN1013" s="54"/>
      <c r="DO1013" s="54"/>
      <c r="DP1013" s="54"/>
      <c r="DQ1013" s="54"/>
      <c r="DR1013" s="54"/>
      <c r="DS1013" s="54"/>
      <c r="DT1013" s="54"/>
      <c r="DU1013" s="54"/>
      <c r="DV1013" s="54"/>
      <c r="DW1013" s="54"/>
      <c r="DX1013" s="54"/>
      <c r="DY1013" s="54"/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  <c r="EJ1013" s="54"/>
      <c r="EK1013" s="54"/>
      <c r="EL1013" s="54"/>
      <c r="EM1013" s="54"/>
      <c r="EN1013" s="54"/>
      <c r="EO1013" s="54"/>
      <c r="EP1013" s="54"/>
      <c r="EQ1013" s="54"/>
      <c r="ER1013" s="54"/>
      <c r="ES1013" s="54"/>
      <c r="ET1013" s="54"/>
      <c r="EU1013" s="54"/>
      <c r="EV1013" s="54"/>
      <c r="EW1013" s="54"/>
      <c r="EX1013" s="54"/>
      <c r="EY1013" s="54"/>
      <c r="EZ1013" s="54"/>
      <c r="FA1013" s="54"/>
      <c r="FB1013" s="54"/>
      <c r="FC1013" s="54"/>
      <c r="FD1013" s="54"/>
      <c r="FE1013" s="54"/>
      <c r="FF1013" s="54"/>
      <c r="FG1013" s="54"/>
      <c r="FH1013" s="54"/>
      <c r="FI1013" s="54"/>
      <c r="FJ1013" s="54"/>
      <c r="FK1013" s="54"/>
      <c r="FL1013" s="54"/>
      <c r="FM1013" s="54"/>
      <c r="FN1013" s="54"/>
      <c r="FO1013" s="54"/>
      <c r="FP1013" s="54"/>
      <c r="FQ1013" s="54"/>
      <c r="FR1013" s="54"/>
      <c r="FS1013" s="54"/>
      <c r="FT1013" s="54"/>
      <c r="FU1013" s="54"/>
      <c r="FV1013" s="54"/>
      <c r="FW1013" s="54"/>
      <c r="FX1013" s="54"/>
      <c r="FY1013" s="54"/>
      <c r="FZ1013" s="54"/>
      <c r="GA1013" s="54"/>
      <c r="GB1013" s="54"/>
      <c r="GC1013" s="54"/>
      <c r="GD1013" s="54"/>
      <c r="GE1013" s="54"/>
      <c r="GF1013" s="54"/>
      <c r="GG1013" s="54"/>
      <c r="GH1013" s="54"/>
      <c r="GI1013" s="54"/>
      <c r="GJ1013" s="54"/>
      <c r="GK1013" s="54"/>
      <c r="GL1013" s="54"/>
      <c r="GM1013" s="54"/>
      <c r="GN1013" s="54"/>
      <c r="GO1013" s="54"/>
      <c r="GP1013" s="54"/>
      <c r="GQ1013" s="54"/>
      <c r="GR1013" s="54"/>
      <c r="GS1013" s="54"/>
      <c r="GT1013" s="54"/>
      <c r="GU1013" s="54"/>
      <c r="GV1013" s="54"/>
      <c r="GW1013" s="54"/>
      <c r="GX1013" s="54"/>
      <c r="GY1013" s="54"/>
      <c r="GZ1013" s="54"/>
      <c r="HA1013" s="54"/>
      <c r="HB1013" s="54"/>
      <c r="HC1013" s="54"/>
      <c r="HD1013" s="54"/>
      <c r="HE1013" s="54"/>
      <c r="HF1013" s="54"/>
      <c r="HG1013" s="54"/>
      <c r="HH1013" s="54"/>
      <c r="HI1013" s="54"/>
      <c r="HJ1013" s="54"/>
      <c r="HK1013" s="54"/>
      <c r="HL1013" s="54"/>
      <c r="HM1013" s="54"/>
      <c r="HN1013" s="54"/>
      <c r="HO1013" s="54"/>
      <c r="HP1013" s="54"/>
      <c r="HQ1013" s="54"/>
      <c r="HR1013" s="54"/>
      <c r="HS1013" s="54"/>
      <c r="HT1013" s="54"/>
      <c r="HU1013" s="54"/>
      <c r="HV1013" s="54"/>
      <c r="HW1013" s="54"/>
      <c r="HX1013" s="54"/>
      <c r="HY1013" s="54"/>
      <c r="HZ1013" s="54"/>
      <c r="IA1013" s="54"/>
      <c r="IB1013" s="54"/>
      <c r="IC1013" s="54"/>
      <c r="ID1013" s="54"/>
      <c r="IE1013" s="54"/>
      <c r="IF1013" s="54"/>
      <c r="IG1013" s="54"/>
      <c r="IH1013" s="54"/>
      <c r="II1013" s="54"/>
      <c r="IJ1013" s="54"/>
      <c r="IK1013" s="54"/>
      <c r="IL1013" s="54"/>
      <c r="IM1013" s="54"/>
      <c r="IN1013" s="54"/>
      <c r="IO1013" s="54"/>
      <c r="IP1013" s="54"/>
      <c r="IQ1013" s="54"/>
      <c r="IR1013" s="54"/>
      <c r="IS1013" s="54"/>
      <c r="IT1013" s="54"/>
      <c r="IU1013" s="54"/>
      <c r="IV1013" s="54"/>
      <c r="IW1013" s="54"/>
      <c r="IX1013" s="54"/>
      <c r="IY1013" s="54"/>
      <c r="IZ1013" s="54"/>
      <c r="JA1013" s="16"/>
      <c r="JB1013" s="16"/>
      <c r="JC1013" s="16"/>
      <c r="JD1013" s="16"/>
    </row>
    <row r="1014" spans="1:264" s="6" customFormat="1" x14ac:dyDescent="0.25">
      <c r="A1014" s="55">
        <v>1010</v>
      </c>
      <c r="B1014" s="56">
        <f>ESTUDIANTES!B1014</f>
        <v>0</v>
      </c>
      <c r="C1014" s="56">
        <f>ESTUDIANTES!C1014</f>
        <v>0</v>
      </c>
      <c r="D1014" s="97">
        <f>ESTUDIANTES!D1014</f>
        <v>0</v>
      </c>
      <c r="E1014" s="97"/>
      <c r="F1014" s="97"/>
      <c r="G1014" s="97"/>
      <c r="H1014" s="57">
        <f>ESTUDIANTES!H1014</f>
        <v>0</v>
      </c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A1014" s="54"/>
      <c r="CB1014" s="54"/>
      <c r="CC1014" s="54"/>
      <c r="CD1014" s="54"/>
      <c r="CE1014" s="54"/>
      <c r="CF1014" s="54"/>
      <c r="CG1014" s="54"/>
      <c r="CH1014" s="54"/>
      <c r="CI1014" s="54"/>
      <c r="CJ1014" s="54"/>
      <c r="CK1014" s="54"/>
      <c r="CL1014" s="54"/>
      <c r="CM1014" s="54"/>
      <c r="CN1014" s="54"/>
      <c r="CO1014" s="54"/>
      <c r="CP1014" s="54"/>
      <c r="CQ1014" s="54"/>
      <c r="CR1014" s="54"/>
      <c r="CS1014" s="54"/>
      <c r="CT1014" s="54"/>
      <c r="CU1014" s="54"/>
      <c r="CV1014" s="54"/>
      <c r="CW1014" s="54"/>
      <c r="CX1014" s="54"/>
      <c r="CY1014" s="54"/>
      <c r="CZ1014" s="54"/>
      <c r="DA1014" s="54"/>
      <c r="DB1014" s="54"/>
      <c r="DC1014" s="54"/>
      <c r="DD1014" s="54"/>
      <c r="DE1014" s="54"/>
      <c r="DF1014" s="54"/>
      <c r="DG1014" s="54"/>
      <c r="DH1014" s="54"/>
      <c r="DI1014" s="54"/>
      <c r="DJ1014" s="54"/>
      <c r="DK1014" s="54"/>
      <c r="DL1014" s="54"/>
      <c r="DM1014" s="54"/>
      <c r="DN1014" s="54"/>
      <c r="DO1014" s="54"/>
      <c r="DP1014" s="54"/>
      <c r="DQ1014" s="54"/>
      <c r="DR1014" s="54"/>
      <c r="DS1014" s="54"/>
      <c r="DT1014" s="54"/>
      <c r="DU1014" s="54"/>
      <c r="DV1014" s="54"/>
      <c r="DW1014" s="54"/>
      <c r="DX1014" s="54"/>
      <c r="DY1014" s="54"/>
      <c r="DZ1014" s="54"/>
      <c r="EA1014" s="54"/>
      <c r="EB1014" s="54"/>
      <c r="EC1014" s="54"/>
      <c r="ED1014" s="54"/>
      <c r="EE1014" s="54"/>
      <c r="EF1014" s="54"/>
      <c r="EG1014" s="54"/>
      <c r="EH1014" s="54"/>
      <c r="EI1014" s="54"/>
      <c r="EJ1014" s="54"/>
      <c r="EK1014" s="54"/>
      <c r="EL1014" s="54"/>
      <c r="EM1014" s="54"/>
      <c r="EN1014" s="54"/>
      <c r="EO1014" s="54"/>
      <c r="EP1014" s="54"/>
      <c r="EQ1014" s="54"/>
      <c r="ER1014" s="54"/>
      <c r="ES1014" s="54"/>
      <c r="ET1014" s="54"/>
      <c r="EU1014" s="54"/>
      <c r="EV1014" s="54"/>
      <c r="EW1014" s="54"/>
      <c r="EX1014" s="54"/>
      <c r="EY1014" s="54"/>
      <c r="EZ1014" s="54"/>
      <c r="FA1014" s="54"/>
      <c r="FB1014" s="54"/>
      <c r="FC1014" s="54"/>
      <c r="FD1014" s="54"/>
      <c r="FE1014" s="54"/>
      <c r="FF1014" s="54"/>
      <c r="FG1014" s="54"/>
      <c r="FH1014" s="54"/>
      <c r="FI1014" s="54"/>
      <c r="FJ1014" s="54"/>
      <c r="FK1014" s="54"/>
      <c r="FL1014" s="54"/>
      <c r="FM1014" s="54"/>
      <c r="FN1014" s="54"/>
      <c r="FO1014" s="54"/>
      <c r="FP1014" s="54"/>
      <c r="FQ1014" s="54"/>
      <c r="FR1014" s="54"/>
      <c r="FS1014" s="54"/>
      <c r="FT1014" s="54"/>
      <c r="FU1014" s="54"/>
      <c r="FV1014" s="54"/>
      <c r="FW1014" s="54"/>
      <c r="FX1014" s="54"/>
      <c r="FY1014" s="54"/>
      <c r="FZ1014" s="54"/>
      <c r="GA1014" s="54"/>
      <c r="GB1014" s="54"/>
      <c r="GC1014" s="54"/>
      <c r="GD1014" s="54"/>
      <c r="GE1014" s="54"/>
      <c r="GF1014" s="54"/>
      <c r="GG1014" s="54"/>
      <c r="GH1014" s="54"/>
      <c r="GI1014" s="54"/>
      <c r="GJ1014" s="54"/>
      <c r="GK1014" s="54"/>
      <c r="GL1014" s="54"/>
      <c r="GM1014" s="54"/>
      <c r="GN1014" s="54"/>
      <c r="GO1014" s="54"/>
      <c r="GP1014" s="54"/>
      <c r="GQ1014" s="54"/>
      <c r="GR1014" s="54"/>
      <c r="GS1014" s="54"/>
      <c r="GT1014" s="54"/>
      <c r="GU1014" s="54"/>
      <c r="GV1014" s="54"/>
      <c r="GW1014" s="54"/>
      <c r="GX1014" s="54"/>
      <c r="GY1014" s="54"/>
      <c r="GZ1014" s="54"/>
      <c r="HA1014" s="54"/>
      <c r="HB1014" s="54"/>
      <c r="HC1014" s="54"/>
      <c r="HD1014" s="54"/>
      <c r="HE1014" s="54"/>
      <c r="HF1014" s="54"/>
      <c r="HG1014" s="54"/>
      <c r="HH1014" s="54"/>
      <c r="HI1014" s="54"/>
      <c r="HJ1014" s="54"/>
      <c r="HK1014" s="54"/>
      <c r="HL1014" s="54"/>
      <c r="HM1014" s="54"/>
      <c r="HN1014" s="54"/>
      <c r="HO1014" s="54"/>
      <c r="HP1014" s="54"/>
      <c r="HQ1014" s="54"/>
      <c r="HR1014" s="54"/>
      <c r="HS1014" s="54"/>
      <c r="HT1014" s="54"/>
      <c r="HU1014" s="54"/>
      <c r="HV1014" s="54"/>
      <c r="HW1014" s="54"/>
      <c r="HX1014" s="54"/>
      <c r="HY1014" s="54"/>
      <c r="HZ1014" s="54"/>
      <c r="IA1014" s="54"/>
      <c r="IB1014" s="54"/>
      <c r="IC1014" s="54"/>
      <c r="ID1014" s="54"/>
      <c r="IE1014" s="54"/>
      <c r="IF1014" s="54"/>
      <c r="IG1014" s="54"/>
      <c r="IH1014" s="54"/>
      <c r="II1014" s="54"/>
      <c r="IJ1014" s="54"/>
      <c r="IK1014" s="54"/>
      <c r="IL1014" s="54"/>
      <c r="IM1014" s="54"/>
      <c r="IN1014" s="54"/>
      <c r="IO1014" s="54"/>
      <c r="IP1014" s="54"/>
      <c r="IQ1014" s="54"/>
      <c r="IR1014" s="54"/>
      <c r="IS1014" s="54"/>
      <c r="IT1014" s="54"/>
      <c r="IU1014" s="54"/>
      <c r="IV1014" s="54"/>
      <c r="IW1014" s="54"/>
      <c r="IX1014" s="54"/>
      <c r="IY1014" s="54"/>
      <c r="IZ1014" s="54"/>
      <c r="JA1014" s="16"/>
      <c r="JB1014" s="16"/>
      <c r="JC1014" s="16"/>
      <c r="JD1014" s="16"/>
    </row>
    <row r="1015" spans="1:264" s="6" customFormat="1" x14ac:dyDescent="0.25">
      <c r="A1015" s="55">
        <v>1011</v>
      </c>
      <c r="B1015" s="56">
        <f>ESTUDIANTES!B1015</f>
        <v>0</v>
      </c>
      <c r="C1015" s="56">
        <f>ESTUDIANTES!C1015</f>
        <v>0</v>
      </c>
      <c r="D1015" s="97">
        <f>ESTUDIANTES!D1015</f>
        <v>0</v>
      </c>
      <c r="E1015" s="97"/>
      <c r="F1015" s="97"/>
      <c r="G1015" s="97"/>
      <c r="H1015" s="57">
        <f>ESTUDIANTES!H1015</f>
        <v>0</v>
      </c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A1015" s="54"/>
      <c r="CB1015" s="54"/>
      <c r="CC1015" s="54"/>
      <c r="CD1015" s="54"/>
      <c r="CE1015" s="54"/>
      <c r="CF1015" s="54"/>
      <c r="CG1015" s="54"/>
      <c r="CH1015" s="54"/>
      <c r="CI1015" s="54"/>
      <c r="CJ1015" s="54"/>
      <c r="CK1015" s="54"/>
      <c r="CL1015" s="54"/>
      <c r="CM1015" s="54"/>
      <c r="CN1015" s="54"/>
      <c r="CO1015" s="54"/>
      <c r="CP1015" s="54"/>
      <c r="CQ1015" s="54"/>
      <c r="CR1015" s="54"/>
      <c r="CS1015" s="54"/>
      <c r="CT1015" s="54"/>
      <c r="CU1015" s="54"/>
      <c r="CV1015" s="54"/>
      <c r="CW1015" s="54"/>
      <c r="CX1015" s="54"/>
      <c r="CY1015" s="54"/>
      <c r="CZ1015" s="54"/>
      <c r="DA1015" s="54"/>
      <c r="DB1015" s="54"/>
      <c r="DC1015" s="54"/>
      <c r="DD1015" s="54"/>
      <c r="DE1015" s="54"/>
      <c r="DF1015" s="54"/>
      <c r="DG1015" s="54"/>
      <c r="DH1015" s="54"/>
      <c r="DI1015" s="54"/>
      <c r="DJ1015" s="54"/>
      <c r="DK1015" s="54"/>
      <c r="DL1015" s="54"/>
      <c r="DM1015" s="54"/>
      <c r="DN1015" s="54"/>
      <c r="DO1015" s="54"/>
      <c r="DP1015" s="54"/>
      <c r="DQ1015" s="54"/>
      <c r="DR1015" s="54"/>
      <c r="DS1015" s="54"/>
      <c r="DT1015" s="54"/>
      <c r="DU1015" s="54"/>
      <c r="DV1015" s="54"/>
      <c r="DW1015" s="54"/>
      <c r="DX1015" s="54"/>
      <c r="DY1015" s="54"/>
      <c r="DZ1015" s="54"/>
      <c r="EA1015" s="54"/>
      <c r="EB1015" s="54"/>
      <c r="EC1015" s="54"/>
      <c r="ED1015" s="54"/>
      <c r="EE1015" s="54"/>
      <c r="EF1015" s="54"/>
      <c r="EG1015" s="54"/>
      <c r="EH1015" s="54"/>
      <c r="EI1015" s="54"/>
      <c r="EJ1015" s="54"/>
      <c r="EK1015" s="54"/>
      <c r="EL1015" s="54"/>
      <c r="EM1015" s="54"/>
      <c r="EN1015" s="54"/>
      <c r="EO1015" s="54"/>
      <c r="EP1015" s="54"/>
      <c r="EQ1015" s="54"/>
      <c r="ER1015" s="54"/>
      <c r="ES1015" s="54"/>
      <c r="ET1015" s="54"/>
      <c r="EU1015" s="54"/>
      <c r="EV1015" s="54"/>
      <c r="EW1015" s="54"/>
      <c r="EX1015" s="54"/>
      <c r="EY1015" s="54"/>
      <c r="EZ1015" s="54"/>
      <c r="FA1015" s="54"/>
      <c r="FB1015" s="54"/>
      <c r="FC1015" s="54"/>
      <c r="FD1015" s="54"/>
      <c r="FE1015" s="54"/>
      <c r="FF1015" s="54"/>
      <c r="FG1015" s="54"/>
      <c r="FH1015" s="54"/>
      <c r="FI1015" s="54"/>
      <c r="FJ1015" s="54"/>
      <c r="FK1015" s="54"/>
      <c r="FL1015" s="54"/>
      <c r="FM1015" s="54"/>
      <c r="FN1015" s="54"/>
      <c r="FO1015" s="54"/>
      <c r="FP1015" s="54"/>
      <c r="FQ1015" s="54"/>
      <c r="FR1015" s="54"/>
      <c r="FS1015" s="54"/>
      <c r="FT1015" s="54"/>
      <c r="FU1015" s="54"/>
      <c r="FV1015" s="54"/>
      <c r="FW1015" s="54"/>
      <c r="FX1015" s="54"/>
      <c r="FY1015" s="54"/>
      <c r="FZ1015" s="54"/>
      <c r="GA1015" s="54"/>
      <c r="GB1015" s="54"/>
      <c r="GC1015" s="54"/>
      <c r="GD1015" s="54"/>
      <c r="GE1015" s="54"/>
      <c r="GF1015" s="54"/>
      <c r="GG1015" s="54"/>
      <c r="GH1015" s="54"/>
      <c r="GI1015" s="54"/>
      <c r="GJ1015" s="54"/>
      <c r="GK1015" s="54"/>
      <c r="GL1015" s="54"/>
      <c r="GM1015" s="54"/>
      <c r="GN1015" s="54"/>
      <c r="GO1015" s="54"/>
      <c r="GP1015" s="54"/>
      <c r="GQ1015" s="54"/>
      <c r="GR1015" s="54"/>
      <c r="GS1015" s="54"/>
      <c r="GT1015" s="54"/>
      <c r="GU1015" s="54"/>
      <c r="GV1015" s="54"/>
      <c r="GW1015" s="54"/>
      <c r="GX1015" s="54"/>
      <c r="GY1015" s="54"/>
      <c r="GZ1015" s="54"/>
      <c r="HA1015" s="54"/>
      <c r="HB1015" s="54"/>
      <c r="HC1015" s="54"/>
      <c r="HD1015" s="54"/>
      <c r="HE1015" s="54"/>
      <c r="HF1015" s="54"/>
      <c r="HG1015" s="54"/>
      <c r="HH1015" s="54"/>
      <c r="HI1015" s="54"/>
      <c r="HJ1015" s="54"/>
      <c r="HK1015" s="54"/>
      <c r="HL1015" s="54"/>
      <c r="HM1015" s="54"/>
      <c r="HN1015" s="54"/>
      <c r="HO1015" s="54"/>
      <c r="HP1015" s="54"/>
      <c r="HQ1015" s="54"/>
      <c r="HR1015" s="54"/>
      <c r="HS1015" s="54"/>
      <c r="HT1015" s="54"/>
      <c r="HU1015" s="54"/>
      <c r="HV1015" s="54"/>
      <c r="HW1015" s="54"/>
      <c r="HX1015" s="54"/>
      <c r="HY1015" s="54"/>
      <c r="HZ1015" s="54"/>
      <c r="IA1015" s="54"/>
      <c r="IB1015" s="54"/>
      <c r="IC1015" s="54"/>
      <c r="ID1015" s="54"/>
      <c r="IE1015" s="54"/>
      <c r="IF1015" s="54"/>
      <c r="IG1015" s="54"/>
      <c r="IH1015" s="54"/>
      <c r="II1015" s="54"/>
      <c r="IJ1015" s="54"/>
      <c r="IK1015" s="54"/>
      <c r="IL1015" s="54"/>
      <c r="IM1015" s="54"/>
      <c r="IN1015" s="54"/>
      <c r="IO1015" s="54"/>
      <c r="IP1015" s="54"/>
      <c r="IQ1015" s="54"/>
      <c r="IR1015" s="54"/>
      <c r="IS1015" s="54"/>
      <c r="IT1015" s="54"/>
      <c r="IU1015" s="54"/>
      <c r="IV1015" s="54"/>
      <c r="IW1015" s="54"/>
      <c r="IX1015" s="54"/>
      <c r="IY1015" s="54"/>
      <c r="IZ1015" s="54"/>
      <c r="JA1015" s="16"/>
      <c r="JB1015" s="16"/>
      <c r="JC1015" s="16"/>
      <c r="JD1015" s="16"/>
    </row>
    <row r="1016" spans="1:264" s="6" customFormat="1" x14ac:dyDescent="0.25">
      <c r="A1016" s="55">
        <v>1012</v>
      </c>
      <c r="B1016" s="56">
        <f>ESTUDIANTES!B1016</f>
        <v>0</v>
      </c>
      <c r="C1016" s="56">
        <f>ESTUDIANTES!C1016</f>
        <v>0</v>
      </c>
      <c r="D1016" s="97">
        <f>ESTUDIANTES!D1016</f>
        <v>0</v>
      </c>
      <c r="E1016" s="97"/>
      <c r="F1016" s="97"/>
      <c r="G1016" s="97"/>
      <c r="H1016" s="57">
        <f>ESTUDIANTES!H1016</f>
        <v>0</v>
      </c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  <c r="CP1016" s="54"/>
      <c r="CQ1016" s="54"/>
      <c r="CR1016" s="54"/>
      <c r="CS1016" s="54"/>
      <c r="CT1016" s="54"/>
      <c r="CU1016" s="54"/>
      <c r="CV1016" s="54"/>
      <c r="CW1016" s="54"/>
      <c r="CX1016" s="54"/>
      <c r="CY1016" s="54"/>
      <c r="CZ1016" s="54"/>
      <c r="DA1016" s="54"/>
      <c r="DB1016" s="54"/>
      <c r="DC1016" s="54"/>
      <c r="DD1016" s="54"/>
      <c r="DE1016" s="54"/>
      <c r="DF1016" s="54"/>
      <c r="DG1016" s="54"/>
      <c r="DH1016" s="54"/>
      <c r="DI1016" s="54"/>
      <c r="DJ1016" s="54"/>
      <c r="DK1016" s="54"/>
      <c r="DL1016" s="54"/>
      <c r="DM1016" s="54"/>
      <c r="DN1016" s="54"/>
      <c r="DO1016" s="54"/>
      <c r="DP1016" s="54"/>
      <c r="DQ1016" s="54"/>
      <c r="DR1016" s="54"/>
      <c r="DS1016" s="54"/>
      <c r="DT1016" s="54"/>
      <c r="DU1016" s="54"/>
      <c r="DV1016" s="54"/>
      <c r="DW1016" s="54"/>
      <c r="DX1016" s="54"/>
      <c r="DY1016" s="54"/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  <c r="EJ1016" s="54"/>
      <c r="EK1016" s="54"/>
      <c r="EL1016" s="54"/>
      <c r="EM1016" s="54"/>
      <c r="EN1016" s="54"/>
      <c r="EO1016" s="54"/>
      <c r="EP1016" s="54"/>
      <c r="EQ1016" s="54"/>
      <c r="ER1016" s="54"/>
      <c r="ES1016" s="54"/>
      <c r="ET1016" s="54"/>
      <c r="EU1016" s="54"/>
      <c r="EV1016" s="54"/>
      <c r="EW1016" s="54"/>
      <c r="EX1016" s="54"/>
      <c r="EY1016" s="54"/>
      <c r="EZ1016" s="54"/>
      <c r="FA1016" s="54"/>
      <c r="FB1016" s="54"/>
      <c r="FC1016" s="54"/>
      <c r="FD1016" s="54"/>
      <c r="FE1016" s="54"/>
      <c r="FF1016" s="54"/>
      <c r="FG1016" s="54"/>
      <c r="FH1016" s="54"/>
      <c r="FI1016" s="54"/>
      <c r="FJ1016" s="54"/>
      <c r="FK1016" s="54"/>
      <c r="FL1016" s="54"/>
      <c r="FM1016" s="54"/>
      <c r="FN1016" s="54"/>
      <c r="FO1016" s="54"/>
      <c r="FP1016" s="54"/>
      <c r="FQ1016" s="54"/>
      <c r="FR1016" s="54"/>
      <c r="FS1016" s="54"/>
      <c r="FT1016" s="54"/>
      <c r="FU1016" s="54"/>
      <c r="FV1016" s="54"/>
      <c r="FW1016" s="54"/>
      <c r="FX1016" s="54"/>
      <c r="FY1016" s="54"/>
      <c r="FZ1016" s="54"/>
      <c r="GA1016" s="54"/>
      <c r="GB1016" s="54"/>
      <c r="GC1016" s="54"/>
      <c r="GD1016" s="54"/>
      <c r="GE1016" s="54"/>
      <c r="GF1016" s="54"/>
      <c r="GG1016" s="54"/>
      <c r="GH1016" s="54"/>
      <c r="GI1016" s="54"/>
      <c r="GJ1016" s="54"/>
      <c r="GK1016" s="54"/>
      <c r="GL1016" s="54"/>
      <c r="GM1016" s="54"/>
      <c r="GN1016" s="54"/>
      <c r="GO1016" s="54"/>
      <c r="GP1016" s="54"/>
      <c r="GQ1016" s="54"/>
      <c r="GR1016" s="54"/>
      <c r="GS1016" s="54"/>
      <c r="GT1016" s="54"/>
      <c r="GU1016" s="54"/>
      <c r="GV1016" s="54"/>
      <c r="GW1016" s="54"/>
      <c r="GX1016" s="54"/>
      <c r="GY1016" s="54"/>
      <c r="GZ1016" s="54"/>
      <c r="HA1016" s="54"/>
      <c r="HB1016" s="54"/>
      <c r="HC1016" s="54"/>
      <c r="HD1016" s="54"/>
      <c r="HE1016" s="54"/>
      <c r="HF1016" s="54"/>
      <c r="HG1016" s="54"/>
      <c r="HH1016" s="54"/>
      <c r="HI1016" s="54"/>
      <c r="HJ1016" s="54"/>
      <c r="HK1016" s="54"/>
      <c r="HL1016" s="54"/>
      <c r="HM1016" s="54"/>
      <c r="HN1016" s="54"/>
      <c r="HO1016" s="54"/>
      <c r="HP1016" s="54"/>
      <c r="HQ1016" s="54"/>
      <c r="HR1016" s="54"/>
      <c r="HS1016" s="54"/>
      <c r="HT1016" s="54"/>
      <c r="HU1016" s="54"/>
      <c r="HV1016" s="54"/>
      <c r="HW1016" s="54"/>
      <c r="HX1016" s="54"/>
      <c r="HY1016" s="54"/>
      <c r="HZ1016" s="54"/>
      <c r="IA1016" s="54"/>
      <c r="IB1016" s="54"/>
      <c r="IC1016" s="54"/>
      <c r="ID1016" s="54"/>
      <c r="IE1016" s="54"/>
      <c r="IF1016" s="54"/>
      <c r="IG1016" s="54"/>
      <c r="IH1016" s="54"/>
      <c r="II1016" s="54"/>
      <c r="IJ1016" s="54"/>
      <c r="IK1016" s="54"/>
      <c r="IL1016" s="54"/>
      <c r="IM1016" s="54"/>
      <c r="IN1016" s="54"/>
      <c r="IO1016" s="54"/>
      <c r="IP1016" s="54"/>
      <c r="IQ1016" s="54"/>
      <c r="IR1016" s="54"/>
      <c r="IS1016" s="54"/>
      <c r="IT1016" s="54"/>
      <c r="IU1016" s="54"/>
      <c r="IV1016" s="54"/>
      <c r="IW1016" s="54"/>
      <c r="IX1016" s="54"/>
      <c r="IY1016" s="54"/>
      <c r="IZ1016" s="54"/>
      <c r="JA1016" s="16"/>
      <c r="JB1016" s="16"/>
      <c r="JC1016" s="16"/>
      <c r="JD1016" s="16"/>
    </row>
    <row r="1017" spans="1:264" s="6" customFormat="1" x14ac:dyDescent="0.25">
      <c r="A1017" s="55">
        <v>1013</v>
      </c>
      <c r="B1017" s="56">
        <f>ESTUDIANTES!B1017</f>
        <v>0</v>
      </c>
      <c r="C1017" s="56">
        <f>ESTUDIANTES!C1017</f>
        <v>0</v>
      </c>
      <c r="D1017" s="97">
        <f>ESTUDIANTES!D1017</f>
        <v>0</v>
      </c>
      <c r="E1017" s="97"/>
      <c r="F1017" s="97"/>
      <c r="G1017" s="97"/>
      <c r="H1017" s="57">
        <f>ESTUDIANTES!H1017</f>
        <v>0</v>
      </c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  <c r="CP1017" s="54"/>
      <c r="CQ1017" s="54"/>
      <c r="CR1017" s="54"/>
      <c r="CS1017" s="54"/>
      <c r="CT1017" s="54"/>
      <c r="CU1017" s="54"/>
      <c r="CV1017" s="54"/>
      <c r="CW1017" s="54"/>
      <c r="CX1017" s="54"/>
      <c r="CY1017" s="54"/>
      <c r="CZ1017" s="54"/>
      <c r="DA1017" s="54"/>
      <c r="DB1017" s="54"/>
      <c r="DC1017" s="54"/>
      <c r="DD1017" s="54"/>
      <c r="DE1017" s="54"/>
      <c r="DF1017" s="54"/>
      <c r="DG1017" s="54"/>
      <c r="DH1017" s="54"/>
      <c r="DI1017" s="54"/>
      <c r="DJ1017" s="54"/>
      <c r="DK1017" s="54"/>
      <c r="DL1017" s="54"/>
      <c r="DM1017" s="54"/>
      <c r="DN1017" s="54"/>
      <c r="DO1017" s="54"/>
      <c r="DP1017" s="54"/>
      <c r="DQ1017" s="54"/>
      <c r="DR1017" s="54"/>
      <c r="DS1017" s="54"/>
      <c r="DT1017" s="54"/>
      <c r="DU1017" s="54"/>
      <c r="DV1017" s="54"/>
      <c r="DW1017" s="54"/>
      <c r="DX1017" s="54"/>
      <c r="DY1017" s="54"/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  <c r="EJ1017" s="54"/>
      <c r="EK1017" s="54"/>
      <c r="EL1017" s="54"/>
      <c r="EM1017" s="54"/>
      <c r="EN1017" s="54"/>
      <c r="EO1017" s="54"/>
      <c r="EP1017" s="54"/>
      <c r="EQ1017" s="54"/>
      <c r="ER1017" s="54"/>
      <c r="ES1017" s="54"/>
      <c r="ET1017" s="54"/>
      <c r="EU1017" s="54"/>
      <c r="EV1017" s="54"/>
      <c r="EW1017" s="54"/>
      <c r="EX1017" s="54"/>
      <c r="EY1017" s="54"/>
      <c r="EZ1017" s="54"/>
      <c r="FA1017" s="54"/>
      <c r="FB1017" s="54"/>
      <c r="FC1017" s="54"/>
      <c r="FD1017" s="54"/>
      <c r="FE1017" s="54"/>
      <c r="FF1017" s="54"/>
      <c r="FG1017" s="54"/>
      <c r="FH1017" s="54"/>
      <c r="FI1017" s="54"/>
      <c r="FJ1017" s="54"/>
      <c r="FK1017" s="54"/>
      <c r="FL1017" s="54"/>
      <c r="FM1017" s="54"/>
      <c r="FN1017" s="54"/>
      <c r="FO1017" s="54"/>
      <c r="FP1017" s="54"/>
      <c r="FQ1017" s="54"/>
      <c r="FR1017" s="54"/>
      <c r="FS1017" s="54"/>
      <c r="FT1017" s="54"/>
      <c r="FU1017" s="54"/>
      <c r="FV1017" s="54"/>
      <c r="FW1017" s="54"/>
      <c r="FX1017" s="54"/>
      <c r="FY1017" s="54"/>
      <c r="FZ1017" s="54"/>
      <c r="GA1017" s="54"/>
      <c r="GB1017" s="54"/>
      <c r="GC1017" s="54"/>
      <c r="GD1017" s="54"/>
      <c r="GE1017" s="54"/>
      <c r="GF1017" s="54"/>
      <c r="GG1017" s="54"/>
      <c r="GH1017" s="54"/>
      <c r="GI1017" s="54"/>
      <c r="GJ1017" s="54"/>
      <c r="GK1017" s="54"/>
      <c r="GL1017" s="54"/>
      <c r="GM1017" s="54"/>
      <c r="GN1017" s="54"/>
      <c r="GO1017" s="54"/>
      <c r="GP1017" s="54"/>
      <c r="GQ1017" s="54"/>
      <c r="GR1017" s="54"/>
      <c r="GS1017" s="54"/>
      <c r="GT1017" s="54"/>
      <c r="GU1017" s="54"/>
      <c r="GV1017" s="54"/>
      <c r="GW1017" s="54"/>
      <c r="GX1017" s="54"/>
      <c r="GY1017" s="54"/>
      <c r="GZ1017" s="54"/>
      <c r="HA1017" s="54"/>
      <c r="HB1017" s="54"/>
      <c r="HC1017" s="54"/>
      <c r="HD1017" s="54"/>
      <c r="HE1017" s="54"/>
      <c r="HF1017" s="54"/>
      <c r="HG1017" s="54"/>
      <c r="HH1017" s="54"/>
      <c r="HI1017" s="54"/>
      <c r="HJ1017" s="54"/>
      <c r="HK1017" s="54"/>
      <c r="HL1017" s="54"/>
      <c r="HM1017" s="54"/>
      <c r="HN1017" s="54"/>
      <c r="HO1017" s="54"/>
      <c r="HP1017" s="54"/>
      <c r="HQ1017" s="54"/>
      <c r="HR1017" s="54"/>
      <c r="HS1017" s="54"/>
      <c r="HT1017" s="54"/>
      <c r="HU1017" s="54"/>
      <c r="HV1017" s="54"/>
      <c r="HW1017" s="54"/>
      <c r="HX1017" s="54"/>
      <c r="HY1017" s="54"/>
      <c r="HZ1017" s="54"/>
      <c r="IA1017" s="54"/>
      <c r="IB1017" s="54"/>
      <c r="IC1017" s="54"/>
      <c r="ID1017" s="54"/>
      <c r="IE1017" s="54"/>
      <c r="IF1017" s="54"/>
      <c r="IG1017" s="54"/>
      <c r="IH1017" s="54"/>
      <c r="II1017" s="54"/>
      <c r="IJ1017" s="54"/>
      <c r="IK1017" s="54"/>
      <c r="IL1017" s="54"/>
      <c r="IM1017" s="54"/>
      <c r="IN1017" s="54"/>
      <c r="IO1017" s="54"/>
      <c r="IP1017" s="54"/>
      <c r="IQ1017" s="54"/>
      <c r="IR1017" s="54"/>
      <c r="IS1017" s="54"/>
      <c r="IT1017" s="54"/>
      <c r="IU1017" s="54"/>
      <c r="IV1017" s="54"/>
      <c r="IW1017" s="54"/>
      <c r="IX1017" s="54"/>
      <c r="IY1017" s="54"/>
      <c r="IZ1017" s="54"/>
      <c r="JA1017" s="16"/>
      <c r="JB1017" s="16"/>
      <c r="JC1017" s="16"/>
      <c r="JD1017" s="16"/>
    </row>
    <row r="1018" spans="1:264" s="6" customFormat="1" x14ac:dyDescent="0.25">
      <c r="A1018" s="55">
        <v>1014</v>
      </c>
      <c r="B1018" s="56">
        <f>ESTUDIANTES!B1018</f>
        <v>0</v>
      </c>
      <c r="C1018" s="56">
        <f>ESTUDIANTES!C1018</f>
        <v>0</v>
      </c>
      <c r="D1018" s="97">
        <f>ESTUDIANTES!D1018</f>
        <v>0</v>
      </c>
      <c r="E1018" s="97"/>
      <c r="F1018" s="97"/>
      <c r="G1018" s="97"/>
      <c r="H1018" s="57">
        <f>ESTUDIANTES!H1018</f>
        <v>0</v>
      </c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  <c r="CP1018" s="54"/>
      <c r="CQ1018" s="54"/>
      <c r="CR1018" s="54"/>
      <c r="CS1018" s="54"/>
      <c r="CT1018" s="54"/>
      <c r="CU1018" s="54"/>
      <c r="CV1018" s="54"/>
      <c r="CW1018" s="54"/>
      <c r="CX1018" s="54"/>
      <c r="CY1018" s="54"/>
      <c r="CZ1018" s="54"/>
      <c r="DA1018" s="54"/>
      <c r="DB1018" s="54"/>
      <c r="DC1018" s="54"/>
      <c r="DD1018" s="54"/>
      <c r="DE1018" s="54"/>
      <c r="DF1018" s="54"/>
      <c r="DG1018" s="54"/>
      <c r="DH1018" s="54"/>
      <c r="DI1018" s="54"/>
      <c r="DJ1018" s="54"/>
      <c r="DK1018" s="54"/>
      <c r="DL1018" s="54"/>
      <c r="DM1018" s="54"/>
      <c r="DN1018" s="54"/>
      <c r="DO1018" s="54"/>
      <c r="DP1018" s="54"/>
      <c r="DQ1018" s="54"/>
      <c r="DR1018" s="54"/>
      <c r="DS1018" s="54"/>
      <c r="DT1018" s="54"/>
      <c r="DU1018" s="54"/>
      <c r="DV1018" s="54"/>
      <c r="DW1018" s="54"/>
      <c r="DX1018" s="54"/>
      <c r="DY1018" s="54"/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  <c r="EJ1018" s="54"/>
      <c r="EK1018" s="54"/>
      <c r="EL1018" s="54"/>
      <c r="EM1018" s="54"/>
      <c r="EN1018" s="54"/>
      <c r="EO1018" s="54"/>
      <c r="EP1018" s="54"/>
      <c r="EQ1018" s="54"/>
      <c r="ER1018" s="54"/>
      <c r="ES1018" s="54"/>
      <c r="ET1018" s="54"/>
      <c r="EU1018" s="54"/>
      <c r="EV1018" s="54"/>
      <c r="EW1018" s="54"/>
      <c r="EX1018" s="54"/>
      <c r="EY1018" s="54"/>
      <c r="EZ1018" s="54"/>
      <c r="FA1018" s="54"/>
      <c r="FB1018" s="54"/>
      <c r="FC1018" s="54"/>
      <c r="FD1018" s="54"/>
      <c r="FE1018" s="54"/>
      <c r="FF1018" s="54"/>
      <c r="FG1018" s="54"/>
      <c r="FH1018" s="54"/>
      <c r="FI1018" s="54"/>
      <c r="FJ1018" s="54"/>
      <c r="FK1018" s="54"/>
      <c r="FL1018" s="54"/>
      <c r="FM1018" s="54"/>
      <c r="FN1018" s="54"/>
      <c r="FO1018" s="54"/>
      <c r="FP1018" s="54"/>
      <c r="FQ1018" s="54"/>
      <c r="FR1018" s="54"/>
      <c r="FS1018" s="54"/>
      <c r="FT1018" s="54"/>
      <c r="FU1018" s="54"/>
      <c r="FV1018" s="54"/>
      <c r="FW1018" s="54"/>
      <c r="FX1018" s="54"/>
      <c r="FY1018" s="54"/>
      <c r="FZ1018" s="54"/>
      <c r="GA1018" s="54"/>
      <c r="GB1018" s="54"/>
      <c r="GC1018" s="54"/>
      <c r="GD1018" s="54"/>
      <c r="GE1018" s="54"/>
      <c r="GF1018" s="54"/>
      <c r="GG1018" s="54"/>
      <c r="GH1018" s="54"/>
      <c r="GI1018" s="54"/>
      <c r="GJ1018" s="54"/>
      <c r="GK1018" s="54"/>
      <c r="GL1018" s="54"/>
      <c r="GM1018" s="54"/>
      <c r="GN1018" s="54"/>
      <c r="GO1018" s="54"/>
      <c r="GP1018" s="54"/>
      <c r="GQ1018" s="54"/>
      <c r="GR1018" s="54"/>
      <c r="GS1018" s="54"/>
      <c r="GT1018" s="54"/>
      <c r="GU1018" s="54"/>
      <c r="GV1018" s="54"/>
      <c r="GW1018" s="54"/>
      <c r="GX1018" s="54"/>
      <c r="GY1018" s="54"/>
      <c r="GZ1018" s="54"/>
      <c r="HA1018" s="54"/>
      <c r="HB1018" s="54"/>
      <c r="HC1018" s="54"/>
      <c r="HD1018" s="54"/>
      <c r="HE1018" s="54"/>
      <c r="HF1018" s="54"/>
      <c r="HG1018" s="54"/>
      <c r="HH1018" s="54"/>
      <c r="HI1018" s="54"/>
      <c r="HJ1018" s="54"/>
      <c r="HK1018" s="54"/>
      <c r="HL1018" s="54"/>
      <c r="HM1018" s="54"/>
      <c r="HN1018" s="54"/>
      <c r="HO1018" s="54"/>
      <c r="HP1018" s="54"/>
      <c r="HQ1018" s="54"/>
      <c r="HR1018" s="54"/>
      <c r="HS1018" s="54"/>
      <c r="HT1018" s="54"/>
      <c r="HU1018" s="54"/>
      <c r="HV1018" s="54"/>
      <c r="HW1018" s="54"/>
      <c r="HX1018" s="54"/>
      <c r="HY1018" s="54"/>
      <c r="HZ1018" s="54"/>
      <c r="IA1018" s="54"/>
      <c r="IB1018" s="54"/>
      <c r="IC1018" s="54"/>
      <c r="ID1018" s="54"/>
      <c r="IE1018" s="54"/>
      <c r="IF1018" s="54"/>
      <c r="IG1018" s="54"/>
      <c r="IH1018" s="54"/>
      <c r="II1018" s="54"/>
      <c r="IJ1018" s="54"/>
      <c r="IK1018" s="54"/>
      <c r="IL1018" s="54"/>
      <c r="IM1018" s="54"/>
      <c r="IN1018" s="54"/>
      <c r="IO1018" s="54"/>
      <c r="IP1018" s="54"/>
      <c r="IQ1018" s="54"/>
      <c r="IR1018" s="54"/>
      <c r="IS1018" s="54"/>
      <c r="IT1018" s="54"/>
      <c r="IU1018" s="54"/>
      <c r="IV1018" s="54"/>
      <c r="IW1018" s="54"/>
      <c r="IX1018" s="54"/>
      <c r="IY1018" s="54"/>
      <c r="IZ1018" s="54"/>
      <c r="JA1018" s="16"/>
      <c r="JB1018" s="16"/>
      <c r="JC1018" s="16"/>
      <c r="JD1018" s="16"/>
    </row>
    <row r="1019" spans="1:264" s="6" customFormat="1" x14ac:dyDescent="0.25">
      <c r="A1019" s="55">
        <v>1015</v>
      </c>
      <c r="B1019" s="56">
        <f>ESTUDIANTES!B1019</f>
        <v>0</v>
      </c>
      <c r="C1019" s="56">
        <f>ESTUDIANTES!C1019</f>
        <v>0</v>
      </c>
      <c r="D1019" s="97">
        <f>ESTUDIANTES!D1019</f>
        <v>0</v>
      </c>
      <c r="E1019" s="97"/>
      <c r="F1019" s="97"/>
      <c r="G1019" s="97"/>
      <c r="H1019" s="57">
        <f>ESTUDIANTES!H1019</f>
        <v>0</v>
      </c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  <c r="CP1019" s="54"/>
      <c r="CQ1019" s="54"/>
      <c r="CR1019" s="54"/>
      <c r="CS1019" s="54"/>
      <c r="CT1019" s="54"/>
      <c r="CU1019" s="54"/>
      <c r="CV1019" s="54"/>
      <c r="CW1019" s="54"/>
      <c r="CX1019" s="54"/>
      <c r="CY1019" s="54"/>
      <c r="CZ1019" s="54"/>
      <c r="DA1019" s="54"/>
      <c r="DB1019" s="54"/>
      <c r="DC1019" s="54"/>
      <c r="DD1019" s="54"/>
      <c r="DE1019" s="54"/>
      <c r="DF1019" s="54"/>
      <c r="DG1019" s="54"/>
      <c r="DH1019" s="54"/>
      <c r="DI1019" s="54"/>
      <c r="DJ1019" s="54"/>
      <c r="DK1019" s="54"/>
      <c r="DL1019" s="54"/>
      <c r="DM1019" s="54"/>
      <c r="DN1019" s="54"/>
      <c r="DO1019" s="54"/>
      <c r="DP1019" s="54"/>
      <c r="DQ1019" s="54"/>
      <c r="DR1019" s="54"/>
      <c r="DS1019" s="54"/>
      <c r="DT1019" s="54"/>
      <c r="DU1019" s="54"/>
      <c r="DV1019" s="54"/>
      <c r="DW1019" s="54"/>
      <c r="DX1019" s="54"/>
      <c r="DY1019" s="54"/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  <c r="EJ1019" s="54"/>
      <c r="EK1019" s="54"/>
      <c r="EL1019" s="54"/>
      <c r="EM1019" s="54"/>
      <c r="EN1019" s="54"/>
      <c r="EO1019" s="54"/>
      <c r="EP1019" s="54"/>
      <c r="EQ1019" s="54"/>
      <c r="ER1019" s="54"/>
      <c r="ES1019" s="54"/>
      <c r="ET1019" s="54"/>
      <c r="EU1019" s="54"/>
      <c r="EV1019" s="54"/>
      <c r="EW1019" s="54"/>
      <c r="EX1019" s="54"/>
      <c r="EY1019" s="54"/>
      <c r="EZ1019" s="54"/>
      <c r="FA1019" s="54"/>
      <c r="FB1019" s="54"/>
      <c r="FC1019" s="54"/>
      <c r="FD1019" s="54"/>
      <c r="FE1019" s="54"/>
      <c r="FF1019" s="54"/>
      <c r="FG1019" s="54"/>
      <c r="FH1019" s="54"/>
      <c r="FI1019" s="54"/>
      <c r="FJ1019" s="54"/>
      <c r="FK1019" s="54"/>
      <c r="FL1019" s="54"/>
      <c r="FM1019" s="54"/>
      <c r="FN1019" s="54"/>
      <c r="FO1019" s="54"/>
      <c r="FP1019" s="54"/>
      <c r="FQ1019" s="54"/>
      <c r="FR1019" s="54"/>
      <c r="FS1019" s="54"/>
      <c r="FT1019" s="54"/>
      <c r="FU1019" s="54"/>
      <c r="FV1019" s="54"/>
      <c r="FW1019" s="54"/>
      <c r="FX1019" s="54"/>
      <c r="FY1019" s="54"/>
      <c r="FZ1019" s="54"/>
      <c r="GA1019" s="54"/>
      <c r="GB1019" s="54"/>
      <c r="GC1019" s="54"/>
      <c r="GD1019" s="54"/>
      <c r="GE1019" s="54"/>
      <c r="GF1019" s="54"/>
      <c r="GG1019" s="54"/>
      <c r="GH1019" s="54"/>
      <c r="GI1019" s="54"/>
      <c r="GJ1019" s="54"/>
      <c r="GK1019" s="54"/>
      <c r="GL1019" s="54"/>
      <c r="GM1019" s="54"/>
      <c r="GN1019" s="54"/>
      <c r="GO1019" s="54"/>
      <c r="GP1019" s="54"/>
      <c r="GQ1019" s="54"/>
      <c r="GR1019" s="54"/>
      <c r="GS1019" s="54"/>
      <c r="GT1019" s="54"/>
      <c r="GU1019" s="54"/>
      <c r="GV1019" s="54"/>
      <c r="GW1019" s="54"/>
      <c r="GX1019" s="54"/>
      <c r="GY1019" s="54"/>
      <c r="GZ1019" s="54"/>
      <c r="HA1019" s="54"/>
      <c r="HB1019" s="54"/>
      <c r="HC1019" s="54"/>
      <c r="HD1019" s="54"/>
      <c r="HE1019" s="54"/>
      <c r="HF1019" s="54"/>
      <c r="HG1019" s="54"/>
      <c r="HH1019" s="54"/>
      <c r="HI1019" s="54"/>
      <c r="HJ1019" s="54"/>
      <c r="HK1019" s="54"/>
      <c r="HL1019" s="54"/>
      <c r="HM1019" s="54"/>
      <c r="HN1019" s="54"/>
      <c r="HO1019" s="54"/>
      <c r="HP1019" s="54"/>
      <c r="HQ1019" s="54"/>
      <c r="HR1019" s="54"/>
      <c r="HS1019" s="54"/>
      <c r="HT1019" s="54"/>
      <c r="HU1019" s="54"/>
      <c r="HV1019" s="54"/>
      <c r="HW1019" s="54"/>
      <c r="HX1019" s="54"/>
      <c r="HY1019" s="54"/>
      <c r="HZ1019" s="54"/>
      <c r="IA1019" s="54"/>
      <c r="IB1019" s="54"/>
      <c r="IC1019" s="54"/>
      <c r="ID1019" s="54"/>
      <c r="IE1019" s="54"/>
      <c r="IF1019" s="54"/>
      <c r="IG1019" s="54"/>
      <c r="IH1019" s="54"/>
      <c r="II1019" s="54"/>
      <c r="IJ1019" s="54"/>
      <c r="IK1019" s="54"/>
      <c r="IL1019" s="54"/>
      <c r="IM1019" s="54"/>
      <c r="IN1019" s="54"/>
      <c r="IO1019" s="54"/>
      <c r="IP1019" s="54"/>
      <c r="IQ1019" s="54"/>
      <c r="IR1019" s="54"/>
      <c r="IS1019" s="54"/>
      <c r="IT1019" s="54"/>
      <c r="IU1019" s="54"/>
      <c r="IV1019" s="54"/>
      <c r="IW1019" s="54"/>
      <c r="IX1019" s="54"/>
      <c r="IY1019" s="54"/>
      <c r="IZ1019" s="54"/>
      <c r="JA1019" s="16"/>
      <c r="JB1019" s="16"/>
      <c r="JC1019" s="16"/>
      <c r="JD1019" s="16"/>
    </row>
    <row r="1020" spans="1:264" s="6" customFormat="1" x14ac:dyDescent="0.25">
      <c r="A1020" s="55">
        <v>1016</v>
      </c>
      <c r="B1020" s="56">
        <f>ESTUDIANTES!B1020</f>
        <v>0</v>
      </c>
      <c r="C1020" s="56">
        <f>ESTUDIANTES!C1020</f>
        <v>0</v>
      </c>
      <c r="D1020" s="97">
        <f>ESTUDIANTES!D1020</f>
        <v>0</v>
      </c>
      <c r="E1020" s="97"/>
      <c r="F1020" s="97"/>
      <c r="G1020" s="97"/>
      <c r="H1020" s="57">
        <f>ESTUDIANTES!H1020</f>
        <v>0</v>
      </c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  <c r="CP1020" s="54"/>
      <c r="CQ1020" s="54"/>
      <c r="CR1020" s="54"/>
      <c r="CS1020" s="54"/>
      <c r="CT1020" s="54"/>
      <c r="CU1020" s="54"/>
      <c r="CV1020" s="54"/>
      <c r="CW1020" s="54"/>
      <c r="CX1020" s="54"/>
      <c r="CY1020" s="54"/>
      <c r="CZ1020" s="54"/>
      <c r="DA1020" s="54"/>
      <c r="DB1020" s="54"/>
      <c r="DC1020" s="54"/>
      <c r="DD1020" s="54"/>
      <c r="DE1020" s="54"/>
      <c r="DF1020" s="54"/>
      <c r="DG1020" s="54"/>
      <c r="DH1020" s="54"/>
      <c r="DI1020" s="54"/>
      <c r="DJ1020" s="54"/>
      <c r="DK1020" s="54"/>
      <c r="DL1020" s="54"/>
      <c r="DM1020" s="54"/>
      <c r="DN1020" s="54"/>
      <c r="DO1020" s="54"/>
      <c r="DP1020" s="54"/>
      <c r="DQ1020" s="54"/>
      <c r="DR1020" s="54"/>
      <c r="DS1020" s="54"/>
      <c r="DT1020" s="54"/>
      <c r="DU1020" s="54"/>
      <c r="DV1020" s="54"/>
      <c r="DW1020" s="54"/>
      <c r="DX1020" s="54"/>
      <c r="DY1020" s="54"/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  <c r="EJ1020" s="54"/>
      <c r="EK1020" s="54"/>
      <c r="EL1020" s="54"/>
      <c r="EM1020" s="54"/>
      <c r="EN1020" s="54"/>
      <c r="EO1020" s="54"/>
      <c r="EP1020" s="54"/>
      <c r="EQ1020" s="54"/>
      <c r="ER1020" s="54"/>
      <c r="ES1020" s="54"/>
      <c r="ET1020" s="54"/>
      <c r="EU1020" s="54"/>
      <c r="EV1020" s="54"/>
      <c r="EW1020" s="54"/>
      <c r="EX1020" s="54"/>
      <c r="EY1020" s="54"/>
      <c r="EZ1020" s="54"/>
      <c r="FA1020" s="54"/>
      <c r="FB1020" s="54"/>
      <c r="FC1020" s="54"/>
      <c r="FD1020" s="54"/>
      <c r="FE1020" s="54"/>
      <c r="FF1020" s="54"/>
      <c r="FG1020" s="54"/>
      <c r="FH1020" s="54"/>
      <c r="FI1020" s="54"/>
      <c r="FJ1020" s="54"/>
      <c r="FK1020" s="54"/>
      <c r="FL1020" s="54"/>
      <c r="FM1020" s="54"/>
      <c r="FN1020" s="54"/>
      <c r="FO1020" s="54"/>
      <c r="FP1020" s="54"/>
      <c r="FQ1020" s="54"/>
      <c r="FR1020" s="54"/>
      <c r="FS1020" s="54"/>
      <c r="FT1020" s="54"/>
      <c r="FU1020" s="54"/>
      <c r="FV1020" s="54"/>
      <c r="FW1020" s="54"/>
      <c r="FX1020" s="54"/>
      <c r="FY1020" s="54"/>
      <c r="FZ1020" s="54"/>
      <c r="GA1020" s="54"/>
      <c r="GB1020" s="54"/>
      <c r="GC1020" s="54"/>
      <c r="GD1020" s="54"/>
      <c r="GE1020" s="54"/>
      <c r="GF1020" s="54"/>
      <c r="GG1020" s="54"/>
      <c r="GH1020" s="54"/>
      <c r="GI1020" s="54"/>
      <c r="GJ1020" s="54"/>
      <c r="GK1020" s="54"/>
      <c r="GL1020" s="54"/>
      <c r="GM1020" s="54"/>
      <c r="GN1020" s="54"/>
      <c r="GO1020" s="54"/>
      <c r="GP1020" s="54"/>
      <c r="GQ1020" s="54"/>
      <c r="GR1020" s="54"/>
      <c r="GS1020" s="54"/>
      <c r="GT1020" s="54"/>
      <c r="GU1020" s="54"/>
      <c r="GV1020" s="54"/>
      <c r="GW1020" s="54"/>
      <c r="GX1020" s="54"/>
      <c r="GY1020" s="54"/>
      <c r="GZ1020" s="54"/>
      <c r="HA1020" s="54"/>
      <c r="HB1020" s="54"/>
      <c r="HC1020" s="54"/>
      <c r="HD1020" s="54"/>
      <c r="HE1020" s="54"/>
      <c r="HF1020" s="54"/>
      <c r="HG1020" s="54"/>
      <c r="HH1020" s="54"/>
      <c r="HI1020" s="54"/>
      <c r="HJ1020" s="54"/>
      <c r="HK1020" s="54"/>
      <c r="HL1020" s="54"/>
      <c r="HM1020" s="54"/>
      <c r="HN1020" s="54"/>
      <c r="HO1020" s="54"/>
      <c r="HP1020" s="54"/>
      <c r="HQ1020" s="54"/>
      <c r="HR1020" s="54"/>
      <c r="HS1020" s="54"/>
      <c r="HT1020" s="54"/>
      <c r="HU1020" s="54"/>
      <c r="HV1020" s="54"/>
      <c r="HW1020" s="54"/>
      <c r="HX1020" s="54"/>
      <c r="HY1020" s="54"/>
      <c r="HZ1020" s="54"/>
      <c r="IA1020" s="54"/>
      <c r="IB1020" s="54"/>
      <c r="IC1020" s="54"/>
      <c r="ID1020" s="54"/>
      <c r="IE1020" s="54"/>
      <c r="IF1020" s="54"/>
      <c r="IG1020" s="54"/>
      <c r="IH1020" s="54"/>
      <c r="II1020" s="54"/>
      <c r="IJ1020" s="54"/>
      <c r="IK1020" s="54"/>
      <c r="IL1020" s="54"/>
      <c r="IM1020" s="54"/>
      <c r="IN1020" s="54"/>
      <c r="IO1020" s="54"/>
      <c r="IP1020" s="54"/>
      <c r="IQ1020" s="54"/>
      <c r="IR1020" s="54"/>
      <c r="IS1020" s="54"/>
      <c r="IT1020" s="54"/>
      <c r="IU1020" s="54"/>
      <c r="IV1020" s="54"/>
      <c r="IW1020" s="54"/>
      <c r="IX1020" s="54"/>
      <c r="IY1020" s="54"/>
      <c r="IZ1020" s="54"/>
      <c r="JA1020" s="16"/>
      <c r="JB1020" s="16"/>
      <c r="JC1020" s="16"/>
      <c r="JD1020" s="16"/>
    </row>
    <row r="1021" spans="1:264" s="6" customFormat="1" x14ac:dyDescent="0.25">
      <c r="A1021" s="55">
        <v>1017</v>
      </c>
      <c r="B1021" s="56">
        <f>ESTUDIANTES!B1021</f>
        <v>0</v>
      </c>
      <c r="C1021" s="56">
        <f>ESTUDIANTES!C1021</f>
        <v>0</v>
      </c>
      <c r="D1021" s="97">
        <f>ESTUDIANTES!D1021</f>
        <v>0</v>
      </c>
      <c r="E1021" s="97"/>
      <c r="F1021" s="97"/>
      <c r="G1021" s="97"/>
      <c r="H1021" s="57">
        <f>ESTUDIANTES!H1021</f>
        <v>0</v>
      </c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4"/>
      <c r="BW1021" s="54"/>
      <c r="BX1021" s="54"/>
      <c r="BY1021" s="54"/>
      <c r="BZ1021" s="54"/>
      <c r="CA1021" s="54"/>
      <c r="CB1021" s="54"/>
      <c r="CC1021" s="54"/>
      <c r="CD1021" s="54"/>
      <c r="CE1021" s="54"/>
      <c r="CF1021" s="54"/>
      <c r="CG1021" s="54"/>
      <c r="CH1021" s="54"/>
      <c r="CI1021" s="54"/>
      <c r="CJ1021" s="54"/>
      <c r="CK1021" s="54"/>
      <c r="CL1021" s="54"/>
      <c r="CM1021" s="54"/>
      <c r="CN1021" s="54"/>
      <c r="CO1021" s="54"/>
      <c r="CP1021" s="54"/>
      <c r="CQ1021" s="54"/>
      <c r="CR1021" s="54"/>
      <c r="CS1021" s="54"/>
      <c r="CT1021" s="54"/>
      <c r="CU1021" s="54"/>
      <c r="CV1021" s="54"/>
      <c r="CW1021" s="54"/>
      <c r="CX1021" s="54"/>
      <c r="CY1021" s="54"/>
      <c r="CZ1021" s="54"/>
      <c r="DA1021" s="54"/>
      <c r="DB1021" s="54"/>
      <c r="DC1021" s="54"/>
      <c r="DD1021" s="54"/>
      <c r="DE1021" s="54"/>
      <c r="DF1021" s="54"/>
      <c r="DG1021" s="54"/>
      <c r="DH1021" s="54"/>
      <c r="DI1021" s="54"/>
      <c r="DJ1021" s="54"/>
      <c r="DK1021" s="54"/>
      <c r="DL1021" s="54"/>
      <c r="DM1021" s="54"/>
      <c r="DN1021" s="54"/>
      <c r="DO1021" s="54"/>
      <c r="DP1021" s="54"/>
      <c r="DQ1021" s="54"/>
      <c r="DR1021" s="54"/>
      <c r="DS1021" s="54"/>
      <c r="DT1021" s="54"/>
      <c r="DU1021" s="54"/>
      <c r="DV1021" s="54"/>
      <c r="DW1021" s="54"/>
      <c r="DX1021" s="54"/>
      <c r="DY1021" s="54"/>
      <c r="DZ1021" s="54"/>
      <c r="EA1021" s="54"/>
      <c r="EB1021" s="54"/>
      <c r="EC1021" s="54"/>
      <c r="ED1021" s="54"/>
      <c r="EE1021" s="54"/>
      <c r="EF1021" s="54"/>
      <c r="EG1021" s="54"/>
      <c r="EH1021" s="54"/>
      <c r="EI1021" s="54"/>
      <c r="EJ1021" s="54"/>
      <c r="EK1021" s="54"/>
      <c r="EL1021" s="54"/>
      <c r="EM1021" s="54"/>
      <c r="EN1021" s="54"/>
      <c r="EO1021" s="54"/>
      <c r="EP1021" s="54"/>
      <c r="EQ1021" s="54"/>
      <c r="ER1021" s="54"/>
      <c r="ES1021" s="54"/>
      <c r="ET1021" s="54"/>
      <c r="EU1021" s="54"/>
      <c r="EV1021" s="54"/>
      <c r="EW1021" s="54"/>
      <c r="EX1021" s="54"/>
      <c r="EY1021" s="54"/>
      <c r="EZ1021" s="54"/>
      <c r="FA1021" s="54"/>
      <c r="FB1021" s="54"/>
      <c r="FC1021" s="54"/>
      <c r="FD1021" s="54"/>
      <c r="FE1021" s="54"/>
      <c r="FF1021" s="54"/>
      <c r="FG1021" s="54"/>
      <c r="FH1021" s="54"/>
      <c r="FI1021" s="54"/>
      <c r="FJ1021" s="54"/>
      <c r="FK1021" s="54"/>
      <c r="FL1021" s="54"/>
      <c r="FM1021" s="54"/>
      <c r="FN1021" s="54"/>
      <c r="FO1021" s="54"/>
      <c r="FP1021" s="54"/>
      <c r="FQ1021" s="54"/>
      <c r="FR1021" s="54"/>
      <c r="FS1021" s="54"/>
      <c r="FT1021" s="54"/>
      <c r="FU1021" s="54"/>
      <c r="FV1021" s="54"/>
      <c r="FW1021" s="54"/>
      <c r="FX1021" s="54"/>
      <c r="FY1021" s="54"/>
      <c r="FZ1021" s="54"/>
      <c r="GA1021" s="54"/>
      <c r="GB1021" s="54"/>
      <c r="GC1021" s="54"/>
      <c r="GD1021" s="54"/>
      <c r="GE1021" s="54"/>
      <c r="GF1021" s="54"/>
      <c r="GG1021" s="54"/>
      <c r="GH1021" s="54"/>
      <c r="GI1021" s="54"/>
      <c r="GJ1021" s="54"/>
      <c r="GK1021" s="54"/>
      <c r="GL1021" s="54"/>
      <c r="GM1021" s="54"/>
      <c r="GN1021" s="54"/>
      <c r="GO1021" s="54"/>
      <c r="GP1021" s="54"/>
      <c r="GQ1021" s="54"/>
      <c r="GR1021" s="54"/>
      <c r="GS1021" s="54"/>
      <c r="GT1021" s="54"/>
      <c r="GU1021" s="54"/>
      <c r="GV1021" s="54"/>
      <c r="GW1021" s="54"/>
      <c r="GX1021" s="54"/>
      <c r="GY1021" s="54"/>
      <c r="GZ1021" s="54"/>
      <c r="HA1021" s="54"/>
      <c r="HB1021" s="54"/>
      <c r="HC1021" s="54"/>
      <c r="HD1021" s="54"/>
      <c r="HE1021" s="54"/>
      <c r="HF1021" s="54"/>
      <c r="HG1021" s="54"/>
      <c r="HH1021" s="54"/>
      <c r="HI1021" s="54"/>
      <c r="HJ1021" s="54"/>
      <c r="HK1021" s="54"/>
      <c r="HL1021" s="54"/>
      <c r="HM1021" s="54"/>
      <c r="HN1021" s="54"/>
      <c r="HO1021" s="54"/>
      <c r="HP1021" s="54"/>
      <c r="HQ1021" s="54"/>
      <c r="HR1021" s="54"/>
      <c r="HS1021" s="54"/>
      <c r="HT1021" s="54"/>
      <c r="HU1021" s="54"/>
      <c r="HV1021" s="54"/>
      <c r="HW1021" s="54"/>
      <c r="HX1021" s="54"/>
      <c r="HY1021" s="54"/>
      <c r="HZ1021" s="54"/>
      <c r="IA1021" s="54"/>
      <c r="IB1021" s="54"/>
      <c r="IC1021" s="54"/>
      <c r="ID1021" s="54"/>
      <c r="IE1021" s="54"/>
      <c r="IF1021" s="54"/>
      <c r="IG1021" s="54"/>
      <c r="IH1021" s="54"/>
      <c r="II1021" s="54"/>
      <c r="IJ1021" s="54"/>
      <c r="IK1021" s="54"/>
      <c r="IL1021" s="54"/>
      <c r="IM1021" s="54"/>
      <c r="IN1021" s="54"/>
      <c r="IO1021" s="54"/>
      <c r="IP1021" s="54"/>
      <c r="IQ1021" s="54"/>
      <c r="IR1021" s="54"/>
      <c r="IS1021" s="54"/>
      <c r="IT1021" s="54"/>
      <c r="IU1021" s="54"/>
      <c r="IV1021" s="54"/>
      <c r="IW1021" s="54"/>
      <c r="IX1021" s="54"/>
      <c r="IY1021" s="54"/>
      <c r="IZ1021" s="54"/>
      <c r="JA1021" s="16"/>
      <c r="JB1021" s="16"/>
      <c r="JC1021" s="16"/>
      <c r="JD1021" s="16"/>
    </row>
    <row r="1022" spans="1:264" s="6" customFormat="1" x14ac:dyDescent="0.25">
      <c r="A1022" s="55">
        <v>1018</v>
      </c>
      <c r="B1022" s="56">
        <f>ESTUDIANTES!B1022</f>
        <v>0</v>
      </c>
      <c r="C1022" s="56">
        <f>ESTUDIANTES!C1022</f>
        <v>0</v>
      </c>
      <c r="D1022" s="97">
        <f>ESTUDIANTES!D1022</f>
        <v>0</v>
      </c>
      <c r="E1022" s="97"/>
      <c r="F1022" s="97"/>
      <c r="G1022" s="97"/>
      <c r="H1022" s="57">
        <f>ESTUDIANTES!H1022</f>
        <v>0</v>
      </c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A1022" s="54"/>
      <c r="CB1022" s="54"/>
      <c r="CC1022" s="54"/>
      <c r="CD1022" s="54"/>
      <c r="CE1022" s="54"/>
      <c r="CF1022" s="54"/>
      <c r="CG1022" s="54"/>
      <c r="CH1022" s="54"/>
      <c r="CI1022" s="54"/>
      <c r="CJ1022" s="54"/>
      <c r="CK1022" s="54"/>
      <c r="CL1022" s="54"/>
      <c r="CM1022" s="54"/>
      <c r="CN1022" s="54"/>
      <c r="CO1022" s="54"/>
      <c r="CP1022" s="54"/>
      <c r="CQ1022" s="54"/>
      <c r="CR1022" s="54"/>
      <c r="CS1022" s="54"/>
      <c r="CT1022" s="54"/>
      <c r="CU1022" s="54"/>
      <c r="CV1022" s="54"/>
      <c r="CW1022" s="54"/>
      <c r="CX1022" s="54"/>
      <c r="CY1022" s="54"/>
      <c r="CZ1022" s="54"/>
      <c r="DA1022" s="54"/>
      <c r="DB1022" s="54"/>
      <c r="DC1022" s="54"/>
      <c r="DD1022" s="54"/>
      <c r="DE1022" s="54"/>
      <c r="DF1022" s="54"/>
      <c r="DG1022" s="54"/>
      <c r="DH1022" s="54"/>
      <c r="DI1022" s="54"/>
      <c r="DJ1022" s="54"/>
      <c r="DK1022" s="54"/>
      <c r="DL1022" s="54"/>
      <c r="DM1022" s="54"/>
      <c r="DN1022" s="54"/>
      <c r="DO1022" s="54"/>
      <c r="DP1022" s="54"/>
      <c r="DQ1022" s="54"/>
      <c r="DR1022" s="54"/>
      <c r="DS1022" s="54"/>
      <c r="DT1022" s="54"/>
      <c r="DU1022" s="54"/>
      <c r="DV1022" s="54"/>
      <c r="DW1022" s="54"/>
      <c r="DX1022" s="54"/>
      <c r="DY1022" s="54"/>
      <c r="DZ1022" s="54"/>
      <c r="EA1022" s="54"/>
      <c r="EB1022" s="54"/>
      <c r="EC1022" s="54"/>
      <c r="ED1022" s="54"/>
      <c r="EE1022" s="54"/>
      <c r="EF1022" s="54"/>
      <c r="EG1022" s="54"/>
      <c r="EH1022" s="54"/>
      <c r="EI1022" s="54"/>
      <c r="EJ1022" s="54"/>
      <c r="EK1022" s="54"/>
      <c r="EL1022" s="54"/>
      <c r="EM1022" s="54"/>
      <c r="EN1022" s="54"/>
      <c r="EO1022" s="54"/>
      <c r="EP1022" s="54"/>
      <c r="EQ1022" s="54"/>
      <c r="ER1022" s="54"/>
      <c r="ES1022" s="54"/>
      <c r="ET1022" s="54"/>
      <c r="EU1022" s="54"/>
      <c r="EV1022" s="54"/>
      <c r="EW1022" s="54"/>
      <c r="EX1022" s="54"/>
      <c r="EY1022" s="54"/>
      <c r="EZ1022" s="54"/>
      <c r="FA1022" s="54"/>
      <c r="FB1022" s="54"/>
      <c r="FC1022" s="54"/>
      <c r="FD1022" s="54"/>
      <c r="FE1022" s="54"/>
      <c r="FF1022" s="54"/>
      <c r="FG1022" s="54"/>
      <c r="FH1022" s="54"/>
      <c r="FI1022" s="54"/>
      <c r="FJ1022" s="54"/>
      <c r="FK1022" s="54"/>
      <c r="FL1022" s="54"/>
      <c r="FM1022" s="54"/>
      <c r="FN1022" s="54"/>
      <c r="FO1022" s="54"/>
      <c r="FP1022" s="54"/>
      <c r="FQ1022" s="54"/>
      <c r="FR1022" s="54"/>
      <c r="FS1022" s="54"/>
      <c r="FT1022" s="54"/>
      <c r="FU1022" s="54"/>
      <c r="FV1022" s="54"/>
      <c r="FW1022" s="54"/>
      <c r="FX1022" s="54"/>
      <c r="FY1022" s="54"/>
      <c r="FZ1022" s="54"/>
      <c r="GA1022" s="54"/>
      <c r="GB1022" s="54"/>
      <c r="GC1022" s="54"/>
      <c r="GD1022" s="54"/>
      <c r="GE1022" s="54"/>
      <c r="GF1022" s="54"/>
      <c r="GG1022" s="54"/>
      <c r="GH1022" s="54"/>
      <c r="GI1022" s="54"/>
      <c r="GJ1022" s="54"/>
      <c r="GK1022" s="54"/>
      <c r="GL1022" s="54"/>
      <c r="GM1022" s="54"/>
      <c r="GN1022" s="54"/>
      <c r="GO1022" s="54"/>
      <c r="GP1022" s="54"/>
      <c r="GQ1022" s="54"/>
      <c r="GR1022" s="54"/>
      <c r="GS1022" s="54"/>
      <c r="GT1022" s="54"/>
      <c r="GU1022" s="54"/>
      <c r="GV1022" s="54"/>
      <c r="GW1022" s="54"/>
      <c r="GX1022" s="54"/>
      <c r="GY1022" s="54"/>
      <c r="GZ1022" s="54"/>
      <c r="HA1022" s="54"/>
      <c r="HB1022" s="54"/>
      <c r="HC1022" s="54"/>
      <c r="HD1022" s="54"/>
      <c r="HE1022" s="54"/>
      <c r="HF1022" s="54"/>
      <c r="HG1022" s="54"/>
      <c r="HH1022" s="54"/>
      <c r="HI1022" s="54"/>
      <c r="HJ1022" s="54"/>
      <c r="HK1022" s="54"/>
      <c r="HL1022" s="54"/>
      <c r="HM1022" s="54"/>
      <c r="HN1022" s="54"/>
      <c r="HO1022" s="54"/>
      <c r="HP1022" s="54"/>
      <c r="HQ1022" s="54"/>
      <c r="HR1022" s="54"/>
      <c r="HS1022" s="54"/>
      <c r="HT1022" s="54"/>
      <c r="HU1022" s="54"/>
      <c r="HV1022" s="54"/>
      <c r="HW1022" s="54"/>
      <c r="HX1022" s="54"/>
      <c r="HY1022" s="54"/>
      <c r="HZ1022" s="54"/>
      <c r="IA1022" s="54"/>
      <c r="IB1022" s="54"/>
      <c r="IC1022" s="54"/>
      <c r="ID1022" s="54"/>
      <c r="IE1022" s="54"/>
      <c r="IF1022" s="54"/>
      <c r="IG1022" s="54"/>
      <c r="IH1022" s="54"/>
      <c r="II1022" s="54"/>
      <c r="IJ1022" s="54"/>
      <c r="IK1022" s="54"/>
      <c r="IL1022" s="54"/>
      <c r="IM1022" s="54"/>
      <c r="IN1022" s="54"/>
      <c r="IO1022" s="54"/>
      <c r="IP1022" s="54"/>
      <c r="IQ1022" s="54"/>
      <c r="IR1022" s="54"/>
      <c r="IS1022" s="54"/>
      <c r="IT1022" s="54"/>
      <c r="IU1022" s="54"/>
      <c r="IV1022" s="54"/>
      <c r="IW1022" s="54"/>
      <c r="IX1022" s="54"/>
      <c r="IY1022" s="54"/>
      <c r="IZ1022" s="54"/>
      <c r="JA1022" s="16"/>
      <c r="JB1022" s="16"/>
      <c r="JC1022" s="16"/>
      <c r="JD1022" s="16"/>
    </row>
    <row r="1023" spans="1:264" s="6" customFormat="1" x14ac:dyDescent="0.25">
      <c r="A1023" s="55">
        <v>1019</v>
      </c>
      <c r="B1023" s="56">
        <f>ESTUDIANTES!B1023</f>
        <v>0</v>
      </c>
      <c r="C1023" s="56">
        <f>ESTUDIANTES!C1023</f>
        <v>0</v>
      </c>
      <c r="D1023" s="97">
        <f>ESTUDIANTES!D1023</f>
        <v>0</v>
      </c>
      <c r="E1023" s="97"/>
      <c r="F1023" s="97"/>
      <c r="G1023" s="97"/>
      <c r="H1023" s="57">
        <f>ESTUDIANTES!H1023</f>
        <v>0</v>
      </c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  <c r="CP1023" s="54"/>
      <c r="CQ1023" s="54"/>
      <c r="CR1023" s="54"/>
      <c r="CS1023" s="54"/>
      <c r="CT1023" s="54"/>
      <c r="CU1023" s="54"/>
      <c r="CV1023" s="54"/>
      <c r="CW1023" s="54"/>
      <c r="CX1023" s="54"/>
      <c r="CY1023" s="54"/>
      <c r="CZ1023" s="54"/>
      <c r="DA1023" s="54"/>
      <c r="DB1023" s="54"/>
      <c r="DC1023" s="54"/>
      <c r="DD1023" s="54"/>
      <c r="DE1023" s="54"/>
      <c r="DF1023" s="54"/>
      <c r="DG1023" s="54"/>
      <c r="DH1023" s="54"/>
      <c r="DI1023" s="54"/>
      <c r="DJ1023" s="54"/>
      <c r="DK1023" s="54"/>
      <c r="DL1023" s="54"/>
      <c r="DM1023" s="54"/>
      <c r="DN1023" s="54"/>
      <c r="DO1023" s="54"/>
      <c r="DP1023" s="54"/>
      <c r="DQ1023" s="54"/>
      <c r="DR1023" s="54"/>
      <c r="DS1023" s="54"/>
      <c r="DT1023" s="54"/>
      <c r="DU1023" s="54"/>
      <c r="DV1023" s="54"/>
      <c r="DW1023" s="54"/>
      <c r="DX1023" s="54"/>
      <c r="DY1023" s="54"/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  <c r="EJ1023" s="54"/>
      <c r="EK1023" s="54"/>
      <c r="EL1023" s="54"/>
      <c r="EM1023" s="54"/>
      <c r="EN1023" s="54"/>
      <c r="EO1023" s="54"/>
      <c r="EP1023" s="54"/>
      <c r="EQ1023" s="54"/>
      <c r="ER1023" s="54"/>
      <c r="ES1023" s="54"/>
      <c r="ET1023" s="54"/>
      <c r="EU1023" s="54"/>
      <c r="EV1023" s="54"/>
      <c r="EW1023" s="54"/>
      <c r="EX1023" s="54"/>
      <c r="EY1023" s="54"/>
      <c r="EZ1023" s="54"/>
      <c r="FA1023" s="54"/>
      <c r="FB1023" s="54"/>
      <c r="FC1023" s="54"/>
      <c r="FD1023" s="54"/>
      <c r="FE1023" s="54"/>
      <c r="FF1023" s="54"/>
      <c r="FG1023" s="54"/>
      <c r="FH1023" s="54"/>
      <c r="FI1023" s="54"/>
      <c r="FJ1023" s="54"/>
      <c r="FK1023" s="54"/>
      <c r="FL1023" s="54"/>
      <c r="FM1023" s="54"/>
      <c r="FN1023" s="54"/>
      <c r="FO1023" s="54"/>
      <c r="FP1023" s="54"/>
      <c r="FQ1023" s="54"/>
      <c r="FR1023" s="54"/>
      <c r="FS1023" s="54"/>
      <c r="FT1023" s="54"/>
      <c r="FU1023" s="54"/>
      <c r="FV1023" s="54"/>
      <c r="FW1023" s="54"/>
      <c r="FX1023" s="54"/>
      <c r="FY1023" s="54"/>
      <c r="FZ1023" s="54"/>
      <c r="GA1023" s="54"/>
      <c r="GB1023" s="54"/>
      <c r="GC1023" s="54"/>
      <c r="GD1023" s="54"/>
      <c r="GE1023" s="54"/>
      <c r="GF1023" s="54"/>
      <c r="GG1023" s="54"/>
      <c r="GH1023" s="54"/>
      <c r="GI1023" s="54"/>
      <c r="GJ1023" s="54"/>
      <c r="GK1023" s="54"/>
      <c r="GL1023" s="54"/>
      <c r="GM1023" s="54"/>
      <c r="GN1023" s="54"/>
      <c r="GO1023" s="54"/>
      <c r="GP1023" s="54"/>
      <c r="GQ1023" s="54"/>
      <c r="GR1023" s="54"/>
      <c r="GS1023" s="54"/>
      <c r="GT1023" s="54"/>
      <c r="GU1023" s="54"/>
      <c r="GV1023" s="54"/>
      <c r="GW1023" s="54"/>
      <c r="GX1023" s="54"/>
      <c r="GY1023" s="54"/>
      <c r="GZ1023" s="54"/>
      <c r="HA1023" s="54"/>
      <c r="HB1023" s="54"/>
      <c r="HC1023" s="54"/>
      <c r="HD1023" s="54"/>
      <c r="HE1023" s="54"/>
      <c r="HF1023" s="54"/>
      <c r="HG1023" s="54"/>
      <c r="HH1023" s="54"/>
      <c r="HI1023" s="54"/>
      <c r="HJ1023" s="54"/>
      <c r="HK1023" s="54"/>
      <c r="HL1023" s="54"/>
      <c r="HM1023" s="54"/>
      <c r="HN1023" s="54"/>
      <c r="HO1023" s="54"/>
      <c r="HP1023" s="54"/>
      <c r="HQ1023" s="54"/>
      <c r="HR1023" s="54"/>
      <c r="HS1023" s="54"/>
      <c r="HT1023" s="54"/>
      <c r="HU1023" s="54"/>
      <c r="HV1023" s="54"/>
      <c r="HW1023" s="54"/>
      <c r="HX1023" s="54"/>
      <c r="HY1023" s="54"/>
      <c r="HZ1023" s="54"/>
      <c r="IA1023" s="54"/>
      <c r="IB1023" s="54"/>
      <c r="IC1023" s="54"/>
      <c r="ID1023" s="54"/>
      <c r="IE1023" s="54"/>
      <c r="IF1023" s="54"/>
      <c r="IG1023" s="54"/>
      <c r="IH1023" s="54"/>
      <c r="II1023" s="54"/>
      <c r="IJ1023" s="54"/>
      <c r="IK1023" s="54"/>
      <c r="IL1023" s="54"/>
      <c r="IM1023" s="54"/>
      <c r="IN1023" s="54"/>
      <c r="IO1023" s="54"/>
      <c r="IP1023" s="54"/>
      <c r="IQ1023" s="54"/>
      <c r="IR1023" s="54"/>
      <c r="IS1023" s="54"/>
      <c r="IT1023" s="54"/>
      <c r="IU1023" s="54"/>
      <c r="IV1023" s="54"/>
      <c r="IW1023" s="54"/>
      <c r="IX1023" s="54"/>
      <c r="IY1023" s="54"/>
      <c r="IZ1023" s="54"/>
      <c r="JA1023" s="16"/>
      <c r="JB1023" s="16"/>
      <c r="JC1023" s="16"/>
      <c r="JD1023" s="16"/>
    </row>
    <row r="1024" spans="1:264" s="6" customFormat="1" x14ac:dyDescent="0.25">
      <c r="A1024" s="55">
        <v>1020</v>
      </c>
      <c r="B1024" s="56">
        <f>ESTUDIANTES!B1024</f>
        <v>0</v>
      </c>
      <c r="C1024" s="56">
        <f>ESTUDIANTES!C1024</f>
        <v>0</v>
      </c>
      <c r="D1024" s="97">
        <f>ESTUDIANTES!D1024</f>
        <v>0</v>
      </c>
      <c r="E1024" s="97"/>
      <c r="F1024" s="97"/>
      <c r="G1024" s="97"/>
      <c r="H1024" s="57">
        <f>ESTUDIANTES!H1024</f>
        <v>0</v>
      </c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  <c r="CP1024" s="54"/>
      <c r="CQ1024" s="54"/>
      <c r="CR1024" s="54"/>
      <c r="CS1024" s="54"/>
      <c r="CT1024" s="54"/>
      <c r="CU1024" s="54"/>
      <c r="CV1024" s="54"/>
      <c r="CW1024" s="54"/>
      <c r="CX1024" s="54"/>
      <c r="CY1024" s="54"/>
      <c r="CZ1024" s="54"/>
      <c r="DA1024" s="54"/>
      <c r="DB1024" s="54"/>
      <c r="DC1024" s="54"/>
      <c r="DD1024" s="54"/>
      <c r="DE1024" s="54"/>
      <c r="DF1024" s="54"/>
      <c r="DG1024" s="54"/>
      <c r="DH1024" s="54"/>
      <c r="DI1024" s="54"/>
      <c r="DJ1024" s="54"/>
      <c r="DK1024" s="54"/>
      <c r="DL1024" s="54"/>
      <c r="DM1024" s="54"/>
      <c r="DN1024" s="54"/>
      <c r="DO1024" s="54"/>
      <c r="DP1024" s="54"/>
      <c r="DQ1024" s="54"/>
      <c r="DR1024" s="54"/>
      <c r="DS1024" s="54"/>
      <c r="DT1024" s="54"/>
      <c r="DU1024" s="54"/>
      <c r="DV1024" s="54"/>
      <c r="DW1024" s="54"/>
      <c r="DX1024" s="54"/>
      <c r="DY1024" s="54"/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  <c r="EJ1024" s="54"/>
      <c r="EK1024" s="54"/>
      <c r="EL1024" s="54"/>
      <c r="EM1024" s="54"/>
      <c r="EN1024" s="54"/>
      <c r="EO1024" s="54"/>
      <c r="EP1024" s="54"/>
      <c r="EQ1024" s="54"/>
      <c r="ER1024" s="54"/>
      <c r="ES1024" s="54"/>
      <c r="ET1024" s="54"/>
      <c r="EU1024" s="54"/>
      <c r="EV1024" s="54"/>
      <c r="EW1024" s="54"/>
      <c r="EX1024" s="54"/>
      <c r="EY1024" s="54"/>
      <c r="EZ1024" s="54"/>
      <c r="FA1024" s="54"/>
      <c r="FB1024" s="54"/>
      <c r="FC1024" s="54"/>
      <c r="FD1024" s="54"/>
      <c r="FE1024" s="54"/>
      <c r="FF1024" s="54"/>
      <c r="FG1024" s="54"/>
      <c r="FH1024" s="54"/>
      <c r="FI1024" s="54"/>
      <c r="FJ1024" s="54"/>
      <c r="FK1024" s="54"/>
      <c r="FL1024" s="54"/>
      <c r="FM1024" s="54"/>
      <c r="FN1024" s="54"/>
      <c r="FO1024" s="54"/>
      <c r="FP1024" s="54"/>
      <c r="FQ1024" s="54"/>
      <c r="FR1024" s="54"/>
      <c r="FS1024" s="54"/>
      <c r="FT1024" s="54"/>
      <c r="FU1024" s="54"/>
      <c r="FV1024" s="54"/>
      <c r="FW1024" s="54"/>
      <c r="FX1024" s="54"/>
      <c r="FY1024" s="54"/>
      <c r="FZ1024" s="54"/>
      <c r="GA1024" s="54"/>
      <c r="GB1024" s="54"/>
      <c r="GC1024" s="54"/>
      <c r="GD1024" s="54"/>
      <c r="GE1024" s="54"/>
      <c r="GF1024" s="54"/>
      <c r="GG1024" s="54"/>
      <c r="GH1024" s="54"/>
      <c r="GI1024" s="54"/>
      <c r="GJ1024" s="54"/>
      <c r="GK1024" s="54"/>
      <c r="GL1024" s="54"/>
      <c r="GM1024" s="54"/>
      <c r="GN1024" s="54"/>
      <c r="GO1024" s="54"/>
      <c r="GP1024" s="54"/>
      <c r="GQ1024" s="54"/>
      <c r="GR1024" s="54"/>
      <c r="GS1024" s="54"/>
      <c r="GT1024" s="54"/>
      <c r="GU1024" s="54"/>
      <c r="GV1024" s="54"/>
      <c r="GW1024" s="54"/>
      <c r="GX1024" s="54"/>
      <c r="GY1024" s="54"/>
      <c r="GZ1024" s="54"/>
      <c r="HA1024" s="54"/>
      <c r="HB1024" s="54"/>
      <c r="HC1024" s="54"/>
      <c r="HD1024" s="54"/>
      <c r="HE1024" s="54"/>
      <c r="HF1024" s="54"/>
      <c r="HG1024" s="54"/>
      <c r="HH1024" s="54"/>
      <c r="HI1024" s="54"/>
      <c r="HJ1024" s="54"/>
      <c r="HK1024" s="54"/>
      <c r="HL1024" s="54"/>
      <c r="HM1024" s="54"/>
      <c r="HN1024" s="54"/>
      <c r="HO1024" s="54"/>
      <c r="HP1024" s="54"/>
      <c r="HQ1024" s="54"/>
      <c r="HR1024" s="54"/>
      <c r="HS1024" s="54"/>
      <c r="HT1024" s="54"/>
      <c r="HU1024" s="54"/>
      <c r="HV1024" s="54"/>
      <c r="HW1024" s="54"/>
      <c r="HX1024" s="54"/>
      <c r="HY1024" s="54"/>
      <c r="HZ1024" s="54"/>
      <c r="IA1024" s="54"/>
      <c r="IB1024" s="54"/>
      <c r="IC1024" s="54"/>
      <c r="ID1024" s="54"/>
      <c r="IE1024" s="54"/>
      <c r="IF1024" s="54"/>
      <c r="IG1024" s="54"/>
      <c r="IH1024" s="54"/>
      <c r="II1024" s="54"/>
      <c r="IJ1024" s="54"/>
      <c r="IK1024" s="54"/>
      <c r="IL1024" s="54"/>
      <c r="IM1024" s="54"/>
      <c r="IN1024" s="54"/>
      <c r="IO1024" s="54"/>
      <c r="IP1024" s="54"/>
      <c r="IQ1024" s="54"/>
      <c r="IR1024" s="54"/>
      <c r="IS1024" s="54"/>
      <c r="IT1024" s="54"/>
      <c r="IU1024" s="54"/>
      <c r="IV1024" s="54"/>
      <c r="IW1024" s="54"/>
      <c r="IX1024" s="54"/>
      <c r="IY1024" s="54"/>
      <c r="IZ1024" s="54"/>
      <c r="JA1024" s="16"/>
      <c r="JB1024" s="16"/>
      <c r="JC1024" s="16"/>
      <c r="JD1024" s="16"/>
    </row>
    <row r="1025" spans="1:264" s="6" customFormat="1" x14ac:dyDescent="0.25">
      <c r="A1025" s="55">
        <v>1021</v>
      </c>
      <c r="B1025" s="56">
        <f>ESTUDIANTES!B1025</f>
        <v>0</v>
      </c>
      <c r="C1025" s="56">
        <f>ESTUDIANTES!C1025</f>
        <v>0</v>
      </c>
      <c r="D1025" s="97">
        <f>ESTUDIANTES!D1025</f>
        <v>0</v>
      </c>
      <c r="E1025" s="97"/>
      <c r="F1025" s="97"/>
      <c r="G1025" s="97"/>
      <c r="H1025" s="57">
        <f>ESTUDIANTES!H1025</f>
        <v>0</v>
      </c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  <c r="CP1025" s="54"/>
      <c r="CQ1025" s="54"/>
      <c r="CR1025" s="54"/>
      <c r="CS1025" s="54"/>
      <c r="CT1025" s="54"/>
      <c r="CU1025" s="54"/>
      <c r="CV1025" s="54"/>
      <c r="CW1025" s="54"/>
      <c r="CX1025" s="54"/>
      <c r="CY1025" s="54"/>
      <c r="CZ1025" s="54"/>
      <c r="DA1025" s="54"/>
      <c r="DB1025" s="54"/>
      <c r="DC1025" s="54"/>
      <c r="DD1025" s="54"/>
      <c r="DE1025" s="54"/>
      <c r="DF1025" s="54"/>
      <c r="DG1025" s="54"/>
      <c r="DH1025" s="54"/>
      <c r="DI1025" s="54"/>
      <c r="DJ1025" s="54"/>
      <c r="DK1025" s="54"/>
      <c r="DL1025" s="54"/>
      <c r="DM1025" s="54"/>
      <c r="DN1025" s="54"/>
      <c r="DO1025" s="54"/>
      <c r="DP1025" s="54"/>
      <c r="DQ1025" s="54"/>
      <c r="DR1025" s="54"/>
      <c r="DS1025" s="54"/>
      <c r="DT1025" s="54"/>
      <c r="DU1025" s="54"/>
      <c r="DV1025" s="54"/>
      <c r="DW1025" s="54"/>
      <c r="DX1025" s="54"/>
      <c r="DY1025" s="54"/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  <c r="EJ1025" s="54"/>
      <c r="EK1025" s="54"/>
      <c r="EL1025" s="54"/>
      <c r="EM1025" s="54"/>
      <c r="EN1025" s="54"/>
      <c r="EO1025" s="54"/>
      <c r="EP1025" s="54"/>
      <c r="EQ1025" s="54"/>
      <c r="ER1025" s="54"/>
      <c r="ES1025" s="54"/>
      <c r="ET1025" s="54"/>
      <c r="EU1025" s="54"/>
      <c r="EV1025" s="54"/>
      <c r="EW1025" s="54"/>
      <c r="EX1025" s="54"/>
      <c r="EY1025" s="54"/>
      <c r="EZ1025" s="54"/>
      <c r="FA1025" s="54"/>
      <c r="FB1025" s="54"/>
      <c r="FC1025" s="54"/>
      <c r="FD1025" s="54"/>
      <c r="FE1025" s="54"/>
      <c r="FF1025" s="54"/>
      <c r="FG1025" s="54"/>
      <c r="FH1025" s="54"/>
      <c r="FI1025" s="54"/>
      <c r="FJ1025" s="54"/>
      <c r="FK1025" s="54"/>
      <c r="FL1025" s="54"/>
      <c r="FM1025" s="54"/>
      <c r="FN1025" s="54"/>
      <c r="FO1025" s="54"/>
      <c r="FP1025" s="54"/>
      <c r="FQ1025" s="54"/>
      <c r="FR1025" s="54"/>
      <c r="FS1025" s="54"/>
      <c r="FT1025" s="54"/>
      <c r="FU1025" s="54"/>
      <c r="FV1025" s="54"/>
      <c r="FW1025" s="54"/>
      <c r="FX1025" s="54"/>
      <c r="FY1025" s="54"/>
      <c r="FZ1025" s="54"/>
      <c r="GA1025" s="54"/>
      <c r="GB1025" s="54"/>
      <c r="GC1025" s="54"/>
      <c r="GD1025" s="54"/>
      <c r="GE1025" s="54"/>
      <c r="GF1025" s="54"/>
      <c r="GG1025" s="54"/>
      <c r="GH1025" s="54"/>
      <c r="GI1025" s="54"/>
      <c r="GJ1025" s="54"/>
      <c r="GK1025" s="54"/>
      <c r="GL1025" s="54"/>
      <c r="GM1025" s="54"/>
      <c r="GN1025" s="54"/>
      <c r="GO1025" s="54"/>
      <c r="GP1025" s="54"/>
      <c r="GQ1025" s="54"/>
      <c r="GR1025" s="54"/>
      <c r="GS1025" s="54"/>
      <c r="GT1025" s="54"/>
      <c r="GU1025" s="54"/>
      <c r="GV1025" s="54"/>
      <c r="GW1025" s="54"/>
      <c r="GX1025" s="54"/>
      <c r="GY1025" s="54"/>
      <c r="GZ1025" s="54"/>
      <c r="HA1025" s="54"/>
      <c r="HB1025" s="54"/>
      <c r="HC1025" s="54"/>
      <c r="HD1025" s="54"/>
      <c r="HE1025" s="54"/>
      <c r="HF1025" s="54"/>
      <c r="HG1025" s="54"/>
      <c r="HH1025" s="54"/>
      <c r="HI1025" s="54"/>
      <c r="HJ1025" s="54"/>
      <c r="HK1025" s="54"/>
      <c r="HL1025" s="54"/>
      <c r="HM1025" s="54"/>
      <c r="HN1025" s="54"/>
      <c r="HO1025" s="54"/>
      <c r="HP1025" s="54"/>
      <c r="HQ1025" s="54"/>
      <c r="HR1025" s="54"/>
      <c r="HS1025" s="54"/>
      <c r="HT1025" s="54"/>
      <c r="HU1025" s="54"/>
      <c r="HV1025" s="54"/>
      <c r="HW1025" s="54"/>
      <c r="HX1025" s="54"/>
      <c r="HY1025" s="54"/>
      <c r="HZ1025" s="54"/>
      <c r="IA1025" s="54"/>
      <c r="IB1025" s="54"/>
      <c r="IC1025" s="54"/>
      <c r="ID1025" s="54"/>
      <c r="IE1025" s="54"/>
      <c r="IF1025" s="54"/>
      <c r="IG1025" s="54"/>
      <c r="IH1025" s="54"/>
      <c r="II1025" s="54"/>
      <c r="IJ1025" s="54"/>
      <c r="IK1025" s="54"/>
      <c r="IL1025" s="54"/>
      <c r="IM1025" s="54"/>
      <c r="IN1025" s="54"/>
      <c r="IO1025" s="54"/>
      <c r="IP1025" s="54"/>
      <c r="IQ1025" s="54"/>
      <c r="IR1025" s="54"/>
      <c r="IS1025" s="54"/>
      <c r="IT1025" s="54"/>
      <c r="IU1025" s="54"/>
      <c r="IV1025" s="54"/>
      <c r="IW1025" s="54"/>
      <c r="IX1025" s="54"/>
      <c r="IY1025" s="54"/>
      <c r="IZ1025" s="54"/>
      <c r="JA1025" s="16"/>
      <c r="JB1025" s="16"/>
      <c r="JC1025" s="16"/>
      <c r="JD1025" s="16"/>
    </row>
    <row r="1026" spans="1:264" s="6" customFormat="1" x14ac:dyDescent="0.25">
      <c r="A1026" s="55">
        <v>1022</v>
      </c>
      <c r="B1026" s="56">
        <f>ESTUDIANTES!B1026</f>
        <v>0</v>
      </c>
      <c r="C1026" s="56">
        <f>ESTUDIANTES!C1026</f>
        <v>0</v>
      </c>
      <c r="D1026" s="97">
        <f>ESTUDIANTES!D1026</f>
        <v>0</v>
      </c>
      <c r="E1026" s="97"/>
      <c r="F1026" s="97"/>
      <c r="G1026" s="97"/>
      <c r="H1026" s="57">
        <f>ESTUDIANTES!H1026</f>
        <v>0</v>
      </c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  <c r="CP1026" s="54"/>
      <c r="CQ1026" s="54"/>
      <c r="CR1026" s="54"/>
      <c r="CS1026" s="54"/>
      <c r="CT1026" s="54"/>
      <c r="CU1026" s="54"/>
      <c r="CV1026" s="54"/>
      <c r="CW1026" s="54"/>
      <c r="CX1026" s="54"/>
      <c r="CY1026" s="54"/>
      <c r="CZ1026" s="54"/>
      <c r="DA1026" s="54"/>
      <c r="DB1026" s="54"/>
      <c r="DC1026" s="54"/>
      <c r="DD1026" s="54"/>
      <c r="DE1026" s="54"/>
      <c r="DF1026" s="54"/>
      <c r="DG1026" s="54"/>
      <c r="DH1026" s="54"/>
      <c r="DI1026" s="54"/>
      <c r="DJ1026" s="54"/>
      <c r="DK1026" s="54"/>
      <c r="DL1026" s="54"/>
      <c r="DM1026" s="54"/>
      <c r="DN1026" s="54"/>
      <c r="DO1026" s="54"/>
      <c r="DP1026" s="54"/>
      <c r="DQ1026" s="54"/>
      <c r="DR1026" s="54"/>
      <c r="DS1026" s="54"/>
      <c r="DT1026" s="54"/>
      <c r="DU1026" s="54"/>
      <c r="DV1026" s="54"/>
      <c r="DW1026" s="54"/>
      <c r="DX1026" s="54"/>
      <c r="DY1026" s="54"/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  <c r="EJ1026" s="54"/>
      <c r="EK1026" s="54"/>
      <c r="EL1026" s="54"/>
      <c r="EM1026" s="54"/>
      <c r="EN1026" s="54"/>
      <c r="EO1026" s="54"/>
      <c r="EP1026" s="54"/>
      <c r="EQ1026" s="54"/>
      <c r="ER1026" s="54"/>
      <c r="ES1026" s="54"/>
      <c r="ET1026" s="54"/>
      <c r="EU1026" s="54"/>
      <c r="EV1026" s="54"/>
      <c r="EW1026" s="54"/>
      <c r="EX1026" s="54"/>
      <c r="EY1026" s="54"/>
      <c r="EZ1026" s="54"/>
      <c r="FA1026" s="54"/>
      <c r="FB1026" s="54"/>
      <c r="FC1026" s="54"/>
      <c r="FD1026" s="54"/>
      <c r="FE1026" s="54"/>
      <c r="FF1026" s="54"/>
      <c r="FG1026" s="54"/>
      <c r="FH1026" s="54"/>
      <c r="FI1026" s="54"/>
      <c r="FJ1026" s="54"/>
      <c r="FK1026" s="54"/>
      <c r="FL1026" s="54"/>
      <c r="FM1026" s="54"/>
      <c r="FN1026" s="54"/>
      <c r="FO1026" s="54"/>
      <c r="FP1026" s="54"/>
      <c r="FQ1026" s="54"/>
      <c r="FR1026" s="54"/>
      <c r="FS1026" s="54"/>
      <c r="FT1026" s="54"/>
      <c r="FU1026" s="54"/>
      <c r="FV1026" s="54"/>
      <c r="FW1026" s="54"/>
      <c r="FX1026" s="54"/>
      <c r="FY1026" s="54"/>
      <c r="FZ1026" s="54"/>
      <c r="GA1026" s="54"/>
      <c r="GB1026" s="54"/>
      <c r="GC1026" s="54"/>
      <c r="GD1026" s="54"/>
      <c r="GE1026" s="54"/>
      <c r="GF1026" s="54"/>
      <c r="GG1026" s="54"/>
      <c r="GH1026" s="54"/>
      <c r="GI1026" s="54"/>
      <c r="GJ1026" s="54"/>
      <c r="GK1026" s="54"/>
      <c r="GL1026" s="54"/>
      <c r="GM1026" s="54"/>
      <c r="GN1026" s="54"/>
      <c r="GO1026" s="54"/>
      <c r="GP1026" s="54"/>
      <c r="GQ1026" s="54"/>
      <c r="GR1026" s="54"/>
      <c r="GS1026" s="54"/>
      <c r="GT1026" s="54"/>
      <c r="GU1026" s="54"/>
      <c r="GV1026" s="54"/>
      <c r="GW1026" s="54"/>
      <c r="GX1026" s="54"/>
      <c r="GY1026" s="54"/>
      <c r="GZ1026" s="54"/>
      <c r="HA1026" s="54"/>
      <c r="HB1026" s="54"/>
      <c r="HC1026" s="54"/>
      <c r="HD1026" s="54"/>
      <c r="HE1026" s="54"/>
      <c r="HF1026" s="54"/>
      <c r="HG1026" s="54"/>
      <c r="HH1026" s="54"/>
      <c r="HI1026" s="54"/>
      <c r="HJ1026" s="54"/>
      <c r="HK1026" s="54"/>
      <c r="HL1026" s="54"/>
      <c r="HM1026" s="54"/>
      <c r="HN1026" s="54"/>
      <c r="HO1026" s="54"/>
      <c r="HP1026" s="54"/>
      <c r="HQ1026" s="54"/>
      <c r="HR1026" s="54"/>
      <c r="HS1026" s="54"/>
      <c r="HT1026" s="54"/>
      <c r="HU1026" s="54"/>
      <c r="HV1026" s="54"/>
      <c r="HW1026" s="54"/>
      <c r="HX1026" s="54"/>
      <c r="HY1026" s="54"/>
      <c r="HZ1026" s="54"/>
      <c r="IA1026" s="54"/>
      <c r="IB1026" s="54"/>
      <c r="IC1026" s="54"/>
      <c r="ID1026" s="54"/>
      <c r="IE1026" s="54"/>
      <c r="IF1026" s="54"/>
      <c r="IG1026" s="54"/>
      <c r="IH1026" s="54"/>
      <c r="II1026" s="54"/>
      <c r="IJ1026" s="54"/>
      <c r="IK1026" s="54"/>
      <c r="IL1026" s="54"/>
      <c r="IM1026" s="54"/>
      <c r="IN1026" s="54"/>
      <c r="IO1026" s="54"/>
      <c r="IP1026" s="54"/>
      <c r="IQ1026" s="54"/>
      <c r="IR1026" s="54"/>
      <c r="IS1026" s="54"/>
      <c r="IT1026" s="54"/>
      <c r="IU1026" s="54"/>
      <c r="IV1026" s="54"/>
      <c r="IW1026" s="54"/>
      <c r="IX1026" s="54"/>
      <c r="IY1026" s="54"/>
      <c r="IZ1026" s="54"/>
      <c r="JA1026" s="16"/>
      <c r="JB1026" s="16"/>
      <c r="JC1026" s="16"/>
      <c r="JD1026" s="16"/>
    </row>
    <row r="1027" spans="1:264" s="6" customFormat="1" x14ac:dyDescent="0.25">
      <c r="A1027" s="55">
        <v>1023</v>
      </c>
      <c r="B1027" s="56">
        <f>ESTUDIANTES!B1027</f>
        <v>0</v>
      </c>
      <c r="C1027" s="56">
        <f>ESTUDIANTES!C1027</f>
        <v>0</v>
      </c>
      <c r="D1027" s="97">
        <f>ESTUDIANTES!D1027</f>
        <v>0</v>
      </c>
      <c r="E1027" s="97"/>
      <c r="F1027" s="97"/>
      <c r="G1027" s="97"/>
      <c r="H1027" s="57">
        <f>ESTUDIANTES!H1027</f>
        <v>0</v>
      </c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  <c r="CP1027" s="54"/>
      <c r="CQ1027" s="54"/>
      <c r="CR1027" s="54"/>
      <c r="CS1027" s="54"/>
      <c r="CT1027" s="54"/>
      <c r="CU1027" s="54"/>
      <c r="CV1027" s="54"/>
      <c r="CW1027" s="54"/>
      <c r="CX1027" s="54"/>
      <c r="CY1027" s="54"/>
      <c r="CZ1027" s="54"/>
      <c r="DA1027" s="54"/>
      <c r="DB1027" s="54"/>
      <c r="DC1027" s="54"/>
      <c r="DD1027" s="54"/>
      <c r="DE1027" s="54"/>
      <c r="DF1027" s="54"/>
      <c r="DG1027" s="54"/>
      <c r="DH1027" s="54"/>
      <c r="DI1027" s="54"/>
      <c r="DJ1027" s="54"/>
      <c r="DK1027" s="54"/>
      <c r="DL1027" s="54"/>
      <c r="DM1027" s="54"/>
      <c r="DN1027" s="54"/>
      <c r="DO1027" s="54"/>
      <c r="DP1027" s="54"/>
      <c r="DQ1027" s="54"/>
      <c r="DR1027" s="54"/>
      <c r="DS1027" s="54"/>
      <c r="DT1027" s="54"/>
      <c r="DU1027" s="54"/>
      <c r="DV1027" s="54"/>
      <c r="DW1027" s="54"/>
      <c r="DX1027" s="54"/>
      <c r="DY1027" s="54"/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  <c r="EJ1027" s="54"/>
      <c r="EK1027" s="54"/>
      <c r="EL1027" s="54"/>
      <c r="EM1027" s="54"/>
      <c r="EN1027" s="54"/>
      <c r="EO1027" s="54"/>
      <c r="EP1027" s="54"/>
      <c r="EQ1027" s="54"/>
      <c r="ER1027" s="54"/>
      <c r="ES1027" s="54"/>
      <c r="ET1027" s="54"/>
      <c r="EU1027" s="54"/>
      <c r="EV1027" s="54"/>
      <c r="EW1027" s="54"/>
      <c r="EX1027" s="54"/>
      <c r="EY1027" s="54"/>
      <c r="EZ1027" s="54"/>
      <c r="FA1027" s="54"/>
      <c r="FB1027" s="54"/>
      <c r="FC1027" s="54"/>
      <c r="FD1027" s="54"/>
      <c r="FE1027" s="54"/>
      <c r="FF1027" s="54"/>
      <c r="FG1027" s="54"/>
      <c r="FH1027" s="54"/>
      <c r="FI1027" s="54"/>
      <c r="FJ1027" s="54"/>
      <c r="FK1027" s="54"/>
      <c r="FL1027" s="54"/>
      <c r="FM1027" s="54"/>
      <c r="FN1027" s="54"/>
      <c r="FO1027" s="54"/>
      <c r="FP1027" s="54"/>
      <c r="FQ1027" s="54"/>
      <c r="FR1027" s="54"/>
      <c r="FS1027" s="54"/>
      <c r="FT1027" s="54"/>
      <c r="FU1027" s="54"/>
      <c r="FV1027" s="54"/>
      <c r="FW1027" s="54"/>
      <c r="FX1027" s="54"/>
      <c r="FY1027" s="54"/>
      <c r="FZ1027" s="54"/>
      <c r="GA1027" s="54"/>
      <c r="GB1027" s="54"/>
      <c r="GC1027" s="54"/>
      <c r="GD1027" s="54"/>
      <c r="GE1027" s="54"/>
      <c r="GF1027" s="54"/>
      <c r="GG1027" s="54"/>
      <c r="GH1027" s="54"/>
      <c r="GI1027" s="54"/>
      <c r="GJ1027" s="54"/>
      <c r="GK1027" s="54"/>
      <c r="GL1027" s="54"/>
      <c r="GM1027" s="54"/>
      <c r="GN1027" s="54"/>
      <c r="GO1027" s="54"/>
      <c r="GP1027" s="54"/>
      <c r="GQ1027" s="54"/>
      <c r="GR1027" s="54"/>
      <c r="GS1027" s="54"/>
      <c r="GT1027" s="54"/>
      <c r="GU1027" s="54"/>
      <c r="GV1027" s="54"/>
      <c r="GW1027" s="54"/>
      <c r="GX1027" s="54"/>
      <c r="GY1027" s="54"/>
      <c r="GZ1027" s="54"/>
      <c r="HA1027" s="54"/>
      <c r="HB1027" s="54"/>
      <c r="HC1027" s="54"/>
      <c r="HD1027" s="54"/>
      <c r="HE1027" s="54"/>
      <c r="HF1027" s="54"/>
      <c r="HG1027" s="54"/>
      <c r="HH1027" s="54"/>
      <c r="HI1027" s="54"/>
      <c r="HJ1027" s="54"/>
      <c r="HK1027" s="54"/>
      <c r="HL1027" s="54"/>
      <c r="HM1027" s="54"/>
      <c r="HN1027" s="54"/>
      <c r="HO1027" s="54"/>
      <c r="HP1027" s="54"/>
      <c r="HQ1027" s="54"/>
      <c r="HR1027" s="54"/>
      <c r="HS1027" s="54"/>
      <c r="HT1027" s="54"/>
      <c r="HU1027" s="54"/>
      <c r="HV1027" s="54"/>
      <c r="HW1027" s="54"/>
      <c r="HX1027" s="54"/>
      <c r="HY1027" s="54"/>
      <c r="HZ1027" s="54"/>
      <c r="IA1027" s="54"/>
      <c r="IB1027" s="54"/>
      <c r="IC1027" s="54"/>
      <c r="ID1027" s="54"/>
      <c r="IE1027" s="54"/>
      <c r="IF1027" s="54"/>
      <c r="IG1027" s="54"/>
      <c r="IH1027" s="54"/>
      <c r="II1027" s="54"/>
      <c r="IJ1027" s="54"/>
      <c r="IK1027" s="54"/>
      <c r="IL1027" s="54"/>
      <c r="IM1027" s="54"/>
      <c r="IN1027" s="54"/>
      <c r="IO1027" s="54"/>
      <c r="IP1027" s="54"/>
      <c r="IQ1027" s="54"/>
      <c r="IR1027" s="54"/>
      <c r="IS1027" s="54"/>
      <c r="IT1027" s="54"/>
      <c r="IU1027" s="54"/>
      <c r="IV1027" s="54"/>
      <c r="IW1027" s="54"/>
      <c r="IX1027" s="54"/>
      <c r="IY1027" s="54"/>
      <c r="IZ1027" s="54"/>
      <c r="JA1027" s="16"/>
      <c r="JB1027" s="16"/>
      <c r="JC1027" s="16"/>
      <c r="JD1027" s="16"/>
    </row>
    <row r="1028" spans="1:264" s="6" customFormat="1" x14ac:dyDescent="0.25">
      <c r="A1028" s="55">
        <v>1024</v>
      </c>
      <c r="B1028" s="56">
        <f>ESTUDIANTES!B1028</f>
        <v>0</v>
      </c>
      <c r="C1028" s="56">
        <f>ESTUDIANTES!C1028</f>
        <v>0</v>
      </c>
      <c r="D1028" s="97">
        <f>ESTUDIANTES!D1028</f>
        <v>0</v>
      </c>
      <c r="E1028" s="97"/>
      <c r="F1028" s="97"/>
      <c r="G1028" s="97"/>
      <c r="H1028" s="57">
        <f>ESTUDIANTES!H1028</f>
        <v>0</v>
      </c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A1028" s="54"/>
      <c r="CB1028" s="54"/>
      <c r="CC1028" s="54"/>
      <c r="CD1028" s="54"/>
      <c r="CE1028" s="54"/>
      <c r="CF1028" s="54"/>
      <c r="CG1028" s="54"/>
      <c r="CH1028" s="54"/>
      <c r="CI1028" s="54"/>
      <c r="CJ1028" s="54"/>
      <c r="CK1028" s="54"/>
      <c r="CL1028" s="54"/>
      <c r="CM1028" s="54"/>
      <c r="CN1028" s="54"/>
      <c r="CO1028" s="54"/>
      <c r="CP1028" s="54"/>
      <c r="CQ1028" s="54"/>
      <c r="CR1028" s="54"/>
      <c r="CS1028" s="54"/>
      <c r="CT1028" s="54"/>
      <c r="CU1028" s="54"/>
      <c r="CV1028" s="54"/>
      <c r="CW1028" s="54"/>
      <c r="CX1028" s="54"/>
      <c r="CY1028" s="54"/>
      <c r="CZ1028" s="54"/>
      <c r="DA1028" s="54"/>
      <c r="DB1028" s="54"/>
      <c r="DC1028" s="54"/>
      <c r="DD1028" s="54"/>
      <c r="DE1028" s="54"/>
      <c r="DF1028" s="54"/>
      <c r="DG1028" s="54"/>
      <c r="DH1028" s="54"/>
      <c r="DI1028" s="54"/>
      <c r="DJ1028" s="54"/>
      <c r="DK1028" s="54"/>
      <c r="DL1028" s="54"/>
      <c r="DM1028" s="54"/>
      <c r="DN1028" s="54"/>
      <c r="DO1028" s="54"/>
      <c r="DP1028" s="54"/>
      <c r="DQ1028" s="54"/>
      <c r="DR1028" s="54"/>
      <c r="DS1028" s="54"/>
      <c r="DT1028" s="54"/>
      <c r="DU1028" s="54"/>
      <c r="DV1028" s="54"/>
      <c r="DW1028" s="54"/>
      <c r="DX1028" s="54"/>
      <c r="DY1028" s="54"/>
      <c r="DZ1028" s="54"/>
      <c r="EA1028" s="54"/>
      <c r="EB1028" s="54"/>
      <c r="EC1028" s="54"/>
      <c r="ED1028" s="54"/>
      <c r="EE1028" s="54"/>
      <c r="EF1028" s="54"/>
      <c r="EG1028" s="54"/>
      <c r="EH1028" s="54"/>
      <c r="EI1028" s="54"/>
      <c r="EJ1028" s="54"/>
      <c r="EK1028" s="54"/>
      <c r="EL1028" s="54"/>
      <c r="EM1028" s="54"/>
      <c r="EN1028" s="54"/>
      <c r="EO1028" s="54"/>
      <c r="EP1028" s="54"/>
      <c r="EQ1028" s="54"/>
      <c r="ER1028" s="54"/>
      <c r="ES1028" s="54"/>
      <c r="ET1028" s="54"/>
      <c r="EU1028" s="54"/>
      <c r="EV1028" s="54"/>
      <c r="EW1028" s="54"/>
      <c r="EX1028" s="54"/>
      <c r="EY1028" s="54"/>
      <c r="EZ1028" s="54"/>
      <c r="FA1028" s="54"/>
      <c r="FB1028" s="54"/>
      <c r="FC1028" s="54"/>
      <c r="FD1028" s="54"/>
      <c r="FE1028" s="54"/>
      <c r="FF1028" s="54"/>
      <c r="FG1028" s="54"/>
      <c r="FH1028" s="54"/>
      <c r="FI1028" s="54"/>
      <c r="FJ1028" s="54"/>
      <c r="FK1028" s="54"/>
      <c r="FL1028" s="54"/>
      <c r="FM1028" s="54"/>
      <c r="FN1028" s="54"/>
      <c r="FO1028" s="54"/>
      <c r="FP1028" s="54"/>
      <c r="FQ1028" s="54"/>
      <c r="FR1028" s="54"/>
      <c r="FS1028" s="54"/>
      <c r="FT1028" s="54"/>
      <c r="FU1028" s="54"/>
      <c r="FV1028" s="54"/>
      <c r="FW1028" s="54"/>
      <c r="FX1028" s="54"/>
      <c r="FY1028" s="54"/>
      <c r="FZ1028" s="54"/>
      <c r="GA1028" s="54"/>
      <c r="GB1028" s="54"/>
      <c r="GC1028" s="54"/>
      <c r="GD1028" s="54"/>
      <c r="GE1028" s="54"/>
      <c r="GF1028" s="54"/>
      <c r="GG1028" s="54"/>
      <c r="GH1028" s="54"/>
      <c r="GI1028" s="54"/>
      <c r="GJ1028" s="54"/>
      <c r="GK1028" s="54"/>
      <c r="GL1028" s="54"/>
      <c r="GM1028" s="54"/>
      <c r="GN1028" s="54"/>
      <c r="GO1028" s="54"/>
      <c r="GP1028" s="54"/>
      <c r="GQ1028" s="54"/>
      <c r="GR1028" s="54"/>
      <c r="GS1028" s="54"/>
      <c r="GT1028" s="54"/>
      <c r="GU1028" s="54"/>
      <c r="GV1028" s="54"/>
      <c r="GW1028" s="54"/>
      <c r="GX1028" s="54"/>
      <c r="GY1028" s="54"/>
      <c r="GZ1028" s="54"/>
      <c r="HA1028" s="54"/>
      <c r="HB1028" s="54"/>
      <c r="HC1028" s="54"/>
      <c r="HD1028" s="54"/>
      <c r="HE1028" s="54"/>
      <c r="HF1028" s="54"/>
      <c r="HG1028" s="54"/>
      <c r="HH1028" s="54"/>
      <c r="HI1028" s="54"/>
      <c r="HJ1028" s="54"/>
      <c r="HK1028" s="54"/>
      <c r="HL1028" s="54"/>
      <c r="HM1028" s="54"/>
      <c r="HN1028" s="54"/>
      <c r="HO1028" s="54"/>
      <c r="HP1028" s="54"/>
      <c r="HQ1028" s="54"/>
      <c r="HR1028" s="54"/>
      <c r="HS1028" s="54"/>
      <c r="HT1028" s="54"/>
      <c r="HU1028" s="54"/>
      <c r="HV1028" s="54"/>
      <c r="HW1028" s="54"/>
      <c r="HX1028" s="54"/>
      <c r="HY1028" s="54"/>
      <c r="HZ1028" s="54"/>
      <c r="IA1028" s="54"/>
      <c r="IB1028" s="54"/>
      <c r="IC1028" s="54"/>
      <c r="ID1028" s="54"/>
      <c r="IE1028" s="54"/>
      <c r="IF1028" s="54"/>
      <c r="IG1028" s="54"/>
      <c r="IH1028" s="54"/>
      <c r="II1028" s="54"/>
      <c r="IJ1028" s="54"/>
      <c r="IK1028" s="54"/>
      <c r="IL1028" s="54"/>
      <c r="IM1028" s="54"/>
      <c r="IN1028" s="54"/>
      <c r="IO1028" s="54"/>
      <c r="IP1028" s="54"/>
      <c r="IQ1028" s="54"/>
      <c r="IR1028" s="54"/>
      <c r="IS1028" s="54"/>
      <c r="IT1028" s="54"/>
      <c r="IU1028" s="54"/>
      <c r="IV1028" s="54"/>
      <c r="IW1028" s="54"/>
      <c r="IX1028" s="54"/>
      <c r="IY1028" s="54"/>
      <c r="IZ1028" s="54"/>
      <c r="JA1028" s="16"/>
      <c r="JB1028" s="16"/>
      <c r="JC1028" s="16"/>
      <c r="JD1028" s="16"/>
    </row>
    <row r="1029" spans="1:264" s="6" customFormat="1" x14ac:dyDescent="0.25">
      <c r="A1029" s="55">
        <v>1025</v>
      </c>
      <c r="B1029" s="56">
        <f>ESTUDIANTES!B1029</f>
        <v>0</v>
      </c>
      <c r="C1029" s="56">
        <f>ESTUDIANTES!C1029</f>
        <v>0</v>
      </c>
      <c r="D1029" s="97">
        <f>ESTUDIANTES!D1029</f>
        <v>0</v>
      </c>
      <c r="E1029" s="97"/>
      <c r="F1029" s="97"/>
      <c r="G1029" s="97"/>
      <c r="H1029" s="57">
        <f>ESTUDIANTES!H1029</f>
        <v>0</v>
      </c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4"/>
      <c r="BW1029" s="54"/>
      <c r="BX1029" s="54"/>
      <c r="BY1029" s="54"/>
      <c r="BZ1029" s="54"/>
      <c r="CA1029" s="54"/>
      <c r="CB1029" s="54"/>
      <c r="CC1029" s="54"/>
      <c r="CD1029" s="54"/>
      <c r="CE1029" s="54"/>
      <c r="CF1029" s="54"/>
      <c r="CG1029" s="54"/>
      <c r="CH1029" s="54"/>
      <c r="CI1029" s="54"/>
      <c r="CJ1029" s="54"/>
      <c r="CK1029" s="54"/>
      <c r="CL1029" s="54"/>
      <c r="CM1029" s="54"/>
      <c r="CN1029" s="54"/>
      <c r="CO1029" s="54"/>
      <c r="CP1029" s="54"/>
      <c r="CQ1029" s="54"/>
      <c r="CR1029" s="54"/>
      <c r="CS1029" s="54"/>
      <c r="CT1029" s="54"/>
      <c r="CU1029" s="54"/>
      <c r="CV1029" s="54"/>
      <c r="CW1029" s="54"/>
      <c r="CX1029" s="54"/>
      <c r="CY1029" s="54"/>
      <c r="CZ1029" s="54"/>
      <c r="DA1029" s="54"/>
      <c r="DB1029" s="54"/>
      <c r="DC1029" s="54"/>
      <c r="DD1029" s="54"/>
      <c r="DE1029" s="54"/>
      <c r="DF1029" s="54"/>
      <c r="DG1029" s="54"/>
      <c r="DH1029" s="54"/>
      <c r="DI1029" s="54"/>
      <c r="DJ1029" s="54"/>
      <c r="DK1029" s="54"/>
      <c r="DL1029" s="54"/>
      <c r="DM1029" s="54"/>
      <c r="DN1029" s="54"/>
      <c r="DO1029" s="54"/>
      <c r="DP1029" s="54"/>
      <c r="DQ1029" s="54"/>
      <c r="DR1029" s="54"/>
      <c r="DS1029" s="54"/>
      <c r="DT1029" s="54"/>
      <c r="DU1029" s="54"/>
      <c r="DV1029" s="54"/>
      <c r="DW1029" s="54"/>
      <c r="DX1029" s="54"/>
      <c r="DY1029" s="54"/>
      <c r="DZ1029" s="54"/>
      <c r="EA1029" s="54"/>
      <c r="EB1029" s="54"/>
      <c r="EC1029" s="54"/>
      <c r="ED1029" s="54"/>
      <c r="EE1029" s="54"/>
      <c r="EF1029" s="54"/>
      <c r="EG1029" s="54"/>
      <c r="EH1029" s="54"/>
      <c r="EI1029" s="54"/>
      <c r="EJ1029" s="54"/>
      <c r="EK1029" s="54"/>
      <c r="EL1029" s="54"/>
      <c r="EM1029" s="54"/>
      <c r="EN1029" s="54"/>
      <c r="EO1029" s="54"/>
      <c r="EP1029" s="54"/>
      <c r="EQ1029" s="54"/>
      <c r="ER1029" s="54"/>
      <c r="ES1029" s="54"/>
      <c r="ET1029" s="54"/>
      <c r="EU1029" s="54"/>
      <c r="EV1029" s="54"/>
      <c r="EW1029" s="54"/>
      <c r="EX1029" s="54"/>
      <c r="EY1029" s="54"/>
      <c r="EZ1029" s="54"/>
      <c r="FA1029" s="54"/>
      <c r="FB1029" s="54"/>
      <c r="FC1029" s="54"/>
      <c r="FD1029" s="54"/>
      <c r="FE1029" s="54"/>
      <c r="FF1029" s="54"/>
      <c r="FG1029" s="54"/>
      <c r="FH1029" s="54"/>
      <c r="FI1029" s="54"/>
      <c r="FJ1029" s="54"/>
      <c r="FK1029" s="54"/>
      <c r="FL1029" s="54"/>
      <c r="FM1029" s="54"/>
      <c r="FN1029" s="54"/>
      <c r="FO1029" s="54"/>
      <c r="FP1029" s="54"/>
      <c r="FQ1029" s="54"/>
      <c r="FR1029" s="54"/>
      <c r="FS1029" s="54"/>
      <c r="FT1029" s="54"/>
      <c r="FU1029" s="54"/>
      <c r="FV1029" s="54"/>
      <c r="FW1029" s="54"/>
      <c r="FX1029" s="54"/>
      <c r="FY1029" s="54"/>
      <c r="FZ1029" s="54"/>
      <c r="GA1029" s="54"/>
      <c r="GB1029" s="54"/>
      <c r="GC1029" s="54"/>
      <c r="GD1029" s="54"/>
      <c r="GE1029" s="54"/>
      <c r="GF1029" s="54"/>
      <c r="GG1029" s="54"/>
      <c r="GH1029" s="54"/>
      <c r="GI1029" s="54"/>
      <c r="GJ1029" s="54"/>
      <c r="GK1029" s="54"/>
      <c r="GL1029" s="54"/>
      <c r="GM1029" s="54"/>
      <c r="GN1029" s="54"/>
      <c r="GO1029" s="54"/>
      <c r="GP1029" s="54"/>
      <c r="GQ1029" s="54"/>
      <c r="GR1029" s="54"/>
      <c r="GS1029" s="54"/>
      <c r="GT1029" s="54"/>
      <c r="GU1029" s="54"/>
      <c r="GV1029" s="54"/>
      <c r="GW1029" s="54"/>
      <c r="GX1029" s="54"/>
      <c r="GY1029" s="54"/>
      <c r="GZ1029" s="54"/>
      <c r="HA1029" s="54"/>
      <c r="HB1029" s="54"/>
      <c r="HC1029" s="54"/>
      <c r="HD1029" s="54"/>
      <c r="HE1029" s="54"/>
      <c r="HF1029" s="54"/>
      <c r="HG1029" s="54"/>
      <c r="HH1029" s="54"/>
      <c r="HI1029" s="54"/>
      <c r="HJ1029" s="54"/>
      <c r="HK1029" s="54"/>
      <c r="HL1029" s="54"/>
      <c r="HM1029" s="54"/>
      <c r="HN1029" s="54"/>
      <c r="HO1029" s="54"/>
      <c r="HP1029" s="54"/>
      <c r="HQ1029" s="54"/>
      <c r="HR1029" s="54"/>
      <c r="HS1029" s="54"/>
      <c r="HT1029" s="54"/>
      <c r="HU1029" s="54"/>
      <c r="HV1029" s="54"/>
      <c r="HW1029" s="54"/>
      <c r="HX1029" s="54"/>
      <c r="HY1029" s="54"/>
      <c r="HZ1029" s="54"/>
      <c r="IA1029" s="54"/>
      <c r="IB1029" s="54"/>
      <c r="IC1029" s="54"/>
      <c r="ID1029" s="54"/>
      <c r="IE1029" s="54"/>
      <c r="IF1029" s="54"/>
      <c r="IG1029" s="54"/>
      <c r="IH1029" s="54"/>
      <c r="II1029" s="54"/>
      <c r="IJ1029" s="54"/>
      <c r="IK1029" s="54"/>
      <c r="IL1029" s="54"/>
      <c r="IM1029" s="54"/>
      <c r="IN1029" s="54"/>
      <c r="IO1029" s="54"/>
      <c r="IP1029" s="54"/>
      <c r="IQ1029" s="54"/>
      <c r="IR1029" s="54"/>
      <c r="IS1029" s="54"/>
      <c r="IT1029" s="54"/>
      <c r="IU1029" s="54"/>
      <c r="IV1029" s="54"/>
      <c r="IW1029" s="54"/>
      <c r="IX1029" s="54"/>
      <c r="IY1029" s="54"/>
      <c r="IZ1029" s="54"/>
      <c r="JA1029" s="16"/>
      <c r="JB1029" s="16"/>
      <c r="JC1029" s="16"/>
      <c r="JD1029" s="16"/>
    </row>
    <row r="1030" spans="1:264" s="6" customFormat="1" x14ac:dyDescent="0.25">
      <c r="A1030" s="55">
        <v>1026</v>
      </c>
      <c r="B1030" s="56">
        <f>ESTUDIANTES!B1030</f>
        <v>0</v>
      </c>
      <c r="C1030" s="56">
        <f>ESTUDIANTES!C1030</f>
        <v>0</v>
      </c>
      <c r="D1030" s="97">
        <f>ESTUDIANTES!D1030</f>
        <v>0</v>
      </c>
      <c r="E1030" s="97"/>
      <c r="F1030" s="97"/>
      <c r="G1030" s="97"/>
      <c r="H1030" s="57">
        <f>ESTUDIANTES!H1030</f>
        <v>0</v>
      </c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  <c r="CP1030" s="54"/>
      <c r="CQ1030" s="54"/>
      <c r="CR1030" s="54"/>
      <c r="CS1030" s="54"/>
      <c r="CT1030" s="54"/>
      <c r="CU1030" s="54"/>
      <c r="CV1030" s="54"/>
      <c r="CW1030" s="54"/>
      <c r="CX1030" s="54"/>
      <c r="CY1030" s="54"/>
      <c r="CZ1030" s="54"/>
      <c r="DA1030" s="54"/>
      <c r="DB1030" s="54"/>
      <c r="DC1030" s="54"/>
      <c r="DD1030" s="54"/>
      <c r="DE1030" s="54"/>
      <c r="DF1030" s="54"/>
      <c r="DG1030" s="54"/>
      <c r="DH1030" s="54"/>
      <c r="DI1030" s="54"/>
      <c r="DJ1030" s="54"/>
      <c r="DK1030" s="54"/>
      <c r="DL1030" s="54"/>
      <c r="DM1030" s="54"/>
      <c r="DN1030" s="54"/>
      <c r="DO1030" s="54"/>
      <c r="DP1030" s="54"/>
      <c r="DQ1030" s="54"/>
      <c r="DR1030" s="54"/>
      <c r="DS1030" s="54"/>
      <c r="DT1030" s="54"/>
      <c r="DU1030" s="54"/>
      <c r="DV1030" s="54"/>
      <c r="DW1030" s="54"/>
      <c r="DX1030" s="54"/>
      <c r="DY1030" s="54"/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  <c r="EJ1030" s="54"/>
      <c r="EK1030" s="54"/>
      <c r="EL1030" s="54"/>
      <c r="EM1030" s="54"/>
      <c r="EN1030" s="54"/>
      <c r="EO1030" s="54"/>
      <c r="EP1030" s="54"/>
      <c r="EQ1030" s="54"/>
      <c r="ER1030" s="54"/>
      <c r="ES1030" s="54"/>
      <c r="ET1030" s="54"/>
      <c r="EU1030" s="54"/>
      <c r="EV1030" s="54"/>
      <c r="EW1030" s="54"/>
      <c r="EX1030" s="54"/>
      <c r="EY1030" s="54"/>
      <c r="EZ1030" s="54"/>
      <c r="FA1030" s="54"/>
      <c r="FB1030" s="54"/>
      <c r="FC1030" s="54"/>
      <c r="FD1030" s="54"/>
      <c r="FE1030" s="54"/>
      <c r="FF1030" s="54"/>
      <c r="FG1030" s="54"/>
      <c r="FH1030" s="54"/>
      <c r="FI1030" s="54"/>
      <c r="FJ1030" s="54"/>
      <c r="FK1030" s="54"/>
      <c r="FL1030" s="54"/>
      <c r="FM1030" s="54"/>
      <c r="FN1030" s="54"/>
      <c r="FO1030" s="54"/>
      <c r="FP1030" s="54"/>
      <c r="FQ1030" s="54"/>
      <c r="FR1030" s="54"/>
      <c r="FS1030" s="54"/>
      <c r="FT1030" s="54"/>
      <c r="FU1030" s="54"/>
      <c r="FV1030" s="54"/>
      <c r="FW1030" s="54"/>
      <c r="FX1030" s="54"/>
      <c r="FY1030" s="54"/>
      <c r="FZ1030" s="54"/>
      <c r="GA1030" s="54"/>
      <c r="GB1030" s="54"/>
      <c r="GC1030" s="54"/>
      <c r="GD1030" s="54"/>
      <c r="GE1030" s="54"/>
      <c r="GF1030" s="54"/>
      <c r="GG1030" s="54"/>
      <c r="GH1030" s="54"/>
      <c r="GI1030" s="54"/>
      <c r="GJ1030" s="54"/>
      <c r="GK1030" s="54"/>
      <c r="GL1030" s="54"/>
      <c r="GM1030" s="54"/>
      <c r="GN1030" s="54"/>
      <c r="GO1030" s="54"/>
      <c r="GP1030" s="54"/>
      <c r="GQ1030" s="54"/>
      <c r="GR1030" s="54"/>
      <c r="GS1030" s="54"/>
      <c r="GT1030" s="54"/>
      <c r="GU1030" s="54"/>
      <c r="GV1030" s="54"/>
      <c r="GW1030" s="54"/>
      <c r="GX1030" s="54"/>
      <c r="GY1030" s="54"/>
      <c r="GZ1030" s="54"/>
      <c r="HA1030" s="54"/>
      <c r="HB1030" s="54"/>
      <c r="HC1030" s="54"/>
      <c r="HD1030" s="54"/>
      <c r="HE1030" s="54"/>
      <c r="HF1030" s="54"/>
      <c r="HG1030" s="54"/>
      <c r="HH1030" s="54"/>
      <c r="HI1030" s="54"/>
      <c r="HJ1030" s="54"/>
      <c r="HK1030" s="54"/>
      <c r="HL1030" s="54"/>
      <c r="HM1030" s="54"/>
      <c r="HN1030" s="54"/>
      <c r="HO1030" s="54"/>
      <c r="HP1030" s="54"/>
      <c r="HQ1030" s="54"/>
      <c r="HR1030" s="54"/>
      <c r="HS1030" s="54"/>
      <c r="HT1030" s="54"/>
      <c r="HU1030" s="54"/>
      <c r="HV1030" s="54"/>
      <c r="HW1030" s="54"/>
      <c r="HX1030" s="54"/>
      <c r="HY1030" s="54"/>
      <c r="HZ1030" s="54"/>
      <c r="IA1030" s="54"/>
      <c r="IB1030" s="54"/>
      <c r="IC1030" s="54"/>
      <c r="ID1030" s="54"/>
      <c r="IE1030" s="54"/>
      <c r="IF1030" s="54"/>
      <c r="IG1030" s="54"/>
      <c r="IH1030" s="54"/>
      <c r="II1030" s="54"/>
      <c r="IJ1030" s="54"/>
      <c r="IK1030" s="54"/>
      <c r="IL1030" s="54"/>
      <c r="IM1030" s="54"/>
      <c r="IN1030" s="54"/>
      <c r="IO1030" s="54"/>
      <c r="IP1030" s="54"/>
      <c r="IQ1030" s="54"/>
      <c r="IR1030" s="54"/>
      <c r="IS1030" s="54"/>
      <c r="IT1030" s="54"/>
      <c r="IU1030" s="54"/>
      <c r="IV1030" s="54"/>
      <c r="IW1030" s="54"/>
      <c r="IX1030" s="54"/>
      <c r="IY1030" s="54"/>
      <c r="IZ1030" s="54"/>
      <c r="JA1030" s="16"/>
      <c r="JB1030" s="16"/>
      <c r="JC1030" s="16"/>
      <c r="JD1030" s="16"/>
    </row>
    <row r="1031" spans="1:264" s="6" customFormat="1" x14ac:dyDescent="0.25">
      <c r="A1031" s="55">
        <v>1027</v>
      </c>
      <c r="B1031" s="56">
        <f>ESTUDIANTES!B1031</f>
        <v>0</v>
      </c>
      <c r="C1031" s="56">
        <f>ESTUDIANTES!C1031</f>
        <v>0</v>
      </c>
      <c r="D1031" s="97">
        <f>ESTUDIANTES!D1031</f>
        <v>0</v>
      </c>
      <c r="E1031" s="97"/>
      <c r="F1031" s="97"/>
      <c r="G1031" s="97"/>
      <c r="H1031" s="57">
        <f>ESTUDIANTES!H1031</f>
        <v>0</v>
      </c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  <c r="CP1031" s="54"/>
      <c r="CQ1031" s="54"/>
      <c r="CR1031" s="54"/>
      <c r="CS1031" s="54"/>
      <c r="CT1031" s="54"/>
      <c r="CU1031" s="54"/>
      <c r="CV1031" s="54"/>
      <c r="CW1031" s="54"/>
      <c r="CX1031" s="54"/>
      <c r="CY1031" s="54"/>
      <c r="CZ1031" s="54"/>
      <c r="DA1031" s="54"/>
      <c r="DB1031" s="54"/>
      <c r="DC1031" s="54"/>
      <c r="DD1031" s="54"/>
      <c r="DE1031" s="54"/>
      <c r="DF1031" s="54"/>
      <c r="DG1031" s="54"/>
      <c r="DH1031" s="54"/>
      <c r="DI1031" s="54"/>
      <c r="DJ1031" s="54"/>
      <c r="DK1031" s="54"/>
      <c r="DL1031" s="54"/>
      <c r="DM1031" s="54"/>
      <c r="DN1031" s="54"/>
      <c r="DO1031" s="54"/>
      <c r="DP1031" s="54"/>
      <c r="DQ1031" s="54"/>
      <c r="DR1031" s="54"/>
      <c r="DS1031" s="54"/>
      <c r="DT1031" s="54"/>
      <c r="DU1031" s="54"/>
      <c r="DV1031" s="54"/>
      <c r="DW1031" s="54"/>
      <c r="DX1031" s="54"/>
      <c r="DY1031" s="54"/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  <c r="EJ1031" s="54"/>
      <c r="EK1031" s="54"/>
      <c r="EL1031" s="54"/>
      <c r="EM1031" s="54"/>
      <c r="EN1031" s="54"/>
      <c r="EO1031" s="54"/>
      <c r="EP1031" s="54"/>
      <c r="EQ1031" s="54"/>
      <c r="ER1031" s="54"/>
      <c r="ES1031" s="54"/>
      <c r="ET1031" s="54"/>
      <c r="EU1031" s="54"/>
      <c r="EV1031" s="54"/>
      <c r="EW1031" s="54"/>
      <c r="EX1031" s="54"/>
      <c r="EY1031" s="54"/>
      <c r="EZ1031" s="54"/>
      <c r="FA1031" s="54"/>
      <c r="FB1031" s="54"/>
      <c r="FC1031" s="54"/>
      <c r="FD1031" s="54"/>
      <c r="FE1031" s="54"/>
      <c r="FF1031" s="54"/>
      <c r="FG1031" s="54"/>
      <c r="FH1031" s="54"/>
      <c r="FI1031" s="54"/>
      <c r="FJ1031" s="54"/>
      <c r="FK1031" s="54"/>
      <c r="FL1031" s="54"/>
      <c r="FM1031" s="54"/>
      <c r="FN1031" s="54"/>
      <c r="FO1031" s="54"/>
      <c r="FP1031" s="54"/>
      <c r="FQ1031" s="54"/>
      <c r="FR1031" s="54"/>
      <c r="FS1031" s="54"/>
      <c r="FT1031" s="54"/>
      <c r="FU1031" s="54"/>
      <c r="FV1031" s="54"/>
      <c r="FW1031" s="54"/>
      <c r="FX1031" s="54"/>
      <c r="FY1031" s="54"/>
      <c r="FZ1031" s="54"/>
      <c r="GA1031" s="54"/>
      <c r="GB1031" s="54"/>
      <c r="GC1031" s="54"/>
      <c r="GD1031" s="54"/>
      <c r="GE1031" s="54"/>
      <c r="GF1031" s="54"/>
      <c r="GG1031" s="54"/>
      <c r="GH1031" s="54"/>
      <c r="GI1031" s="54"/>
      <c r="GJ1031" s="54"/>
      <c r="GK1031" s="54"/>
      <c r="GL1031" s="54"/>
      <c r="GM1031" s="54"/>
      <c r="GN1031" s="54"/>
      <c r="GO1031" s="54"/>
      <c r="GP1031" s="54"/>
      <c r="GQ1031" s="54"/>
      <c r="GR1031" s="54"/>
      <c r="GS1031" s="54"/>
      <c r="GT1031" s="54"/>
      <c r="GU1031" s="54"/>
      <c r="GV1031" s="54"/>
      <c r="GW1031" s="54"/>
      <c r="GX1031" s="54"/>
      <c r="GY1031" s="54"/>
      <c r="GZ1031" s="54"/>
      <c r="HA1031" s="54"/>
      <c r="HB1031" s="54"/>
      <c r="HC1031" s="54"/>
      <c r="HD1031" s="54"/>
      <c r="HE1031" s="54"/>
      <c r="HF1031" s="54"/>
      <c r="HG1031" s="54"/>
      <c r="HH1031" s="54"/>
      <c r="HI1031" s="54"/>
      <c r="HJ1031" s="54"/>
      <c r="HK1031" s="54"/>
      <c r="HL1031" s="54"/>
      <c r="HM1031" s="54"/>
      <c r="HN1031" s="54"/>
      <c r="HO1031" s="54"/>
      <c r="HP1031" s="54"/>
      <c r="HQ1031" s="54"/>
      <c r="HR1031" s="54"/>
      <c r="HS1031" s="54"/>
      <c r="HT1031" s="54"/>
      <c r="HU1031" s="54"/>
      <c r="HV1031" s="54"/>
      <c r="HW1031" s="54"/>
      <c r="HX1031" s="54"/>
      <c r="HY1031" s="54"/>
      <c r="HZ1031" s="54"/>
      <c r="IA1031" s="54"/>
      <c r="IB1031" s="54"/>
      <c r="IC1031" s="54"/>
      <c r="ID1031" s="54"/>
      <c r="IE1031" s="54"/>
      <c r="IF1031" s="54"/>
      <c r="IG1031" s="54"/>
      <c r="IH1031" s="54"/>
      <c r="II1031" s="54"/>
      <c r="IJ1031" s="54"/>
      <c r="IK1031" s="54"/>
      <c r="IL1031" s="54"/>
      <c r="IM1031" s="54"/>
      <c r="IN1031" s="54"/>
      <c r="IO1031" s="54"/>
      <c r="IP1031" s="54"/>
      <c r="IQ1031" s="54"/>
      <c r="IR1031" s="54"/>
      <c r="IS1031" s="54"/>
      <c r="IT1031" s="54"/>
      <c r="IU1031" s="54"/>
      <c r="IV1031" s="54"/>
      <c r="IW1031" s="54"/>
      <c r="IX1031" s="54"/>
      <c r="IY1031" s="54"/>
      <c r="IZ1031" s="54"/>
      <c r="JA1031" s="16"/>
      <c r="JB1031" s="16"/>
      <c r="JC1031" s="16"/>
      <c r="JD1031" s="16"/>
    </row>
    <row r="1032" spans="1:264" s="6" customFormat="1" x14ac:dyDescent="0.25">
      <c r="A1032" s="55">
        <v>1028</v>
      </c>
      <c r="B1032" s="56">
        <f>ESTUDIANTES!B1032</f>
        <v>0</v>
      </c>
      <c r="C1032" s="56">
        <f>ESTUDIANTES!C1032</f>
        <v>0</v>
      </c>
      <c r="D1032" s="97">
        <f>ESTUDIANTES!D1032</f>
        <v>0</v>
      </c>
      <c r="E1032" s="97"/>
      <c r="F1032" s="97"/>
      <c r="G1032" s="97"/>
      <c r="H1032" s="57">
        <f>ESTUDIANTES!H1032</f>
        <v>0</v>
      </c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  <c r="CP1032" s="54"/>
      <c r="CQ1032" s="54"/>
      <c r="CR1032" s="54"/>
      <c r="CS1032" s="54"/>
      <c r="CT1032" s="54"/>
      <c r="CU1032" s="54"/>
      <c r="CV1032" s="54"/>
      <c r="CW1032" s="54"/>
      <c r="CX1032" s="54"/>
      <c r="CY1032" s="54"/>
      <c r="CZ1032" s="54"/>
      <c r="DA1032" s="54"/>
      <c r="DB1032" s="54"/>
      <c r="DC1032" s="54"/>
      <c r="DD1032" s="54"/>
      <c r="DE1032" s="54"/>
      <c r="DF1032" s="54"/>
      <c r="DG1032" s="54"/>
      <c r="DH1032" s="54"/>
      <c r="DI1032" s="54"/>
      <c r="DJ1032" s="54"/>
      <c r="DK1032" s="54"/>
      <c r="DL1032" s="54"/>
      <c r="DM1032" s="54"/>
      <c r="DN1032" s="54"/>
      <c r="DO1032" s="54"/>
      <c r="DP1032" s="54"/>
      <c r="DQ1032" s="54"/>
      <c r="DR1032" s="54"/>
      <c r="DS1032" s="54"/>
      <c r="DT1032" s="54"/>
      <c r="DU1032" s="54"/>
      <c r="DV1032" s="54"/>
      <c r="DW1032" s="54"/>
      <c r="DX1032" s="54"/>
      <c r="DY1032" s="54"/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  <c r="EJ1032" s="54"/>
      <c r="EK1032" s="54"/>
      <c r="EL1032" s="54"/>
      <c r="EM1032" s="54"/>
      <c r="EN1032" s="54"/>
      <c r="EO1032" s="54"/>
      <c r="EP1032" s="54"/>
      <c r="EQ1032" s="54"/>
      <c r="ER1032" s="54"/>
      <c r="ES1032" s="54"/>
      <c r="ET1032" s="54"/>
      <c r="EU1032" s="54"/>
      <c r="EV1032" s="54"/>
      <c r="EW1032" s="54"/>
      <c r="EX1032" s="54"/>
      <c r="EY1032" s="54"/>
      <c r="EZ1032" s="54"/>
      <c r="FA1032" s="54"/>
      <c r="FB1032" s="54"/>
      <c r="FC1032" s="54"/>
      <c r="FD1032" s="54"/>
      <c r="FE1032" s="54"/>
      <c r="FF1032" s="54"/>
      <c r="FG1032" s="54"/>
      <c r="FH1032" s="54"/>
      <c r="FI1032" s="54"/>
      <c r="FJ1032" s="54"/>
      <c r="FK1032" s="54"/>
      <c r="FL1032" s="54"/>
      <c r="FM1032" s="54"/>
      <c r="FN1032" s="54"/>
      <c r="FO1032" s="54"/>
      <c r="FP1032" s="54"/>
      <c r="FQ1032" s="54"/>
      <c r="FR1032" s="54"/>
      <c r="FS1032" s="54"/>
      <c r="FT1032" s="54"/>
      <c r="FU1032" s="54"/>
      <c r="FV1032" s="54"/>
      <c r="FW1032" s="54"/>
      <c r="FX1032" s="54"/>
      <c r="FY1032" s="54"/>
      <c r="FZ1032" s="54"/>
      <c r="GA1032" s="54"/>
      <c r="GB1032" s="54"/>
      <c r="GC1032" s="54"/>
      <c r="GD1032" s="54"/>
      <c r="GE1032" s="54"/>
      <c r="GF1032" s="54"/>
      <c r="GG1032" s="54"/>
      <c r="GH1032" s="54"/>
      <c r="GI1032" s="54"/>
      <c r="GJ1032" s="54"/>
      <c r="GK1032" s="54"/>
      <c r="GL1032" s="54"/>
      <c r="GM1032" s="54"/>
      <c r="GN1032" s="54"/>
      <c r="GO1032" s="54"/>
      <c r="GP1032" s="54"/>
      <c r="GQ1032" s="54"/>
      <c r="GR1032" s="54"/>
      <c r="GS1032" s="54"/>
      <c r="GT1032" s="54"/>
      <c r="GU1032" s="54"/>
      <c r="GV1032" s="54"/>
      <c r="GW1032" s="54"/>
      <c r="GX1032" s="54"/>
      <c r="GY1032" s="54"/>
      <c r="GZ1032" s="54"/>
      <c r="HA1032" s="54"/>
      <c r="HB1032" s="54"/>
      <c r="HC1032" s="54"/>
      <c r="HD1032" s="54"/>
      <c r="HE1032" s="54"/>
      <c r="HF1032" s="54"/>
      <c r="HG1032" s="54"/>
      <c r="HH1032" s="54"/>
      <c r="HI1032" s="54"/>
      <c r="HJ1032" s="54"/>
      <c r="HK1032" s="54"/>
      <c r="HL1032" s="54"/>
      <c r="HM1032" s="54"/>
      <c r="HN1032" s="54"/>
      <c r="HO1032" s="54"/>
      <c r="HP1032" s="54"/>
      <c r="HQ1032" s="54"/>
      <c r="HR1032" s="54"/>
      <c r="HS1032" s="54"/>
      <c r="HT1032" s="54"/>
      <c r="HU1032" s="54"/>
      <c r="HV1032" s="54"/>
      <c r="HW1032" s="54"/>
      <c r="HX1032" s="54"/>
      <c r="HY1032" s="54"/>
      <c r="HZ1032" s="54"/>
      <c r="IA1032" s="54"/>
      <c r="IB1032" s="54"/>
      <c r="IC1032" s="54"/>
      <c r="ID1032" s="54"/>
      <c r="IE1032" s="54"/>
      <c r="IF1032" s="54"/>
      <c r="IG1032" s="54"/>
      <c r="IH1032" s="54"/>
      <c r="II1032" s="54"/>
      <c r="IJ1032" s="54"/>
      <c r="IK1032" s="54"/>
      <c r="IL1032" s="54"/>
      <c r="IM1032" s="54"/>
      <c r="IN1032" s="54"/>
      <c r="IO1032" s="54"/>
      <c r="IP1032" s="54"/>
      <c r="IQ1032" s="54"/>
      <c r="IR1032" s="54"/>
      <c r="IS1032" s="54"/>
      <c r="IT1032" s="54"/>
      <c r="IU1032" s="54"/>
      <c r="IV1032" s="54"/>
      <c r="IW1032" s="54"/>
      <c r="IX1032" s="54"/>
      <c r="IY1032" s="54"/>
      <c r="IZ1032" s="54"/>
      <c r="JA1032" s="16"/>
      <c r="JB1032" s="16"/>
      <c r="JC1032" s="16"/>
      <c r="JD1032" s="16"/>
    </row>
    <row r="1033" spans="1:264" s="6" customFormat="1" x14ac:dyDescent="0.25">
      <c r="A1033" s="55">
        <v>1029</v>
      </c>
      <c r="B1033" s="56">
        <f>ESTUDIANTES!B1033</f>
        <v>0</v>
      </c>
      <c r="C1033" s="56">
        <f>ESTUDIANTES!C1033</f>
        <v>0</v>
      </c>
      <c r="D1033" s="97">
        <f>ESTUDIANTES!D1033</f>
        <v>0</v>
      </c>
      <c r="E1033" s="97"/>
      <c r="F1033" s="97"/>
      <c r="G1033" s="97"/>
      <c r="H1033" s="57">
        <f>ESTUDIANTES!H1033</f>
        <v>0</v>
      </c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  <c r="CP1033" s="54"/>
      <c r="CQ1033" s="54"/>
      <c r="CR1033" s="54"/>
      <c r="CS1033" s="54"/>
      <c r="CT1033" s="54"/>
      <c r="CU1033" s="54"/>
      <c r="CV1033" s="54"/>
      <c r="CW1033" s="54"/>
      <c r="CX1033" s="54"/>
      <c r="CY1033" s="54"/>
      <c r="CZ1033" s="54"/>
      <c r="DA1033" s="54"/>
      <c r="DB1033" s="54"/>
      <c r="DC1033" s="54"/>
      <c r="DD1033" s="54"/>
      <c r="DE1033" s="54"/>
      <c r="DF1033" s="54"/>
      <c r="DG1033" s="54"/>
      <c r="DH1033" s="54"/>
      <c r="DI1033" s="54"/>
      <c r="DJ1033" s="54"/>
      <c r="DK1033" s="54"/>
      <c r="DL1033" s="54"/>
      <c r="DM1033" s="54"/>
      <c r="DN1033" s="54"/>
      <c r="DO1033" s="54"/>
      <c r="DP1033" s="54"/>
      <c r="DQ1033" s="54"/>
      <c r="DR1033" s="54"/>
      <c r="DS1033" s="54"/>
      <c r="DT1033" s="54"/>
      <c r="DU1033" s="54"/>
      <c r="DV1033" s="54"/>
      <c r="DW1033" s="54"/>
      <c r="DX1033" s="54"/>
      <c r="DY1033" s="54"/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  <c r="EJ1033" s="54"/>
      <c r="EK1033" s="54"/>
      <c r="EL1033" s="54"/>
      <c r="EM1033" s="54"/>
      <c r="EN1033" s="54"/>
      <c r="EO1033" s="54"/>
      <c r="EP1033" s="54"/>
      <c r="EQ1033" s="54"/>
      <c r="ER1033" s="54"/>
      <c r="ES1033" s="54"/>
      <c r="ET1033" s="54"/>
      <c r="EU1033" s="54"/>
      <c r="EV1033" s="54"/>
      <c r="EW1033" s="54"/>
      <c r="EX1033" s="54"/>
      <c r="EY1033" s="54"/>
      <c r="EZ1033" s="54"/>
      <c r="FA1033" s="54"/>
      <c r="FB1033" s="54"/>
      <c r="FC1033" s="54"/>
      <c r="FD1033" s="54"/>
      <c r="FE1033" s="54"/>
      <c r="FF1033" s="54"/>
      <c r="FG1033" s="54"/>
      <c r="FH1033" s="54"/>
      <c r="FI1033" s="54"/>
      <c r="FJ1033" s="54"/>
      <c r="FK1033" s="54"/>
      <c r="FL1033" s="54"/>
      <c r="FM1033" s="54"/>
      <c r="FN1033" s="54"/>
      <c r="FO1033" s="54"/>
      <c r="FP1033" s="54"/>
      <c r="FQ1033" s="54"/>
      <c r="FR1033" s="54"/>
      <c r="FS1033" s="54"/>
      <c r="FT1033" s="54"/>
      <c r="FU1033" s="54"/>
      <c r="FV1033" s="54"/>
      <c r="FW1033" s="54"/>
      <c r="FX1033" s="54"/>
      <c r="FY1033" s="54"/>
      <c r="FZ1033" s="54"/>
      <c r="GA1033" s="54"/>
      <c r="GB1033" s="54"/>
      <c r="GC1033" s="54"/>
      <c r="GD1033" s="54"/>
      <c r="GE1033" s="54"/>
      <c r="GF1033" s="54"/>
      <c r="GG1033" s="54"/>
      <c r="GH1033" s="54"/>
      <c r="GI1033" s="54"/>
      <c r="GJ1033" s="54"/>
      <c r="GK1033" s="54"/>
      <c r="GL1033" s="54"/>
      <c r="GM1033" s="54"/>
      <c r="GN1033" s="54"/>
      <c r="GO1033" s="54"/>
      <c r="GP1033" s="54"/>
      <c r="GQ1033" s="54"/>
      <c r="GR1033" s="54"/>
      <c r="GS1033" s="54"/>
      <c r="GT1033" s="54"/>
      <c r="GU1033" s="54"/>
      <c r="GV1033" s="54"/>
      <c r="GW1033" s="54"/>
      <c r="GX1033" s="54"/>
      <c r="GY1033" s="54"/>
      <c r="GZ1033" s="54"/>
      <c r="HA1033" s="54"/>
      <c r="HB1033" s="54"/>
      <c r="HC1033" s="54"/>
      <c r="HD1033" s="54"/>
      <c r="HE1033" s="54"/>
      <c r="HF1033" s="54"/>
      <c r="HG1033" s="54"/>
      <c r="HH1033" s="54"/>
      <c r="HI1033" s="54"/>
      <c r="HJ1033" s="54"/>
      <c r="HK1033" s="54"/>
      <c r="HL1033" s="54"/>
      <c r="HM1033" s="54"/>
      <c r="HN1033" s="54"/>
      <c r="HO1033" s="54"/>
      <c r="HP1033" s="54"/>
      <c r="HQ1033" s="54"/>
      <c r="HR1033" s="54"/>
      <c r="HS1033" s="54"/>
      <c r="HT1033" s="54"/>
      <c r="HU1033" s="54"/>
      <c r="HV1033" s="54"/>
      <c r="HW1033" s="54"/>
      <c r="HX1033" s="54"/>
      <c r="HY1033" s="54"/>
      <c r="HZ1033" s="54"/>
      <c r="IA1033" s="54"/>
      <c r="IB1033" s="54"/>
      <c r="IC1033" s="54"/>
      <c r="ID1033" s="54"/>
      <c r="IE1033" s="54"/>
      <c r="IF1033" s="54"/>
      <c r="IG1033" s="54"/>
      <c r="IH1033" s="54"/>
      <c r="II1033" s="54"/>
      <c r="IJ1033" s="54"/>
      <c r="IK1033" s="54"/>
      <c r="IL1033" s="54"/>
      <c r="IM1033" s="54"/>
      <c r="IN1033" s="54"/>
      <c r="IO1033" s="54"/>
      <c r="IP1033" s="54"/>
      <c r="IQ1033" s="54"/>
      <c r="IR1033" s="54"/>
      <c r="IS1033" s="54"/>
      <c r="IT1033" s="54"/>
      <c r="IU1033" s="54"/>
      <c r="IV1033" s="54"/>
      <c r="IW1033" s="54"/>
      <c r="IX1033" s="54"/>
      <c r="IY1033" s="54"/>
      <c r="IZ1033" s="54"/>
      <c r="JA1033" s="16"/>
      <c r="JB1033" s="16"/>
      <c r="JC1033" s="16"/>
      <c r="JD1033" s="16"/>
    </row>
    <row r="1034" spans="1:264" s="6" customFormat="1" x14ac:dyDescent="0.25">
      <c r="A1034" s="55">
        <v>1030</v>
      </c>
      <c r="B1034" s="56">
        <f>ESTUDIANTES!B1034</f>
        <v>0</v>
      </c>
      <c r="C1034" s="56">
        <f>ESTUDIANTES!C1034</f>
        <v>0</v>
      </c>
      <c r="D1034" s="97">
        <f>ESTUDIANTES!D1034</f>
        <v>0</v>
      </c>
      <c r="E1034" s="97"/>
      <c r="F1034" s="97"/>
      <c r="G1034" s="97"/>
      <c r="H1034" s="57">
        <f>ESTUDIANTES!H1034</f>
        <v>0</v>
      </c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  <c r="CP1034" s="54"/>
      <c r="CQ1034" s="54"/>
      <c r="CR1034" s="54"/>
      <c r="CS1034" s="54"/>
      <c r="CT1034" s="54"/>
      <c r="CU1034" s="54"/>
      <c r="CV1034" s="54"/>
      <c r="CW1034" s="54"/>
      <c r="CX1034" s="54"/>
      <c r="CY1034" s="54"/>
      <c r="CZ1034" s="54"/>
      <c r="DA1034" s="54"/>
      <c r="DB1034" s="54"/>
      <c r="DC1034" s="54"/>
      <c r="DD1034" s="54"/>
      <c r="DE1034" s="54"/>
      <c r="DF1034" s="54"/>
      <c r="DG1034" s="54"/>
      <c r="DH1034" s="54"/>
      <c r="DI1034" s="54"/>
      <c r="DJ1034" s="54"/>
      <c r="DK1034" s="54"/>
      <c r="DL1034" s="54"/>
      <c r="DM1034" s="54"/>
      <c r="DN1034" s="54"/>
      <c r="DO1034" s="54"/>
      <c r="DP1034" s="54"/>
      <c r="DQ1034" s="54"/>
      <c r="DR1034" s="54"/>
      <c r="DS1034" s="54"/>
      <c r="DT1034" s="54"/>
      <c r="DU1034" s="54"/>
      <c r="DV1034" s="54"/>
      <c r="DW1034" s="54"/>
      <c r="DX1034" s="54"/>
      <c r="DY1034" s="54"/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  <c r="EJ1034" s="54"/>
      <c r="EK1034" s="54"/>
      <c r="EL1034" s="54"/>
      <c r="EM1034" s="54"/>
      <c r="EN1034" s="54"/>
      <c r="EO1034" s="54"/>
      <c r="EP1034" s="54"/>
      <c r="EQ1034" s="54"/>
      <c r="ER1034" s="54"/>
      <c r="ES1034" s="54"/>
      <c r="ET1034" s="54"/>
      <c r="EU1034" s="54"/>
      <c r="EV1034" s="54"/>
      <c r="EW1034" s="54"/>
      <c r="EX1034" s="54"/>
      <c r="EY1034" s="54"/>
      <c r="EZ1034" s="54"/>
      <c r="FA1034" s="54"/>
      <c r="FB1034" s="54"/>
      <c r="FC1034" s="54"/>
      <c r="FD1034" s="54"/>
      <c r="FE1034" s="54"/>
      <c r="FF1034" s="54"/>
      <c r="FG1034" s="54"/>
      <c r="FH1034" s="54"/>
      <c r="FI1034" s="54"/>
      <c r="FJ1034" s="54"/>
      <c r="FK1034" s="54"/>
      <c r="FL1034" s="54"/>
      <c r="FM1034" s="54"/>
      <c r="FN1034" s="54"/>
      <c r="FO1034" s="54"/>
      <c r="FP1034" s="54"/>
      <c r="FQ1034" s="54"/>
      <c r="FR1034" s="54"/>
      <c r="FS1034" s="54"/>
      <c r="FT1034" s="54"/>
      <c r="FU1034" s="54"/>
      <c r="FV1034" s="54"/>
      <c r="FW1034" s="54"/>
      <c r="FX1034" s="54"/>
      <c r="FY1034" s="54"/>
      <c r="FZ1034" s="54"/>
      <c r="GA1034" s="54"/>
      <c r="GB1034" s="54"/>
      <c r="GC1034" s="54"/>
      <c r="GD1034" s="54"/>
      <c r="GE1034" s="54"/>
      <c r="GF1034" s="54"/>
      <c r="GG1034" s="54"/>
      <c r="GH1034" s="54"/>
      <c r="GI1034" s="54"/>
      <c r="GJ1034" s="54"/>
      <c r="GK1034" s="54"/>
      <c r="GL1034" s="54"/>
      <c r="GM1034" s="54"/>
      <c r="GN1034" s="54"/>
      <c r="GO1034" s="54"/>
      <c r="GP1034" s="54"/>
      <c r="GQ1034" s="54"/>
      <c r="GR1034" s="54"/>
      <c r="GS1034" s="54"/>
      <c r="GT1034" s="54"/>
      <c r="GU1034" s="54"/>
      <c r="GV1034" s="54"/>
      <c r="GW1034" s="54"/>
      <c r="GX1034" s="54"/>
      <c r="GY1034" s="54"/>
      <c r="GZ1034" s="54"/>
      <c r="HA1034" s="54"/>
      <c r="HB1034" s="54"/>
      <c r="HC1034" s="54"/>
      <c r="HD1034" s="54"/>
      <c r="HE1034" s="54"/>
      <c r="HF1034" s="54"/>
      <c r="HG1034" s="54"/>
      <c r="HH1034" s="54"/>
      <c r="HI1034" s="54"/>
      <c r="HJ1034" s="54"/>
      <c r="HK1034" s="54"/>
      <c r="HL1034" s="54"/>
      <c r="HM1034" s="54"/>
      <c r="HN1034" s="54"/>
      <c r="HO1034" s="54"/>
      <c r="HP1034" s="54"/>
      <c r="HQ1034" s="54"/>
      <c r="HR1034" s="54"/>
      <c r="HS1034" s="54"/>
      <c r="HT1034" s="54"/>
      <c r="HU1034" s="54"/>
      <c r="HV1034" s="54"/>
      <c r="HW1034" s="54"/>
      <c r="HX1034" s="54"/>
      <c r="HY1034" s="54"/>
      <c r="HZ1034" s="54"/>
      <c r="IA1034" s="54"/>
      <c r="IB1034" s="54"/>
      <c r="IC1034" s="54"/>
      <c r="ID1034" s="54"/>
      <c r="IE1034" s="54"/>
      <c r="IF1034" s="54"/>
      <c r="IG1034" s="54"/>
      <c r="IH1034" s="54"/>
      <c r="II1034" s="54"/>
      <c r="IJ1034" s="54"/>
      <c r="IK1034" s="54"/>
      <c r="IL1034" s="54"/>
      <c r="IM1034" s="54"/>
      <c r="IN1034" s="54"/>
      <c r="IO1034" s="54"/>
      <c r="IP1034" s="54"/>
      <c r="IQ1034" s="54"/>
      <c r="IR1034" s="54"/>
      <c r="IS1034" s="54"/>
      <c r="IT1034" s="54"/>
      <c r="IU1034" s="54"/>
      <c r="IV1034" s="54"/>
      <c r="IW1034" s="54"/>
      <c r="IX1034" s="54"/>
      <c r="IY1034" s="54"/>
      <c r="IZ1034" s="54"/>
      <c r="JA1034" s="16"/>
      <c r="JB1034" s="16"/>
      <c r="JC1034" s="16"/>
      <c r="JD1034" s="16"/>
    </row>
    <row r="1035" spans="1:264" s="6" customFormat="1" x14ac:dyDescent="0.25">
      <c r="A1035" s="55">
        <v>1031</v>
      </c>
      <c r="B1035" s="56">
        <f>ESTUDIANTES!B1035</f>
        <v>0</v>
      </c>
      <c r="C1035" s="56">
        <f>ESTUDIANTES!C1035</f>
        <v>0</v>
      </c>
      <c r="D1035" s="97">
        <f>ESTUDIANTES!D1035</f>
        <v>0</v>
      </c>
      <c r="E1035" s="97"/>
      <c r="F1035" s="97"/>
      <c r="G1035" s="97"/>
      <c r="H1035" s="57">
        <f>ESTUDIANTES!H1035</f>
        <v>0</v>
      </c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A1035" s="54"/>
      <c r="CB1035" s="54"/>
      <c r="CC1035" s="54"/>
      <c r="CD1035" s="54"/>
      <c r="CE1035" s="54"/>
      <c r="CF1035" s="54"/>
      <c r="CG1035" s="54"/>
      <c r="CH1035" s="54"/>
      <c r="CI1035" s="54"/>
      <c r="CJ1035" s="54"/>
      <c r="CK1035" s="54"/>
      <c r="CL1035" s="54"/>
      <c r="CM1035" s="54"/>
      <c r="CN1035" s="54"/>
      <c r="CO1035" s="54"/>
      <c r="CP1035" s="54"/>
      <c r="CQ1035" s="54"/>
      <c r="CR1035" s="54"/>
      <c r="CS1035" s="54"/>
      <c r="CT1035" s="54"/>
      <c r="CU1035" s="54"/>
      <c r="CV1035" s="54"/>
      <c r="CW1035" s="54"/>
      <c r="CX1035" s="54"/>
      <c r="CY1035" s="54"/>
      <c r="CZ1035" s="54"/>
      <c r="DA1035" s="54"/>
      <c r="DB1035" s="54"/>
      <c r="DC1035" s="54"/>
      <c r="DD1035" s="54"/>
      <c r="DE1035" s="54"/>
      <c r="DF1035" s="54"/>
      <c r="DG1035" s="54"/>
      <c r="DH1035" s="54"/>
      <c r="DI1035" s="54"/>
      <c r="DJ1035" s="54"/>
      <c r="DK1035" s="54"/>
      <c r="DL1035" s="54"/>
      <c r="DM1035" s="54"/>
      <c r="DN1035" s="54"/>
      <c r="DO1035" s="54"/>
      <c r="DP1035" s="54"/>
      <c r="DQ1035" s="54"/>
      <c r="DR1035" s="54"/>
      <c r="DS1035" s="54"/>
      <c r="DT1035" s="54"/>
      <c r="DU1035" s="54"/>
      <c r="DV1035" s="54"/>
      <c r="DW1035" s="54"/>
      <c r="DX1035" s="54"/>
      <c r="DY1035" s="54"/>
      <c r="DZ1035" s="54"/>
      <c r="EA1035" s="54"/>
      <c r="EB1035" s="54"/>
      <c r="EC1035" s="54"/>
      <c r="ED1035" s="54"/>
      <c r="EE1035" s="54"/>
      <c r="EF1035" s="54"/>
      <c r="EG1035" s="54"/>
      <c r="EH1035" s="54"/>
      <c r="EI1035" s="54"/>
      <c r="EJ1035" s="54"/>
      <c r="EK1035" s="54"/>
      <c r="EL1035" s="54"/>
      <c r="EM1035" s="54"/>
      <c r="EN1035" s="54"/>
      <c r="EO1035" s="54"/>
      <c r="EP1035" s="54"/>
      <c r="EQ1035" s="54"/>
      <c r="ER1035" s="54"/>
      <c r="ES1035" s="54"/>
      <c r="ET1035" s="54"/>
      <c r="EU1035" s="54"/>
      <c r="EV1035" s="54"/>
      <c r="EW1035" s="54"/>
      <c r="EX1035" s="54"/>
      <c r="EY1035" s="54"/>
      <c r="EZ1035" s="54"/>
      <c r="FA1035" s="54"/>
      <c r="FB1035" s="54"/>
      <c r="FC1035" s="54"/>
      <c r="FD1035" s="54"/>
      <c r="FE1035" s="54"/>
      <c r="FF1035" s="54"/>
      <c r="FG1035" s="54"/>
      <c r="FH1035" s="54"/>
      <c r="FI1035" s="54"/>
      <c r="FJ1035" s="54"/>
      <c r="FK1035" s="54"/>
      <c r="FL1035" s="54"/>
      <c r="FM1035" s="54"/>
      <c r="FN1035" s="54"/>
      <c r="FO1035" s="54"/>
      <c r="FP1035" s="54"/>
      <c r="FQ1035" s="54"/>
      <c r="FR1035" s="54"/>
      <c r="FS1035" s="54"/>
      <c r="FT1035" s="54"/>
      <c r="FU1035" s="54"/>
      <c r="FV1035" s="54"/>
      <c r="FW1035" s="54"/>
      <c r="FX1035" s="54"/>
      <c r="FY1035" s="54"/>
      <c r="FZ1035" s="54"/>
      <c r="GA1035" s="54"/>
      <c r="GB1035" s="54"/>
      <c r="GC1035" s="54"/>
      <c r="GD1035" s="54"/>
      <c r="GE1035" s="54"/>
      <c r="GF1035" s="54"/>
      <c r="GG1035" s="54"/>
      <c r="GH1035" s="54"/>
      <c r="GI1035" s="54"/>
      <c r="GJ1035" s="54"/>
      <c r="GK1035" s="54"/>
      <c r="GL1035" s="54"/>
      <c r="GM1035" s="54"/>
      <c r="GN1035" s="54"/>
      <c r="GO1035" s="54"/>
      <c r="GP1035" s="54"/>
      <c r="GQ1035" s="54"/>
      <c r="GR1035" s="54"/>
      <c r="GS1035" s="54"/>
      <c r="GT1035" s="54"/>
      <c r="GU1035" s="54"/>
      <c r="GV1035" s="54"/>
      <c r="GW1035" s="54"/>
      <c r="GX1035" s="54"/>
      <c r="GY1035" s="54"/>
      <c r="GZ1035" s="54"/>
      <c r="HA1035" s="54"/>
      <c r="HB1035" s="54"/>
      <c r="HC1035" s="54"/>
      <c r="HD1035" s="54"/>
      <c r="HE1035" s="54"/>
      <c r="HF1035" s="54"/>
      <c r="HG1035" s="54"/>
      <c r="HH1035" s="54"/>
      <c r="HI1035" s="54"/>
      <c r="HJ1035" s="54"/>
      <c r="HK1035" s="54"/>
      <c r="HL1035" s="54"/>
      <c r="HM1035" s="54"/>
      <c r="HN1035" s="54"/>
      <c r="HO1035" s="54"/>
      <c r="HP1035" s="54"/>
      <c r="HQ1035" s="54"/>
      <c r="HR1035" s="54"/>
      <c r="HS1035" s="54"/>
      <c r="HT1035" s="54"/>
      <c r="HU1035" s="54"/>
      <c r="HV1035" s="54"/>
      <c r="HW1035" s="54"/>
      <c r="HX1035" s="54"/>
      <c r="HY1035" s="54"/>
      <c r="HZ1035" s="54"/>
      <c r="IA1035" s="54"/>
      <c r="IB1035" s="54"/>
      <c r="IC1035" s="54"/>
      <c r="ID1035" s="54"/>
      <c r="IE1035" s="54"/>
      <c r="IF1035" s="54"/>
      <c r="IG1035" s="54"/>
      <c r="IH1035" s="54"/>
      <c r="II1035" s="54"/>
      <c r="IJ1035" s="54"/>
      <c r="IK1035" s="54"/>
      <c r="IL1035" s="54"/>
      <c r="IM1035" s="54"/>
      <c r="IN1035" s="54"/>
      <c r="IO1035" s="54"/>
      <c r="IP1035" s="54"/>
      <c r="IQ1035" s="54"/>
      <c r="IR1035" s="54"/>
      <c r="IS1035" s="54"/>
      <c r="IT1035" s="54"/>
      <c r="IU1035" s="54"/>
      <c r="IV1035" s="54"/>
      <c r="IW1035" s="54"/>
      <c r="IX1035" s="54"/>
      <c r="IY1035" s="54"/>
      <c r="IZ1035" s="54"/>
      <c r="JA1035" s="16"/>
      <c r="JB1035" s="16"/>
      <c r="JC1035" s="16"/>
      <c r="JD1035" s="16"/>
    </row>
    <row r="1036" spans="1:264" s="6" customFormat="1" x14ac:dyDescent="0.25">
      <c r="A1036" s="55">
        <v>1032</v>
      </c>
      <c r="B1036" s="56">
        <f>ESTUDIANTES!B1036</f>
        <v>0</v>
      </c>
      <c r="C1036" s="56">
        <f>ESTUDIANTES!C1036</f>
        <v>0</v>
      </c>
      <c r="D1036" s="97">
        <f>ESTUDIANTES!D1036</f>
        <v>0</v>
      </c>
      <c r="E1036" s="97"/>
      <c r="F1036" s="97"/>
      <c r="G1036" s="97"/>
      <c r="H1036" s="57">
        <f>ESTUDIANTES!H1036</f>
        <v>0</v>
      </c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  <c r="CK1036" s="54"/>
      <c r="CL1036" s="54"/>
      <c r="CM1036" s="54"/>
      <c r="CN1036" s="54"/>
      <c r="CO1036" s="54"/>
      <c r="CP1036" s="54"/>
      <c r="CQ1036" s="54"/>
      <c r="CR1036" s="54"/>
      <c r="CS1036" s="54"/>
      <c r="CT1036" s="54"/>
      <c r="CU1036" s="54"/>
      <c r="CV1036" s="54"/>
      <c r="CW1036" s="54"/>
      <c r="CX1036" s="54"/>
      <c r="CY1036" s="54"/>
      <c r="CZ1036" s="54"/>
      <c r="DA1036" s="54"/>
      <c r="DB1036" s="54"/>
      <c r="DC1036" s="54"/>
      <c r="DD1036" s="54"/>
      <c r="DE1036" s="54"/>
      <c r="DF1036" s="54"/>
      <c r="DG1036" s="54"/>
      <c r="DH1036" s="54"/>
      <c r="DI1036" s="54"/>
      <c r="DJ1036" s="54"/>
      <c r="DK1036" s="54"/>
      <c r="DL1036" s="54"/>
      <c r="DM1036" s="54"/>
      <c r="DN1036" s="54"/>
      <c r="DO1036" s="54"/>
      <c r="DP1036" s="54"/>
      <c r="DQ1036" s="54"/>
      <c r="DR1036" s="54"/>
      <c r="DS1036" s="54"/>
      <c r="DT1036" s="54"/>
      <c r="DU1036" s="54"/>
      <c r="DV1036" s="54"/>
      <c r="DW1036" s="54"/>
      <c r="DX1036" s="54"/>
      <c r="DY1036" s="54"/>
      <c r="DZ1036" s="54"/>
      <c r="EA1036" s="54"/>
      <c r="EB1036" s="54"/>
      <c r="EC1036" s="54"/>
      <c r="ED1036" s="54"/>
      <c r="EE1036" s="54"/>
      <c r="EF1036" s="54"/>
      <c r="EG1036" s="54"/>
      <c r="EH1036" s="54"/>
      <c r="EI1036" s="54"/>
      <c r="EJ1036" s="54"/>
      <c r="EK1036" s="54"/>
      <c r="EL1036" s="54"/>
      <c r="EM1036" s="54"/>
      <c r="EN1036" s="54"/>
      <c r="EO1036" s="54"/>
      <c r="EP1036" s="54"/>
      <c r="EQ1036" s="54"/>
      <c r="ER1036" s="54"/>
      <c r="ES1036" s="54"/>
      <c r="ET1036" s="54"/>
      <c r="EU1036" s="54"/>
      <c r="EV1036" s="54"/>
      <c r="EW1036" s="54"/>
      <c r="EX1036" s="54"/>
      <c r="EY1036" s="54"/>
      <c r="EZ1036" s="54"/>
      <c r="FA1036" s="54"/>
      <c r="FB1036" s="54"/>
      <c r="FC1036" s="54"/>
      <c r="FD1036" s="54"/>
      <c r="FE1036" s="54"/>
      <c r="FF1036" s="54"/>
      <c r="FG1036" s="54"/>
      <c r="FH1036" s="54"/>
      <c r="FI1036" s="54"/>
      <c r="FJ1036" s="54"/>
      <c r="FK1036" s="54"/>
      <c r="FL1036" s="54"/>
      <c r="FM1036" s="54"/>
      <c r="FN1036" s="54"/>
      <c r="FO1036" s="54"/>
      <c r="FP1036" s="54"/>
      <c r="FQ1036" s="54"/>
      <c r="FR1036" s="54"/>
      <c r="FS1036" s="54"/>
      <c r="FT1036" s="54"/>
      <c r="FU1036" s="54"/>
      <c r="FV1036" s="54"/>
      <c r="FW1036" s="54"/>
      <c r="FX1036" s="54"/>
      <c r="FY1036" s="54"/>
      <c r="FZ1036" s="54"/>
      <c r="GA1036" s="54"/>
      <c r="GB1036" s="54"/>
      <c r="GC1036" s="54"/>
      <c r="GD1036" s="54"/>
      <c r="GE1036" s="54"/>
      <c r="GF1036" s="54"/>
      <c r="GG1036" s="54"/>
      <c r="GH1036" s="54"/>
      <c r="GI1036" s="54"/>
      <c r="GJ1036" s="54"/>
      <c r="GK1036" s="54"/>
      <c r="GL1036" s="54"/>
      <c r="GM1036" s="54"/>
      <c r="GN1036" s="54"/>
      <c r="GO1036" s="54"/>
      <c r="GP1036" s="54"/>
      <c r="GQ1036" s="54"/>
      <c r="GR1036" s="54"/>
      <c r="GS1036" s="54"/>
      <c r="GT1036" s="54"/>
      <c r="GU1036" s="54"/>
      <c r="GV1036" s="54"/>
      <c r="GW1036" s="54"/>
      <c r="GX1036" s="54"/>
      <c r="GY1036" s="54"/>
      <c r="GZ1036" s="54"/>
      <c r="HA1036" s="54"/>
      <c r="HB1036" s="54"/>
      <c r="HC1036" s="54"/>
      <c r="HD1036" s="54"/>
      <c r="HE1036" s="54"/>
      <c r="HF1036" s="54"/>
      <c r="HG1036" s="54"/>
      <c r="HH1036" s="54"/>
      <c r="HI1036" s="54"/>
      <c r="HJ1036" s="54"/>
      <c r="HK1036" s="54"/>
      <c r="HL1036" s="54"/>
      <c r="HM1036" s="54"/>
      <c r="HN1036" s="54"/>
      <c r="HO1036" s="54"/>
      <c r="HP1036" s="54"/>
      <c r="HQ1036" s="54"/>
      <c r="HR1036" s="54"/>
      <c r="HS1036" s="54"/>
      <c r="HT1036" s="54"/>
      <c r="HU1036" s="54"/>
      <c r="HV1036" s="54"/>
      <c r="HW1036" s="54"/>
      <c r="HX1036" s="54"/>
      <c r="HY1036" s="54"/>
      <c r="HZ1036" s="54"/>
      <c r="IA1036" s="54"/>
      <c r="IB1036" s="54"/>
      <c r="IC1036" s="54"/>
      <c r="ID1036" s="54"/>
      <c r="IE1036" s="54"/>
      <c r="IF1036" s="54"/>
      <c r="IG1036" s="54"/>
      <c r="IH1036" s="54"/>
      <c r="II1036" s="54"/>
      <c r="IJ1036" s="54"/>
      <c r="IK1036" s="54"/>
      <c r="IL1036" s="54"/>
      <c r="IM1036" s="54"/>
      <c r="IN1036" s="54"/>
      <c r="IO1036" s="54"/>
      <c r="IP1036" s="54"/>
      <c r="IQ1036" s="54"/>
      <c r="IR1036" s="54"/>
      <c r="IS1036" s="54"/>
      <c r="IT1036" s="54"/>
      <c r="IU1036" s="54"/>
      <c r="IV1036" s="54"/>
      <c r="IW1036" s="54"/>
      <c r="IX1036" s="54"/>
      <c r="IY1036" s="54"/>
      <c r="IZ1036" s="54"/>
      <c r="JA1036" s="16"/>
      <c r="JB1036" s="16"/>
      <c r="JC1036" s="16"/>
      <c r="JD1036" s="16"/>
    </row>
    <row r="1037" spans="1:264" s="6" customFormat="1" x14ac:dyDescent="0.25">
      <c r="A1037" s="55">
        <v>1033</v>
      </c>
      <c r="B1037" s="56">
        <f>ESTUDIANTES!B1037</f>
        <v>0</v>
      </c>
      <c r="C1037" s="56">
        <f>ESTUDIANTES!C1037</f>
        <v>0</v>
      </c>
      <c r="D1037" s="97">
        <f>ESTUDIANTES!D1037</f>
        <v>0</v>
      </c>
      <c r="E1037" s="97"/>
      <c r="F1037" s="97"/>
      <c r="G1037" s="97"/>
      <c r="H1037" s="57">
        <f>ESTUDIANTES!H1037</f>
        <v>0</v>
      </c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  <c r="CP1037" s="54"/>
      <c r="CQ1037" s="54"/>
      <c r="CR1037" s="54"/>
      <c r="CS1037" s="54"/>
      <c r="CT1037" s="54"/>
      <c r="CU1037" s="54"/>
      <c r="CV1037" s="54"/>
      <c r="CW1037" s="54"/>
      <c r="CX1037" s="54"/>
      <c r="CY1037" s="54"/>
      <c r="CZ1037" s="54"/>
      <c r="DA1037" s="54"/>
      <c r="DB1037" s="54"/>
      <c r="DC1037" s="54"/>
      <c r="DD1037" s="54"/>
      <c r="DE1037" s="54"/>
      <c r="DF1037" s="54"/>
      <c r="DG1037" s="54"/>
      <c r="DH1037" s="54"/>
      <c r="DI1037" s="54"/>
      <c r="DJ1037" s="54"/>
      <c r="DK1037" s="54"/>
      <c r="DL1037" s="54"/>
      <c r="DM1037" s="54"/>
      <c r="DN1037" s="54"/>
      <c r="DO1037" s="54"/>
      <c r="DP1037" s="54"/>
      <c r="DQ1037" s="54"/>
      <c r="DR1037" s="54"/>
      <c r="DS1037" s="54"/>
      <c r="DT1037" s="54"/>
      <c r="DU1037" s="54"/>
      <c r="DV1037" s="54"/>
      <c r="DW1037" s="54"/>
      <c r="DX1037" s="54"/>
      <c r="DY1037" s="54"/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  <c r="EJ1037" s="54"/>
      <c r="EK1037" s="54"/>
      <c r="EL1037" s="54"/>
      <c r="EM1037" s="54"/>
      <c r="EN1037" s="54"/>
      <c r="EO1037" s="54"/>
      <c r="EP1037" s="54"/>
      <c r="EQ1037" s="54"/>
      <c r="ER1037" s="54"/>
      <c r="ES1037" s="54"/>
      <c r="ET1037" s="54"/>
      <c r="EU1037" s="54"/>
      <c r="EV1037" s="54"/>
      <c r="EW1037" s="54"/>
      <c r="EX1037" s="54"/>
      <c r="EY1037" s="54"/>
      <c r="EZ1037" s="54"/>
      <c r="FA1037" s="54"/>
      <c r="FB1037" s="54"/>
      <c r="FC1037" s="54"/>
      <c r="FD1037" s="54"/>
      <c r="FE1037" s="54"/>
      <c r="FF1037" s="54"/>
      <c r="FG1037" s="54"/>
      <c r="FH1037" s="54"/>
      <c r="FI1037" s="54"/>
      <c r="FJ1037" s="54"/>
      <c r="FK1037" s="54"/>
      <c r="FL1037" s="54"/>
      <c r="FM1037" s="54"/>
      <c r="FN1037" s="54"/>
      <c r="FO1037" s="54"/>
      <c r="FP1037" s="54"/>
      <c r="FQ1037" s="54"/>
      <c r="FR1037" s="54"/>
      <c r="FS1037" s="54"/>
      <c r="FT1037" s="54"/>
      <c r="FU1037" s="54"/>
      <c r="FV1037" s="54"/>
      <c r="FW1037" s="54"/>
      <c r="FX1037" s="54"/>
      <c r="FY1037" s="54"/>
      <c r="FZ1037" s="54"/>
      <c r="GA1037" s="54"/>
      <c r="GB1037" s="54"/>
      <c r="GC1037" s="54"/>
      <c r="GD1037" s="54"/>
      <c r="GE1037" s="54"/>
      <c r="GF1037" s="54"/>
      <c r="GG1037" s="54"/>
      <c r="GH1037" s="54"/>
      <c r="GI1037" s="54"/>
      <c r="GJ1037" s="54"/>
      <c r="GK1037" s="54"/>
      <c r="GL1037" s="54"/>
      <c r="GM1037" s="54"/>
      <c r="GN1037" s="54"/>
      <c r="GO1037" s="54"/>
      <c r="GP1037" s="54"/>
      <c r="GQ1037" s="54"/>
      <c r="GR1037" s="54"/>
      <c r="GS1037" s="54"/>
      <c r="GT1037" s="54"/>
      <c r="GU1037" s="54"/>
      <c r="GV1037" s="54"/>
      <c r="GW1037" s="54"/>
      <c r="GX1037" s="54"/>
      <c r="GY1037" s="54"/>
      <c r="GZ1037" s="54"/>
      <c r="HA1037" s="54"/>
      <c r="HB1037" s="54"/>
      <c r="HC1037" s="54"/>
      <c r="HD1037" s="54"/>
      <c r="HE1037" s="54"/>
      <c r="HF1037" s="54"/>
      <c r="HG1037" s="54"/>
      <c r="HH1037" s="54"/>
      <c r="HI1037" s="54"/>
      <c r="HJ1037" s="54"/>
      <c r="HK1037" s="54"/>
      <c r="HL1037" s="54"/>
      <c r="HM1037" s="54"/>
      <c r="HN1037" s="54"/>
      <c r="HO1037" s="54"/>
      <c r="HP1037" s="54"/>
      <c r="HQ1037" s="54"/>
      <c r="HR1037" s="54"/>
      <c r="HS1037" s="54"/>
      <c r="HT1037" s="54"/>
      <c r="HU1037" s="54"/>
      <c r="HV1037" s="54"/>
      <c r="HW1037" s="54"/>
      <c r="HX1037" s="54"/>
      <c r="HY1037" s="54"/>
      <c r="HZ1037" s="54"/>
      <c r="IA1037" s="54"/>
      <c r="IB1037" s="54"/>
      <c r="IC1037" s="54"/>
      <c r="ID1037" s="54"/>
      <c r="IE1037" s="54"/>
      <c r="IF1037" s="54"/>
      <c r="IG1037" s="54"/>
      <c r="IH1037" s="54"/>
      <c r="II1037" s="54"/>
      <c r="IJ1037" s="54"/>
      <c r="IK1037" s="54"/>
      <c r="IL1037" s="54"/>
      <c r="IM1037" s="54"/>
      <c r="IN1037" s="54"/>
      <c r="IO1037" s="54"/>
      <c r="IP1037" s="54"/>
      <c r="IQ1037" s="54"/>
      <c r="IR1037" s="54"/>
      <c r="IS1037" s="54"/>
      <c r="IT1037" s="54"/>
      <c r="IU1037" s="54"/>
      <c r="IV1037" s="54"/>
      <c r="IW1037" s="54"/>
      <c r="IX1037" s="54"/>
      <c r="IY1037" s="54"/>
      <c r="IZ1037" s="54"/>
      <c r="JA1037" s="16"/>
      <c r="JB1037" s="16"/>
      <c r="JC1037" s="16"/>
      <c r="JD1037" s="16"/>
    </row>
    <row r="1038" spans="1:264" s="6" customFormat="1" x14ac:dyDescent="0.25">
      <c r="A1038" s="55">
        <v>1034</v>
      </c>
      <c r="B1038" s="56">
        <f>ESTUDIANTES!B1038</f>
        <v>0</v>
      </c>
      <c r="C1038" s="56">
        <f>ESTUDIANTES!C1038</f>
        <v>0</v>
      </c>
      <c r="D1038" s="97">
        <f>ESTUDIANTES!D1038</f>
        <v>0</v>
      </c>
      <c r="E1038" s="97"/>
      <c r="F1038" s="97"/>
      <c r="G1038" s="97"/>
      <c r="H1038" s="57">
        <f>ESTUDIANTES!H1038</f>
        <v>0</v>
      </c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  <c r="CP1038" s="54"/>
      <c r="CQ1038" s="54"/>
      <c r="CR1038" s="54"/>
      <c r="CS1038" s="54"/>
      <c r="CT1038" s="54"/>
      <c r="CU1038" s="54"/>
      <c r="CV1038" s="54"/>
      <c r="CW1038" s="54"/>
      <c r="CX1038" s="54"/>
      <c r="CY1038" s="54"/>
      <c r="CZ1038" s="54"/>
      <c r="DA1038" s="54"/>
      <c r="DB1038" s="54"/>
      <c r="DC1038" s="54"/>
      <c r="DD1038" s="54"/>
      <c r="DE1038" s="54"/>
      <c r="DF1038" s="54"/>
      <c r="DG1038" s="54"/>
      <c r="DH1038" s="54"/>
      <c r="DI1038" s="54"/>
      <c r="DJ1038" s="54"/>
      <c r="DK1038" s="54"/>
      <c r="DL1038" s="54"/>
      <c r="DM1038" s="54"/>
      <c r="DN1038" s="54"/>
      <c r="DO1038" s="54"/>
      <c r="DP1038" s="54"/>
      <c r="DQ1038" s="54"/>
      <c r="DR1038" s="54"/>
      <c r="DS1038" s="54"/>
      <c r="DT1038" s="54"/>
      <c r="DU1038" s="54"/>
      <c r="DV1038" s="54"/>
      <c r="DW1038" s="54"/>
      <c r="DX1038" s="54"/>
      <c r="DY1038" s="54"/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  <c r="EJ1038" s="54"/>
      <c r="EK1038" s="54"/>
      <c r="EL1038" s="54"/>
      <c r="EM1038" s="54"/>
      <c r="EN1038" s="54"/>
      <c r="EO1038" s="54"/>
      <c r="EP1038" s="54"/>
      <c r="EQ1038" s="54"/>
      <c r="ER1038" s="54"/>
      <c r="ES1038" s="54"/>
      <c r="ET1038" s="54"/>
      <c r="EU1038" s="54"/>
      <c r="EV1038" s="54"/>
      <c r="EW1038" s="54"/>
      <c r="EX1038" s="54"/>
      <c r="EY1038" s="54"/>
      <c r="EZ1038" s="54"/>
      <c r="FA1038" s="54"/>
      <c r="FB1038" s="54"/>
      <c r="FC1038" s="54"/>
      <c r="FD1038" s="54"/>
      <c r="FE1038" s="54"/>
      <c r="FF1038" s="54"/>
      <c r="FG1038" s="54"/>
      <c r="FH1038" s="54"/>
      <c r="FI1038" s="54"/>
      <c r="FJ1038" s="54"/>
      <c r="FK1038" s="54"/>
      <c r="FL1038" s="54"/>
      <c r="FM1038" s="54"/>
      <c r="FN1038" s="54"/>
      <c r="FO1038" s="54"/>
      <c r="FP1038" s="54"/>
      <c r="FQ1038" s="54"/>
      <c r="FR1038" s="54"/>
      <c r="FS1038" s="54"/>
      <c r="FT1038" s="54"/>
      <c r="FU1038" s="54"/>
      <c r="FV1038" s="54"/>
      <c r="FW1038" s="54"/>
      <c r="FX1038" s="54"/>
      <c r="FY1038" s="54"/>
      <c r="FZ1038" s="54"/>
      <c r="GA1038" s="54"/>
      <c r="GB1038" s="54"/>
      <c r="GC1038" s="54"/>
      <c r="GD1038" s="54"/>
      <c r="GE1038" s="54"/>
      <c r="GF1038" s="54"/>
      <c r="GG1038" s="54"/>
      <c r="GH1038" s="54"/>
      <c r="GI1038" s="54"/>
      <c r="GJ1038" s="54"/>
      <c r="GK1038" s="54"/>
      <c r="GL1038" s="54"/>
      <c r="GM1038" s="54"/>
      <c r="GN1038" s="54"/>
      <c r="GO1038" s="54"/>
      <c r="GP1038" s="54"/>
      <c r="GQ1038" s="54"/>
      <c r="GR1038" s="54"/>
      <c r="GS1038" s="54"/>
      <c r="GT1038" s="54"/>
      <c r="GU1038" s="54"/>
      <c r="GV1038" s="54"/>
      <c r="GW1038" s="54"/>
      <c r="GX1038" s="54"/>
      <c r="GY1038" s="54"/>
      <c r="GZ1038" s="54"/>
      <c r="HA1038" s="54"/>
      <c r="HB1038" s="54"/>
      <c r="HC1038" s="54"/>
      <c r="HD1038" s="54"/>
      <c r="HE1038" s="54"/>
      <c r="HF1038" s="54"/>
      <c r="HG1038" s="54"/>
      <c r="HH1038" s="54"/>
      <c r="HI1038" s="54"/>
      <c r="HJ1038" s="54"/>
      <c r="HK1038" s="54"/>
      <c r="HL1038" s="54"/>
      <c r="HM1038" s="54"/>
      <c r="HN1038" s="54"/>
      <c r="HO1038" s="54"/>
      <c r="HP1038" s="54"/>
      <c r="HQ1038" s="54"/>
      <c r="HR1038" s="54"/>
      <c r="HS1038" s="54"/>
      <c r="HT1038" s="54"/>
      <c r="HU1038" s="54"/>
      <c r="HV1038" s="54"/>
      <c r="HW1038" s="54"/>
      <c r="HX1038" s="54"/>
      <c r="HY1038" s="54"/>
      <c r="HZ1038" s="54"/>
      <c r="IA1038" s="54"/>
      <c r="IB1038" s="54"/>
      <c r="IC1038" s="54"/>
      <c r="ID1038" s="54"/>
      <c r="IE1038" s="54"/>
      <c r="IF1038" s="54"/>
      <c r="IG1038" s="54"/>
      <c r="IH1038" s="54"/>
      <c r="II1038" s="54"/>
      <c r="IJ1038" s="54"/>
      <c r="IK1038" s="54"/>
      <c r="IL1038" s="54"/>
      <c r="IM1038" s="54"/>
      <c r="IN1038" s="54"/>
      <c r="IO1038" s="54"/>
      <c r="IP1038" s="54"/>
      <c r="IQ1038" s="54"/>
      <c r="IR1038" s="54"/>
      <c r="IS1038" s="54"/>
      <c r="IT1038" s="54"/>
      <c r="IU1038" s="54"/>
      <c r="IV1038" s="54"/>
      <c r="IW1038" s="54"/>
      <c r="IX1038" s="54"/>
      <c r="IY1038" s="54"/>
      <c r="IZ1038" s="54"/>
      <c r="JA1038" s="16"/>
      <c r="JB1038" s="16"/>
      <c r="JC1038" s="16"/>
      <c r="JD1038" s="16"/>
    </row>
    <row r="1039" spans="1:264" s="6" customFormat="1" x14ac:dyDescent="0.25">
      <c r="A1039" s="55">
        <v>1035</v>
      </c>
      <c r="B1039" s="56">
        <f>ESTUDIANTES!B1039</f>
        <v>0</v>
      </c>
      <c r="C1039" s="56">
        <f>ESTUDIANTES!C1039</f>
        <v>0</v>
      </c>
      <c r="D1039" s="97">
        <f>ESTUDIANTES!D1039</f>
        <v>0</v>
      </c>
      <c r="E1039" s="97"/>
      <c r="F1039" s="97"/>
      <c r="G1039" s="97"/>
      <c r="H1039" s="57">
        <f>ESTUDIANTES!H1039</f>
        <v>0</v>
      </c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  <c r="CP1039" s="54"/>
      <c r="CQ1039" s="54"/>
      <c r="CR1039" s="54"/>
      <c r="CS1039" s="54"/>
      <c r="CT1039" s="54"/>
      <c r="CU1039" s="54"/>
      <c r="CV1039" s="54"/>
      <c r="CW1039" s="54"/>
      <c r="CX1039" s="54"/>
      <c r="CY1039" s="54"/>
      <c r="CZ1039" s="54"/>
      <c r="DA1039" s="54"/>
      <c r="DB1039" s="54"/>
      <c r="DC1039" s="54"/>
      <c r="DD1039" s="54"/>
      <c r="DE1039" s="54"/>
      <c r="DF1039" s="54"/>
      <c r="DG1039" s="54"/>
      <c r="DH1039" s="54"/>
      <c r="DI1039" s="54"/>
      <c r="DJ1039" s="54"/>
      <c r="DK1039" s="54"/>
      <c r="DL1039" s="54"/>
      <c r="DM1039" s="54"/>
      <c r="DN1039" s="54"/>
      <c r="DO1039" s="54"/>
      <c r="DP1039" s="54"/>
      <c r="DQ1039" s="54"/>
      <c r="DR1039" s="54"/>
      <c r="DS1039" s="54"/>
      <c r="DT1039" s="54"/>
      <c r="DU1039" s="54"/>
      <c r="DV1039" s="54"/>
      <c r="DW1039" s="54"/>
      <c r="DX1039" s="54"/>
      <c r="DY1039" s="54"/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  <c r="EJ1039" s="54"/>
      <c r="EK1039" s="54"/>
      <c r="EL1039" s="54"/>
      <c r="EM1039" s="54"/>
      <c r="EN1039" s="54"/>
      <c r="EO1039" s="54"/>
      <c r="EP1039" s="54"/>
      <c r="EQ1039" s="54"/>
      <c r="ER1039" s="54"/>
      <c r="ES1039" s="54"/>
      <c r="ET1039" s="54"/>
      <c r="EU1039" s="54"/>
      <c r="EV1039" s="54"/>
      <c r="EW1039" s="54"/>
      <c r="EX1039" s="54"/>
      <c r="EY1039" s="54"/>
      <c r="EZ1039" s="54"/>
      <c r="FA1039" s="54"/>
      <c r="FB1039" s="54"/>
      <c r="FC1039" s="54"/>
      <c r="FD1039" s="54"/>
      <c r="FE1039" s="54"/>
      <c r="FF1039" s="54"/>
      <c r="FG1039" s="54"/>
      <c r="FH1039" s="54"/>
      <c r="FI1039" s="54"/>
      <c r="FJ1039" s="54"/>
      <c r="FK1039" s="54"/>
      <c r="FL1039" s="54"/>
      <c r="FM1039" s="54"/>
      <c r="FN1039" s="54"/>
      <c r="FO1039" s="54"/>
      <c r="FP1039" s="54"/>
      <c r="FQ1039" s="54"/>
      <c r="FR1039" s="54"/>
      <c r="FS1039" s="54"/>
      <c r="FT1039" s="54"/>
      <c r="FU1039" s="54"/>
      <c r="FV1039" s="54"/>
      <c r="FW1039" s="54"/>
      <c r="FX1039" s="54"/>
      <c r="FY1039" s="54"/>
      <c r="FZ1039" s="54"/>
      <c r="GA1039" s="54"/>
      <c r="GB1039" s="54"/>
      <c r="GC1039" s="54"/>
      <c r="GD1039" s="54"/>
      <c r="GE1039" s="54"/>
      <c r="GF1039" s="54"/>
      <c r="GG1039" s="54"/>
      <c r="GH1039" s="54"/>
      <c r="GI1039" s="54"/>
      <c r="GJ1039" s="54"/>
      <c r="GK1039" s="54"/>
      <c r="GL1039" s="54"/>
      <c r="GM1039" s="54"/>
      <c r="GN1039" s="54"/>
      <c r="GO1039" s="54"/>
      <c r="GP1039" s="54"/>
      <c r="GQ1039" s="54"/>
      <c r="GR1039" s="54"/>
      <c r="GS1039" s="54"/>
      <c r="GT1039" s="54"/>
      <c r="GU1039" s="54"/>
      <c r="GV1039" s="54"/>
      <c r="GW1039" s="54"/>
      <c r="GX1039" s="54"/>
      <c r="GY1039" s="54"/>
      <c r="GZ1039" s="54"/>
      <c r="HA1039" s="54"/>
      <c r="HB1039" s="54"/>
      <c r="HC1039" s="54"/>
      <c r="HD1039" s="54"/>
      <c r="HE1039" s="54"/>
      <c r="HF1039" s="54"/>
      <c r="HG1039" s="54"/>
      <c r="HH1039" s="54"/>
      <c r="HI1039" s="54"/>
      <c r="HJ1039" s="54"/>
      <c r="HK1039" s="54"/>
      <c r="HL1039" s="54"/>
      <c r="HM1039" s="54"/>
      <c r="HN1039" s="54"/>
      <c r="HO1039" s="54"/>
      <c r="HP1039" s="54"/>
      <c r="HQ1039" s="54"/>
      <c r="HR1039" s="54"/>
      <c r="HS1039" s="54"/>
      <c r="HT1039" s="54"/>
      <c r="HU1039" s="54"/>
      <c r="HV1039" s="54"/>
      <c r="HW1039" s="54"/>
      <c r="HX1039" s="54"/>
      <c r="HY1039" s="54"/>
      <c r="HZ1039" s="54"/>
      <c r="IA1039" s="54"/>
      <c r="IB1039" s="54"/>
      <c r="IC1039" s="54"/>
      <c r="ID1039" s="54"/>
      <c r="IE1039" s="54"/>
      <c r="IF1039" s="54"/>
      <c r="IG1039" s="54"/>
      <c r="IH1039" s="54"/>
      <c r="II1039" s="54"/>
      <c r="IJ1039" s="54"/>
      <c r="IK1039" s="54"/>
      <c r="IL1039" s="54"/>
      <c r="IM1039" s="54"/>
      <c r="IN1039" s="54"/>
      <c r="IO1039" s="54"/>
      <c r="IP1039" s="54"/>
      <c r="IQ1039" s="54"/>
      <c r="IR1039" s="54"/>
      <c r="IS1039" s="54"/>
      <c r="IT1039" s="54"/>
      <c r="IU1039" s="54"/>
      <c r="IV1039" s="54"/>
      <c r="IW1039" s="54"/>
      <c r="IX1039" s="54"/>
      <c r="IY1039" s="54"/>
      <c r="IZ1039" s="54"/>
      <c r="JA1039" s="16"/>
      <c r="JB1039" s="16"/>
      <c r="JC1039" s="16"/>
      <c r="JD1039" s="16"/>
    </row>
    <row r="1040" spans="1:264" s="6" customFormat="1" x14ac:dyDescent="0.25">
      <c r="A1040" s="55">
        <v>1036</v>
      </c>
      <c r="B1040" s="56">
        <f>ESTUDIANTES!B1040</f>
        <v>0</v>
      </c>
      <c r="C1040" s="56">
        <f>ESTUDIANTES!C1040</f>
        <v>0</v>
      </c>
      <c r="D1040" s="97">
        <f>ESTUDIANTES!D1040</f>
        <v>0</v>
      </c>
      <c r="E1040" s="97"/>
      <c r="F1040" s="97"/>
      <c r="G1040" s="97"/>
      <c r="H1040" s="57">
        <f>ESTUDIANTES!H1040</f>
        <v>0</v>
      </c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  <c r="CP1040" s="54"/>
      <c r="CQ1040" s="54"/>
      <c r="CR1040" s="54"/>
      <c r="CS1040" s="54"/>
      <c r="CT1040" s="54"/>
      <c r="CU1040" s="54"/>
      <c r="CV1040" s="54"/>
      <c r="CW1040" s="54"/>
      <c r="CX1040" s="54"/>
      <c r="CY1040" s="54"/>
      <c r="CZ1040" s="54"/>
      <c r="DA1040" s="54"/>
      <c r="DB1040" s="54"/>
      <c r="DC1040" s="54"/>
      <c r="DD1040" s="54"/>
      <c r="DE1040" s="54"/>
      <c r="DF1040" s="54"/>
      <c r="DG1040" s="54"/>
      <c r="DH1040" s="54"/>
      <c r="DI1040" s="54"/>
      <c r="DJ1040" s="54"/>
      <c r="DK1040" s="54"/>
      <c r="DL1040" s="54"/>
      <c r="DM1040" s="54"/>
      <c r="DN1040" s="54"/>
      <c r="DO1040" s="54"/>
      <c r="DP1040" s="54"/>
      <c r="DQ1040" s="54"/>
      <c r="DR1040" s="54"/>
      <c r="DS1040" s="54"/>
      <c r="DT1040" s="54"/>
      <c r="DU1040" s="54"/>
      <c r="DV1040" s="54"/>
      <c r="DW1040" s="54"/>
      <c r="DX1040" s="54"/>
      <c r="DY1040" s="54"/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  <c r="EJ1040" s="54"/>
      <c r="EK1040" s="54"/>
      <c r="EL1040" s="54"/>
      <c r="EM1040" s="54"/>
      <c r="EN1040" s="54"/>
      <c r="EO1040" s="54"/>
      <c r="EP1040" s="54"/>
      <c r="EQ1040" s="54"/>
      <c r="ER1040" s="54"/>
      <c r="ES1040" s="54"/>
      <c r="ET1040" s="54"/>
      <c r="EU1040" s="54"/>
      <c r="EV1040" s="54"/>
      <c r="EW1040" s="54"/>
      <c r="EX1040" s="54"/>
      <c r="EY1040" s="54"/>
      <c r="EZ1040" s="54"/>
      <c r="FA1040" s="54"/>
      <c r="FB1040" s="54"/>
      <c r="FC1040" s="54"/>
      <c r="FD1040" s="54"/>
      <c r="FE1040" s="54"/>
      <c r="FF1040" s="54"/>
      <c r="FG1040" s="54"/>
      <c r="FH1040" s="54"/>
      <c r="FI1040" s="54"/>
      <c r="FJ1040" s="54"/>
      <c r="FK1040" s="54"/>
      <c r="FL1040" s="54"/>
      <c r="FM1040" s="54"/>
      <c r="FN1040" s="54"/>
      <c r="FO1040" s="54"/>
      <c r="FP1040" s="54"/>
      <c r="FQ1040" s="54"/>
      <c r="FR1040" s="54"/>
      <c r="FS1040" s="54"/>
      <c r="FT1040" s="54"/>
      <c r="FU1040" s="54"/>
      <c r="FV1040" s="54"/>
      <c r="FW1040" s="54"/>
      <c r="FX1040" s="54"/>
      <c r="FY1040" s="54"/>
      <c r="FZ1040" s="54"/>
      <c r="GA1040" s="54"/>
      <c r="GB1040" s="54"/>
      <c r="GC1040" s="54"/>
      <c r="GD1040" s="54"/>
      <c r="GE1040" s="54"/>
      <c r="GF1040" s="54"/>
      <c r="GG1040" s="54"/>
      <c r="GH1040" s="54"/>
      <c r="GI1040" s="54"/>
      <c r="GJ1040" s="54"/>
      <c r="GK1040" s="54"/>
      <c r="GL1040" s="54"/>
      <c r="GM1040" s="54"/>
      <c r="GN1040" s="54"/>
      <c r="GO1040" s="54"/>
      <c r="GP1040" s="54"/>
      <c r="GQ1040" s="54"/>
      <c r="GR1040" s="54"/>
      <c r="GS1040" s="54"/>
      <c r="GT1040" s="54"/>
      <c r="GU1040" s="54"/>
      <c r="GV1040" s="54"/>
      <c r="GW1040" s="54"/>
      <c r="GX1040" s="54"/>
      <c r="GY1040" s="54"/>
      <c r="GZ1040" s="54"/>
      <c r="HA1040" s="54"/>
      <c r="HB1040" s="54"/>
      <c r="HC1040" s="54"/>
      <c r="HD1040" s="54"/>
      <c r="HE1040" s="54"/>
      <c r="HF1040" s="54"/>
      <c r="HG1040" s="54"/>
      <c r="HH1040" s="54"/>
      <c r="HI1040" s="54"/>
      <c r="HJ1040" s="54"/>
      <c r="HK1040" s="54"/>
      <c r="HL1040" s="54"/>
      <c r="HM1040" s="54"/>
      <c r="HN1040" s="54"/>
      <c r="HO1040" s="54"/>
      <c r="HP1040" s="54"/>
      <c r="HQ1040" s="54"/>
      <c r="HR1040" s="54"/>
      <c r="HS1040" s="54"/>
      <c r="HT1040" s="54"/>
      <c r="HU1040" s="54"/>
      <c r="HV1040" s="54"/>
      <c r="HW1040" s="54"/>
      <c r="HX1040" s="54"/>
      <c r="HY1040" s="54"/>
      <c r="HZ1040" s="54"/>
      <c r="IA1040" s="54"/>
      <c r="IB1040" s="54"/>
      <c r="IC1040" s="54"/>
      <c r="ID1040" s="54"/>
      <c r="IE1040" s="54"/>
      <c r="IF1040" s="54"/>
      <c r="IG1040" s="54"/>
      <c r="IH1040" s="54"/>
      <c r="II1040" s="54"/>
      <c r="IJ1040" s="54"/>
      <c r="IK1040" s="54"/>
      <c r="IL1040" s="54"/>
      <c r="IM1040" s="54"/>
      <c r="IN1040" s="54"/>
      <c r="IO1040" s="54"/>
      <c r="IP1040" s="54"/>
      <c r="IQ1040" s="54"/>
      <c r="IR1040" s="54"/>
      <c r="IS1040" s="54"/>
      <c r="IT1040" s="54"/>
      <c r="IU1040" s="54"/>
      <c r="IV1040" s="54"/>
      <c r="IW1040" s="54"/>
      <c r="IX1040" s="54"/>
      <c r="IY1040" s="54"/>
      <c r="IZ1040" s="54"/>
      <c r="JA1040" s="16"/>
      <c r="JB1040" s="16"/>
      <c r="JC1040" s="16"/>
      <c r="JD1040" s="16"/>
    </row>
    <row r="1041" spans="1:264" s="6" customFormat="1" x14ac:dyDescent="0.25">
      <c r="A1041" s="55">
        <v>1037</v>
      </c>
      <c r="B1041" s="56">
        <f>ESTUDIANTES!B1041</f>
        <v>0</v>
      </c>
      <c r="C1041" s="56">
        <f>ESTUDIANTES!C1041</f>
        <v>0</v>
      </c>
      <c r="D1041" s="97">
        <f>ESTUDIANTES!D1041</f>
        <v>0</v>
      </c>
      <c r="E1041" s="97"/>
      <c r="F1041" s="97"/>
      <c r="G1041" s="97"/>
      <c r="H1041" s="57">
        <f>ESTUDIANTES!H1041</f>
        <v>0</v>
      </c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  <c r="CP1041" s="54"/>
      <c r="CQ1041" s="54"/>
      <c r="CR1041" s="54"/>
      <c r="CS1041" s="54"/>
      <c r="CT1041" s="54"/>
      <c r="CU1041" s="54"/>
      <c r="CV1041" s="54"/>
      <c r="CW1041" s="54"/>
      <c r="CX1041" s="54"/>
      <c r="CY1041" s="54"/>
      <c r="CZ1041" s="54"/>
      <c r="DA1041" s="54"/>
      <c r="DB1041" s="54"/>
      <c r="DC1041" s="54"/>
      <c r="DD1041" s="54"/>
      <c r="DE1041" s="54"/>
      <c r="DF1041" s="54"/>
      <c r="DG1041" s="54"/>
      <c r="DH1041" s="54"/>
      <c r="DI1041" s="54"/>
      <c r="DJ1041" s="54"/>
      <c r="DK1041" s="54"/>
      <c r="DL1041" s="54"/>
      <c r="DM1041" s="54"/>
      <c r="DN1041" s="54"/>
      <c r="DO1041" s="54"/>
      <c r="DP1041" s="54"/>
      <c r="DQ1041" s="54"/>
      <c r="DR1041" s="54"/>
      <c r="DS1041" s="54"/>
      <c r="DT1041" s="54"/>
      <c r="DU1041" s="54"/>
      <c r="DV1041" s="54"/>
      <c r="DW1041" s="54"/>
      <c r="DX1041" s="54"/>
      <c r="DY1041" s="54"/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  <c r="EJ1041" s="54"/>
      <c r="EK1041" s="54"/>
      <c r="EL1041" s="54"/>
      <c r="EM1041" s="54"/>
      <c r="EN1041" s="54"/>
      <c r="EO1041" s="54"/>
      <c r="EP1041" s="54"/>
      <c r="EQ1041" s="54"/>
      <c r="ER1041" s="54"/>
      <c r="ES1041" s="54"/>
      <c r="ET1041" s="54"/>
      <c r="EU1041" s="54"/>
      <c r="EV1041" s="54"/>
      <c r="EW1041" s="54"/>
      <c r="EX1041" s="54"/>
      <c r="EY1041" s="54"/>
      <c r="EZ1041" s="54"/>
      <c r="FA1041" s="54"/>
      <c r="FB1041" s="54"/>
      <c r="FC1041" s="54"/>
      <c r="FD1041" s="54"/>
      <c r="FE1041" s="54"/>
      <c r="FF1041" s="54"/>
      <c r="FG1041" s="54"/>
      <c r="FH1041" s="54"/>
      <c r="FI1041" s="54"/>
      <c r="FJ1041" s="54"/>
      <c r="FK1041" s="54"/>
      <c r="FL1041" s="54"/>
      <c r="FM1041" s="54"/>
      <c r="FN1041" s="54"/>
      <c r="FO1041" s="54"/>
      <c r="FP1041" s="54"/>
      <c r="FQ1041" s="54"/>
      <c r="FR1041" s="54"/>
      <c r="FS1041" s="54"/>
      <c r="FT1041" s="54"/>
      <c r="FU1041" s="54"/>
      <c r="FV1041" s="54"/>
      <c r="FW1041" s="54"/>
      <c r="FX1041" s="54"/>
      <c r="FY1041" s="54"/>
      <c r="FZ1041" s="54"/>
      <c r="GA1041" s="54"/>
      <c r="GB1041" s="54"/>
      <c r="GC1041" s="54"/>
      <c r="GD1041" s="54"/>
      <c r="GE1041" s="54"/>
      <c r="GF1041" s="54"/>
      <c r="GG1041" s="54"/>
      <c r="GH1041" s="54"/>
      <c r="GI1041" s="54"/>
      <c r="GJ1041" s="54"/>
      <c r="GK1041" s="54"/>
      <c r="GL1041" s="54"/>
      <c r="GM1041" s="54"/>
      <c r="GN1041" s="54"/>
      <c r="GO1041" s="54"/>
      <c r="GP1041" s="54"/>
      <c r="GQ1041" s="54"/>
      <c r="GR1041" s="54"/>
      <c r="GS1041" s="54"/>
      <c r="GT1041" s="54"/>
      <c r="GU1041" s="54"/>
      <c r="GV1041" s="54"/>
      <c r="GW1041" s="54"/>
      <c r="GX1041" s="54"/>
      <c r="GY1041" s="54"/>
      <c r="GZ1041" s="54"/>
      <c r="HA1041" s="54"/>
      <c r="HB1041" s="54"/>
      <c r="HC1041" s="54"/>
      <c r="HD1041" s="54"/>
      <c r="HE1041" s="54"/>
      <c r="HF1041" s="54"/>
      <c r="HG1041" s="54"/>
      <c r="HH1041" s="54"/>
      <c r="HI1041" s="54"/>
      <c r="HJ1041" s="54"/>
      <c r="HK1041" s="54"/>
      <c r="HL1041" s="54"/>
      <c r="HM1041" s="54"/>
      <c r="HN1041" s="54"/>
      <c r="HO1041" s="54"/>
      <c r="HP1041" s="54"/>
      <c r="HQ1041" s="54"/>
      <c r="HR1041" s="54"/>
      <c r="HS1041" s="54"/>
      <c r="HT1041" s="54"/>
      <c r="HU1041" s="54"/>
      <c r="HV1041" s="54"/>
      <c r="HW1041" s="54"/>
      <c r="HX1041" s="54"/>
      <c r="HY1041" s="54"/>
      <c r="HZ1041" s="54"/>
      <c r="IA1041" s="54"/>
      <c r="IB1041" s="54"/>
      <c r="IC1041" s="54"/>
      <c r="ID1041" s="54"/>
      <c r="IE1041" s="54"/>
      <c r="IF1041" s="54"/>
      <c r="IG1041" s="54"/>
      <c r="IH1041" s="54"/>
      <c r="II1041" s="54"/>
      <c r="IJ1041" s="54"/>
      <c r="IK1041" s="54"/>
      <c r="IL1041" s="54"/>
      <c r="IM1041" s="54"/>
      <c r="IN1041" s="54"/>
      <c r="IO1041" s="54"/>
      <c r="IP1041" s="54"/>
      <c r="IQ1041" s="54"/>
      <c r="IR1041" s="54"/>
      <c r="IS1041" s="54"/>
      <c r="IT1041" s="54"/>
      <c r="IU1041" s="54"/>
      <c r="IV1041" s="54"/>
      <c r="IW1041" s="54"/>
      <c r="IX1041" s="54"/>
      <c r="IY1041" s="54"/>
      <c r="IZ1041" s="54"/>
      <c r="JA1041" s="16"/>
      <c r="JB1041" s="16"/>
      <c r="JC1041" s="16"/>
      <c r="JD1041" s="16"/>
    </row>
    <row r="1042" spans="1:264" s="6" customFormat="1" x14ac:dyDescent="0.25">
      <c r="A1042" s="55">
        <v>1038</v>
      </c>
      <c r="B1042" s="56">
        <f>ESTUDIANTES!B1042</f>
        <v>0</v>
      </c>
      <c r="C1042" s="56">
        <f>ESTUDIANTES!C1042</f>
        <v>0</v>
      </c>
      <c r="D1042" s="97">
        <f>ESTUDIANTES!D1042</f>
        <v>0</v>
      </c>
      <c r="E1042" s="97"/>
      <c r="F1042" s="97"/>
      <c r="G1042" s="97"/>
      <c r="H1042" s="57">
        <f>ESTUDIANTES!H1042</f>
        <v>0</v>
      </c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A1042" s="54"/>
      <c r="CB1042" s="54"/>
      <c r="CC1042" s="54"/>
      <c r="CD1042" s="54"/>
      <c r="CE1042" s="54"/>
      <c r="CF1042" s="54"/>
      <c r="CG1042" s="54"/>
      <c r="CH1042" s="54"/>
      <c r="CI1042" s="54"/>
      <c r="CJ1042" s="54"/>
      <c r="CK1042" s="54"/>
      <c r="CL1042" s="54"/>
      <c r="CM1042" s="54"/>
      <c r="CN1042" s="54"/>
      <c r="CO1042" s="54"/>
      <c r="CP1042" s="54"/>
      <c r="CQ1042" s="54"/>
      <c r="CR1042" s="54"/>
      <c r="CS1042" s="54"/>
      <c r="CT1042" s="54"/>
      <c r="CU1042" s="54"/>
      <c r="CV1042" s="54"/>
      <c r="CW1042" s="54"/>
      <c r="CX1042" s="54"/>
      <c r="CY1042" s="54"/>
      <c r="CZ1042" s="54"/>
      <c r="DA1042" s="54"/>
      <c r="DB1042" s="54"/>
      <c r="DC1042" s="54"/>
      <c r="DD1042" s="54"/>
      <c r="DE1042" s="54"/>
      <c r="DF1042" s="54"/>
      <c r="DG1042" s="54"/>
      <c r="DH1042" s="54"/>
      <c r="DI1042" s="54"/>
      <c r="DJ1042" s="54"/>
      <c r="DK1042" s="54"/>
      <c r="DL1042" s="54"/>
      <c r="DM1042" s="54"/>
      <c r="DN1042" s="54"/>
      <c r="DO1042" s="54"/>
      <c r="DP1042" s="54"/>
      <c r="DQ1042" s="54"/>
      <c r="DR1042" s="54"/>
      <c r="DS1042" s="54"/>
      <c r="DT1042" s="54"/>
      <c r="DU1042" s="54"/>
      <c r="DV1042" s="54"/>
      <c r="DW1042" s="54"/>
      <c r="DX1042" s="54"/>
      <c r="DY1042" s="54"/>
      <c r="DZ1042" s="54"/>
      <c r="EA1042" s="54"/>
      <c r="EB1042" s="54"/>
      <c r="EC1042" s="54"/>
      <c r="ED1042" s="54"/>
      <c r="EE1042" s="54"/>
      <c r="EF1042" s="54"/>
      <c r="EG1042" s="54"/>
      <c r="EH1042" s="54"/>
      <c r="EI1042" s="54"/>
      <c r="EJ1042" s="54"/>
      <c r="EK1042" s="54"/>
      <c r="EL1042" s="54"/>
      <c r="EM1042" s="54"/>
      <c r="EN1042" s="54"/>
      <c r="EO1042" s="54"/>
      <c r="EP1042" s="54"/>
      <c r="EQ1042" s="54"/>
      <c r="ER1042" s="54"/>
      <c r="ES1042" s="54"/>
      <c r="ET1042" s="54"/>
      <c r="EU1042" s="54"/>
      <c r="EV1042" s="54"/>
      <c r="EW1042" s="54"/>
      <c r="EX1042" s="54"/>
      <c r="EY1042" s="54"/>
      <c r="EZ1042" s="54"/>
      <c r="FA1042" s="54"/>
      <c r="FB1042" s="54"/>
      <c r="FC1042" s="54"/>
      <c r="FD1042" s="54"/>
      <c r="FE1042" s="54"/>
      <c r="FF1042" s="54"/>
      <c r="FG1042" s="54"/>
      <c r="FH1042" s="54"/>
      <c r="FI1042" s="54"/>
      <c r="FJ1042" s="54"/>
      <c r="FK1042" s="54"/>
      <c r="FL1042" s="54"/>
      <c r="FM1042" s="54"/>
      <c r="FN1042" s="54"/>
      <c r="FO1042" s="54"/>
      <c r="FP1042" s="54"/>
      <c r="FQ1042" s="54"/>
      <c r="FR1042" s="54"/>
      <c r="FS1042" s="54"/>
      <c r="FT1042" s="54"/>
      <c r="FU1042" s="54"/>
      <c r="FV1042" s="54"/>
      <c r="FW1042" s="54"/>
      <c r="FX1042" s="54"/>
      <c r="FY1042" s="54"/>
      <c r="FZ1042" s="54"/>
      <c r="GA1042" s="54"/>
      <c r="GB1042" s="54"/>
      <c r="GC1042" s="54"/>
      <c r="GD1042" s="54"/>
      <c r="GE1042" s="54"/>
      <c r="GF1042" s="54"/>
      <c r="GG1042" s="54"/>
      <c r="GH1042" s="54"/>
      <c r="GI1042" s="54"/>
      <c r="GJ1042" s="54"/>
      <c r="GK1042" s="54"/>
      <c r="GL1042" s="54"/>
      <c r="GM1042" s="54"/>
      <c r="GN1042" s="54"/>
      <c r="GO1042" s="54"/>
      <c r="GP1042" s="54"/>
      <c r="GQ1042" s="54"/>
      <c r="GR1042" s="54"/>
      <c r="GS1042" s="54"/>
      <c r="GT1042" s="54"/>
      <c r="GU1042" s="54"/>
      <c r="GV1042" s="54"/>
      <c r="GW1042" s="54"/>
      <c r="GX1042" s="54"/>
      <c r="GY1042" s="54"/>
      <c r="GZ1042" s="54"/>
      <c r="HA1042" s="54"/>
      <c r="HB1042" s="54"/>
      <c r="HC1042" s="54"/>
      <c r="HD1042" s="54"/>
      <c r="HE1042" s="54"/>
      <c r="HF1042" s="54"/>
      <c r="HG1042" s="54"/>
      <c r="HH1042" s="54"/>
      <c r="HI1042" s="54"/>
      <c r="HJ1042" s="54"/>
      <c r="HK1042" s="54"/>
      <c r="HL1042" s="54"/>
      <c r="HM1042" s="54"/>
      <c r="HN1042" s="54"/>
      <c r="HO1042" s="54"/>
      <c r="HP1042" s="54"/>
      <c r="HQ1042" s="54"/>
      <c r="HR1042" s="54"/>
      <c r="HS1042" s="54"/>
      <c r="HT1042" s="54"/>
      <c r="HU1042" s="54"/>
      <c r="HV1042" s="54"/>
      <c r="HW1042" s="54"/>
      <c r="HX1042" s="54"/>
      <c r="HY1042" s="54"/>
      <c r="HZ1042" s="54"/>
      <c r="IA1042" s="54"/>
      <c r="IB1042" s="54"/>
      <c r="IC1042" s="54"/>
      <c r="ID1042" s="54"/>
      <c r="IE1042" s="54"/>
      <c r="IF1042" s="54"/>
      <c r="IG1042" s="54"/>
      <c r="IH1042" s="54"/>
      <c r="II1042" s="54"/>
      <c r="IJ1042" s="54"/>
      <c r="IK1042" s="54"/>
      <c r="IL1042" s="54"/>
      <c r="IM1042" s="54"/>
      <c r="IN1042" s="54"/>
      <c r="IO1042" s="54"/>
      <c r="IP1042" s="54"/>
      <c r="IQ1042" s="54"/>
      <c r="IR1042" s="54"/>
      <c r="IS1042" s="54"/>
      <c r="IT1042" s="54"/>
      <c r="IU1042" s="54"/>
      <c r="IV1042" s="54"/>
      <c r="IW1042" s="54"/>
      <c r="IX1042" s="54"/>
      <c r="IY1042" s="54"/>
      <c r="IZ1042" s="54"/>
      <c r="JA1042" s="16"/>
      <c r="JB1042" s="16"/>
      <c r="JC1042" s="16"/>
      <c r="JD1042" s="16"/>
    </row>
    <row r="1043" spans="1:264" s="6" customFormat="1" x14ac:dyDescent="0.25">
      <c r="A1043" s="55">
        <v>1039</v>
      </c>
      <c r="B1043" s="56">
        <f>ESTUDIANTES!B1043</f>
        <v>0</v>
      </c>
      <c r="C1043" s="56">
        <f>ESTUDIANTES!C1043</f>
        <v>0</v>
      </c>
      <c r="D1043" s="97">
        <f>ESTUDIANTES!D1043</f>
        <v>0</v>
      </c>
      <c r="E1043" s="97"/>
      <c r="F1043" s="97"/>
      <c r="G1043" s="97"/>
      <c r="H1043" s="57">
        <f>ESTUDIANTES!H1043</f>
        <v>0</v>
      </c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A1043" s="54"/>
      <c r="CB1043" s="54"/>
      <c r="CC1043" s="54"/>
      <c r="CD1043" s="54"/>
      <c r="CE1043" s="54"/>
      <c r="CF1043" s="54"/>
      <c r="CG1043" s="54"/>
      <c r="CH1043" s="54"/>
      <c r="CI1043" s="54"/>
      <c r="CJ1043" s="54"/>
      <c r="CK1043" s="54"/>
      <c r="CL1043" s="54"/>
      <c r="CM1043" s="54"/>
      <c r="CN1043" s="54"/>
      <c r="CO1043" s="54"/>
      <c r="CP1043" s="54"/>
      <c r="CQ1043" s="54"/>
      <c r="CR1043" s="54"/>
      <c r="CS1043" s="54"/>
      <c r="CT1043" s="54"/>
      <c r="CU1043" s="54"/>
      <c r="CV1043" s="54"/>
      <c r="CW1043" s="54"/>
      <c r="CX1043" s="54"/>
      <c r="CY1043" s="54"/>
      <c r="CZ1043" s="54"/>
      <c r="DA1043" s="54"/>
      <c r="DB1043" s="54"/>
      <c r="DC1043" s="54"/>
      <c r="DD1043" s="54"/>
      <c r="DE1043" s="54"/>
      <c r="DF1043" s="54"/>
      <c r="DG1043" s="54"/>
      <c r="DH1043" s="54"/>
      <c r="DI1043" s="54"/>
      <c r="DJ1043" s="54"/>
      <c r="DK1043" s="54"/>
      <c r="DL1043" s="54"/>
      <c r="DM1043" s="54"/>
      <c r="DN1043" s="54"/>
      <c r="DO1043" s="54"/>
      <c r="DP1043" s="54"/>
      <c r="DQ1043" s="54"/>
      <c r="DR1043" s="54"/>
      <c r="DS1043" s="54"/>
      <c r="DT1043" s="54"/>
      <c r="DU1043" s="54"/>
      <c r="DV1043" s="54"/>
      <c r="DW1043" s="54"/>
      <c r="DX1043" s="54"/>
      <c r="DY1043" s="54"/>
      <c r="DZ1043" s="54"/>
      <c r="EA1043" s="54"/>
      <c r="EB1043" s="54"/>
      <c r="EC1043" s="54"/>
      <c r="ED1043" s="54"/>
      <c r="EE1043" s="54"/>
      <c r="EF1043" s="54"/>
      <c r="EG1043" s="54"/>
      <c r="EH1043" s="54"/>
      <c r="EI1043" s="54"/>
      <c r="EJ1043" s="54"/>
      <c r="EK1043" s="54"/>
      <c r="EL1043" s="54"/>
      <c r="EM1043" s="54"/>
      <c r="EN1043" s="54"/>
      <c r="EO1043" s="54"/>
      <c r="EP1043" s="54"/>
      <c r="EQ1043" s="54"/>
      <c r="ER1043" s="54"/>
      <c r="ES1043" s="54"/>
      <c r="ET1043" s="54"/>
      <c r="EU1043" s="54"/>
      <c r="EV1043" s="54"/>
      <c r="EW1043" s="54"/>
      <c r="EX1043" s="54"/>
      <c r="EY1043" s="54"/>
      <c r="EZ1043" s="54"/>
      <c r="FA1043" s="54"/>
      <c r="FB1043" s="54"/>
      <c r="FC1043" s="54"/>
      <c r="FD1043" s="54"/>
      <c r="FE1043" s="54"/>
      <c r="FF1043" s="54"/>
      <c r="FG1043" s="54"/>
      <c r="FH1043" s="54"/>
      <c r="FI1043" s="54"/>
      <c r="FJ1043" s="54"/>
      <c r="FK1043" s="54"/>
      <c r="FL1043" s="54"/>
      <c r="FM1043" s="54"/>
      <c r="FN1043" s="54"/>
      <c r="FO1043" s="54"/>
      <c r="FP1043" s="54"/>
      <c r="FQ1043" s="54"/>
      <c r="FR1043" s="54"/>
      <c r="FS1043" s="54"/>
      <c r="FT1043" s="54"/>
      <c r="FU1043" s="54"/>
      <c r="FV1043" s="54"/>
      <c r="FW1043" s="54"/>
      <c r="FX1043" s="54"/>
      <c r="FY1043" s="54"/>
      <c r="FZ1043" s="54"/>
      <c r="GA1043" s="54"/>
      <c r="GB1043" s="54"/>
      <c r="GC1043" s="54"/>
      <c r="GD1043" s="54"/>
      <c r="GE1043" s="54"/>
      <c r="GF1043" s="54"/>
      <c r="GG1043" s="54"/>
      <c r="GH1043" s="54"/>
      <c r="GI1043" s="54"/>
      <c r="GJ1043" s="54"/>
      <c r="GK1043" s="54"/>
      <c r="GL1043" s="54"/>
      <c r="GM1043" s="54"/>
      <c r="GN1043" s="54"/>
      <c r="GO1043" s="54"/>
      <c r="GP1043" s="54"/>
      <c r="GQ1043" s="54"/>
      <c r="GR1043" s="54"/>
      <c r="GS1043" s="54"/>
      <c r="GT1043" s="54"/>
      <c r="GU1043" s="54"/>
      <c r="GV1043" s="54"/>
      <c r="GW1043" s="54"/>
      <c r="GX1043" s="54"/>
      <c r="GY1043" s="54"/>
      <c r="GZ1043" s="54"/>
      <c r="HA1043" s="54"/>
      <c r="HB1043" s="54"/>
      <c r="HC1043" s="54"/>
      <c r="HD1043" s="54"/>
      <c r="HE1043" s="54"/>
      <c r="HF1043" s="54"/>
      <c r="HG1043" s="54"/>
      <c r="HH1043" s="54"/>
      <c r="HI1043" s="54"/>
      <c r="HJ1043" s="54"/>
      <c r="HK1043" s="54"/>
      <c r="HL1043" s="54"/>
      <c r="HM1043" s="54"/>
      <c r="HN1043" s="54"/>
      <c r="HO1043" s="54"/>
      <c r="HP1043" s="54"/>
      <c r="HQ1043" s="54"/>
      <c r="HR1043" s="54"/>
      <c r="HS1043" s="54"/>
      <c r="HT1043" s="54"/>
      <c r="HU1043" s="54"/>
      <c r="HV1043" s="54"/>
      <c r="HW1043" s="54"/>
      <c r="HX1043" s="54"/>
      <c r="HY1043" s="54"/>
      <c r="HZ1043" s="54"/>
      <c r="IA1043" s="54"/>
      <c r="IB1043" s="54"/>
      <c r="IC1043" s="54"/>
      <c r="ID1043" s="54"/>
      <c r="IE1043" s="54"/>
      <c r="IF1043" s="54"/>
      <c r="IG1043" s="54"/>
      <c r="IH1043" s="54"/>
      <c r="II1043" s="54"/>
      <c r="IJ1043" s="54"/>
      <c r="IK1043" s="54"/>
      <c r="IL1043" s="54"/>
      <c r="IM1043" s="54"/>
      <c r="IN1043" s="54"/>
      <c r="IO1043" s="54"/>
      <c r="IP1043" s="54"/>
      <c r="IQ1043" s="54"/>
      <c r="IR1043" s="54"/>
      <c r="IS1043" s="54"/>
      <c r="IT1043" s="54"/>
      <c r="IU1043" s="54"/>
      <c r="IV1043" s="54"/>
      <c r="IW1043" s="54"/>
      <c r="IX1043" s="54"/>
      <c r="IY1043" s="54"/>
      <c r="IZ1043" s="54"/>
      <c r="JA1043" s="16"/>
      <c r="JB1043" s="16"/>
      <c r="JC1043" s="16"/>
      <c r="JD1043" s="16"/>
    </row>
    <row r="1044" spans="1:264" s="6" customFormat="1" x14ac:dyDescent="0.25">
      <c r="A1044" s="55">
        <v>1040</v>
      </c>
      <c r="B1044" s="56">
        <f>ESTUDIANTES!B1044</f>
        <v>0</v>
      </c>
      <c r="C1044" s="56">
        <f>ESTUDIANTES!C1044</f>
        <v>0</v>
      </c>
      <c r="D1044" s="97">
        <f>ESTUDIANTES!D1044</f>
        <v>0</v>
      </c>
      <c r="E1044" s="97"/>
      <c r="F1044" s="97"/>
      <c r="G1044" s="97"/>
      <c r="H1044" s="57">
        <f>ESTUDIANTES!H1044</f>
        <v>0</v>
      </c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  <c r="CP1044" s="54"/>
      <c r="CQ1044" s="54"/>
      <c r="CR1044" s="54"/>
      <c r="CS1044" s="54"/>
      <c r="CT1044" s="54"/>
      <c r="CU1044" s="54"/>
      <c r="CV1044" s="54"/>
      <c r="CW1044" s="54"/>
      <c r="CX1044" s="54"/>
      <c r="CY1044" s="54"/>
      <c r="CZ1044" s="54"/>
      <c r="DA1044" s="54"/>
      <c r="DB1044" s="54"/>
      <c r="DC1044" s="54"/>
      <c r="DD1044" s="54"/>
      <c r="DE1044" s="54"/>
      <c r="DF1044" s="54"/>
      <c r="DG1044" s="54"/>
      <c r="DH1044" s="54"/>
      <c r="DI1044" s="54"/>
      <c r="DJ1044" s="54"/>
      <c r="DK1044" s="54"/>
      <c r="DL1044" s="54"/>
      <c r="DM1044" s="54"/>
      <c r="DN1044" s="54"/>
      <c r="DO1044" s="54"/>
      <c r="DP1044" s="54"/>
      <c r="DQ1044" s="54"/>
      <c r="DR1044" s="54"/>
      <c r="DS1044" s="54"/>
      <c r="DT1044" s="54"/>
      <c r="DU1044" s="54"/>
      <c r="DV1044" s="54"/>
      <c r="DW1044" s="54"/>
      <c r="DX1044" s="54"/>
      <c r="DY1044" s="54"/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  <c r="EJ1044" s="54"/>
      <c r="EK1044" s="54"/>
      <c r="EL1044" s="54"/>
      <c r="EM1044" s="54"/>
      <c r="EN1044" s="54"/>
      <c r="EO1044" s="54"/>
      <c r="EP1044" s="54"/>
      <c r="EQ1044" s="54"/>
      <c r="ER1044" s="54"/>
      <c r="ES1044" s="54"/>
      <c r="ET1044" s="54"/>
      <c r="EU1044" s="54"/>
      <c r="EV1044" s="54"/>
      <c r="EW1044" s="54"/>
      <c r="EX1044" s="54"/>
      <c r="EY1044" s="54"/>
      <c r="EZ1044" s="54"/>
      <c r="FA1044" s="54"/>
      <c r="FB1044" s="54"/>
      <c r="FC1044" s="54"/>
      <c r="FD1044" s="54"/>
      <c r="FE1044" s="54"/>
      <c r="FF1044" s="54"/>
      <c r="FG1044" s="54"/>
      <c r="FH1044" s="54"/>
      <c r="FI1044" s="54"/>
      <c r="FJ1044" s="54"/>
      <c r="FK1044" s="54"/>
      <c r="FL1044" s="54"/>
      <c r="FM1044" s="54"/>
      <c r="FN1044" s="54"/>
      <c r="FO1044" s="54"/>
      <c r="FP1044" s="54"/>
      <c r="FQ1044" s="54"/>
      <c r="FR1044" s="54"/>
      <c r="FS1044" s="54"/>
      <c r="FT1044" s="54"/>
      <c r="FU1044" s="54"/>
      <c r="FV1044" s="54"/>
      <c r="FW1044" s="54"/>
      <c r="FX1044" s="54"/>
      <c r="FY1044" s="54"/>
      <c r="FZ1044" s="54"/>
      <c r="GA1044" s="54"/>
      <c r="GB1044" s="54"/>
      <c r="GC1044" s="54"/>
      <c r="GD1044" s="54"/>
      <c r="GE1044" s="54"/>
      <c r="GF1044" s="54"/>
      <c r="GG1044" s="54"/>
      <c r="GH1044" s="54"/>
      <c r="GI1044" s="54"/>
      <c r="GJ1044" s="54"/>
      <c r="GK1044" s="54"/>
      <c r="GL1044" s="54"/>
      <c r="GM1044" s="54"/>
      <c r="GN1044" s="54"/>
      <c r="GO1044" s="54"/>
      <c r="GP1044" s="54"/>
      <c r="GQ1044" s="54"/>
      <c r="GR1044" s="54"/>
      <c r="GS1044" s="54"/>
      <c r="GT1044" s="54"/>
      <c r="GU1044" s="54"/>
      <c r="GV1044" s="54"/>
      <c r="GW1044" s="54"/>
      <c r="GX1044" s="54"/>
      <c r="GY1044" s="54"/>
      <c r="GZ1044" s="54"/>
      <c r="HA1044" s="54"/>
      <c r="HB1044" s="54"/>
      <c r="HC1044" s="54"/>
      <c r="HD1044" s="54"/>
      <c r="HE1044" s="54"/>
      <c r="HF1044" s="54"/>
      <c r="HG1044" s="54"/>
      <c r="HH1044" s="54"/>
      <c r="HI1044" s="54"/>
      <c r="HJ1044" s="54"/>
      <c r="HK1044" s="54"/>
      <c r="HL1044" s="54"/>
      <c r="HM1044" s="54"/>
      <c r="HN1044" s="54"/>
      <c r="HO1044" s="54"/>
      <c r="HP1044" s="54"/>
      <c r="HQ1044" s="54"/>
      <c r="HR1044" s="54"/>
      <c r="HS1044" s="54"/>
      <c r="HT1044" s="54"/>
      <c r="HU1044" s="54"/>
      <c r="HV1044" s="54"/>
      <c r="HW1044" s="54"/>
      <c r="HX1044" s="54"/>
      <c r="HY1044" s="54"/>
      <c r="HZ1044" s="54"/>
      <c r="IA1044" s="54"/>
      <c r="IB1044" s="54"/>
      <c r="IC1044" s="54"/>
      <c r="ID1044" s="54"/>
      <c r="IE1044" s="54"/>
      <c r="IF1044" s="54"/>
      <c r="IG1044" s="54"/>
      <c r="IH1044" s="54"/>
      <c r="II1044" s="54"/>
      <c r="IJ1044" s="54"/>
      <c r="IK1044" s="54"/>
      <c r="IL1044" s="54"/>
      <c r="IM1044" s="54"/>
      <c r="IN1044" s="54"/>
      <c r="IO1044" s="54"/>
      <c r="IP1044" s="54"/>
      <c r="IQ1044" s="54"/>
      <c r="IR1044" s="54"/>
      <c r="IS1044" s="54"/>
      <c r="IT1044" s="54"/>
      <c r="IU1044" s="54"/>
      <c r="IV1044" s="54"/>
      <c r="IW1044" s="54"/>
      <c r="IX1044" s="54"/>
      <c r="IY1044" s="54"/>
      <c r="IZ1044" s="54"/>
      <c r="JA1044" s="16"/>
      <c r="JB1044" s="16"/>
      <c r="JC1044" s="16"/>
      <c r="JD1044" s="16"/>
    </row>
    <row r="1045" spans="1:264" s="6" customFormat="1" x14ac:dyDescent="0.25">
      <c r="A1045" s="55">
        <v>1041</v>
      </c>
      <c r="B1045" s="56">
        <f>ESTUDIANTES!B1045</f>
        <v>0</v>
      </c>
      <c r="C1045" s="56">
        <f>ESTUDIANTES!C1045</f>
        <v>0</v>
      </c>
      <c r="D1045" s="97">
        <f>ESTUDIANTES!D1045</f>
        <v>0</v>
      </c>
      <c r="E1045" s="97"/>
      <c r="F1045" s="97"/>
      <c r="G1045" s="97"/>
      <c r="H1045" s="57">
        <f>ESTUDIANTES!H1045</f>
        <v>0</v>
      </c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  <c r="CP1045" s="54"/>
      <c r="CQ1045" s="54"/>
      <c r="CR1045" s="54"/>
      <c r="CS1045" s="54"/>
      <c r="CT1045" s="54"/>
      <c r="CU1045" s="54"/>
      <c r="CV1045" s="54"/>
      <c r="CW1045" s="54"/>
      <c r="CX1045" s="54"/>
      <c r="CY1045" s="54"/>
      <c r="CZ1045" s="54"/>
      <c r="DA1045" s="54"/>
      <c r="DB1045" s="54"/>
      <c r="DC1045" s="54"/>
      <c r="DD1045" s="54"/>
      <c r="DE1045" s="54"/>
      <c r="DF1045" s="54"/>
      <c r="DG1045" s="54"/>
      <c r="DH1045" s="54"/>
      <c r="DI1045" s="54"/>
      <c r="DJ1045" s="54"/>
      <c r="DK1045" s="54"/>
      <c r="DL1045" s="54"/>
      <c r="DM1045" s="54"/>
      <c r="DN1045" s="54"/>
      <c r="DO1045" s="54"/>
      <c r="DP1045" s="54"/>
      <c r="DQ1045" s="54"/>
      <c r="DR1045" s="54"/>
      <c r="DS1045" s="54"/>
      <c r="DT1045" s="54"/>
      <c r="DU1045" s="54"/>
      <c r="DV1045" s="54"/>
      <c r="DW1045" s="54"/>
      <c r="DX1045" s="54"/>
      <c r="DY1045" s="54"/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  <c r="EJ1045" s="54"/>
      <c r="EK1045" s="54"/>
      <c r="EL1045" s="54"/>
      <c r="EM1045" s="54"/>
      <c r="EN1045" s="54"/>
      <c r="EO1045" s="54"/>
      <c r="EP1045" s="54"/>
      <c r="EQ1045" s="54"/>
      <c r="ER1045" s="54"/>
      <c r="ES1045" s="54"/>
      <c r="ET1045" s="54"/>
      <c r="EU1045" s="54"/>
      <c r="EV1045" s="54"/>
      <c r="EW1045" s="54"/>
      <c r="EX1045" s="54"/>
      <c r="EY1045" s="54"/>
      <c r="EZ1045" s="54"/>
      <c r="FA1045" s="54"/>
      <c r="FB1045" s="54"/>
      <c r="FC1045" s="54"/>
      <c r="FD1045" s="54"/>
      <c r="FE1045" s="54"/>
      <c r="FF1045" s="54"/>
      <c r="FG1045" s="54"/>
      <c r="FH1045" s="54"/>
      <c r="FI1045" s="54"/>
      <c r="FJ1045" s="54"/>
      <c r="FK1045" s="54"/>
      <c r="FL1045" s="54"/>
      <c r="FM1045" s="54"/>
      <c r="FN1045" s="54"/>
      <c r="FO1045" s="54"/>
      <c r="FP1045" s="54"/>
      <c r="FQ1045" s="54"/>
      <c r="FR1045" s="54"/>
      <c r="FS1045" s="54"/>
      <c r="FT1045" s="54"/>
      <c r="FU1045" s="54"/>
      <c r="FV1045" s="54"/>
      <c r="FW1045" s="54"/>
      <c r="FX1045" s="54"/>
      <c r="FY1045" s="54"/>
      <c r="FZ1045" s="54"/>
      <c r="GA1045" s="54"/>
      <c r="GB1045" s="54"/>
      <c r="GC1045" s="54"/>
      <c r="GD1045" s="54"/>
      <c r="GE1045" s="54"/>
      <c r="GF1045" s="54"/>
      <c r="GG1045" s="54"/>
      <c r="GH1045" s="54"/>
      <c r="GI1045" s="54"/>
      <c r="GJ1045" s="54"/>
      <c r="GK1045" s="54"/>
      <c r="GL1045" s="54"/>
      <c r="GM1045" s="54"/>
      <c r="GN1045" s="54"/>
      <c r="GO1045" s="54"/>
      <c r="GP1045" s="54"/>
      <c r="GQ1045" s="54"/>
      <c r="GR1045" s="54"/>
      <c r="GS1045" s="54"/>
      <c r="GT1045" s="54"/>
      <c r="GU1045" s="54"/>
      <c r="GV1045" s="54"/>
      <c r="GW1045" s="54"/>
      <c r="GX1045" s="54"/>
      <c r="GY1045" s="54"/>
      <c r="GZ1045" s="54"/>
      <c r="HA1045" s="54"/>
      <c r="HB1045" s="54"/>
      <c r="HC1045" s="54"/>
      <c r="HD1045" s="54"/>
      <c r="HE1045" s="54"/>
      <c r="HF1045" s="54"/>
      <c r="HG1045" s="54"/>
      <c r="HH1045" s="54"/>
      <c r="HI1045" s="54"/>
      <c r="HJ1045" s="54"/>
      <c r="HK1045" s="54"/>
      <c r="HL1045" s="54"/>
      <c r="HM1045" s="54"/>
      <c r="HN1045" s="54"/>
      <c r="HO1045" s="54"/>
      <c r="HP1045" s="54"/>
      <c r="HQ1045" s="54"/>
      <c r="HR1045" s="54"/>
      <c r="HS1045" s="54"/>
      <c r="HT1045" s="54"/>
      <c r="HU1045" s="54"/>
      <c r="HV1045" s="54"/>
      <c r="HW1045" s="54"/>
      <c r="HX1045" s="54"/>
      <c r="HY1045" s="54"/>
      <c r="HZ1045" s="54"/>
      <c r="IA1045" s="54"/>
      <c r="IB1045" s="54"/>
      <c r="IC1045" s="54"/>
      <c r="ID1045" s="54"/>
      <c r="IE1045" s="54"/>
      <c r="IF1045" s="54"/>
      <c r="IG1045" s="54"/>
      <c r="IH1045" s="54"/>
      <c r="II1045" s="54"/>
      <c r="IJ1045" s="54"/>
      <c r="IK1045" s="54"/>
      <c r="IL1045" s="54"/>
      <c r="IM1045" s="54"/>
      <c r="IN1045" s="54"/>
      <c r="IO1045" s="54"/>
      <c r="IP1045" s="54"/>
      <c r="IQ1045" s="54"/>
      <c r="IR1045" s="54"/>
      <c r="IS1045" s="54"/>
      <c r="IT1045" s="54"/>
      <c r="IU1045" s="54"/>
      <c r="IV1045" s="54"/>
      <c r="IW1045" s="54"/>
      <c r="IX1045" s="54"/>
      <c r="IY1045" s="54"/>
      <c r="IZ1045" s="54"/>
      <c r="JA1045" s="16"/>
      <c r="JB1045" s="16"/>
      <c r="JC1045" s="16"/>
      <c r="JD1045" s="16"/>
    </row>
    <row r="1046" spans="1:264" s="6" customFormat="1" x14ac:dyDescent="0.25">
      <c r="A1046" s="55">
        <v>1042</v>
      </c>
      <c r="B1046" s="56">
        <f>ESTUDIANTES!B1046</f>
        <v>0</v>
      </c>
      <c r="C1046" s="56">
        <f>ESTUDIANTES!C1046</f>
        <v>0</v>
      </c>
      <c r="D1046" s="97">
        <f>ESTUDIANTES!D1046</f>
        <v>0</v>
      </c>
      <c r="E1046" s="97"/>
      <c r="F1046" s="97"/>
      <c r="G1046" s="97"/>
      <c r="H1046" s="57">
        <f>ESTUDIANTES!H1046</f>
        <v>0</v>
      </c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  <c r="CP1046" s="54"/>
      <c r="CQ1046" s="54"/>
      <c r="CR1046" s="54"/>
      <c r="CS1046" s="54"/>
      <c r="CT1046" s="54"/>
      <c r="CU1046" s="54"/>
      <c r="CV1046" s="54"/>
      <c r="CW1046" s="54"/>
      <c r="CX1046" s="54"/>
      <c r="CY1046" s="54"/>
      <c r="CZ1046" s="54"/>
      <c r="DA1046" s="54"/>
      <c r="DB1046" s="54"/>
      <c r="DC1046" s="54"/>
      <c r="DD1046" s="54"/>
      <c r="DE1046" s="54"/>
      <c r="DF1046" s="54"/>
      <c r="DG1046" s="54"/>
      <c r="DH1046" s="54"/>
      <c r="DI1046" s="54"/>
      <c r="DJ1046" s="54"/>
      <c r="DK1046" s="54"/>
      <c r="DL1046" s="54"/>
      <c r="DM1046" s="54"/>
      <c r="DN1046" s="54"/>
      <c r="DO1046" s="54"/>
      <c r="DP1046" s="54"/>
      <c r="DQ1046" s="54"/>
      <c r="DR1046" s="54"/>
      <c r="DS1046" s="54"/>
      <c r="DT1046" s="54"/>
      <c r="DU1046" s="54"/>
      <c r="DV1046" s="54"/>
      <c r="DW1046" s="54"/>
      <c r="DX1046" s="54"/>
      <c r="DY1046" s="54"/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  <c r="EJ1046" s="54"/>
      <c r="EK1046" s="54"/>
      <c r="EL1046" s="54"/>
      <c r="EM1046" s="54"/>
      <c r="EN1046" s="54"/>
      <c r="EO1046" s="54"/>
      <c r="EP1046" s="54"/>
      <c r="EQ1046" s="54"/>
      <c r="ER1046" s="54"/>
      <c r="ES1046" s="54"/>
      <c r="ET1046" s="54"/>
      <c r="EU1046" s="54"/>
      <c r="EV1046" s="54"/>
      <c r="EW1046" s="54"/>
      <c r="EX1046" s="54"/>
      <c r="EY1046" s="54"/>
      <c r="EZ1046" s="54"/>
      <c r="FA1046" s="54"/>
      <c r="FB1046" s="54"/>
      <c r="FC1046" s="54"/>
      <c r="FD1046" s="54"/>
      <c r="FE1046" s="54"/>
      <c r="FF1046" s="54"/>
      <c r="FG1046" s="54"/>
      <c r="FH1046" s="54"/>
      <c r="FI1046" s="54"/>
      <c r="FJ1046" s="54"/>
      <c r="FK1046" s="54"/>
      <c r="FL1046" s="54"/>
      <c r="FM1046" s="54"/>
      <c r="FN1046" s="54"/>
      <c r="FO1046" s="54"/>
      <c r="FP1046" s="54"/>
      <c r="FQ1046" s="54"/>
      <c r="FR1046" s="54"/>
      <c r="FS1046" s="54"/>
      <c r="FT1046" s="54"/>
      <c r="FU1046" s="54"/>
      <c r="FV1046" s="54"/>
      <c r="FW1046" s="54"/>
      <c r="FX1046" s="54"/>
      <c r="FY1046" s="54"/>
      <c r="FZ1046" s="54"/>
      <c r="GA1046" s="54"/>
      <c r="GB1046" s="54"/>
      <c r="GC1046" s="54"/>
      <c r="GD1046" s="54"/>
      <c r="GE1046" s="54"/>
      <c r="GF1046" s="54"/>
      <c r="GG1046" s="54"/>
      <c r="GH1046" s="54"/>
      <c r="GI1046" s="54"/>
      <c r="GJ1046" s="54"/>
      <c r="GK1046" s="54"/>
      <c r="GL1046" s="54"/>
      <c r="GM1046" s="54"/>
      <c r="GN1046" s="54"/>
      <c r="GO1046" s="54"/>
      <c r="GP1046" s="54"/>
      <c r="GQ1046" s="54"/>
      <c r="GR1046" s="54"/>
      <c r="GS1046" s="54"/>
      <c r="GT1046" s="54"/>
      <c r="GU1046" s="54"/>
      <c r="GV1046" s="54"/>
      <c r="GW1046" s="54"/>
      <c r="GX1046" s="54"/>
      <c r="GY1046" s="54"/>
      <c r="GZ1046" s="54"/>
      <c r="HA1046" s="54"/>
      <c r="HB1046" s="54"/>
      <c r="HC1046" s="54"/>
      <c r="HD1046" s="54"/>
      <c r="HE1046" s="54"/>
      <c r="HF1046" s="54"/>
      <c r="HG1046" s="54"/>
      <c r="HH1046" s="54"/>
      <c r="HI1046" s="54"/>
      <c r="HJ1046" s="54"/>
      <c r="HK1046" s="54"/>
      <c r="HL1046" s="54"/>
      <c r="HM1046" s="54"/>
      <c r="HN1046" s="54"/>
      <c r="HO1046" s="54"/>
      <c r="HP1046" s="54"/>
      <c r="HQ1046" s="54"/>
      <c r="HR1046" s="54"/>
      <c r="HS1046" s="54"/>
      <c r="HT1046" s="54"/>
      <c r="HU1046" s="54"/>
      <c r="HV1046" s="54"/>
      <c r="HW1046" s="54"/>
      <c r="HX1046" s="54"/>
      <c r="HY1046" s="54"/>
      <c r="HZ1046" s="54"/>
      <c r="IA1046" s="54"/>
      <c r="IB1046" s="54"/>
      <c r="IC1046" s="54"/>
      <c r="ID1046" s="54"/>
      <c r="IE1046" s="54"/>
      <c r="IF1046" s="54"/>
      <c r="IG1046" s="54"/>
      <c r="IH1046" s="54"/>
      <c r="II1046" s="54"/>
      <c r="IJ1046" s="54"/>
      <c r="IK1046" s="54"/>
      <c r="IL1046" s="54"/>
      <c r="IM1046" s="54"/>
      <c r="IN1046" s="54"/>
      <c r="IO1046" s="54"/>
      <c r="IP1046" s="54"/>
      <c r="IQ1046" s="54"/>
      <c r="IR1046" s="54"/>
      <c r="IS1046" s="54"/>
      <c r="IT1046" s="54"/>
      <c r="IU1046" s="54"/>
      <c r="IV1046" s="54"/>
      <c r="IW1046" s="54"/>
      <c r="IX1046" s="54"/>
      <c r="IY1046" s="54"/>
      <c r="IZ1046" s="54"/>
      <c r="JA1046" s="16"/>
      <c r="JB1046" s="16"/>
      <c r="JC1046" s="16"/>
      <c r="JD1046" s="16"/>
    </row>
    <row r="1047" spans="1:264" s="6" customFormat="1" x14ac:dyDescent="0.25">
      <c r="A1047" s="55">
        <v>1043</v>
      </c>
      <c r="B1047" s="56">
        <f>ESTUDIANTES!B1047</f>
        <v>0</v>
      </c>
      <c r="C1047" s="56">
        <f>ESTUDIANTES!C1047</f>
        <v>0</v>
      </c>
      <c r="D1047" s="97">
        <f>ESTUDIANTES!D1047</f>
        <v>0</v>
      </c>
      <c r="E1047" s="97"/>
      <c r="F1047" s="97"/>
      <c r="G1047" s="97"/>
      <c r="H1047" s="57">
        <f>ESTUDIANTES!H1047</f>
        <v>0</v>
      </c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  <c r="GS1047" s="54"/>
      <c r="GT1047" s="54"/>
      <c r="GU1047" s="54"/>
      <c r="GV1047" s="54"/>
      <c r="GW1047" s="54"/>
      <c r="GX1047" s="54"/>
      <c r="GY1047" s="54"/>
      <c r="GZ1047" s="54"/>
      <c r="HA1047" s="54"/>
      <c r="HB1047" s="54"/>
      <c r="HC1047" s="54"/>
      <c r="HD1047" s="54"/>
      <c r="HE1047" s="54"/>
      <c r="HF1047" s="54"/>
      <c r="HG1047" s="54"/>
      <c r="HH1047" s="54"/>
      <c r="HI1047" s="54"/>
      <c r="HJ1047" s="54"/>
      <c r="HK1047" s="54"/>
      <c r="HL1047" s="54"/>
      <c r="HM1047" s="54"/>
      <c r="HN1047" s="54"/>
      <c r="HO1047" s="54"/>
      <c r="HP1047" s="54"/>
      <c r="HQ1047" s="54"/>
      <c r="HR1047" s="54"/>
      <c r="HS1047" s="54"/>
      <c r="HT1047" s="54"/>
      <c r="HU1047" s="54"/>
      <c r="HV1047" s="54"/>
      <c r="HW1047" s="54"/>
      <c r="HX1047" s="54"/>
      <c r="HY1047" s="54"/>
      <c r="HZ1047" s="54"/>
      <c r="IA1047" s="54"/>
      <c r="IB1047" s="54"/>
      <c r="IC1047" s="54"/>
      <c r="ID1047" s="54"/>
      <c r="IE1047" s="54"/>
      <c r="IF1047" s="54"/>
      <c r="IG1047" s="54"/>
      <c r="IH1047" s="54"/>
      <c r="II1047" s="54"/>
      <c r="IJ1047" s="54"/>
      <c r="IK1047" s="54"/>
      <c r="IL1047" s="54"/>
      <c r="IM1047" s="54"/>
      <c r="IN1047" s="54"/>
      <c r="IO1047" s="54"/>
      <c r="IP1047" s="54"/>
      <c r="IQ1047" s="54"/>
      <c r="IR1047" s="54"/>
      <c r="IS1047" s="54"/>
      <c r="IT1047" s="54"/>
      <c r="IU1047" s="54"/>
      <c r="IV1047" s="54"/>
      <c r="IW1047" s="54"/>
      <c r="IX1047" s="54"/>
      <c r="IY1047" s="54"/>
      <c r="IZ1047" s="54"/>
      <c r="JA1047" s="16"/>
      <c r="JB1047" s="16"/>
      <c r="JC1047" s="16"/>
      <c r="JD1047" s="16"/>
    </row>
    <row r="1048" spans="1:264" s="6" customFormat="1" x14ac:dyDescent="0.25">
      <c r="A1048" s="55">
        <v>1044</v>
      </c>
      <c r="B1048" s="56">
        <f>ESTUDIANTES!B1048</f>
        <v>0</v>
      </c>
      <c r="C1048" s="56">
        <f>ESTUDIANTES!C1048</f>
        <v>0</v>
      </c>
      <c r="D1048" s="97">
        <f>ESTUDIANTES!D1048</f>
        <v>0</v>
      </c>
      <c r="E1048" s="97"/>
      <c r="F1048" s="97"/>
      <c r="G1048" s="97"/>
      <c r="H1048" s="57">
        <f>ESTUDIANTES!H1048</f>
        <v>0</v>
      </c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  <c r="CP1048" s="54"/>
      <c r="CQ1048" s="54"/>
      <c r="CR1048" s="54"/>
      <c r="CS1048" s="54"/>
      <c r="CT1048" s="54"/>
      <c r="CU1048" s="54"/>
      <c r="CV1048" s="54"/>
      <c r="CW1048" s="54"/>
      <c r="CX1048" s="54"/>
      <c r="CY1048" s="54"/>
      <c r="CZ1048" s="54"/>
      <c r="DA1048" s="54"/>
      <c r="DB1048" s="54"/>
      <c r="DC1048" s="54"/>
      <c r="DD1048" s="54"/>
      <c r="DE1048" s="54"/>
      <c r="DF1048" s="54"/>
      <c r="DG1048" s="54"/>
      <c r="DH1048" s="54"/>
      <c r="DI1048" s="54"/>
      <c r="DJ1048" s="54"/>
      <c r="DK1048" s="54"/>
      <c r="DL1048" s="54"/>
      <c r="DM1048" s="54"/>
      <c r="DN1048" s="54"/>
      <c r="DO1048" s="54"/>
      <c r="DP1048" s="54"/>
      <c r="DQ1048" s="54"/>
      <c r="DR1048" s="54"/>
      <c r="DS1048" s="54"/>
      <c r="DT1048" s="54"/>
      <c r="DU1048" s="54"/>
      <c r="DV1048" s="54"/>
      <c r="DW1048" s="54"/>
      <c r="DX1048" s="54"/>
      <c r="DY1048" s="54"/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  <c r="EJ1048" s="54"/>
      <c r="EK1048" s="54"/>
      <c r="EL1048" s="54"/>
      <c r="EM1048" s="54"/>
      <c r="EN1048" s="54"/>
      <c r="EO1048" s="54"/>
      <c r="EP1048" s="54"/>
      <c r="EQ1048" s="54"/>
      <c r="ER1048" s="54"/>
      <c r="ES1048" s="54"/>
      <c r="ET1048" s="54"/>
      <c r="EU1048" s="54"/>
      <c r="EV1048" s="54"/>
      <c r="EW1048" s="54"/>
      <c r="EX1048" s="54"/>
      <c r="EY1048" s="54"/>
      <c r="EZ1048" s="54"/>
      <c r="FA1048" s="54"/>
      <c r="FB1048" s="54"/>
      <c r="FC1048" s="54"/>
      <c r="FD1048" s="54"/>
      <c r="FE1048" s="54"/>
      <c r="FF1048" s="54"/>
      <c r="FG1048" s="54"/>
      <c r="FH1048" s="54"/>
      <c r="FI1048" s="54"/>
      <c r="FJ1048" s="54"/>
      <c r="FK1048" s="54"/>
      <c r="FL1048" s="54"/>
      <c r="FM1048" s="54"/>
      <c r="FN1048" s="54"/>
      <c r="FO1048" s="54"/>
      <c r="FP1048" s="54"/>
      <c r="FQ1048" s="54"/>
      <c r="FR1048" s="54"/>
      <c r="FS1048" s="54"/>
      <c r="FT1048" s="54"/>
      <c r="FU1048" s="54"/>
      <c r="FV1048" s="54"/>
      <c r="FW1048" s="54"/>
      <c r="FX1048" s="54"/>
      <c r="FY1048" s="54"/>
      <c r="FZ1048" s="54"/>
      <c r="GA1048" s="54"/>
      <c r="GB1048" s="54"/>
      <c r="GC1048" s="54"/>
      <c r="GD1048" s="54"/>
      <c r="GE1048" s="54"/>
      <c r="GF1048" s="54"/>
      <c r="GG1048" s="54"/>
      <c r="GH1048" s="54"/>
      <c r="GI1048" s="54"/>
      <c r="GJ1048" s="54"/>
      <c r="GK1048" s="54"/>
      <c r="GL1048" s="54"/>
      <c r="GM1048" s="54"/>
      <c r="GN1048" s="54"/>
      <c r="GO1048" s="54"/>
      <c r="GP1048" s="54"/>
      <c r="GQ1048" s="54"/>
      <c r="GR1048" s="54"/>
      <c r="GS1048" s="54"/>
      <c r="GT1048" s="54"/>
      <c r="GU1048" s="54"/>
      <c r="GV1048" s="54"/>
      <c r="GW1048" s="54"/>
      <c r="GX1048" s="54"/>
      <c r="GY1048" s="54"/>
      <c r="GZ1048" s="54"/>
      <c r="HA1048" s="54"/>
      <c r="HB1048" s="54"/>
      <c r="HC1048" s="54"/>
      <c r="HD1048" s="54"/>
      <c r="HE1048" s="54"/>
      <c r="HF1048" s="54"/>
      <c r="HG1048" s="54"/>
      <c r="HH1048" s="54"/>
      <c r="HI1048" s="54"/>
      <c r="HJ1048" s="54"/>
      <c r="HK1048" s="54"/>
      <c r="HL1048" s="54"/>
      <c r="HM1048" s="54"/>
      <c r="HN1048" s="54"/>
      <c r="HO1048" s="54"/>
      <c r="HP1048" s="54"/>
      <c r="HQ1048" s="54"/>
      <c r="HR1048" s="54"/>
      <c r="HS1048" s="54"/>
      <c r="HT1048" s="54"/>
      <c r="HU1048" s="54"/>
      <c r="HV1048" s="54"/>
      <c r="HW1048" s="54"/>
      <c r="HX1048" s="54"/>
      <c r="HY1048" s="54"/>
      <c r="HZ1048" s="54"/>
      <c r="IA1048" s="54"/>
      <c r="IB1048" s="54"/>
      <c r="IC1048" s="54"/>
      <c r="ID1048" s="54"/>
      <c r="IE1048" s="54"/>
      <c r="IF1048" s="54"/>
      <c r="IG1048" s="54"/>
      <c r="IH1048" s="54"/>
      <c r="II1048" s="54"/>
      <c r="IJ1048" s="54"/>
      <c r="IK1048" s="54"/>
      <c r="IL1048" s="54"/>
      <c r="IM1048" s="54"/>
      <c r="IN1048" s="54"/>
      <c r="IO1048" s="54"/>
      <c r="IP1048" s="54"/>
      <c r="IQ1048" s="54"/>
      <c r="IR1048" s="54"/>
      <c r="IS1048" s="54"/>
      <c r="IT1048" s="54"/>
      <c r="IU1048" s="54"/>
      <c r="IV1048" s="54"/>
      <c r="IW1048" s="54"/>
      <c r="IX1048" s="54"/>
      <c r="IY1048" s="54"/>
      <c r="IZ1048" s="54"/>
      <c r="JA1048" s="16"/>
      <c r="JB1048" s="16"/>
      <c r="JC1048" s="16"/>
      <c r="JD1048" s="16"/>
    </row>
    <row r="1049" spans="1:264" s="6" customFormat="1" x14ac:dyDescent="0.25">
      <c r="A1049" s="55">
        <v>1045</v>
      </c>
      <c r="B1049" s="56">
        <f>ESTUDIANTES!B1049</f>
        <v>0</v>
      </c>
      <c r="C1049" s="56">
        <f>ESTUDIANTES!C1049</f>
        <v>0</v>
      </c>
      <c r="D1049" s="97">
        <f>ESTUDIANTES!D1049</f>
        <v>0</v>
      </c>
      <c r="E1049" s="97"/>
      <c r="F1049" s="97"/>
      <c r="G1049" s="97"/>
      <c r="H1049" s="57">
        <f>ESTUDIANTES!H1049</f>
        <v>0</v>
      </c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A1049" s="54"/>
      <c r="CB1049" s="54"/>
      <c r="CC1049" s="54"/>
      <c r="CD1049" s="54"/>
      <c r="CE1049" s="54"/>
      <c r="CF1049" s="54"/>
      <c r="CG1049" s="54"/>
      <c r="CH1049" s="54"/>
      <c r="CI1049" s="54"/>
      <c r="CJ1049" s="54"/>
      <c r="CK1049" s="54"/>
      <c r="CL1049" s="54"/>
      <c r="CM1049" s="54"/>
      <c r="CN1049" s="54"/>
      <c r="CO1049" s="54"/>
      <c r="CP1049" s="54"/>
      <c r="CQ1049" s="54"/>
      <c r="CR1049" s="54"/>
      <c r="CS1049" s="54"/>
      <c r="CT1049" s="54"/>
      <c r="CU1049" s="54"/>
      <c r="CV1049" s="54"/>
      <c r="CW1049" s="54"/>
      <c r="CX1049" s="54"/>
      <c r="CY1049" s="54"/>
      <c r="CZ1049" s="54"/>
      <c r="DA1049" s="54"/>
      <c r="DB1049" s="54"/>
      <c r="DC1049" s="54"/>
      <c r="DD1049" s="54"/>
      <c r="DE1049" s="54"/>
      <c r="DF1049" s="54"/>
      <c r="DG1049" s="54"/>
      <c r="DH1049" s="54"/>
      <c r="DI1049" s="54"/>
      <c r="DJ1049" s="54"/>
      <c r="DK1049" s="54"/>
      <c r="DL1049" s="54"/>
      <c r="DM1049" s="54"/>
      <c r="DN1049" s="54"/>
      <c r="DO1049" s="54"/>
      <c r="DP1049" s="54"/>
      <c r="DQ1049" s="54"/>
      <c r="DR1049" s="54"/>
      <c r="DS1049" s="54"/>
      <c r="DT1049" s="54"/>
      <c r="DU1049" s="54"/>
      <c r="DV1049" s="54"/>
      <c r="DW1049" s="54"/>
      <c r="DX1049" s="54"/>
      <c r="DY1049" s="54"/>
      <c r="DZ1049" s="54"/>
      <c r="EA1049" s="54"/>
      <c r="EB1049" s="54"/>
      <c r="EC1049" s="54"/>
      <c r="ED1049" s="54"/>
      <c r="EE1049" s="54"/>
      <c r="EF1049" s="54"/>
      <c r="EG1049" s="54"/>
      <c r="EH1049" s="54"/>
      <c r="EI1049" s="54"/>
      <c r="EJ1049" s="54"/>
      <c r="EK1049" s="54"/>
      <c r="EL1049" s="54"/>
      <c r="EM1049" s="54"/>
      <c r="EN1049" s="54"/>
      <c r="EO1049" s="54"/>
      <c r="EP1049" s="54"/>
      <c r="EQ1049" s="54"/>
      <c r="ER1049" s="54"/>
      <c r="ES1049" s="54"/>
      <c r="ET1049" s="54"/>
      <c r="EU1049" s="54"/>
      <c r="EV1049" s="54"/>
      <c r="EW1049" s="54"/>
      <c r="EX1049" s="54"/>
      <c r="EY1049" s="54"/>
      <c r="EZ1049" s="54"/>
      <c r="FA1049" s="54"/>
      <c r="FB1049" s="54"/>
      <c r="FC1049" s="54"/>
      <c r="FD1049" s="54"/>
      <c r="FE1049" s="54"/>
      <c r="FF1049" s="54"/>
      <c r="FG1049" s="54"/>
      <c r="FH1049" s="54"/>
      <c r="FI1049" s="54"/>
      <c r="FJ1049" s="54"/>
      <c r="FK1049" s="54"/>
      <c r="FL1049" s="54"/>
      <c r="FM1049" s="54"/>
      <c r="FN1049" s="54"/>
      <c r="FO1049" s="54"/>
      <c r="FP1049" s="54"/>
      <c r="FQ1049" s="54"/>
      <c r="FR1049" s="54"/>
      <c r="FS1049" s="54"/>
      <c r="FT1049" s="54"/>
      <c r="FU1049" s="54"/>
      <c r="FV1049" s="54"/>
      <c r="FW1049" s="54"/>
      <c r="FX1049" s="54"/>
      <c r="FY1049" s="54"/>
      <c r="FZ1049" s="54"/>
      <c r="GA1049" s="54"/>
      <c r="GB1049" s="54"/>
      <c r="GC1049" s="54"/>
      <c r="GD1049" s="54"/>
      <c r="GE1049" s="54"/>
      <c r="GF1049" s="54"/>
      <c r="GG1049" s="54"/>
      <c r="GH1049" s="54"/>
      <c r="GI1049" s="54"/>
      <c r="GJ1049" s="54"/>
      <c r="GK1049" s="54"/>
      <c r="GL1049" s="54"/>
      <c r="GM1049" s="54"/>
      <c r="GN1049" s="54"/>
      <c r="GO1049" s="54"/>
      <c r="GP1049" s="54"/>
      <c r="GQ1049" s="54"/>
      <c r="GR1049" s="54"/>
      <c r="GS1049" s="54"/>
      <c r="GT1049" s="54"/>
      <c r="GU1049" s="54"/>
      <c r="GV1049" s="54"/>
      <c r="GW1049" s="54"/>
      <c r="GX1049" s="54"/>
      <c r="GY1049" s="54"/>
      <c r="GZ1049" s="54"/>
      <c r="HA1049" s="54"/>
      <c r="HB1049" s="54"/>
      <c r="HC1049" s="54"/>
      <c r="HD1049" s="54"/>
      <c r="HE1049" s="54"/>
      <c r="HF1049" s="54"/>
      <c r="HG1049" s="54"/>
      <c r="HH1049" s="54"/>
      <c r="HI1049" s="54"/>
      <c r="HJ1049" s="54"/>
      <c r="HK1049" s="54"/>
      <c r="HL1049" s="54"/>
      <c r="HM1049" s="54"/>
      <c r="HN1049" s="54"/>
      <c r="HO1049" s="54"/>
      <c r="HP1049" s="54"/>
      <c r="HQ1049" s="54"/>
      <c r="HR1049" s="54"/>
      <c r="HS1049" s="54"/>
      <c r="HT1049" s="54"/>
      <c r="HU1049" s="54"/>
      <c r="HV1049" s="54"/>
      <c r="HW1049" s="54"/>
      <c r="HX1049" s="54"/>
      <c r="HY1049" s="54"/>
      <c r="HZ1049" s="54"/>
      <c r="IA1049" s="54"/>
      <c r="IB1049" s="54"/>
      <c r="IC1049" s="54"/>
      <c r="ID1049" s="54"/>
      <c r="IE1049" s="54"/>
      <c r="IF1049" s="54"/>
      <c r="IG1049" s="54"/>
      <c r="IH1049" s="54"/>
      <c r="II1049" s="54"/>
      <c r="IJ1049" s="54"/>
      <c r="IK1049" s="54"/>
      <c r="IL1049" s="54"/>
      <c r="IM1049" s="54"/>
      <c r="IN1049" s="54"/>
      <c r="IO1049" s="54"/>
      <c r="IP1049" s="54"/>
      <c r="IQ1049" s="54"/>
      <c r="IR1049" s="54"/>
      <c r="IS1049" s="54"/>
      <c r="IT1049" s="54"/>
      <c r="IU1049" s="54"/>
      <c r="IV1049" s="54"/>
      <c r="IW1049" s="54"/>
      <c r="IX1049" s="54"/>
      <c r="IY1049" s="54"/>
      <c r="IZ1049" s="54"/>
      <c r="JA1049" s="16"/>
      <c r="JB1049" s="16"/>
      <c r="JC1049" s="16"/>
      <c r="JD1049" s="16"/>
    </row>
    <row r="1050" spans="1:264" s="6" customFormat="1" x14ac:dyDescent="0.25">
      <c r="A1050" s="55">
        <v>1046</v>
      </c>
      <c r="B1050" s="56">
        <f>ESTUDIANTES!B1050</f>
        <v>0</v>
      </c>
      <c r="C1050" s="56">
        <f>ESTUDIANTES!C1050</f>
        <v>0</v>
      </c>
      <c r="D1050" s="97">
        <f>ESTUDIANTES!D1050</f>
        <v>0</v>
      </c>
      <c r="E1050" s="97"/>
      <c r="F1050" s="97"/>
      <c r="G1050" s="97"/>
      <c r="H1050" s="57">
        <f>ESTUDIANTES!H1050</f>
        <v>0</v>
      </c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A1050" s="54"/>
      <c r="CB1050" s="54"/>
      <c r="CC1050" s="54"/>
      <c r="CD1050" s="54"/>
      <c r="CE1050" s="54"/>
      <c r="CF1050" s="54"/>
      <c r="CG1050" s="54"/>
      <c r="CH1050" s="54"/>
      <c r="CI1050" s="54"/>
      <c r="CJ1050" s="54"/>
      <c r="CK1050" s="54"/>
      <c r="CL1050" s="54"/>
      <c r="CM1050" s="54"/>
      <c r="CN1050" s="54"/>
      <c r="CO1050" s="54"/>
      <c r="CP1050" s="54"/>
      <c r="CQ1050" s="54"/>
      <c r="CR1050" s="54"/>
      <c r="CS1050" s="54"/>
      <c r="CT1050" s="54"/>
      <c r="CU1050" s="54"/>
      <c r="CV1050" s="54"/>
      <c r="CW1050" s="54"/>
      <c r="CX1050" s="54"/>
      <c r="CY1050" s="54"/>
      <c r="CZ1050" s="54"/>
      <c r="DA1050" s="54"/>
      <c r="DB1050" s="54"/>
      <c r="DC1050" s="54"/>
      <c r="DD1050" s="54"/>
      <c r="DE1050" s="54"/>
      <c r="DF1050" s="54"/>
      <c r="DG1050" s="54"/>
      <c r="DH1050" s="54"/>
      <c r="DI1050" s="54"/>
      <c r="DJ1050" s="54"/>
      <c r="DK1050" s="54"/>
      <c r="DL1050" s="54"/>
      <c r="DM1050" s="54"/>
      <c r="DN1050" s="54"/>
      <c r="DO1050" s="54"/>
      <c r="DP1050" s="54"/>
      <c r="DQ1050" s="54"/>
      <c r="DR1050" s="54"/>
      <c r="DS1050" s="54"/>
      <c r="DT1050" s="54"/>
      <c r="DU1050" s="54"/>
      <c r="DV1050" s="54"/>
      <c r="DW1050" s="54"/>
      <c r="DX1050" s="54"/>
      <c r="DY1050" s="54"/>
      <c r="DZ1050" s="54"/>
      <c r="EA1050" s="54"/>
      <c r="EB1050" s="54"/>
      <c r="EC1050" s="54"/>
      <c r="ED1050" s="54"/>
      <c r="EE1050" s="54"/>
      <c r="EF1050" s="54"/>
      <c r="EG1050" s="54"/>
      <c r="EH1050" s="54"/>
      <c r="EI1050" s="54"/>
      <c r="EJ1050" s="54"/>
      <c r="EK1050" s="54"/>
      <c r="EL1050" s="54"/>
      <c r="EM1050" s="54"/>
      <c r="EN1050" s="54"/>
      <c r="EO1050" s="54"/>
      <c r="EP1050" s="54"/>
      <c r="EQ1050" s="54"/>
      <c r="ER1050" s="54"/>
      <c r="ES1050" s="54"/>
      <c r="ET1050" s="54"/>
      <c r="EU1050" s="54"/>
      <c r="EV1050" s="54"/>
      <c r="EW1050" s="54"/>
      <c r="EX1050" s="54"/>
      <c r="EY1050" s="54"/>
      <c r="EZ1050" s="54"/>
      <c r="FA1050" s="54"/>
      <c r="FB1050" s="54"/>
      <c r="FC1050" s="54"/>
      <c r="FD1050" s="54"/>
      <c r="FE1050" s="54"/>
      <c r="FF1050" s="54"/>
      <c r="FG1050" s="54"/>
      <c r="FH1050" s="54"/>
      <c r="FI1050" s="54"/>
      <c r="FJ1050" s="54"/>
      <c r="FK1050" s="54"/>
      <c r="FL1050" s="54"/>
      <c r="FM1050" s="54"/>
      <c r="FN1050" s="54"/>
      <c r="FO1050" s="54"/>
      <c r="FP1050" s="54"/>
      <c r="FQ1050" s="54"/>
      <c r="FR1050" s="54"/>
      <c r="FS1050" s="54"/>
      <c r="FT1050" s="54"/>
      <c r="FU1050" s="54"/>
      <c r="FV1050" s="54"/>
      <c r="FW1050" s="54"/>
      <c r="FX1050" s="54"/>
      <c r="FY1050" s="54"/>
      <c r="FZ1050" s="54"/>
      <c r="GA1050" s="54"/>
      <c r="GB1050" s="54"/>
      <c r="GC1050" s="54"/>
      <c r="GD1050" s="54"/>
      <c r="GE1050" s="54"/>
      <c r="GF1050" s="54"/>
      <c r="GG1050" s="54"/>
      <c r="GH1050" s="54"/>
      <c r="GI1050" s="54"/>
      <c r="GJ1050" s="54"/>
      <c r="GK1050" s="54"/>
      <c r="GL1050" s="54"/>
      <c r="GM1050" s="54"/>
      <c r="GN1050" s="54"/>
      <c r="GO1050" s="54"/>
      <c r="GP1050" s="54"/>
      <c r="GQ1050" s="54"/>
      <c r="GR1050" s="54"/>
      <c r="GS1050" s="54"/>
      <c r="GT1050" s="54"/>
      <c r="GU1050" s="54"/>
      <c r="GV1050" s="54"/>
      <c r="GW1050" s="54"/>
      <c r="GX1050" s="54"/>
      <c r="GY1050" s="54"/>
      <c r="GZ1050" s="54"/>
      <c r="HA1050" s="54"/>
      <c r="HB1050" s="54"/>
      <c r="HC1050" s="54"/>
      <c r="HD1050" s="54"/>
      <c r="HE1050" s="54"/>
      <c r="HF1050" s="54"/>
      <c r="HG1050" s="54"/>
      <c r="HH1050" s="54"/>
      <c r="HI1050" s="54"/>
      <c r="HJ1050" s="54"/>
      <c r="HK1050" s="54"/>
      <c r="HL1050" s="54"/>
      <c r="HM1050" s="54"/>
      <c r="HN1050" s="54"/>
      <c r="HO1050" s="54"/>
      <c r="HP1050" s="54"/>
      <c r="HQ1050" s="54"/>
      <c r="HR1050" s="54"/>
      <c r="HS1050" s="54"/>
      <c r="HT1050" s="54"/>
      <c r="HU1050" s="54"/>
      <c r="HV1050" s="54"/>
      <c r="HW1050" s="54"/>
      <c r="HX1050" s="54"/>
      <c r="HY1050" s="54"/>
      <c r="HZ1050" s="54"/>
      <c r="IA1050" s="54"/>
      <c r="IB1050" s="54"/>
      <c r="IC1050" s="54"/>
      <c r="ID1050" s="54"/>
      <c r="IE1050" s="54"/>
      <c r="IF1050" s="54"/>
      <c r="IG1050" s="54"/>
      <c r="IH1050" s="54"/>
      <c r="II1050" s="54"/>
      <c r="IJ1050" s="54"/>
      <c r="IK1050" s="54"/>
      <c r="IL1050" s="54"/>
      <c r="IM1050" s="54"/>
      <c r="IN1050" s="54"/>
      <c r="IO1050" s="54"/>
      <c r="IP1050" s="54"/>
      <c r="IQ1050" s="54"/>
      <c r="IR1050" s="54"/>
      <c r="IS1050" s="54"/>
      <c r="IT1050" s="54"/>
      <c r="IU1050" s="54"/>
      <c r="IV1050" s="54"/>
      <c r="IW1050" s="54"/>
      <c r="IX1050" s="54"/>
      <c r="IY1050" s="54"/>
      <c r="IZ1050" s="54"/>
      <c r="JA1050" s="16"/>
      <c r="JB1050" s="16"/>
      <c r="JC1050" s="16"/>
      <c r="JD1050" s="16"/>
    </row>
    <row r="1051" spans="1:264" s="6" customFormat="1" x14ac:dyDescent="0.25">
      <c r="A1051" s="55">
        <v>1047</v>
      </c>
      <c r="B1051" s="56">
        <f>ESTUDIANTES!B1051</f>
        <v>0</v>
      </c>
      <c r="C1051" s="56">
        <f>ESTUDIANTES!C1051</f>
        <v>0</v>
      </c>
      <c r="D1051" s="97">
        <f>ESTUDIANTES!D1051</f>
        <v>0</v>
      </c>
      <c r="E1051" s="97"/>
      <c r="F1051" s="97"/>
      <c r="G1051" s="97"/>
      <c r="H1051" s="57">
        <f>ESTUDIANTES!H1051</f>
        <v>0</v>
      </c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  <c r="CP1051" s="54"/>
      <c r="CQ1051" s="54"/>
      <c r="CR1051" s="54"/>
      <c r="CS1051" s="54"/>
      <c r="CT1051" s="54"/>
      <c r="CU1051" s="54"/>
      <c r="CV1051" s="54"/>
      <c r="CW1051" s="54"/>
      <c r="CX1051" s="54"/>
      <c r="CY1051" s="54"/>
      <c r="CZ1051" s="54"/>
      <c r="DA1051" s="54"/>
      <c r="DB1051" s="54"/>
      <c r="DC1051" s="54"/>
      <c r="DD1051" s="54"/>
      <c r="DE1051" s="54"/>
      <c r="DF1051" s="54"/>
      <c r="DG1051" s="54"/>
      <c r="DH1051" s="54"/>
      <c r="DI1051" s="54"/>
      <c r="DJ1051" s="54"/>
      <c r="DK1051" s="54"/>
      <c r="DL1051" s="54"/>
      <c r="DM1051" s="54"/>
      <c r="DN1051" s="54"/>
      <c r="DO1051" s="54"/>
      <c r="DP1051" s="54"/>
      <c r="DQ1051" s="54"/>
      <c r="DR1051" s="54"/>
      <c r="DS1051" s="54"/>
      <c r="DT1051" s="54"/>
      <c r="DU1051" s="54"/>
      <c r="DV1051" s="54"/>
      <c r="DW1051" s="54"/>
      <c r="DX1051" s="54"/>
      <c r="DY1051" s="54"/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  <c r="EJ1051" s="54"/>
      <c r="EK1051" s="54"/>
      <c r="EL1051" s="54"/>
      <c r="EM1051" s="54"/>
      <c r="EN1051" s="54"/>
      <c r="EO1051" s="54"/>
      <c r="EP1051" s="54"/>
      <c r="EQ1051" s="54"/>
      <c r="ER1051" s="54"/>
      <c r="ES1051" s="54"/>
      <c r="ET1051" s="54"/>
      <c r="EU1051" s="54"/>
      <c r="EV1051" s="54"/>
      <c r="EW1051" s="54"/>
      <c r="EX1051" s="54"/>
      <c r="EY1051" s="54"/>
      <c r="EZ1051" s="54"/>
      <c r="FA1051" s="54"/>
      <c r="FB1051" s="54"/>
      <c r="FC1051" s="54"/>
      <c r="FD1051" s="54"/>
      <c r="FE1051" s="54"/>
      <c r="FF1051" s="54"/>
      <c r="FG1051" s="54"/>
      <c r="FH1051" s="54"/>
      <c r="FI1051" s="54"/>
      <c r="FJ1051" s="54"/>
      <c r="FK1051" s="54"/>
      <c r="FL1051" s="54"/>
      <c r="FM1051" s="54"/>
      <c r="FN1051" s="54"/>
      <c r="FO1051" s="54"/>
      <c r="FP1051" s="54"/>
      <c r="FQ1051" s="54"/>
      <c r="FR1051" s="54"/>
      <c r="FS1051" s="54"/>
      <c r="FT1051" s="54"/>
      <c r="FU1051" s="54"/>
      <c r="FV1051" s="54"/>
      <c r="FW1051" s="54"/>
      <c r="FX1051" s="54"/>
      <c r="FY1051" s="54"/>
      <c r="FZ1051" s="54"/>
      <c r="GA1051" s="54"/>
      <c r="GB1051" s="54"/>
      <c r="GC1051" s="54"/>
      <c r="GD1051" s="54"/>
      <c r="GE1051" s="54"/>
      <c r="GF1051" s="54"/>
      <c r="GG1051" s="54"/>
      <c r="GH1051" s="54"/>
      <c r="GI1051" s="54"/>
      <c r="GJ1051" s="54"/>
      <c r="GK1051" s="54"/>
      <c r="GL1051" s="54"/>
      <c r="GM1051" s="54"/>
      <c r="GN1051" s="54"/>
      <c r="GO1051" s="54"/>
      <c r="GP1051" s="54"/>
      <c r="GQ1051" s="54"/>
      <c r="GR1051" s="54"/>
      <c r="GS1051" s="54"/>
      <c r="GT1051" s="54"/>
      <c r="GU1051" s="54"/>
      <c r="GV1051" s="54"/>
      <c r="GW1051" s="54"/>
      <c r="GX1051" s="54"/>
      <c r="GY1051" s="54"/>
      <c r="GZ1051" s="54"/>
      <c r="HA1051" s="54"/>
      <c r="HB1051" s="54"/>
      <c r="HC1051" s="54"/>
      <c r="HD1051" s="54"/>
      <c r="HE1051" s="54"/>
      <c r="HF1051" s="54"/>
      <c r="HG1051" s="54"/>
      <c r="HH1051" s="54"/>
      <c r="HI1051" s="54"/>
      <c r="HJ1051" s="54"/>
      <c r="HK1051" s="54"/>
      <c r="HL1051" s="54"/>
      <c r="HM1051" s="54"/>
      <c r="HN1051" s="54"/>
      <c r="HO1051" s="54"/>
      <c r="HP1051" s="54"/>
      <c r="HQ1051" s="54"/>
      <c r="HR1051" s="54"/>
      <c r="HS1051" s="54"/>
      <c r="HT1051" s="54"/>
      <c r="HU1051" s="54"/>
      <c r="HV1051" s="54"/>
      <c r="HW1051" s="54"/>
      <c r="HX1051" s="54"/>
      <c r="HY1051" s="54"/>
      <c r="HZ1051" s="54"/>
      <c r="IA1051" s="54"/>
      <c r="IB1051" s="54"/>
      <c r="IC1051" s="54"/>
      <c r="ID1051" s="54"/>
      <c r="IE1051" s="54"/>
      <c r="IF1051" s="54"/>
      <c r="IG1051" s="54"/>
      <c r="IH1051" s="54"/>
      <c r="II1051" s="54"/>
      <c r="IJ1051" s="54"/>
      <c r="IK1051" s="54"/>
      <c r="IL1051" s="54"/>
      <c r="IM1051" s="54"/>
      <c r="IN1051" s="54"/>
      <c r="IO1051" s="54"/>
      <c r="IP1051" s="54"/>
      <c r="IQ1051" s="54"/>
      <c r="IR1051" s="54"/>
      <c r="IS1051" s="54"/>
      <c r="IT1051" s="54"/>
      <c r="IU1051" s="54"/>
      <c r="IV1051" s="54"/>
      <c r="IW1051" s="54"/>
      <c r="IX1051" s="54"/>
      <c r="IY1051" s="54"/>
      <c r="IZ1051" s="54"/>
      <c r="JA1051" s="16"/>
      <c r="JB1051" s="16"/>
      <c r="JC1051" s="16"/>
      <c r="JD1051" s="16"/>
    </row>
    <row r="1052" spans="1:264" s="6" customFormat="1" x14ac:dyDescent="0.25">
      <c r="A1052" s="55">
        <v>1048</v>
      </c>
      <c r="B1052" s="56">
        <f>ESTUDIANTES!B1052</f>
        <v>0</v>
      </c>
      <c r="C1052" s="56">
        <f>ESTUDIANTES!C1052</f>
        <v>0</v>
      </c>
      <c r="D1052" s="97">
        <f>ESTUDIANTES!D1052</f>
        <v>0</v>
      </c>
      <c r="E1052" s="97"/>
      <c r="F1052" s="97"/>
      <c r="G1052" s="97"/>
      <c r="H1052" s="57">
        <f>ESTUDIANTES!H1052</f>
        <v>0</v>
      </c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  <c r="CP1052" s="54"/>
      <c r="CQ1052" s="54"/>
      <c r="CR1052" s="54"/>
      <c r="CS1052" s="54"/>
      <c r="CT1052" s="54"/>
      <c r="CU1052" s="54"/>
      <c r="CV1052" s="54"/>
      <c r="CW1052" s="54"/>
      <c r="CX1052" s="54"/>
      <c r="CY1052" s="54"/>
      <c r="CZ1052" s="54"/>
      <c r="DA1052" s="54"/>
      <c r="DB1052" s="54"/>
      <c r="DC1052" s="54"/>
      <c r="DD1052" s="54"/>
      <c r="DE1052" s="54"/>
      <c r="DF1052" s="54"/>
      <c r="DG1052" s="54"/>
      <c r="DH1052" s="54"/>
      <c r="DI1052" s="54"/>
      <c r="DJ1052" s="54"/>
      <c r="DK1052" s="54"/>
      <c r="DL1052" s="54"/>
      <c r="DM1052" s="54"/>
      <c r="DN1052" s="54"/>
      <c r="DO1052" s="54"/>
      <c r="DP1052" s="54"/>
      <c r="DQ1052" s="54"/>
      <c r="DR1052" s="54"/>
      <c r="DS1052" s="54"/>
      <c r="DT1052" s="54"/>
      <c r="DU1052" s="54"/>
      <c r="DV1052" s="54"/>
      <c r="DW1052" s="54"/>
      <c r="DX1052" s="54"/>
      <c r="DY1052" s="54"/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  <c r="EJ1052" s="54"/>
      <c r="EK1052" s="54"/>
      <c r="EL1052" s="54"/>
      <c r="EM1052" s="54"/>
      <c r="EN1052" s="54"/>
      <c r="EO1052" s="54"/>
      <c r="EP1052" s="54"/>
      <c r="EQ1052" s="54"/>
      <c r="ER1052" s="54"/>
      <c r="ES1052" s="54"/>
      <c r="ET1052" s="54"/>
      <c r="EU1052" s="54"/>
      <c r="EV1052" s="54"/>
      <c r="EW1052" s="54"/>
      <c r="EX1052" s="54"/>
      <c r="EY1052" s="54"/>
      <c r="EZ1052" s="54"/>
      <c r="FA1052" s="54"/>
      <c r="FB1052" s="54"/>
      <c r="FC1052" s="54"/>
      <c r="FD1052" s="54"/>
      <c r="FE1052" s="54"/>
      <c r="FF1052" s="54"/>
      <c r="FG1052" s="54"/>
      <c r="FH1052" s="54"/>
      <c r="FI1052" s="54"/>
      <c r="FJ1052" s="54"/>
      <c r="FK1052" s="54"/>
      <c r="FL1052" s="54"/>
      <c r="FM1052" s="54"/>
      <c r="FN1052" s="54"/>
      <c r="FO1052" s="54"/>
      <c r="FP1052" s="54"/>
      <c r="FQ1052" s="54"/>
      <c r="FR1052" s="54"/>
      <c r="FS1052" s="54"/>
      <c r="FT1052" s="54"/>
      <c r="FU1052" s="54"/>
      <c r="FV1052" s="54"/>
      <c r="FW1052" s="54"/>
      <c r="FX1052" s="54"/>
      <c r="FY1052" s="54"/>
      <c r="FZ1052" s="54"/>
      <c r="GA1052" s="54"/>
      <c r="GB1052" s="54"/>
      <c r="GC1052" s="54"/>
      <c r="GD1052" s="54"/>
      <c r="GE1052" s="54"/>
      <c r="GF1052" s="54"/>
      <c r="GG1052" s="54"/>
      <c r="GH1052" s="54"/>
      <c r="GI1052" s="54"/>
      <c r="GJ1052" s="54"/>
      <c r="GK1052" s="54"/>
      <c r="GL1052" s="54"/>
      <c r="GM1052" s="54"/>
      <c r="GN1052" s="54"/>
      <c r="GO1052" s="54"/>
      <c r="GP1052" s="54"/>
      <c r="GQ1052" s="54"/>
      <c r="GR1052" s="54"/>
      <c r="GS1052" s="54"/>
      <c r="GT1052" s="54"/>
      <c r="GU1052" s="54"/>
      <c r="GV1052" s="54"/>
      <c r="GW1052" s="54"/>
      <c r="GX1052" s="54"/>
      <c r="GY1052" s="54"/>
      <c r="GZ1052" s="54"/>
      <c r="HA1052" s="54"/>
      <c r="HB1052" s="54"/>
      <c r="HC1052" s="54"/>
      <c r="HD1052" s="54"/>
      <c r="HE1052" s="54"/>
      <c r="HF1052" s="54"/>
      <c r="HG1052" s="54"/>
      <c r="HH1052" s="54"/>
      <c r="HI1052" s="54"/>
      <c r="HJ1052" s="54"/>
      <c r="HK1052" s="54"/>
      <c r="HL1052" s="54"/>
      <c r="HM1052" s="54"/>
      <c r="HN1052" s="54"/>
      <c r="HO1052" s="54"/>
      <c r="HP1052" s="54"/>
      <c r="HQ1052" s="54"/>
      <c r="HR1052" s="54"/>
      <c r="HS1052" s="54"/>
      <c r="HT1052" s="54"/>
      <c r="HU1052" s="54"/>
      <c r="HV1052" s="54"/>
      <c r="HW1052" s="54"/>
      <c r="HX1052" s="54"/>
      <c r="HY1052" s="54"/>
      <c r="HZ1052" s="54"/>
      <c r="IA1052" s="54"/>
      <c r="IB1052" s="54"/>
      <c r="IC1052" s="54"/>
      <c r="ID1052" s="54"/>
      <c r="IE1052" s="54"/>
      <c r="IF1052" s="54"/>
      <c r="IG1052" s="54"/>
      <c r="IH1052" s="54"/>
      <c r="II1052" s="54"/>
      <c r="IJ1052" s="54"/>
      <c r="IK1052" s="54"/>
      <c r="IL1052" s="54"/>
      <c r="IM1052" s="54"/>
      <c r="IN1052" s="54"/>
      <c r="IO1052" s="54"/>
      <c r="IP1052" s="54"/>
      <c r="IQ1052" s="54"/>
      <c r="IR1052" s="54"/>
      <c r="IS1052" s="54"/>
      <c r="IT1052" s="54"/>
      <c r="IU1052" s="54"/>
      <c r="IV1052" s="54"/>
      <c r="IW1052" s="54"/>
      <c r="IX1052" s="54"/>
      <c r="IY1052" s="54"/>
      <c r="IZ1052" s="54"/>
      <c r="JA1052" s="16"/>
      <c r="JB1052" s="16"/>
      <c r="JC1052" s="16"/>
      <c r="JD1052" s="16"/>
    </row>
    <row r="1053" spans="1:264" s="6" customFormat="1" x14ac:dyDescent="0.25">
      <c r="A1053" s="55">
        <v>1049</v>
      </c>
      <c r="B1053" s="56">
        <f>ESTUDIANTES!B1053</f>
        <v>0</v>
      </c>
      <c r="C1053" s="56">
        <f>ESTUDIANTES!C1053</f>
        <v>0</v>
      </c>
      <c r="D1053" s="97">
        <f>ESTUDIANTES!D1053</f>
        <v>0</v>
      </c>
      <c r="E1053" s="97"/>
      <c r="F1053" s="97"/>
      <c r="G1053" s="97"/>
      <c r="H1053" s="57">
        <f>ESTUDIANTES!H1053</f>
        <v>0</v>
      </c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  <c r="CP1053" s="54"/>
      <c r="CQ1053" s="54"/>
      <c r="CR1053" s="54"/>
      <c r="CS1053" s="54"/>
      <c r="CT1053" s="54"/>
      <c r="CU1053" s="54"/>
      <c r="CV1053" s="54"/>
      <c r="CW1053" s="54"/>
      <c r="CX1053" s="54"/>
      <c r="CY1053" s="54"/>
      <c r="CZ1053" s="54"/>
      <c r="DA1053" s="54"/>
      <c r="DB1053" s="54"/>
      <c r="DC1053" s="54"/>
      <c r="DD1053" s="54"/>
      <c r="DE1053" s="54"/>
      <c r="DF1053" s="54"/>
      <c r="DG1053" s="54"/>
      <c r="DH1053" s="54"/>
      <c r="DI1053" s="54"/>
      <c r="DJ1053" s="54"/>
      <c r="DK1053" s="54"/>
      <c r="DL1053" s="54"/>
      <c r="DM1053" s="54"/>
      <c r="DN1053" s="54"/>
      <c r="DO1053" s="54"/>
      <c r="DP1053" s="54"/>
      <c r="DQ1053" s="54"/>
      <c r="DR1053" s="54"/>
      <c r="DS1053" s="54"/>
      <c r="DT1053" s="54"/>
      <c r="DU1053" s="54"/>
      <c r="DV1053" s="54"/>
      <c r="DW1053" s="54"/>
      <c r="DX1053" s="54"/>
      <c r="DY1053" s="54"/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  <c r="EJ1053" s="54"/>
      <c r="EK1053" s="54"/>
      <c r="EL1053" s="54"/>
      <c r="EM1053" s="54"/>
      <c r="EN1053" s="54"/>
      <c r="EO1053" s="54"/>
      <c r="EP1053" s="54"/>
      <c r="EQ1053" s="54"/>
      <c r="ER1053" s="54"/>
      <c r="ES1053" s="54"/>
      <c r="ET1053" s="54"/>
      <c r="EU1053" s="54"/>
      <c r="EV1053" s="54"/>
      <c r="EW1053" s="54"/>
      <c r="EX1053" s="54"/>
      <c r="EY1053" s="54"/>
      <c r="EZ1053" s="54"/>
      <c r="FA1053" s="54"/>
      <c r="FB1053" s="54"/>
      <c r="FC1053" s="54"/>
      <c r="FD1053" s="54"/>
      <c r="FE1053" s="54"/>
      <c r="FF1053" s="54"/>
      <c r="FG1053" s="54"/>
      <c r="FH1053" s="54"/>
      <c r="FI1053" s="54"/>
      <c r="FJ1053" s="54"/>
      <c r="FK1053" s="54"/>
      <c r="FL1053" s="54"/>
      <c r="FM1053" s="54"/>
      <c r="FN1053" s="54"/>
      <c r="FO1053" s="54"/>
      <c r="FP1053" s="54"/>
      <c r="FQ1053" s="54"/>
      <c r="FR1053" s="54"/>
      <c r="FS1053" s="54"/>
      <c r="FT1053" s="54"/>
      <c r="FU1053" s="54"/>
      <c r="FV1053" s="54"/>
      <c r="FW1053" s="54"/>
      <c r="FX1053" s="54"/>
      <c r="FY1053" s="54"/>
      <c r="FZ1053" s="54"/>
      <c r="GA1053" s="54"/>
      <c r="GB1053" s="54"/>
      <c r="GC1053" s="54"/>
      <c r="GD1053" s="54"/>
      <c r="GE1053" s="54"/>
      <c r="GF1053" s="54"/>
      <c r="GG1053" s="54"/>
      <c r="GH1053" s="54"/>
      <c r="GI1053" s="54"/>
      <c r="GJ1053" s="54"/>
      <c r="GK1053" s="54"/>
      <c r="GL1053" s="54"/>
      <c r="GM1053" s="54"/>
      <c r="GN1053" s="54"/>
      <c r="GO1053" s="54"/>
      <c r="GP1053" s="54"/>
      <c r="GQ1053" s="54"/>
      <c r="GR1053" s="54"/>
      <c r="GS1053" s="54"/>
      <c r="GT1053" s="54"/>
      <c r="GU1053" s="54"/>
      <c r="GV1053" s="54"/>
      <c r="GW1053" s="54"/>
      <c r="GX1053" s="54"/>
      <c r="GY1053" s="54"/>
      <c r="GZ1053" s="54"/>
      <c r="HA1053" s="54"/>
      <c r="HB1053" s="54"/>
      <c r="HC1053" s="54"/>
      <c r="HD1053" s="54"/>
      <c r="HE1053" s="54"/>
      <c r="HF1053" s="54"/>
      <c r="HG1053" s="54"/>
      <c r="HH1053" s="54"/>
      <c r="HI1053" s="54"/>
      <c r="HJ1053" s="54"/>
      <c r="HK1053" s="54"/>
      <c r="HL1053" s="54"/>
      <c r="HM1053" s="54"/>
      <c r="HN1053" s="54"/>
      <c r="HO1053" s="54"/>
      <c r="HP1053" s="54"/>
      <c r="HQ1053" s="54"/>
      <c r="HR1053" s="54"/>
      <c r="HS1053" s="54"/>
      <c r="HT1053" s="54"/>
      <c r="HU1053" s="54"/>
      <c r="HV1053" s="54"/>
      <c r="HW1053" s="54"/>
      <c r="HX1053" s="54"/>
      <c r="HY1053" s="54"/>
      <c r="HZ1053" s="54"/>
      <c r="IA1053" s="54"/>
      <c r="IB1053" s="54"/>
      <c r="IC1053" s="54"/>
      <c r="ID1053" s="54"/>
      <c r="IE1053" s="54"/>
      <c r="IF1053" s="54"/>
      <c r="IG1053" s="54"/>
      <c r="IH1053" s="54"/>
      <c r="II1053" s="54"/>
      <c r="IJ1053" s="54"/>
      <c r="IK1053" s="54"/>
      <c r="IL1053" s="54"/>
      <c r="IM1053" s="54"/>
      <c r="IN1053" s="54"/>
      <c r="IO1053" s="54"/>
      <c r="IP1053" s="54"/>
      <c r="IQ1053" s="54"/>
      <c r="IR1053" s="54"/>
      <c r="IS1053" s="54"/>
      <c r="IT1053" s="54"/>
      <c r="IU1053" s="54"/>
      <c r="IV1053" s="54"/>
      <c r="IW1053" s="54"/>
      <c r="IX1053" s="54"/>
      <c r="IY1053" s="54"/>
      <c r="IZ1053" s="54"/>
      <c r="JA1053" s="16"/>
      <c r="JB1053" s="16"/>
      <c r="JC1053" s="16"/>
      <c r="JD1053" s="16"/>
    </row>
    <row r="1054" spans="1:264" s="6" customFormat="1" x14ac:dyDescent="0.25">
      <c r="A1054" s="55">
        <v>1050</v>
      </c>
      <c r="B1054" s="56">
        <f>ESTUDIANTES!B1054</f>
        <v>0</v>
      </c>
      <c r="C1054" s="56">
        <f>ESTUDIANTES!C1054</f>
        <v>0</v>
      </c>
      <c r="D1054" s="97">
        <f>ESTUDIANTES!D1054</f>
        <v>0</v>
      </c>
      <c r="E1054" s="97"/>
      <c r="F1054" s="97"/>
      <c r="G1054" s="97"/>
      <c r="H1054" s="57">
        <f>ESTUDIANTES!H1054</f>
        <v>0</v>
      </c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  <c r="CP1054" s="54"/>
      <c r="CQ1054" s="54"/>
      <c r="CR1054" s="54"/>
      <c r="CS1054" s="54"/>
      <c r="CT1054" s="54"/>
      <c r="CU1054" s="54"/>
      <c r="CV1054" s="54"/>
      <c r="CW1054" s="54"/>
      <c r="CX1054" s="54"/>
      <c r="CY1054" s="54"/>
      <c r="CZ1054" s="54"/>
      <c r="DA1054" s="54"/>
      <c r="DB1054" s="54"/>
      <c r="DC1054" s="54"/>
      <c r="DD1054" s="54"/>
      <c r="DE1054" s="54"/>
      <c r="DF1054" s="54"/>
      <c r="DG1054" s="54"/>
      <c r="DH1054" s="54"/>
      <c r="DI1054" s="54"/>
      <c r="DJ1054" s="54"/>
      <c r="DK1054" s="54"/>
      <c r="DL1054" s="54"/>
      <c r="DM1054" s="54"/>
      <c r="DN1054" s="54"/>
      <c r="DO1054" s="54"/>
      <c r="DP1054" s="54"/>
      <c r="DQ1054" s="54"/>
      <c r="DR1054" s="54"/>
      <c r="DS1054" s="54"/>
      <c r="DT1054" s="54"/>
      <c r="DU1054" s="54"/>
      <c r="DV1054" s="54"/>
      <c r="DW1054" s="54"/>
      <c r="DX1054" s="54"/>
      <c r="DY1054" s="54"/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  <c r="EJ1054" s="54"/>
      <c r="EK1054" s="54"/>
      <c r="EL1054" s="54"/>
      <c r="EM1054" s="54"/>
      <c r="EN1054" s="54"/>
      <c r="EO1054" s="54"/>
      <c r="EP1054" s="54"/>
      <c r="EQ1054" s="54"/>
      <c r="ER1054" s="54"/>
      <c r="ES1054" s="54"/>
      <c r="ET1054" s="54"/>
      <c r="EU1054" s="54"/>
      <c r="EV1054" s="54"/>
      <c r="EW1054" s="54"/>
      <c r="EX1054" s="54"/>
      <c r="EY1054" s="54"/>
      <c r="EZ1054" s="54"/>
      <c r="FA1054" s="54"/>
      <c r="FB1054" s="54"/>
      <c r="FC1054" s="54"/>
      <c r="FD1054" s="54"/>
      <c r="FE1054" s="54"/>
      <c r="FF1054" s="54"/>
      <c r="FG1054" s="54"/>
      <c r="FH1054" s="54"/>
      <c r="FI1054" s="54"/>
      <c r="FJ1054" s="54"/>
      <c r="FK1054" s="54"/>
      <c r="FL1054" s="54"/>
      <c r="FM1054" s="54"/>
      <c r="FN1054" s="54"/>
      <c r="FO1054" s="54"/>
      <c r="FP1054" s="54"/>
      <c r="FQ1054" s="54"/>
      <c r="FR1054" s="54"/>
      <c r="FS1054" s="54"/>
      <c r="FT1054" s="54"/>
      <c r="FU1054" s="54"/>
      <c r="FV1054" s="54"/>
      <c r="FW1054" s="54"/>
      <c r="FX1054" s="54"/>
      <c r="FY1054" s="54"/>
      <c r="FZ1054" s="54"/>
      <c r="GA1054" s="54"/>
      <c r="GB1054" s="54"/>
      <c r="GC1054" s="54"/>
      <c r="GD1054" s="54"/>
      <c r="GE1054" s="54"/>
      <c r="GF1054" s="54"/>
      <c r="GG1054" s="54"/>
      <c r="GH1054" s="54"/>
      <c r="GI1054" s="54"/>
      <c r="GJ1054" s="54"/>
      <c r="GK1054" s="54"/>
      <c r="GL1054" s="54"/>
      <c r="GM1054" s="54"/>
      <c r="GN1054" s="54"/>
      <c r="GO1054" s="54"/>
      <c r="GP1054" s="54"/>
      <c r="GQ1054" s="54"/>
      <c r="GR1054" s="54"/>
      <c r="GS1054" s="54"/>
      <c r="GT1054" s="54"/>
      <c r="GU1054" s="54"/>
      <c r="GV1054" s="54"/>
      <c r="GW1054" s="54"/>
      <c r="GX1054" s="54"/>
      <c r="GY1054" s="54"/>
      <c r="GZ1054" s="54"/>
      <c r="HA1054" s="54"/>
      <c r="HB1054" s="54"/>
      <c r="HC1054" s="54"/>
      <c r="HD1054" s="54"/>
      <c r="HE1054" s="54"/>
      <c r="HF1054" s="54"/>
      <c r="HG1054" s="54"/>
      <c r="HH1054" s="54"/>
      <c r="HI1054" s="54"/>
      <c r="HJ1054" s="54"/>
      <c r="HK1054" s="54"/>
      <c r="HL1054" s="54"/>
      <c r="HM1054" s="54"/>
      <c r="HN1054" s="54"/>
      <c r="HO1054" s="54"/>
      <c r="HP1054" s="54"/>
      <c r="HQ1054" s="54"/>
      <c r="HR1054" s="54"/>
      <c r="HS1054" s="54"/>
      <c r="HT1054" s="54"/>
      <c r="HU1054" s="54"/>
      <c r="HV1054" s="54"/>
      <c r="HW1054" s="54"/>
      <c r="HX1054" s="54"/>
      <c r="HY1054" s="54"/>
      <c r="HZ1054" s="54"/>
      <c r="IA1054" s="54"/>
      <c r="IB1054" s="54"/>
      <c r="IC1054" s="54"/>
      <c r="ID1054" s="54"/>
      <c r="IE1054" s="54"/>
      <c r="IF1054" s="54"/>
      <c r="IG1054" s="54"/>
      <c r="IH1054" s="54"/>
      <c r="II1054" s="54"/>
      <c r="IJ1054" s="54"/>
      <c r="IK1054" s="54"/>
      <c r="IL1054" s="54"/>
      <c r="IM1054" s="54"/>
      <c r="IN1054" s="54"/>
      <c r="IO1054" s="54"/>
      <c r="IP1054" s="54"/>
      <c r="IQ1054" s="54"/>
      <c r="IR1054" s="54"/>
      <c r="IS1054" s="54"/>
      <c r="IT1054" s="54"/>
      <c r="IU1054" s="54"/>
      <c r="IV1054" s="54"/>
      <c r="IW1054" s="54"/>
      <c r="IX1054" s="54"/>
      <c r="IY1054" s="54"/>
      <c r="IZ1054" s="54"/>
      <c r="JA1054" s="16"/>
      <c r="JB1054" s="16"/>
      <c r="JC1054" s="16"/>
      <c r="JD1054" s="16"/>
    </row>
    <row r="1055" spans="1:264" s="6" customFormat="1" x14ac:dyDescent="0.25">
      <c r="A1055" s="55">
        <v>1051</v>
      </c>
      <c r="B1055" s="56">
        <f>ESTUDIANTES!B1055</f>
        <v>0</v>
      </c>
      <c r="C1055" s="56">
        <f>ESTUDIANTES!C1055</f>
        <v>0</v>
      </c>
      <c r="D1055" s="97">
        <f>ESTUDIANTES!D1055</f>
        <v>0</v>
      </c>
      <c r="E1055" s="97"/>
      <c r="F1055" s="97"/>
      <c r="G1055" s="97"/>
      <c r="H1055" s="57">
        <f>ESTUDIANTES!H1055</f>
        <v>0</v>
      </c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  <c r="CP1055" s="54"/>
      <c r="CQ1055" s="54"/>
      <c r="CR1055" s="54"/>
      <c r="CS1055" s="54"/>
      <c r="CT1055" s="54"/>
      <c r="CU1055" s="54"/>
      <c r="CV1055" s="54"/>
      <c r="CW1055" s="54"/>
      <c r="CX1055" s="54"/>
      <c r="CY1055" s="54"/>
      <c r="CZ1055" s="54"/>
      <c r="DA1055" s="54"/>
      <c r="DB1055" s="54"/>
      <c r="DC1055" s="54"/>
      <c r="DD1055" s="54"/>
      <c r="DE1055" s="54"/>
      <c r="DF1055" s="54"/>
      <c r="DG1055" s="54"/>
      <c r="DH1055" s="54"/>
      <c r="DI1055" s="54"/>
      <c r="DJ1055" s="54"/>
      <c r="DK1055" s="54"/>
      <c r="DL1055" s="54"/>
      <c r="DM1055" s="54"/>
      <c r="DN1055" s="54"/>
      <c r="DO1055" s="54"/>
      <c r="DP1055" s="54"/>
      <c r="DQ1055" s="54"/>
      <c r="DR1055" s="54"/>
      <c r="DS1055" s="54"/>
      <c r="DT1055" s="54"/>
      <c r="DU1055" s="54"/>
      <c r="DV1055" s="54"/>
      <c r="DW1055" s="54"/>
      <c r="DX1055" s="54"/>
      <c r="DY1055" s="54"/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  <c r="EJ1055" s="54"/>
      <c r="EK1055" s="54"/>
      <c r="EL1055" s="54"/>
      <c r="EM1055" s="54"/>
      <c r="EN1055" s="54"/>
      <c r="EO1055" s="54"/>
      <c r="EP1055" s="54"/>
      <c r="EQ1055" s="54"/>
      <c r="ER1055" s="54"/>
      <c r="ES1055" s="54"/>
      <c r="ET1055" s="54"/>
      <c r="EU1055" s="54"/>
      <c r="EV1055" s="54"/>
      <c r="EW1055" s="54"/>
      <c r="EX1055" s="54"/>
      <c r="EY1055" s="54"/>
      <c r="EZ1055" s="54"/>
      <c r="FA1055" s="54"/>
      <c r="FB1055" s="54"/>
      <c r="FC1055" s="54"/>
      <c r="FD1055" s="54"/>
      <c r="FE1055" s="54"/>
      <c r="FF1055" s="54"/>
      <c r="FG1055" s="54"/>
      <c r="FH1055" s="54"/>
      <c r="FI1055" s="54"/>
      <c r="FJ1055" s="54"/>
      <c r="FK1055" s="54"/>
      <c r="FL1055" s="54"/>
      <c r="FM1055" s="54"/>
      <c r="FN1055" s="54"/>
      <c r="FO1055" s="54"/>
      <c r="FP1055" s="54"/>
      <c r="FQ1055" s="54"/>
      <c r="FR1055" s="54"/>
      <c r="FS1055" s="54"/>
      <c r="FT1055" s="54"/>
      <c r="FU1055" s="54"/>
      <c r="FV1055" s="54"/>
      <c r="FW1055" s="54"/>
      <c r="FX1055" s="54"/>
      <c r="FY1055" s="54"/>
      <c r="FZ1055" s="54"/>
      <c r="GA1055" s="54"/>
      <c r="GB1055" s="54"/>
      <c r="GC1055" s="54"/>
      <c r="GD1055" s="54"/>
      <c r="GE1055" s="54"/>
      <c r="GF1055" s="54"/>
      <c r="GG1055" s="54"/>
      <c r="GH1055" s="54"/>
      <c r="GI1055" s="54"/>
      <c r="GJ1055" s="54"/>
      <c r="GK1055" s="54"/>
      <c r="GL1055" s="54"/>
      <c r="GM1055" s="54"/>
      <c r="GN1055" s="54"/>
      <c r="GO1055" s="54"/>
      <c r="GP1055" s="54"/>
      <c r="GQ1055" s="54"/>
      <c r="GR1055" s="54"/>
      <c r="GS1055" s="54"/>
      <c r="GT1055" s="54"/>
      <c r="GU1055" s="54"/>
      <c r="GV1055" s="54"/>
      <c r="GW1055" s="54"/>
      <c r="GX1055" s="54"/>
      <c r="GY1055" s="54"/>
      <c r="GZ1055" s="54"/>
      <c r="HA1055" s="54"/>
      <c r="HB1055" s="54"/>
      <c r="HC1055" s="54"/>
      <c r="HD1055" s="54"/>
      <c r="HE1055" s="54"/>
      <c r="HF1055" s="54"/>
      <c r="HG1055" s="54"/>
      <c r="HH1055" s="54"/>
      <c r="HI1055" s="54"/>
      <c r="HJ1055" s="54"/>
      <c r="HK1055" s="54"/>
      <c r="HL1055" s="54"/>
      <c r="HM1055" s="54"/>
      <c r="HN1055" s="54"/>
      <c r="HO1055" s="54"/>
      <c r="HP1055" s="54"/>
      <c r="HQ1055" s="54"/>
      <c r="HR1055" s="54"/>
      <c r="HS1055" s="54"/>
      <c r="HT1055" s="54"/>
      <c r="HU1055" s="54"/>
      <c r="HV1055" s="54"/>
      <c r="HW1055" s="54"/>
      <c r="HX1055" s="54"/>
      <c r="HY1055" s="54"/>
      <c r="HZ1055" s="54"/>
      <c r="IA1055" s="54"/>
      <c r="IB1055" s="54"/>
      <c r="IC1055" s="54"/>
      <c r="ID1055" s="54"/>
      <c r="IE1055" s="54"/>
      <c r="IF1055" s="54"/>
      <c r="IG1055" s="54"/>
      <c r="IH1055" s="54"/>
      <c r="II1055" s="54"/>
      <c r="IJ1055" s="54"/>
      <c r="IK1055" s="54"/>
      <c r="IL1055" s="54"/>
      <c r="IM1055" s="54"/>
      <c r="IN1055" s="54"/>
      <c r="IO1055" s="54"/>
      <c r="IP1055" s="54"/>
      <c r="IQ1055" s="54"/>
      <c r="IR1055" s="54"/>
      <c r="IS1055" s="54"/>
      <c r="IT1055" s="54"/>
      <c r="IU1055" s="54"/>
      <c r="IV1055" s="54"/>
      <c r="IW1055" s="54"/>
      <c r="IX1055" s="54"/>
      <c r="IY1055" s="54"/>
      <c r="IZ1055" s="54"/>
      <c r="JA1055" s="16"/>
      <c r="JB1055" s="16"/>
      <c r="JC1055" s="16"/>
      <c r="JD1055" s="16"/>
    </row>
    <row r="1056" spans="1:264" s="6" customFormat="1" x14ac:dyDescent="0.25">
      <c r="A1056" s="55">
        <v>1052</v>
      </c>
      <c r="B1056" s="56">
        <f>ESTUDIANTES!B1056</f>
        <v>0</v>
      </c>
      <c r="C1056" s="56">
        <f>ESTUDIANTES!C1056</f>
        <v>0</v>
      </c>
      <c r="D1056" s="97">
        <f>ESTUDIANTES!D1056</f>
        <v>0</v>
      </c>
      <c r="E1056" s="97"/>
      <c r="F1056" s="97"/>
      <c r="G1056" s="97"/>
      <c r="H1056" s="57">
        <f>ESTUDIANTES!H1056</f>
        <v>0</v>
      </c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A1056" s="54"/>
      <c r="CB1056" s="54"/>
      <c r="CC1056" s="54"/>
      <c r="CD1056" s="54"/>
      <c r="CE1056" s="54"/>
      <c r="CF1056" s="54"/>
      <c r="CG1056" s="54"/>
      <c r="CH1056" s="54"/>
      <c r="CI1056" s="54"/>
      <c r="CJ1056" s="54"/>
      <c r="CK1056" s="54"/>
      <c r="CL1056" s="54"/>
      <c r="CM1056" s="54"/>
      <c r="CN1056" s="54"/>
      <c r="CO1056" s="54"/>
      <c r="CP1056" s="54"/>
      <c r="CQ1056" s="54"/>
      <c r="CR1056" s="54"/>
      <c r="CS1056" s="54"/>
      <c r="CT1056" s="54"/>
      <c r="CU1056" s="54"/>
      <c r="CV1056" s="54"/>
      <c r="CW1056" s="54"/>
      <c r="CX1056" s="54"/>
      <c r="CY1056" s="54"/>
      <c r="CZ1056" s="54"/>
      <c r="DA1056" s="54"/>
      <c r="DB1056" s="54"/>
      <c r="DC1056" s="54"/>
      <c r="DD1056" s="54"/>
      <c r="DE1056" s="54"/>
      <c r="DF1056" s="54"/>
      <c r="DG1056" s="54"/>
      <c r="DH1056" s="54"/>
      <c r="DI1056" s="54"/>
      <c r="DJ1056" s="54"/>
      <c r="DK1056" s="54"/>
      <c r="DL1056" s="54"/>
      <c r="DM1056" s="54"/>
      <c r="DN1056" s="54"/>
      <c r="DO1056" s="54"/>
      <c r="DP1056" s="54"/>
      <c r="DQ1056" s="54"/>
      <c r="DR1056" s="54"/>
      <c r="DS1056" s="54"/>
      <c r="DT1056" s="54"/>
      <c r="DU1056" s="54"/>
      <c r="DV1056" s="54"/>
      <c r="DW1056" s="54"/>
      <c r="DX1056" s="54"/>
      <c r="DY1056" s="54"/>
      <c r="DZ1056" s="54"/>
      <c r="EA1056" s="54"/>
      <c r="EB1056" s="54"/>
      <c r="EC1056" s="54"/>
      <c r="ED1056" s="54"/>
      <c r="EE1056" s="54"/>
      <c r="EF1056" s="54"/>
      <c r="EG1056" s="54"/>
      <c r="EH1056" s="54"/>
      <c r="EI1056" s="54"/>
      <c r="EJ1056" s="54"/>
      <c r="EK1056" s="54"/>
      <c r="EL1056" s="54"/>
      <c r="EM1056" s="54"/>
      <c r="EN1056" s="54"/>
      <c r="EO1056" s="54"/>
      <c r="EP1056" s="54"/>
      <c r="EQ1056" s="54"/>
      <c r="ER1056" s="54"/>
      <c r="ES1056" s="54"/>
      <c r="ET1056" s="54"/>
      <c r="EU1056" s="54"/>
      <c r="EV1056" s="54"/>
      <c r="EW1056" s="54"/>
      <c r="EX1056" s="54"/>
      <c r="EY1056" s="54"/>
      <c r="EZ1056" s="54"/>
      <c r="FA1056" s="54"/>
      <c r="FB1056" s="54"/>
      <c r="FC1056" s="54"/>
      <c r="FD1056" s="54"/>
      <c r="FE1056" s="54"/>
      <c r="FF1056" s="54"/>
      <c r="FG1056" s="54"/>
      <c r="FH1056" s="54"/>
      <c r="FI1056" s="54"/>
      <c r="FJ1056" s="54"/>
      <c r="FK1056" s="54"/>
      <c r="FL1056" s="54"/>
      <c r="FM1056" s="54"/>
      <c r="FN1056" s="54"/>
      <c r="FO1056" s="54"/>
      <c r="FP1056" s="54"/>
      <c r="FQ1056" s="54"/>
      <c r="FR1056" s="54"/>
      <c r="FS1056" s="54"/>
      <c r="FT1056" s="54"/>
      <c r="FU1056" s="54"/>
      <c r="FV1056" s="54"/>
      <c r="FW1056" s="54"/>
      <c r="FX1056" s="54"/>
      <c r="FY1056" s="54"/>
      <c r="FZ1056" s="54"/>
      <c r="GA1056" s="54"/>
      <c r="GB1056" s="54"/>
      <c r="GC1056" s="54"/>
      <c r="GD1056" s="54"/>
      <c r="GE1056" s="54"/>
      <c r="GF1056" s="54"/>
      <c r="GG1056" s="54"/>
      <c r="GH1056" s="54"/>
      <c r="GI1056" s="54"/>
      <c r="GJ1056" s="54"/>
      <c r="GK1056" s="54"/>
      <c r="GL1056" s="54"/>
      <c r="GM1056" s="54"/>
      <c r="GN1056" s="54"/>
      <c r="GO1056" s="54"/>
      <c r="GP1056" s="54"/>
      <c r="GQ1056" s="54"/>
      <c r="GR1056" s="54"/>
      <c r="GS1056" s="54"/>
      <c r="GT1056" s="54"/>
      <c r="GU1056" s="54"/>
      <c r="GV1056" s="54"/>
      <c r="GW1056" s="54"/>
      <c r="GX1056" s="54"/>
      <c r="GY1056" s="54"/>
      <c r="GZ1056" s="54"/>
      <c r="HA1056" s="54"/>
      <c r="HB1056" s="54"/>
      <c r="HC1056" s="54"/>
      <c r="HD1056" s="54"/>
      <c r="HE1056" s="54"/>
      <c r="HF1056" s="54"/>
      <c r="HG1056" s="54"/>
      <c r="HH1056" s="54"/>
      <c r="HI1056" s="54"/>
      <c r="HJ1056" s="54"/>
      <c r="HK1056" s="54"/>
      <c r="HL1056" s="54"/>
      <c r="HM1056" s="54"/>
      <c r="HN1056" s="54"/>
      <c r="HO1056" s="54"/>
      <c r="HP1056" s="54"/>
      <c r="HQ1056" s="54"/>
      <c r="HR1056" s="54"/>
      <c r="HS1056" s="54"/>
      <c r="HT1056" s="54"/>
      <c r="HU1056" s="54"/>
      <c r="HV1056" s="54"/>
      <c r="HW1056" s="54"/>
      <c r="HX1056" s="54"/>
      <c r="HY1056" s="54"/>
      <c r="HZ1056" s="54"/>
      <c r="IA1056" s="54"/>
      <c r="IB1056" s="54"/>
      <c r="IC1056" s="54"/>
      <c r="ID1056" s="54"/>
      <c r="IE1056" s="54"/>
      <c r="IF1056" s="54"/>
      <c r="IG1056" s="54"/>
      <c r="IH1056" s="54"/>
      <c r="II1056" s="54"/>
      <c r="IJ1056" s="54"/>
      <c r="IK1056" s="54"/>
      <c r="IL1056" s="54"/>
      <c r="IM1056" s="54"/>
      <c r="IN1056" s="54"/>
      <c r="IO1056" s="54"/>
      <c r="IP1056" s="54"/>
      <c r="IQ1056" s="54"/>
      <c r="IR1056" s="54"/>
      <c r="IS1056" s="54"/>
      <c r="IT1056" s="54"/>
      <c r="IU1056" s="54"/>
      <c r="IV1056" s="54"/>
      <c r="IW1056" s="54"/>
      <c r="IX1056" s="54"/>
      <c r="IY1056" s="54"/>
      <c r="IZ1056" s="54"/>
      <c r="JA1056" s="16"/>
      <c r="JB1056" s="16"/>
      <c r="JC1056" s="16"/>
      <c r="JD1056" s="16"/>
    </row>
    <row r="1057" spans="1:264" s="6" customFormat="1" x14ac:dyDescent="0.25">
      <c r="A1057" s="55">
        <v>1053</v>
      </c>
      <c r="B1057" s="56">
        <f>ESTUDIANTES!B1057</f>
        <v>0</v>
      </c>
      <c r="C1057" s="56">
        <f>ESTUDIANTES!C1057</f>
        <v>0</v>
      </c>
      <c r="D1057" s="97">
        <f>ESTUDIANTES!D1057</f>
        <v>0</v>
      </c>
      <c r="E1057" s="97"/>
      <c r="F1057" s="97"/>
      <c r="G1057" s="97"/>
      <c r="H1057" s="57">
        <f>ESTUDIANTES!H1057</f>
        <v>0</v>
      </c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A1057" s="54"/>
      <c r="CB1057" s="54"/>
      <c r="CC1057" s="54"/>
      <c r="CD1057" s="54"/>
      <c r="CE1057" s="54"/>
      <c r="CF1057" s="54"/>
      <c r="CG1057" s="54"/>
      <c r="CH1057" s="54"/>
      <c r="CI1057" s="54"/>
      <c r="CJ1057" s="54"/>
      <c r="CK1057" s="54"/>
      <c r="CL1057" s="54"/>
      <c r="CM1057" s="54"/>
      <c r="CN1057" s="54"/>
      <c r="CO1057" s="54"/>
      <c r="CP1057" s="54"/>
      <c r="CQ1057" s="54"/>
      <c r="CR1057" s="54"/>
      <c r="CS1057" s="54"/>
      <c r="CT1057" s="54"/>
      <c r="CU1057" s="54"/>
      <c r="CV1057" s="54"/>
      <c r="CW1057" s="54"/>
      <c r="CX1057" s="54"/>
      <c r="CY1057" s="54"/>
      <c r="CZ1057" s="54"/>
      <c r="DA1057" s="54"/>
      <c r="DB1057" s="54"/>
      <c r="DC1057" s="54"/>
      <c r="DD1057" s="54"/>
      <c r="DE1057" s="54"/>
      <c r="DF1057" s="54"/>
      <c r="DG1057" s="54"/>
      <c r="DH1057" s="54"/>
      <c r="DI1057" s="54"/>
      <c r="DJ1057" s="54"/>
      <c r="DK1057" s="54"/>
      <c r="DL1057" s="54"/>
      <c r="DM1057" s="54"/>
      <c r="DN1057" s="54"/>
      <c r="DO1057" s="54"/>
      <c r="DP1057" s="54"/>
      <c r="DQ1057" s="54"/>
      <c r="DR1057" s="54"/>
      <c r="DS1057" s="54"/>
      <c r="DT1057" s="54"/>
      <c r="DU1057" s="54"/>
      <c r="DV1057" s="54"/>
      <c r="DW1057" s="54"/>
      <c r="DX1057" s="54"/>
      <c r="DY1057" s="54"/>
      <c r="DZ1057" s="54"/>
      <c r="EA1057" s="54"/>
      <c r="EB1057" s="54"/>
      <c r="EC1057" s="54"/>
      <c r="ED1057" s="54"/>
      <c r="EE1057" s="54"/>
      <c r="EF1057" s="54"/>
      <c r="EG1057" s="54"/>
      <c r="EH1057" s="54"/>
      <c r="EI1057" s="54"/>
      <c r="EJ1057" s="54"/>
      <c r="EK1057" s="54"/>
      <c r="EL1057" s="54"/>
      <c r="EM1057" s="54"/>
      <c r="EN1057" s="54"/>
      <c r="EO1057" s="54"/>
      <c r="EP1057" s="54"/>
      <c r="EQ1057" s="54"/>
      <c r="ER1057" s="54"/>
      <c r="ES1057" s="54"/>
      <c r="ET1057" s="54"/>
      <c r="EU1057" s="54"/>
      <c r="EV1057" s="54"/>
      <c r="EW1057" s="54"/>
      <c r="EX1057" s="54"/>
      <c r="EY1057" s="54"/>
      <c r="EZ1057" s="54"/>
      <c r="FA1057" s="54"/>
      <c r="FB1057" s="54"/>
      <c r="FC1057" s="54"/>
      <c r="FD1057" s="54"/>
      <c r="FE1057" s="54"/>
      <c r="FF1057" s="54"/>
      <c r="FG1057" s="54"/>
      <c r="FH1057" s="54"/>
      <c r="FI1057" s="54"/>
      <c r="FJ1057" s="54"/>
      <c r="FK1057" s="54"/>
      <c r="FL1057" s="54"/>
      <c r="FM1057" s="54"/>
      <c r="FN1057" s="54"/>
      <c r="FO1057" s="54"/>
      <c r="FP1057" s="54"/>
      <c r="FQ1057" s="54"/>
      <c r="FR1057" s="54"/>
      <c r="FS1057" s="54"/>
      <c r="FT1057" s="54"/>
      <c r="FU1057" s="54"/>
      <c r="FV1057" s="54"/>
      <c r="FW1057" s="54"/>
      <c r="FX1057" s="54"/>
      <c r="FY1057" s="54"/>
      <c r="FZ1057" s="54"/>
      <c r="GA1057" s="54"/>
      <c r="GB1057" s="54"/>
      <c r="GC1057" s="54"/>
      <c r="GD1057" s="54"/>
      <c r="GE1057" s="54"/>
      <c r="GF1057" s="54"/>
      <c r="GG1057" s="54"/>
      <c r="GH1057" s="54"/>
      <c r="GI1057" s="54"/>
      <c r="GJ1057" s="54"/>
      <c r="GK1057" s="54"/>
      <c r="GL1057" s="54"/>
      <c r="GM1057" s="54"/>
      <c r="GN1057" s="54"/>
      <c r="GO1057" s="54"/>
      <c r="GP1057" s="54"/>
      <c r="GQ1057" s="54"/>
      <c r="GR1057" s="54"/>
      <c r="GS1057" s="54"/>
      <c r="GT1057" s="54"/>
      <c r="GU1057" s="54"/>
      <c r="GV1057" s="54"/>
      <c r="GW1057" s="54"/>
      <c r="GX1057" s="54"/>
      <c r="GY1057" s="54"/>
      <c r="GZ1057" s="54"/>
      <c r="HA1057" s="54"/>
      <c r="HB1057" s="54"/>
      <c r="HC1057" s="54"/>
      <c r="HD1057" s="54"/>
      <c r="HE1057" s="54"/>
      <c r="HF1057" s="54"/>
      <c r="HG1057" s="54"/>
      <c r="HH1057" s="54"/>
      <c r="HI1057" s="54"/>
      <c r="HJ1057" s="54"/>
      <c r="HK1057" s="54"/>
      <c r="HL1057" s="54"/>
      <c r="HM1057" s="54"/>
      <c r="HN1057" s="54"/>
      <c r="HO1057" s="54"/>
      <c r="HP1057" s="54"/>
      <c r="HQ1057" s="54"/>
      <c r="HR1057" s="54"/>
      <c r="HS1057" s="54"/>
      <c r="HT1057" s="54"/>
      <c r="HU1057" s="54"/>
      <c r="HV1057" s="54"/>
      <c r="HW1057" s="54"/>
      <c r="HX1057" s="54"/>
      <c r="HY1057" s="54"/>
      <c r="HZ1057" s="54"/>
      <c r="IA1057" s="54"/>
      <c r="IB1057" s="54"/>
      <c r="IC1057" s="54"/>
      <c r="ID1057" s="54"/>
      <c r="IE1057" s="54"/>
      <c r="IF1057" s="54"/>
      <c r="IG1057" s="54"/>
      <c r="IH1057" s="54"/>
      <c r="II1057" s="54"/>
      <c r="IJ1057" s="54"/>
      <c r="IK1057" s="54"/>
      <c r="IL1057" s="54"/>
      <c r="IM1057" s="54"/>
      <c r="IN1057" s="54"/>
      <c r="IO1057" s="54"/>
      <c r="IP1057" s="54"/>
      <c r="IQ1057" s="54"/>
      <c r="IR1057" s="54"/>
      <c r="IS1057" s="54"/>
      <c r="IT1057" s="54"/>
      <c r="IU1057" s="54"/>
      <c r="IV1057" s="54"/>
      <c r="IW1057" s="54"/>
      <c r="IX1057" s="54"/>
      <c r="IY1057" s="54"/>
      <c r="IZ1057" s="54"/>
      <c r="JA1057" s="16"/>
      <c r="JB1057" s="16"/>
      <c r="JC1057" s="16"/>
      <c r="JD1057" s="16"/>
    </row>
    <row r="1058" spans="1:264" s="6" customFormat="1" x14ac:dyDescent="0.25">
      <c r="A1058" s="55">
        <v>1054</v>
      </c>
      <c r="B1058" s="56">
        <f>ESTUDIANTES!B1058</f>
        <v>0</v>
      </c>
      <c r="C1058" s="56">
        <f>ESTUDIANTES!C1058</f>
        <v>0</v>
      </c>
      <c r="D1058" s="97">
        <f>ESTUDIANTES!D1058</f>
        <v>0</v>
      </c>
      <c r="E1058" s="97"/>
      <c r="F1058" s="97"/>
      <c r="G1058" s="97"/>
      <c r="H1058" s="57">
        <f>ESTUDIANTES!H1058</f>
        <v>0</v>
      </c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  <c r="CP1058" s="54"/>
      <c r="CQ1058" s="54"/>
      <c r="CR1058" s="54"/>
      <c r="CS1058" s="54"/>
      <c r="CT1058" s="54"/>
      <c r="CU1058" s="54"/>
      <c r="CV1058" s="54"/>
      <c r="CW1058" s="54"/>
      <c r="CX1058" s="54"/>
      <c r="CY1058" s="54"/>
      <c r="CZ1058" s="54"/>
      <c r="DA1058" s="54"/>
      <c r="DB1058" s="54"/>
      <c r="DC1058" s="54"/>
      <c r="DD1058" s="54"/>
      <c r="DE1058" s="54"/>
      <c r="DF1058" s="54"/>
      <c r="DG1058" s="54"/>
      <c r="DH1058" s="54"/>
      <c r="DI1058" s="54"/>
      <c r="DJ1058" s="54"/>
      <c r="DK1058" s="54"/>
      <c r="DL1058" s="54"/>
      <c r="DM1058" s="54"/>
      <c r="DN1058" s="54"/>
      <c r="DO1058" s="54"/>
      <c r="DP1058" s="54"/>
      <c r="DQ1058" s="54"/>
      <c r="DR1058" s="54"/>
      <c r="DS1058" s="54"/>
      <c r="DT1058" s="54"/>
      <c r="DU1058" s="54"/>
      <c r="DV1058" s="54"/>
      <c r="DW1058" s="54"/>
      <c r="DX1058" s="54"/>
      <c r="DY1058" s="54"/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  <c r="EJ1058" s="54"/>
      <c r="EK1058" s="54"/>
      <c r="EL1058" s="54"/>
      <c r="EM1058" s="54"/>
      <c r="EN1058" s="54"/>
      <c r="EO1058" s="54"/>
      <c r="EP1058" s="54"/>
      <c r="EQ1058" s="54"/>
      <c r="ER1058" s="54"/>
      <c r="ES1058" s="54"/>
      <c r="ET1058" s="54"/>
      <c r="EU1058" s="54"/>
      <c r="EV1058" s="54"/>
      <c r="EW1058" s="54"/>
      <c r="EX1058" s="54"/>
      <c r="EY1058" s="54"/>
      <c r="EZ1058" s="54"/>
      <c r="FA1058" s="54"/>
      <c r="FB1058" s="54"/>
      <c r="FC1058" s="54"/>
      <c r="FD1058" s="54"/>
      <c r="FE1058" s="54"/>
      <c r="FF1058" s="54"/>
      <c r="FG1058" s="54"/>
      <c r="FH1058" s="54"/>
      <c r="FI1058" s="54"/>
      <c r="FJ1058" s="54"/>
      <c r="FK1058" s="54"/>
      <c r="FL1058" s="54"/>
      <c r="FM1058" s="54"/>
      <c r="FN1058" s="54"/>
      <c r="FO1058" s="54"/>
      <c r="FP1058" s="54"/>
      <c r="FQ1058" s="54"/>
      <c r="FR1058" s="54"/>
      <c r="FS1058" s="54"/>
      <c r="FT1058" s="54"/>
      <c r="FU1058" s="54"/>
      <c r="FV1058" s="54"/>
      <c r="FW1058" s="54"/>
      <c r="FX1058" s="54"/>
      <c r="FY1058" s="54"/>
      <c r="FZ1058" s="54"/>
      <c r="GA1058" s="54"/>
      <c r="GB1058" s="54"/>
      <c r="GC1058" s="54"/>
      <c r="GD1058" s="54"/>
      <c r="GE1058" s="54"/>
      <c r="GF1058" s="54"/>
      <c r="GG1058" s="54"/>
      <c r="GH1058" s="54"/>
      <c r="GI1058" s="54"/>
      <c r="GJ1058" s="54"/>
      <c r="GK1058" s="54"/>
      <c r="GL1058" s="54"/>
      <c r="GM1058" s="54"/>
      <c r="GN1058" s="54"/>
      <c r="GO1058" s="54"/>
      <c r="GP1058" s="54"/>
      <c r="GQ1058" s="54"/>
      <c r="GR1058" s="54"/>
      <c r="GS1058" s="54"/>
      <c r="GT1058" s="54"/>
      <c r="GU1058" s="54"/>
      <c r="GV1058" s="54"/>
      <c r="GW1058" s="54"/>
      <c r="GX1058" s="54"/>
      <c r="GY1058" s="54"/>
      <c r="GZ1058" s="54"/>
      <c r="HA1058" s="54"/>
      <c r="HB1058" s="54"/>
      <c r="HC1058" s="54"/>
      <c r="HD1058" s="54"/>
      <c r="HE1058" s="54"/>
      <c r="HF1058" s="54"/>
      <c r="HG1058" s="54"/>
      <c r="HH1058" s="54"/>
      <c r="HI1058" s="54"/>
      <c r="HJ1058" s="54"/>
      <c r="HK1058" s="54"/>
      <c r="HL1058" s="54"/>
      <c r="HM1058" s="54"/>
      <c r="HN1058" s="54"/>
      <c r="HO1058" s="54"/>
      <c r="HP1058" s="54"/>
      <c r="HQ1058" s="54"/>
      <c r="HR1058" s="54"/>
      <c r="HS1058" s="54"/>
      <c r="HT1058" s="54"/>
      <c r="HU1058" s="54"/>
      <c r="HV1058" s="54"/>
      <c r="HW1058" s="54"/>
      <c r="HX1058" s="54"/>
      <c r="HY1058" s="54"/>
      <c r="HZ1058" s="54"/>
      <c r="IA1058" s="54"/>
      <c r="IB1058" s="54"/>
      <c r="IC1058" s="54"/>
      <c r="ID1058" s="54"/>
      <c r="IE1058" s="54"/>
      <c r="IF1058" s="54"/>
      <c r="IG1058" s="54"/>
      <c r="IH1058" s="54"/>
      <c r="II1058" s="54"/>
      <c r="IJ1058" s="54"/>
      <c r="IK1058" s="54"/>
      <c r="IL1058" s="54"/>
      <c r="IM1058" s="54"/>
      <c r="IN1058" s="54"/>
      <c r="IO1058" s="54"/>
      <c r="IP1058" s="54"/>
      <c r="IQ1058" s="54"/>
      <c r="IR1058" s="54"/>
      <c r="IS1058" s="54"/>
      <c r="IT1058" s="54"/>
      <c r="IU1058" s="54"/>
      <c r="IV1058" s="54"/>
      <c r="IW1058" s="54"/>
      <c r="IX1058" s="54"/>
      <c r="IY1058" s="54"/>
      <c r="IZ1058" s="54"/>
      <c r="JA1058" s="16"/>
      <c r="JB1058" s="16"/>
      <c r="JC1058" s="16"/>
      <c r="JD1058" s="16"/>
    </row>
    <row r="1059" spans="1:264" s="6" customFormat="1" x14ac:dyDescent="0.25">
      <c r="A1059" s="55">
        <v>1055</v>
      </c>
      <c r="B1059" s="56">
        <f>ESTUDIANTES!B1059</f>
        <v>0</v>
      </c>
      <c r="C1059" s="56">
        <f>ESTUDIANTES!C1059</f>
        <v>0</v>
      </c>
      <c r="D1059" s="97">
        <f>ESTUDIANTES!D1059</f>
        <v>0</v>
      </c>
      <c r="E1059" s="97"/>
      <c r="F1059" s="97"/>
      <c r="G1059" s="97"/>
      <c r="H1059" s="57">
        <f>ESTUDIANTES!H1059</f>
        <v>0</v>
      </c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  <c r="CP1059" s="54"/>
      <c r="CQ1059" s="54"/>
      <c r="CR1059" s="54"/>
      <c r="CS1059" s="54"/>
      <c r="CT1059" s="54"/>
      <c r="CU1059" s="54"/>
      <c r="CV1059" s="54"/>
      <c r="CW1059" s="54"/>
      <c r="CX1059" s="54"/>
      <c r="CY1059" s="54"/>
      <c r="CZ1059" s="54"/>
      <c r="DA1059" s="54"/>
      <c r="DB1059" s="54"/>
      <c r="DC1059" s="54"/>
      <c r="DD1059" s="54"/>
      <c r="DE1059" s="54"/>
      <c r="DF1059" s="54"/>
      <c r="DG1059" s="54"/>
      <c r="DH1059" s="54"/>
      <c r="DI1059" s="54"/>
      <c r="DJ1059" s="54"/>
      <c r="DK1059" s="54"/>
      <c r="DL1059" s="54"/>
      <c r="DM1059" s="54"/>
      <c r="DN1059" s="54"/>
      <c r="DO1059" s="54"/>
      <c r="DP1059" s="54"/>
      <c r="DQ1059" s="54"/>
      <c r="DR1059" s="54"/>
      <c r="DS1059" s="54"/>
      <c r="DT1059" s="54"/>
      <c r="DU1059" s="54"/>
      <c r="DV1059" s="54"/>
      <c r="DW1059" s="54"/>
      <c r="DX1059" s="54"/>
      <c r="DY1059" s="54"/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  <c r="EJ1059" s="54"/>
      <c r="EK1059" s="54"/>
      <c r="EL1059" s="54"/>
      <c r="EM1059" s="54"/>
      <c r="EN1059" s="54"/>
      <c r="EO1059" s="54"/>
      <c r="EP1059" s="54"/>
      <c r="EQ1059" s="54"/>
      <c r="ER1059" s="54"/>
      <c r="ES1059" s="54"/>
      <c r="ET1059" s="54"/>
      <c r="EU1059" s="54"/>
      <c r="EV1059" s="54"/>
      <c r="EW1059" s="54"/>
      <c r="EX1059" s="54"/>
      <c r="EY1059" s="54"/>
      <c r="EZ1059" s="54"/>
      <c r="FA1059" s="54"/>
      <c r="FB1059" s="54"/>
      <c r="FC1059" s="54"/>
      <c r="FD1059" s="54"/>
      <c r="FE1059" s="54"/>
      <c r="FF1059" s="54"/>
      <c r="FG1059" s="54"/>
      <c r="FH1059" s="54"/>
      <c r="FI1059" s="54"/>
      <c r="FJ1059" s="54"/>
      <c r="FK1059" s="54"/>
      <c r="FL1059" s="54"/>
      <c r="FM1059" s="54"/>
      <c r="FN1059" s="54"/>
      <c r="FO1059" s="54"/>
      <c r="FP1059" s="54"/>
      <c r="FQ1059" s="54"/>
      <c r="FR1059" s="54"/>
      <c r="FS1059" s="54"/>
      <c r="FT1059" s="54"/>
      <c r="FU1059" s="54"/>
      <c r="FV1059" s="54"/>
      <c r="FW1059" s="54"/>
      <c r="FX1059" s="54"/>
      <c r="FY1059" s="54"/>
      <c r="FZ1059" s="54"/>
      <c r="GA1059" s="54"/>
      <c r="GB1059" s="54"/>
      <c r="GC1059" s="54"/>
      <c r="GD1059" s="54"/>
      <c r="GE1059" s="54"/>
      <c r="GF1059" s="54"/>
      <c r="GG1059" s="54"/>
      <c r="GH1059" s="54"/>
      <c r="GI1059" s="54"/>
      <c r="GJ1059" s="54"/>
      <c r="GK1059" s="54"/>
      <c r="GL1059" s="54"/>
      <c r="GM1059" s="54"/>
      <c r="GN1059" s="54"/>
      <c r="GO1059" s="54"/>
      <c r="GP1059" s="54"/>
      <c r="GQ1059" s="54"/>
      <c r="GR1059" s="54"/>
      <c r="GS1059" s="54"/>
      <c r="GT1059" s="54"/>
      <c r="GU1059" s="54"/>
      <c r="GV1059" s="54"/>
      <c r="GW1059" s="54"/>
      <c r="GX1059" s="54"/>
      <c r="GY1059" s="54"/>
      <c r="GZ1059" s="54"/>
      <c r="HA1059" s="54"/>
      <c r="HB1059" s="54"/>
      <c r="HC1059" s="54"/>
      <c r="HD1059" s="54"/>
      <c r="HE1059" s="54"/>
      <c r="HF1059" s="54"/>
      <c r="HG1059" s="54"/>
      <c r="HH1059" s="54"/>
      <c r="HI1059" s="54"/>
      <c r="HJ1059" s="54"/>
      <c r="HK1059" s="54"/>
      <c r="HL1059" s="54"/>
      <c r="HM1059" s="54"/>
      <c r="HN1059" s="54"/>
      <c r="HO1059" s="54"/>
      <c r="HP1059" s="54"/>
      <c r="HQ1059" s="54"/>
      <c r="HR1059" s="54"/>
      <c r="HS1059" s="54"/>
      <c r="HT1059" s="54"/>
      <c r="HU1059" s="54"/>
      <c r="HV1059" s="54"/>
      <c r="HW1059" s="54"/>
      <c r="HX1059" s="54"/>
      <c r="HY1059" s="54"/>
      <c r="HZ1059" s="54"/>
      <c r="IA1059" s="54"/>
      <c r="IB1059" s="54"/>
      <c r="IC1059" s="54"/>
      <c r="ID1059" s="54"/>
      <c r="IE1059" s="54"/>
      <c r="IF1059" s="54"/>
      <c r="IG1059" s="54"/>
      <c r="IH1059" s="54"/>
      <c r="II1059" s="54"/>
      <c r="IJ1059" s="54"/>
      <c r="IK1059" s="54"/>
      <c r="IL1059" s="54"/>
      <c r="IM1059" s="54"/>
      <c r="IN1059" s="54"/>
      <c r="IO1059" s="54"/>
      <c r="IP1059" s="54"/>
      <c r="IQ1059" s="54"/>
      <c r="IR1059" s="54"/>
      <c r="IS1059" s="54"/>
      <c r="IT1059" s="54"/>
      <c r="IU1059" s="54"/>
      <c r="IV1059" s="54"/>
      <c r="IW1059" s="54"/>
      <c r="IX1059" s="54"/>
      <c r="IY1059" s="54"/>
      <c r="IZ1059" s="54"/>
      <c r="JA1059" s="16"/>
      <c r="JB1059" s="16"/>
      <c r="JC1059" s="16"/>
      <c r="JD1059" s="16"/>
    </row>
    <row r="1060" spans="1:264" s="6" customFormat="1" x14ac:dyDescent="0.25">
      <c r="A1060" s="55">
        <v>1056</v>
      </c>
      <c r="B1060" s="56">
        <f>ESTUDIANTES!B1060</f>
        <v>0</v>
      </c>
      <c r="C1060" s="56">
        <f>ESTUDIANTES!C1060</f>
        <v>0</v>
      </c>
      <c r="D1060" s="97">
        <f>ESTUDIANTES!D1060</f>
        <v>0</v>
      </c>
      <c r="E1060" s="97"/>
      <c r="F1060" s="97"/>
      <c r="G1060" s="97"/>
      <c r="H1060" s="57">
        <f>ESTUDIANTES!H1060</f>
        <v>0</v>
      </c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  <c r="CP1060" s="54"/>
      <c r="CQ1060" s="54"/>
      <c r="CR1060" s="54"/>
      <c r="CS1060" s="54"/>
      <c r="CT1060" s="54"/>
      <c r="CU1060" s="54"/>
      <c r="CV1060" s="54"/>
      <c r="CW1060" s="54"/>
      <c r="CX1060" s="54"/>
      <c r="CY1060" s="54"/>
      <c r="CZ1060" s="54"/>
      <c r="DA1060" s="54"/>
      <c r="DB1060" s="54"/>
      <c r="DC1060" s="54"/>
      <c r="DD1060" s="54"/>
      <c r="DE1060" s="54"/>
      <c r="DF1060" s="54"/>
      <c r="DG1060" s="54"/>
      <c r="DH1060" s="54"/>
      <c r="DI1060" s="54"/>
      <c r="DJ1060" s="54"/>
      <c r="DK1060" s="54"/>
      <c r="DL1060" s="54"/>
      <c r="DM1060" s="54"/>
      <c r="DN1060" s="54"/>
      <c r="DO1060" s="54"/>
      <c r="DP1060" s="54"/>
      <c r="DQ1060" s="54"/>
      <c r="DR1060" s="54"/>
      <c r="DS1060" s="54"/>
      <c r="DT1060" s="54"/>
      <c r="DU1060" s="54"/>
      <c r="DV1060" s="54"/>
      <c r="DW1060" s="54"/>
      <c r="DX1060" s="54"/>
      <c r="DY1060" s="54"/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  <c r="EJ1060" s="54"/>
      <c r="EK1060" s="54"/>
      <c r="EL1060" s="54"/>
      <c r="EM1060" s="54"/>
      <c r="EN1060" s="54"/>
      <c r="EO1060" s="54"/>
      <c r="EP1060" s="54"/>
      <c r="EQ1060" s="54"/>
      <c r="ER1060" s="54"/>
      <c r="ES1060" s="54"/>
      <c r="ET1060" s="54"/>
      <c r="EU1060" s="54"/>
      <c r="EV1060" s="54"/>
      <c r="EW1060" s="54"/>
      <c r="EX1060" s="54"/>
      <c r="EY1060" s="54"/>
      <c r="EZ1060" s="54"/>
      <c r="FA1060" s="54"/>
      <c r="FB1060" s="54"/>
      <c r="FC1060" s="54"/>
      <c r="FD1060" s="54"/>
      <c r="FE1060" s="54"/>
      <c r="FF1060" s="54"/>
      <c r="FG1060" s="54"/>
      <c r="FH1060" s="54"/>
      <c r="FI1060" s="54"/>
      <c r="FJ1060" s="54"/>
      <c r="FK1060" s="54"/>
      <c r="FL1060" s="54"/>
      <c r="FM1060" s="54"/>
      <c r="FN1060" s="54"/>
      <c r="FO1060" s="54"/>
      <c r="FP1060" s="54"/>
      <c r="FQ1060" s="54"/>
      <c r="FR1060" s="54"/>
      <c r="FS1060" s="54"/>
      <c r="FT1060" s="54"/>
      <c r="FU1060" s="54"/>
      <c r="FV1060" s="54"/>
      <c r="FW1060" s="54"/>
      <c r="FX1060" s="54"/>
      <c r="FY1060" s="54"/>
      <c r="FZ1060" s="54"/>
      <c r="GA1060" s="54"/>
      <c r="GB1060" s="54"/>
      <c r="GC1060" s="54"/>
      <c r="GD1060" s="54"/>
      <c r="GE1060" s="54"/>
      <c r="GF1060" s="54"/>
      <c r="GG1060" s="54"/>
      <c r="GH1060" s="54"/>
      <c r="GI1060" s="54"/>
      <c r="GJ1060" s="54"/>
      <c r="GK1060" s="54"/>
      <c r="GL1060" s="54"/>
      <c r="GM1060" s="54"/>
      <c r="GN1060" s="54"/>
      <c r="GO1060" s="54"/>
      <c r="GP1060" s="54"/>
      <c r="GQ1060" s="54"/>
      <c r="GR1060" s="54"/>
      <c r="GS1060" s="54"/>
      <c r="GT1060" s="54"/>
      <c r="GU1060" s="54"/>
      <c r="GV1060" s="54"/>
      <c r="GW1060" s="54"/>
      <c r="GX1060" s="54"/>
      <c r="GY1060" s="54"/>
      <c r="GZ1060" s="54"/>
      <c r="HA1060" s="54"/>
      <c r="HB1060" s="54"/>
      <c r="HC1060" s="54"/>
      <c r="HD1060" s="54"/>
      <c r="HE1060" s="54"/>
      <c r="HF1060" s="54"/>
      <c r="HG1060" s="54"/>
      <c r="HH1060" s="54"/>
      <c r="HI1060" s="54"/>
      <c r="HJ1060" s="54"/>
      <c r="HK1060" s="54"/>
      <c r="HL1060" s="54"/>
      <c r="HM1060" s="54"/>
      <c r="HN1060" s="54"/>
      <c r="HO1060" s="54"/>
      <c r="HP1060" s="54"/>
      <c r="HQ1060" s="54"/>
      <c r="HR1060" s="54"/>
      <c r="HS1060" s="54"/>
      <c r="HT1060" s="54"/>
      <c r="HU1060" s="54"/>
      <c r="HV1060" s="54"/>
      <c r="HW1060" s="54"/>
      <c r="HX1060" s="54"/>
      <c r="HY1060" s="54"/>
      <c r="HZ1060" s="54"/>
      <c r="IA1060" s="54"/>
      <c r="IB1060" s="54"/>
      <c r="IC1060" s="54"/>
      <c r="ID1060" s="54"/>
      <c r="IE1060" s="54"/>
      <c r="IF1060" s="54"/>
      <c r="IG1060" s="54"/>
      <c r="IH1060" s="54"/>
      <c r="II1060" s="54"/>
      <c r="IJ1060" s="54"/>
      <c r="IK1060" s="54"/>
      <c r="IL1060" s="54"/>
      <c r="IM1060" s="54"/>
      <c r="IN1060" s="54"/>
      <c r="IO1060" s="54"/>
      <c r="IP1060" s="54"/>
      <c r="IQ1060" s="54"/>
      <c r="IR1060" s="54"/>
      <c r="IS1060" s="54"/>
      <c r="IT1060" s="54"/>
      <c r="IU1060" s="54"/>
      <c r="IV1060" s="54"/>
      <c r="IW1060" s="54"/>
      <c r="IX1060" s="54"/>
      <c r="IY1060" s="54"/>
      <c r="IZ1060" s="54"/>
      <c r="JA1060" s="16"/>
      <c r="JB1060" s="16"/>
      <c r="JC1060" s="16"/>
      <c r="JD1060" s="16"/>
    </row>
    <row r="1061" spans="1:264" s="6" customFormat="1" x14ac:dyDescent="0.25">
      <c r="A1061" s="55">
        <v>1057</v>
      </c>
      <c r="B1061" s="56">
        <f>ESTUDIANTES!B1061</f>
        <v>0</v>
      </c>
      <c r="C1061" s="56">
        <f>ESTUDIANTES!C1061</f>
        <v>0</v>
      </c>
      <c r="D1061" s="97">
        <f>ESTUDIANTES!D1061</f>
        <v>0</v>
      </c>
      <c r="E1061" s="97"/>
      <c r="F1061" s="97"/>
      <c r="G1061" s="97"/>
      <c r="H1061" s="57">
        <f>ESTUDIANTES!H1061</f>
        <v>0</v>
      </c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  <c r="CP1061" s="54"/>
      <c r="CQ1061" s="54"/>
      <c r="CR1061" s="54"/>
      <c r="CS1061" s="54"/>
      <c r="CT1061" s="54"/>
      <c r="CU1061" s="54"/>
      <c r="CV1061" s="54"/>
      <c r="CW1061" s="54"/>
      <c r="CX1061" s="54"/>
      <c r="CY1061" s="54"/>
      <c r="CZ1061" s="54"/>
      <c r="DA1061" s="54"/>
      <c r="DB1061" s="54"/>
      <c r="DC1061" s="54"/>
      <c r="DD1061" s="54"/>
      <c r="DE1061" s="54"/>
      <c r="DF1061" s="54"/>
      <c r="DG1061" s="54"/>
      <c r="DH1061" s="54"/>
      <c r="DI1061" s="54"/>
      <c r="DJ1061" s="54"/>
      <c r="DK1061" s="54"/>
      <c r="DL1061" s="54"/>
      <c r="DM1061" s="54"/>
      <c r="DN1061" s="54"/>
      <c r="DO1061" s="54"/>
      <c r="DP1061" s="54"/>
      <c r="DQ1061" s="54"/>
      <c r="DR1061" s="54"/>
      <c r="DS1061" s="54"/>
      <c r="DT1061" s="54"/>
      <c r="DU1061" s="54"/>
      <c r="DV1061" s="54"/>
      <c r="DW1061" s="54"/>
      <c r="DX1061" s="54"/>
      <c r="DY1061" s="54"/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  <c r="EJ1061" s="54"/>
      <c r="EK1061" s="54"/>
      <c r="EL1061" s="54"/>
      <c r="EM1061" s="54"/>
      <c r="EN1061" s="54"/>
      <c r="EO1061" s="54"/>
      <c r="EP1061" s="54"/>
      <c r="EQ1061" s="54"/>
      <c r="ER1061" s="54"/>
      <c r="ES1061" s="54"/>
      <c r="ET1061" s="54"/>
      <c r="EU1061" s="54"/>
      <c r="EV1061" s="54"/>
      <c r="EW1061" s="54"/>
      <c r="EX1061" s="54"/>
      <c r="EY1061" s="54"/>
      <c r="EZ1061" s="54"/>
      <c r="FA1061" s="54"/>
      <c r="FB1061" s="54"/>
      <c r="FC1061" s="54"/>
      <c r="FD1061" s="54"/>
      <c r="FE1061" s="54"/>
      <c r="FF1061" s="54"/>
      <c r="FG1061" s="54"/>
      <c r="FH1061" s="54"/>
      <c r="FI1061" s="54"/>
      <c r="FJ1061" s="54"/>
      <c r="FK1061" s="54"/>
      <c r="FL1061" s="54"/>
      <c r="FM1061" s="54"/>
      <c r="FN1061" s="54"/>
      <c r="FO1061" s="54"/>
      <c r="FP1061" s="54"/>
      <c r="FQ1061" s="54"/>
      <c r="FR1061" s="54"/>
      <c r="FS1061" s="54"/>
      <c r="FT1061" s="54"/>
      <c r="FU1061" s="54"/>
      <c r="FV1061" s="54"/>
      <c r="FW1061" s="54"/>
      <c r="FX1061" s="54"/>
      <c r="FY1061" s="54"/>
      <c r="FZ1061" s="54"/>
      <c r="GA1061" s="54"/>
      <c r="GB1061" s="54"/>
      <c r="GC1061" s="54"/>
      <c r="GD1061" s="54"/>
      <c r="GE1061" s="54"/>
      <c r="GF1061" s="54"/>
      <c r="GG1061" s="54"/>
      <c r="GH1061" s="54"/>
      <c r="GI1061" s="54"/>
      <c r="GJ1061" s="54"/>
      <c r="GK1061" s="54"/>
      <c r="GL1061" s="54"/>
      <c r="GM1061" s="54"/>
      <c r="GN1061" s="54"/>
      <c r="GO1061" s="54"/>
      <c r="GP1061" s="54"/>
      <c r="GQ1061" s="54"/>
      <c r="GR1061" s="54"/>
      <c r="GS1061" s="54"/>
      <c r="GT1061" s="54"/>
      <c r="GU1061" s="54"/>
      <c r="GV1061" s="54"/>
      <c r="GW1061" s="54"/>
      <c r="GX1061" s="54"/>
      <c r="GY1061" s="54"/>
      <c r="GZ1061" s="54"/>
      <c r="HA1061" s="54"/>
      <c r="HB1061" s="54"/>
      <c r="HC1061" s="54"/>
      <c r="HD1061" s="54"/>
      <c r="HE1061" s="54"/>
      <c r="HF1061" s="54"/>
      <c r="HG1061" s="54"/>
      <c r="HH1061" s="54"/>
      <c r="HI1061" s="54"/>
      <c r="HJ1061" s="54"/>
      <c r="HK1061" s="54"/>
      <c r="HL1061" s="54"/>
      <c r="HM1061" s="54"/>
      <c r="HN1061" s="54"/>
      <c r="HO1061" s="54"/>
      <c r="HP1061" s="54"/>
      <c r="HQ1061" s="54"/>
      <c r="HR1061" s="54"/>
      <c r="HS1061" s="54"/>
      <c r="HT1061" s="54"/>
      <c r="HU1061" s="54"/>
      <c r="HV1061" s="54"/>
      <c r="HW1061" s="54"/>
      <c r="HX1061" s="54"/>
      <c r="HY1061" s="54"/>
      <c r="HZ1061" s="54"/>
      <c r="IA1061" s="54"/>
      <c r="IB1061" s="54"/>
      <c r="IC1061" s="54"/>
      <c r="ID1061" s="54"/>
      <c r="IE1061" s="54"/>
      <c r="IF1061" s="54"/>
      <c r="IG1061" s="54"/>
      <c r="IH1061" s="54"/>
      <c r="II1061" s="54"/>
      <c r="IJ1061" s="54"/>
      <c r="IK1061" s="54"/>
      <c r="IL1061" s="54"/>
      <c r="IM1061" s="54"/>
      <c r="IN1061" s="54"/>
      <c r="IO1061" s="54"/>
      <c r="IP1061" s="54"/>
      <c r="IQ1061" s="54"/>
      <c r="IR1061" s="54"/>
      <c r="IS1061" s="54"/>
      <c r="IT1061" s="54"/>
      <c r="IU1061" s="54"/>
      <c r="IV1061" s="54"/>
      <c r="IW1061" s="54"/>
      <c r="IX1061" s="54"/>
      <c r="IY1061" s="54"/>
      <c r="IZ1061" s="54"/>
      <c r="JA1061" s="16"/>
      <c r="JB1061" s="16"/>
      <c r="JC1061" s="16"/>
      <c r="JD1061" s="16"/>
    </row>
    <row r="1062" spans="1:264" s="6" customFormat="1" x14ac:dyDescent="0.25">
      <c r="A1062" s="55">
        <v>1058</v>
      </c>
      <c r="B1062" s="56">
        <f>ESTUDIANTES!B1062</f>
        <v>0</v>
      </c>
      <c r="C1062" s="56">
        <f>ESTUDIANTES!C1062</f>
        <v>0</v>
      </c>
      <c r="D1062" s="97">
        <f>ESTUDIANTES!D1062</f>
        <v>0</v>
      </c>
      <c r="E1062" s="97"/>
      <c r="F1062" s="97"/>
      <c r="G1062" s="97"/>
      <c r="H1062" s="57">
        <f>ESTUDIANTES!H1062</f>
        <v>0</v>
      </c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  <c r="CP1062" s="54"/>
      <c r="CQ1062" s="54"/>
      <c r="CR1062" s="54"/>
      <c r="CS1062" s="54"/>
      <c r="CT1062" s="54"/>
      <c r="CU1062" s="54"/>
      <c r="CV1062" s="54"/>
      <c r="CW1062" s="54"/>
      <c r="CX1062" s="54"/>
      <c r="CY1062" s="54"/>
      <c r="CZ1062" s="54"/>
      <c r="DA1062" s="54"/>
      <c r="DB1062" s="54"/>
      <c r="DC1062" s="54"/>
      <c r="DD1062" s="54"/>
      <c r="DE1062" s="54"/>
      <c r="DF1062" s="54"/>
      <c r="DG1062" s="54"/>
      <c r="DH1062" s="54"/>
      <c r="DI1062" s="54"/>
      <c r="DJ1062" s="54"/>
      <c r="DK1062" s="54"/>
      <c r="DL1062" s="54"/>
      <c r="DM1062" s="54"/>
      <c r="DN1062" s="54"/>
      <c r="DO1062" s="54"/>
      <c r="DP1062" s="54"/>
      <c r="DQ1062" s="54"/>
      <c r="DR1062" s="54"/>
      <c r="DS1062" s="54"/>
      <c r="DT1062" s="54"/>
      <c r="DU1062" s="54"/>
      <c r="DV1062" s="54"/>
      <c r="DW1062" s="54"/>
      <c r="DX1062" s="54"/>
      <c r="DY1062" s="54"/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  <c r="EJ1062" s="54"/>
      <c r="EK1062" s="54"/>
      <c r="EL1062" s="54"/>
      <c r="EM1062" s="54"/>
      <c r="EN1062" s="54"/>
      <c r="EO1062" s="54"/>
      <c r="EP1062" s="54"/>
      <c r="EQ1062" s="54"/>
      <c r="ER1062" s="54"/>
      <c r="ES1062" s="54"/>
      <c r="ET1062" s="54"/>
      <c r="EU1062" s="54"/>
      <c r="EV1062" s="54"/>
      <c r="EW1062" s="54"/>
      <c r="EX1062" s="54"/>
      <c r="EY1062" s="54"/>
      <c r="EZ1062" s="54"/>
      <c r="FA1062" s="54"/>
      <c r="FB1062" s="54"/>
      <c r="FC1062" s="54"/>
      <c r="FD1062" s="54"/>
      <c r="FE1062" s="54"/>
      <c r="FF1062" s="54"/>
      <c r="FG1062" s="54"/>
      <c r="FH1062" s="54"/>
      <c r="FI1062" s="54"/>
      <c r="FJ1062" s="54"/>
      <c r="FK1062" s="54"/>
      <c r="FL1062" s="54"/>
      <c r="FM1062" s="54"/>
      <c r="FN1062" s="54"/>
      <c r="FO1062" s="54"/>
      <c r="FP1062" s="54"/>
      <c r="FQ1062" s="54"/>
      <c r="FR1062" s="54"/>
      <c r="FS1062" s="54"/>
      <c r="FT1062" s="54"/>
      <c r="FU1062" s="54"/>
      <c r="FV1062" s="54"/>
      <c r="FW1062" s="54"/>
      <c r="FX1062" s="54"/>
      <c r="FY1062" s="54"/>
      <c r="FZ1062" s="54"/>
      <c r="GA1062" s="54"/>
      <c r="GB1062" s="54"/>
      <c r="GC1062" s="54"/>
      <c r="GD1062" s="54"/>
      <c r="GE1062" s="54"/>
      <c r="GF1062" s="54"/>
      <c r="GG1062" s="54"/>
      <c r="GH1062" s="54"/>
      <c r="GI1062" s="54"/>
      <c r="GJ1062" s="54"/>
      <c r="GK1062" s="54"/>
      <c r="GL1062" s="54"/>
      <c r="GM1062" s="54"/>
      <c r="GN1062" s="54"/>
      <c r="GO1062" s="54"/>
      <c r="GP1062" s="54"/>
      <c r="GQ1062" s="54"/>
      <c r="GR1062" s="54"/>
      <c r="GS1062" s="54"/>
      <c r="GT1062" s="54"/>
      <c r="GU1062" s="54"/>
      <c r="GV1062" s="54"/>
      <c r="GW1062" s="54"/>
      <c r="GX1062" s="54"/>
      <c r="GY1062" s="54"/>
      <c r="GZ1062" s="54"/>
      <c r="HA1062" s="54"/>
      <c r="HB1062" s="54"/>
      <c r="HC1062" s="54"/>
      <c r="HD1062" s="54"/>
      <c r="HE1062" s="54"/>
      <c r="HF1062" s="54"/>
      <c r="HG1062" s="54"/>
      <c r="HH1062" s="54"/>
      <c r="HI1062" s="54"/>
      <c r="HJ1062" s="54"/>
      <c r="HK1062" s="54"/>
      <c r="HL1062" s="54"/>
      <c r="HM1062" s="54"/>
      <c r="HN1062" s="54"/>
      <c r="HO1062" s="54"/>
      <c r="HP1062" s="54"/>
      <c r="HQ1062" s="54"/>
      <c r="HR1062" s="54"/>
      <c r="HS1062" s="54"/>
      <c r="HT1062" s="54"/>
      <c r="HU1062" s="54"/>
      <c r="HV1062" s="54"/>
      <c r="HW1062" s="54"/>
      <c r="HX1062" s="54"/>
      <c r="HY1062" s="54"/>
      <c r="HZ1062" s="54"/>
      <c r="IA1062" s="54"/>
      <c r="IB1062" s="54"/>
      <c r="IC1062" s="54"/>
      <c r="ID1062" s="54"/>
      <c r="IE1062" s="54"/>
      <c r="IF1062" s="54"/>
      <c r="IG1062" s="54"/>
      <c r="IH1062" s="54"/>
      <c r="II1062" s="54"/>
      <c r="IJ1062" s="54"/>
      <c r="IK1062" s="54"/>
      <c r="IL1062" s="54"/>
      <c r="IM1062" s="54"/>
      <c r="IN1062" s="54"/>
      <c r="IO1062" s="54"/>
      <c r="IP1062" s="54"/>
      <c r="IQ1062" s="54"/>
      <c r="IR1062" s="54"/>
      <c r="IS1062" s="54"/>
      <c r="IT1062" s="54"/>
      <c r="IU1062" s="54"/>
      <c r="IV1062" s="54"/>
      <c r="IW1062" s="54"/>
      <c r="IX1062" s="54"/>
      <c r="IY1062" s="54"/>
      <c r="IZ1062" s="54"/>
      <c r="JA1062" s="16"/>
      <c r="JB1062" s="16"/>
      <c r="JC1062" s="16"/>
      <c r="JD1062" s="16"/>
    </row>
    <row r="1063" spans="1:264" s="6" customFormat="1" x14ac:dyDescent="0.25">
      <c r="A1063" s="55">
        <v>1059</v>
      </c>
      <c r="B1063" s="56">
        <f>ESTUDIANTES!B1063</f>
        <v>0</v>
      </c>
      <c r="C1063" s="56">
        <f>ESTUDIANTES!C1063</f>
        <v>0</v>
      </c>
      <c r="D1063" s="97">
        <f>ESTUDIANTES!D1063</f>
        <v>0</v>
      </c>
      <c r="E1063" s="97"/>
      <c r="F1063" s="97"/>
      <c r="G1063" s="97"/>
      <c r="H1063" s="57">
        <f>ESTUDIANTES!H1063</f>
        <v>0</v>
      </c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  <c r="AN1063" s="54"/>
      <c r="AO1063" s="54"/>
      <c r="AP1063" s="54"/>
      <c r="AQ1063" s="54"/>
      <c r="AR1063" s="54"/>
      <c r="AS1063" s="54"/>
      <c r="AT1063" s="54"/>
      <c r="AU1063" s="54"/>
      <c r="AV1063" s="54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4"/>
      <c r="BW1063" s="54"/>
      <c r="BX1063" s="54"/>
      <c r="BY1063" s="54"/>
      <c r="BZ1063" s="54"/>
      <c r="CA1063" s="54"/>
      <c r="CB1063" s="54"/>
      <c r="CC1063" s="54"/>
      <c r="CD1063" s="54"/>
      <c r="CE1063" s="54"/>
      <c r="CF1063" s="54"/>
      <c r="CG1063" s="54"/>
      <c r="CH1063" s="54"/>
      <c r="CI1063" s="54"/>
      <c r="CJ1063" s="54"/>
      <c r="CK1063" s="54"/>
      <c r="CL1063" s="54"/>
      <c r="CM1063" s="54"/>
      <c r="CN1063" s="54"/>
      <c r="CO1063" s="54"/>
      <c r="CP1063" s="54"/>
      <c r="CQ1063" s="54"/>
      <c r="CR1063" s="54"/>
      <c r="CS1063" s="54"/>
      <c r="CT1063" s="54"/>
      <c r="CU1063" s="54"/>
      <c r="CV1063" s="54"/>
      <c r="CW1063" s="54"/>
      <c r="CX1063" s="54"/>
      <c r="CY1063" s="54"/>
      <c r="CZ1063" s="54"/>
      <c r="DA1063" s="54"/>
      <c r="DB1063" s="54"/>
      <c r="DC1063" s="54"/>
      <c r="DD1063" s="54"/>
      <c r="DE1063" s="54"/>
      <c r="DF1063" s="54"/>
      <c r="DG1063" s="54"/>
      <c r="DH1063" s="54"/>
      <c r="DI1063" s="54"/>
      <c r="DJ1063" s="54"/>
      <c r="DK1063" s="54"/>
      <c r="DL1063" s="54"/>
      <c r="DM1063" s="54"/>
      <c r="DN1063" s="54"/>
      <c r="DO1063" s="54"/>
      <c r="DP1063" s="54"/>
      <c r="DQ1063" s="54"/>
      <c r="DR1063" s="54"/>
      <c r="DS1063" s="54"/>
      <c r="DT1063" s="54"/>
      <c r="DU1063" s="54"/>
      <c r="DV1063" s="54"/>
      <c r="DW1063" s="54"/>
      <c r="DX1063" s="54"/>
      <c r="DY1063" s="54"/>
      <c r="DZ1063" s="54"/>
      <c r="EA1063" s="54"/>
      <c r="EB1063" s="54"/>
      <c r="EC1063" s="54"/>
      <c r="ED1063" s="54"/>
      <c r="EE1063" s="54"/>
      <c r="EF1063" s="54"/>
      <c r="EG1063" s="54"/>
      <c r="EH1063" s="54"/>
      <c r="EI1063" s="54"/>
      <c r="EJ1063" s="54"/>
      <c r="EK1063" s="54"/>
      <c r="EL1063" s="54"/>
      <c r="EM1063" s="54"/>
      <c r="EN1063" s="54"/>
      <c r="EO1063" s="54"/>
      <c r="EP1063" s="54"/>
      <c r="EQ1063" s="54"/>
      <c r="ER1063" s="54"/>
      <c r="ES1063" s="54"/>
      <c r="ET1063" s="54"/>
      <c r="EU1063" s="54"/>
      <c r="EV1063" s="54"/>
      <c r="EW1063" s="54"/>
      <c r="EX1063" s="54"/>
      <c r="EY1063" s="54"/>
      <c r="EZ1063" s="54"/>
      <c r="FA1063" s="54"/>
      <c r="FB1063" s="54"/>
      <c r="FC1063" s="54"/>
      <c r="FD1063" s="54"/>
      <c r="FE1063" s="54"/>
      <c r="FF1063" s="54"/>
      <c r="FG1063" s="54"/>
      <c r="FH1063" s="54"/>
      <c r="FI1063" s="54"/>
      <c r="FJ1063" s="54"/>
      <c r="FK1063" s="54"/>
      <c r="FL1063" s="54"/>
      <c r="FM1063" s="54"/>
      <c r="FN1063" s="54"/>
      <c r="FO1063" s="54"/>
      <c r="FP1063" s="54"/>
      <c r="FQ1063" s="54"/>
      <c r="FR1063" s="54"/>
      <c r="FS1063" s="54"/>
      <c r="FT1063" s="54"/>
      <c r="FU1063" s="54"/>
      <c r="FV1063" s="54"/>
      <c r="FW1063" s="54"/>
      <c r="FX1063" s="54"/>
      <c r="FY1063" s="54"/>
      <c r="FZ1063" s="54"/>
      <c r="GA1063" s="54"/>
      <c r="GB1063" s="54"/>
      <c r="GC1063" s="54"/>
      <c r="GD1063" s="54"/>
      <c r="GE1063" s="54"/>
      <c r="GF1063" s="54"/>
      <c r="GG1063" s="54"/>
      <c r="GH1063" s="54"/>
      <c r="GI1063" s="54"/>
      <c r="GJ1063" s="54"/>
      <c r="GK1063" s="54"/>
      <c r="GL1063" s="54"/>
      <c r="GM1063" s="54"/>
      <c r="GN1063" s="54"/>
      <c r="GO1063" s="54"/>
      <c r="GP1063" s="54"/>
      <c r="GQ1063" s="54"/>
      <c r="GR1063" s="54"/>
      <c r="GS1063" s="54"/>
      <c r="GT1063" s="54"/>
      <c r="GU1063" s="54"/>
      <c r="GV1063" s="54"/>
      <c r="GW1063" s="54"/>
      <c r="GX1063" s="54"/>
      <c r="GY1063" s="54"/>
      <c r="GZ1063" s="54"/>
      <c r="HA1063" s="54"/>
      <c r="HB1063" s="54"/>
      <c r="HC1063" s="54"/>
      <c r="HD1063" s="54"/>
      <c r="HE1063" s="54"/>
      <c r="HF1063" s="54"/>
      <c r="HG1063" s="54"/>
      <c r="HH1063" s="54"/>
      <c r="HI1063" s="54"/>
      <c r="HJ1063" s="54"/>
      <c r="HK1063" s="54"/>
      <c r="HL1063" s="54"/>
      <c r="HM1063" s="54"/>
      <c r="HN1063" s="54"/>
      <c r="HO1063" s="54"/>
      <c r="HP1063" s="54"/>
      <c r="HQ1063" s="54"/>
      <c r="HR1063" s="54"/>
      <c r="HS1063" s="54"/>
      <c r="HT1063" s="54"/>
      <c r="HU1063" s="54"/>
      <c r="HV1063" s="54"/>
      <c r="HW1063" s="54"/>
      <c r="HX1063" s="54"/>
      <c r="HY1063" s="54"/>
      <c r="HZ1063" s="54"/>
      <c r="IA1063" s="54"/>
      <c r="IB1063" s="54"/>
      <c r="IC1063" s="54"/>
      <c r="ID1063" s="54"/>
      <c r="IE1063" s="54"/>
      <c r="IF1063" s="54"/>
      <c r="IG1063" s="54"/>
      <c r="IH1063" s="54"/>
      <c r="II1063" s="54"/>
      <c r="IJ1063" s="54"/>
      <c r="IK1063" s="54"/>
      <c r="IL1063" s="54"/>
      <c r="IM1063" s="54"/>
      <c r="IN1063" s="54"/>
      <c r="IO1063" s="54"/>
      <c r="IP1063" s="54"/>
      <c r="IQ1063" s="54"/>
      <c r="IR1063" s="54"/>
      <c r="IS1063" s="54"/>
      <c r="IT1063" s="54"/>
      <c r="IU1063" s="54"/>
      <c r="IV1063" s="54"/>
      <c r="IW1063" s="54"/>
      <c r="IX1063" s="54"/>
      <c r="IY1063" s="54"/>
      <c r="IZ1063" s="54"/>
      <c r="JA1063" s="16"/>
      <c r="JB1063" s="16"/>
      <c r="JC1063" s="16"/>
      <c r="JD1063" s="16"/>
    </row>
    <row r="1064" spans="1:264" s="6" customFormat="1" x14ac:dyDescent="0.25">
      <c r="A1064" s="55">
        <v>1060</v>
      </c>
      <c r="B1064" s="56">
        <f>ESTUDIANTES!B1064</f>
        <v>0</v>
      </c>
      <c r="C1064" s="56">
        <f>ESTUDIANTES!C1064</f>
        <v>0</v>
      </c>
      <c r="D1064" s="97">
        <f>ESTUDIANTES!D1064</f>
        <v>0</v>
      </c>
      <c r="E1064" s="97"/>
      <c r="F1064" s="97"/>
      <c r="G1064" s="97"/>
      <c r="H1064" s="57">
        <f>ESTUDIANTES!H1064</f>
        <v>0</v>
      </c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A1064" s="54"/>
      <c r="CB1064" s="54"/>
      <c r="CC1064" s="54"/>
      <c r="CD1064" s="54"/>
      <c r="CE1064" s="54"/>
      <c r="CF1064" s="54"/>
      <c r="CG1064" s="54"/>
      <c r="CH1064" s="54"/>
      <c r="CI1064" s="54"/>
      <c r="CJ1064" s="54"/>
      <c r="CK1064" s="54"/>
      <c r="CL1064" s="54"/>
      <c r="CM1064" s="54"/>
      <c r="CN1064" s="54"/>
      <c r="CO1064" s="54"/>
      <c r="CP1064" s="54"/>
      <c r="CQ1064" s="54"/>
      <c r="CR1064" s="54"/>
      <c r="CS1064" s="54"/>
      <c r="CT1064" s="54"/>
      <c r="CU1064" s="54"/>
      <c r="CV1064" s="54"/>
      <c r="CW1064" s="54"/>
      <c r="CX1064" s="54"/>
      <c r="CY1064" s="54"/>
      <c r="CZ1064" s="54"/>
      <c r="DA1064" s="54"/>
      <c r="DB1064" s="54"/>
      <c r="DC1064" s="54"/>
      <c r="DD1064" s="54"/>
      <c r="DE1064" s="54"/>
      <c r="DF1064" s="54"/>
      <c r="DG1064" s="54"/>
      <c r="DH1064" s="54"/>
      <c r="DI1064" s="54"/>
      <c r="DJ1064" s="54"/>
      <c r="DK1064" s="54"/>
      <c r="DL1064" s="54"/>
      <c r="DM1064" s="54"/>
      <c r="DN1064" s="54"/>
      <c r="DO1064" s="54"/>
      <c r="DP1064" s="54"/>
      <c r="DQ1064" s="54"/>
      <c r="DR1064" s="54"/>
      <c r="DS1064" s="54"/>
      <c r="DT1064" s="54"/>
      <c r="DU1064" s="54"/>
      <c r="DV1064" s="54"/>
      <c r="DW1064" s="54"/>
      <c r="DX1064" s="54"/>
      <c r="DY1064" s="54"/>
      <c r="DZ1064" s="54"/>
      <c r="EA1064" s="54"/>
      <c r="EB1064" s="54"/>
      <c r="EC1064" s="54"/>
      <c r="ED1064" s="54"/>
      <c r="EE1064" s="54"/>
      <c r="EF1064" s="54"/>
      <c r="EG1064" s="54"/>
      <c r="EH1064" s="54"/>
      <c r="EI1064" s="54"/>
      <c r="EJ1064" s="54"/>
      <c r="EK1064" s="54"/>
      <c r="EL1064" s="54"/>
      <c r="EM1064" s="54"/>
      <c r="EN1064" s="54"/>
      <c r="EO1064" s="54"/>
      <c r="EP1064" s="54"/>
      <c r="EQ1064" s="54"/>
      <c r="ER1064" s="54"/>
      <c r="ES1064" s="54"/>
      <c r="ET1064" s="54"/>
      <c r="EU1064" s="54"/>
      <c r="EV1064" s="54"/>
      <c r="EW1064" s="54"/>
      <c r="EX1064" s="54"/>
      <c r="EY1064" s="54"/>
      <c r="EZ1064" s="54"/>
      <c r="FA1064" s="54"/>
      <c r="FB1064" s="54"/>
      <c r="FC1064" s="54"/>
      <c r="FD1064" s="54"/>
      <c r="FE1064" s="54"/>
      <c r="FF1064" s="54"/>
      <c r="FG1064" s="54"/>
      <c r="FH1064" s="54"/>
      <c r="FI1064" s="54"/>
      <c r="FJ1064" s="54"/>
      <c r="FK1064" s="54"/>
      <c r="FL1064" s="54"/>
      <c r="FM1064" s="54"/>
      <c r="FN1064" s="54"/>
      <c r="FO1064" s="54"/>
      <c r="FP1064" s="54"/>
      <c r="FQ1064" s="54"/>
      <c r="FR1064" s="54"/>
      <c r="FS1064" s="54"/>
      <c r="FT1064" s="54"/>
      <c r="FU1064" s="54"/>
      <c r="FV1064" s="54"/>
      <c r="FW1064" s="54"/>
      <c r="FX1064" s="54"/>
      <c r="FY1064" s="54"/>
      <c r="FZ1064" s="54"/>
      <c r="GA1064" s="54"/>
      <c r="GB1064" s="54"/>
      <c r="GC1064" s="54"/>
      <c r="GD1064" s="54"/>
      <c r="GE1064" s="54"/>
      <c r="GF1064" s="54"/>
      <c r="GG1064" s="54"/>
      <c r="GH1064" s="54"/>
      <c r="GI1064" s="54"/>
      <c r="GJ1064" s="54"/>
      <c r="GK1064" s="54"/>
      <c r="GL1064" s="54"/>
      <c r="GM1064" s="54"/>
      <c r="GN1064" s="54"/>
      <c r="GO1064" s="54"/>
      <c r="GP1064" s="54"/>
      <c r="GQ1064" s="54"/>
      <c r="GR1064" s="54"/>
      <c r="GS1064" s="54"/>
      <c r="GT1064" s="54"/>
      <c r="GU1064" s="54"/>
      <c r="GV1064" s="54"/>
      <c r="GW1064" s="54"/>
      <c r="GX1064" s="54"/>
      <c r="GY1064" s="54"/>
      <c r="GZ1064" s="54"/>
      <c r="HA1064" s="54"/>
      <c r="HB1064" s="54"/>
      <c r="HC1064" s="54"/>
      <c r="HD1064" s="54"/>
      <c r="HE1064" s="54"/>
      <c r="HF1064" s="54"/>
      <c r="HG1064" s="54"/>
      <c r="HH1064" s="54"/>
      <c r="HI1064" s="54"/>
      <c r="HJ1064" s="54"/>
      <c r="HK1064" s="54"/>
      <c r="HL1064" s="54"/>
      <c r="HM1064" s="54"/>
      <c r="HN1064" s="54"/>
      <c r="HO1064" s="54"/>
      <c r="HP1064" s="54"/>
      <c r="HQ1064" s="54"/>
      <c r="HR1064" s="54"/>
      <c r="HS1064" s="54"/>
      <c r="HT1064" s="54"/>
      <c r="HU1064" s="54"/>
      <c r="HV1064" s="54"/>
      <c r="HW1064" s="54"/>
      <c r="HX1064" s="54"/>
      <c r="HY1064" s="54"/>
      <c r="HZ1064" s="54"/>
      <c r="IA1064" s="54"/>
      <c r="IB1064" s="54"/>
      <c r="IC1064" s="54"/>
      <c r="ID1064" s="54"/>
      <c r="IE1064" s="54"/>
      <c r="IF1064" s="54"/>
      <c r="IG1064" s="54"/>
      <c r="IH1064" s="54"/>
      <c r="II1064" s="54"/>
      <c r="IJ1064" s="54"/>
      <c r="IK1064" s="54"/>
      <c r="IL1064" s="54"/>
      <c r="IM1064" s="54"/>
      <c r="IN1064" s="54"/>
      <c r="IO1064" s="54"/>
      <c r="IP1064" s="54"/>
      <c r="IQ1064" s="54"/>
      <c r="IR1064" s="54"/>
      <c r="IS1064" s="54"/>
      <c r="IT1064" s="54"/>
      <c r="IU1064" s="54"/>
      <c r="IV1064" s="54"/>
      <c r="IW1064" s="54"/>
      <c r="IX1064" s="54"/>
      <c r="IY1064" s="54"/>
      <c r="IZ1064" s="54"/>
      <c r="JA1064" s="16"/>
      <c r="JB1064" s="16"/>
      <c r="JC1064" s="16"/>
      <c r="JD1064" s="16"/>
    </row>
    <row r="1065" spans="1:264" s="6" customFormat="1" x14ac:dyDescent="0.25">
      <c r="A1065" s="55">
        <v>1061</v>
      </c>
      <c r="B1065" s="56">
        <f>ESTUDIANTES!B1065</f>
        <v>0</v>
      </c>
      <c r="C1065" s="56">
        <f>ESTUDIANTES!C1065</f>
        <v>0</v>
      </c>
      <c r="D1065" s="97">
        <f>ESTUDIANTES!D1065</f>
        <v>0</v>
      </c>
      <c r="E1065" s="97"/>
      <c r="F1065" s="97"/>
      <c r="G1065" s="97"/>
      <c r="H1065" s="57">
        <f>ESTUDIANTES!H1065</f>
        <v>0</v>
      </c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  <c r="CP1065" s="54"/>
      <c r="CQ1065" s="54"/>
      <c r="CR1065" s="54"/>
      <c r="CS1065" s="54"/>
      <c r="CT1065" s="54"/>
      <c r="CU1065" s="54"/>
      <c r="CV1065" s="54"/>
      <c r="CW1065" s="54"/>
      <c r="CX1065" s="54"/>
      <c r="CY1065" s="54"/>
      <c r="CZ1065" s="54"/>
      <c r="DA1065" s="54"/>
      <c r="DB1065" s="54"/>
      <c r="DC1065" s="54"/>
      <c r="DD1065" s="54"/>
      <c r="DE1065" s="54"/>
      <c r="DF1065" s="54"/>
      <c r="DG1065" s="54"/>
      <c r="DH1065" s="54"/>
      <c r="DI1065" s="54"/>
      <c r="DJ1065" s="54"/>
      <c r="DK1065" s="54"/>
      <c r="DL1065" s="54"/>
      <c r="DM1065" s="54"/>
      <c r="DN1065" s="54"/>
      <c r="DO1065" s="54"/>
      <c r="DP1065" s="54"/>
      <c r="DQ1065" s="54"/>
      <c r="DR1065" s="54"/>
      <c r="DS1065" s="54"/>
      <c r="DT1065" s="54"/>
      <c r="DU1065" s="54"/>
      <c r="DV1065" s="54"/>
      <c r="DW1065" s="54"/>
      <c r="DX1065" s="54"/>
      <c r="DY1065" s="54"/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  <c r="EJ1065" s="54"/>
      <c r="EK1065" s="54"/>
      <c r="EL1065" s="54"/>
      <c r="EM1065" s="54"/>
      <c r="EN1065" s="54"/>
      <c r="EO1065" s="54"/>
      <c r="EP1065" s="54"/>
      <c r="EQ1065" s="54"/>
      <c r="ER1065" s="54"/>
      <c r="ES1065" s="54"/>
      <c r="ET1065" s="54"/>
      <c r="EU1065" s="54"/>
      <c r="EV1065" s="54"/>
      <c r="EW1065" s="54"/>
      <c r="EX1065" s="54"/>
      <c r="EY1065" s="54"/>
      <c r="EZ1065" s="54"/>
      <c r="FA1065" s="54"/>
      <c r="FB1065" s="54"/>
      <c r="FC1065" s="54"/>
      <c r="FD1065" s="54"/>
      <c r="FE1065" s="54"/>
      <c r="FF1065" s="54"/>
      <c r="FG1065" s="54"/>
      <c r="FH1065" s="54"/>
      <c r="FI1065" s="54"/>
      <c r="FJ1065" s="54"/>
      <c r="FK1065" s="54"/>
      <c r="FL1065" s="54"/>
      <c r="FM1065" s="54"/>
      <c r="FN1065" s="54"/>
      <c r="FO1065" s="54"/>
      <c r="FP1065" s="54"/>
      <c r="FQ1065" s="54"/>
      <c r="FR1065" s="54"/>
      <c r="FS1065" s="54"/>
      <c r="FT1065" s="54"/>
      <c r="FU1065" s="54"/>
      <c r="FV1065" s="54"/>
      <c r="FW1065" s="54"/>
      <c r="FX1065" s="54"/>
      <c r="FY1065" s="54"/>
      <c r="FZ1065" s="54"/>
      <c r="GA1065" s="54"/>
      <c r="GB1065" s="54"/>
      <c r="GC1065" s="54"/>
      <c r="GD1065" s="54"/>
      <c r="GE1065" s="54"/>
      <c r="GF1065" s="54"/>
      <c r="GG1065" s="54"/>
      <c r="GH1065" s="54"/>
      <c r="GI1065" s="54"/>
      <c r="GJ1065" s="54"/>
      <c r="GK1065" s="54"/>
      <c r="GL1065" s="54"/>
      <c r="GM1065" s="54"/>
      <c r="GN1065" s="54"/>
      <c r="GO1065" s="54"/>
      <c r="GP1065" s="54"/>
      <c r="GQ1065" s="54"/>
      <c r="GR1065" s="54"/>
      <c r="GS1065" s="54"/>
      <c r="GT1065" s="54"/>
      <c r="GU1065" s="54"/>
      <c r="GV1065" s="54"/>
      <c r="GW1065" s="54"/>
      <c r="GX1065" s="54"/>
      <c r="GY1065" s="54"/>
      <c r="GZ1065" s="54"/>
      <c r="HA1065" s="54"/>
      <c r="HB1065" s="54"/>
      <c r="HC1065" s="54"/>
      <c r="HD1065" s="54"/>
      <c r="HE1065" s="54"/>
      <c r="HF1065" s="54"/>
      <c r="HG1065" s="54"/>
      <c r="HH1065" s="54"/>
      <c r="HI1065" s="54"/>
      <c r="HJ1065" s="54"/>
      <c r="HK1065" s="54"/>
      <c r="HL1065" s="54"/>
      <c r="HM1065" s="54"/>
      <c r="HN1065" s="54"/>
      <c r="HO1065" s="54"/>
      <c r="HP1065" s="54"/>
      <c r="HQ1065" s="54"/>
      <c r="HR1065" s="54"/>
      <c r="HS1065" s="54"/>
      <c r="HT1065" s="54"/>
      <c r="HU1065" s="54"/>
      <c r="HV1065" s="54"/>
      <c r="HW1065" s="54"/>
      <c r="HX1065" s="54"/>
      <c r="HY1065" s="54"/>
      <c r="HZ1065" s="54"/>
      <c r="IA1065" s="54"/>
      <c r="IB1065" s="54"/>
      <c r="IC1065" s="54"/>
      <c r="ID1065" s="54"/>
      <c r="IE1065" s="54"/>
      <c r="IF1065" s="54"/>
      <c r="IG1065" s="54"/>
      <c r="IH1065" s="54"/>
      <c r="II1065" s="54"/>
      <c r="IJ1065" s="54"/>
      <c r="IK1065" s="54"/>
      <c r="IL1065" s="54"/>
      <c r="IM1065" s="54"/>
      <c r="IN1065" s="54"/>
      <c r="IO1065" s="54"/>
      <c r="IP1065" s="54"/>
      <c r="IQ1065" s="54"/>
      <c r="IR1065" s="54"/>
      <c r="IS1065" s="54"/>
      <c r="IT1065" s="54"/>
      <c r="IU1065" s="54"/>
      <c r="IV1065" s="54"/>
      <c r="IW1065" s="54"/>
      <c r="IX1065" s="54"/>
      <c r="IY1065" s="54"/>
      <c r="IZ1065" s="54"/>
      <c r="JA1065" s="16"/>
      <c r="JB1065" s="16"/>
      <c r="JC1065" s="16"/>
      <c r="JD1065" s="16"/>
    </row>
    <row r="1066" spans="1:264" s="6" customFormat="1" x14ac:dyDescent="0.25">
      <c r="A1066" s="55">
        <v>1062</v>
      </c>
      <c r="B1066" s="56">
        <f>ESTUDIANTES!B1066</f>
        <v>0</v>
      </c>
      <c r="C1066" s="56">
        <f>ESTUDIANTES!C1066</f>
        <v>0</v>
      </c>
      <c r="D1066" s="97">
        <f>ESTUDIANTES!D1066</f>
        <v>0</v>
      </c>
      <c r="E1066" s="97"/>
      <c r="F1066" s="97"/>
      <c r="G1066" s="97"/>
      <c r="H1066" s="57">
        <f>ESTUDIANTES!H1066</f>
        <v>0</v>
      </c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  <c r="CP1066" s="54"/>
      <c r="CQ1066" s="54"/>
      <c r="CR1066" s="54"/>
      <c r="CS1066" s="54"/>
      <c r="CT1066" s="54"/>
      <c r="CU1066" s="54"/>
      <c r="CV1066" s="54"/>
      <c r="CW1066" s="54"/>
      <c r="CX1066" s="54"/>
      <c r="CY1066" s="54"/>
      <c r="CZ1066" s="54"/>
      <c r="DA1066" s="54"/>
      <c r="DB1066" s="54"/>
      <c r="DC1066" s="54"/>
      <c r="DD1066" s="54"/>
      <c r="DE1066" s="54"/>
      <c r="DF1066" s="54"/>
      <c r="DG1066" s="54"/>
      <c r="DH1066" s="54"/>
      <c r="DI1066" s="54"/>
      <c r="DJ1066" s="54"/>
      <c r="DK1066" s="54"/>
      <c r="DL1066" s="54"/>
      <c r="DM1066" s="54"/>
      <c r="DN1066" s="54"/>
      <c r="DO1066" s="54"/>
      <c r="DP1066" s="54"/>
      <c r="DQ1066" s="54"/>
      <c r="DR1066" s="54"/>
      <c r="DS1066" s="54"/>
      <c r="DT1066" s="54"/>
      <c r="DU1066" s="54"/>
      <c r="DV1066" s="54"/>
      <c r="DW1066" s="54"/>
      <c r="DX1066" s="54"/>
      <c r="DY1066" s="54"/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  <c r="EJ1066" s="54"/>
      <c r="EK1066" s="54"/>
      <c r="EL1066" s="54"/>
      <c r="EM1066" s="54"/>
      <c r="EN1066" s="54"/>
      <c r="EO1066" s="54"/>
      <c r="EP1066" s="54"/>
      <c r="EQ1066" s="54"/>
      <c r="ER1066" s="54"/>
      <c r="ES1066" s="54"/>
      <c r="ET1066" s="54"/>
      <c r="EU1066" s="54"/>
      <c r="EV1066" s="54"/>
      <c r="EW1066" s="54"/>
      <c r="EX1066" s="54"/>
      <c r="EY1066" s="54"/>
      <c r="EZ1066" s="54"/>
      <c r="FA1066" s="54"/>
      <c r="FB1066" s="54"/>
      <c r="FC1066" s="54"/>
      <c r="FD1066" s="54"/>
      <c r="FE1066" s="54"/>
      <c r="FF1066" s="54"/>
      <c r="FG1066" s="54"/>
      <c r="FH1066" s="54"/>
      <c r="FI1066" s="54"/>
      <c r="FJ1066" s="54"/>
      <c r="FK1066" s="54"/>
      <c r="FL1066" s="54"/>
      <c r="FM1066" s="54"/>
      <c r="FN1066" s="54"/>
      <c r="FO1066" s="54"/>
      <c r="FP1066" s="54"/>
      <c r="FQ1066" s="54"/>
      <c r="FR1066" s="54"/>
      <c r="FS1066" s="54"/>
      <c r="FT1066" s="54"/>
      <c r="FU1066" s="54"/>
      <c r="FV1066" s="54"/>
      <c r="FW1066" s="54"/>
      <c r="FX1066" s="54"/>
      <c r="FY1066" s="54"/>
      <c r="FZ1066" s="54"/>
      <c r="GA1066" s="54"/>
      <c r="GB1066" s="54"/>
      <c r="GC1066" s="54"/>
      <c r="GD1066" s="54"/>
      <c r="GE1066" s="54"/>
      <c r="GF1066" s="54"/>
      <c r="GG1066" s="54"/>
      <c r="GH1066" s="54"/>
      <c r="GI1066" s="54"/>
      <c r="GJ1066" s="54"/>
      <c r="GK1066" s="54"/>
      <c r="GL1066" s="54"/>
      <c r="GM1066" s="54"/>
      <c r="GN1066" s="54"/>
      <c r="GO1066" s="54"/>
      <c r="GP1066" s="54"/>
      <c r="GQ1066" s="54"/>
      <c r="GR1066" s="54"/>
      <c r="GS1066" s="54"/>
      <c r="GT1066" s="54"/>
      <c r="GU1066" s="54"/>
      <c r="GV1066" s="54"/>
      <c r="GW1066" s="54"/>
      <c r="GX1066" s="54"/>
      <c r="GY1066" s="54"/>
      <c r="GZ1066" s="54"/>
      <c r="HA1066" s="54"/>
      <c r="HB1066" s="54"/>
      <c r="HC1066" s="54"/>
      <c r="HD1066" s="54"/>
      <c r="HE1066" s="54"/>
      <c r="HF1066" s="54"/>
      <c r="HG1066" s="54"/>
      <c r="HH1066" s="54"/>
      <c r="HI1066" s="54"/>
      <c r="HJ1066" s="54"/>
      <c r="HK1066" s="54"/>
      <c r="HL1066" s="54"/>
      <c r="HM1066" s="54"/>
      <c r="HN1066" s="54"/>
      <c r="HO1066" s="54"/>
      <c r="HP1066" s="54"/>
      <c r="HQ1066" s="54"/>
      <c r="HR1066" s="54"/>
      <c r="HS1066" s="54"/>
      <c r="HT1066" s="54"/>
      <c r="HU1066" s="54"/>
      <c r="HV1066" s="54"/>
      <c r="HW1066" s="54"/>
      <c r="HX1066" s="54"/>
      <c r="HY1066" s="54"/>
      <c r="HZ1066" s="54"/>
      <c r="IA1066" s="54"/>
      <c r="IB1066" s="54"/>
      <c r="IC1066" s="54"/>
      <c r="ID1066" s="54"/>
      <c r="IE1066" s="54"/>
      <c r="IF1066" s="54"/>
      <c r="IG1066" s="54"/>
      <c r="IH1066" s="54"/>
      <c r="II1066" s="54"/>
      <c r="IJ1066" s="54"/>
      <c r="IK1066" s="54"/>
      <c r="IL1066" s="54"/>
      <c r="IM1066" s="54"/>
      <c r="IN1066" s="54"/>
      <c r="IO1066" s="54"/>
      <c r="IP1066" s="54"/>
      <c r="IQ1066" s="54"/>
      <c r="IR1066" s="54"/>
      <c r="IS1066" s="54"/>
      <c r="IT1066" s="54"/>
      <c r="IU1066" s="54"/>
      <c r="IV1066" s="54"/>
      <c r="IW1066" s="54"/>
      <c r="IX1066" s="54"/>
      <c r="IY1066" s="54"/>
      <c r="IZ1066" s="54"/>
      <c r="JA1066" s="16"/>
      <c r="JB1066" s="16"/>
      <c r="JC1066" s="16"/>
      <c r="JD1066" s="16"/>
    </row>
    <row r="1067" spans="1:264" s="6" customFormat="1" x14ac:dyDescent="0.25">
      <c r="A1067" s="55">
        <v>1063</v>
      </c>
      <c r="B1067" s="56">
        <f>ESTUDIANTES!B1067</f>
        <v>0</v>
      </c>
      <c r="C1067" s="56">
        <f>ESTUDIANTES!C1067</f>
        <v>0</v>
      </c>
      <c r="D1067" s="97">
        <f>ESTUDIANTES!D1067</f>
        <v>0</v>
      </c>
      <c r="E1067" s="97"/>
      <c r="F1067" s="97"/>
      <c r="G1067" s="97"/>
      <c r="H1067" s="57">
        <f>ESTUDIANTES!H1067</f>
        <v>0</v>
      </c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  <c r="CP1067" s="54"/>
      <c r="CQ1067" s="54"/>
      <c r="CR1067" s="54"/>
      <c r="CS1067" s="54"/>
      <c r="CT1067" s="54"/>
      <c r="CU1067" s="54"/>
      <c r="CV1067" s="54"/>
      <c r="CW1067" s="54"/>
      <c r="CX1067" s="54"/>
      <c r="CY1067" s="54"/>
      <c r="CZ1067" s="54"/>
      <c r="DA1067" s="54"/>
      <c r="DB1067" s="54"/>
      <c r="DC1067" s="54"/>
      <c r="DD1067" s="54"/>
      <c r="DE1067" s="54"/>
      <c r="DF1067" s="54"/>
      <c r="DG1067" s="54"/>
      <c r="DH1067" s="54"/>
      <c r="DI1067" s="54"/>
      <c r="DJ1067" s="54"/>
      <c r="DK1067" s="54"/>
      <c r="DL1067" s="54"/>
      <c r="DM1067" s="54"/>
      <c r="DN1067" s="54"/>
      <c r="DO1067" s="54"/>
      <c r="DP1067" s="54"/>
      <c r="DQ1067" s="54"/>
      <c r="DR1067" s="54"/>
      <c r="DS1067" s="54"/>
      <c r="DT1067" s="54"/>
      <c r="DU1067" s="54"/>
      <c r="DV1067" s="54"/>
      <c r="DW1067" s="54"/>
      <c r="DX1067" s="54"/>
      <c r="DY1067" s="54"/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  <c r="EJ1067" s="54"/>
      <c r="EK1067" s="54"/>
      <c r="EL1067" s="54"/>
      <c r="EM1067" s="54"/>
      <c r="EN1067" s="54"/>
      <c r="EO1067" s="54"/>
      <c r="EP1067" s="54"/>
      <c r="EQ1067" s="54"/>
      <c r="ER1067" s="54"/>
      <c r="ES1067" s="54"/>
      <c r="ET1067" s="54"/>
      <c r="EU1067" s="54"/>
      <c r="EV1067" s="54"/>
      <c r="EW1067" s="54"/>
      <c r="EX1067" s="54"/>
      <c r="EY1067" s="54"/>
      <c r="EZ1067" s="54"/>
      <c r="FA1067" s="54"/>
      <c r="FB1067" s="54"/>
      <c r="FC1067" s="54"/>
      <c r="FD1067" s="54"/>
      <c r="FE1067" s="54"/>
      <c r="FF1067" s="54"/>
      <c r="FG1067" s="54"/>
      <c r="FH1067" s="54"/>
      <c r="FI1067" s="54"/>
      <c r="FJ1067" s="54"/>
      <c r="FK1067" s="54"/>
      <c r="FL1067" s="54"/>
      <c r="FM1067" s="54"/>
      <c r="FN1067" s="54"/>
      <c r="FO1067" s="54"/>
      <c r="FP1067" s="54"/>
      <c r="FQ1067" s="54"/>
      <c r="FR1067" s="54"/>
      <c r="FS1067" s="54"/>
      <c r="FT1067" s="54"/>
      <c r="FU1067" s="54"/>
      <c r="FV1067" s="54"/>
      <c r="FW1067" s="54"/>
      <c r="FX1067" s="54"/>
      <c r="FY1067" s="54"/>
      <c r="FZ1067" s="54"/>
      <c r="GA1067" s="54"/>
      <c r="GB1067" s="54"/>
      <c r="GC1067" s="54"/>
      <c r="GD1067" s="54"/>
      <c r="GE1067" s="54"/>
      <c r="GF1067" s="54"/>
      <c r="GG1067" s="54"/>
      <c r="GH1067" s="54"/>
      <c r="GI1067" s="54"/>
      <c r="GJ1067" s="54"/>
      <c r="GK1067" s="54"/>
      <c r="GL1067" s="54"/>
      <c r="GM1067" s="54"/>
      <c r="GN1067" s="54"/>
      <c r="GO1067" s="54"/>
      <c r="GP1067" s="54"/>
      <c r="GQ1067" s="54"/>
      <c r="GR1067" s="54"/>
      <c r="GS1067" s="54"/>
      <c r="GT1067" s="54"/>
      <c r="GU1067" s="54"/>
      <c r="GV1067" s="54"/>
      <c r="GW1067" s="54"/>
      <c r="GX1067" s="54"/>
      <c r="GY1067" s="54"/>
      <c r="GZ1067" s="54"/>
      <c r="HA1067" s="54"/>
      <c r="HB1067" s="54"/>
      <c r="HC1067" s="54"/>
      <c r="HD1067" s="54"/>
      <c r="HE1067" s="54"/>
      <c r="HF1067" s="54"/>
      <c r="HG1067" s="54"/>
      <c r="HH1067" s="54"/>
      <c r="HI1067" s="54"/>
      <c r="HJ1067" s="54"/>
      <c r="HK1067" s="54"/>
      <c r="HL1067" s="54"/>
      <c r="HM1067" s="54"/>
      <c r="HN1067" s="54"/>
      <c r="HO1067" s="54"/>
      <c r="HP1067" s="54"/>
      <c r="HQ1067" s="54"/>
      <c r="HR1067" s="54"/>
      <c r="HS1067" s="54"/>
      <c r="HT1067" s="54"/>
      <c r="HU1067" s="54"/>
      <c r="HV1067" s="54"/>
      <c r="HW1067" s="54"/>
      <c r="HX1067" s="54"/>
      <c r="HY1067" s="54"/>
      <c r="HZ1067" s="54"/>
      <c r="IA1067" s="54"/>
      <c r="IB1067" s="54"/>
      <c r="IC1067" s="54"/>
      <c r="ID1067" s="54"/>
      <c r="IE1067" s="54"/>
      <c r="IF1067" s="54"/>
      <c r="IG1067" s="54"/>
      <c r="IH1067" s="54"/>
      <c r="II1067" s="54"/>
      <c r="IJ1067" s="54"/>
      <c r="IK1067" s="54"/>
      <c r="IL1067" s="54"/>
      <c r="IM1067" s="54"/>
      <c r="IN1067" s="54"/>
      <c r="IO1067" s="54"/>
      <c r="IP1067" s="54"/>
      <c r="IQ1067" s="54"/>
      <c r="IR1067" s="54"/>
      <c r="IS1067" s="54"/>
      <c r="IT1067" s="54"/>
      <c r="IU1067" s="54"/>
      <c r="IV1067" s="54"/>
      <c r="IW1067" s="54"/>
      <c r="IX1067" s="54"/>
      <c r="IY1067" s="54"/>
      <c r="IZ1067" s="54"/>
      <c r="JA1067" s="16"/>
      <c r="JB1067" s="16"/>
      <c r="JC1067" s="16"/>
      <c r="JD1067" s="16"/>
    </row>
    <row r="1068" spans="1:264" s="6" customFormat="1" x14ac:dyDescent="0.25">
      <c r="A1068" s="55">
        <v>1064</v>
      </c>
      <c r="B1068" s="56">
        <f>ESTUDIANTES!B1068</f>
        <v>0</v>
      </c>
      <c r="C1068" s="56">
        <f>ESTUDIANTES!C1068</f>
        <v>0</v>
      </c>
      <c r="D1068" s="97">
        <f>ESTUDIANTES!D1068</f>
        <v>0</v>
      </c>
      <c r="E1068" s="97"/>
      <c r="F1068" s="97"/>
      <c r="G1068" s="97"/>
      <c r="H1068" s="57">
        <f>ESTUDIANTES!H1068</f>
        <v>0</v>
      </c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  <c r="CP1068" s="54"/>
      <c r="CQ1068" s="54"/>
      <c r="CR1068" s="54"/>
      <c r="CS1068" s="54"/>
      <c r="CT1068" s="54"/>
      <c r="CU1068" s="54"/>
      <c r="CV1068" s="54"/>
      <c r="CW1068" s="54"/>
      <c r="CX1068" s="54"/>
      <c r="CY1068" s="54"/>
      <c r="CZ1068" s="54"/>
      <c r="DA1068" s="54"/>
      <c r="DB1068" s="54"/>
      <c r="DC1068" s="54"/>
      <c r="DD1068" s="54"/>
      <c r="DE1068" s="54"/>
      <c r="DF1068" s="54"/>
      <c r="DG1068" s="54"/>
      <c r="DH1068" s="54"/>
      <c r="DI1068" s="54"/>
      <c r="DJ1068" s="54"/>
      <c r="DK1068" s="54"/>
      <c r="DL1068" s="54"/>
      <c r="DM1068" s="54"/>
      <c r="DN1068" s="54"/>
      <c r="DO1068" s="54"/>
      <c r="DP1068" s="54"/>
      <c r="DQ1068" s="54"/>
      <c r="DR1068" s="54"/>
      <c r="DS1068" s="54"/>
      <c r="DT1068" s="54"/>
      <c r="DU1068" s="54"/>
      <c r="DV1068" s="54"/>
      <c r="DW1068" s="54"/>
      <c r="DX1068" s="54"/>
      <c r="DY1068" s="54"/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  <c r="EJ1068" s="54"/>
      <c r="EK1068" s="54"/>
      <c r="EL1068" s="54"/>
      <c r="EM1068" s="54"/>
      <c r="EN1068" s="54"/>
      <c r="EO1068" s="54"/>
      <c r="EP1068" s="54"/>
      <c r="EQ1068" s="54"/>
      <c r="ER1068" s="54"/>
      <c r="ES1068" s="54"/>
      <c r="ET1068" s="54"/>
      <c r="EU1068" s="54"/>
      <c r="EV1068" s="54"/>
      <c r="EW1068" s="54"/>
      <c r="EX1068" s="54"/>
      <c r="EY1068" s="54"/>
      <c r="EZ1068" s="54"/>
      <c r="FA1068" s="54"/>
      <c r="FB1068" s="54"/>
      <c r="FC1068" s="54"/>
      <c r="FD1068" s="54"/>
      <c r="FE1068" s="54"/>
      <c r="FF1068" s="54"/>
      <c r="FG1068" s="54"/>
      <c r="FH1068" s="54"/>
      <c r="FI1068" s="54"/>
      <c r="FJ1068" s="54"/>
      <c r="FK1068" s="54"/>
      <c r="FL1068" s="54"/>
      <c r="FM1068" s="54"/>
      <c r="FN1068" s="54"/>
      <c r="FO1068" s="54"/>
      <c r="FP1068" s="54"/>
      <c r="FQ1068" s="54"/>
      <c r="FR1068" s="54"/>
      <c r="FS1068" s="54"/>
      <c r="FT1068" s="54"/>
      <c r="FU1068" s="54"/>
      <c r="FV1068" s="54"/>
      <c r="FW1068" s="54"/>
      <c r="FX1068" s="54"/>
      <c r="FY1068" s="54"/>
      <c r="FZ1068" s="54"/>
      <c r="GA1068" s="54"/>
      <c r="GB1068" s="54"/>
      <c r="GC1068" s="54"/>
      <c r="GD1068" s="54"/>
      <c r="GE1068" s="54"/>
      <c r="GF1068" s="54"/>
      <c r="GG1068" s="54"/>
      <c r="GH1068" s="54"/>
      <c r="GI1068" s="54"/>
      <c r="GJ1068" s="54"/>
      <c r="GK1068" s="54"/>
      <c r="GL1068" s="54"/>
      <c r="GM1068" s="54"/>
      <c r="GN1068" s="54"/>
      <c r="GO1068" s="54"/>
      <c r="GP1068" s="54"/>
      <c r="GQ1068" s="54"/>
      <c r="GR1068" s="54"/>
      <c r="GS1068" s="54"/>
      <c r="GT1068" s="54"/>
      <c r="GU1068" s="54"/>
      <c r="GV1068" s="54"/>
      <c r="GW1068" s="54"/>
      <c r="GX1068" s="54"/>
      <c r="GY1068" s="54"/>
      <c r="GZ1068" s="54"/>
      <c r="HA1068" s="54"/>
      <c r="HB1068" s="54"/>
      <c r="HC1068" s="54"/>
      <c r="HD1068" s="54"/>
      <c r="HE1068" s="54"/>
      <c r="HF1068" s="54"/>
      <c r="HG1068" s="54"/>
      <c r="HH1068" s="54"/>
      <c r="HI1068" s="54"/>
      <c r="HJ1068" s="54"/>
      <c r="HK1068" s="54"/>
      <c r="HL1068" s="54"/>
      <c r="HM1068" s="54"/>
      <c r="HN1068" s="54"/>
      <c r="HO1068" s="54"/>
      <c r="HP1068" s="54"/>
      <c r="HQ1068" s="54"/>
      <c r="HR1068" s="54"/>
      <c r="HS1068" s="54"/>
      <c r="HT1068" s="54"/>
      <c r="HU1068" s="54"/>
      <c r="HV1068" s="54"/>
      <c r="HW1068" s="54"/>
      <c r="HX1068" s="54"/>
      <c r="HY1068" s="54"/>
      <c r="HZ1068" s="54"/>
      <c r="IA1068" s="54"/>
      <c r="IB1068" s="54"/>
      <c r="IC1068" s="54"/>
      <c r="ID1068" s="54"/>
      <c r="IE1068" s="54"/>
      <c r="IF1068" s="54"/>
      <c r="IG1068" s="54"/>
      <c r="IH1068" s="54"/>
      <c r="II1068" s="54"/>
      <c r="IJ1068" s="54"/>
      <c r="IK1068" s="54"/>
      <c r="IL1068" s="54"/>
      <c r="IM1068" s="54"/>
      <c r="IN1068" s="54"/>
      <c r="IO1068" s="54"/>
      <c r="IP1068" s="54"/>
      <c r="IQ1068" s="54"/>
      <c r="IR1068" s="54"/>
      <c r="IS1068" s="54"/>
      <c r="IT1068" s="54"/>
      <c r="IU1068" s="54"/>
      <c r="IV1068" s="54"/>
      <c r="IW1068" s="54"/>
      <c r="IX1068" s="54"/>
      <c r="IY1068" s="54"/>
      <c r="IZ1068" s="54"/>
      <c r="JA1068" s="16"/>
      <c r="JB1068" s="16"/>
      <c r="JC1068" s="16"/>
      <c r="JD1068" s="16"/>
    </row>
    <row r="1069" spans="1:264" s="6" customFormat="1" x14ac:dyDescent="0.25">
      <c r="A1069" s="55">
        <v>1065</v>
      </c>
      <c r="B1069" s="56">
        <f>ESTUDIANTES!B1069</f>
        <v>0</v>
      </c>
      <c r="C1069" s="56">
        <f>ESTUDIANTES!C1069</f>
        <v>0</v>
      </c>
      <c r="D1069" s="97">
        <f>ESTUDIANTES!D1069</f>
        <v>0</v>
      </c>
      <c r="E1069" s="97"/>
      <c r="F1069" s="97"/>
      <c r="G1069" s="97"/>
      <c r="H1069" s="57">
        <f>ESTUDIANTES!H1069</f>
        <v>0</v>
      </c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4"/>
      <c r="EK1069" s="54"/>
      <c r="EL1069" s="54"/>
      <c r="EM1069" s="54"/>
      <c r="EN1069" s="54"/>
      <c r="EO1069" s="54"/>
      <c r="EP1069" s="54"/>
      <c r="EQ1069" s="54"/>
      <c r="ER1069" s="54"/>
      <c r="ES1069" s="54"/>
      <c r="ET1069" s="54"/>
      <c r="EU1069" s="54"/>
      <c r="EV1069" s="54"/>
      <c r="EW1069" s="54"/>
      <c r="EX1069" s="54"/>
      <c r="EY1069" s="54"/>
      <c r="EZ1069" s="54"/>
      <c r="FA1069" s="54"/>
      <c r="FB1069" s="54"/>
      <c r="FC1069" s="54"/>
      <c r="FD1069" s="54"/>
      <c r="FE1069" s="54"/>
      <c r="FF1069" s="54"/>
      <c r="FG1069" s="54"/>
      <c r="FH1069" s="54"/>
      <c r="FI1069" s="54"/>
      <c r="FJ1069" s="54"/>
      <c r="FK1069" s="54"/>
      <c r="FL1069" s="54"/>
      <c r="FM1069" s="54"/>
      <c r="FN1069" s="54"/>
      <c r="FO1069" s="54"/>
      <c r="FP1069" s="54"/>
      <c r="FQ1069" s="54"/>
      <c r="FR1069" s="54"/>
      <c r="FS1069" s="54"/>
      <c r="FT1069" s="54"/>
      <c r="FU1069" s="54"/>
      <c r="FV1069" s="54"/>
      <c r="FW1069" s="54"/>
      <c r="FX1069" s="54"/>
      <c r="FY1069" s="54"/>
      <c r="FZ1069" s="54"/>
      <c r="GA1069" s="54"/>
      <c r="GB1069" s="54"/>
      <c r="GC1069" s="54"/>
      <c r="GD1069" s="54"/>
      <c r="GE1069" s="54"/>
      <c r="GF1069" s="54"/>
      <c r="GG1069" s="54"/>
      <c r="GH1069" s="54"/>
      <c r="GI1069" s="54"/>
      <c r="GJ1069" s="54"/>
      <c r="GK1069" s="54"/>
      <c r="GL1069" s="54"/>
      <c r="GM1069" s="54"/>
      <c r="GN1069" s="54"/>
      <c r="GO1069" s="54"/>
      <c r="GP1069" s="54"/>
      <c r="GQ1069" s="54"/>
      <c r="GR1069" s="54"/>
      <c r="GS1069" s="54"/>
      <c r="GT1069" s="54"/>
      <c r="GU1069" s="54"/>
      <c r="GV1069" s="54"/>
      <c r="GW1069" s="54"/>
      <c r="GX1069" s="54"/>
      <c r="GY1069" s="54"/>
      <c r="GZ1069" s="54"/>
      <c r="HA1069" s="54"/>
      <c r="HB1069" s="54"/>
      <c r="HC1069" s="54"/>
      <c r="HD1069" s="54"/>
      <c r="HE1069" s="54"/>
      <c r="HF1069" s="54"/>
      <c r="HG1069" s="54"/>
      <c r="HH1069" s="54"/>
      <c r="HI1069" s="54"/>
      <c r="HJ1069" s="54"/>
      <c r="HK1069" s="54"/>
      <c r="HL1069" s="54"/>
      <c r="HM1069" s="54"/>
      <c r="HN1069" s="54"/>
      <c r="HO1069" s="54"/>
      <c r="HP1069" s="54"/>
      <c r="HQ1069" s="54"/>
      <c r="HR1069" s="54"/>
      <c r="HS1069" s="54"/>
      <c r="HT1069" s="54"/>
      <c r="HU1069" s="54"/>
      <c r="HV1069" s="54"/>
      <c r="HW1069" s="54"/>
      <c r="HX1069" s="54"/>
      <c r="HY1069" s="54"/>
      <c r="HZ1069" s="54"/>
      <c r="IA1069" s="54"/>
      <c r="IB1069" s="54"/>
      <c r="IC1069" s="54"/>
      <c r="ID1069" s="54"/>
      <c r="IE1069" s="54"/>
      <c r="IF1069" s="54"/>
      <c r="IG1069" s="54"/>
      <c r="IH1069" s="54"/>
      <c r="II1069" s="54"/>
      <c r="IJ1069" s="54"/>
      <c r="IK1069" s="54"/>
      <c r="IL1069" s="54"/>
      <c r="IM1069" s="54"/>
      <c r="IN1069" s="54"/>
      <c r="IO1069" s="54"/>
      <c r="IP1069" s="54"/>
      <c r="IQ1069" s="54"/>
      <c r="IR1069" s="54"/>
      <c r="IS1069" s="54"/>
      <c r="IT1069" s="54"/>
      <c r="IU1069" s="54"/>
      <c r="IV1069" s="54"/>
      <c r="IW1069" s="54"/>
      <c r="IX1069" s="54"/>
      <c r="IY1069" s="54"/>
      <c r="IZ1069" s="54"/>
      <c r="JA1069" s="16"/>
      <c r="JB1069" s="16"/>
      <c r="JC1069" s="16"/>
      <c r="JD1069" s="16"/>
    </row>
    <row r="1070" spans="1:264" s="6" customFormat="1" x14ac:dyDescent="0.25">
      <c r="A1070" s="55">
        <v>1066</v>
      </c>
      <c r="B1070" s="56">
        <f>ESTUDIANTES!B1070</f>
        <v>0</v>
      </c>
      <c r="C1070" s="56">
        <f>ESTUDIANTES!C1070</f>
        <v>0</v>
      </c>
      <c r="D1070" s="97">
        <f>ESTUDIANTES!D1070</f>
        <v>0</v>
      </c>
      <c r="E1070" s="97"/>
      <c r="F1070" s="97"/>
      <c r="G1070" s="97"/>
      <c r="H1070" s="57">
        <f>ESTUDIANTES!H1070</f>
        <v>0</v>
      </c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  <c r="CP1070" s="54"/>
      <c r="CQ1070" s="54"/>
      <c r="CR1070" s="54"/>
      <c r="CS1070" s="54"/>
      <c r="CT1070" s="54"/>
      <c r="CU1070" s="54"/>
      <c r="CV1070" s="54"/>
      <c r="CW1070" s="54"/>
      <c r="CX1070" s="54"/>
      <c r="CY1070" s="54"/>
      <c r="CZ1070" s="54"/>
      <c r="DA1070" s="54"/>
      <c r="DB1070" s="54"/>
      <c r="DC1070" s="54"/>
      <c r="DD1070" s="54"/>
      <c r="DE1070" s="54"/>
      <c r="DF1070" s="54"/>
      <c r="DG1070" s="54"/>
      <c r="DH1070" s="54"/>
      <c r="DI1070" s="54"/>
      <c r="DJ1070" s="54"/>
      <c r="DK1070" s="54"/>
      <c r="DL1070" s="54"/>
      <c r="DM1070" s="54"/>
      <c r="DN1070" s="54"/>
      <c r="DO1070" s="54"/>
      <c r="DP1070" s="54"/>
      <c r="DQ1070" s="54"/>
      <c r="DR1070" s="54"/>
      <c r="DS1070" s="54"/>
      <c r="DT1070" s="54"/>
      <c r="DU1070" s="54"/>
      <c r="DV1070" s="54"/>
      <c r="DW1070" s="54"/>
      <c r="DX1070" s="54"/>
      <c r="DY1070" s="54"/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  <c r="EJ1070" s="54"/>
      <c r="EK1070" s="54"/>
      <c r="EL1070" s="54"/>
      <c r="EM1070" s="54"/>
      <c r="EN1070" s="54"/>
      <c r="EO1070" s="54"/>
      <c r="EP1070" s="54"/>
      <c r="EQ1070" s="54"/>
      <c r="ER1070" s="54"/>
      <c r="ES1070" s="54"/>
      <c r="ET1070" s="54"/>
      <c r="EU1070" s="54"/>
      <c r="EV1070" s="54"/>
      <c r="EW1070" s="54"/>
      <c r="EX1070" s="54"/>
      <c r="EY1070" s="54"/>
      <c r="EZ1070" s="54"/>
      <c r="FA1070" s="54"/>
      <c r="FB1070" s="54"/>
      <c r="FC1070" s="54"/>
      <c r="FD1070" s="54"/>
      <c r="FE1070" s="54"/>
      <c r="FF1070" s="54"/>
      <c r="FG1070" s="54"/>
      <c r="FH1070" s="54"/>
      <c r="FI1070" s="54"/>
      <c r="FJ1070" s="54"/>
      <c r="FK1070" s="54"/>
      <c r="FL1070" s="54"/>
      <c r="FM1070" s="54"/>
      <c r="FN1070" s="54"/>
      <c r="FO1070" s="54"/>
      <c r="FP1070" s="54"/>
      <c r="FQ1070" s="54"/>
      <c r="FR1070" s="54"/>
      <c r="FS1070" s="54"/>
      <c r="FT1070" s="54"/>
      <c r="FU1070" s="54"/>
      <c r="FV1070" s="54"/>
      <c r="FW1070" s="54"/>
      <c r="FX1070" s="54"/>
      <c r="FY1070" s="54"/>
      <c r="FZ1070" s="54"/>
      <c r="GA1070" s="54"/>
      <c r="GB1070" s="54"/>
      <c r="GC1070" s="54"/>
      <c r="GD1070" s="54"/>
      <c r="GE1070" s="54"/>
      <c r="GF1070" s="54"/>
      <c r="GG1070" s="54"/>
      <c r="GH1070" s="54"/>
      <c r="GI1070" s="54"/>
      <c r="GJ1070" s="54"/>
      <c r="GK1070" s="54"/>
      <c r="GL1070" s="54"/>
      <c r="GM1070" s="54"/>
      <c r="GN1070" s="54"/>
      <c r="GO1070" s="54"/>
      <c r="GP1070" s="54"/>
      <c r="GQ1070" s="54"/>
      <c r="GR1070" s="54"/>
      <c r="GS1070" s="54"/>
      <c r="GT1070" s="54"/>
      <c r="GU1070" s="54"/>
      <c r="GV1070" s="54"/>
      <c r="GW1070" s="54"/>
      <c r="GX1070" s="54"/>
      <c r="GY1070" s="54"/>
      <c r="GZ1070" s="54"/>
      <c r="HA1070" s="54"/>
      <c r="HB1070" s="54"/>
      <c r="HC1070" s="54"/>
      <c r="HD1070" s="54"/>
      <c r="HE1070" s="54"/>
      <c r="HF1070" s="54"/>
      <c r="HG1070" s="54"/>
      <c r="HH1070" s="54"/>
      <c r="HI1070" s="54"/>
      <c r="HJ1070" s="54"/>
      <c r="HK1070" s="54"/>
      <c r="HL1070" s="54"/>
      <c r="HM1070" s="54"/>
      <c r="HN1070" s="54"/>
      <c r="HO1070" s="54"/>
      <c r="HP1070" s="54"/>
      <c r="HQ1070" s="54"/>
      <c r="HR1070" s="54"/>
      <c r="HS1070" s="54"/>
      <c r="HT1070" s="54"/>
      <c r="HU1070" s="54"/>
      <c r="HV1070" s="54"/>
      <c r="HW1070" s="54"/>
      <c r="HX1070" s="54"/>
      <c r="HY1070" s="54"/>
      <c r="HZ1070" s="54"/>
      <c r="IA1070" s="54"/>
      <c r="IB1070" s="54"/>
      <c r="IC1070" s="54"/>
      <c r="ID1070" s="54"/>
      <c r="IE1070" s="54"/>
      <c r="IF1070" s="54"/>
      <c r="IG1070" s="54"/>
      <c r="IH1070" s="54"/>
      <c r="II1070" s="54"/>
      <c r="IJ1070" s="54"/>
      <c r="IK1070" s="54"/>
      <c r="IL1070" s="54"/>
      <c r="IM1070" s="54"/>
      <c r="IN1070" s="54"/>
      <c r="IO1070" s="54"/>
      <c r="IP1070" s="54"/>
      <c r="IQ1070" s="54"/>
      <c r="IR1070" s="54"/>
      <c r="IS1070" s="54"/>
      <c r="IT1070" s="54"/>
      <c r="IU1070" s="54"/>
      <c r="IV1070" s="54"/>
      <c r="IW1070" s="54"/>
      <c r="IX1070" s="54"/>
      <c r="IY1070" s="54"/>
      <c r="IZ1070" s="54"/>
      <c r="JA1070" s="16"/>
      <c r="JB1070" s="16"/>
      <c r="JC1070" s="16"/>
      <c r="JD1070" s="16"/>
    </row>
    <row r="1071" spans="1:264" s="6" customFormat="1" x14ac:dyDescent="0.25">
      <c r="A1071" s="55">
        <v>1067</v>
      </c>
      <c r="B1071" s="56">
        <f>ESTUDIANTES!B1071</f>
        <v>0</v>
      </c>
      <c r="C1071" s="56">
        <f>ESTUDIANTES!C1071</f>
        <v>0</v>
      </c>
      <c r="D1071" s="97">
        <f>ESTUDIANTES!D1071</f>
        <v>0</v>
      </c>
      <c r="E1071" s="97"/>
      <c r="F1071" s="97"/>
      <c r="G1071" s="97"/>
      <c r="H1071" s="57">
        <f>ESTUDIANTES!H1071</f>
        <v>0</v>
      </c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  <c r="CP1071" s="54"/>
      <c r="CQ1071" s="54"/>
      <c r="CR1071" s="54"/>
      <c r="CS1071" s="54"/>
      <c r="CT1071" s="54"/>
      <c r="CU1071" s="54"/>
      <c r="CV1071" s="54"/>
      <c r="CW1071" s="54"/>
      <c r="CX1071" s="54"/>
      <c r="CY1071" s="54"/>
      <c r="CZ1071" s="54"/>
      <c r="DA1071" s="54"/>
      <c r="DB1071" s="54"/>
      <c r="DC1071" s="54"/>
      <c r="DD1071" s="54"/>
      <c r="DE1071" s="54"/>
      <c r="DF1071" s="54"/>
      <c r="DG1071" s="54"/>
      <c r="DH1071" s="54"/>
      <c r="DI1071" s="54"/>
      <c r="DJ1071" s="54"/>
      <c r="DK1071" s="54"/>
      <c r="DL1071" s="54"/>
      <c r="DM1071" s="54"/>
      <c r="DN1071" s="54"/>
      <c r="DO1071" s="54"/>
      <c r="DP1071" s="54"/>
      <c r="DQ1071" s="54"/>
      <c r="DR1071" s="54"/>
      <c r="DS1071" s="54"/>
      <c r="DT1071" s="54"/>
      <c r="DU1071" s="54"/>
      <c r="DV1071" s="54"/>
      <c r="DW1071" s="54"/>
      <c r="DX1071" s="54"/>
      <c r="DY1071" s="54"/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  <c r="EJ1071" s="54"/>
      <c r="EK1071" s="54"/>
      <c r="EL1071" s="54"/>
      <c r="EM1071" s="54"/>
      <c r="EN1071" s="54"/>
      <c r="EO1071" s="54"/>
      <c r="EP1071" s="54"/>
      <c r="EQ1071" s="54"/>
      <c r="ER1071" s="54"/>
      <c r="ES1071" s="54"/>
      <c r="ET1071" s="54"/>
      <c r="EU1071" s="54"/>
      <c r="EV1071" s="54"/>
      <c r="EW1071" s="54"/>
      <c r="EX1071" s="54"/>
      <c r="EY1071" s="54"/>
      <c r="EZ1071" s="54"/>
      <c r="FA1071" s="54"/>
      <c r="FB1071" s="54"/>
      <c r="FC1071" s="54"/>
      <c r="FD1071" s="54"/>
      <c r="FE1071" s="54"/>
      <c r="FF1071" s="54"/>
      <c r="FG1071" s="54"/>
      <c r="FH1071" s="54"/>
      <c r="FI1071" s="54"/>
      <c r="FJ1071" s="54"/>
      <c r="FK1071" s="54"/>
      <c r="FL1071" s="54"/>
      <c r="FM1071" s="54"/>
      <c r="FN1071" s="54"/>
      <c r="FO1071" s="54"/>
      <c r="FP1071" s="54"/>
      <c r="FQ1071" s="54"/>
      <c r="FR1071" s="54"/>
      <c r="FS1071" s="54"/>
      <c r="FT1071" s="54"/>
      <c r="FU1071" s="54"/>
      <c r="FV1071" s="54"/>
      <c r="FW1071" s="54"/>
      <c r="FX1071" s="54"/>
      <c r="FY1071" s="54"/>
      <c r="FZ1071" s="54"/>
      <c r="GA1071" s="54"/>
      <c r="GB1071" s="54"/>
      <c r="GC1071" s="54"/>
      <c r="GD1071" s="54"/>
      <c r="GE1071" s="54"/>
      <c r="GF1071" s="54"/>
      <c r="GG1071" s="54"/>
      <c r="GH1071" s="54"/>
      <c r="GI1071" s="54"/>
      <c r="GJ1071" s="54"/>
      <c r="GK1071" s="54"/>
      <c r="GL1071" s="54"/>
      <c r="GM1071" s="54"/>
      <c r="GN1071" s="54"/>
      <c r="GO1071" s="54"/>
      <c r="GP1071" s="54"/>
      <c r="GQ1071" s="54"/>
      <c r="GR1071" s="54"/>
      <c r="GS1071" s="54"/>
      <c r="GT1071" s="54"/>
      <c r="GU1071" s="54"/>
      <c r="GV1071" s="54"/>
      <c r="GW1071" s="54"/>
      <c r="GX1071" s="54"/>
      <c r="GY1071" s="54"/>
      <c r="GZ1071" s="54"/>
      <c r="HA1071" s="54"/>
      <c r="HB1071" s="54"/>
      <c r="HC1071" s="54"/>
      <c r="HD1071" s="54"/>
      <c r="HE1071" s="54"/>
      <c r="HF1071" s="54"/>
      <c r="HG1071" s="54"/>
      <c r="HH1071" s="54"/>
      <c r="HI1071" s="54"/>
      <c r="HJ1071" s="54"/>
      <c r="HK1071" s="54"/>
      <c r="HL1071" s="54"/>
      <c r="HM1071" s="54"/>
      <c r="HN1071" s="54"/>
      <c r="HO1071" s="54"/>
      <c r="HP1071" s="54"/>
      <c r="HQ1071" s="54"/>
      <c r="HR1071" s="54"/>
      <c r="HS1071" s="54"/>
      <c r="HT1071" s="54"/>
      <c r="HU1071" s="54"/>
      <c r="HV1071" s="54"/>
      <c r="HW1071" s="54"/>
      <c r="HX1071" s="54"/>
      <c r="HY1071" s="54"/>
      <c r="HZ1071" s="54"/>
      <c r="IA1071" s="54"/>
      <c r="IB1071" s="54"/>
      <c r="IC1071" s="54"/>
      <c r="ID1071" s="54"/>
      <c r="IE1071" s="54"/>
      <c r="IF1071" s="54"/>
      <c r="IG1071" s="54"/>
      <c r="IH1071" s="54"/>
      <c r="II1071" s="54"/>
      <c r="IJ1071" s="54"/>
      <c r="IK1071" s="54"/>
      <c r="IL1071" s="54"/>
      <c r="IM1071" s="54"/>
      <c r="IN1071" s="54"/>
      <c r="IO1071" s="54"/>
      <c r="IP1071" s="54"/>
      <c r="IQ1071" s="54"/>
      <c r="IR1071" s="54"/>
      <c r="IS1071" s="54"/>
      <c r="IT1071" s="54"/>
      <c r="IU1071" s="54"/>
      <c r="IV1071" s="54"/>
      <c r="IW1071" s="54"/>
      <c r="IX1071" s="54"/>
      <c r="IY1071" s="54"/>
      <c r="IZ1071" s="54"/>
      <c r="JA1071" s="16"/>
      <c r="JB1071" s="16"/>
      <c r="JC1071" s="16"/>
      <c r="JD1071" s="16"/>
    </row>
    <row r="1072" spans="1:264" s="6" customFormat="1" x14ac:dyDescent="0.25">
      <c r="A1072" s="55">
        <v>1068</v>
      </c>
      <c r="B1072" s="56">
        <f>ESTUDIANTES!B1072</f>
        <v>0</v>
      </c>
      <c r="C1072" s="56">
        <f>ESTUDIANTES!C1072</f>
        <v>0</v>
      </c>
      <c r="D1072" s="97">
        <f>ESTUDIANTES!D1072</f>
        <v>0</v>
      </c>
      <c r="E1072" s="97"/>
      <c r="F1072" s="97"/>
      <c r="G1072" s="97"/>
      <c r="H1072" s="57">
        <f>ESTUDIANTES!H1072</f>
        <v>0</v>
      </c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4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4"/>
      <c r="EK1072" s="54"/>
      <c r="EL1072" s="54"/>
      <c r="EM1072" s="54"/>
      <c r="EN1072" s="54"/>
      <c r="EO1072" s="54"/>
      <c r="EP1072" s="54"/>
      <c r="EQ1072" s="54"/>
      <c r="ER1072" s="54"/>
      <c r="ES1072" s="54"/>
      <c r="ET1072" s="54"/>
      <c r="EU1072" s="54"/>
      <c r="EV1072" s="54"/>
      <c r="EW1072" s="54"/>
      <c r="EX1072" s="54"/>
      <c r="EY1072" s="54"/>
      <c r="EZ1072" s="54"/>
      <c r="FA1072" s="54"/>
      <c r="FB1072" s="54"/>
      <c r="FC1072" s="54"/>
      <c r="FD1072" s="54"/>
      <c r="FE1072" s="54"/>
      <c r="FF1072" s="54"/>
      <c r="FG1072" s="54"/>
      <c r="FH1072" s="54"/>
      <c r="FI1072" s="54"/>
      <c r="FJ1072" s="54"/>
      <c r="FK1072" s="54"/>
      <c r="FL1072" s="54"/>
      <c r="FM1072" s="54"/>
      <c r="FN1072" s="54"/>
      <c r="FO1072" s="54"/>
      <c r="FP1072" s="54"/>
      <c r="FQ1072" s="54"/>
      <c r="FR1072" s="54"/>
      <c r="FS1072" s="54"/>
      <c r="FT1072" s="54"/>
      <c r="FU1072" s="54"/>
      <c r="FV1072" s="54"/>
      <c r="FW1072" s="54"/>
      <c r="FX1072" s="54"/>
      <c r="FY1072" s="54"/>
      <c r="FZ1072" s="54"/>
      <c r="GA1072" s="54"/>
      <c r="GB1072" s="54"/>
      <c r="GC1072" s="54"/>
      <c r="GD1072" s="54"/>
      <c r="GE1072" s="54"/>
      <c r="GF1072" s="54"/>
      <c r="GG1072" s="54"/>
      <c r="GH1072" s="54"/>
      <c r="GI1072" s="54"/>
      <c r="GJ1072" s="54"/>
      <c r="GK1072" s="54"/>
      <c r="GL1072" s="54"/>
      <c r="GM1072" s="54"/>
      <c r="GN1072" s="54"/>
      <c r="GO1072" s="54"/>
      <c r="GP1072" s="54"/>
      <c r="GQ1072" s="54"/>
      <c r="GR1072" s="54"/>
      <c r="GS1072" s="54"/>
      <c r="GT1072" s="54"/>
      <c r="GU1072" s="54"/>
      <c r="GV1072" s="54"/>
      <c r="GW1072" s="54"/>
      <c r="GX1072" s="54"/>
      <c r="GY1072" s="54"/>
      <c r="GZ1072" s="54"/>
      <c r="HA1072" s="54"/>
      <c r="HB1072" s="54"/>
      <c r="HC1072" s="54"/>
      <c r="HD1072" s="54"/>
      <c r="HE1072" s="54"/>
      <c r="HF1072" s="54"/>
      <c r="HG1072" s="54"/>
      <c r="HH1072" s="54"/>
      <c r="HI1072" s="54"/>
      <c r="HJ1072" s="54"/>
      <c r="HK1072" s="54"/>
      <c r="HL1072" s="54"/>
      <c r="HM1072" s="54"/>
      <c r="HN1072" s="54"/>
      <c r="HO1072" s="54"/>
      <c r="HP1072" s="54"/>
      <c r="HQ1072" s="54"/>
      <c r="HR1072" s="54"/>
      <c r="HS1072" s="54"/>
      <c r="HT1072" s="54"/>
      <c r="HU1072" s="54"/>
      <c r="HV1072" s="54"/>
      <c r="HW1072" s="54"/>
      <c r="HX1072" s="54"/>
      <c r="HY1072" s="54"/>
      <c r="HZ1072" s="54"/>
      <c r="IA1072" s="54"/>
      <c r="IB1072" s="54"/>
      <c r="IC1072" s="54"/>
      <c r="ID1072" s="54"/>
      <c r="IE1072" s="54"/>
      <c r="IF1072" s="54"/>
      <c r="IG1072" s="54"/>
      <c r="IH1072" s="54"/>
      <c r="II1072" s="54"/>
      <c r="IJ1072" s="54"/>
      <c r="IK1072" s="54"/>
      <c r="IL1072" s="54"/>
      <c r="IM1072" s="54"/>
      <c r="IN1072" s="54"/>
      <c r="IO1072" s="54"/>
      <c r="IP1072" s="54"/>
      <c r="IQ1072" s="54"/>
      <c r="IR1072" s="54"/>
      <c r="IS1072" s="54"/>
      <c r="IT1072" s="54"/>
      <c r="IU1072" s="54"/>
      <c r="IV1072" s="54"/>
      <c r="IW1072" s="54"/>
      <c r="IX1072" s="54"/>
      <c r="IY1072" s="54"/>
      <c r="IZ1072" s="54"/>
      <c r="JA1072" s="16"/>
      <c r="JB1072" s="16"/>
      <c r="JC1072" s="16"/>
      <c r="JD1072" s="16"/>
    </row>
    <row r="1073" spans="1:264" s="6" customFormat="1" x14ac:dyDescent="0.25">
      <c r="A1073" s="55">
        <v>1069</v>
      </c>
      <c r="B1073" s="56">
        <f>ESTUDIANTES!B1073</f>
        <v>0</v>
      </c>
      <c r="C1073" s="56">
        <f>ESTUDIANTES!C1073</f>
        <v>0</v>
      </c>
      <c r="D1073" s="97">
        <f>ESTUDIANTES!D1073</f>
        <v>0</v>
      </c>
      <c r="E1073" s="97"/>
      <c r="F1073" s="97"/>
      <c r="G1073" s="97"/>
      <c r="H1073" s="57">
        <f>ESTUDIANTES!H1073</f>
        <v>0</v>
      </c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4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4"/>
      <c r="EK1073" s="54"/>
      <c r="EL1073" s="54"/>
      <c r="EM1073" s="54"/>
      <c r="EN1073" s="54"/>
      <c r="EO1073" s="54"/>
      <c r="EP1073" s="54"/>
      <c r="EQ1073" s="54"/>
      <c r="ER1073" s="54"/>
      <c r="ES1073" s="54"/>
      <c r="ET1073" s="54"/>
      <c r="EU1073" s="54"/>
      <c r="EV1073" s="54"/>
      <c r="EW1073" s="54"/>
      <c r="EX1073" s="54"/>
      <c r="EY1073" s="54"/>
      <c r="EZ1073" s="54"/>
      <c r="FA1073" s="54"/>
      <c r="FB1073" s="54"/>
      <c r="FC1073" s="54"/>
      <c r="FD1073" s="54"/>
      <c r="FE1073" s="54"/>
      <c r="FF1073" s="54"/>
      <c r="FG1073" s="54"/>
      <c r="FH1073" s="54"/>
      <c r="FI1073" s="54"/>
      <c r="FJ1073" s="54"/>
      <c r="FK1073" s="54"/>
      <c r="FL1073" s="54"/>
      <c r="FM1073" s="54"/>
      <c r="FN1073" s="54"/>
      <c r="FO1073" s="54"/>
      <c r="FP1073" s="54"/>
      <c r="FQ1073" s="54"/>
      <c r="FR1073" s="54"/>
      <c r="FS1073" s="54"/>
      <c r="FT1073" s="54"/>
      <c r="FU1073" s="54"/>
      <c r="FV1073" s="54"/>
      <c r="FW1073" s="54"/>
      <c r="FX1073" s="54"/>
      <c r="FY1073" s="54"/>
      <c r="FZ1073" s="54"/>
      <c r="GA1073" s="54"/>
      <c r="GB1073" s="54"/>
      <c r="GC1073" s="54"/>
      <c r="GD1073" s="54"/>
      <c r="GE1073" s="54"/>
      <c r="GF1073" s="54"/>
      <c r="GG1073" s="54"/>
      <c r="GH1073" s="54"/>
      <c r="GI1073" s="54"/>
      <c r="GJ1073" s="54"/>
      <c r="GK1073" s="54"/>
      <c r="GL1073" s="54"/>
      <c r="GM1073" s="54"/>
      <c r="GN1073" s="54"/>
      <c r="GO1073" s="54"/>
      <c r="GP1073" s="54"/>
      <c r="GQ1073" s="54"/>
      <c r="GR1073" s="54"/>
      <c r="GS1073" s="54"/>
      <c r="GT1073" s="54"/>
      <c r="GU1073" s="54"/>
      <c r="GV1073" s="54"/>
      <c r="GW1073" s="54"/>
      <c r="GX1073" s="54"/>
      <c r="GY1073" s="54"/>
      <c r="GZ1073" s="54"/>
      <c r="HA1073" s="54"/>
      <c r="HB1073" s="54"/>
      <c r="HC1073" s="54"/>
      <c r="HD1073" s="54"/>
      <c r="HE1073" s="54"/>
      <c r="HF1073" s="54"/>
      <c r="HG1073" s="54"/>
      <c r="HH1073" s="54"/>
      <c r="HI1073" s="54"/>
      <c r="HJ1073" s="54"/>
      <c r="HK1073" s="54"/>
      <c r="HL1073" s="54"/>
      <c r="HM1073" s="54"/>
      <c r="HN1073" s="54"/>
      <c r="HO1073" s="54"/>
      <c r="HP1073" s="54"/>
      <c r="HQ1073" s="54"/>
      <c r="HR1073" s="54"/>
      <c r="HS1073" s="54"/>
      <c r="HT1073" s="54"/>
      <c r="HU1073" s="54"/>
      <c r="HV1073" s="54"/>
      <c r="HW1073" s="54"/>
      <c r="HX1073" s="54"/>
      <c r="HY1073" s="54"/>
      <c r="HZ1073" s="54"/>
      <c r="IA1073" s="54"/>
      <c r="IB1073" s="54"/>
      <c r="IC1073" s="54"/>
      <c r="ID1073" s="54"/>
      <c r="IE1073" s="54"/>
      <c r="IF1073" s="54"/>
      <c r="IG1073" s="54"/>
      <c r="IH1073" s="54"/>
      <c r="II1073" s="54"/>
      <c r="IJ1073" s="54"/>
      <c r="IK1073" s="54"/>
      <c r="IL1073" s="54"/>
      <c r="IM1073" s="54"/>
      <c r="IN1073" s="54"/>
      <c r="IO1073" s="54"/>
      <c r="IP1073" s="54"/>
      <c r="IQ1073" s="54"/>
      <c r="IR1073" s="54"/>
      <c r="IS1073" s="54"/>
      <c r="IT1073" s="54"/>
      <c r="IU1073" s="54"/>
      <c r="IV1073" s="54"/>
      <c r="IW1073" s="54"/>
      <c r="IX1073" s="54"/>
      <c r="IY1073" s="54"/>
      <c r="IZ1073" s="54"/>
      <c r="JA1073" s="16"/>
      <c r="JB1073" s="16"/>
      <c r="JC1073" s="16"/>
      <c r="JD1073" s="16"/>
    </row>
    <row r="1074" spans="1:264" s="6" customFormat="1" x14ac:dyDescent="0.25">
      <c r="A1074" s="55">
        <v>1070</v>
      </c>
      <c r="B1074" s="56">
        <f>ESTUDIANTES!B1074</f>
        <v>0</v>
      </c>
      <c r="C1074" s="56">
        <f>ESTUDIANTES!C1074</f>
        <v>0</v>
      </c>
      <c r="D1074" s="97">
        <f>ESTUDIANTES!D1074</f>
        <v>0</v>
      </c>
      <c r="E1074" s="97"/>
      <c r="F1074" s="97"/>
      <c r="G1074" s="97"/>
      <c r="H1074" s="57">
        <f>ESTUDIANTES!H1074</f>
        <v>0</v>
      </c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  <c r="FX1074" s="54"/>
      <c r="FY1074" s="54"/>
      <c r="FZ1074" s="54"/>
      <c r="GA1074" s="54"/>
      <c r="GB1074" s="54"/>
      <c r="GC1074" s="54"/>
      <c r="GD1074" s="54"/>
      <c r="GE1074" s="54"/>
      <c r="GF1074" s="54"/>
      <c r="GG1074" s="54"/>
      <c r="GH1074" s="54"/>
      <c r="GI1074" s="54"/>
      <c r="GJ1074" s="54"/>
      <c r="GK1074" s="54"/>
      <c r="GL1074" s="54"/>
      <c r="GM1074" s="54"/>
      <c r="GN1074" s="54"/>
      <c r="GO1074" s="54"/>
      <c r="GP1074" s="54"/>
      <c r="GQ1074" s="54"/>
      <c r="GR1074" s="54"/>
      <c r="GS1074" s="54"/>
      <c r="GT1074" s="54"/>
      <c r="GU1074" s="54"/>
      <c r="GV1074" s="54"/>
      <c r="GW1074" s="54"/>
      <c r="GX1074" s="54"/>
      <c r="GY1074" s="54"/>
      <c r="GZ1074" s="54"/>
      <c r="HA1074" s="54"/>
      <c r="HB1074" s="54"/>
      <c r="HC1074" s="54"/>
      <c r="HD1074" s="54"/>
      <c r="HE1074" s="54"/>
      <c r="HF1074" s="54"/>
      <c r="HG1074" s="54"/>
      <c r="HH1074" s="54"/>
      <c r="HI1074" s="54"/>
      <c r="HJ1074" s="54"/>
      <c r="HK1074" s="54"/>
      <c r="HL1074" s="54"/>
      <c r="HM1074" s="54"/>
      <c r="HN1074" s="54"/>
      <c r="HO1074" s="54"/>
      <c r="HP1074" s="54"/>
      <c r="HQ1074" s="54"/>
      <c r="HR1074" s="54"/>
      <c r="HS1074" s="54"/>
      <c r="HT1074" s="54"/>
      <c r="HU1074" s="54"/>
      <c r="HV1074" s="54"/>
      <c r="HW1074" s="54"/>
      <c r="HX1074" s="54"/>
      <c r="HY1074" s="54"/>
      <c r="HZ1074" s="54"/>
      <c r="IA1074" s="54"/>
      <c r="IB1074" s="54"/>
      <c r="IC1074" s="54"/>
      <c r="ID1074" s="54"/>
      <c r="IE1074" s="54"/>
      <c r="IF1074" s="54"/>
      <c r="IG1074" s="54"/>
      <c r="IH1074" s="54"/>
      <c r="II1074" s="54"/>
      <c r="IJ1074" s="54"/>
      <c r="IK1074" s="54"/>
      <c r="IL1074" s="54"/>
      <c r="IM1074" s="54"/>
      <c r="IN1074" s="54"/>
      <c r="IO1074" s="54"/>
      <c r="IP1074" s="54"/>
      <c r="IQ1074" s="54"/>
      <c r="IR1074" s="54"/>
      <c r="IS1074" s="54"/>
      <c r="IT1074" s="54"/>
      <c r="IU1074" s="54"/>
      <c r="IV1074" s="54"/>
      <c r="IW1074" s="54"/>
      <c r="IX1074" s="54"/>
      <c r="IY1074" s="54"/>
      <c r="IZ1074" s="54"/>
      <c r="JA1074" s="16"/>
      <c r="JB1074" s="16"/>
      <c r="JC1074" s="16"/>
      <c r="JD1074" s="16"/>
    </row>
    <row r="1075" spans="1:264" s="6" customFormat="1" x14ac:dyDescent="0.25">
      <c r="A1075" s="55">
        <v>1071</v>
      </c>
      <c r="B1075" s="56">
        <f>ESTUDIANTES!B1075</f>
        <v>0</v>
      </c>
      <c r="C1075" s="56">
        <f>ESTUDIANTES!C1075</f>
        <v>0</v>
      </c>
      <c r="D1075" s="97">
        <f>ESTUDIANTES!D1075</f>
        <v>0</v>
      </c>
      <c r="E1075" s="97"/>
      <c r="F1075" s="97"/>
      <c r="G1075" s="97"/>
      <c r="H1075" s="57">
        <f>ESTUDIANTES!H1075</f>
        <v>0</v>
      </c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4"/>
      <c r="EK1075" s="54"/>
      <c r="EL1075" s="54"/>
      <c r="EM1075" s="54"/>
      <c r="EN1075" s="54"/>
      <c r="EO1075" s="54"/>
      <c r="EP1075" s="54"/>
      <c r="EQ1075" s="54"/>
      <c r="ER1075" s="54"/>
      <c r="ES1075" s="54"/>
      <c r="ET1075" s="54"/>
      <c r="EU1075" s="54"/>
      <c r="EV1075" s="54"/>
      <c r="EW1075" s="54"/>
      <c r="EX1075" s="54"/>
      <c r="EY1075" s="54"/>
      <c r="EZ1075" s="54"/>
      <c r="FA1075" s="54"/>
      <c r="FB1075" s="54"/>
      <c r="FC1075" s="54"/>
      <c r="FD1075" s="54"/>
      <c r="FE1075" s="54"/>
      <c r="FF1075" s="54"/>
      <c r="FG1075" s="54"/>
      <c r="FH1075" s="54"/>
      <c r="FI1075" s="54"/>
      <c r="FJ1075" s="54"/>
      <c r="FK1075" s="54"/>
      <c r="FL1075" s="54"/>
      <c r="FM1075" s="54"/>
      <c r="FN1075" s="54"/>
      <c r="FO1075" s="54"/>
      <c r="FP1075" s="54"/>
      <c r="FQ1075" s="54"/>
      <c r="FR1075" s="54"/>
      <c r="FS1075" s="54"/>
      <c r="FT1075" s="54"/>
      <c r="FU1075" s="54"/>
      <c r="FV1075" s="54"/>
      <c r="FW1075" s="54"/>
      <c r="FX1075" s="54"/>
      <c r="FY1075" s="54"/>
      <c r="FZ1075" s="54"/>
      <c r="GA1075" s="54"/>
      <c r="GB1075" s="54"/>
      <c r="GC1075" s="54"/>
      <c r="GD1075" s="54"/>
      <c r="GE1075" s="54"/>
      <c r="GF1075" s="54"/>
      <c r="GG1075" s="54"/>
      <c r="GH1075" s="54"/>
      <c r="GI1075" s="54"/>
      <c r="GJ1075" s="54"/>
      <c r="GK1075" s="54"/>
      <c r="GL1075" s="54"/>
      <c r="GM1075" s="54"/>
      <c r="GN1075" s="54"/>
      <c r="GO1075" s="54"/>
      <c r="GP1075" s="54"/>
      <c r="GQ1075" s="54"/>
      <c r="GR1075" s="54"/>
      <c r="GS1075" s="54"/>
      <c r="GT1075" s="54"/>
      <c r="GU1075" s="54"/>
      <c r="GV1075" s="54"/>
      <c r="GW1075" s="54"/>
      <c r="GX1075" s="54"/>
      <c r="GY1075" s="54"/>
      <c r="GZ1075" s="54"/>
      <c r="HA1075" s="54"/>
      <c r="HB1075" s="54"/>
      <c r="HC1075" s="54"/>
      <c r="HD1075" s="54"/>
      <c r="HE1075" s="54"/>
      <c r="HF1075" s="54"/>
      <c r="HG1075" s="54"/>
      <c r="HH1075" s="54"/>
      <c r="HI1075" s="54"/>
      <c r="HJ1075" s="54"/>
      <c r="HK1075" s="54"/>
      <c r="HL1075" s="54"/>
      <c r="HM1075" s="54"/>
      <c r="HN1075" s="54"/>
      <c r="HO1075" s="54"/>
      <c r="HP1075" s="54"/>
      <c r="HQ1075" s="54"/>
      <c r="HR1075" s="54"/>
      <c r="HS1075" s="54"/>
      <c r="HT1075" s="54"/>
      <c r="HU1075" s="54"/>
      <c r="HV1075" s="54"/>
      <c r="HW1075" s="54"/>
      <c r="HX1075" s="54"/>
      <c r="HY1075" s="54"/>
      <c r="HZ1075" s="54"/>
      <c r="IA1075" s="54"/>
      <c r="IB1075" s="54"/>
      <c r="IC1075" s="54"/>
      <c r="ID1075" s="54"/>
      <c r="IE1075" s="54"/>
      <c r="IF1075" s="54"/>
      <c r="IG1075" s="54"/>
      <c r="IH1075" s="54"/>
      <c r="II1075" s="54"/>
      <c r="IJ1075" s="54"/>
      <c r="IK1075" s="54"/>
      <c r="IL1075" s="54"/>
      <c r="IM1075" s="54"/>
      <c r="IN1075" s="54"/>
      <c r="IO1075" s="54"/>
      <c r="IP1075" s="54"/>
      <c r="IQ1075" s="54"/>
      <c r="IR1075" s="54"/>
      <c r="IS1075" s="54"/>
      <c r="IT1075" s="54"/>
      <c r="IU1075" s="54"/>
      <c r="IV1075" s="54"/>
      <c r="IW1075" s="54"/>
      <c r="IX1075" s="54"/>
      <c r="IY1075" s="54"/>
      <c r="IZ1075" s="54"/>
      <c r="JA1075" s="16"/>
      <c r="JB1075" s="16"/>
      <c r="JC1075" s="16"/>
      <c r="JD1075" s="16"/>
    </row>
    <row r="1076" spans="1:264" s="6" customFormat="1" x14ac:dyDescent="0.25">
      <c r="A1076" s="55">
        <v>1072</v>
      </c>
      <c r="B1076" s="56">
        <f>ESTUDIANTES!B1076</f>
        <v>0</v>
      </c>
      <c r="C1076" s="56">
        <f>ESTUDIANTES!C1076</f>
        <v>0</v>
      </c>
      <c r="D1076" s="97">
        <f>ESTUDIANTES!D1076</f>
        <v>0</v>
      </c>
      <c r="E1076" s="97"/>
      <c r="F1076" s="97"/>
      <c r="G1076" s="97"/>
      <c r="H1076" s="57">
        <f>ESTUDIANTES!H1076</f>
        <v>0</v>
      </c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4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4"/>
      <c r="EK1076" s="54"/>
      <c r="EL1076" s="54"/>
      <c r="EM1076" s="54"/>
      <c r="EN1076" s="54"/>
      <c r="EO1076" s="54"/>
      <c r="EP1076" s="54"/>
      <c r="EQ1076" s="54"/>
      <c r="ER1076" s="54"/>
      <c r="ES1076" s="54"/>
      <c r="ET1076" s="54"/>
      <c r="EU1076" s="54"/>
      <c r="EV1076" s="54"/>
      <c r="EW1076" s="54"/>
      <c r="EX1076" s="54"/>
      <c r="EY1076" s="54"/>
      <c r="EZ1076" s="54"/>
      <c r="FA1076" s="54"/>
      <c r="FB1076" s="54"/>
      <c r="FC1076" s="54"/>
      <c r="FD1076" s="54"/>
      <c r="FE1076" s="54"/>
      <c r="FF1076" s="54"/>
      <c r="FG1076" s="54"/>
      <c r="FH1076" s="54"/>
      <c r="FI1076" s="54"/>
      <c r="FJ1076" s="54"/>
      <c r="FK1076" s="54"/>
      <c r="FL1076" s="54"/>
      <c r="FM1076" s="54"/>
      <c r="FN1076" s="54"/>
      <c r="FO1076" s="54"/>
      <c r="FP1076" s="54"/>
      <c r="FQ1076" s="54"/>
      <c r="FR1076" s="54"/>
      <c r="FS1076" s="54"/>
      <c r="FT1076" s="54"/>
      <c r="FU1076" s="54"/>
      <c r="FV1076" s="54"/>
      <c r="FW1076" s="54"/>
      <c r="FX1076" s="54"/>
      <c r="FY1076" s="54"/>
      <c r="FZ1076" s="54"/>
      <c r="GA1076" s="54"/>
      <c r="GB1076" s="54"/>
      <c r="GC1076" s="54"/>
      <c r="GD1076" s="54"/>
      <c r="GE1076" s="54"/>
      <c r="GF1076" s="54"/>
      <c r="GG1076" s="54"/>
      <c r="GH1076" s="54"/>
      <c r="GI1076" s="54"/>
      <c r="GJ1076" s="54"/>
      <c r="GK1076" s="54"/>
      <c r="GL1076" s="54"/>
      <c r="GM1076" s="54"/>
      <c r="GN1076" s="54"/>
      <c r="GO1076" s="54"/>
      <c r="GP1076" s="54"/>
      <c r="GQ1076" s="54"/>
      <c r="GR1076" s="54"/>
      <c r="GS1076" s="54"/>
      <c r="GT1076" s="54"/>
      <c r="GU1076" s="54"/>
      <c r="GV1076" s="54"/>
      <c r="GW1076" s="54"/>
      <c r="GX1076" s="54"/>
      <c r="GY1076" s="54"/>
      <c r="GZ1076" s="54"/>
      <c r="HA1076" s="54"/>
      <c r="HB1076" s="54"/>
      <c r="HC1076" s="54"/>
      <c r="HD1076" s="54"/>
      <c r="HE1076" s="54"/>
      <c r="HF1076" s="54"/>
      <c r="HG1076" s="54"/>
      <c r="HH1076" s="54"/>
      <c r="HI1076" s="54"/>
      <c r="HJ1076" s="54"/>
      <c r="HK1076" s="54"/>
      <c r="HL1076" s="54"/>
      <c r="HM1076" s="54"/>
      <c r="HN1076" s="54"/>
      <c r="HO1076" s="54"/>
      <c r="HP1076" s="54"/>
      <c r="HQ1076" s="54"/>
      <c r="HR1076" s="54"/>
      <c r="HS1076" s="54"/>
      <c r="HT1076" s="54"/>
      <c r="HU1076" s="54"/>
      <c r="HV1076" s="54"/>
      <c r="HW1076" s="54"/>
      <c r="HX1076" s="54"/>
      <c r="HY1076" s="54"/>
      <c r="HZ1076" s="54"/>
      <c r="IA1076" s="54"/>
      <c r="IB1076" s="54"/>
      <c r="IC1076" s="54"/>
      <c r="ID1076" s="54"/>
      <c r="IE1076" s="54"/>
      <c r="IF1076" s="54"/>
      <c r="IG1076" s="54"/>
      <c r="IH1076" s="54"/>
      <c r="II1076" s="54"/>
      <c r="IJ1076" s="54"/>
      <c r="IK1076" s="54"/>
      <c r="IL1076" s="54"/>
      <c r="IM1076" s="54"/>
      <c r="IN1076" s="54"/>
      <c r="IO1076" s="54"/>
      <c r="IP1076" s="54"/>
      <c r="IQ1076" s="54"/>
      <c r="IR1076" s="54"/>
      <c r="IS1076" s="54"/>
      <c r="IT1076" s="54"/>
      <c r="IU1076" s="54"/>
      <c r="IV1076" s="54"/>
      <c r="IW1076" s="54"/>
      <c r="IX1076" s="54"/>
      <c r="IY1076" s="54"/>
      <c r="IZ1076" s="54"/>
      <c r="JA1076" s="16"/>
      <c r="JB1076" s="16"/>
      <c r="JC1076" s="16"/>
      <c r="JD1076" s="16"/>
    </row>
    <row r="1077" spans="1:264" s="6" customFormat="1" x14ac:dyDescent="0.25">
      <c r="A1077" s="55">
        <v>1073</v>
      </c>
      <c r="B1077" s="56">
        <f>ESTUDIANTES!B1077</f>
        <v>0</v>
      </c>
      <c r="C1077" s="56">
        <f>ESTUDIANTES!C1077</f>
        <v>0</v>
      </c>
      <c r="D1077" s="97">
        <f>ESTUDIANTES!D1077</f>
        <v>0</v>
      </c>
      <c r="E1077" s="97"/>
      <c r="F1077" s="97"/>
      <c r="G1077" s="97"/>
      <c r="H1077" s="57">
        <f>ESTUDIANTES!H1077</f>
        <v>0</v>
      </c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  <c r="CP1077" s="54"/>
      <c r="CQ1077" s="54"/>
      <c r="CR1077" s="54"/>
      <c r="CS1077" s="54"/>
      <c r="CT1077" s="54"/>
      <c r="CU1077" s="54"/>
      <c r="CV1077" s="54"/>
      <c r="CW1077" s="54"/>
      <c r="CX1077" s="54"/>
      <c r="CY1077" s="54"/>
      <c r="CZ1077" s="54"/>
      <c r="DA1077" s="54"/>
      <c r="DB1077" s="54"/>
      <c r="DC1077" s="54"/>
      <c r="DD1077" s="54"/>
      <c r="DE1077" s="54"/>
      <c r="DF1077" s="54"/>
      <c r="DG1077" s="54"/>
      <c r="DH1077" s="54"/>
      <c r="DI1077" s="54"/>
      <c r="DJ1077" s="54"/>
      <c r="DK1077" s="54"/>
      <c r="DL1077" s="54"/>
      <c r="DM1077" s="54"/>
      <c r="DN1077" s="54"/>
      <c r="DO1077" s="54"/>
      <c r="DP1077" s="54"/>
      <c r="DQ1077" s="54"/>
      <c r="DR1077" s="54"/>
      <c r="DS1077" s="54"/>
      <c r="DT1077" s="54"/>
      <c r="DU1077" s="54"/>
      <c r="DV1077" s="54"/>
      <c r="DW1077" s="54"/>
      <c r="DX1077" s="54"/>
      <c r="DY1077" s="54"/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  <c r="EJ1077" s="54"/>
      <c r="EK1077" s="54"/>
      <c r="EL1077" s="54"/>
      <c r="EM1077" s="54"/>
      <c r="EN1077" s="54"/>
      <c r="EO1077" s="54"/>
      <c r="EP1077" s="54"/>
      <c r="EQ1077" s="54"/>
      <c r="ER1077" s="54"/>
      <c r="ES1077" s="54"/>
      <c r="ET1077" s="54"/>
      <c r="EU1077" s="54"/>
      <c r="EV1077" s="54"/>
      <c r="EW1077" s="54"/>
      <c r="EX1077" s="54"/>
      <c r="EY1077" s="54"/>
      <c r="EZ1077" s="54"/>
      <c r="FA1077" s="54"/>
      <c r="FB1077" s="54"/>
      <c r="FC1077" s="54"/>
      <c r="FD1077" s="54"/>
      <c r="FE1077" s="54"/>
      <c r="FF1077" s="54"/>
      <c r="FG1077" s="54"/>
      <c r="FH1077" s="54"/>
      <c r="FI1077" s="54"/>
      <c r="FJ1077" s="54"/>
      <c r="FK1077" s="54"/>
      <c r="FL1077" s="54"/>
      <c r="FM1077" s="54"/>
      <c r="FN1077" s="54"/>
      <c r="FO1077" s="54"/>
      <c r="FP1077" s="54"/>
      <c r="FQ1077" s="54"/>
      <c r="FR1077" s="54"/>
      <c r="FS1077" s="54"/>
      <c r="FT1077" s="54"/>
      <c r="FU1077" s="54"/>
      <c r="FV1077" s="54"/>
      <c r="FW1077" s="54"/>
      <c r="FX1077" s="54"/>
      <c r="FY1077" s="54"/>
      <c r="FZ1077" s="54"/>
      <c r="GA1077" s="54"/>
      <c r="GB1077" s="54"/>
      <c r="GC1077" s="54"/>
      <c r="GD1077" s="54"/>
      <c r="GE1077" s="54"/>
      <c r="GF1077" s="54"/>
      <c r="GG1077" s="54"/>
      <c r="GH1077" s="54"/>
      <c r="GI1077" s="54"/>
      <c r="GJ1077" s="54"/>
      <c r="GK1077" s="54"/>
      <c r="GL1077" s="54"/>
      <c r="GM1077" s="54"/>
      <c r="GN1077" s="54"/>
      <c r="GO1077" s="54"/>
      <c r="GP1077" s="54"/>
      <c r="GQ1077" s="54"/>
      <c r="GR1077" s="54"/>
      <c r="GS1077" s="54"/>
      <c r="GT1077" s="54"/>
      <c r="GU1077" s="54"/>
      <c r="GV1077" s="54"/>
      <c r="GW1077" s="54"/>
      <c r="GX1077" s="54"/>
      <c r="GY1077" s="54"/>
      <c r="GZ1077" s="54"/>
      <c r="HA1077" s="54"/>
      <c r="HB1077" s="54"/>
      <c r="HC1077" s="54"/>
      <c r="HD1077" s="54"/>
      <c r="HE1077" s="54"/>
      <c r="HF1077" s="54"/>
      <c r="HG1077" s="54"/>
      <c r="HH1077" s="54"/>
      <c r="HI1077" s="54"/>
      <c r="HJ1077" s="54"/>
      <c r="HK1077" s="54"/>
      <c r="HL1077" s="54"/>
      <c r="HM1077" s="54"/>
      <c r="HN1077" s="54"/>
      <c r="HO1077" s="54"/>
      <c r="HP1077" s="54"/>
      <c r="HQ1077" s="54"/>
      <c r="HR1077" s="54"/>
      <c r="HS1077" s="54"/>
      <c r="HT1077" s="54"/>
      <c r="HU1077" s="54"/>
      <c r="HV1077" s="54"/>
      <c r="HW1077" s="54"/>
      <c r="HX1077" s="54"/>
      <c r="HY1077" s="54"/>
      <c r="HZ1077" s="54"/>
      <c r="IA1077" s="54"/>
      <c r="IB1077" s="54"/>
      <c r="IC1077" s="54"/>
      <c r="ID1077" s="54"/>
      <c r="IE1077" s="54"/>
      <c r="IF1077" s="54"/>
      <c r="IG1077" s="54"/>
      <c r="IH1077" s="54"/>
      <c r="II1077" s="54"/>
      <c r="IJ1077" s="54"/>
      <c r="IK1077" s="54"/>
      <c r="IL1077" s="54"/>
      <c r="IM1077" s="54"/>
      <c r="IN1077" s="54"/>
      <c r="IO1077" s="54"/>
      <c r="IP1077" s="54"/>
      <c r="IQ1077" s="54"/>
      <c r="IR1077" s="54"/>
      <c r="IS1077" s="54"/>
      <c r="IT1077" s="54"/>
      <c r="IU1077" s="54"/>
      <c r="IV1077" s="54"/>
      <c r="IW1077" s="54"/>
      <c r="IX1077" s="54"/>
      <c r="IY1077" s="54"/>
      <c r="IZ1077" s="54"/>
      <c r="JA1077" s="16"/>
      <c r="JB1077" s="16"/>
      <c r="JC1077" s="16"/>
      <c r="JD1077" s="16"/>
    </row>
    <row r="1078" spans="1:264" s="6" customFormat="1" x14ac:dyDescent="0.25">
      <c r="A1078" s="55">
        <v>1074</v>
      </c>
      <c r="B1078" s="56">
        <f>ESTUDIANTES!B1078</f>
        <v>0</v>
      </c>
      <c r="C1078" s="56">
        <f>ESTUDIANTES!C1078</f>
        <v>0</v>
      </c>
      <c r="D1078" s="97">
        <f>ESTUDIANTES!D1078</f>
        <v>0</v>
      </c>
      <c r="E1078" s="97"/>
      <c r="F1078" s="97"/>
      <c r="G1078" s="97"/>
      <c r="H1078" s="57">
        <f>ESTUDIANTES!H1078</f>
        <v>0</v>
      </c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  <c r="CP1078" s="54"/>
      <c r="CQ1078" s="54"/>
      <c r="CR1078" s="54"/>
      <c r="CS1078" s="54"/>
      <c r="CT1078" s="54"/>
      <c r="CU1078" s="54"/>
      <c r="CV1078" s="54"/>
      <c r="CW1078" s="54"/>
      <c r="CX1078" s="54"/>
      <c r="CY1078" s="54"/>
      <c r="CZ1078" s="54"/>
      <c r="DA1078" s="54"/>
      <c r="DB1078" s="54"/>
      <c r="DC1078" s="54"/>
      <c r="DD1078" s="54"/>
      <c r="DE1078" s="54"/>
      <c r="DF1078" s="54"/>
      <c r="DG1078" s="54"/>
      <c r="DH1078" s="54"/>
      <c r="DI1078" s="54"/>
      <c r="DJ1078" s="54"/>
      <c r="DK1078" s="54"/>
      <c r="DL1078" s="54"/>
      <c r="DM1078" s="54"/>
      <c r="DN1078" s="54"/>
      <c r="DO1078" s="54"/>
      <c r="DP1078" s="54"/>
      <c r="DQ1078" s="54"/>
      <c r="DR1078" s="54"/>
      <c r="DS1078" s="54"/>
      <c r="DT1078" s="54"/>
      <c r="DU1078" s="54"/>
      <c r="DV1078" s="54"/>
      <c r="DW1078" s="54"/>
      <c r="DX1078" s="54"/>
      <c r="DY1078" s="54"/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  <c r="EJ1078" s="54"/>
      <c r="EK1078" s="54"/>
      <c r="EL1078" s="54"/>
      <c r="EM1078" s="54"/>
      <c r="EN1078" s="54"/>
      <c r="EO1078" s="54"/>
      <c r="EP1078" s="54"/>
      <c r="EQ1078" s="54"/>
      <c r="ER1078" s="54"/>
      <c r="ES1078" s="54"/>
      <c r="ET1078" s="54"/>
      <c r="EU1078" s="54"/>
      <c r="EV1078" s="54"/>
      <c r="EW1078" s="54"/>
      <c r="EX1078" s="54"/>
      <c r="EY1078" s="54"/>
      <c r="EZ1078" s="54"/>
      <c r="FA1078" s="54"/>
      <c r="FB1078" s="54"/>
      <c r="FC1078" s="54"/>
      <c r="FD1078" s="54"/>
      <c r="FE1078" s="54"/>
      <c r="FF1078" s="54"/>
      <c r="FG1078" s="54"/>
      <c r="FH1078" s="54"/>
      <c r="FI1078" s="54"/>
      <c r="FJ1078" s="54"/>
      <c r="FK1078" s="54"/>
      <c r="FL1078" s="54"/>
      <c r="FM1078" s="54"/>
      <c r="FN1078" s="54"/>
      <c r="FO1078" s="54"/>
      <c r="FP1078" s="54"/>
      <c r="FQ1078" s="54"/>
      <c r="FR1078" s="54"/>
      <c r="FS1078" s="54"/>
      <c r="FT1078" s="54"/>
      <c r="FU1078" s="54"/>
      <c r="FV1078" s="54"/>
      <c r="FW1078" s="54"/>
      <c r="FX1078" s="54"/>
      <c r="FY1078" s="54"/>
      <c r="FZ1078" s="54"/>
      <c r="GA1078" s="54"/>
      <c r="GB1078" s="54"/>
      <c r="GC1078" s="54"/>
      <c r="GD1078" s="54"/>
      <c r="GE1078" s="54"/>
      <c r="GF1078" s="54"/>
      <c r="GG1078" s="54"/>
      <c r="GH1078" s="54"/>
      <c r="GI1078" s="54"/>
      <c r="GJ1078" s="54"/>
      <c r="GK1078" s="54"/>
      <c r="GL1078" s="54"/>
      <c r="GM1078" s="54"/>
      <c r="GN1078" s="54"/>
      <c r="GO1078" s="54"/>
      <c r="GP1078" s="54"/>
      <c r="GQ1078" s="54"/>
      <c r="GR1078" s="54"/>
      <c r="GS1078" s="54"/>
      <c r="GT1078" s="54"/>
      <c r="GU1078" s="54"/>
      <c r="GV1078" s="54"/>
      <c r="GW1078" s="54"/>
      <c r="GX1078" s="54"/>
      <c r="GY1078" s="54"/>
      <c r="GZ1078" s="54"/>
      <c r="HA1078" s="54"/>
      <c r="HB1078" s="54"/>
      <c r="HC1078" s="54"/>
      <c r="HD1078" s="54"/>
      <c r="HE1078" s="54"/>
      <c r="HF1078" s="54"/>
      <c r="HG1078" s="54"/>
      <c r="HH1078" s="54"/>
      <c r="HI1078" s="54"/>
      <c r="HJ1078" s="54"/>
      <c r="HK1078" s="54"/>
      <c r="HL1078" s="54"/>
      <c r="HM1078" s="54"/>
      <c r="HN1078" s="54"/>
      <c r="HO1078" s="54"/>
      <c r="HP1078" s="54"/>
      <c r="HQ1078" s="54"/>
      <c r="HR1078" s="54"/>
      <c r="HS1078" s="54"/>
      <c r="HT1078" s="54"/>
      <c r="HU1078" s="54"/>
      <c r="HV1078" s="54"/>
      <c r="HW1078" s="54"/>
      <c r="HX1078" s="54"/>
      <c r="HY1078" s="54"/>
      <c r="HZ1078" s="54"/>
      <c r="IA1078" s="54"/>
      <c r="IB1078" s="54"/>
      <c r="IC1078" s="54"/>
      <c r="ID1078" s="54"/>
      <c r="IE1078" s="54"/>
      <c r="IF1078" s="54"/>
      <c r="IG1078" s="54"/>
      <c r="IH1078" s="54"/>
      <c r="II1078" s="54"/>
      <c r="IJ1078" s="54"/>
      <c r="IK1078" s="54"/>
      <c r="IL1078" s="54"/>
      <c r="IM1078" s="54"/>
      <c r="IN1078" s="54"/>
      <c r="IO1078" s="54"/>
      <c r="IP1078" s="54"/>
      <c r="IQ1078" s="54"/>
      <c r="IR1078" s="54"/>
      <c r="IS1078" s="54"/>
      <c r="IT1078" s="54"/>
      <c r="IU1078" s="54"/>
      <c r="IV1078" s="54"/>
      <c r="IW1078" s="54"/>
      <c r="IX1078" s="54"/>
      <c r="IY1078" s="54"/>
      <c r="IZ1078" s="54"/>
      <c r="JA1078" s="16"/>
      <c r="JB1078" s="16"/>
      <c r="JC1078" s="16"/>
      <c r="JD1078" s="16"/>
    </row>
    <row r="1079" spans="1:264" s="6" customFormat="1" x14ac:dyDescent="0.25">
      <c r="A1079" s="55">
        <v>1075</v>
      </c>
      <c r="B1079" s="56">
        <f>ESTUDIANTES!B1079</f>
        <v>0</v>
      </c>
      <c r="C1079" s="56">
        <f>ESTUDIANTES!C1079</f>
        <v>0</v>
      </c>
      <c r="D1079" s="97">
        <f>ESTUDIANTES!D1079</f>
        <v>0</v>
      </c>
      <c r="E1079" s="97"/>
      <c r="F1079" s="97"/>
      <c r="G1079" s="97"/>
      <c r="H1079" s="57">
        <f>ESTUDIANTES!H1079</f>
        <v>0</v>
      </c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4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4"/>
      <c r="EK1079" s="54"/>
      <c r="EL1079" s="54"/>
      <c r="EM1079" s="54"/>
      <c r="EN1079" s="54"/>
      <c r="EO1079" s="54"/>
      <c r="EP1079" s="54"/>
      <c r="EQ1079" s="54"/>
      <c r="ER1079" s="54"/>
      <c r="ES1079" s="54"/>
      <c r="ET1079" s="54"/>
      <c r="EU1079" s="54"/>
      <c r="EV1079" s="54"/>
      <c r="EW1079" s="54"/>
      <c r="EX1079" s="54"/>
      <c r="EY1079" s="54"/>
      <c r="EZ1079" s="54"/>
      <c r="FA1079" s="54"/>
      <c r="FB1079" s="54"/>
      <c r="FC1079" s="54"/>
      <c r="FD1079" s="54"/>
      <c r="FE1079" s="54"/>
      <c r="FF1079" s="54"/>
      <c r="FG1079" s="54"/>
      <c r="FH1079" s="54"/>
      <c r="FI1079" s="54"/>
      <c r="FJ1079" s="54"/>
      <c r="FK1079" s="54"/>
      <c r="FL1079" s="54"/>
      <c r="FM1079" s="54"/>
      <c r="FN1079" s="54"/>
      <c r="FO1079" s="54"/>
      <c r="FP1079" s="54"/>
      <c r="FQ1079" s="54"/>
      <c r="FR1079" s="54"/>
      <c r="FS1079" s="54"/>
      <c r="FT1079" s="54"/>
      <c r="FU1079" s="54"/>
      <c r="FV1079" s="54"/>
      <c r="FW1079" s="54"/>
      <c r="FX1079" s="54"/>
      <c r="FY1079" s="54"/>
      <c r="FZ1079" s="54"/>
      <c r="GA1079" s="54"/>
      <c r="GB1079" s="54"/>
      <c r="GC1079" s="54"/>
      <c r="GD1079" s="54"/>
      <c r="GE1079" s="54"/>
      <c r="GF1079" s="54"/>
      <c r="GG1079" s="54"/>
      <c r="GH1079" s="54"/>
      <c r="GI1079" s="54"/>
      <c r="GJ1079" s="54"/>
      <c r="GK1079" s="54"/>
      <c r="GL1079" s="54"/>
      <c r="GM1079" s="54"/>
      <c r="GN1079" s="54"/>
      <c r="GO1079" s="54"/>
      <c r="GP1079" s="54"/>
      <c r="GQ1079" s="54"/>
      <c r="GR1079" s="54"/>
      <c r="GS1079" s="54"/>
      <c r="GT1079" s="54"/>
      <c r="GU1079" s="54"/>
      <c r="GV1079" s="54"/>
      <c r="GW1079" s="54"/>
      <c r="GX1079" s="54"/>
      <c r="GY1079" s="54"/>
      <c r="GZ1079" s="54"/>
      <c r="HA1079" s="54"/>
      <c r="HB1079" s="54"/>
      <c r="HC1079" s="54"/>
      <c r="HD1079" s="54"/>
      <c r="HE1079" s="54"/>
      <c r="HF1079" s="54"/>
      <c r="HG1079" s="54"/>
      <c r="HH1079" s="54"/>
      <c r="HI1079" s="54"/>
      <c r="HJ1079" s="54"/>
      <c r="HK1079" s="54"/>
      <c r="HL1079" s="54"/>
      <c r="HM1079" s="54"/>
      <c r="HN1079" s="54"/>
      <c r="HO1079" s="54"/>
      <c r="HP1079" s="54"/>
      <c r="HQ1079" s="54"/>
      <c r="HR1079" s="54"/>
      <c r="HS1079" s="54"/>
      <c r="HT1079" s="54"/>
      <c r="HU1079" s="54"/>
      <c r="HV1079" s="54"/>
      <c r="HW1079" s="54"/>
      <c r="HX1079" s="54"/>
      <c r="HY1079" s="54"/>
      <c r="HZ1079" s="54"/>
      <c r="IA1079" s="54"/>
      <c r="IB1079" s="54"/>
      <c r="IC1079" s="54"/>
      <c r="ID1079" s="54"/>
      <c r="IE1079" s="54"/>
      <c r="IF1079" s="54"/>
      <c r="IG1079" s="54"/>
      <c r="IH1079" s="54"/>
      <c r="II1079" s="54"/>
      <c r="IJ1079" s="54"/>
      <c r="IK1079" s="54"/>
      <c r="IL1079" s="54"/>
      <c r="IM1079" s="54"/>
      <c r="IN1079" s="54"/>
      <c r="IO1079" s="54"/>
      <c r="IP1079" s="54"/>
      <c r="IQ1079" s="54"/>
      <c r="IR1079" s="54"/>
      <c r="IS1079" s="54"/>
      <c r="IT1079" s="54"/>
      <c r="IU1079" s="54"/>
      <c r="IV1079" s="54"/>
      <c r="IW1079" s="54"/>
      <c r="IX1079" s="54"/>
      <c r="IY1079" s="54"/>
      <c r="IZ1079" s="54"/>
      <c r="JA1079" s="16"/>
      <c r="JB1079" s="16"/>
      <c r="JC1079" s="16"/>
      <c r="JD1079" s="16"/>
    </row>
    <row r="1080" spans="1:264" s="6" customFormat="1" x14ac:dyDescent="0.25">
      <c r="A1080" s="55">
        <v>1076</v>
      </c>
      <c r="B1080" s="56">
        <f>ESTUDIANTES!B1080</f>
        <v>0</v>
      </c>
      <c r="C1080" s="56">
        <f>ESTUDIANTES!C1080</f>
        <v>0</v>
      </c>
      <c r="D1080" s="97">
        <f>ESTUDIANTES!D1080</f>
        <v>0</v>
      </c>
      <c r="E1080" s="97"/>
      <c r="F1080" s="97"/>
      <c r="G1080" s="97"/>
      <c r="H1080" s="57">
        <f>ESTUDIANTES!H1080</f>
        <v>0</v>
      </c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4"/>
      <c r="EK1080" s="54"/>
      <c r="EL1080" s="54"/>
      <c r="EM1080" s="54"/>
      <c r="EN1080" s="54"/>
      <c r="EO1080" s="54"/>
      <c r="EP1080" s="54"/>
      <c r="EQ1080" s="54"/>
      <c r="ER1080" s="54"/>
      <c r="ES1080" s="54"/>
      <c r="ET1080" s="54"/>
      <c r="EU1080" s="54"/>
      <c r="EV1080" s="54"/>
      <c r="EW1080" s="54"/>
      <c r="EX1080" s="54"/>
      <c r="EY1080" s="54"/>
      <c r="EZ1080" s="54"/>
      <c r="FA1080" s="54"/>
      <c r="FB1080" s="54"/>
      <c r="FC1080" s="54"/>
      <c r="FD1080" s="54"/>
      <c r="FE1080" s="54"/>
      <c r="FF1080" s="54"/>
      <c r="FG1080" s="54"/>
      <c r="FH1080" s="54"/>
      <c r="FI1080" s="54"/>
      <c r="FJ1080" s="54"/>
      <c r="FK1080" s="54"/>
      <c r="FL1080" s="54"/>
      <c r="FM1080" s="54"/>
      <c r="FN1080" s="54"/>
      <c r="FO1080" s="54"/>
      <c r="FP1080" s="54"/>
      <c r="FQ1080" s="54"/>
      <c r="FR1080" s="54"/>
      <c r="FS1080" s="54"/>
      <c r="FT1080" s="54"/>
      <c r="FU1080" s="54"/>
      <c r="FV1080" s="54"/>
      <c r="FW1080" s="54"/>
      <c r="FX1080" s="54"/>
      <c r="FY1080" s="54"/>
      <c r="FZ1080" s="54"/>
      <c r="GA1080" s="54"/>
      <c r="GB1080" s="54"/>
      <c r="GC1080" s="54"/>
      <c r="GD1080" s="54"/>
      <c r="GE1080" s="54"/>
      <c r="GF1080" s="54"/>
      <c r="GG1080" s="54"/>
      <c r="GH1080" s="54"/>
      <c r="GI1080" s="54"/>
      <c r="GJ1080" s="54"/>
      <c r="GK1080" s="54"/>
      <c r="GL1080" s="54"/>
      <c r="GM1080" s="54"/>
      <c r="GN1080" s="54"/>
      <c r="GO1080" s="54"/>
      <c r="GP1080" s="54"/>
      <c r="GQ1080" s="54"/>
      <c r="GR1080" s="54"/>
      <c r="GS1080" s="54"/>
      <c r="GT1080" s="54"/>
      <c r="GU1080" s="54"/>
      <c r="GV1080" s="54"/>
      <c r="GW1080" s="54"/>
      <c r="GX1080" s="54"/>
      <c r="GY1080" s="54"/>
      <c r="GZ1080" s="54"/>
      <c r="HA1080" s="54"/>
      <c r="HB1080" s="54"/>
      <c r="HC1080" s="54"/>
      <c r="HD1080" s="54"/>
      <c r="HE1080" s="54"/>
      <c r="HF1080" s="54"/>
      <c r="HG1080" s="54"/>
      <c r="HH1080" s="54"/>
      <c r="HI1080" s="54"/>
      <c r="HJ1080" s="54"/>
      <c r="HK1080" s="54"/>
      <c r="HL1080" s="54"/>
      <c r="HM1080" s="54"/>
      <c r="HN1080" s="54"/>
      <c r="HO1080" s="54"/>
      <c r="HP1080" s="54"/>
      <c r="HQ1080" s="54"/>
      <c r="HR1080" s="54"/>
      <c r="HS1080" s="54"/>
      <c r="HT1080" s="54"/>
      <c r="HU1080" s="54"/>
      <c r="HV1080" s="54"/>
      <c r="HW1080" s="54"/>
      <c r="HX1080" s="54"/>
      <c r="HY1080" s="54"/>
      <c r="HZ1080" s="54"/>
      <c r="IA1080" s="54"/>
      <c r="IB1080" s="54"/>
      <c r="IC1080" s="54"/>
      <c r="ID1080" s="54"/>
      <c r="IE1080" s="54"/>
      <c r="IF1080" s="54"/>
      <c r="IG1080" s="54"/>
      <c r="IH1080" s="54"/>
      <c r="II1080" s="54"/>
      <c r="IJ1080" s="54"/>
      <c r="IK1080" s="54"/>
      <c r="IL1080" s="54"/>
      <c r="IM1080" s="54"/>
      <c r="IN1080" s="54"/>
      <c r="IO1080" s="54"/>
      <c r="IP1080" s="54"/>
      <c r="IQ1080" s="54"/>
      <c r="IR1080" s="54"/>
      <c r="IS1080" s="54"/>
      <c r="IT1080" s="54"/>
      <c r="IU1080" s="54"/>
      <c r="IV1080" s="54"/>
      <c r="IW1080" s="54"/>
      <c r="IX1080" s="54"/>
      <c r="IY1080" s="54"/>
      <c r="IZ1080" s="54"/>
      <c r="JA1080" s="16"/>
      <c r="JB1080" s="16"/>
      <c r="JC1080" s="16"/>
      <c r="JD1080" s="16"/>
    </row>
    <row r="1081" spans="1:264" s="6" customFormat="1" x14ac:dyDescent="0.25">
      <c r="A1081" s="55">
        <v>1077</v>
      </c>
      <c r="B1081" s="56">
        <f>ESTUDIANTES!B1081</f>
        <v>0</v>
      </c>
      <c r="C1081" s="56">
        <f>ESTUDIANTES!C1081</f>
        <v>0</v>
      </c>
      <c r="D1081" s="97">
        <f>ESTUDIANTES!D1081</f>
        <v>0</v>
      </c>
      <c r="E1081" s="97"/>
      <c r="F1081" s="97"/>
      <c r="G1081" s="97"/>
      <c r="H1081" s="57">
        <f>ESTUDIANTES!H1081</f>
        <v>0</v>
      </c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4"/>
      <c r="EK1081" s="54"/>
      <c r="EL1081" s="54"/>
      <c r="EM1081" s="54"/>
      <c r="EN1081" s="54"/>
      <c r="EO1081" s="54"/>
      <c r="EP1081" s="54"/>
      <c r="EQ1081" s="54"/>
      <c r="ER1081" s="54"/>
      <c r="ES1081" s="54"/>
      <c r="ET1081" s="54"/>
      <c r="EU1081" s="54"/>
      <c r="EV1081" s="54"/>
      <c r="EW1081" s="54"/>
      <c r="EX1081" s="54"/>
      <c r="EY1081" s="54"/>
      <c r="EZ1081" s="54"/>
      <c r="FA1081" s="54"/>
      <c r="FB1081" s="54"/>
      <c r="FC1081" s="54"/>
      <c r="FD1081" s="54"/>
      <c r="FE1081" s="54"/>
      <c r="FF1081" s="54"/>
      <c r="FG1081" s="54"/>
      <c r="FH1081" s="54"/>
      <c r="FI1081" s="54"/>
      <c r="FJ1081" s="54"/>
      <c r="FK1081" s="54"/>
      <c r="FL1081" s="54"/>
      <c r="FM1081" s="54"/>
      <c r="FN1081" s="54"/>
      <c r="FO1081" s="54"/>
      <c r="FP1081" s="54"/>
      <c r="FQ1081" s="54"/>
      <c r="FR1081" s="54"/>
      <c r="FS1081" s="54"/>
      <c r="FT1081" s="54"/>
      <c r="FU1081" s="54"/>
      <c r="FV1081" s="54"/>
      <c r="FW1081" s="54"/>
      <c r="FX1081" s="54"/>
      <c r="FY1081" s="54"/>
      <c r="FZ1081" s="54"/>
      <c r="GA1081" s="54"/>
      <c r="GB1081" s="54"/>
      <c r="GC1081" s="54"/>
      <c r="GD1081" s="54"/>
      <c r="GE1081" s="54"/>
      <c r="GF1081" s="54"/>
      <c r="GG1081" s="54"/>
      <c r="GH1081" s="54"/>
      <c r="GI1081" s="54"/>
      <c r="GJ1081" s="54"/>
      <c r="GK1081" s="54"/>
      <c r="GL1081" s="54"/>
      <c r="GM1081" s="54"/>
      <c r="GN1081" s="54"/>
      <c r="GO1081" s="54"/>
      <c r="GP1081" s="54"/>
      <c r="GQ1081" s="54"/>
      <c r="GR1081" s="54"/>
      <c r="GS1081" s="54"/>
      <c r="GT1081" s="54"/>
      <c r="GU1081" s="54"/>
      <c r="GV1081" s="54"/>
      <c r="GW1081" s="54"/>
      <c r="GX1081" s="54"/>
      <c r="GY1081" s="54"/>
      <c r="GZ1081" s="54"/>
      <c r="HA1081" s="54"/>
      <c r="HB1081" s="54"/>
      <c r="HC1081" s="54"/>
      <c r="HD1081" s="54"/>
      <c r="HE1081" s="54"/>
      <c r="HF1081" s="54"/>
      <c r="HG1081" s="54"/>
      <c r="HH1081" s="54"/>
      <c r="HI1081" s="54"/>
      <c r="HJ1081" s="54"/>
      <c r="HK1081" s="54"/>
      <c r="HL1081" s="54"/>
      <c r="HM1081" s="54"/>
      <c r="HN1081" s="54"/>
      <c r="HO1081" s="54"/>
      <c r="HP1081" s="54"/>
      <c r="HQ1081" s="54"/>
      <c r="HR1081" s="54"/>
      <c r="HS1081" s="54"/>
      <c r="HT1081" s="54"/>
      <c r="HU1081" s="54"/>
      <c r="HV1081" s="54"/>
      <c r="HW1081" s="54"/>
      <c r="HX1081" s="54"/>
      <c r="HY1081" s="54"/>
      <c r="HZ1081" s="54"/>
      <c r="IA1081" s="54"/>
      <c r="IB1081" s="54"/>
      <c r="IC1081" s="54"/>
      <c r="ID1081" s="54"/>
      <c r="IE1081" s="54"/>
      <c r="IF1081" s="54"/>
      <c r="IG1081" s="54"/>
      <c r="IH1081" s="54"/>
      <c r="II1081" s="54"/>
      <c r="IJ1081" s="54"/>
      <c r="IK1081" s="54"/>
      <c r="IL1081" s="54"/>
      <c r="IM1081" s="54"/>
      <c r="IN1081" s="54"/>
      <c r="IO1081" s="54"/>
      <c r="IP1081" s="54"/>
      <c r="IQ1081" s="54"/>
      <c r="IR1081" s="54"/>
      <c r="IS1081" s="54"/>
      <c r="IT1081" s="54"/>
      <c r="IU1081" s="54"/>
      <c r="IV1081" s="54"/>
      <c r="IW1081" s="54"/>
      <c r="IX1081" s="54"/>
      <c r="IY1081" s="54"/>
      <c r="IZ1081" s="54"/>
      <c r="JA1081" s="16"/>
      <c r="JB1081" s="16"/>
      <c r="JC1081" s="16"/>
      <c r="JD1081" s="16"/>
    </row>
    <row r="1082" spans="1:264" s="6" customFormat="1" x14ac:dyDescent="0.25">
      <c r="A1082" s="55">
        <v>1078</v>
      </c>
      <c r="B1082" s="56">
        <f>ESTUDIANTES!B1082</f>
        <v>0</v>
      </c>
      <c r="C1082" s="56">
        <f>ESTUDIANTES!C1082</f>
        <v>0</v>
      </c>
      <c r="D1082" s="97">
        <f>ESTUDIANTES!D1082</f>
        <v>0</v>
      </c>
      <c r="E1082" s="97"/>
      <c r="F1082" s="97"/>
      <c r="G1082" s="97"/>
      <c r="H1082" s="57">
        <f>ESTUDIANTES!H1082</f>
        <v>0</v>
      </c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4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4"/>
      <c r="EK1082" s="54"/>
      <c r="EL1082" s="54"/>
      <c r="EM1082" s="54"/>
      <c r="EN1082" s="54"/>
      <c r="EO1082" s="54"/>
      <c r="EP1082" s="54"/>
      <c r="EQ1082" s="54"/>
      <c r="ER1082" s="54"/>
      <c r="ES1082" s="54"/>
      <c r="ET1082" s="54"/>
      <c r="EU1082" s="54"/>
      <c r="EV1082" s="54"/>
      <c r="EW1082" s="54"/>
      <c r="EX1082" s="54"/>
      <c r="EY1082" s="54"/>
      <c r="EZ1082" s="54"/>
      <c r="FA1082" s="54"/>
      <c r="FB1082" s="54"/>
      <c r="FC1082" s="54"/>
      <c r="FD1082" s="54"/>
      <c r="FE1082" s="54"/>
      <c r="FF1082" s="54"/>
      <c r="FG1082" s="54"/>
      <c r="FH1082" s="54"/>
      <c r="FI1082" s="54"/>
      <c r="FJ1082" s="54"/>
      <c r="FK1082" s="54"/>
      <c r="FL1082" s="54"/>
      <c r="FM1082" s="54"/>
      <c r="FN1082" s="54"/>
      <c r="FO1082" s="54"/>
      <c r="FP1082" s="54"/>
      <c r="FQ1082" s="54"/>
      <c r="FR1082" s="54"/>
      <c r="FS1082" s="54"/>
      <c r="FT1082" s="54"/>
      <c r="FU1082" s="54"/>
      <c r="FV1082" s="54"/>
      <c r="FW1082" s="54"/>
      <c r="FX1082" s="54"/>
      <c r="FY1082" s="54"/>
      <c r="FZ1082" s="54"/>
      <c r="GA1082" s="54"/>
      <c r="GB1082" s="54"/>
      <c r="GC1082" s="54"/>
      <c r="GD1082" s="54"/>
      <c r="GE1082" s="54"/>
      <c r="GF1082" s="54"/>
      <c r="GG1082" s="54"/>
      <c r="GH1082" s="54"/>
      <c r="GI1082" s="54"/>
      <c r="GJ1082" s="54"/>
      <c r="GK1082" s="54"/>
      <c r="GL1082" s="54"/>
      <c r="GM1082" s="54"/>
      <c r="GN1082" s="54"/>
      <c r="GO1082" s="54"/>
      <c r="GP1082" s="54"/>
      <c r="GQ1082" s="54"/>
      <c r="GR1082" s="54"/>
      <c r="GS1082" s="54"/>
      <c r="GT1082" s="54"/>
      <c r="GU1082" s="54"/>
      <c r="GV1082" s="54"/>
      <c r="GW1082" s="54"/>
      <c r="GX1082" s="54"/>
      <c r="GY1082" s="54"/>
      <c r="GZ1082" s="54"/>
      <c r="HA1082" s="54"/>
      <c r="HB1082" s="54"/>
      <c r="HC1082" s="54"/>
      <c r="HD1082" s="54"/>
      <c r="HE1082" s="54"/>
      <c r="HF1082" s="54"/>
      <c r="HG1082" s="54"/>
      <c r="HH1082" s="54"/>
      <c r="HI1082" s="54"/>
      <c r="HJ1082" s="54"/>
      <c r="HK1082" s="54"/>
      <c r="HL1082" s="54"/>
      <c r="HM1082" s="54"/>
      <c r="HN1082" s="54"/>
      <c r="HO1082" s="54"/>
      <c r="HP1082" s="54"/>
      <c r="HQ1082" s="54"/>
      <c r="HR1082" s="54"/>
      <c r="HS1082" s="54"/>
      <c r="HT1082" s="54"/>
      <c r="HU1082" s="54"/>
      <c r="HV1082" s="54"/>
      <c r="HW1082" s="54"/>
      <c r="HX1082" s="54"/>
      <c r="HY1082" s="54"/>
      <c r="HZ1082" s="54"/>
      <c r="IA1082" s="54"/>
      <c r="IB1082" s="54"/>
      <c r="IC1082" s="54"/>
      <c r="ID1082" s="54"/>
      <c r="IE1082" s="54"/>
      <c r="IF1082" s="54"/>
      <c r="IG1082" s="54"/>
      <c r="IH1082" s="54"/>
      <c r="II1082" s="54"/>
      <c r="IJ1082" s="54"/>
      <c r="IK1082" s="54"/>
      <c r="IL1082" s="54"/>
      <c r="IM1082" s="54"/>
      <c r="IN1082" s="54"/>
      <c r="IO1082" s="54"/>
      <c r="IP1082" s="54"/>
      <c r="IQ1082" s="54"/>
      <c r="IR1082" s="54"/>
      <c r="IS1082" s="54"/>
      <c r="IT1082" s="54"/>
      <c r="IU1082" s="54"/>
      <c r="IV1082" s="54"/>
      <c r="IW1082" s="54"/>
      <c r="IX1082" s="54"/>
      <c r="IY1082" s="54"/>
      <c r="IZ1082" s="54"/>
      <c r="JA1082" s="16"/>
      <c r="JB1082" s="16"/>
      <c r="JC1082" s="16"/>
      <c r="JD1082" s="16"/>
    </row>
    <row r="1083" spans="1:264" s="6" customFormat="1" x14ac:dyDescent="0.25">
      <c r="A1083" s="55">
        <v>1079</v>
      </c>
      <c r="B1083" s="56">
        <f>ESTUDIANTES!B1083</f>
        <v>0</v>
      </c>
      <c r="C1083" s="56">
        <f>ESTUDIANTES!C1083</f>
        <v>0</v>
      </c>
      <c r="D1083" s="97">
        <f>ESTUDIANTES!D1083</f>
        <v>0</v>
      </c>
      <c r="E1083" s="97"/>
      <c r="F1083" s="97"/>
      <c r="G1083" s="97"/>
      <c r="H1083" s="57">
        <f>ESTUDIANTES!H1083</f>
        <v>0</v>
      </c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4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4"/>
      <c r="EK1083" s="54"/>
      <c r="EL1083" s="54"/>
      <c r="EM1083" s="54"/>
      <c r="EN1083" s="54"/>
      <c r="EO1083" s="54"/>
      <c r="EP1083" s="54"/>
      <c r="EQ1083" s="54"/>
      <c r="ER1083" s="54"/>
      <c r="ES1083" s="54"/>
      <c r="ET1083" s="54"/>
      <c r="EU1083" s="54"/>
      <c r="EV1083" s="54"/>
      <c r="EW1083" s="54"/>
      <c r="EX1083" s="54"/>
      <c r="EY1083" s="54"/>
      <c r="EZ1083" s="54"/>
      <c r="FA1083" s="54"/>
      <c r="FB1083" s="54"/>
      <c r="FC1083" s="54"/>
      <c r="FD1083" s="54"/>
      <c r="FE1083" s="54"/>
      <c r="FF1083" s="54"/>
      <c r="FG1083" s="54"/>
      <c r="FH1083" s="54"/>
      <c r="FI1083" s="54"/>
      <c r="FJ1083" s="54"/>
      <c r="FK1083" s="54"/>
      <c r="FL1083" s="54"/>
      <c r="FM1083" s="54"/>
      <c r="FN1083" s="54"/>
      <c r="FO1083" s="54"/>
      <c r="FP1083" s="54"/>
      <c r="FQ1083" s="54"/>
      <c r="FR1083" s="54"/>
      <c r="FS1083" s="54"/>
      <c r="FT1083" s="54"/>
      <c r="FU1083" s="54"/>
      <c r="FV1083" s="54"/>
      <c r="FW1083" s="54"/>
      <c r="FX1083" s="54"/>
      <c r="FY1083" s="54"/>
      <c r="FZ1083" s="54"/>
      <c r="GA1083" s="54"/>
      <c r="GB1083" s="54"/>
      <c r="GC1083" s="54"/>
      <c r="GD1083" s="54"/>
      <c r="GE1083" s="54"/>
      <c r="GF1083" s="54"/>
      <c r="GG1083" s="54"/>
      <c r="GH1083" s="54"/>
      <c r="GI1083" s="54"/>
      <c r="GJ1083" s="54"/>
      <c r="GK1083" s="54"/>
      <c r="GL1083" s="54"/>
      <c r="GM1083" s="54"/>
      <c r="GN1083" s="54"/>
      <c r="GO1083" s="54"/>
      <c r="GP1083" s="54"/>
      <c r="GQ1083" s="54"/>
      <c r="GR1083" s="54"/>
      <c r="GS1083" s="54"/>
      <c r="GT1083" s="54"/>
      <c r="GU1083" s="54"/>
      <c r="GV1083" s="54"/>
      <c r="GW1083" s="54"/>
      <c r="GX1083" s="54"/>
      <c r="GY1083" s="54"/>
      <c r="GZ1083" s="54"/>
      <c r="HA1083" s="54"/>
      <c r="HB1083" s="54"/>
      <c r="HC1083" s="54"/>
      <c r="HD1083" s="54"/>
      <c r="HE1083" s="54"/>
      <c r="HF1083" s="54"/>
      <c r="HG1083" s="54"/>
      <c r="HH1083" s="54"/>
      <c r="HI1083" s="54"/>
      <c r="HJ1083" s="54"/>
      <c r="HK1083" s="54"/>
      <c r="HL1083" s="54"/>
      <c r="HM1083" s="54"/>
      <c r="HN1083" s="54"/>
      <c r="HO1083" s="54"/>
      <c r="HP1083" s="54"/>
      <c r="HQ1083" s="54"/>
      <c r="HR1083" s="54"/>
      <c r="HS1083" s="54"/>
      <c r="HT1083" s="54"/>
      <c r="HU1083" s="54"/>
      <c r="HV1083" s="54"/>
      <c r="HW1083" s="54"/>
      <c r="HX1083" s="54"/>
      <c r="HY1083" s="54"/>
      <c r="HZ1083" s="54"/>
      <c r="IA1083" s="54"/>
      <c r="IB1083" s="54"/>
      <c r="IC1083" s="54"/>
      <c r="ID1083" s="54"/>
      <c r="IE1083" s="54"/>
      <c r="IF1083" s="54"/>
      <c r="IG1083" s="54"/>
      <c r="IH1083" s="54"/>
      <c r="II1083" s="54"/>
      <c r="IJ1083" s="54"/>
      <c r="IK1083" s="54"/>
      <c r="IL1083" s="54"/>
      <c r="IM1083" s="54"/>
      <c r="IN1083" s="54"/>
      <c r="IO1083" s="54"/>
      <c r="IP1083" s="54"/>
      <c r="IQ1083" s="54"/>
      <c r="IR1083" s="54"/>
      <c r="IS1083" s="54"/>
      <c r="IT1083" s="54"/>
      <c r="IU1083" s="54"/>
      <c r="IV1083" s="54"/>
      <c r="IW1083" s="54"/>
      <c r="IX1083" s="54"/>
      <c r="IY1083" s="54"/>
      <c r="IZ1083" s="54"/>
      <c r="JA1083" s="16"/>
      <c r="JB1083" s="16"/>
      <c r="JC1083" s="16"/>
      <c r="JD1083" s="16"/>
    </row>
    <row r="1084" spans="1:264" s="6" customFormat="1" x14ac:dyDescent="0.25">
      <c r="A1084" s="55">
        <v>1080</v>
      </c>
      <c r="B1084" s="56">
        <f>ESTUDIANTES!B1084</f>
        <v>0</v>
      </c>
      <c r="C1084" s="56">
        <f>ESTUDIANTES!C1084</f>
        <v>0</v>
      </c>
      <c r="D1084" s="97">
        <f>ESTUDIANTES!D1084</f>
        <v>0</v>
      </c>
      <c r="E1084" s="97"/>
      <c r="F1084" s="97"/>
      <c r="G1084" s="97"/>
      <c r="H1084" s="57">
        <f>ESTUDIANTES!H1084</f>
        <v>0</v>
      </c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  <c r="CP1084" s="54"/>
      <c r="CQ1084" s="54"/>
      <c r="CR1084" s="54"/>
      <c r="CS1084" s="54"/>
      <c r="CT1084" s="54"/>
      <c r="CU1084" s="54"/>
      <c r="CV1084" s="54"/>
      <c r="CW1084" s="54"/>
      <c r="CX1084" s="54"/>
      <c r="CY1084" s="54"/>
      <c r="CZ1084" s="54"/>
      <c r="DA1084" s="54"/>
      <c r="DB1084" s="54"/>
      <c r="DC1084" s="54"/>
      <c r="DD1084" s="54"/>
      <c r="DE1084" s="54"/>
      <c r="DF1084" s="54"/>
      <c r="DG1084" s="54"/>
      <c r="DH1084" s="54"/>
      <c r="DI1084" s="54"/>
      <c r="DJ1084" s="54"/>
      <c r="DK1084" s="54"/>
      <c r="DL1084" s="54"/>
      <c r="DM1084" s="54"/>
      <c r="DN1084" s="54"/>
      <c r="DO1084" s="54"/>
      <c r="DP1084" s="54"/>
      <c r="DQ1084" s="54"/>
      <c r="DR1084" s="54"/>
      <c r="DS1084" s="54"/>
      <c r="DT1084" s="54"/>
      <c r="DU1084" s="54"/>
      <c r="DV1084" s="54"/>
      <c r="DW1084" s="54"/>
      <c r="DX1084" s="54"/>
      <c r="DY1084" s="54"/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  <c r="EJ1084" s="54"/>
      <c r="EK1084" s="54"/>
      <c r="EL1084" s="54"/>
      <c r="EM1084" s="54"/>
      <c r="EN1084" s="54"/>
      <c r="EO1084" s="54"/>
      <c r="EP1084" s="54"/>
      <c r="EQ1084" s="54"/>
      <c r="ER1084" s="54"/>
      <c r="ES1084" s="54"/>
      <c r="ET1084" s="54"/>
      <c r="EU1084" s="54"/>
      <c r="EV1084" s="54"/>
      <c r="EW1084" s="54"/>
      <c r="EX1084" s="54"/>
      <c r="EY1084" s="54"/>
      <c r="EZ1084" s="54"/>
      <c r="FA1084" s="54"/>
      <c r="FB1084" s="54"/>
      <c r="FC1084" s="54"/>
      <c r="FD1084" s="54"/>
      <c r="FE1084" s="54"/>
      <c r="FF1084" s="54"/>
      <c r="FG1084" s="54"/>
      <c r="FH1084" s="54"/>
      <c r="FI1084" s="54"/>
      <c r="FJ1084" s="54"/>
      <c r="FK1084" s="54"/>
      <c r="FL1084" s="54"/>
      <c r="FM1084" s="54"/>
      <c r="FN1084" s="54"/>
      <c r="FO1084" s="54"/>
      <c r="FP1084" s="54"/>
      <c r="FQ1084" s="54"/>
      <c r="FR1084" s="54"/>
      <c r="FS1084" s="54"/>
      <c r="FT1084" s="54"/>
      <c r="FU1084" s="54"/>
      <c r="FV1084" s="54"/>
      <c r="FW1084" s="54"/>
      <c r="FX1084" s="54"/>
      <c r="FY1084" s="54"/>
      <c r="FZ1084" s="54"/>
      <c r="GA1084" s="54"/>
      <c r="GB1084" s="54"/>
      <c r="GC1084" s="54"/>
      <c r="GD1084" s="54"/>
      <c r="GE1084" s="54"/>
      <c r="GF1084" s="54"/>
      <c r="GG1084" s="54"/>
      <c r="GH1084" s="54"/>
      <c r="GI1084" s="54"/>
      <c r="GJ1084" s="54"/>
      <c r="GK1084" s="54"/>
      <c r="GL1084" s="54"/>
      <c r="GM1084" s="54"/>
      <c r="GN1084" s="54"/>
      <c r="GO1084" s="54"/>
      <c r="GP1084" s="54"/>
      <c r="GQ1084" s="54"/>
      <c r="GR1084" s="54"/>
      <c r="GS1084" s="54"/>
      <c r="GT1084" s="54"/>
      <c r="GU1084" s="54"/>
      <c r="GV1084" s="54"/>
      <c r="GW1084" s="54"/>
      <c r="GX1084" s="54"/>
      <c r="GY1084" s="54"/>
      <c r="GZ1084" s="54"/>
      <c r="HA1084" s="54"/>
      <c r="HB1084" s="54"/>
      <c r="HC1084" s="54"/>
      <c r="HD1084" s="54"/>
      <c r="HE1084" s="54"/>
      <c r="HF1084" s="54"/>
      <c r="HG1084" s="54"/>
      <c r="HH1084" s="54"/>
      <c r="HI1084" s="54"/>
      <c r="HJ1084" s="54"/>
      <c r="HK1084" s="54"/>
      <c r="HL1084" s="54"/>
      <c r="HM1084" s="54"/>
      <c r="HN1084" s="54"/>
      <c r="HO1084" s="54"/>
      <c r="HP1084" s="54"/>
      <c r="HQ1084" s="54"/>
      <c r="HR1084" s="54"/>
      <c r="HS1084" s="54"/>
      <c r="HT1084" s="54"/>
      <c r="HU1084" s="54"/>
      <c r="HV1084" s="54"/>
      <c r="HW1084" s="54"/>
      <c r="HX1084" s="54"/>
      <c r="HY1084" s="54"/>
      <c r="HZ1084" s="54"/>
      <c r="IA1084" s="54"/>
      <c r="IB1084" s="54"/>
      <c r="IC1084" s="54"/>
      <c r="ID1084" s="54"/>
      <c r="IE1084" s="54"/>
      <c r="IF1084" s="54"/>
      <c r="IG1084" s="54"/>
      <c r="IH1084" s="54"/>
      <c r="II1084" s="54"/>
      <c r="IJ1084" s="54"/>
      <c r="IK1084" s="54"/>
      <c r="IL1084" s="54"/>
      <c r="IM1084" s="54"/>
      <c r="IN1084" s="54"/>
      <c r="IO1084" s="54"/>
      <c r="IP1084" s="54"/>
      <c r="IQ1084" s="54"/>
      <c r="IR1084" s="54"/>
      <c r="IS1084" s="54"/>
      <c r="IT1084" s="54"/>
      <c r="IU1084" s="54"/>
      <c r="IV1084" s="54"/>
      <c r="IW1084" s="54"/>
      <c r="IX1084" s="54"/>
      <c r="IY1084" s="54"/>
      <c r="IZ1084" s="54"/>
      <c r="JA1084" s="16"/>
      <c r="JB1084" s="16"/>
      <c r="JC1084" s="16"/>
      <c r="JD1084" s="16"/>
    </row>
    <row r="1085" spans="1:264" s="6" customFormat="1" x14ac:dyDescent="0.25">
      <c r="A1085" s="55">
        <v>1081</v>
      </c>
      <c r="B1085" s="56">
        <f>ESTUDIANTES!B1085</f>
        <v>0</v>
      </c>
      <c r="C1085" s="56">
        <f>ESTUDIANTES!C1085</f>
        <v>0</v>
      </c>
      <c r="D1085" s="97">
        <f>ESTUDIANTES!D1085</f>
        <v>0</v>
      </c>
      <c r="E1085" s="97"/>
      <c r="F1085" s="97"/>
      <c r="G1085" s="97"/>
      <c r="H1085" s="57">
        <f>ESTUDIANTES!H1085</f>
        <v>0</v>
      </c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  <c r="CP1085" s="54"/>
      <c r="CQ1085" s="54"/>
      <c r="CR1085" s="54"/>
      <c r="CS1085" s="54"/>
      <c r="CT1085" s="54"/>
      <c r="CU1085" s="54"/>
      <c r="CV1085" s="54"/>
      <c r="CW1085" s="54"/>
      <c r="CX1085" s="54"/>
      <c r="CY1085" s="54"/>
      <c r="CZ1085" s="54"/>
      <c r="DA1085" s="54"/>
      <c r="DB1085" s="54"/>
      <c r="DC1085" s="54"/>
      <c r="DD1085" s="54"/>
      <c r="DE1085" s="54"/>
      <c r="DF1085" s="54"/>
      <c r="DG1085" s="54"/>
      <c r="DH1085" s="54"/>
      <c r="DI1085" s="54"/>
      <c r="DJ1085" s="54"/>
      <c r="DK1085" s="54"/>
      <c r="DL1085" s="54"/>
      <c r="DM1085" s="54"/>
      <c r="DN1085" s="54"/>
      <c r="DO1085" s="54"/>
      <c r="DP1085" s="54"/>
      <c r="DQ1085" s="54"/>
      <c r="DR1085" s="54"/>
      <c r="DS1085" s="54"/>
      <c r="DT1085" s="54"/>
      <c r="DU1085" s="54"/>
      <c r="DV1085" s="54"/>
      <c r="DW1085" s="54"/>
      <c r="DX1085" s="54"/>
      <c r="DY1085" s="54"/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  <c r="EJ1085" s="54"/>
      <c r="EK1085" s="54"/>
      <c r="EL1085" s="54"/>
      <c r="EM1085" s="54"/>
      <c r="EN1085" s="54"/>
      <c r="EO1085" s="54"/>
      <c r="EP1085" s="54"/>
      <c r="EQ1085" s="54"/>
      <c r="ER1085" s="54"/>
      <c r="ES1085" s="54"/>
      <c r="ET1085" s="54"/>
      <c r="EU1085" s="54"/>
      <c r="EV1085" s="54"/>
      <c r="EW1085" s="54"/>
      <c r="EX1085" s="54"/>
      <c r="EY1085" s="54"/>
      <c r="EZ1085" s="54"/>
      <c r="FA1085" s="54"/>
      <c r="FB1085" s="54"/>
      <c r="FC1085" s="54"/>
      <c r="FD1085" s="54"/>
      <c r="FE1085" s="54"/>
      <c r="FF1085" s="54"/>
      <c r="FG1085" s="54"/>
      <c r="FH1085" s="54"/>
      <c r="FI1085" s="54"/>
      <c r="FJ1085" s="54"/>
      <c r="FK1085" s="54"/>
      <c r="FL1085" s="54"/>
      <c r="FM1085" s="54"/>
      <c r="FN1085" s="54"/>
      <c r="FO1085" s="54"/>
      <c r="FP1085" s="54"/>
      <c r="FQ1085" s="54"/>
      <c r="FR1085" s="54"/>
      <c r="FS1085" s="54"/>
      <c r="FT1085" s="54"/>
      <c r="FU1085" s="54"/>
      <c r="FV1085" s="54"/>
      <c r="FW1085" s="54"/>
      <c r="FX1085" s="54"/>
      <c r="FY1085" s="54"/>
      <c r="FZ1085" s="54"/>
      <c r="GA1085" s="54"/>
      <c r="GB1085" s="54"/>
      <c r="GC1085" s="54"/>
      <c r="GD1085" s="54"/>
      <c r="GE1085" s="54"/>
      <c r="GF1085" s="54"/>
      <c r="GG1085" s="54"/>
      <c r="GH1085" s="54"/>
      <c r="GI1085" s="54"/>
      <c r="GJ1085" s="54"/>
      <c r="GK1085" s="54"/>
      <c r="GL1085" s="54"/>
      <c r="GM1085" s="54"/>
      <c r="GN1085" s="54"/>
      <c r="GO1085" s="54"/>
      <c r="GP1085" s="54"/>
      <c r="GQ1085" s="54"/>
      <c r="GR1085" s="54"/>
      <c r="GS1085" s="54"/>
      <c r="GT1085" s="54"/>
      <c r="GU1085" s="54"/>
      <c r="GV1085" s="54"/>
      <c r="GW1085" s="54"/>
      <c r="GX1085" s="54"/>
      <c r="GY1085" s="54"/>
      <c r="GZ1085" s="54"/>
      <c r="HA1085" s="54"/>
      <c r="HB1085" s="54"/>
      <c r="HC1085" s="54"/>
      <c r="HD1085" s="54"/>
      <c r="HE1085" s="54"/>
      <c r="HF1085" s="54"/>
      <c r="HG1085" s="54"/>
      <c r="HH1085" s="54"/>
      <c r="HI1085" s="54"/>
      <c r="HJ1085" s="54"/>
      <c r="HK1085" s="54"/>
      <c r="HL1085" s="54"/>
      <c r="HM1085" s="54"/>
      <c r="HN1085" s="54"/>
      <c r="HO1085" s="54"/>
      <c r="HP1085" s="54"/>
      <c r="HQ1085" s="54"/>
      <c r="HR1085" s="54"/>
      <c r="HS1085" s="54"/>
      <c r="HT1085" s="54"/>
      <c r="HU1085" s="54"/>
      <c r="HV1085" s="54"/>
      <c r="HW1085" s="54"/>
      <c r="HX1085" s="54"/>
      <c r="HY1085" s="54"/>
      <c r="HZ1085" s="54"/>
      <c r="IA1085" s="54"/>
      <c r="IB1085" s="54"/>
      <c r="IC1085" s="54"/>
      <c r="ID1085" s="54"/>
      <c r="IE1085" s="54"/>
      <c r="IF1085" s="54"/>
      <c r="IG1085" s="54"/>
      <c r="IH1085" s="54"/>
      <c r="II1085" s="54"/>
      <c r="IJ1085" s="54"/>
      <c r="IK1085" s="54"/>
      <c r="IL1085" s="54"/>
      <c r="IM1085" s="54"/>
      <c r="IN1085" s="54"/>
      <c r="IO1085" s="54"/>
      <c r="IP1085" s="54"/>
      <c r="IQ1085" s="54"/>
      <c r="IR1085" s="54"/>
      <c r="IS1085" s="54"/>
      <c r="IT1085" s="54"/>
      <c r="IU1085" s="54"/>
      <c r="IV1085" s="54"/>
      <c r="IW1085" s="54"/>
      <c r="IX1085" s="54"/>
      <c r="IY1085" s="54"/>
      <c r="IZ1085" s="54"/>
      <c r="JA1085" s="16"/>
      <c r="JB1085" s="16"/>
      <c r="JC1085" s="16"/>
      <c r="JD1085" s="16"/>
    </row>
    <row r="1086" spans="1:264" s="6" customFormat="1" x14ac:dyDescent="0.25">
      <c r="A1086" s="55">
        <v>1082</v>
      </c>
      <c r="B1086" s="56">
        <f>ESTUDIANTES!B1086</f>
        <v>0</v>
      </c>
      <c r="C1086" s="56">
        <f>ESTUDIANTES!C1086</f>
        <v>0</v>
      </c>
      <c r="D1086" s="97">
        <f>ESTUDIANTES!D1086</f>
        <v>0</v>
      </c>
      <c r="E1086" s="97"/>
      <c r="F1086" s="97"/>
      <c r="G1086" s="97"/>
      <c r="H1086" s="57">
        <f>ESTUDIANTES!H1086</f>
        <v>0</v>
      </c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4"/>
      <c r="EK1086" s="54"/>
      <c r="EL1086" s="54"/>
      <c r="EM1086" s="54"/>
      <c r="EN1086" s="54"/>
      <c r="EO1086" s="54"/>
      <c r="EP1086" s="54"/>
      <c r="EQ1086" s="54"/>
      <c r="ER1086" s="54"/>
      <c r="ES1086" s="54"/>
      <c r="ET1086" s="54"/>
      <c r="EU1086" s="54"/>
      <c r="EV1086" s="54"/>
      <c r="EW1086" s="54"/>
      <c r="EX1086" s="54"/>
      <c r="EY1086" s="54"/>
      <c r="EZ1086" s="54"/>
      <c r="FA1086" s="54"/>
      <c r="FB1086" s="54"/>
      <c r="FC1086" s="54"/>
      <c r="FD1086" s="54"/>
      <c r="FE1086" s="54"/>
      <c r="FF1086" s="54"/>
      <c r="FG1086" s="54"/>
      <c r="FH1086" s="54"/>
      <c r="FI1086" s="54"/>
      <c r="FJ1086" s="54"/>
      <c r="FK1086" s="54"/>
      <c r="FL1086" s="54"/>
      <c r="FM1086" s="54"/>
      <c r="FN1086" s="54"/>
      <c r="FO1086" s="54"/>
      <c r="FP1086" s="54"/>
      <c r="FQ1086" s="54"/>
      <c r="FR1086" s="54"/>
      <c r="FS1086" s="54"/>
      <c r="FT1086" s="54"/>
      <c r="FU1086" s="54"/>
      <c r="FV1086" s="54"/>
      <c r="FW1086" s="54"/>
      <c r="FX1086" s="54"/>
      <c r="FY1086" s="54"/>
      <c r="FZ1086" s="54"/>
      <c r="GA1086" s="54"/>
      <c r="GB1086" s="54"/>
      <c r="GC1086" s="54"/>
      <c r="GD1086" s="54"/>
      <c r="GE1086" s="54"/>
      <c r="GF1086" s="54"/>
      <c r="GG1086" s="54"/>
      <c r="GH1086" s="54"/>
      <c r="GI1086" s="54"/>
      <c r="GJ1086" s="54"/>
      <c r="GK1086" s="54"/>
      <c r="GL1086" s="54"/>
      <c r="GM1086" s="54"/>
      <c r="GN1086" s="54"/>
      <c r="GO1086" s="54"/>
      <c r="GP1086" s="54"/>
      <c r="GQ1086" s="54"/>
      <c r="GR1086" s="54"/>
      <c r="GS1086" s="54"/>
      <c r="GT1086" s="54"/>
      <c r="GU1086" s="54"/>
      <c r="GV1086" s="54"/>
      <c r="GW1086" s="54"/>
      <c r="GX1086" s="54"/>
      <c r="GY1086" s="54"/>
      <c r="GZ1086" s="54"/>
      <c r="HA1086" s="54"/>
      <c r="HB1086" s="54"/>
      <c r="HC1086" s="54"/>
      <c r="HD1086" s="54"/>
      <c r="HE1086" s="54"/>
      <c r="HF1086" s="54"/>
      <c r="HG1086" s="54"/>
      <c r="HH1086" s="54"/>
      <c r="HI1086" s="54"/>
      <c r="HJ1086" s="54"/>
      <c r="HK1086" s="54"/>
      <c r="HL1086" s="54"/>
      <c r="HM1086" s="54"/>
      <c r="HN1086" s="54"/>
      <c r="HO1086" s="54"/>
      <c r="HP1086" s="54"/>
      <c r="HQ1086" s="54"/>
      <c r="HR1086" s="54"/>
      <c r="HS1086" s="54"/>
      <c r="HT1086" s="54"/>
      <c r="HU1086" s="54"/>
      <c r="HV1086" s="54"/>
      <c r="HW1086" s="54"/>
      <c r="HX1086" s="54"/>
      <c r="HY1086" s="54"/>
      <c r="HZ1086" s="54"/>
      <c r="IA1086" s="54"/>
      <c r="IB1086" s="54"/>
      <c r="IC1086" s="54"/>
      <c r="ID1086" s="54"/>
      <c r="IE1086" s="54"/>
      <c r="IF1086" s="54"/>
      <c r="IG1086" s="54"/>
      <c r="IH1086" s="54"/>
      <c r="II1086" s="54"/>
      <c r="IJ1086" s="54"/>
      <c r="IK1086" s="54"/>
      <c r="IL1086" s="54"/>
      <c r="IM1086" s="54"/>
      <c r="IN1086" s="54"/>
      <c r="IO1086" s="54"/>
      <c r="IP1086" s="54"/>
      <c r="IQ1086" s="54"/>
      <c r="IR1086" s="54"/>
      <c r="IS1086" s="54"/>
      <c r="IT1086" s="54"/>
      <c r="IU1086" s="54"/>
      <c r="IV1086" s="54"/>
      <c r="IW1086" s="54"/>
      <c r="IX1086" s="54"/>
      <c r="IY1086" s="54"/>
      <c r="IZ1086" s="54"/>
      <c r="JA1086" s="16"/>
      <c r="JB1086" s="16"/>
      <c r="JC1086" s="16"/>
      <c r="JD1086" s="16"/>
    </row>
    <row r="1087" spans="1:264" s="6" customFormat="1" x14ac:dyDescent="0.25">
      <c r="A1087" s="55">
        <v>1083</v>
      </c>
      <c r="B1087" s="56">
        <f>ESTUDIANTES!B1087</f>
        <v>0</v>
      </c>
      <c r="C1087" s="56">
        <f>ESTUDIANTES!C1087</f>
        <v>0</v>
      </c>
      <c r="D1087" s="97">
        <f>ESTUDIANTES!D1087</f>
        <v>0</v>
      </c>
      <c r="E1087" s="97"/>
      <c r="F1087" s="97"/>
      <c r="G1087" s="97"/>
      <c r="H1087" s="57">
        <f>ESTUDIANTES!H1087</f>
        <v>0</v>
      </c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4"/>
      <c r="EK1087" s="54"/>
      <c r="EL1087" s="54"/>
      <c r="EM1087" s="54"/>
      <c r="EN1087" s="54"/>
      <c r="EO1087" s="54"/>
      <c r="EP1087" s="54"/>
      <c r="EQ1087" s="54"/>
      <c r="ER1087" s="54"/>
      <c r="ES1087" s="54"/>
      <c r="ET1087" s="54"/>
      <c r="EU1087" s="54"/>
      <c r="EV1087" s="54"/>
      <c r="EW1087" s="54"/>
      <c r="EX1087" s="54"/>
      <c r="EY1087" s="54"/>
      <c r="EZ1087" s="54"/>
      <c r="FA1087" s="54"/>
      <c r="FB1087" s="54"/>
      <c r="FC1087" s="54"/>
      <c r="FD1087" s="54"/>
      <c r="FE1087" s="54"/>
      <c r="FF1087" s="54"/>
      <c r="FG1087" s="54"/>
      <c r="FH1087" s="54"/>
      <c r="FI1087" s="54"/>
      <c r="FJ1087" s="54"/>
      <c r="FK1087" s="54"/>
      <c r="FL1087" s="54"/>
      <c r="FM1087" s="54"/>
      <c r="FN1087" s="54"/>
      <c r="FO1087" s="54"/>
      <c r="FP1087" s="54"/>
      <c r="FQ1087" s="54"/>
      <c r="FR1087" s="54"/>
      <c r="FS1087" s="54"/>
      <c r="FT1087" s="54"/>
      <c r="FU1087" s="54"/>
      <c r="FV1087" s="54"/>
      <c r="FW1087" s="54"/>
      <c r="FX1087" s="54"/>
      <c r="FY1087" s="54"/>
      <c r="FZ1087" s="54"/>
      <c r="GA1087" s="54"/>
      <c r="GB1087" s="54"/>
      <c r="GC1087" s="54"/>
      <c r="GD1087" s="54"/>
      <c r="GE1087" s="54"/>
      <c r="GF1087" s="54"/>
      <c r="GG1087" s="54"/>
      <c r="GH1087" s="54"/>
      <c r="GI1087" s="54"/>
      <c r="GJ1087" s="54"/>
      <c r="GK1087" s="54"/>
      <c r="GL1087" s="54"/>
      <c r="GM1087" s="54"/>
      <c r="GN1087" s="54"/>
      <c r="GO1087" s="54"/>
      <c r="GP1087" s="54"/>
      <c r="GQ1087" s="54"/>
      <c r="GR1087" s="54"/>
      <c r="GS1087" s="54"/>
      <c r="GT1087" s="54"/>
      <c r="GU1087" s="54"/>
      <c r="GV1087" s="54"/>
      <c r="GW1087" s="54"/>
      <c r="GX1087" s="54"/>
      <c r="GY1087" s="54"/>
      <c r="GZ1087" s="54"/>
      <c r="HA1087" s="54"/>
      <c r="HB1087" s="54"/>
      <c r="HC1087" s="54"/>
      <c r="HD1087" s="54"/>
      <c r="HE1087" s="54"/>
      <c r="HF1087" s="54"/>
      <c r="HG1087" s="54"/>
      <c r="HH1087" s="54"/>
      <c r="HI1087" s="54"/>
      <c r="HJ1087" s="54"/>
      <c r="HK1087" s="54"/>
      <c r="HL1087" s="54"/>
      <c r="HM1087" s="54"/>
      <c r="HN1087" s="54"/>
      <c r="HO1087" s="54"/>
      <c r="HP1087" s="54"/>
      <c r="HQ1087" s="54"/>
      <c r="HR1087" s="54"/>
      <c r="HS1087" s="54"/>
      <c r="HT1087" s="54"/>
      <c r="HU1087" s="54"/>
      <c r="HV1087" s="54"/>
      <c r="HW1087" s="54"/>
      <c r="HX1087" s="54"/>
      <c r="HY1087" s="54"/>
      <c r="HZ1087" s="54"/>
      <c r="IA1087" s="54"/>
      <c r="IB1087" s="54"/>
      <c r="IC1087" s="54"/>
      <c r="ID1087" s="54"/>
      <c r="IE1087" s="54"/>
      <c r="IF1087" s="54"/>
      <c r="IG1087" s="54"/>
      <c r="IH1087" s="54"/>
      <c r="II1087" s="54"/>
      <c r="IJ1087" s="54"/>
      <c r="IK1087" s="54"/>
      <c r="IL1087" s="54"/>
      <c r="IM1087" s="54"/>
      <c r="IN1087" s="54"/>
      <c r="IO1087" s="54"/>
      <c r="IP1087" s="54"/>
      <c r="IQ1087" s="54"/>
      <c r="IR1087" s="54"/>
      <c r="IS1087" s="54"/>
      <c r="IT1087" s="54"/>
      <c r="IU1087" s="54"/>
      <c r="IV1087" s="54"/>
      <c r="IW1087" s="54"/>
      <c r="IX1087" s="54"/>
      <c r="IY1087" s="54"/>
      <c r="IZ1087" s="54"/>
      <c r="JA1087" s="16"/>
      <c r="JB1087" s="16"/>
      <c r="JC1087" s="16"/>
      <c r="JD1087" s="16"/>
    </row>
    <row r="1088" spans="1:264" s="6" customFormat="1" x14ac:dyDescent="0.25">
      <c r="A1088" s="55">
        <v>1084</v>
      </c>
      <c r="B1088" s="56">
        <f>ESTUDIANTES!B1088</f>
        <v>0</v>
      </c>
      <c r="C1088" s="56">
        <f>ESTUDIANTES!C1088</f>
        <v>0</v>
      </c>
      <c r="D1088" s="97">
        <f>ESTUDIANTES!D1088</f>
        <v>0</v>
      </c>
      <c r="E1088" s="97"/>
      <c r="F1088" s="97"/>
      <c r="G1088" s="97"/>
      <c r="H1088" s="57">
        <f>ESTUDIANTES!H1088</f>
        <v>0</v>
      </c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4"/>
      <c r="EK1088" s="54"/>
      <c r="EL1088" s="54"/>
      <c r="EM1088" s="54"/>
      <c r="EN1088" s="54"/>
      <c r="EO1088" s="54"/>
      <c r="EP1088" s="54"/>
      <c r="EQ1088" s="54"/>
      <c r="ER1088" s="54"/>
      <c r="ES1088" s="54"/>
      <c r="ET1088" s="54"/>
      <c r="EU1088" s="54"/>
      <c r="EV1088" s="54"/>
      <c r="EW1088" s="54"/>
      <c r="EX1088" s="54"/>
      <c r="EY1088" s="54"/>
      <c r="EZ1088" s="54"/>
      <c r="FA1088" s="54"/>
      <c r="FB1088" s="54"/>
      <c r="FC1088" s="54"/>
      <c r="FD1088" s="54"/>
      <c r="FE1088" s="54"/>
      <c r="FF1088" s="54"/>
      <c r="FG1088" s="54"/>
      <c r="FH1088" s="54"/>
      <c r="FI1088" s="54"/>
      <c r="FJ1088" s="54"/>
      <c r="FK1088" s="54"/>
      <c r="FL1088" s="54"/>
      <c r="FM1088" s="54"/>
      <c r="FN1088" s="54"/>
      <c r="FO1088" s="54"/>
      <c r="FP1088" s="54"/>
      <c r="FQ1088" s="54"/>
      <c r="FR1088" s="54"/>
      <c r="FS1088" s="54"/>
      <c r="FT1088" s="54"/>
      <c r="FU1088" s="54"/>
      <c r="FV1088" s="54"/>
      <c r="FW1088" s="54"/>
      <c r="FX1088" s="54"/>
      <c r="FY1088" s="54"/>
      <c r="FZ1088" s="54"/>
      <c r="GA1088" s="54"/>
      <c r="GB1088" s="54"/>
      <c r="GC1088" s="54"/>
      <c r="GD1088" s="54"/>
      <c r="GE1088" s="54"/>
      <c r="GF1088" s="54"/>
      <c r="GG1088" s="54"/>
      <c r="GH1088" s="54"/>
      <c r="GI1088" s="54"/>
      <c r="GJ1088" s="54"/>
      <c r="GK1088" s="54"/>
      <c r="GL1088" s="54"/>
      <c r="GM1088" s="54"/>
      <c r="GN1088" s="54"/>
      <c r="GO1088" s="54"/>
      <c r="GP1088" s="54"/>
      <c r="GQ1088" s="54"/>
      <c r="GR1088" s="54"/>
      <c r="GS1088" s="54"/>
      <c r="GT1088" s="54"/>
      <c r="GU1088" s="54"/>
      <c r="GV1088" s="54"/>
      <c r="GW1088" s="54"/>
      <c r="GX1088" s="54"/>
      <c r="GY1088" s="54"/>
      <c r="GZ1088" s="54"/>
      <c r="HA1088" s="54"/>
      <c r="HB1088" s="54"/>
      <c r="HC1088" s="54"/>
      <c r="HD1088" s="54"/>
      <c r="HE1088" s="54"/>
      <c r="HF1088" s="54"/>
      <c r="HG1088" s="54"/>
      <c r="HH1088" s="54"/>
      <c r="HI1088" s="54"/>
      <c r="HJ1088" s="54"/>
      <c r="HK1088" s="54"/>
      <c r="HL1088" s="54"/>
      <c r="HM1088" s="54"/>
      <c r="HN1088" s="54"/>
      <c r="HO1088" s="54"/>
      <c r="HP1088" s="54"/>
      <c r="HQ1088" s="54"/>
      <c r="HR1088" s="54"/>
      <c r="HS1088" s="54"/>
      <c r="HT1088" s="54"/>
      <c r="HU1088" s="54"/>
      <c r="HV1088" s="54"/>
      <c r="HW1088" s="54"/>
      <c r="HX1088" s="54"/>
      <c r="HY1088" s="54"/>
      <c r="HZ1088" s="54"/>
      <c r="IA1088" s="54"/>
      <c r="IB1088" s="54"/>
      <c r="IC1088" s="54"/>
      <c r="ID1088" s="54"/>
      <c r="IE1088" s="54"/>
      <c r="IF1088" s="54"/>
      <c r="IG1088" s="54"/>
      <c r="IH1088" s="54"/>
      <c r="II1088" s="54"/>
      <c r="IJ1088" s="54"/>
      <c r="IK1088" s="54"/>
      <c r="IL1088" s="54"/>
      <c r="IM1088" s="54"/>
      <c r="IN1088" s="54"/>
      <c r="IO1088" s="54"/>
      <c r="IP1088" s="54"/>
      <c r="IQ1088" s="54"/>
      <c r="IR1088" s="54"/>
      <c r="IS1088" s="54"/>
      <c r="IT1088" s="54"/>
      <c r="IU1088" s="54"/>
      <c r="IV1088" s="54"/>
      <c r="IW1088" s="54"/>
      <c r="IX1088" s="54"/>
      <c r="IY1088" s="54"/>
      <c r="IZ1088" s="54"/>
      <c r="JA1088" s="16"/>
      <c r="JB1088" s="16"/>
      <c r="JC1088" s="16"/>
      <c r="JD1088" s="16"/>
    </row>
    <row r="1089" spans="1:264" s="6" customFormat="1" x14ac:dyDescent="0.25">
      <c r="A1089" s="55">
        <v>1085</v>
      </c>
      <c r="B1089" s="56">
        <f>ESTUDIANTES!B1089</f>
        <v>0</v>
      </c>
      <c r="C1089" s="56">
        <f>ESTUDIANTES!C1089</f>
        <v>0</v>
      </c>
      <c r="D1089" s="97">
        <f>ESTUDIANTES!D1089</f>
        <v>0</v>
      </c>
      <c r="E1089" s="97"/>
      <c r="F1089" s="97"/>
      <c r="G1089" s="97"/>
      <c r="H1089" s="57">
        <f>ESTUDIANTES!H1089</f>
        <v>0</v>
      </c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4"/>
      <c r="EK1089" s="54"/>
      <c r="EL1089" s="54"/>
      <c r="EM1089" s="54"/>
      <c r="EN1089" s="54"/>
      <c r="EO1089" s="54"/>
      <c r="EP1089" s="54"/>
      <c r="EQ1089" s="54"/>
      <c r="ER1089" s="54"/>
      <c r="ES1089" s="54"/>
      <c r="ET1089" s="54"/>
      <c r="EU1089" s="54"/>
      <c r="EV1089" s="54"/>
      <c r="EW1089" s="54"/>
      <c r="EX1089" s="54"/>
      <c r="EY1089" s="54"/>
      <c r="EZ1089" s="54"/>
      <c r="FA1089" s="54"/>
      <c r="FB1089" s="54"/>
      <c r="FC1089" s="54"/>
      <c r="FD1089" s="54"/>
      <c r="FE1089" s="54"/>
      <c r="FF1089" s="54"/>
      <c r="FG1089" s="54"/>
      <c r="FH1089" s="54"/>
      <c r="FI1089" s="54"/>
      <c r="FJ1089" s="54"/>
      <c r="FK1089" s="54"/>
      <c r="FL1089" s="54"/>
      <c r="FM1089" s="54"/>
      <c r="FN1089" s="54"/>
      <c r="FO1089" s="54"/>
      <c r="FP1089" s="54"/>
      <c r="FQ1089" s="54"/>
      <c r="FR1089" s="54"/>
      <c r="FS1089" s="54"/>
      <c r="FT1089" s="54"/>
      <c r="FU1089" s="54"/>
      <c r="FV1089" s="54"/>
      <c r="FW1089" s="54"/>
      <c r="FX1089" s="54"/>
      <c r="FY1089" s="54"/>
      <c r="FZ1089" s="54"/>
      <c r="GA1089" s="54"/>
      <c r="GB1089" s="54"/>
      <c r="GC1089" s="54"/>
      <c r="GD1089" s="54"/>
      <c r="GE1089" s="54"/>
      <c r="GF1089" s="54"/>
      <c r="GG1089" s="54"/>
      <c r="GH1089" s="54"/>
      <c r="GI1089" s="54"/>
      <c r="GJ1089" s="54"/>
      <c r="GK1089" s="54"/>
      <c r="GL1089" s="54"/>
      <c r="GM1089" s="54"/>
      <c r="GN1089" s="54"/>
      <c r="GO1089" s="54"/>
      <c r="GP1089" s="54"/>
      <c r="GQ1089" s="54"/>
      <c r="GR1089" s="54"/>
      <c r="GS1089" s="54"/>
      <c r="GT1089" s="54"/>
      <c r="GU1089" s="54"/>
      <c r="GV1089" s="54"/>
      <c r="GW1089" s="54"/>
      <c r="GX1089" s="54"/>
      <c r="GY1089" s="54"/>
      <c r="GZ1089" s="54"/>
      <c r="HA1089" s="54"/>
      <c r="HB1089" s="54"/>
      <c r="HC1089" s="54"/>
      <c r="HD1089" s="54"/>
      <c r="HE1089" s="54"/>
      <c r="HF1089" s="54"/>
      <c r="HG1089" s="54"/>
      <c r="HH1089" s="54"/>
      <c r="HI1089" s="54"/>
      <c r="HJ1089" s="54"/>
      <c r="HK1089" s="54"/>
      <c r="HL1089" s="54"/>
      <c r="HM1089" s="54"/>
      <c r="HN1089" s="54"/>
      <c r="HO1089" s="54"/>
      <c r="HP1089" s="54"/>
      <c r="HQ1089" s="54"/>
      <c r="HR1089" s="54"/>
      <c r="HS1089" s="54"/>
      <c r="HT1089" s="54"/>
      <c r="HU1089" s="54"/>
      <c r="HV1089" s="54"/>
      <c r="HW1089" s="54"/>
      <c r="HX1089" s="54"/>
      <c r="HY1089" s="54"/>
      <c r="HZ1089" s="54"/>
      <c r="IA1089" s="54"/>
      <c r="IB1089" s="54"/>
      <c r="IC1089" s="54"/>
      <c r="ID1089" s="54"/>
      <c r="IE1089" s="54"/>
      <c r="IF1089" s="54"/>
      <c r="IG1089" s="54"/>
      <c r="IH1089" s="54"/>
      <c r="II1089" s="54"/>
      <c r="IJ1089" s="54"/>
      <c r="IK1089" s="54"/>
      <c r="IL1089" s="54"/>
      <c r="IM1089" s="54"/>
      <c r="IN1089" s="54"/>
      <c r="IO1089" s="54"/>
      <c r="IP1089" s="54"/>
      <c r="IQ1089" s="54"/>
      <c r="IR1089" s="54"/>
      <c r="IS1089" s="54"/>
      <c r="IT1089" s="54"/>
      <c r="IU1089" s="54"/>
      <c r="IV1089" s="54"/>
      <c r="IW1089" s="54"/>
      <c r="IX1089" s="54"/>
      <c r="IY1089" s="54"/>
      <c r="IZ1089" s="54"/>
      <c r="JA1089" s="16"/>
      <c r="JB1089" s="16"/>
      <c r="JC1089" s="16"/>
      <c r="JD1089" s="16"/>
    </row>
    <row r="1090" spans="1:264" s="6" customFormat="1" x14ac:dyDescent="0.25">
      <c r="A1090" s="55">
        <v>1086</v>
      </c>
      <c r="B1090" s="56">
        <f>ESTUDIANTES!B1090</f>
        <v>0</v>
      </c>
      <c r="C1090" s="56">
        <f>ESTUDIANTES!C1090</f>
        <v>0</v>
      </c>
      <c r="D1090" s="97">
        <f>ESTUDIANTES!D1090</f>
        <v>0</v>
      </c>
      <c r="E1090" s="97"/>
      <c r="F1090" s="97"/>
      <c r="G1090" s="97"/>
      <c r="H1090" s="57">
        <f>ESTUDIANTES!H1090</f>
        <v>0</v>
      </c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4"/>
      <c r="EK1090" s="54"/>
      <c r="EL1090" s="54"/>
      <c r="EM1090" s="54"/>
      <c r="EN1090" s="54"/>
      <c r="EO1090" s="54"/>
      <c r="EP1090" s="54"/>
      <c r="EQ1090" s="54"/>
      <c r="ER1090" s="54"/>
      <c r="ES1090" s="54"/>
      <c r="ET1090" s="54"/>
      <c r="EU1090" s="54"/>
      <c r="EV1090" s="54"/>
      <c r="EW1090" s="54"/>
      <c r="EX1090" s="54"/>
      <c r="EY1090" s="54"/>
      <c r="EZ1090" s="54"/>
      <c r="FA1090" s="54"/>
      <c r="FB1090" s="54"/>
      <c r="FC1090" s="54"/>
      <c r="FD1090" s="54"/>
      <c r="FE1090" s="54"/>
      <c r="FF1090" s="54"/>
      <c r="FG1090" s="54"/>
      <c r="FH1090" s="54"/>
      <c r="FI1090" s="54"/>
      <c r="FJ1090" s="54"/>
      <c r="FK1090" s="54"/>
      <c r="FL1090" s="54"/>
      <c r="FM1090" s="54"/>
      <c r="FN1090" s="54"/>
      <c r="FO1090" s="54"/>
      <c r="FP1090" s="54"/>
      <c r="FQ1090" s="54"/>
      <c r="FR1090" s="54"/>
      <c r="FS1090" s="54"/>
      <c r="FT1090" s="54"/>
      <c r="FU1090" s="54"/>
      <c r="FV1090" s="54"/>
      <c r="FW1090" s="54"/>
      <c r="FX1090" s="54"/>
      <c r="FY1090" s="54"/>
      <c r="FZ1090" s="54"/>
      <c r="GA1090" s="54"/>
      <c r="GB1090" s="54"/>
      <c r="GC1090" s="54"/>
      <c r="GD1090" s="54"/>
      <c r="GE1090" s="54"/>
      <c r="GF1090" s="54"/>
      <c r="GG1090" s="54"/>
      <c r="GH1090" s="54"/>
      <c r="GI1090" s="54"/>
      <c r="GJ1090" s="54"/>
      <c r="GK1090" s="54"/>
      <c r="GL1090" s="54"/>
      <c r="GM1090" s="54"/>
      <c r="GN1090" s="54"/>
      <c r="GO1090" s="54"/>
      <c r="GP1090" s="54"/>
      <c r="GQ1090" s="54"/>
      <c r="GR1090" s="54"/>
      <c r="GS1090" s="54"/>
      <c r="GT1090" s="54"/>
      <c r="GU1090" s="54"/>
      <c r="GV1090" s="54"/>
      <c r="GW1090" s="54"/>
      <c r="GX1090" s="54"/>
      <c r="GY1090" s="54"/>
      <c r="GZ1090" s="54"/>
      <c r="HA1090" s="54"/>
      <c r="HB1090" s="54"/>
      <c r="HC1090" s="54"/>
      <c r="HD1090" s="54"/>
      <c r="HE1090" s="54"/>
      <c r="HF1090" s="54"/>
      <c r="HG1090" s="54"/>
      <c r="HH1090" s="54"/>
      <c r="HI1090" s="54"/>
      <c r="HJ1090" s="54"/>
      <c r="HK1090" s="54"/>
      <c r="HL1090" s="54"/>
      <c r="HM1090" s="54"/>
      <c r="HN1090" s="54"/>
      <c r="HO1090" s="54"/>
      <c r="HP1090" s="54"/>
      <c r="HQ1090" s="54"/>
      <c r="HR1090" s="54"/>
      <c r="HS1090" s="54"/>
      <c r="HT1090" s="54"/>
      <c r="HU1090" s="54"/>
      <c r="HV1090" s="54"/>
      <c r="HW1090" s="54"/>
      <c r="HX1090" s="54"/>
      <c r="HY1090" s="54"/>
      <c r="HZ1090" s="54"/>
      <c r="IA1090" s="54"/>
      <c r="IB1090" s="54"/>
      <c r="IC1090" s="54"/>
      <c r="ID1090" s="54"/>
      <c r="IE1090" s="54"/>
      <c r="IF1090" s="54"/>
      <c r="IG1090" s="54"/>
      <c r="IH1090" s="54"/>
      <c r="II1090" s="54"/>
      <c r="IJ1090" s="54"/>
      <c r="IK1090" s="54"/>
      <c r="IL1090" s="54"/>
      <c r="IM1090" s="54"/>
      <c r="IN1090" s="54"/>
      <c r="IO1090" s="54"/>
      <c r="IP1090" s="54"/>
      <c r="IQ1090" s="54"/>
      <c r="IR1090" s="54"/>
      <c r="IS1090" s="54"/>
      <c r="IT1090" s="54"/>
      <c r="IU1090" s="54"/>
      <c r="IV1090" s="54"/>
      <c r="IW1090" s="54"/>
      <c r="IX1090" s="54"/>
      <c r="IY1090" s="54"/>
      <c r="IZ1090" s="54"/>
      <c r="JA1090" s="16"/>
      <c r="JB1090" s="16"/>
      <c r="JC1090" s="16"/>
      <c r="JD1090" s="16"/>
    </row>
    <row r="1091" spans="1:264" s="6" customFormat="1" x14ac:dyDescent="0.25">
      <c r="A1091" s="55">
        <v>1087</v>
      </c>
      <c r="B1091" s="56">
        <f>ESTUDIANTES!B1091</f>
        <v>0</v>
      </c>
      <c r="C1091" s="56">
        <f>ESTUDIANTES!C1091</f>
        <v>0</v>
      </c>
      <c r="D1091" s="97">
        <f>ESTUDIANTES!D1091</f>
        <v>0</v>
      </c>
      <c r="E1091" s="97"/>
      <c r="F1091" s="97"/>
      <c r="G1091" s="97"/>
      <c r="H1091" s="57">
        <f>ESTUDIANTES!H1091</f>
        <v>0</v>
      </c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A1091" s="54"/>
      <c r="CB1091" s="54"/>
      <c r="CC1091" s="54"/>
      <c r="CD1091" s="54"/>
      <c r="CE1091" s="54"/>
      <c r="CF1091" s="54"/>
      <c r="CG1091" s="54"/>
      <c r="CH1091" s="54"/>
      <c r="CI1091" s="54"/>
      <c r="CJ1091" s="54"/>
      <c r="CK1091" s="54"/>
      <c r="CL1091" s="54"/>
      <c r="CM1091" s="54"/>
      <c r="CN1091" s="54"/>
      <c r="CO1091" s="54"/>
      <c r="CP1091" s="54"/>
      <c r="CQ1091" s="54"/>
      <c r="CR1091" s="54"/>
      <c r="CS1091" s="54"/>
      <c r="CT1091" s="54"/>
      <c r="CU1091" s="54"/>
      <c r="CV1091" s="54"/>
      <c r="CW1091" s="54"/>
      <c r="CX1091" s="54"/>
      <c r="CY1091" s="54"/>
      <c r="CZ1091" s="54"/>
      <c r="DA1091" s="54"/>
      <c r="DB1091" s="54"/>
      <c r="DC1091" s="54"/>
      <c r="DD1091" s="54"/>
      <c r="DE1091" s="54"/>
      <c r="DF1091" s="54"/>
      <c r="DG1091" s="54"/>
      <c r="DH1091" s="54"/>
      <c r="DI1091" s="54"/>
      <c r="DJ1091" s="54"/>
      <c r="DK1091" s="54"/>
      <c r="DL1091" s="54"/>
      <c r="DM1091" s="54"/>
      <c r="DN1091" s="54"/>
      <c r="DO1091" s="54"/>
      <c r="DP1091" s="54"/>
      <c r="DQ1091" s="54"/>
      <c r="DR1091" s="54"/>
      <c r="DS1091" s="54"/>
      <c r="DT1091" s="54"/>
      <c r="DU1091" s="54"/>
      <c r="DV1091" s="54"/>
      <c r="DW1091" s="54"/>
      <c r="DX1091" s="54"/>
      <c r="DY1091" s="54"/>
      <c r="DZ1091" s="54"/>
      <c r="EA1091" s="54"/>
      <c r="EB1091" s="54"/>
      <c r="EC1091" s="54"/>
      <c r="ED1091" s="54"/>
      <c r="EE1091" s="54"/>
      <c r="EF1091" s="54"/>
      <c r="EG1091" s="54"/>
      <c r="EH1091" s="54"/>
      <c r="EI1091" s="54"/>
      <c r="EJ1091" s="54"/>
      <c r="EK1091" s="54"/>
      <c r="EL1091" s="54"/>
      <c r="EM1091" s="54"/>
      <c r="EN1091" s="54"/>
      <c r="EO1091" s="54"/>
      <c r="EP1091" s="54"/>
      <c r="EQ1091" s="54"/>
      <c r="ER1091" s="54"/>
      <c r="ES1091" s="54"/>
      <c r="ET1091" s="54"/>
      <c r="EU1091" s="54"/>
      <c r="EV1091" s="54"/>
      <c r="EW1091" s="54"/>
      <c r="EX1091" s="54"/>
      <c r="EY1091" s="54"/>
      <c r="EZ1091" s="54"/>
      <c r="FA1091" s="54"/>
      <c r="FB1091" s="54"/>
      <c r="FC1091" s="54"/>
      <c r="FD1091" s="54"/>
      <c r="FE1091" s="54"/>
      <c r="FF1091" s="54"/>
      <c r="FG1091" s="54"/>
      <c r="FH1091" s="54"/>
      <c r="FI1091" s="54"/>
      <c r="FJ1091" s="54"/>
      <c r="FK1091" s="54"/>
      <c r="FL1091" s="54"/>
      <c r="FM1091" s="54"/>
      <c r="FN1091" s="54"/>
      <c r="FO1091" s="54"/>
      <c r="FP1091" s="54"/>
      <c r="FQ1091" s="54"/>
      <c r="FR1091" s="54"/>
      <c r="FS1091" s="54"/>
      <c r="FT1091" s="54"/>
      <c r="FU1091" s="54"/>
      <c r="FV1091" s="54"/>
      <c r="FW1091" s="54"/>
      <c r="FX1091" s="54"/>
      <c r="FY1091" s="54"/>
      <c r="FZ1091" s="54"/>
      <c r="GA1091" s="54"/>
      <c r="GB1091" s="54"/>
      <c r="GC1091" s="54"/>
      <c r="GD1091" s="54"/>
      <c r="GE1091" s="54"/>
      <c r="GF1091" s="54"/>
      <c r="GG1091" s="54"/>
      <c r="GH1091" s="54"/>
      <c r="GI1091" s="54"/>
      <c r="GJ1091" s="54"/>
      <c r="GK1091" s="54"/>
      <c r="GL1091" s="54"/>
      <c r="GM1091" s="54"/>
      <c r="GN1091" s="54"/>
      <c r="GO1091" s="54"/>
      <c r="GP1091" s="54"/>
      <c r="GQ1091" s="54"/>
      <c r="GR1091" s="54"/>
      <c r="GS1091" s="54"/>
      <c r="GT1091" s="54"/>
      <c r="GU1091" s="54"/>
      <c r="GV1091" s="54"/>
      <c r="GW1091" s="54"/>
      <c r="GX1091" s="54"/>
      <c r="GY1091" s="54"/>
      <c r="GZ1091" s="54"/>
      <c r="HA1091" s="54"/>
      <c r="HB1091" s="54"/>
      <c r="HC1091" s="54"/>
      <c r="HD1091" s="54"/>
      <c r="HE1091" s="54"/>
      <c r="HF1091" s="54"/>
      <c r="HG1091" s="54"/>
      <c r="HH1091" s="54"/>
      <c r="HI1091" s="54"/>
      <c r="HJ1091" s="54"/>
      <c r="HK1091" s="54"/>
      <c r="HL1091" s="54"/>
      <c r="HM1091" s="54"/>
      <c r="HN1091" s="54"/>
      <c r="HO1091" s="54"/>
      <c r="HP1091" s="54"/>
      <c r="HQ1091" s="54"/>
      <c r="HR1091" s="54"/>
      <c r="HS1091" s="54"/>
      <c r="HT1091" s="54"/>
      <c r="HU1091" s="54"/>
      <c r="HV1091" s="54"/>
      <c r="HW1091" s="54"/>
      <c r="HX1091" s="54"/>
      <c r="HY1091" s="54"/>
      <c r="HZ1091" s="54"/>
      <c r="IA1091" s="54"/>
      <c r="IB1091" s="54"/>
      <c r="IC1091" s="54"/>
      <c r="ID1091" s="54"/>
      <c r="IE1091" s="54"/>
      <c r="IF1091" s="54"/>
      <c r="IG1091" s="54"/>
      <c r="IH1091" s="54"/>
      <c r="II1091" s="54"/>
      <c r="IJ1091" s="54"/>
      <c r="IK1091" s="54"/>
      <c r="IL1091" s="54"/>
      <c r="IM1091" s="54"/>
      <c r="IN1091" s="54"/>
      <c r="IO1091" s="54"/>
      <c r="IP1091" s="54"/>
      <c r="IQ1091" s="54"/>
      <c r="IR1091" s="54"/>
      <c r="IS1091" s="54"/>
      <c r="IT1091" s="54"/>
      <c r="IU1091" s="54"/>
      <c r="IV1091" s="54"/>
      <c r="IW1091" s="54"/>
      <c r="IX1091" s="54"/>
      <c r="IY1091" s="54"/>
      <c r="IZ1091" s="54"/>
      <c r="JA1091" s="16"/>
      <c r="JB1091" s="16"/>
      <c r="JC1091" s="16"/>
      <c r="JD1091" s="16"/>
    </row>
    <row r="1092" spans="1:264" s="6" customFormat="1" x14ac:dyDescent="0.25">
      <c r="A1092" s="55">
        <v>1088</v>
      </c>
      <c r="B1092" s="56">
        <f>ESTUDIANTES!B1092</f>
        <v>0</v>
      </c>
      <c r="C1092" s="56">
        <f>ESTUDIANTES!C1092</f>
        <v>0</v>
      </c>
      <c r="D1092" s="97">
        <f>ESTUDIANTES!D1092</f>
        <v>0</v>
      </c>
      <c r="E1092" s="97"/>
      <c r="F1092" s="97"/>
      <c r="G1092" s="97"/>
      <c r="H1092" s="57">
        <f>ESTUDIANTES!H1092</f>
        <v>0</v>
      </c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A1092" s="54"/>
      <c r="CB1092" s="54"/>
      <c r="CC1092" s="54"/>
      <c r="CD1092" s="54"/>
      <c r="CE1092" s="54"/>
      <c r="CF1092" s="54"/>
      <c r="CG1092" s="54"/>
      <c r="CH1092" s="54"/>
      <c r="CI1092" s="54"/>
      <c r="CJ1092" s="54"/>
      <c r="CK1092" s="54"/>
      <c r="CL1092" s="54"/>
      <c r="CM1092" s="54"/>
      <c r="CN1092" s="54"/>
      <c r="CO1092" s="54"/>
      <c r="CP1092" s="54"/>
      <c r="CQ1092" s="54"/>
      <c r="CR1092" s="54"/>
      <c r="CS1092" s="54"/>
      <c r="CT1092" s="54"/>
      <c r="CU1092" s="54"/>
      <c r="CV1092" s="54"/>
      <c r="CW1092" s="54"/>
      <c r="CX1092" s="54"/>
      <c r="CY1092" s="54"/>
      <c r="CZ1092" s="54"/>
      <c r="DA1092" s="54"/>
      <c r="DB1092" s="54"/>
      <c r="DC1092" s="54"/>
      <c r="DD1092" s="54"/>
      <c r="DE1092" s="54"/>
      <c r="DF1092" s="54"/>
      <c r="DG1092" s="54"/>
      <c r="DH1092" s="54"/>
      <c r="DI1092" s="54"/>
      <c r="DJ1092" s="54"/>
      <c r="DK1092" s="54"/>
      <c r="DL1092" s="54"/>
      <c r="DM1092" s="54"/>
      <c r="DN1092" s="54"/>
      <c r="DO1092" s="54"/>
      <c r="DP1092" s="54"/>
      <c r="DQ1092" s="54"/>
      <c r="DR1092" s="54"/>
      <c r="DS1092" s="54"/>
      <c r="DT1092" s="54"/>
      <c r="DU1092" s="54"/>
      <c r="DV1092" s="54"/>
      <c r="DW1092" s="54"/>
      <c r="DX1092" s="54"/>
      <c r="DY1092" s="54"/>
      <c r="DZ1092" s="54"/>
      <c r="EA1092" s="54"/>
      <c r="EB1092" s="54"/>
      <c r="EC1092" s="54"/>
      <c r="ED1092" s="54"/>
      <c r="EE1092" s="54"/>
      <c r="EF1092" s="54"/>
      <c r="EG1092" s="54"/>
      <c r="EH1092" s="54"/>
      <c r="EI1092" s="54"/>
      <c r="EJ1092" s="54"/>
      <c r="EK1092" s="54"/>
      <c r="EL1092" s="54"/>
      <c r="EM1092" s="54"/>
      <c r="EN1092" s="54"/>
      <c r="EO1092" s="54"/>
      <c r="EP1092" s="54"/>
      <c r="EQ1092" s="54"/>
      <c r="ER1092" s="54"/>
      <c r="ES1092" s="54"/>
      <c r="ET1092" s="54"/>
      <c r="EU1092" s="54"/>
      <c r="EV1092" s="54"/>
      <c r="EW1092" s="54"/>
      <c r="EX1092" s="54"/>
      <c r="EY1092" s="54"/>
      <c r="EZ1092" s="54"/>
      <c r="FA1092" s="54"/>
      <c r="FB1092" s="54"/>
      <c r="FC1092" s="54"/>
      <c r="FD1092" s="54"/>
      <c r="FE1092" s="54"/>
      <c r="FF1092" s="54"/>
      <c r="FG1092" s="54"/>
      <c r="FH1092" s="54"/>
      <c r="FI1092" s="54"/>
      <c r="FJ1092" s="54"/>
      <c r="FK1092" s="54"/>
      <c r="FL1092" s="54"/>
      <c r="FM1092" s="54"/>
      <c r="FN1092" s="54"/>
      <c r="FO1092" s="54"/>
      <c r="FP1092" s="54"/>
      <c r="FQ1092" s="54"/>
      <c r="FR1092" s="54"/>
      <c r="FS1092" s="54"/>
      <c r="FT1092" s="54"/>
      <c r="FU1092" s="54"/>
      <c r="FV1092" s="54"/>
      <c r="FW1092" s="54"/>
      <c r="FX1092" s="54"/>
      <c r="FY1092" s="54"/>
      <c r="FZ1092" s="54"/>
      <c r="GA1092" s="54"/>
      <c r="GB1092" s="54"/>
      <c r="GC1092" s="54"/>
      <c r="GD1092" s="54"/>
      <c r="GE1092" s="54"/>
      <c r="GF1092" s="54"/>
      <c r="GG1092" s="54"/>
      <c r="GH1092" s="54"/>
      <c r="GI1092" s="54"/>
      <c r="GJ1092" s="54"/>
      <c r="GK1092" s="54"/>
      <c r="GL1092" s="54"/>
      <c r="GM1092" s="54"/>
      <c r="GN1092" s="54"/>
      <c r="GO1092" s="54"/>
      <c r="GP1092" s="54"/>
      <c r="GQ1092" s="54"/>
      <c r="GR1092" s="54"/>
      <c r="GS1092" s="54"/>
      <c r="GT1092" s="54"/>
      <c r="GU1092" s="54"/>
      <c r="GV1092" s="54"/>
      <c r="GW1092" s="54"/>
      <c r="GX1092" s="54"/>
      <c r="GY1092" s="54"/>
      <c r="GZ1092" s="54"/>
      <c r="HA1092" s="54"/>
      <c r="HB1092" s="54"/>
      <c r="HC1092" s="54"/>
      <c r="HD1092" s="54"/>
      <c r="HE1092" s="54"/>
      <c r="HF1092" s="54"/>
      <c r="HG1092" s="54"/>
      <c r="HH1092" s="54"/>
      <c r="HI1092" s="54"/>
      <c r="HJ1092" s="54"/>
      <c r="HK1092" s="54"/>
      <c r="HL1092" s="54"/>
      <c r="HM1092" s="54"/>
      <c r="HN1092" s="54"/>
      <c r="HO1092" s="54"/>
      <c r="HP1092" s="54"/>
      <c r="HQ1092" s="54"/>
      <c r="HR1092" s="54"/>
      <c r="HS1092" s="54"/>
      <c r="HT1092" s="54"/>
      <c r="HU1092" s="54"/>
      <c r="HV1092" s="54"/>
      <c r="HW1092" s="54"/>
      <c r="HX1092" s="54"/>
      <c r="HY1092" s="54"/>
      <c r="HZ1092" s="54"/>
      <c r="IA1092" s="54"/>
      <c r="IB1092" s="54"/>
      <c r="IC1092" s="54"/>
      <c r="ID1092" s="54"/>
      <c r="IE1092" s="54"/>
      <c r="IF1092" s="54"/>
      <c r="IG1092" s="54"/>
      <c r="IH1092" s="54"/>
      <c r="II1092" s="54"/>
      <c r="IJ1092" s="54"/>
      <c r="IK1092" s="54"/>
      <c r="IL1092" s="54"/>
      <c r="IM1092" s="54"/>
      <c r="IN1092" s="54"/>
      <c r="IO1092" s="54"/>
      <c r="IP1092" s="54"/>
      <c r="IQ1092" s="54"/>
      <c r="IR1092" s="54"/>
      <c r="IS1092" s="54"/>
      <c r="IT1092" s="54"/>
      <c r="IU1092" s="54"/>
      <c r="IV1092" s="54"/>
      <c r="IW1092" s="54"/>
      <c r="IX1092" s="54"/>
      <c r="IY1092" s="54"/>
      <c r="IZ1092" s="54"/>
      <c r="JA1092" s="16"/>
      <c r="JB1092" s="16"/>
      <c r="JC1092" s="16"/>
      <c r="JD1092" s="16"/>
    </row>
    <row r="1093" spans="1:264" s="6" customFormat="1" x14ac:dyDescent="0.25">
      <c r="A1093" s="55">
        <v>1089</v>
      </c>
      <c r="B1093" s="56">
        <f>ESTUDIANTES!B1093</f>
        <v>0</v>
      </c>
      <c r="C1093" s="56">
        <f>ESTUDIANTES!C1093</f>
        <v>0</v>
      </c>
      <c r="D1093" s="97">
        <f>ESTUDIANTES!D1093</f>
        <v>0</v>
      </c>
      <c r="E1093" s="97"/>
      <c r="F1093" s="97"/>
      <c r="G1093" s="97"/>
      <c r="H1093" s="57">
        <f>ESTUDIANTES!H1093</f>
        <v>0</v>
      </c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  <c r="CP1093" s="54"/>
      <c r="CQ1093" s="54"/>
      <c r="CR1093" s="54"/>
      <c r="CS1093" s="54"/>
      <c r="CT1093" s="54"/>
      <c r="CU1093" s="54"/>
      <c r="CV1093" s="54"/>
      <c r="CW1093" s="54"/>
      <c r="CX1093" s="54"/>
      <c r="CY1093" s="54"/>
      <c r="CZ1093" s="54"/>
      <c r="DA1093" s="54"/>
      <c r="DB1093" s="54"/>
      <c r="DC1093" s="54"/>
      <c r="DD1093" s="54"/>
      <c r="DE1093" s="54"/>
      <c r="DF1093" s="54"/>
      <c r="DG1093" s="54"/>
      <c r="DH1093" s="54"/>
      <c r="DI1093" s="54"/>
      <c r="DJ1093" s="54"/>
      <c r="DK1093" s="54"/>
      <c r="DL1093" s="54"/>
      <c r="DM1093" s="54"/>
      <c r="DN1093" s="54"/>
      <c r="DO1093" s="54"/>
      <c r="DP1093" s="54"/>
      <c r="DQ1093" s="54"/>
      <c r="DR1093" s="54"/>
      <c r="DS1093" s="54"/>
      <c r="DT1093" s="54"/>
      <c r="DU1093" s="54"/>
      <c r="DV1093" s="54"/>
      <c r="DW1093" s="54"/>
      <c r="DX1093" s="54"/>
      <c r="DY1093" s="54"/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  <c r="EJ1093" s="54"/>
      <c r="EK1093" s="54"/>
      <c r="EL1093" s="54"/>
      <c r="EM1093" s="54"/>
      <c r="EN1093" s="54"/>
      <c r="EO1093" s="54"/>
      <c r="EP1093" s="54"/>
      <c r="EQ1093" s="54"/>
      <c r="ER1093" s="54"/>
      <c r="ES1093" s="54"/>
      <c r="ET1093" s="54"/>
      <c r="EU1093" s="54"/>
      <c r="EV1093" s="54"/>
      <c r="EW1093" s="54"/>
      <c r="EX1093" s="54"/>
      <c r="EY1093" s="54"/>
      <c r="EZ1093" s="54"/>
      <c r="FA1093" s="54"/>
      <c r="FB1093" s="54"/>
      <c r="FC1093" s="54"/>
      <c r="FD1093" s="54"/>
      <c r="FE1093" s="54"/>
      <c r="FF1093" s="54"/>
      <c r="FG1093" s="54"/>
      <c r="FH1093" s="54"/>
      <c r="FI1093" s="54"/>
      <c r="FJ1093" s="54"/>
      <c r="FK1093" s="54"/>
      <c r="FL1093" s="54"/>
      <c r="FM1093" s="54"/>
      <c r="FN1093" s="54"/>
      <c r="FO1093" s="54"/>
      <c r="FP1093" s="54"/>
      <c r="FQ1093" s="54"/>
      <c r="FR1093" s="54"/>
      <c r="FS1093" s="54"/>
      <c r="FT1093" s="54"/>
      <c r="FU1093" s="54"/>
      <c r="FV1093" s="54"/>
      <c r="FW1093" s="54"/>
      <c r="FX1093" s="54"/>
      <c r="FY1093" s="54"/>
      <c r="FZ1093" s="54"/>
      <c r="GA1093" s="54"/>
      <c r="GB1093" s="54"/>
      <c r="GC1093" s="54"/>
      <c r="GD1093" s="54"/>
      <c r="GE1093" s="54"/>
      <c r="GF1093" s="54"/>
      <c r="GG1093" s="54"/>
      <c r="GH1093" s="54"/>
      <c r="GI1093" s="54"/>
      <c r="GJ1093" s="54"/>
      <c r="GK1093" s="54"/>
      <c r="GL1093" s="54"/>
      <c r="GM1093" s="54"/>
      <c r="GN1093" s="54"/>
      <c r="GO1093" s="54"/>
      <c r="GP1093" s="54"/>
      <c r="GQ1093" s="54"/>
      <c r="GR1093" s="54"/>
      <c r="GS1093" s="54"/>
      <c r="GT1093" s="54"/>
      <c r="GU1093" s="54"/>
      <c r="GV1093" s="54"/>
      <c r="GW1093" s="54"/>
      <c r="GX1093" s="54"/>
      <c r="GY1093" s="54"/>
      <c r="GZ1093" s="54"/>
      <c r="HA1093" s="54"/>
      <c r="HB1093" s="54"/>
      <c r="HC1093" s="54"/>
      <c r="HD1093" s="54"/>
      <c r="HE1093" s="54"/>
      <c r="HF1093" s="54"/>
      <c r="HG1093" s="54"/>
      <c r="HH1093" s="54"/>
      <c r="HI1093" s="54"/>
      <c r="HJ1093" s="54"/>
      <c r="HK1093" s="54"/>
      <c r="HL1093" s="54"/>
      <c r="HM1093" s="54"/>
      <c r="HN1093" s="54"/>
      <c r="HO1093" s="54"/>
      <c r="HP1093" s="54"/>
      <c r="HQ1093" s="54"/>
      <c r="HR1093" s="54"/>
      <c r="HS1093" s="54"/>
      <c r="HT1093" s="54"/>
      <c r="HU1093" s="54"/>
      <c r="HV1093" s="54"/>
      <c r="HW1093" s="54"/>
      <c r="HX1093" s="54"/>
      <c r="HY1093" s="54"/>
      <c r="HZ1093" s="54"/>
      <c r="IA1093" s="54"/>
      <c r="IB1093" s="54"/>
      <c r="IC1093" s="54"/>
      <c r="ID1093" s="54"/>
      <c r="IE1093" s="54"/>
      <c r="IF1093" s="54"/>
      <c r="IG1093" s="54"/>
      <c r="IH1093" s="54"/>
      <c r="II1093" s="54"/>
      <c r="IJ1093" s="54"/>
      <c r="IK1093" s="54"/>
      <c r="IL1093" s="54"/>
      <c r="IM1093" s="54"/>
      <c r="IN1093" s="54"/>
      <c r="IO1093" s="54"/>
      <c r="IP1093" s="54"/>
      <c r="IQ1093" s="54"/>
      <c r="IR1093" s="54"/>
      <c r="IS1093" s="54"/>
      <c r="IT1093" s="54"/>
      <c r="IU1093" s="54"/>
      <c r="IV1093" s="54"/>
      <c r="IW1093" s="54"/>
      <c r="IX1093" s="54"/>
      <c r="IY1093" s="54"/>
      <c r="IZ1093" s="54"/>
      <c r="JA1093" s="16"/>
      <c r="JB1093" s="16"/>
      <c r="JC1093" s="16"/>
      <c r="JD1093" s="16"/>
    </row>
    <row r="1094" spans="1:264" s="6" customFormat="1" x14ac:dyDescent="0.25">
      <c r="A1094" s="55">
        <v>1090</v>
      </c>
      <c r="B1094" s="56">
        <f>ESTUDIANTES!B1094</f>
        <v>0</v>
      </c>
      <c r="C1094" s="56">
        <f>ESTUDIANTES!C1094</f>
        <v>0</v>
      </c>
      <c r="D1094" s="97">
        <f>ESTUDIANTES!D1094</f>
        <v>0</v>
      </c>
      <c r="E1094" s="97"/>
      <c r="F1094" s="97"/>
      <c r="G1094" s="97"/>
      <c r="H1094" s="57">
        <f>ESTUDIANTES!H1094</f>
        <v>0</v>
      </c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  <c r="CP1094" s="54"/>
      <c r="CQ1094" s="54"/>
      <c r="CR1094" s="54"/>
      <c r="CS1094" s="54"/>
      <c r="CT1094" s="54"/>
      <c r="CU1094" s="54"/>
      <c r="CV1094" s="54"/>
      <c r="CW1094" s="54"/>
      <c r="CX1094" s="54"/>
      <c r="CY1094" s="54"/>
      <c r="CZ1094" s="54"/>
      <c r="DA1094" s="54"/>
      <c r="DB1094" s="54"/>
      <c r="DC1094" s="54"/>
      <c r="DD1094" s="54"/>
      <c r="DE1094" s="54"/>
      <c r="DF1094" s="54"/>
      <c r="DG1094" s="54"/>
      <c r="DH1094" s="54"/>
      <c r="DI1094" s="54"/>
      <c r="DJ1094" s="54"/>
      <c r="DK1094" s="54"/>
      <c r="DL1094" s="54"/>
      <c r="DM1094" s="54"/>
      <c r="DN1094" s="54"/>
      <c r="DO1094" s="54"/>
      <c r="DP1094" s="54"/>
      <c r="DQ1094" s="54"/>
      <c r="DR1094" s="54"/>
      <c r="DS1094" s="54"/>
      <c r="DT1094" s="54"/>
      <c r="DU1094" s="54"/>
      <c r="DV1094" s="54"/>
      <c r="DW1094" s="54"/>
      <c r="DX1094" s="54"/>
      <c r="DY1094" s="54"/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  <c r="EJ1094" s="54"/>
      <c r="EK1094" s="54"/>
      <c r="EL1094" s="54"/>
      <c r="EM1094" s="54"/>
      <c r="EN1094" s="54"/>
      <c r="EO1094" s="54"/>
      <c r="EP1094" s="54"/>
      <c r="EQ1094" s="54"/>
      <c r="ER1094" s="54"/>
      <c r="ES1094" s="54"/>
      <c r="ET1094" s="54"/>
      <c r="EU1094" s="54"/>
      <c r="EV1094" s="54"/>
      <c r="EW1094" s="54"/>
      <c r="EX1094" s="54"/>
      <c r="EY1094" s="54"/>
      <c r="EZ1094" s="54"/>
      <c r="FA1094" s="54"/>
      <c r="FB1094" s="54"/>
      <c r="FC1094" s="54"/>
      <c r="FD1094" s="54"/>
      <c r="FE1094" s="54"/>
      <c r="FF1094" s="54"/>
      <c r="FG1094" s="54"/>
      <c r="FH1094" s="54"/>
      <c r="FI1094" s="54"/>
      <c r="FJ1094" s="54"/>
      <c r="FK1094" s="54"/>
      <c r="FL1094" s="54"/>
      <c r="FM1094" s="54"/>
      <c r="FN1094" s="54"/>
      <c r="FO1094" s="54"/>
      <c r="FP1094" s="54"/>
      <c r="FQ1094" s="54"/>
      <c r="FR1094" s="54"/>
      <c r="FS1094" s="54"/>
      <c r="FT1094" s="54"/>
      <c r="FU1094" s="54"/>
      <c r="FV1094" s="54"/>
      <c r="FW1094" s="54"/>
      <c r="FX1094" s="54"/>
      <c r="FY1094" s="54"/>
      <c r="FZ1094" s="54"/>
      <c r="GA1094" s="54"/>
      <c r="GB1094" s="54"/>
      <c r="GC1094" s="54"/>
      <c r="GD1094" s="54"/>
      <c r="GE1094" s="54"/>
      <c r="GF1094" s="54"/>
      <c r="GG1094" s="54"/>
      <c r="GH1094" s="54"/>
      <c r="GI1094" s="54"/>
      <c r="GJ1094" s="54"/>
      <c r="GK1094" s="54"/>
      <c r="GL1094" s="54"/>
      <c r="GM1094" s="54"/>
      <c r="GN1094" s="54"/>
      <c r="GO1094" s="54"/>
      <c r="GP1094" s="54"/>
      <c r="GQ1094" s="54"/>
      <c r="GR1094" s="54"/>
      <c r="GS1094" s="54"/>
      <c r="GT1094" s="54"/>
      <c r="GU1094" s="54"/>
      <c r="GV1094" s="54"/>
      <c r="GW1094" s="54"/>
      <c r="GX1094" s="54"/>
      <c r="GY1094" s="54"/>
      <c r="GZ1094" s="54"/>
      <c r="HA1094" s="54"/>
      <c r="HB1094" s="54"/>
      <c r="HC1094" s="54"/>
      <c r="HD1094" s="54"/>
      <c r="HE1094" s="54"/>
      <c r="HF1094" s="54"/>
      <c r="HG1094" s="54"/>
      <c r="HH1094" s="54"/>
      <c r="HI1094" s="54"/>
      <c r="HJ1094" s="54"/>
      <c r="HK1094" s="54"/>
      <c r="HL1094" s="54"/>
      <c r="HM1094" s="54"/>
      <c r="HN1094" s="54"/>
      <c r="HO1094" s="54"/>
      <c r="HP1094" s="54"/>
      <c r="HQ1094" s="54"/>
      <c r="HR1094" s="54"/>
      <c r="HS1094" s="54"/>
      <c r="HT1094" s="54"/>
      <c r="HU1094" s="54"/>
      <c r="HV1094" s="54"/>
      <c r="HW1094" s="54"/>
      <c r="HX1094" s="54"/>
      <c r="HY1094" s="54"/>
      <c r="HZ1094" s="54"/>
      <c r="IA1094" s="54"/>
      <c r="IB1094" s="54"/>
      <c r="IC1094" s="54"/>
      <c r="ID1094" s="54"/>
      <c r="IE1094" s="54"/>
      <c r="IF1094" s="54"/>
      <c r="IG1094" s="54"/>
      <c r="IH1094" s="54"/>
      <c r="II1094" s="54"/>
      <c r="IJ1094" s="54"/>
      <c r="IK1094" s="54"/>
      <c r="IL1094" s="54"/>
      <c r="IM1094" s="54"/>
      <c r="IN1094" s="54"/>
      <c r="IO1094" s="54"/>
      <c r="IP1094" s="54"/>
      <c r="IQ1094" s="54"/>
      <c r="IR1094" s="54"/>
      <c r="IS1094" s="54"/>
      <c r="IT1094" s="54"/>
      <c r="IU1094" s="54"/>
      <c r="IV1094" s="54"/>
      <c r="IW1094" s="54"/>
      <c r="IX1094" s="54"/>
      <c r="IY1094" s="54"/>
      <c r="IZ1094" s="54"/>
      <c r="JA1094" s="16"/>
      <c r="JB1094" s="16"/>
      <c r="JC1094" s="16"/>
      <c r="JD1094" s="16"/>
    </row>
    <row r="1095" spans="1:264" s="6" customFormat="1" x14ac:dyDescent="0.25">
      <c r="A1095" s="55">
        <v>1091</v>
      </c>
      <c r="B1095" s="56">
        <f>ESTUDIANTES!B1095</f>
        <v>0</v>
      </c>
      <c r="C1095" s="56">
        <f>ESTUDIANTES!C1095</f>
        <v>0</v>
      </c>
      <c r="D1095" s="97">
        <f>ESTUDIANTES!D1095</f>
        <v>0</v>
      </c>
      <c r="E1095" s="97"/>
      <c r="F1095" s="97"/>
      <c r="G1095" s="97"/>
      <c r="H1095" s="57">
        <f>ESTUDIANTES!H1095</f>
        <v>0</v>
      </c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  <c r="CP1095" s="54"/>
      <c r="CQ1095" s="54"/>
      <c r="CR1095" s="54"/>
      <c r="CS1095" s="54"/>
      <c r="CT1095" s="54"/>
      <c r="CU1095" s="54"/>
      <c r="CV1095" s="54"/>
      <c r="CW1095" s="54"/>
      <c r="CX1095" s="54"/>
      <c r="CY1095" s="54"/>
      <c r="CZ1095" s="54"/>
      <c r="DA1095" s="54"/>
      <c r="DB1095" s="54"/>
      <c r="DC1095" s="54"/>
      <c r="DD1095" s="54"/>
      <c r="DE1095" s="54"/>
      <c r="DF1095" s="54"/>
      <c r="DG1095" s="54"/>
      <c r="DH1095" s="54"/>
      <c r="DI1095" s="54"/>
      <c r="DJ1095" s="54"/>
      <c r="DK1095" s="54"/>
      <c r="DL1095" s="54"/>
      <c r="DM1095" s="54"/>
      <c r="DN1095" s="54"/>
      <c r="DO1095" s="54"/>
      <c r="DP1095" s="54"/>
      <c r="DQ1095" s="54"/>
      <c r="DR1095" s="54"/>
      <c r="DS1095" s="54"/>
      <c r="DT1095" s="54"/>
      <c r="DU1095" s="54"/>
      <c r="DV1095" s="54"/>
      <c r="DW1095" s="54"/>
      <c r="DX1095" s="54"/>
      <c r="DY1095" s="54"/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  <c r="EJ1095" s="54"/>
      <c r="EK1095" s="54"/>
      <c r="EL1095" s="54"/>
      <c r="EM1095" s="54"/>
      <c r="EN1095" s="54"/>
      <c r="EO1095" s="54"/>
      <c r="EP1095" s="54"/>
      <c r="EQ1095" s="54"/>
      <c r="ER1095" s="54"/>
      <c r="ES1095" s="54"/>
      <c r="ET1095" s="54"/>
      <c r="EU1095" s="54"/>
      <c r="EV1095" s="54"/>
      <c r="EW1095" s="54"/>
      <c r="EX1095" s="54"/>
      <c r="EY1095" s="54"/>
      <c r="EZ1095" s="54"/>
      <c r="FA1095" s="54"/>
      <c r="FB1095" s="54"/>
      <c r="FC1095" s="54"/>
      <c r="FD1095" s="54"/>
      <c r="FE1095" s="54"/>
      <c r="FF1095" s="54"/>
      <c r="FG1095" s="54"/>
      <c r="FH1095" s="54"/>
      <c r="FI1095" s="54"/>
      <c r="FJ1095" s="54"/>
      <c r="FK1095" s="54"/>
      <c r="FL1095" s="54"/>
      <c r="FM1095" s="54"/>
      <c r="FN1095" s="54"/>
      <c r="FO1095" s="54"/>
      <c r="FP1095" s="54"/>
      <c r="FQ1095" s="54"/>
      <c r="FR1095" s="54"/>
      <c r="FS1095" s="54"/>
      <c r="FT1095" s="54"/>
      <c r="FU1095" s="54"/>
      <c r="FV1095" s="54"/>
      <c r="FW1095" s="54"/>
      <c r="FX1095" s="54"/>
      <c r="FY1095" s="54"/>
      <c r="FZ1095" s="54"/>
      <c r="GA1095" s="54"/>
      <c r="GB1095" s="54"/>
      <c r="GC1095" s="54"/>
      <c r="GD1095" s="54"/>
      <c r="GE1095" s="54"/>
      <c r="GF1095" s="54"/>
      <c r="GG1095" s="54"/>
      <c r="GH1095" s="54"/>
      <c r="GI1095" s="54"/>
      <c r="GJ1095" s="54"/>
      <c r="GK1095" s="54"/>
      <c r="GL1095" s="54"/>
      <c r="GM1095" s="54"/>
      <c r="GN1095" s="54"/>
      <c r="GO1095" s="54"/>
      <c r="GP1095" s="54"/>
      <c r="GQ1095" s="54"/>
      <c r="GR1095" s="54"/>
      <c r="GS1095" s="54"/>
      <c r="GT1095" s="54"/>
      <c r="GU1095" s="54"/>
      <c r="GV1095" s="54"/>
      <c r="GW1095" s="54"/>
      <c r="GX1095" s="54"/>
      <c r="GY1095" s="54"/>
      <c r="GZ1095" s="54"/>
      <c r="HA1095" s="54"/>
      <c r="HB1095" s="54"/>
      <c r="HC1095" s="54"/>
      <c r="HD1095" s="54"/>
      <c r="HE1095" s="54"/>
      <c r="HF1095" s="54"/>
      <c r="HG1095" s="54"/>
      <c r="HH1095" s="54"/>
      <c r="HI1095" s="54"/>
      <c r="HJ1095" s="54"/>
      <c r="HK1095" s="54"/>
      <c r="HL1095" s="54"/>
      <c r="HM1095" s="54"/>
      <c r="HN1095" s="54"/>
      <c r="HO1095" s="54"/>
      <c r="HP1095" s="54"/>
      <c r="HQ1095" s="54"/>
      <c r="HR1095" s="54"/>
      <c r="HS1095" s="54"/>
      <c r="HT1095" s="54"/>
      <c r="HU1095" s="54"/>
      <c r="HV1095" s="54"/>
      <c r="HW1095" s="54"/>
      <c r="HX1095" s="54"/>
      <c r="HY1095" s="54"/>
      <c r="HZ1095" s="54"/>
      <c r="IA1095" s="54"/>
      <c r="IB1095" s="54"/>
      <c r="IC1095" s="54"/>
      <c r="ID1095" s="54"/>
      <c r="IE1095" s="54"/>
      <c r="IF1095" s="54"/>
      <c r="IG1095" s="54"/>
      <c r="IH1095" s="54"/>
      <c r="II1095" s="54"/>
      <c r="IJ1095" s="54"/>
      <c r="IK1095" s="54"/>
      <c r="IL1095" s="54"/>
      <c r="IM1095" s="54"/>
      <c r="IN1095" s="54"/>
      <c r="IO1095" s="54"/>
      <c r="IP1095" s="54"/>
      <c r="IQ1095" s="54"/>
      <c r="IR1095" s="54"/>
      <c r="IS1095" s="54"/>
      <c r="IT1095" s="54"/>
      <c r="IU1095" s="54"/>
      <c r="IV1095" s="54"/>
      <c r="IW1095" s="54"/>
      <c r="IX1095" s="54"/>
      <c r="IY1095" s="54"/>
      <c r="IZ1095" s="54"/>
      <c r="JA1095" s="16"/>
      <c r="JB1095" s="16"/>
      <c r="JC1095" s="16"/>
      <c r="JD1095" s="16"/>
    </row>
    <row r="1096" spans="1:264" s="6" customFormat="1" x14ac:dyDescent="0.25">
      <c r="A1096" s="55">
        <v>1092</v>
      </c>
      <c r="B1096" s="56">
        <f>ESTUDIANTES!B1096</f>
        <v>0</v>
      </c>
      <c r="C1096" s="56">
        <f>ESTUDIANTES!C1096</f>
        <v>0</v>
      </c>
      <c r="D1096" s="97">
        <f>ESTUDIANTES!D1096</f>
        <v>0</v>
      </c>
      <c r="E1096" s="97"/>
      <c r="F1096" s="97"/>
      <c r="G1096" s="97"/>
      <c r="H1096" s="57">
        <f>ESTUDIANTES!H1096</f>
        <v>0</v>
      </c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  <c r="CP1096" s="54"/>
      <c r="CQ1096" s="54"/>
      <c r="CR1096" s="54"/>
      <c r="CS1096" s="54"/>
      <c r="CT1096" s="54"/>
      <c r="CU1096" s="54"/>
      <c r="CV1096" s="54"/>
      <c r="CW1096" s="54"/>
      <c r="CX1096" s="54"/>
      <c r="CY1096" s="54"/>
      <c r="CZ1096" s="54"/>
      <c r="DA1096" s="54"/>
      <c r="DB1096" s="54"/>
      <c r="DC1096" s="54"/>
      <c r="DD1096" s="54"/>
      <c r="DE1096" s="54"/>
      <c r="DF1096" s="54"/>
      <c r="DG1096" s="54"/>
      <c r="DH1096" s="54"/>
      <c r="DI1096" s="54"/>
      <c r="DJ1096" s="54"/>
      <c r="DK1096" s="54"/>
      <c r="DL1096" s="54"/>
      <c r="DM1096" s="54"/>
      <c r="DN1096" s="54"/>
      <c r="DO1096" s="54"/>
      <c r="DP1096" s="54"/>
      <c r="DQ1096" s="54"/>
      <c r="DR1096" s="54"/>
      <c r="DS1096" s="54"/>
      <c r="DT1096" s="54"/>
      <c r="DU1096" s="54"/>
      <c r="DV1096" s="54"/>
      <c r="DW1096" s="54"/>
      <c r="DX1096" s="54"/>
      <c r="DY1096" s="54"/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  <c r="EJ1096" s="54"/>
      <c r="EK1096" s="54"/>
      <c r="EL1096" s="54"/>
      <c r="EM1096" s="54"/>
      <c r="EN1096" s="54"/>
      <c r="EO1096" s="54"/>
      <c r="EP1096" s="54"/>
      <c r="EQ1096" s="54"/>
      <c r="ER1096" s="54"/>
      <c r="ES1096" s="54"/>
      <c r="ET1096" s="54"/>
      <c r="EU1096" s="54"/>
      <c r="EV1096" s="54"/>
      <c r="EW1096" s="54"/>
      <c r="EX1096" s="54"/>
      <c r="EY1096" s="54"/>
      <c r="EZ1096" s="54"/>
      <c r="FA1096" s="54"/>
      <c r="FB1096" s="54"/>
      <c r="FC1096" s="54"/>
      <c r="FD1096" s="54"/>
      <c r="FE1096" s="54"/>
      <c r="FF1096" s="54"/>
      <c r="FG1096" s="54"/>
      <c r="FH1096" s="54"/>
      <c r="FI1096" s="54"/>
      <c r="FJ1096" s="54"/>
      <c r="FK1096" s="54"/>
      <c r="FL1096" s="54"/>
      <c r="FM1096" s="54"/>
      <c r="FN1096" s="54"/>
      <c r="FO1096" s="54"/>
      <c r="FP1096" s="54"/>
      <c r="FQ1096" s="54"/>
      <c r="FR1096" s="54"/>
      <c r="FS1096" s="54"/>
      <c r="FT1096" s="54"/>
      <c r="FU1096" s="54"/>
      <c r="FV1096" s="54"/>
      <c r="FW1096" s="54"/>
      <c r="FX1096" s="54"/>
      <c r="FY1096" s="54"/>
      <c r="FZ1096" s="54"/>
      <c r="GA1096" s="54"/>
      <c r="GB1096" s="54"/>
      <c r="GC1096" s="54"/>
      <c r="GD1096" s="54"/>
      <c r="GE1096" s="54"/>
      <c r="GF1096" s="54"/>
      <c r="GG1096" s="54"/>
      <c r="GH1096" s="54"/>
      <c r="GI1096" s="54"/>
      <c r="GJ1096" s="54"/>
      <c r="GK1096" s="54"/>
      <c r="GL1096" s="54"/>
      <c r="GM1096" s="54"/>
      <c r="GN1096" s="54"/>
      <c r="GO1096" s="54"/>
      <c r="GP1096" s="54"/>
      <c r="GQ1096" s="54"/>
      <c r="GR1096" s="54"/>
      <c r="GS1096" s="54"/>
      <c r="GT1096" s="54"/>
      <c r="GU1096" s="54"/>
      <c r="GV1096" s="54"/>
      <c r="GW1096" s="54"/>
      <c r="GX1096" s="54"/>
      <c r="GY1096" s="54"/>
      <c r="GZ1096" s="54"/>
      <c r="HA1096" s="54"/>
      <c r="HB1096" s="54"/>
      <c r="HC1096" s="54"/>
      <c r="HD1096" s="54"/>
      <c r="HE1096" s="54"/>
      <c r="HF1096" s="54"/>
      <c r="HG1096" s="54"/>
      <c r="HH1096" s="54"/>
      <c r="HI1096" s="54"/>
      <c r="HJ1096" s="54"/>
      <c r="HK1096" s="54"/>
      <c r="HL1096" s="54"/>
      <c r="HM1096" s="54"/>
      <c r="HN1096" s="54"/>
      <c r="HO1096" s="54"/>
      <c r="HP1096" s="54"/>
      <c r="HQ1096" s="54"/>
      <c r="HR1096" s="54"/>
      <c r="HS1096" s="54"/>
      <c r="HT1096" s="54"/>
      <c r="HU1096" s="54"/>
      <c r="HV1096" s="54"/>
      <c r="HW1096" s="54"/>
      <c r="HX1096" s="54"/>
      <c r="HY1096" s="54"/>
      <c r="HZ1096" s="54"/>
      <c r="IA1096" s="54"/>
      <c r="IB1096" s="54"/>
      <c r="IC1096" s="54"/>
      <c r="ID1096" s="54"/>
      <c r="IE1096" s="54"/>
      <c r="IF1096" s="54"/>
      <c r="IG1096" s="54"/>
      <c r="IH1096" s="54"/>
      <c r="II1096" s="54"/>
      <c r="IJ1096" s="54"/>
      <c r="IK1096" s="54"/>
      <c r="IL1096" s="54"/>
      <c r="IM1096" s="54"/>
      <c r="IN1096" s="54"/>
      <c r="IO1096" s="54"/>
      <c r="IP1096" s="54"/>
      <c r="IQ1096" s="54"/>
      <c r="IR1096" s="54"/>
      <c r="IS1096" s="54"/>
      <c r="IT1096" s="54"/>
      <c r="IU1096" s="54"/>
      <c r="IV1096" s="54"/>
      <c r="IW1096" s="54"/>
      <c r="IX1096" s="54"/>
      <c r="IY1096" s="54"/>
      <c r="IZ1096" s="54"/>
      <c r="JA1096" s="16"/>
      <c r="JB1096" s="16"/>
      <c r="JC1096" s="16"/>
      <c r="JD1096" s="16"/>
    </row>
    <row r="1097" spans="1:264" s="6" customFormat="1" x14ac:dyDescent="0.25">
      <c r="A1097" s="55">
        <v>1093</v>
      </c>
      <c r="B1097" s="56">
        <f>ESTUDIANTES!B1097</f>
        <v>0</v>
      </c>
      <c r="C1097" s="56">
        <f>ESTUDIANTES!C1097</f>
        <v>0</v>
      </c>
      <c r="D1097" s="97">
        <f>ESTUDIANTES!D1097</f>
        <v>0</v>
      </c>
      <c r="E1097" s="97"/>
      <c r="F1097" s="97"/>
      <c r="G1097" s="97"/>
      <c r="H1097" s="57">
        <f>ESTUDIANTES!H1097</f>
        <v>0</v>
      </c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  <c r="CP1097" s="54"/>
      <c r="CQ1097" s="54"/>
      <c r="CR1097" s="54"/>
      <c r="CS1097" s="54"/>
      <c r="CT1097" s="54"/>
      <c r="CU1097" s="54"/>
      <c r="CV1097" s="54"/>
      <c r="CW1097" s="54"/>
      <c r="CX1097" s="54"/>
      <c r="CY1097" s="54"/>
      <c r="CZ1097" s="54"/>
      <c r="DA1097" s="54"/>
      <c r="DB1097" s="54"/>
      <c r="DC1097" s="54"/>
      <c r="DD1097" s="54"/>
      <c r="DE1097" s="54"/>
      <c r="DF1097" s="54"/>
      <c r="DG1097" s="54"/>
      <c r="DH1097" s="54"/>
      <c r="DI1097" s="54"/>
      <c r="DJ1097" s="54"/>
      <c r="DK1097" s="54"/>
      <c r="DL1097" s="54"/>
      <c r="DM1097" s="54"/>
      <c r="DN1097" s="54"/>
      <c r="DO1097" s="54"/>
      <c r="DP1097" s="54"/>
      <c r="DQ1097" s="54"/>
      <c r="DR1097" s="54"/>
      <c r="DS1097" s="54"/>
      <c r="DT1097" s="54"/>
      <c r="DU1097" s="54"/>
      <c r="DV1097" s="54"/>
      <c r="DW1097" s="54"/>
      <c r="DX1097" s="54"/>
      <c r="DY1097" s="54"/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  <c r="EJ1097" s="54"/>
      <c r="EK1097" s="54"/>
      <c r="EL1097" s="54"/>
      <c r="EM1097" s="54"/>
      <c r="EN1097" s="54"/>
      <c r="EO1097" s="54"/>
      <c r="EP1097" s="54"/>
      <c r="EQ1097" s="54"/>
      <c r="ER1097" s="54"/>
      <c r="ES1097" s="54"/>
      <c r="ET1097" s="54"/>
      <c r="EU1097" s="54"/>
      <c r="EV1097" s="54"/>
      <c r="EW1097" s="54"/>
      <c r="EX1097" s="54"/>
      <c r="EY1097" s="54"/>
      <c r="EZ1097" s="54"/>
      <c r="FA1097" s="54"/>
      <c r="FB1097" s="54"/>
      <c r="FC1097" s="54"/>
      <c r="FD1097" s="54"/>
      <c r="FE1097" s="54"/>
      <c r="FF1097" s="54"/>
      <c r="FG1097" s="54"/>
      <c r="FH1097" s="54"/>
      <c r="FI1097" s="54"/>
      <c r="FJ1097" s="54"/>
      <c r="FK1097" s="54"/>
      <c r="FL1097" s="54"/>
      <c r="FM1097" s="54"/>
      <c r="FN1097" s="54"/>
      <c r="FO1097" s="54"/>
      <c r="FP1097" s="54"/>
      <c r="FQ1097" s="54"/>
      <c r="FR1097" s="54"/>
      <c r="FS1097" s="54"/>
      <c r="FT1097" s="54"/>
      <c r="FU1097" s="54"/>
      <c r="FV1097" s="54"/>
      <c r="FW1097" s="54"/>
      <c r="FX1097" s="54"/>
      <c r="FY1097" s="54"/>
      <c r="FZ1097" s="54"/>
      <c r="GA1097" s="54"/>
      <c r="GB1097" s="54"/>
      <c r="GC1097" s="54"/>
      <c r="GD1097" s="54"/>
      <c r="GE1097" s="54"/>
      <c r="GF1097" s="54"/>
      <c r="GG1097" s="54"/>
      <c r="GH1097" s="54"/>
      <c r="GI1097" s="54"/>
      <c r="GJ1097" s="54"/>
      <c r="GK1097" s="54"/>
      <c r="GL1097" s="54"/>
      <c r="GM1097" s="54"/>
      <c r="GN1097" s="54"/>
      <c r="GO1097" s="54"/>
      <c r="GP1097" s="54"/>
      <c r="GQ1097" s="54"/>
      <c r="GR1097" s="54"/>
      <c r="GS1097" s="54"/>
      <c r="GT1097" s="54"/>
      <c r="GU1097" s="54"/>
      <c r="GV1097" s="54"/>
      <c r="GW1097" s="54"/>
      <c r="GX1097" s="54"/>
      <c r="GY1097" s="54"/>
      <c r="GZ1097" s="54"/>
      <c r="HA1097" s="54"/>
      <c r="HB1097" s="54"/>
      <c r="HC1097" s="54"/>
      <c r="HD1097" s="54"/>
      <c r="HE1097" s="54"/>
      <c r="HF1097" s="54"/>
      <c r="HG1097" s="54"/>
      <c r="HH1097" s="54"/>
      <c r="HI1097" s="54"/>
      <c r="HJ1097" s="54"/>
      <c r="HK1097" s="54"/>
      <c r="HL1097" s="54"/>
      <c r="HM1097" s="54"/>
      <c r="HN1097" s="54"/>
      <c r="HO1097" s="54"/>
      <c r="HP1097" s="54"/>
      <c r="HQ1097" s="54"/>
      <c r="HR1097" s="54"/>
      <c r="HS1097" s="54"/>
      <c r="HT1097" s="54"/>
      <c r="HU1097" s="54"/>
      <c r="HV1097" s="54"/>
      <c r="HW1097" s="54"/>
      <c r="HX1097" s="54"/>
      <c r="HY1097" s="54"/>
      <c r="HZ1097" s="54"/>
      <c r="IA1097" s="54"/>
      <c r="IB1097" s="54"/>
      <c r="IC1097" s="54"/>
      <c r="ID1097" s="54"/>
      <c r="IE1097" s="54"/>
      <c r="IF1097" s="54"/>
      <c r="IG1097" s="54"/>
      <c r="IH1097" s="54"/>
      <c r="II1097" s="54"/>
      <c r="IJ1097" s="54"/>
      <c r="IK1097" s="54"/>
      <c r="IL1097" s="54"/>
      <c r="IM1097" s="54"/>
      <c r="IN1097" s="54"/>
      <c r="IO1097" s="54"/>
      <c r="IP1097" s="54"/>
      <c r="IQ1097" s="54"/>
      <c r="IR1097" s="54"/>
      <c r="IS1097" s="54"/>
      <c r="IT1097" s="54"/>
      <c r="IU1097" s="54"/>
      <c r="IV1097" s="54"/>
      <c r="IW1097" s="54"/>
      <c r="IX1097" s="54"/>
      <c r="IY1097" s="54"/>
      <c r="IZ1097" s="54"/>
      <c r="JA1097" s="16"/>
      <c r="JB1097" s="16"/>
      <c r="JC1097" s="16"/>
      <c r="JD1097" s="16"/>
    </row>
    <row r="1098" spans="1:264" s="6" customFormat="1" x14ac:dyDescent="0.25">
      <c r="A1098" s="55">
        <v>1094</v>
      </c>
      <c r="B1098" s="56">
        <f>ESTUDIANTES!B1098</f>
        <v>0</v>
      </c>
      <c r="C1098" s="56">
        <f>ESTUDIANTES!C1098</f>
        <v>0</v>
      </c>
      <c r="D1098" s="97">
        <f>ESTUDIANTES!D1098</f>
        <v>0</v>
      </c>
      <c r="E1098" s="97"/>
      <c r="F1098" s="97"/>
      <c r="G1098" s="97"/>
      <c r="H1098" s="57">
        <f>ESTUDIANTES!H1098</f>
        <v>0</v>
      </c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A1098" s="54"/>
      <c r="CB1098" s="54"/>
      <c r="CC1098" s="54"/>
      <c r="CD1098" s="54"/>
      <c r="CE1098" s="54"/>
      <c r="CF1098" s="54"/>
      <c r="CG1098" s="54"/>
      <c r="CH1098" s="54"/>
      <c r="CI1098" s="54"/>
      <c r="CJ1098" s="54"/>
      <c r="CK1098" s="54"/>
      <c r="CL1098" s="54"/>
      <c r="CM1098" s="54"/>
      <c r="CN1098" s="54"/>
      <c r="CO1098" s="54"/>
      <c r="CP1098" s="54"/>
      <c r="CQ1098" s="54"/>
      <c r="CR1098" s="54"/>
      <c r="CS1098" s="54"/>
      <c r="CT1098" s="54"/>
      <c r="CU1098" s="54"/>
      <c r="CV1098" s="54"/>
      <c r="CW1098" s="54"/>
      <c r="CX1098" s="54"/>
      <c r="CY1098" s="54"/>
      <c r="CZ1098" s="54"/>
      <c r="DA1098" s="54"/>
      <c r="DB1098" s="54"/>
      <c r="DC1098" s="54"/>
      <c r="DD1098" s="54"/>
      <c r="DE1098" s="54"/>
      <c r="DF1098" s="54"/>
      <c r="DG1098" s="54"/>
      <c r="DH1098" s="54"/>
      <c r="DI1098" s="54"/>
      <c r="DJ1098" s="54"/>
      <c r="DK1098" s="54"/>
      <c r="DL1098" s="54"/>
      <c r="DM1098" s="54"/>
      <c r="DN1098" s="54"/>
      <c r="DO1098" s="54"/>
      <c r="DP1098" s="54"/>
      <c r="DQ1098" s="54"/>
      <c r="DR1098" s="54"/>
      <c r="DS1098" s="54"/>
      <c r="DT1098" s="54"/>
      <c r="DU1098" s="54"/>
      <c r="DV1098" s="54"/>
      <c r="DW1098" s="54"/>
      <c r="DX1098" s="54"/>
      <c r="DY1098" s="54"/>
      <c r="DZ1098" s="54"/>
      <c r="EA1098" s="54"/>
      <c r="EB1098" s="54"/>
      <c r="EC1098" s="54"/>
      <c r="ED1098" s="54"/>
      <c r="EE1098" s="54"/>
      <c r="EF1098" s="54"/>
      <c r="EG1098" s="54"/>
      <c r="EH1098" s="54"/>
      <c r="EI1098" s="54"/>
      <c r="EJ1098" s="54"/>
      <c r="EK1098" s="54"/>
      <c r="EL1098" s="54"/>
      <c r="EM1098" s="54"/>
      <c r="EN1098" s="54"/>
      <c r="EO1098" s="54"/>
      <c r="EP1098" s="54"/>
      <c r="EQ1098" s="54"/>
      <c r="ER1098" s="54"/>
      <c r="ES1098" s="54"/>
      <c r="ET1098" s="54"/>
      <c r="EU1098" s="54"/>
      <c r="EV1098" s="54"/>
      <c r="EW1098" s="54"/>
      <c r="EX1098" s="54"/>
      <c r="EY1098" s="54"/>
      <c r="EZ1098" s="54"/>
      <c r="FA1098" s="54"/>
      <c r="FB1098" s="54"/>
      <c r="FC1098" s="54"/>
      <c r="FD1098" s="54"/>
      <c r="FE1098" s="54"/>
      <c r="FF1098" s="54"/>
      <c r="FG1098" s="54"/>
      <c r="FH1098" s="54"/>
      <c r="FI1098" s="54"/>
      <c r="FJ1098" s="54"/>
      <c r="FK1098" s="54"/>
      <c r="FL1098" s="54"/>
      <c r="FM1098" s="54"/>
      <c r="FN1098" s="54"/>
      <c r="FO1098" s="54"/>
      <c r="FP1098" s="54"/>
      <c r="FQ1098" s="54"/>
      <c r="FR1098" s="54"/>
      <c r="FS1098" s="54"/>
      <c r="FT1098" s="54"/>
      <c r="FU1098" s="54"/>
      <c r="FV1098" s="54"/>
      <c r="FW1098" s="54"/>
      <c r="FX1098" s="54"/>
      <c r="FY1098" s="54"/>
      <c r="FZ1098" s="54"/>
      <c r="GA1098" s="54"/>
      <c r="GB1098" s="54"/>
      <c r="GC1098" s="54"/>
      <c r="GD1098" s="54"/>
      <c r="GE1098" s="54"/>
      <c r="GF1098" s="54"/>
      <c r="GG1098" s="54"/>
      <c r="GH1098" s="54"/>
      <c r="GI1098" s="54"/>
      <c r="GJ1098" s="54"/>
      <c r="GK1098" s="54"/>
      <c r="GL1098" s="54"/>
      <c r="GM1098" s="54"/>
      <c r="GN1098" s="54"/>
      <c r="GO1098" s="54"/>
      <c r="GP1098" s="54"/>
      <c r="GQ1098" s="54"/>
      <c r="GR1098" s="54"/>
      <c r="GS1098" s="54"/>
      <c r="GT1098" s="54"/>
      <c r="GU1098" s="54"/>
      <c r="GV1098" s="54"/>
      <c r="GW1098" s="54"/>
      <c r="GX1098" s="54"/>
      <c r="GY1098" s="54"/>
      <c r="GZ1098" s="54"/>
      <c r="HA1098" s="54"/>
      <c r="HB1098" s="54"/>
      <c r="HC1098" s="54"/>
      <c r="HD1098" s="54"/>
      <c r="HE1098" s="54"/>
      <c r="HF1098" s="54"/>
      <c r="HG1098" s="54"/>
      <c r="HH1098" s="54"/>
      <c r="HI1098" s="54"/>
      <c r="HJ1098" s="54"/>
      <c r="HK1098" s="54"/>
      <c r="HL1098" s="54"/>
      <c r="HM1098" s="54"/>
      <c r="HN1098" s="54"/>
      <c r="HO1098" s="54"/>
      <c r="HP1098" s="54"/>
      <c r="HQ1098" s="54"/>
      <c r="HR1098" s="54"/>
      <c r="HS1098" s="54"/>
      <c r="HT1098" s="54"/>
      <c r="HU1098" s="54"/>
      <c r="HV1098" s="54"/>
      <c r="HW1098" s="54"/>
      <c r="HX1098" s="54"/>
      <c r="HY1098" s="54"/>
      <c r="HZ1098" s="54"/>
      <c r="IA1098" s="54"/>
      <c r="IB1098" s="54"/>
      <c r="IC1098" s="54"/>
      <c r="ID1098" s="54"/>
      <c r="IE1098" s="54"/>
      <c r="IF1098" s="54"/>
      <c r="IG1098" s="54"/>
      <c r="IH1098" s="54"/>
      <c r="II1098" s="54"/>
      <c r="IJ1098" s="54"/>
      <c r="IK1098" s="54"/>
      <c r="IL1098" s="54"/>
      <c r="IM1098" s="54"/>
      <c r="IN1098" s="54"/>
      <c r="IO1098" s="54"/>
      <c r="IP1098" s="54"/>
      <c r="IQ1098" s="54"/>
      <c r="IR1098" s="54"/>
      <c r="IS1098" s="54"/>
      <c r="IT1098" s="54"/>
      <c r="IU1098" s="54"/>
      <c r="IV1098" s="54"/>
      <c r="IW1098" s="54"/>
      <c r="IX1098" s="54"/>
      <c r="IY1098" s="54"/>
      <c r="IZ1098" s="54"/>
      <c r="JA1098" s="16"/>
      <c r="JB1098" s="16"/>
      <c r="JC1098" s="16"/>
      <c r="JD1098" s="16"/>
    </row>
    <row r="1099" spans="1:264" s="6" customFormat="1" x14ac:dyDescent="0.25">
      <c r="A1099" s="55">
        <v>1095</v>
      </c>
      <c r="B1099" s="56">
        <f>ESTUDIANTES!B1099</f>
        <v>0</v>
      </c>
      <c r="C1099" s="56">
        <f>ESTUDIANTES!C1099</f>
        <v>0</v>
      </c>
      <c r="D1099" s="97">
        <f>ESTUDIANTES!D1099</f>
        <v>0</v>
      </c>
      <c r="E1099" s="97"/>
      <c r="F1099" s="97"/>
      <c r="G1099" s="97"/>
      <c r="H1099" s="57">
        <f>ESTUDIANTES!H1099</f>
        <v>0</v>
      </c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A1099" s="54"/>
      <c r="CB1099" s="54"/>
      <c r="CC1099" s="54"/>
      <c r="CD1099" s="54"/>
      <c r="CE1099" s="54"/>
      <c r="CF1099" s="54"/>
      <c r="CG1099" s="54"/>
      <c r="CH1099" s="54"/>
      <c r="CI1099" s="54"/>
      <c r="CJ1099" s="54"/>
      <c r="CK1099" s="54"/>
      <c r="CL1099" s="54"/>
      <c r="CM1099" s="54"/>
      <c r="CN1099" s="54"/>
      <c r="CO1099" s="54"/>
      <c r="CP1099" s="54"/>
      <c r="CQ1099" s="54"/>
      <c r="CR1099" s="54"/>
      <c r="CS1099" s="54"/>
      <c r="CT1099" s="54"/>
      <c r="CU1099" s="54"/>
      <c r="CV1099" s="54"/>
      <c r="CW1099" s="54"/>
      <c r="CX1099" s="54"/>
      <c r="CY1099" s="54"/>
      <c r="CZ1099" s="54"/>
      <c r="DA1099" s="54"/>
      <c r="DB1099" s="54"/>
      <c r="DC1099" s="54"/>
      <c r="DD1099" s="54"/>
      <c r="DE1099" s="54"/>
      <c r="DF1099" s="54"/>
      <c r="DG1099" s="54"/>
      <c r="DH1099" s="54"/>
      <c r="DI1099" s="54"/>
      <c r="DJ1099" s="54"/>
      <c r="DK1099" s="54"/>
      <c r="DL1099" s="54"/>
      <c r="DM1099" s="54"/>
      <c r="DN1099" s="54"/>
      <c r="DO1099" s="54"/>
      <c r="DP1099" s="54"/>
      <c r="DQ1099" s="54"/>
      <c r="DR1099" s="54"/>
      <c r="DS1099" s="54"/>
      <c r="DT1099" s="54"/>
      <c r="DU1099" s="54"/>
      <c r="DV1099" s="54"/>
      <c r="DW1099" s="54"/>
      <c r="DX1099" s="54"/>
      <c r="DY1099" s="54"/>
      <c r="DZ1099" s="54"/>
      <c r="EA1099" s="54"/>
      <c r="EB1099" s="54"/>
      <c r="EC1099" s="54"/>
      <c r="ED1099" s="54"/>
      <c r="EE1099" s="54"/>
      <c r="EF1099" s="54"/>
      <c r="EG1099" s="54"/>
      <c r="EH1099" s="54"/>
      <c r="EI1099" s="54"/>
      <c r="EJ1099" s="54"/>
      <c r="EK1099" s="54"/>
      <c r="EL1099" s="54"/>
      <c r="EM1099" s="54"/>
      <c r="EN1099" s="54"/>
      <c r="EO1099" s="54"/>
      <c r="EP1099" s="54"/>
      <c r="EQ1099" s="54"/>
      <c r="ER1099" s="54"/>
      <c r="ES1099" s="54"/>
      <c r="ET1099" s="54"/>
      <c r="EU1099" s="54"/>
      <c r="EV1099" s="54"/>
      <c r="EW1099" s="54"/>
      <c r="EX1099" s="54"/>
      <c r="EY1099" s="54"/>
      <c r="EZ1099" s="54"/>
      <c r="FA1099" s="54"/>
      <c r="FB1099" s="54"/>
      <c r="FC1099" s="54"/>
      <c r="FD1099" s="54"/>
      <c r="FE1099" s="54"/>
      <c r="FF1099" s="54"/>
      <c r="FG1099" s="54"/>
      <c r="FH1099" s="54"/>
      <c r="FI1099" s="54"/>
      <c r="FJ1099" s="54"/>
      <c r="FK1099" s="54"/>
      <c r="FL1099" s="54"/>
      <c r="FM1099" s="54"/>
      <c r="FN1099" s="54"/>
      <c r="FO1099" s="54"/>
      <c r="FP1099" s="54"/>
      <c r="FQ1099" s="54"/>
      <c r="FR1099" s="54"/>
      <c r="FS1099" s="54"/>
      <c r="FT1099" s="54"/>
      <c r="FU1099" s="54"/>
      <c r="FV1099" s="54"/>
      <c r="FW1099" s="54"/>
      <c r="FX1099" s="54"/>
      <c r="FY1099" s="54"/>
      <c r="FZ1099" s="54"/>
      <c r="GA1099" s="54"/>
      <c r="GB1099" s="54"/>
      <c r="GC1099" s="54"/>
      <c r="GD1099" s="54"/>
      <c r="GE1099" s="54"/>
      <c r="GF1099" s="54"/>
      <c r="GG1099" s="54"/>
      <c r="GH1099" s="54"/>
      <c r="GI1099" s="54"/>
      <c r="GJ1099" s="54"/>
      <c r="GK1099" s="54"/>
      <c r="GL1099" s="54"/>
      <c r="GM1099" s="54"/>
      <c r="GN1099" s="54"/>
      <c r="GO1099" s="54"/>
      <c r="GP1099" s="54"/>
      <c r="GQ1099" s="54"/>
      <c r="GR1099" s="54"/>
      <c r="GS1099" s="54"/>
      <c r="GT1099" s="54"/>
      <c r="GU1099" s="54"/>
      <c r="GV1099" s="54"/>
      <c r="GW1099" s="54"/>
      <c r="GX1099" s="54"/>
      <c r="GY1099" s="54"/>
      <c r="GZ1099" s="54"/>
      <c r="HA1099" s="54"/>
      <c r="HB1099" s="54"/>
      <c r="HC1099" s="54"/>
      <c r="HD1099" s="54"/>
      <c r="HE1099" s="54"/>
      <c r="HF1099" s="54"/>
      <c r="HG1099" s="54"/>
      <c r="HH1099" s="54"/>
      <c r="HI1099" s="54"/>
      <c r="HJ1099" s="54"/>
      <c r="HK1099" s="54"/>
      <c r="HL1099" s="54"/>
      <c r="HM1099" s="54"/>
      <c r="HN1099" s="54"/>
      <c r="HO1099" s="54"/>
      <c r="HP1099" s="54"/>
      <c r="HQ1099" s="54"/>
      <c r="HR1099" s="54"/>
      <c r="HS1099" s="54"/>
      <c r="HT1099" s="54"/>
      <c r="HU1099" s="54"/>
      <c r="HV1099" s="54"/>
      <c r="HW1099" s="54"/>
      <c r="HX1099" s="54"/>
      <c r="HY1099" s="54"/>
      <c r="HZ1099" s="54"/>
      <c r="IA1099" s="54"/>
      <c r="IB1099" s="54"/>
      <c r="IC1099" s="54"/>
      <c r="ID1099" s="54"/>
      <c r="IE1099" s="54"/>
      <c r="IF1099" s="54"/>
      <c r="IG1099" s="54"/>
      <c r="IH1099" s="54"/>
      <c r="II1099" s="54"/>
      <c r="IJ1099" s="54"/>
      <c r="IK1099" s="54"/>
      <c r="IL1099" s="54"/>
      <c r="IM1099" s="54"/>
      <c r="IN1099" s="54"/>
      <c r="IO1099" s="54"/>
      <c r="IP1099" s="54"/>
      <c r="IQ1099" s="54"/>
      <c r="IR1099" s="54"/>
      <c r="IS1099" s="54"/>
      <c r="IT1099" s="54"/>
      <c r="IU1099" s="54"/>
      <c r="IV1099" s="54"/>
      <c r="IW1099" s="54"/>
      <c r="IX1099" s="54"/>
      <c r="IY1099" s="54"/>
      <c r="IZ1099" s="54"/>
      <c r="JA1099" s="16"/>
      <c r="JB1099" s="16"/>
      <c r="JC1099" s="16"/>
      <c r="JD1099" s="16"/>
    </row>
    <row r="1100" spans="1:264" s="6" customFormat="1" x14ac:dyDescent="0.25">
      <c r="A1100" s="55">
        <v>1096</v>
      </c>
      <c r="B1100" s="56">
        <f>ESTUDIANTES!B1100</f>
        <v>0</v>
      </c>
      <c r="C1100" s="56">
        <f>ESTUDIANTES!C1100</f>
        <v>0</v>
      </c>
      <c r="D1100" s="97">
        <f>ESTUDIANTES!D1100</f>
        <v>0</v>
      </c>
      <c r="E1100" s="97"/>
      <c r="F1100" s="97"/>
      <c r="G1100" s="97"/>
      <c r="H1100" s="57">
        <f>ESTUDIANTES!H1100</f>
        <v>0</v>
      </c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  <c r="CP1100" s="54"/>
      <c r="CQ1100" s="54"/>
      <c r="CR1100" s="54"/>
      <c r="CS1100" s="54"/>
      <c r="CT1100" s="54"/>
      <c r="CU1100" s="54"/>
      <c r="CV1100" s="54"/>
      <c r="CW1100" s="54"/>
      <c r="CX1100" s="54"/>
      <c r="CY1100" s="54"/>
      <c r="CZ1100" s="54"/>
      <c r="DA1100" s="54"/>
      <c r="DB1100" s="54"/>
      <c r="DC1100" s="54"/>
      <c r="DD1100" s="54"/>
      <c r="DE1100" s="54"/>
      <c r="DF1100" s="54"/>
      <c r="DG1100" s="54"/>
      <c r="DH1100" s="54"/>
      <c r="DI1100" s="54"/>
      <c r="DJ1100" s="54"/>
      <c r="DK1100" s="54"/>
      <c r="DL1100" s="54"/>
      <c r="DM1100" s="54"/>
      <c r="DN1100" s="54"/>
      <c r="DO1100" s="54"/>
      <c r="DP1100" s="54"/>
      <c r="DQ1100" s="54"/>
      <c r="DR1100" s="54"/>
      <c r="DS1100" s="54"/>
      <c r="DT1100" s="54"/>
      <c r="DU1100" s="54"/>
      <c r="DV1100" s="54"/>
      <c r="DW1100" s="54"/>
      <c r="DX1100" s="54"/>
      <c r="DY1100" s="54"/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  <c r="EJ1100" s="54"/>
      <c r="EK1100" s="54"/>
      <c r="EL1100" s="54"/>
      <c r="EM1100" s="54"/>
      <c r="EN1100" s="54"/>
      <c r="EO1100" s="54"/>
      <c r="EP1100" s="54"/>
      <c r="EQ1100" s="54"/>
      <c r="ER1100" s="54"/>
      <c r="ES1100" s="54"/>
      <c r="ET1100" s="54"/>
      <c r="EU1100" s="54"/>
      <c r="EV1100" s="54"/>
      <c r="EW1100" s="54"/>
      <c r="EX1100" s="54"/>
      <c r="EY1100" s="54"/>
      <c r="EZ1100" s="54"/>
      <c r="FA1100" s="54"/>
      <c r="FB1100" s="54"/>
      <c r="FC1100" s="54"/>
      <c r="FD1100" s="54"/>
      <c r="FE1100" s="54"/>
      <c r="FF1100" s="54"/>
      <c r="FG1100" s="54"/>
      <c r="FH1100" s="54"/>
      <c r="FI1100" s="54"/>
      <c r="FJ1100" s="54"/>
      <c r="FK1100" s="54"/>
      <c r="FL1100" s="54"/>
      <c r="FM1100" s="54"/>
      <c r="FN1100" s="54"/>
      <c r="FO1100" s="54"/>
      <c r="FP1100" s="54"/>
      <c r="FQ1100" s="54"/>
      <c r="FR1100" s="54"/>
      <c r="FS1100" s="54"/>
      <c r="FT1100" s="54"/>
      <c r="FU1100" s="54"/>
      <c r="FV1100" s="54"/>
      <c r="FW1100" s="54"/>
      <c r="FX1100" s="54"/>
      <c r="FY1100" s="54"/>
      <c r="FZ1100" s="54"/>
      <c r="GA1100" s="54"/>
      <c r="GB1100" s="54"/>
      <c r="GC1100" s="54"/>
      <c r="GD1100" s="54"/>
      <c r="GE1100" s="54"/>
      <c r="GF1100" s="54"/>
      <c r="GG1100" s="54"/>
      <c r="GH1100" s="54"/>
      <c r="GI1100" s="54"/>
      <c r="GJ1100" s="54"/>
      <c r="GK1100" s="54"/>
      <c r="GL1100" s="54"/>
      <c r="GM1100" s="54"/>
      <c r="GN1100" s="54"/>
      <c r="GO1100" s="54"/>
      <c r="GP1100" s="54"/>
      <c r="GQ1100" s="54"/>
      <c r="GR1100" s="54"/>
      <c r="GS1100" s="54"/>
      <c r="GT1100" s="54"/>
      <c r="GU1100" s="54"/>
      <c r="GV1100" s="54"/>
      <c r="GW1100" s="54"/>
      <c r="GX1100" s="54"/>
      <c r="GY1100" s="54"/>
      <c r="GZ1100" s="54"/>
      <c r="HA1100" s="54"/>
      <c r="HB1100" s="54"/>
      <c r="HC1100" s="54"/>
      <c r="HD1100" s="54"/>
      <c r="HE1100" s="54"/>
      <c r="HF1100" s="54"/>
      <c r="HG1100" s="54"/>
      <c r="HH1100" s="54"/>
      <c r="HI1100" s="54"/>
      <c r="HJ1100" s="54"/>
      <c r="HK1100" s="54"/>
      <c r="HL1100" s="54"/>
      <c r="HM1100" s="54"/>
      <c r="HN1100" s="54"/>
      <c r="HO1100" s="54"/>
      <c r="HP1100" s="54"/>
      <c r="HQ1100" s="54"/>
      <c r="HR1100" s="54"/>
      <c r="HS1100" s="54"/>
      <c r="HT1100" s="54"/>
      <c r="HU1100" s="54"/>
      <c r="HV1100" s="54"/>
      <c r="HW1100" s="54"/>
      <c r="HX1100" s="54"/>
      <c r="HY1100" s="54"/>
      <c r="HZ1100" s="54"/>
      <c r="IA1100" s="54"/>
      <c r="IB1100" s="54"/>
      <c r="IC1100" s="54"/>
      <c r="ID1100" s="54"/>
      <c r="IE1100" s="54"/>
      <c r="IF1100" s="54"/>
      <c r="IG1100" s="54"/>
      <c r="IH1100" s="54"/>
      <c r="II1100" s="54"/>
      <c r="IJ1100" s="54"/>
      <c r="IK1100" s="54"/>
      <c r="IL1100" s="54"/>
      <c r="IM1100" s="54"/>
      <c r="IN1100" s="54"/>
      <c r="IO1100" s="54"/>
      <c r="IP1100" s="54"/>
      <c r="IQ1100" s="54"/>
      <c r="IR1100" s="54"/>
      <c r="IS1100" s="54"/>
      <c r="IT1100" s="54"/>
      <c r="IU1100" s="54"/>
      <c r="IV1100" s="54"/>
      <c r="IW1100" s="54"/>
      <c r="IX1100" s="54"/>
      <c r="IY1100" s="54"/>
      <c r="IZ1100" s="54"/>
      <c r="JA1100" s="16"/>
      <c r="JB1100" s="16"/>
      <c r="JC1100" s="16"/>
      <c r="JD1100" s="16"/>
    </row>
    <row r="1101" spans="1:264" s="6" customFormat="1" x14ac:dyDescent="0.25">
      <c r="A1101" s="55">
        <v>1097</v>
      </c>
      <c r="B1101" s="56">
        <f>ESTUDIANTES!B1101</f>
        <v>0</v>
      </c>
      <c r="C1101" s="56">
        <f>ESTUDIANTES!C1101</f>
        <v>0</v>
      </c>
      <c r="D1101" s="97">
        <f>ESTUDIANTES!D1101</f>
        <v>0</v>
      </c>
      <c r="E1101" s="97"/>
      <c r="F1101" s="97"/>
      <c r="G1101" s="97"/>
      <c r="H1101" s="57">
        <f>ESTUDIANTES!H1101</f>
        <v>0</v>
      </c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  <c r="CP1101" s="54"/>
      <c r="CQ1101" s="54"/>
      <c r="CR1101" s="54"/>
      <c r="CS1101" s="54"/>
      <c r="CT1101" s="54"/>
      <c r="CU1101" s="54"/>
      <c r="CV1101" s="54"/>
      <c r="CW1101" s="54"/>
      <c r="CX1101" s="54"/>
      <c r="CY1101" s="54"/>
      <c r="CZ1101" s="54"/>
      <c r="DA1101" s="54"/>
      <c r="DB1101" s="54"/>
      <c r="DC1101" s="54"/>
      <c r="DD1101" s="54"/>
      <c r="DE1101" s="54"/>
      <c r="DF1101" s="54"/>
      <c r="DG1101" s="54"/>
      <c r="DH1101" s="54"/>
      <c r="DI1101" s="54"/>
      <c r="DJ1101" s="54"/>
      <c r="DK1101" s="54"/>
      <c r="DL1101" s="54"/>
      <c r="DM1101" s="54"/>
      <c r="DN1101" s="54"/>
      <c r="DO1101" s="54"/>
      <c r="DP1101" s="54"/>
      <c r="DQ1101" s="54"/>
      <c r="DR1101" s="54"/>
      <c r="DS1101" s="54"/>
      <c r="DT1101" s="54"/>
      <c r="DU1101" s="54"/>
      <c r="DV1101" s="54"/>
      <c r="DW1101" s="54"/>
      <c r="DX1101" s="54"/>
      <c r="DY1101" s="54"/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  <c r="EJ1101" s="54"/>
      <c r="EK1101" s="54"/>
      <c r="EL1101" s="54"/>
      <c r="EM1101" s="54"/>
      <c r="EN1101" s="54"/>
      <c r="EO1101" s="54"/>
      <c r="EP1101" s="54"/>
      <c r="EQ1101" s="54"/>
      <c r="ER1101" s="54"/>
      <c r="ES1101" s="54"/>
      <c r="ET1101" s="54"/>
      <c r="EU1101" s="54"/>
      <c r="EV1101" s="54"/>
      <c r="EW1101" s="54"/>
      <c r="EX1101" s="54"/>
      <c r="EY1101" s="54"/>
      <c r="EZ1101" s="54"/>
      <c r="FA1101" s="54"/>
      <c r="FB1101" s="54"/>
      <c r="FC1101" s="54"/>
      <c r="FD1101" s="54"/>
      <c r="FE1101" s="54"/>
      <c r="FF1101" s="54"/>
      <c r="FG1101" s="54"/>
      <c r="FH1101" s="54"/>
      <c r="FI1101" s="54"/>
      <c r="FJ1101" s="54"/>
      <c r="FK1101" s="54"/>
      <c r="FL1101" s="54"/>
      <c r="FM1101" s="54"/>
      <c r="FN1101" s="54"/>
      <c r="FO1101" s="54"/>
      <c r="FP1101" s="54"/>
      <c r="FQ1101" s="54"/>
      <c r="FR1101" s="54"/>
      <c r="FS1101" s="54"/>
      <c r="FT1101" s="54"/>
      <c r="FU1101" s="54"/>
      <c r="FV1101" s="54"/>
      <c r="FW1101" s="54"/>
      <c r="FX1101" s="54"/>
      <c r="FY1101" s="54"/>
      <c r="FZ1101" s="54"/>
      <c r="GA1101" s="54"/>
      <c r="GB1101" s="54"/>
      <c r="GC1101" s="54"/>
      <c r="GD1101" s="54"/>
      <c r="GE1101" s="54"/>
      <c r="GF1101" s="54"/>
      <c r="GG1101" s="54"/>
      <c r="GH1101" s="54"/>
      <c r="GI1101" s="54"/>
      <c r="GJ1101" s="54"/>
      <c r="GK1101" s="54"/>
      <c r="GL1101" s="54"/>
      <c r="GM1101" s="54"/>
      <c r="GN1101" s="54"/>
      <c r="GO1101" s="54"/>
      <c r="GP1101" s="54"/>
      <c r="GQ1101" s="54"/>
      <c r="GR1101" s="54"/>
      <c r="GS1101" s="54"/>
      <c r="GT1101" s="54"/>
      <c r="GU1101" s="54"/>
      <c r="GV1101" s="54"/>
      <c r="GW1101" s="54"/>
      <c r="GX1101" s="54"/>
      <c r="GY1101" s="54"/>
      <c r="GZ1101" s="54"/>
      <c r="HA1101" s="54"/>
      <c r="HB1101" s="54"/>
      <c r="HC1101" s="54"/>
      <c r="HD1101" s="54"/>
      <c r="HE1101" s="54"/>
      <c r="HF1101" s="54"/>
      <c r="HG1101" s="54"/>
      <c r="HH1101" s="54"/>
      <c r="HI1101" s="54"/>
      <c r="HJ1101" s="54"/>
      <c r="HK1101" s="54"/>
      <c r="HL1101" s="54"/>
      <c r="HM1101" s="54"/>
      <c r="HN1101" s="54"/>
      <c r="HO1101" s="54"/>
      <c r="HP1101" s="54"/>
      <c r="HQ1101" s="54"/>
      <c r="HR1101" s="54"/>
      <c r="HS1101" s="54"/>
      <c r="HT1101" s="54"/>
      <c r="HU1101" s="54"/>
      <c r="HV1101" s="54"/>
      <c r="HW1101" s="54"/>
      <c r="HX1101" s="54"/>
      <c r="HY1101" s="54"/>
      <c r="HZ1101" s="54"/>
      <c r="IA1101" s="54"/>
      <c r="IB1101" s="54"/>
      <c r="IC1101" s="54"/>
      <c r="ID1101" s="54"/>
      <c r="IE1101" s="54"/>
      <c r="IF1101" s="54"/>
      <c r="IG1101" s="54"/>
      <c r="IH1101" s="54"/>
      <c r="II1101" s="54"/>
      <c r="IJ1101" s="54"/>
      <c r="IK1101" s="54"/>
      <c r="IL1101" s="54"/>
      <c r="IM1101" s="54"/>
      <c r="IN1101" s="54"/>
      <c r="IO1101" s="54"/>
      <c r="IP1101" s="54"/>
      <c r="IQ1101" s="54"/>
      <c r="IR1101" s="54"/>
      <c r="IS1101" s="54"/>
      <c r="IT1101" s="54"/>
      <c r="IU1101" s="54"/>
      <c r="IV1101" s="54"/>
      <c r="IW1101" s="54"/>
      <c r="IX1101" s="54"/>
      <c r="IY1101" s="54"/>
      <c r="IZ1101" s="54"/>
      <c r="JA1101" s="16"/>
      <c r="JB1101" s="16"/>
      <c r="JC1101" s="16"/>
      <c r="JD1101" s="16"/>
    </row>
    <row r="1102" spans="1:264" s="6" customFormat="1" x14ac:dyDescent="0.25">
      <c r="A1102" s="55">
        <v>1098</v>
      </c>
      <c r="B1102" s="56">
        <f>ESTUDIANTES!B1102</f>
        <v>0</v>
      </c>
      <c r="C1102" s="56">
        <f>ESTUDIANTES!C1102</f>
        <v>0</v>
      </c>
      <c r="D1102" s="97">
        <f>ESTUDIANTES!D1102</f>
        <v>0</v>
      </c>
      <c r="E1102" s="97"/>
      <c r="F1102" s="97"/>
      <c r="G1102" s="97"/>
      <c r="H1102" s="57">
        <f>ESTUDIANTES!H1102</f>
        <v>0</v>
      </c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  <c r="CP1102" s="54"/>
      <c r="CQ1102" s="54"/>
      <c r="CR1102" s="54"/>
      <c r="CS1102" s="54"/>
      <c r="CT1102" s="54"/>
      <c r="CU1102" s="54"/>
      <c r="CV1102" s="54"/>
      <c r="CW1102" s="54"/>
      <c r="CX1102" s="54"/>
      <c r="CY1102" s="54"/>
      <c r="CZ1102" s="54"/>
      <c r="DA1102" s="54"/>
      <c r="DB1102" s="54"/>
      <c r="DC1102" s="54"/>
      <c r="DD1102" s="54"/>
      <c r="DE1102" s="54"/>
      <c r="DF1102" s="54"/>
      <c r="DG1102" s="54"/>
      <c r="DH1102" s="54"/>
      <c r="DI1102" s="54"/>
      <c r="DJ1102" s="54"/>
      <c r="DK1102" s="54"/>
      <c r="DL1102" s="54"/>
      <c r="DM1102" s="54"/>
      <c r="DN1102" s="54"/>
      <c r="DO1102" s="54"/>
      <c r="DP1102" s="54"/>
      <c r="DQ1102" s="54"/>
      <c r="DR1102" s="54"/>
      <c r="DS1102" s="54"/>
      <c r="DT1102" s="54"/>
      <c r="DU1102" s="54"/>
      <c r="DV1102" s="54"/>
      <c r="DW1102" s="54"/>
      <c r="DX1102" s="54"/>
      <c r="DY1102" s="54"/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  <c r="EJ1102" s="54"/>
      <c r="EK1102" s="54"/>
      <c r="EL1102" s="54"/>
      <c r="EM1102" s="54"/>
      <c r="EN1102" s="54"/>
      <c r="EO1102" s="54"/>
      <c r="EP1102" s="54"/>
      <c r="EQ1102" s="54"/>
      <c r="ER1102" s="54"/>
      <c r="ES1102" s="54"/>
      <c r="ET1102" s="54"/>
      <c r="EU1102" s="54"/>
      <c r="EV1102" s="54"/>
      <c r="EW1102" s="54"/>
      <c r="EX1102" s="54"/>
      <c r="EY1102" s="54"/>
      <c r="EZ1102" s="54"/>
      <c r="FA1102" s="54"/>
      <c r="FB1102" s="54"/>
      <c r="FC1102" s="54"/>
      <c r="FD1102" s="54"/>
      <c r="FE1102" s="54"/>
      <c r="FF1102" s="54"/>
      <c r="FG1102" s="54"/>
      <c r="FH1102" s="54"/>
      <c r="FI1102" s="54"/>
      <c r="FJ1102" s="54"/>
      <c r="FK1102" s="54"/>
      <c r="FL1102" s="54"/>
      <c r="FM1102" s="54"/>
      <c r="FN1102" s="54"/>
      <c r="FO1102" s="54"/>
      <c r="FP1102" s="54"/>
      <c r="FQ1102" s="54"/>
      <c r="FR1102" s="54"/>
      <c r="FS1102" s="54"/>
      <c r="FT1102" s="54"/>
      <c r="FU1102" s="54"/>
      <c r="FV1102" s="54"/>
      <c r="FW1102" s="54"/>
      <c r="FX1102" s="54"/>
      <c r="FY1102" s="54"/>
      <c r="FZ1102" s="54"/>
      <c r="GA1102" s="54"/>
      <c r="GB1102" s="54"/>
      <c r="GC1102" s="54"/>
      <c r="GD1102" s="54"/>
      <c r="GE1102" s="54"/>
      <c r="GF1102" s="54"/>
      <c r="GG1102" s="54"/>
      <c r="GH1102" s="54"/>
      <c r="GI1102" s="54"/>
      <c r="GJ1102" s="54"/>
      <c r="GK1102" s="54"/>
      <c r="GL1102" s="54"/>
      <c r="GM1102" s="54"/>
      <c r="GN1102" s="54"/>
      <c r="GO1102" s="54"/>
      <c r="GP1102" s="54"/>
      <c r="GQ1102" s="54"/>
      <c r="GR1102" s="54"/>
      <c r="GS1102" s="54"/>
      <c r="GT1102" s="54"/>
      <c r="GU1102" s="54"/>
      <c r="GV1102" s="54"/>
      <c r="GW1102" s="54"/>
      <c r="GX1102" s="54"/>
      <c r="GY1102" s="54"/>
      <c r="GZ1102" s="54"/>
      <c r="HA1102" s="54"/>
      <c r="HB1102" s="54"/>
      <c r="HC1102" s="54"/>
      <c r="HD1102" s="54"/>
      <c r="HE1102" s="54"/>
      <c r="HF1102" s="54"/>
      <c r="HG1102" s="54"/>
      <c r="HH1102" s="54"/>
      <c r="HI1102" s="54"/>
      <c r="HJ1102" s="54"/>
      <c r="HK1102" s="54"/>
      <c r="HL1102" s="54"/>
      <c r="HM1102" s="54"/>
      <c r="HN1102" s="54"/>
      <c r="HO1102" s="54"/>
      <c r="HP1102" s="54"/>
      <c r="HQ1102" s="54"/>
      <c r="HR1102" s="54"/>
      <c r="HS1102" s="54"/>
      <c r="HT1102" s="54"/>
      <c r="HU1102" s="54"/>
      <c r="HV1102" s="54"/>
      <c r="HW1102" s="54"/>
      <c r="HX1102" s="54"/>
      <c r="HY1102" s="54"/>
      <c r="HZ1102" s="54"/>
      <c r="IA1102" s="54"/>
      <c r="IB1102" s="54"/>
      <c r="IC1102" s="54"/>
      <c r="ID1102" s="54"/>
      <c r="IE1102" s="54"/>
      <c r="IF1102" s="54"/>
      <c r="IG1102" s="54"/>
      <c r="IH1102" s="54"/>
      <c r="II1102" s="54"/>
      <c r="IJ1102" s="54"/>
      <c r="IK1102" s="54"/>
      <c r="IL1102" s="54"/>
      <c r="IM1102" s="54"/>
      <c r="IN1102" s="54"/>
      <c r="IO1102" s="54"/>
      <c r="IP1102" s="54"/>
      <c r="IQ1102" s="54"/>
      <c r="IR1102" s="54"/>
      <c r="IS1102" s="54"/>
      <c r="IT1102" s="54"/>
      <c r="IU1102" s="54"/>
      <c r="IV1102" s="54"/>
      <c r="IW1102" s="54"/>
      <c r="IX1102" s="54"/>
      <c r="IY1102" s="54"/>
      <c r="IZ1102" s="54"/>
      <c r="JA1102" s="16"/>
      <c r="JB1102" s="16"/>
      <c r="JC1102" s="16"/>
      <c r="JD1102" s="16"/>
    </row>
    <row r="1103" spans="1:264" s="6" customFormat="1" x14ac:dyDescent="0.25">
      <c r="A1103" s="55">
        <v>1099</v>
      </c>
      <c r="B1103" s="56">
        <f>ESTUDIANTES!B1103</f>
        <v>0</v>
      </c>
      <c r="C1103" s="56">
        <f>ESTUDIANTES!C1103</f>
        <v>0</v>
      </c>
      <c r="D1103" s="97">
        <f>ESTUDIANTES!D1103</f>
        <v>0</v>
      </c>
      <c r="E1103" s="97"/>
      <c r="F1103" s="97"/>
      <c r="G1103" s="97"/>
      <c r="H1103" s="57">
        <f>ESTUDIANTES!H1103</f>
        <v>0</v>
      </c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  <c r="CP1103" s="54"/>
      <c r="CQ1103" s="54"/>
      <c r="CR1103" s="54"/>
      <c r="CS1103" s="54"/>
      <c r="CT1103" s="54"/>
      <c r="CU1103" s="54"/>
      <c r="CV1103" s="54"/>
      <c r="CW1103" s="54"/>
      <c r="CX1103" s="54"/>
      <c r="CY1103" s="54"/>
      <c r="CZ1103" s="54"/>
      <c r="DA1103" s="54"/>
      <c r="DB1103" s="54"/>
      <c r="DC1103" s="54"/>
      <c r="DD1103" s="54"/>
      <c r="DE1103" s="54"/>
      <c r="DF1103" s="54"/>
      <c r="DG1103" s="54"/>
      <c r="DH1103" s="54"/>
      <c r="DI1103" s="54"/>
      <c r="DJ1103" s="54"/>
      <c r="DK1103" s="54"/>
      <c r="DL1103" s="54"/>
      <c r="DM1103" s="54"/>
      <c r="DN1103" s="54"/>
      <c r="DO1103" s="54"/>
      <c r="DP1103" s="54"/>
      <c r="DQ1103" s="54"/>
      <c r="DR1103" s="54"/>
      <c r="DS1103" s="54"/>
      <c r="DT1103" s="54"/>
      <c r="DU1103" s="54"/>
      <c r="DV1103" s="54"/>
      <c r="DW1103" s="54"/>
      <c r="DX1103" s="54"/>
      <c r="DY1103" s="54"/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  <c r="EJ1103" s="54"/>
      <c r="EK1103" s="54"/>
      <c r="EL1103" s="54"/>
      <c r="EM1103" s="54"/>
      <c r="EN1103" s="54"/>
      <c r="EO1103" s="54"/>
      <c r="EP1103" s="54"/>
      <c r="EQ1103" s="54"/>
      <c r="ER1103" s="54"/>
      <c r="ES1103" s="54"/>
      <c r="ET1103" s="54"/>
      <c r="EU1103" s="54"/>
      <c r="EV1103" s="54"/>
      <c r="EW1103" s="54"/>
      <c r="EX1103" s="54"/>
      <c r="EY1103" s="54"/>
      <c r="EZ1103" s="54"/>
      <c r="FA1103" s="54"/>
      <c r="FB1103" s="54"/>
      <c r="FC1103" s="54"/>
      <c r="FD1103" s="54"/>
      <c r="FE1103" s="54"/>
      <c r="FF1103" s="54"/>
      <c r="FG1103" s="54"/>
      <c r="FH1103" s="54"/>
      <c r="FI1103" s="54"/>
      <c r="FJ1103" s="54"/>
      <c r="FK1103" s="54"/>
      <c r="FL1103" s="54"/>
      <c r="FM1103" s="54"/>
      <c r="FN1103" s="54"/>
      <c r="FO1103" s="54"/>
      <c r="FP1103" s="54"/>
      <c r="FQ1103" s="54"/>
      <c r="FR1103" s="54"/>
      <c r="FS1103" s="54"/>
      <c r="FT1103" s="54"/>
      <c r="FU1103" s="54"/>
      <c r="FV1103" s="54"/>
      <c r="FW1103" s="54"/>
      <c r="FX1103" s="54"/>
      <c r="FY1103" s="54"/>
      <c r="FZ1103" s="54"/>
      <c r="GA1103" s="54"/>
      <c r="GB1103" s="54"/>
      <c r="GC1103" s="54"/>
      <c r="GD1103" s="54"/>
      <c r="GE1103" s="54"/>
      <c r="GF1103" s="54"/>
      <c r="GG1103" s="54"/>
      <c r="GH1103" s="54"/>
      <c r="GI1103" s="54"/>
      <c r="GJ1103" s="54"/>
      <c r="GK1103" s="54"/>
      <c r="GL1103" s="54"/>
      <c r="GM1103" s="54"/>
      <c r="GN1103" s="54"/>
      <c r="GO1103" s="54"/>
      <c r="GP1103" s="54"/>
      <c r="GQ1103" s="54"/>
      <c r="GR1103" s="54"/>
      <c r="GS1103" s="54"/>
      <c r="GT1103" s="54"/>
      <c r="GU1103" s="54"/>
      <c r="GV1103" s="54"/>
      <c r="GW1103" s="54"/>
      <c r="GX1103" s="54"/>
      <c r="GY1103" s="54"/>
      <c r="GZ1103" s="54"/>
      <c r="HA1103" s="54"/>
      <c r="HB1103" s="54"/>
      <c r="HC1103" s="54"/>
      <c r="HD1103" s="54"/>
      <c r="HE1103" s="54"/>
      <c r="HF1103" s="54"/>
      <c r="HG1103" s="54"/>
      <c r="HH1103" s="54"/>
      <c r="HI1103" s="54"/>
      <c r="HJ1103" s="54"/>
      <c r="HK1103" s="54"/>
      <c r="HL1103" s="54"/>
      <c r="HM1103" s="54"/>
      <c r="HN1103" s="54"/>
      <c r="HO1103" s="54"/>
      <c r="HP1103" s="54"/>
      <c r="HQ1103" s="54"/>
      <c r="HR1103" s="54"/>
      <c r="HS1103" s="54"/>
      <c r="HT1103" s="54"/>
      <c r="HU1103" s="54"/>
      <c r="HV1103" s="54"/>
      <c r="HW1103" s="54"/>
      <c r="HX1103" s="54"/>
      <c r="HY1103" s="54"/>
      <c r="HZ1103" s="54"/>
      <c r="IA1103" s="54"/>
      <c r="IB1103" s="54"/>
      <c r="IC1103" s="54"/>
      <c r="ID1103" s="54"/>
      <c r="IE1103" s="54"/>
      <c r="IF1103" s="54"/>
      <c r="IG1103" s="54"/>
      <c r="IH1103" s="54"/>
      <c r="II1103" s="54"/>
      <c r="IJ1103" s="54"/>
      <c r="IK1103" s="54"/>
      <c r="IL1103" s="54"/>
      <c r="IM1103" s="54"/>
      <c r="IN1103" s="54"/>
      <c r="IO1103" s="54"/>
      <c r="IP1103" s="54"/>
      <c r="IQ1103" s="54"/>
      <c r="IR1103" s="54"/>
      <c r="IS1103" s="54"/>
      <c r="IT1103" s="54"/>
      <c r="IU1103" s="54"/>
      <c r="IV1103" s="54"/>
      <c r="IW1103" s="54"/>
      <c r="IX1103" s="54"/>
      <c r="IY1103" s="54"/>
      <c r="IZ1103" s="54"/>
      <c r="JA1103" s="16"/>
      <c r="JB1103" s="16"/>
      <c r="JC1103" s="16"/>
      <c r="JD1103" s="16"/>
    </row>
    <row r="1104" spans="1:264" s="6" customFormat="1" x14ac:dyDescent="0.25">
      <c r="A1104" s="55">
        <v>1100</v>
      </c>
      <c r="B1104" s="56">
        <f>ESTUDIANTES!B1104</f>
        <v>0</v>
      </c>
      <c r="C1104" s="56">
        <f>ESTUDIANTES!C1104</f>
        <v>0</v>
      </c>
      <c r="D1104" s="97">
        <f>ESTUDIANTES!D1104</f>
        <v>0</v>
      </c>
      <c r="E1104" s="97"/>
      <c r="F1104" s="97"/>
      <c r="G1104" s="97"/>
      <c r="H1104" s="57">
        <f>ESTUDIANTES!H1104</f>
        <v>0</v>
      </c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  <c r="CP1104" s="54"/>
      <c r="CQ1104" s="54"/>
      <c r="CR1104" s="54"/>
      <c r="CS1104" s="54"/>
      <c r="CT1104" s="54"/>
      <c r="CU1104" s="54"/>
      <c r="CV1104" s="54"/>
      <c r="CW1104" s="54"/>
      <c r="CX1104" s="54"/>
      <c r="CY1104" s="54"/>
      <c r="CZ1104" s="54"/>
      <c r="DA1104" s="54"/>
      <c r="DB1104" s="54"/>
      <c r="DC1104" s="54"/>
      <c r="DD1104" s="54"/>
      <c r="DE1104" s="54"/>
      <c r="DF1104" s="54"/>
      <c r="DG1104" s="54"/>
      <c r="DH1104" s="54"/>
      <c r="DI1104" s="54"/>
      <c r="DJ1104" s="54"/>
      <c r="DK1104" s="54"/>
      <c r="DL1104" s="54"/>
      <c r="DM1104" s="54"/>
      <c r="DN1104" s="54"/>
      <c r="DO1104" s="54"/>
      <c r="DP1104" s="54"/>
      <c r="DQ1104" s="54"/>
      <c r="DR1104" s="54"/>
      <c r="DS1104" s="54"/>
      <c r="DT1104" s="54"/>
      <c r="DU1104" s="54"/>
      <c r="DV1104" s="54"/>
      <c r="DW1104" s="54"/>
      <c r="DX1104" s="54"/>
      <c r="DY1104" s="54"/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  <c r="EJ1104" s="54"/>
      <c r="EK1104" s="54"/>
      <c r="EL1104" s="54"/>
      <c r="EM1104" s="54"/>
      <c r="EN1104" s="54"/>
      <c r="EO1104" s="54"/>
      <c r="EP1104" s="54"/>
      <c r="EQ1104" s="54"/>
      <c r="ER1104" s="54"/>
      <c r="ES1104" s="54"/>
      <c r="ET1104" s="54"/>
      <c r="EU1104" s="54"/>
      <c r="EV1104" s="54"/>
      <c r="EW1104" s="54"/>
      <c r="EX1104" s="54"/>
      <c r="EY1104" s="54"/>
      <c r="EZ1104" s="54"/>
      <c r="FA1104" s="54"/>
      <c r="FB1104" s="54"/>
      <c r="FC1104" s="54"/>
      <c r="FD1104" s="54"/>
      <c r="FE1104" s="54"/>
      <c r="FF1104" s="54"/>
      <c r="FG1104" s="54"/>
      <c r="FH1104" s="54"/>
      <c r="FI1104" s="54"/>
      <c r="FJ1104" s="54"/>
      <c r="FK1104" s="54"/>
      <c r="FL1104" s="54"/>
      <c r="FM1104" s="54"/>
      <c r="FN1104" s="54"/>
      <c r="FO1104" s="54"/>
      <c r="FP1104" s="54"/>
      <c r="FQ1104" s="54"/>
      <c r="FR1104" s="54"/>
      <c r="FS1104" s="54"/>
      <c r="FT1104" s="54"/>
      <c r="FU1104" s="54"/>
      <c r="FV1104" s="54"/>
      <c r="FW1104" s="54"/>
      <c r="FX1104" s="54"/>
      <c r="FY1104" s="54"/>
      <c r="FZ1104" s="54"/>
      <c r="GA1104" s="54"/>
      <c r="GB1104" s="54"/>
      <c r="GC1104" s="54"/>
      <c r="GD1104" s="54"/>
      <c r="GE1104" s="54"/>
      <c r="GF1104" s="54"/>
      <c r="GG1104" s="54"/>
      <c r="GH1104" s="54"/>
      <c r="GI1104" s="54"/>
      <c r="GJ1104" s="54"/>
      <c r="GK1104" s="54"/>
      <c r="GL1104" s="54"/>
      <c r="GM1104" s="54"/>
      <c r="GN1104" s="54"/>
      <c r="GO1104" s="54"/>
      <c r="GP1104" s="54"/>
      <c r="GQ1104" s="54"/>
      <c r="GR1104" s="54"/>
      <c r="GS1104" s="54"/>
      <c r="GT1104" s="54"/>
      <c r="GU1104" s="54"/>
      <c r="GV1104" s="54"/>
      <c r="GW1104" s="54"/>
      <c r="GX1104" s="54"/>
      <c r="GY1104" s="54"/>
      <c r="GZ1104" s="54"/>
      <c r="HA1104" s="54"/>
      <c r="HB1104" s="54"/>
      <c r="HC1104" s="54"/>
      <c r="HD1104" s="54"/>
      <c r="HE1104" s="54"/>
      <c r="HF1104" s="54"/>
      <c r="HG1104" s="54"/>
      <c r="HH1104" s="54"/>
      <c r="HI1104" s="54"/>
      <c r="HJ1104" s="54"/>
      <c r="HK1104" s="54"/>
      <c r="HL1104" s="54"/>
      <c r="HM1104" s="54"/>
      <c r="HN1104" s="54"/>
      <c r="HO1104" s="54"/>
      <c r="HP1104" s="54"/>
      <c r="HQ1104" s="54"/>
      <c r="HR1104" s="54"/>
      <c r="HS1104" s="54"/>
      <c r="HT1104" s="54"/>
      <c r="HU1104" s="54"/>
      <c r="HV1104" s="54"/>
      <c r="HW1104" s="54"/>
      <c r="HX1104" s="54"/>
      <c r="HY1104" s="54"/>
      <c r="HZ1104" s="54"/>
      <c r="IA1104" s="54"/>
      <c r="IB1104" s="54"/>
      <c r="IC1104" s="54"/>
      <c r="ID1104" s="54"/>
      <c r="IE1104" s="54"/>
      <c r="IF1104" s="54"/>
      <c r="IG1104" s="54"/>
      <c r="IH1104" s="54"/>
      <c r="II1104" s="54"/>
      <c r="IJ1104" s="54"/>
      <c r="IK1104" s="54"/>
      <c r="IL1104" s="54"/>
      <c r="IM1104" s="54"/>
      <c r="IN1104" s="54"/>
      <c r="IO1104" s="54"/>
      <c r="IP1104" s="54"/>
      <c r="IQ1104" s="54"/>
      <c r="IR1104" s="54"/>
      <c r="IS1104" s="54"/>
      <c r="IT1104" s="54"/>
      <c r="IU1104" s="54"/>
      <c r="IV1104" s="54"/>
      <c r="IW1104" s="54"/>
      <c r="IX1104" s="54"/>
      <c r="IY1104" s="54"/>
      <c r="IZ1104" s="54"/>
      <c r="JA1104" s="16"/>
      <c r="JB1104" s="16"/>
      <c r="JC1104" s="16"/>
      <c r="JD1104" s="16"/>
    </row>
    <row r="1105" spans="1:264" s="6" customFormat="1" x14ac:dyDescent="0.25">
      <c r="A1105" s="55">
        <v>1101</v>
      </c>
      <c r="B1105" s="56">
        <f>ESTUDIANTES!B1105</f>
        <v>0</v>
      </c>
      <c r="C1105" s="56">
        <f>ESTUDIANTES!C1105</f>
        <v>0</v>
      </c>
      <c r="D1105" s="97">
        <f>ESTUDIANTES!D1105</f>
        <v>0</v>
      </c>
      <c r="E1105" s="97"/>
      <c r="F1105" s="97"/>
      <c r="G1105" s="97"/>
      <c r="H1105" s="57">
        <f>ESTUDIANTES!H1105</f>
        <v>0</v>
      </c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B1105" s="54"/>
      <c r="CC1105" s="54"/>
      <c r="CD1105" s="54"/>
      <c r="CE1105" s="54"/>
      <c r="CF1105" s="54"/>
      <c r="CG1105" s="54"/>
      <c r="CH1105" s="54"/>
      <c r="CI1105" s="54"/>
      <c r="CJ1105" s="54"/>
      <c r="CK1105" s="54"/>
      <c r="CL1105" s="54"/>
      <c r="CM1105" s="54"/>
      <c r="CN1105" s="54"/>
      <c r="CO1105" s="54"/>
      <c r="CP1105" s="54"/>
      <c r="CQ1105" s="54"/>
      <c r="CR1105" s="54"/>
      <c r="CS1105" s="54"/>
      <c r="CT1105" s="54"/>
      <c r="CU1105" s="54"/>
      <c r="CV1105" s="54"/>
      <c r="CW1105" s="54"/>
      <c r="CX1105" s="54"/>
      <c r="CY1105" s="54"/>
      <c r="CZ1105" s="54"/>
      <c r="DA1105" s="54"/>
      <c r="DB1105" s="54"/>
      <c r="DC1105" s="54"/>
      <c r="DD1105" s="54"/>
      <c r="DE1105" s="54"/>
      <c r="DF1105" s="54"/>
      <c r="DG1105" s="54"/>
      <c r="DH1105" s="54"/>
      <c r="DI1105" s="54"/>
      <c r="DJ1105" s="54"/>
      <c r="DK1105" s="54"/>
      <c r="DL1105" s="54"/>
      <c r="DM1105" s="54"/>
      <c r="DN1105" s="54"/>
      <c r="DO1105" s="54"/>
      <c r="DP1105" s="54"/>
      <c r="DQ1105" s="54"/>
      <c r="DR1105" s="54"/>
      <c r="DS1105" s="54"/>
      <c r="DT1105" s="54"/>
      <c r="DU1105" s="54"/>
      <c r="DV1105" s="54"/>
      <c r="DW1105" s="54"/>
      <c r="DX1105" s="54"/>
      <c r="DY1105" s="54"/>
      <c r="DZ1105" s="54"/>
      <c r="EA1105" s="54"/>
      <c r="EB1105" s="54"/>
      <c r="EC1105" s="54"/>
      <c r="ED1105" s="54"/>
      <c r="EE1105" s="54"/>
      <c r="EF1105" s="54"/>
      <c r="EG1105" s="54"/>
      <c r="EH1105" s="54"/>
      <c r="EI1105" s="54"/>
      <c r="EJ1105" s="54"/>
      <c r="EK1105" s="54"/>
      <c r="EL1105" s="54"/>
      <c r="EM1105" s="54"/>
      <c r="EN1105" s="54"/>
      <c r="EO1105" s="54"/>
      <c r="EP1105" s="54"/>
      <c r="EQ1105" s="54"/>
      <c r="ER1105" s="54"/>
      <c r="ES1105" s="54"/>
      <c r="ET1105" s="54"/>
      <c r="EU1105" s="54"/>
      <c r="EV1105" s="54"/>
      <c r="EW1105" s="54"/>
      <c r="EX1105" s="54"/>
      <c r="EY1105" s="54"/>
      <c r="EZ1105" s="54"/>
      <c r="FA1105" s="54"/>
      <c r="FB1105" s="54"/>
      <c r="FC1105" s="54"/>
      <c r="FD1105" s="54"/>
      <c r="FE1105" s="54"/>
      <c r="FF1105" s="54"/>
      <c r="FG1105" s="54"/>
      <c r="FH1105" s="54"/>
      <c r="FI1105" s="54"/>
      <c r="FJ1105" s="54"/>
      <c r="FK1105" s="54"/>
      <c r="FL1105" s="54"/>
      <c r="FM1105" s="54"/>
      <c r="FN1105" s="54"/>
      <c r="FO1105" s="54"/>
      <c r="FP1105" s="54"/>
      <c r="FQ1105" s="54"/>
      <c r="FR1105" s="54"/>
      <c r="FS1105" s="54"/>
      <c r="FT1105" s="54"/>
      <c r="FU1105" s="54"/>
      <c r="FV1105" s="54"/>
      <c r="FW1105" s="54"/>
      <c r="FX1105" s="54"/>
      <c r="FY1105" s="54"/>
      <c r="FZ1105" s="54"/>
      <c r="GA1105" s="54"/>
      <c r="GB1105" s="54"/>
      <c r="GC1105" s="54"/>
      <c r="GD1105" s="54"/>
      <c r="GE1105" s="54"/>
      <c r="GF1105" s="54"/>
      <c r="GG1105" s="54"/>
      <c r="GH1105" s="54"/>
      <c r="GI1105" s="54"/>
      <c r="GJ1105" s="54"/>
      <c r="GK1105" s="54"/>
      <c r="GL1105" s="54"/>
      <c r="GM1105" s="54"/>
      <c r="GN1105" s="54"/>
      <c r="GO1105" s="54"/>
      <c r="GP1105" s="54"/>
      <c r="GQ1105" s="54"/>
      <c r="GR1105" s="54"/>
      <c r="GS1105" s="54"/>
      <c r="GT1105" s="54"/>
      <c r="GU1105" s="54"/>
      <c r="GV1105" s="54"/>
      <c r="GW1105" s="54"/>
      <c r="GX1105" s="54"/>
      <c r="GY1105" s="54"/>
      <c r="GZ1105" s="54"/>
      <c r="HA1105" s="54"/>
      <c r="HB1105" s="54"/>
      <c r="HC1105" s="54"/>
      <c r="HD1105" s="54"/>
      <c r="HE1105" s="54"/>
      <c r="HF1105" s="54"/>
      <c r="HG1105" s="54"/>
      <c r="HH1105" s="54"/>
      <c r="HI1105" s="54"/>
      <c r="HJ1105" s="54"/>
      <c r="HK1105" s="54"/>
      <c r="HL1105" s="54"/>
      <c r="HM1105" s="54"/>
      <c r="HN1105" s="54"/>
      <c r="HO1105" s="54"/>
      <c r="HP1105" s="54"/>
      <c r="HQ1105" s="54"/>
      <c r="HR1105" s="54"/>
      <c r="HS1105" s="54"/>
      <c r="HT1105" s="54"/>
      <c r="HU1105" s="54"/>
      <c r="HV1105" s="54"/>
      <c r="HW1105" s="54"/>
      <c r="HX1105" s="54"/>
      <c r="HY1105" s="54"/>
      <c r="HZ1105" s="54"/>
      <c r="IA1105" s="54"/>
      <c r="IB1105" s="54"/>
      <c r="IC1105" s="54"/>
      <c r="ID1105" s="54"/>
      <c r="IE1105" s="54"/>
      <c r="IF1105" s="54"/>
      <c r="IG1105" s="54"/>
      <c r="IH1105" s="54"/>
      <c r="II1105" s="54"/>
      <c r="IJ1105" s="54"/>
      <c r="IK1105" s="54"/>
      <c r="IL1105" s="54"/>
      <c r="IM1105" s="54"/>
      <c r="IN1105" s="54"/>
      <c r="IO1105" s="54"/>
      <c r="IP1105" s="54"/>
      <c r="IQ1105" s="54"/>
      <c r="IR1105" s="54"/>
      <c r="IS1105" s="54"/>
      <c r="IT1105" s="54"/>
      <c r="IU1105" s="54"/>
      <c r="IV1105" s="54"/>
      <c r="IW1105" s="54"/>
      <c r="IX1105" s="54"/>
      <c r="IY1105" s="54"/>
      <c r="IZ1105" s="54"/>
      <c r="JA1105" s="16"/>
      <c r="JB1105" s="16"/>
      <c r="JC1105" s="16"/>
      <c r="JD1105" s="16"/>
    </row>
    <row r="1106" spans="1:264" s="6" customFormat="1" x14ac:dyDescent="0.25">
      <c r="A1106" s="55">
        <v>1102</v>
      </c>
      <c r="B1106" s="56">
        <f>ESTUDIANTES!B1106</f>
        <v>0</v>
      </c>
      <c r="C1106" s="56">
        <f>ESTUDIANTES!C1106</f>
        <v>0</v>
      </c>
      <c r="D1106" s="97">
        <f>ESTUDIANTES!D1106</f>
        <v>0</v>
      </c>
      <c r="E1106" s="97"/>
      <c r="F1106" s="97"/>
      <c r="G1106" s="97"/>
      <c r="H1106" s="57">
        <f>ESTUDIANTES!H1106</f>
        <v>0</v>
      </c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4"/>
      <c r="BW1106" s="54"/>
      <c r="BX1106" s="54"/>
      <c r="BY1106" s="54"/>
      <c r="BZ1106" s="54"/>
      <c r="CA1106" s="54"/>
      <c r="CB1106" s="54"/>
      <c r="CC1106" s="54"/>
      <c r="CD1106" s="54"/>
      <c r="CE1106" s="54"/>
      <c r="CF1106" s="54"/>
      <c r="CG1106" s="54"/>
      <c r="CH1106" s="54"/>
      <c r="CI1106" s="54"/>
      <c r="CJ1106" s="54"/>
      <c r="CK1106" s="54"/>
      <c r="CL1106" s="54"/>
      <c r="CM1106" s="54"/>
      <c r="CN1106" s="54"/>
      <c r="CO1106" s="54"/>
      <c r="CP1106" s="54"/>
      <c r="CQ1106" s="54"/>
      <c r="CR1106" s="54"/>
      <c r="CS1106" s="54"/>
      <c r="CT1106" s="54"/>
      <c r="CU1106" s="54"/>
      <c r="CV1106" s="54"/>
      <c r="CW1106" s="54"/>
      <c r="CX1106" s="54"/>
      <c r="CY1106" s="54"/>
      <c r="CZ1106" s="54"/>
      <c r="DA1106" s="54"/>
      <c r="DB1106" s="54"/>
      <c r="DC1106" s="54"/>
      <c r="DD1106" s="54"/>
      <c r="DE1106" s="54"/>
      <c r="DF1106" s="54"/>
      <c r="DG1106" s="54"/>
      <c r="DH1106" s="54"/>
      <c r="DI1106" s="54"/>
      <c r="DJ1106" s="54"/>
      <c r="DK1106" s="54"/>
      <c r="DL1106" s="54"/>
      <c r="DM1106" s="54"/>
      <c r="DN1106" s="54"/>
      <c r="DO1106" s="54"/>
      <c r="DP1106" s="54"/>
      <c r="DQ1106" s="54"/>
      <c r="DR1106" s="54"/>
      <c r="DS1106" s="54"/>
      <c r="DT1106" s="54"/>
      <c r="DU1106" s="54"/>
      <c r="DV1106" s="54"/>
      <c r="DW1106" s="54"/>
      <c r="DX1106" s="54"/>
      <c r="DY1106" s="54"/>
      <c r="DZ1106" s="54"/>
      <c r="EA1106" s="54"/>
      <c r="EB1106" s="54"/>
      <c r="EC1106" s="54"/>
      <c r="ED1106" s="54"/>
      <c r="EE1106" s="54"/>
      <c r="EF1106" s="54"/>
      <c r="EG1106" s="54"/>
      <c r="EH1106" s="54"/>
      <c r="EI1106" s="54"/>
      <c r="EJ1106" s="54"/>
      <c r="EK1106" s="54"/>
      <c r="EL1106" s="54"/>
      <c r="EM1106" s="54"/>
      <c r="EN1106" s="54"/>
      <c r="EO1106" s="54"/>
      <c r="EP1106" s="54"/>
      <c r="EQ1106" s="54"/>
      <c r="ER1106" s="54"/>
      <c r="ES1106" s="54"/>
      <c r="ET1106" s="54"/>
      <c r="EU1106" s="54"/>
      <c r="EV1106" s="54"/>
      <c r="EW1106" s="54"/>
      <c r="EX1106" s="54"/>
      <c r="EY1106" s="54"/>
      <c r="EZ1106" s="54"/>
      <c r="FA1106" s="54"/>
      <c r="FB1106" s="54"/>
      <c r="FC1106" s="54"/>
      <c r="FD1106" s="54"/>
      <c r="FE1106" s="54"/>
      <c r="FF1106" s="54"/>
      <c r="FG1106" s="54"/>
      <c r="FH1106" s="54"/>
      <c r="FI1106" s="54"/>
      <c r="FJ1106" s="54"/>
      <c r="FK1106" s="54"/>
      <c r="FL1106" s="54"/>
      <c r="FM1106" s="54"/>
      <c r="FN1106" s="54"/>
      <c r="FO1106" s="54"/>
      <c r="FP1106" s="54"/>
      <c r="FQ1106" s="54"/>
      <c r="FR1106" s="54"/>
      <c r="FS1106" s="54"/>
      <c r="FT1106" s="54"/>
      <c r="FU1106" s="54"/>
      <c r="FV1106" s="54"/>
      <c r="FW1106" s="54"/>
      <c r="FX1106" s="54"/>
      <c r="FY1106" s="54"/>
      <c r="FZ1106" s="54"/>
      <c r="GA1106" s="54"/>
      <c r="GB1106" s="54"/>
      <c r="GC1106" s="54"/>
      <c r="GD1106" s="54"/>
      <c r="GE1106" s="54"/>
      <c r="GF1106" s="54"/>
      <c r="GG1106" s="54"/>
      <c r="GH1106" s="54"/>
      <c r="GI1106" s="54"/>
      <c r="GJ1106" s="54"/>
      <c r="GK1106" s="54"/>
      <c r="GL1106" s="54"/>
      <c r="GM1106" s="54"/>
      <c r="GN1106" s="54"/>
      <c r="GO1106" s="54"/>
      <c r="GP1106" s="54"/>
      <c r="GQ1106" s="54"/>
      <c r="GR1106" s="54"/>
      <c r="GS1106" s="54"/>
      <c r="GT1106" s="54"/>
      <c r="GU1106" s="54"/>
      <c r="GV1106" s="54"/>
      <c r="GW1106" s="54"/>
      <c r="GX1106" s="54"/>
      <c r="GY1106" s="54"/>
      <c r="GZ1106" s="54"/>
      <c r="HA1106" s="54"/>
      <c r="HB1106" s="54"/>
      <c r="HC1106" s="54"/>
      <c r="HD1106" s="54"/>
      <c r="HE1106" s="54"/>
      <c r="HF1106" s="54"/>
      <c r="HG1106" s="54"/>
      <c r="HH1106" s="54"/>
      <c r="HI1106" s="54"/>
      <c r="HJ1106" s="54"/>
      <c r="HK1106" s="54"/>
      <c r="HL1106" s="54"/>
      <c r="HM1106" s="54"/>
      <c r="HN1106" s="54"/>
      <c r="HO1106" s="54"/>
      <c r="HP1106" s="54"/>
      <c r="HQ1106" s="54"/>
      <c r="HR1106" s="54"/>
      <c r="HS1106" s="54"/>
      <c r="HT1106" s="54"/>
      <c r="HU1106" s="54"/>
      <c r="HV1106" s="54"/>
      <c r="HW1106" s="54"/>
      <c r="HX1106" s="54"/>
      <c r="HY1106" s="54"/>
      <c r="HZ1106" s="54"/>
      <c r="IA1106" s="54"/>
      <c r="IB1106" s="54"/>
      <c r="IC1106" s="54"/>
      <c r="ID1106" s="54"/>
      <c r="IE1106" s="54"/>
      <c r="IF1106" s="54"/>
      <c r="IG1106" s="54"/>
      <c r="IH1106" s="54"/>
      <c r="II1106" s="54"/>
      <c r="IJ1106" s="54"/>
      <c r="IK1106" s="54"/>
      <c r="IL1106" s="54"/>
      <c r="IM1106" s="54"/>
      <c r="IN1106" s="54"/>
      <c r="IO1106" s="54"/>
      <c r="IP1106" s="54"/>
      <c r="IQ1106" s="54"/>
      <c r="IR1106" s="54"/>
      <c r="IS1106" s="54"/>
      <c r="IT1106" s="54"/>
      <c r="IU1106" s="54"/>
      <c r="IV1106" s="54"/>
      <c r="IW1106" s="54"/>
      <c r="IX1106" s="54"/>
      <c r="IY1106" s="54"/>
      <c r="IZ1106" s="54"/>
      <c r="JA1106" s="16"/>
      <c r="JB1106" s="16"/>
      <c r="JC1106" s="16"/>
      <c r="JD1106" s="16"/>
    </row>
    <row r="1107" spans="1:264" s="6" customFormat="1" x14ac:dyDescent="0.25">
      <c r="A1107" s="55">
        <v>1103</v>
      </c>
      <c r="B1107" s="56">
        <f>ESTUDIANTES!B1107</f>
        <v>0</v>
      </c>
      <c r="C1107" s="56">
        <f>ESTUDIANTES!C1107</f>
        <v>0</v>
      </c>
      <c r="D1107" s="97">
        <f>ESTUDIANTES!D1107</f>
        <v>0</v>
      </c>
      <c r="E1107" s="97"/>
      <c r="F1107" s="97"/>
      <c r="G1107" s="97"/>
      <c r="H1107" s="57">
        <f>ESTUDIANTES!H1107</f>
        <v>0</v>
      </c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  <c r="CP1107" s="54"/>
      <c r="CQ1107" s="54"/>
      <c r="CR1107" s="54"/>
      <c r="CS1107" s="54"/>
      <c r="CT1107" s="54"/>
      <c r="CU1107" s="54"/>
      <c r="CV1107" s="54"/>
      <c r="CW1107" s="54"/>
      <c r="CX1107" s="54"/>
      <c r="CY1107" s="54"/>
      <c r="CZ1107" s="54"/>
      <c r="DA1107" s="54"/>
      <c r="DB1107" s="54"/>
      <c r="DC1107" s="54"/>
      <c r="DD1107" s="54"/>
      <c r="DE1107" s="54"/>
      <c r="DF1107" s="54"/>
      <c r="DG1107" s="54"/>
      <c r="DH1107" s="54"/>
      <c r="DI1107" s="54"/>
      <c r="DJ1107" s="54"/>
      <c r="DK1107" s="54"/>
      <c r="DL1107" s="54"/>
      <c r="DM1107" s="54"/>
      <c r="DN1107" s="54"/>
      <c r="DO1107" s="54"/>
      <c r="DP1107" s="54"/>
      <c r="DQ1107" s="54"/>
      <c r="DR1107" s="54"/>
      <c r="DS1107" s="54"/>
      <c r="DT1107" s="54"/>
      <c r="DU1107" s="54"/>
      <c r="DV1107" s="54"/>
      <c r="DW1107" s="54"/>
      <c r="DX1107" s="54"/>
      <c r="DY1107" s="54"/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  <c r="EJ1107" s="54"/>
      <c r="EK1107" s="54"/>
      <c r="EL1107" s="54"/>
      <c r="EM1107" s="54"/>
      <c r="EN1107" s="54"/>
      <c r="EO1107" s="54"/>
      <c r="EP1107" s="54"/>
      <c r="EQ1107" s="54"/>
      <c r="ER1107" s="54"/>
      <c r="ES1107" s="54"/>
      <c r="ET1107" s="54"/>
      <c r="EU1107" s="54"/>
      <c r="EV1107" s="54"/>
      <c r="EW1107" s="54"/>
      <c r="EX1107" s="54"/>
      <c r="EY1107" s="54"/>
      <c r="EZ1107" s="54"/>
      <c r="FA1107" s="54"/>
      <c r="FB1107" s="54"/>
      <c r="FC1107" s="54"/>
      <c r="FD1107" s="54"/>
      <c r="FE1107" s="54"/>
      <c r="FF1107" s="54"/>
      <c r="FG1107" s="54"/>
      <c r="FH1107" s="54"/>
      <c r="FI1107" s="54"/>
      <c r="FJ1107" s="54"/>
      <c r="FK1107" s="54"/>
      <c r="FL1107" s="54"/>
      <c r="FM1107" s="54"/>
      <c r="FN1107" s="54"/>
      <c r="FO1107" s="54"/>
      <c r="FP1107" s="54"/>
      <c r="FQ1107" s="54"/>
      <c r="FR1107" s="54"/>
      <c r="FS1107" s="54"/>
      <c r="FT1107" s="54"/>
      <c r="FU1107" s="54"/>
      <c r="FV1107" s="54"/>
      <c r="FW1107" s="54"/>
      <c r="FX1107" s="54"/>
      <c r="FY1107" s="54"/>
      <c r="FZ1107" s="54"/>
      <c r="GA1107" s="54"/>
      <c r="GB1107" s="54"/>
      <c r="GC1107" s="54"/>
      <c r="GD1107" s="54"/>
      <c r="GE1107" s="54"/>
      <c r="GF1107" s="54"/>
      <c r="GG1107" s="54"/>
      <c r="GH1107" s="54"/>
      <c r="GI1107" s="54"/>
      <c r="GJ1107" s="54"/>
      <c r="GK1107" s="54"/>
      <c r="GL1107" s="54"/>
      <c r="GM1107" s="54"/>
      <c r="GN1107" s="54"/>
      <c r="GO1107" s="54"/>
      <c r="GP1107" s="54"/>
      <c r="GQ1107" s="54"/>
      <c r="GR1107" s="54"/>
      <c r="GS1107" s="54"/>
      <c r="GT1107" s="54"/>
      <c r="GU1107" s="54"/>
      <c r="GV1107" s="54"/>
      <c r="GW1107" s="54"/>
      <c r="GX1107" s="54"/>
      <c r="GY1107" s="54"/>
      <c r="GZ1107" s="54"/>
      <c r="HA1107" s="54"/>
      <c r="HB1107" s="54"/>
      <c r="HC1107" s="54"/>
      <c r="HD1107" s="54"/>
      <c r="HE1107" s="54"/>
      <c r="HF1107" s="54"/>
      <c r="HG1107" s="54"/>
      <c r="HH1107" s="54"/>
      <c r="HI1107" s="54"/>
      <c r="HJ1107" s="54"/>
      <c r="HK1107" s="54"/>
      <c r="HL1107" s="54"/>
      <c r="HM1107" s="54"/>
      <c r="HN1107" s="54"/>
      <c r="HO1107" s="54"/>
      <c r="HP1107" s="54"/>
      <c r="HQ1107" s="54"/>
      <c r="HR1107" s="54"/>
      <c r="HS1107" s="54"/>
      <c r="HT1107" s="54"/>
      <c r="HU1107" s="54"/>
      <c r="HV1107" s="54"/>
      <c r="HW1107" s="54"/>
      <c r="HX1107" s="54"/>
      <c r="HY1107" s="54"/>
      <c r="HZ1107" s="54"/>
      <c r="IA1107" s="54"/>
      <c r="IB1107" s="54"/>
      <c r="IC1107" s="54"/>
      <c r="ID1107" s="54"/>
      <c r="IE1107" s="54"/>
      <c r="IF1107" s="54"/>
      <c r="IG1107" s="54"/>
      <c r="IH1107" s="54"/>
      <c r="II1107" s="54"/>
      <c r="IJ1107" s="54"/>
      <c r="IK1107" s="54"/>
      <c r="IL1107" s="54"/>
      <c r="IM1107" s="54"/>
      <c r="IN1107" s="54"/>
      <c r="IO1107" s="54"/>
      <c r="IP1107" s="54"/>
      <c r="IQ1107" s="54"/>
      <c r="IR1107" s="54"/>
      <c r="IS1107" s="54"/>
      <c r="IT1107" s="54"/>
      <c r="IU1107" s="54"/>
      <c r="IV1107" s="54"/>
      <c r="IW1107" s="54"/>
      <c r="IX1107" s="54"/>
      <c r="IY1107" s="54"/>
      <c r="IZ1107" s="54"/>
      <c r="JA1107" s="16"/>
      <c r="JB1107" s="16"/>
      <c r="JC1107" s="16"/>
      <c r="JD1107" s="16"/>
    </row>
    <row r="1108" spans="1:264" s="6" customFormat="1" x14ac:dyDescent="0.25">
      <c r="A1108" s="55">
        <v>1104</v>
      </c>
      <c r="B1108" s="56">
        <f>ESTUDIANTES!B1108</f>
        <v>0</v>
      </c>
      <c r="C1108" s="56">
        <f>ESTUDIANTES!C1108</f>
        <v>0</v>
      </c>
      <c r="D1108" s="97">
        <f>ESTUDIANTES!D1108</f>
        <v>0</v>
      </c>
      <c r="E1108" s="97"/>
      <c r="F1108" s="97"/>
      <c r="G1108" s="97"/>
      <c r="H1108" s="57">
        <f>ESTUDIANTES!H1108</f>
        <v>0</v>
      </c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  <c r="CP1108" s="54"/>
      <c r="CQ1108" s="54"/>
      <c r="CR1108" s="54"/>
      <c r="CS1108" s="54"/>
      <c r="CT1108" s="54"/>
      <c r="CU1108" s="54"/>
      <c r="CV1108" s="54"/>
      <c r="CW1108" s="54"/>
      <c r="CX1108" s="54"/>
      <c r="CY1108" s="54"/>
      <c r="CZ1108" s="54"/>
      <c r="DA1108" s="54"/>
      <c r="DB1108" s="54"/>
      <c r="DC1108" s="54"/>
      <c r="DD1108" s="54"/>
      <c r="DE1108" s="54"/>
      <c r="DF1108" s="54"/>
      <c r="DG1108" s="54"/>
      <c r="DH1108" s="54"/>
      <c r="DI1108" s="54"/>
      <c r="DJ1108" s="54"/>
      <c r="DK1108" s="54"/>
      <c r="DL1108" s="54"/>
      <c r="DM1108" s="54"/>
      <c r="DN1108" s="54"/>
      <c r="DO1108" s="54"/>
      <c r="DP1108" s="54"/>
      <c r="DQ1108" s="54"/>
      <c r="DR1108" s="54"/>
      <c r="DS1108" s="54"/>
      <c r="DT1108" s="54"/>
      <c r="DU1108" s="54"/>
      <c r="DV1108" s="54"/>
      <c r="DW1108" s="54"/>
      <c r="DX1108" s="54"/>
      <c r="DY1108" s="54"/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  <c r="EJ1108" s="54"/>
      <c r="EK1108" s="54"/>
      <c r="EL1108" s="54"/>
      <c r="EM1108" s="54"/>
      <c r="EN1108" s="54"/>
      <c r="EO1108" s="54"/>
      <c r="EP1108" s="54"/>
      <c r="EQ1108" s="54"/>
      <c r="ER1108" s="54"/>
      <c r="ES1108" s="54"/>
      <c r="ET1108" s="54"/>
      <c r="EU1108" s="54"/>
      <c r="EV1108" s="54"/>
      <c r="EW1108" s="54"/>
      <c r="EX1108" s="54"/>
      <c r="EY1108" s="54"/>
      <c r="EZ1108" s="54"/>
      <c r="FA1108" s="54"/>
      <c r="FB1108" s="54"/>
      <c r="FC1108" s="54"/>
      <c r="FD1108" s="54"/>
      <c r="FE1108" s="54"/>
      <c r="FF1108" s="54"/>
      <c r="FG1108" s="54"/>
      <c r="FH1108" s="54"/>
      <c r="FI1108" s="54"/>
      <c r="FJ1108" s="54"/>
      <c r="FK1108" s="54"/>
      <c r="FL1108" s="54"/>
      <c r="FM1108" s="54"/>
      <c r="FN1108" s="54"/>
      <c r="FO1108" s="54"/>
      <c r="FP1108" s="54"/>
      <c r="FQ1108" s="54"/>
      <c r="FR1108" s="54"/>
      <c r="FS1108" s="54"/>
      <c r="FT1108" s="54"/>
      <c r="FU1108" s="54"/>
      <c r="FV1108" s="54"/>
      <c r="FW1108" s="54"/>
      <c r="FX1108" s="54"/>
      <c r="FY1108" s="54"/>
      <c r="FZ1108" s="54"/>
      <c r="GA1108" s="54"/>
      <c r="GB1108" s="54"/>
      <c r="GC1108" s="54"/>
      <c r="GD1108" s="54"/>
      <c r="GE1108" s="54"/>
      <c r="GF1108" s="54"/>
      <c r="GG1108" s="54"/>
      <c r="GH1108" s="54"/>
      <c r="GI1108" s="54"/>
      <c r="GJ1108" s="54"/>
      <c r="GK1108" s="54"/>
      <c r="GL1108" s="54"/>
      <c r="GM1108" s="54"/>
      <c r="GN1108" s="54"/>
      <c r="GO1108" s="54"/>
      <c r="GP1108" s="54"/>
      <c r="GQ1108" s="54"/>
      <c r="GR1108" s="54"/>
      <c r="GS1108" s="54"/>
      <c r="GT1108" s="54"/>
      <c r="GU1108" s="54"/>
      <c r="GV1108" s="54"/>
      <c r="GW1108" s="54"/>
      <c r="GX1108" s="54"/>
      <c r="GY1108" s="54"/>
      <c r="GZ1108" s="54"/>
      <c r="HA1108" s="54"/>
      <c r="HB1108" s="54"/>
      <c r="HC1108" s="54"/>
      <c r="HD1108" s="54"/>
      <c r="HE1108" s="54"/>
      <c r="HF1108" s="54"/>
      <c r="HG1108" s="54"/>
      <c r="HH1108" s="54"/>
      <c r="HI1108" s="54"/>
      <c r="HJ1108" s="54"/>
      <c r="HK1108" s="54"/>
      <c r="HL1108" s="54"/>
      <c r="HM1108" s="54"/>
      <c r="HN1108" s="54"/>
      <c r="HO1108" s="54"/>
      <c r="HP1108" s="54"/>
      <c r="HQ1108" s="54"/>
      <c r="HR1108" s="54"/>
      <c r="HS1108" s="54"/>
      <c r="HT1108" s="54"/>
      <c r="HU1108" s="54"/>
      <c r="HV1108" s="54"/>
      <c r="HW1108" s="54"/>
      <c r="HX1108" s="54"/>
      <c r="HY1108" s="54"/>
      <c r="HZ1108" s="54"/>
      <c r="IA1108" s="54"/>
      <c r="IB1108" s="54"/>
      <c r="IC1108" s="54"/>
      <c r="ID1108" s="54"/>
      <c r="IE1108" s="54"/>
      <c r="IF1108" s="54"/>
      <c r="IG1108" s="54"/>
      <c r="IH1108" s="54"/>
      <c r="II1108" s="54"/>
      <c r="IJ1108" s="54"/>
      <c r="IK1108" s="54"/>
      <c r="IL1108" s="54"/>
      <c r="IM1108" s="54"/>
      <c r="IN1108" s="54"/>
      <c r="IO1108" s="54"/>
      <c r="IP1108" s="54"/>
      <c r="IQ1108" s="54"/>
      <c r="IR1108" s="54"/>
      <c r="IS1108" s="54"/>
      <c r="IT1108" s="54"/>
      <c r="IU1108" s="54"/>
      <c r="IV1108" s="54"/>
      <c r="IW1108" s="54"/>
      <c r="IX1108" s="54"/>
      <c r="IY1108" s="54"/>
      <c r="IZ1108" s="54"/>
      <c r="JA1108" s="16"/>
      <c r="JB1108" s="16"/>
      <c r="JC1108" s="16"/>
      <c r="JD1108" s="16"/>
    </row>
    <row r="1109" spans="1:264" s="6" customFormat="1" x14ac:dyDescent="0.25">
      <c r="A1109" s="55">
        <v>1105</v>
      </c>
      <c r="B1109" s="56">
        <f>ESTUDIANTES!B1109</f>
        <v>0</v>
      </c>
      <c r="C1109" s="56">
        <f>ESTUDIANTES!C1109</f>
        <v>0</v>
      </c>
      <c r="D1109" s="97">
        <f>ESTUDIANTES!D1109</f>
        <v>0</v>
      </c>
      <c r="E1109" s="97"/>
      <c r="F1109" s="97"/>
      <c r="G1109" s="97"/>
      <c r="H1109" s="57">
        <f>ESTUDIANTES!H1109</f>
        <v>0</v>
      </c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4"/>
      <c r="EK1109" s="54"/>
      <c r="EL1109" s="54"/>
      <c r="EM1109" s="54"/>
      <c r="EN1109" s="54"/>
      <c r="EO1109" s="54"/>
      <c r="EP1109" s="54"/>
      <c r="EQ1109" s="54"/>
      <c r="ER1109" s="54"/>
      <c r="ES1109" s="54"/>
      <c r="ET1109" s="54"/>
      <c r="EU1109" s="54"/>
      <c r="EV1109" s="54"/>
      <c r="EW1109" s="54"/>
      <c r="EX1109" s="54"/>
      <c r="EY1109" s="54"/>
      <c r="EZ1109" s="54"/>
      <c r="FA1109" s="54"/>
      <c r="FB1109" s="54"/>
      <c r="FC1109" s="54"/>
      <c r="FD1109" s="54"/>
      <c r="FE1109" s="54"/>
      <c r="FF1109" s="54"/>
      <c r="FG1109" s="54"/>
      <c r="FH1109" s="54"/>
      <c r="FI1109" s="54"/>
      <c r="FJ1109" s="54"/>
      <c r="FK1109" s="54"/>
      <c r="FL1109" s="54"/>
      <c r="FM1109" s="54"/>
      <c r="FN1109" s="54"/>
      <c r="FO1109" s="54"/>
      <c r="FP1109" s="54"/>
      <c r="FQ1109" s="54"/>
      <c r="FR1109" s="54"/>
      <c r="FS1109" s="54"/>
      <c r="FT1109" s="54"/>
      <c r="FU1109" s="54"/>
      <c r="FV1109" s="54"/>
      <c r="FW1109" s="54"/>
      <c r="FX1109" s="54"/>
      <c r="FY1109" s="54"/>
      <c r="FZ1109" s="54"/>
      <c r="GA1109" s="54"/>
      <c r="GB1109" s="54"/>
      <c r="GC1109" s="54"/>
      <c r="GD1109" s="54"/>
      <c r="GE1109" s="54"/>
      <c r="GF1109" s="54"/>
      <c r="GG1109" s="54"/>
      <c r="GH1109" s="54"/>
      <c r="GI1109" s="54"/>
      <c r="GJ1109" s="54"/>
      <c r="GK1109" s="54"/>
      <c r="GL1109" s="54"/>
      <c r="GM1109" s="54"/>
      <c r="GN1109" s="54"/>
      <c r="GO1109" s="54"/>
      <c r="GP1109" s="54"/>
      <c r="GQ1109" s="54"/>
      <c r="GR1109" s="54"/>
      <c r="GS1109" s="54"/>
      <c r="GT1109" s="54"/>
      <c r="GU1109" s="54"/>
      <c r="GV1109" s="54"/>
      <c r="GW1109" s="54"/>
      <c r="GX1109" s="54"/>
      <c r="GY1109" s="54"/>
      <c r="GZ1109" s="54"/>
      <c r="HA1109" s="54"/>
      <c r="HB1109" s="54"/>
      <c r="HC1109" s="54"/>
      <c r="HD1109" s="54"/>
      <c r="HE1109" s="54"/>
      <c r="HF1109" s="54"/>
      <c r="HG1109" s="54"/>
      <c r="HH1109" s="54"/>
      <c r="HI1109" s="54"/>
      <c r="HJ1109" s="54"/>
      <c r="HK1109" s="54"/>
      <c r="HL1109" s="54"/>
      <c r="HM1109" s="54"/>
      <c r="HN1109" s="54"/>
      <c r="HO1109" s="54"/>
      <c r="HP1109" s="54"/>
      <c r="HQ1109" s="54"/>
      <c r="HR1109" s="54"/>
      <c r="HS1109" s="54"/>
      <c r="HT1109" s="54"/>
      <c r="HU1109" s="54"/>
      <c r="HV1109" s="54"/>
      <c r="HW1109" s="54"/>
      <c r="HX1109" s="54"/>
      <c r="HY1109" s="54"/>
      <c r="HZ1109" s="54"/>
      <c r="IA1109" s="54"/>
      <c r="IB1109" s="54"/>
      <c r="IC1109" s="54"/>
      <c r="ID1109" s="54"/>
      <c r="IE1109" s="54"/>
      <c r="IF1109" s="54"/>
      <c r="IG1109" s="54"/>
      <c r="IH1109" s="54"/>
      <c r="II1109" s="54"/>
      <c r="IJ1109" s="54"/>
      <c r="IK1109" s="54"/>
      <c r="IL1109" s="54"/>
      <c r="IM1109" s="54"/>
      <c r="IN1109" s="54"/>
      <c r="IO1109" s="54"/>
      <c r="IP1109" s="54"/>
      <c r="IQ1109" s="54"/>
      <c r="IR1109" s="54"/>
      <c r="IS1109" s="54"/>
      <c r="IT1109" s="54"/>
      <c r="IU1109" s="54"/>
      <c r="IV1109" s="54"/>
      <c r="IW1109" s="54"/>
      <c r="IX1109" s="54"/>
      <c r="IY1109" s="54"/>
      <c r="IZ1109" s="54"/>
      <c r="JA1109" s="16"/>
      <c r="JB1109" s="16"/>
      <c r="JC1109" s="16"/>
      <c r="JD1109" s="16"/>
    </row>
    <row r="1110" spans="1:264" s="6" customFormat="1" x14ac:dyDescent="0.25">
      <c r="A1110" s="55">
        <v>1106</v>
      </c>
      <c r="B1110" s="56">
        <f>ESTUDIANTES!B1110</f>
        <v>0</v>
      </c>
      <c r="C1110" s="56">
        <f>ESTUDIANTES!C1110</f>
        <v>0</v>
      </c>
      <c r="D1110" s="97">
        <f>ESTUDIANTES!D1110</f>
        <v>0</v>
      </c>
      <c r="E1110" s="97"/>
      <c r="F1110" s="97"/>
      <c r="G1110" s="97"/>
      <c r="H1110" s="57">
        <f>ESTUDIANTES!H1110</f>
        <v>0</v>
      </c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  <c r="CP1110" s="54"/>
      <c r="CQ1110" s="54"/>
      <c r="CR1110" s="54"/>
      <c r="CS1110" s="54"/>
      <c r="CT1110" s="54"/>
      <c r="CU1110" s="54"/>
      <c r="CV1110" s="54"/>
      <c r="CW1110" s="54"/>
      <c r="CX1110" s="54"/>
      <c r="CY1110" s="54"/>
      <c r="CZ1110" s="54"/>
      <c r="DA1110" s="54"/>
      <c r="DB1110" s="54"/>
      <c r="DC1110" s="54"/>
      <c r="DD1110" s="54"/>
      <c r="DE1110" s="54"/>
      <c r="DF1110" s="54"/>
      <c r="DG1110" s="54"/>
      <c r="DH1110" s="54"/>
      <c r="DI1110" s="54"/>
      <c r="DJ1110" s="54"/>
      <c r="DK1110" s="54"/>
      <c r="DL1110" s="54"/>
      <c r="DM1110" s="54"/>
      <c r="DN1110" s="54"/>
      <c r="DO1110" s="54"/>
      <c r="DP1110" s="54"/>
      <c r="DQ1110" s="54"/>
      <c r="DR1110" s="54"/>
      <c r="DS1110" s="54"/>
      <c r="DT1110" s="54"/>
      <c r="DU1110" s="54"/>
      <c r="DV1110" s="54"/>
      <c r="DW1110" s="54"/>
      <c r="DX1110" s="54"/>
      <c r="DY1110" s="54"/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  <c r="EJ1110" s="54"/>
      <c r="EK1110" s="54"/>
      <c r="EL1110" s="54"/>
      <c r="EM1110" s="54"/>
      <c r="EN1110" s="54"/>
      <c r="EO1110" s="54"/>
      <c r="EP1110" s="54"/>
      <c r="EQ1110" s="54"/>
      <c r="ER1110" s="54"/>
      <c r="ES1110" s="54"/>
      <c r="ET1110" s="54"/>
      <c r="EU1110" s="54"/>
      <c r="EV1110" s="54"/>
      <c r="EW1110" s="54"/>
      <c r="EX1110" s="54"/>
      <c r="EY1110" s="54"/>
      <c r="EZ1110" s="54"/>
      <c r="FA1110" s="54"/>
      <c r="FB1110" s="54"/>
      <c r="FC1110" s="54"/>
      <c r="FD1110" s="54"/>
      <c r="FE1110" s="54"/>
      <c r="FF1110" s="54"/>
      <c r="FG1110" s="54"/>
      <c r="FH1110" s="54"/>
      <c r="FI1110" s="54"/>
      <c r="FJ1110" s="54"/>
      <c r="FK1110" s="54"/>
      <c r="FL1110" s="54"/>
      <c r="FM1110" s="54"/>
      <c r="FN1110" s="54"/>
      <c r="FO1110" s="54"/>
      <c r="FP1110" s="54"/>
      <c r="FQ1110" s="54"/>
      <c r="FR1110" s="54"/>
      <c r="FS1110" s="54"/>
      <c r="FT1110" s="54"/>
      <c r="FU1110" s="54"/>
      <c r="FV1110" s="54"/>
      <c r="FW1110" s="54"/>
      <c r="FX1110" s="54"/>
      <c r="FY1110" s="54"/>
      <c r="FZ1110" s="54"/>
      <c r="GA1110" s="54"/>
      <c r="GB1110" s="54"/>
      <c r="GC1110" s="54"/>
      <c r="GD1110" s="54"/>
      <c r="GE1110" s="54"/>
      <c r="GF1110" s="54"/>
      <c r="GG1110" s="54"/>
      <c r="GH1110" s="54"/>
      <c r="GI1110" s="54"/>
      <c r="GJ1110" s="54"/>
      <c r="GK1110" s="54"/>
      <c r="GL1110" s="54"/>
      <c r="GM1110" s="54"/>
      <c r="GN1110" s="54"/>
      <c r="GO1110" s="54"/>
      <c r="GP1110" s="54"/>
      <c r="GQ1110" s="54"/>
      <c r="GR1110" s="54"/>
      <c r="GS1110" s="54"/>
      <c r="GT1110" s="54"/>
      <c r="GU1110" s="54"/>
      <c r="GV1110" s="54"/>
      <c r="GW1110" s="54"/>
      <c r="GX1110" s="54"/>
      <c r="GY1110" s="54"/>
      <c r="GZ1110" s="54"/>
      <c r="HA1110" s="54"/>
      <c r="HB1110" s="54"/>
      <c r="HC1110" s="54"/>
      <c r="HD1110" s="54"/>
      <c r="HE1110" s="54"/>
      <c r="HF1110" s="54"/>
      <c r="HG1110" s="54"/>
      <c r="HH1110" s="54"/>
      <c r="HI1110" s="54"/>
      <c r="HJ1110" s="54"/>
      <c r="HK1110" s="54"/>
      <c r="HL1110" s="54"/>
      <c r="HM1110" s="54"/>
      <c r="HN1110" s="54"/>
      <c r="HO1110" s="54"/>
      <c r="HP1110" s="54"/>
      <c r="HQ1110" s="54"/>
      <c r="HR1110" s="54"/>
      <c r="HS1110" s="54"/>
      <c r="HT1110" s="54"/>
      <c r="HU1110" s="54"/>
      <c r="HV1110" s="54"/>
      <c r="HW1110" s="54"/>
      <c r="HX1110" s="54"/>
      <c r="HY1110" s="54"/>
      <c r="HZ1110" s="54"/>
      <c r="IA1110" s="54"/>
      <c r="IB1110" s="54"/>
      <c r="IC1110" s="54"/>
      <c r="ID1110" s="54"/>
      <c r="IE1110" s="54"/>
      <c r="IF1110" s="54"/>
      <c r="IG1110" s="54"/>
      <c r="IH1110" s="54"/>
      <c r="II1110" s="54"/>
      <c r="IJ1110" s="54"/>
      <c r="IK1110" s="54"/>
      <c r="IL1110" s="54"/>
      <c r="IM1110" s="54"/>
      <c r="IN1110" s="54"/>
      <c r="IO1110" s="54"/>
      <c r="IP1110" s="54"/>
      <c r="IQ1110" s="54"/>
      <c r="IR1110" s="54"/>
      <c r="IS1110" s="54"/>
      <c r="IT1110" s="54"/>
      <c r="IU1110" s="54"/>
      <c r="IV1110" s="54"/>
      <c r="IW1110" s="54"/>
      <c r="IX1110" s="54"/>
      <c r="IY1110" s="54"/>
      <c r="IZ1110" s="54"/>
      <c r="JA1110" s="16"/>
      <c r="JB1110" s="16"/>
      <c r="JC1110" s="16"/>
      <c r="JD1110" s="16"/>
    </row>
    <row r="1111" spans="1:264" s="6" customFormat="1" x14ac:dyDescent="0.25">
      <c r="A1111" s="55">
        <v>1107</v>
      </c>
      <c r="B1111" s="56">
        <f>ESTUDIANTES!B1111</f>
        <v>0</v>
      </c>
      <c r="C1111" s="56">
        <f>ESTUDIANTES!C1111</f>
        <v>0</v>
      </c>
      <c r="D1111" s="97">
        <f>ESTUDIANTES!D1111</f>
        <v>0</v>
      </c>
      <c r="E1111" s="97"/>
      <c r="F1111" s="97"/>
      <c r="G1111" s="97"/>
      <c r="H1111" s="57">
        <f>ESTUDIANTES!H1111</f>
        <v>0</v>
      </c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  <c r="CP1111" s="54"/>
      <c r="CQ1111" s="54"/>
      <c r="CR1111" s="54"/>
      <c r="CS1111" s="54"/>
      <c r="CT1111" s="54"/>
      <c r="CU1111" s="54"/>
      <c r="CV1111" s="54"/>
      <c r="CW1111" s="54"/>
      <c r="CX1111" s="54"/>
      <c r="CY1111" s="54"/>
      <c r="CZ1111" s="54"/>
      <c r="DA1111" s="54"/>
      <c r="DB1111" s="54"/>
      <c r="DC1111" s="54"/>
      <c r="DD1111" s="54"/>
      <c r="DE1111" s="54"/>
      <c r="DF1111" s="54"/>
      <c r="DG1111" s="54"/>
      <c r="DH1111" s="54"/>
      <c r="DI1111" s="54"/>
      <c r="DJ1111" s="54"/>
      <c r="DK1111" s="54"/>
      <c r="DL1111" s="54"/>
      <c r="DM1111" s="54"/>
      <c r="DN1111" s="54"/>
      <c r="DO1111" s="54"/>
      <c r="DP1111" s="54"/>
      <c r="DQ1111" s="54"/>
      <c r="DR1111" s="54"/>
      <c r="DS1111" s="54"/>
      <c r="DT1111" s="54"/>
      <c r="DU1111" s="54"/>
      <c r="DV1111" s="54"/>
      <c r="DW1111" s="54"/>
      <c r="DX1111" s="54"/>
      <c r="DY1111" s="54"/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  <c r="EJ1111" s="54"/>
      <c r="EK1111" s="54"/>
      <c r="EL1111" s="54"/>
      <c r="EM1111" s="54"/>
      <c r="EN1111" s="54"/>
      <c r="EO1111" s="54"/>
      <c r="EP1111" s="54"/>
      <c r="EQ1111" s="54"/>
      <c r="ER1111" s="54"/>
      <c r="ES1111" s="54"/>
      <c r="ET1111" s="54"/>
      <c r="EU1111" s="54"/>
      <c r="EV1111" s="54"/>
      <c r="EW1111" s="54"/>
      <c r="EX1111" s="54"/>
      <c r="EY1111" s="54"/>
      <c r="EZ1111" s="54"/>
      <c r="FA1111" s="54"/>
      <c r="FB1111" s="54"/>
      <c r="FC1111" s="54"/>
      <c r="FD1111" s="54"/>
      <c r="FE1111" s="54"/>
      <c r="FF1111" s="54"/>
      <c r="FG1111" s="54"/>
      <c r="FH1111" s="54"/>
      <c r="FI1111" s="54"/>
      <c r="FJ1111" s="54"/>
      <c r="FK1111" s="54"/>
      <c r="FL1111" s="54"/>
      <c r="FM1111" s="54"/>
      <c r="FN1111" s="54"/>
      <c r="FO1111" s="54"/>
      <c r="FP1111" s="54"/>
      <c r="FQ1111" s="54"/>
      <c r="FR1111" s="54"/>
      <c r="FS1111" s="54"/>
      <c r="FT1111" s="54"/>
      <c r="FU1111" s="54"/>
      <c r="FV1111" s="54"/>
      <c r="FW1111" s="54"/>
      <c r="FX1111" s="54"/>
      <c r="FY1111" s="54"/>
      <c r="FZ1111" s="54"/>
      <c r="GA1111" s="54"/>
      <c r="GB1111" s="54"/>
      <c r="GC1111" s="54"/>
      <c r="GD1111" s="54"/>
      <c r="GE1111" s="54"/>
      <c r="GF1111" s="54"/>
      <c r="GG1111" s="54"/>
      <c r="GH1111" s="54"/>
      <c r="GI1111" s="54"/>
      <c r="GJ1111" s="54"/>
      <c r="GK1111" s="54"/>
      <c r="GL1111" s="54"/>
      <c r="GM1111" s="54"/>
      <c r="GN1111" s="54"/>
      <c r="GO1111" s="54"/>
      <c r="GP1111" s="54"/>
      <c r="GQ1111" s="54"/>
      <c r="GR1111" s="54"/>
      <c r="GS1111" s="54"/>
      <c r="GT1111" s="54"/>
      <c r="GU1111" s="54"/>
      <c r="GV1111" s="54"/>
      <c r="GW1111" s="54"/>
      <c r="GX1111" s="54"/>
      <c r="GY1111" s="54"/>
      <c r="GZ1111" s="54"/>
      <c r="HA1111" s="54"/>
      <c r="HB1111" s="54"/>
      <c r="HC1111" s="54"/>
      <c r="HD1111" s="54"/>
      <c r="HE1111" s="54"/>
      <c r="HF1111" s="54"/>
      <c r="HG1111" s="54"/>
      <c r="HH1111" s="54"/>
      <c r="HI1111" s="54"/>
      <c r="HJ1111" s="54"/>
      <c r="HK1111" s="54"/>
      <c r="HL1111" s="54"/>
      <c r="HM1111" s="54"/>
      <c r="HN1111" s="54"/>
      <c r="HO1111" s="54"/>
      <c r="HP1111" s="54"/>
      <c r="HQ1111" s="54"/>
      <c r="HR1111" s="54"/>
      <c r="HS1111" s="54"/>
      <c r="HT1111" s="54"/>
      <c r="HU1111" s="54"/>
      <c r="HV1111" s="54"/>
      <c r="HW1111" s="54"/>
      <c r="HX1111" s="54"/>
      <c r="HY1111" s="54"/>
      <c r="HZ1111" s="54"/>
      <c r="IA1111" s="54"/>
      <c r="IB1111" s="54"/>
      <c r="IC1111" s="54"/>
      <c r="ID1111" s="54"/>
      <c r="IE1111" s="54"/>
      <c r="IF1111" s="54"/>
      <c r="IG1111" s="54"/>
      <c r="IH1111" s="54"/>
      <c r="II1111" s="54"/>
      <c r="IJ1111" s="54"/>
      <c r="IK1111" s="54"/>
      <c r="IL1111" s="54"/>
      <c r="IM1111" s="54"/>
      <c r="IN1111" s="54"/>
      <c r="IO1111" s="54"/>
      <c r="IP1111" s="54"/>
      <c r="IQ1111" s="54"/>
      <c r="IR1111" s="54"/>
      <c r="IS1111" s="54"/>
      <c r="IT1111" s="54"/>
      <c r="IU1111" s="54"/>
      <c r="IV1111" s="54"/>
      <c r="IW1111" s="54"/>
      <c r="IX1111" s="54"/>
      <c r="IY1111" s="54"/>
      <c r="IZ1111" s="54"/>
      <c r="JA1111" s="16"/>
      <c r="JB1111" s="16"/>
      <c r="JC1111" s="16"/>
      <c r="JD1111" s="16"/>
    </row>
    <row r="1112" spans="1:264" s="6" customFormat="1" x14ac:dyDescent="0.25">
      <c r="A1112" s="55">
        <v>1108</v>
      </c>
      <c r="B1112" s="56">
        <f>ESTUDIANTES!B1112</f>
        <v>0</v>
      </c>
      <c r="C1112" s="56">
        <f>ESTUDIANTES!C1112</f>
        <v>0</v>
      </c>
      <c r="D1112" s="97">
        <f>ESTUDIANTES!D1112</f>
        <v>0</v>
      </c>
      <c r="E1112" s="97"/>
      <c r="F1112" s="97"/>
      <c r="G1112" s="97"/>
      <c r="H1112" s="57">
        <f>ESTUDIANTES!H1112</f>
        <v>0</v>
      </c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54"/>
      <c r="CC1112" s="54"/>
      <c r="CD1112" s="54"/>
      <c r="CE1112" s="54"/>
      <c r="CF1112" s="54"/>
      <c r="CG1112" s="54"/>
      <c r="CH1112" s="54"/>
      <c r="CI1112" s="54"/>
      <c r="CJ1112" s="54"/>
      <c r="CK1112" s="54"/>
      <c r="CL1112" s="54"/>
      <c r="CM1112" s="54"/>
      <c r="CN1112" s="54"/>
      <c r="CO1112" s="54"/>
      <c r="CP1112" s="54"/>
      <c r="CQ1112" s="54"/>
      <c r="CR1112" s="54"/>
      <c r="CS1112" s="54"/>
      <c r="CT1112" s="54"/>
      <c r="CU1112" s="54"/>
      <c r="CV1112" s="54"/>
      <c r="CW1112" s="54"/>
      <c r="CX1112" s="54"/>
      <c r="CY1112" s="54"/>
      <c r="CZ1112" s="54"/>
      <c r="DA1112" s="54"/>
      <c r="DB1112" s="54"/>
      <c r="DC1112" s="54"/>
      <c r="DD1112" s="54"/>
      <c r="DE1112" s="54"/>
      <c r="DF1112" s="54"/>
      <c r="DG1112" s="54"/>
      <c r="DH1112" s="54"/>
      <c r="DI1112" s="54"/>
      <c r="DJ1112" s="54"/>
      <c r="DK1112" s="54"/>
      <c r="DL1112" s="54"/>
      <c r="DM1112" s="54"/>
      <c r="DN1112" s="54"/>
      <c r="DO1112" s="54"/>
      <c r="DP1112" s="54"/>
      <c r="DQ1112" s="54"/>
      <c r="DR1112" s="54"/>
      <c r="DS1112" s="54"/>
      <c r="DT1112" s="54"/>
      <c r="DU1112" s="54"/>
      <c r="DV1112" s="54"/>
      <c r="DW1112" s="54"/>
      <c r="DX1112" s="54"/>
      <c r="DY1112" s="54"/>
      <c r="DZ1112" s="54"/>
      <c r="EA1112" s="54"/>
      <c r="EB1112" s="54"/>
      <c r="EC1112" s="54"/>
      <c r="ED1112" s="54"/>
      <c r="EE1112" s="54"/>
      <c r="EF1112" s="54"/>
      <c r="EG1112" s="54"/>
      <c r="EH1112" s="54"/>
      <c r="EI1112" s="54"/>
      <c r="EJ1112" s="54"/>
      <c r="EK1112" s="54"/>
      <c r="EL1112" s="54"/>
      <c r="EM1112" s="54"/>
      <c r="EN1112" s="54"/>
      <c r="EO1112" s="54"/>
      <c r="EP1112" s="54"/>
      <c r="EQ1112" s="54"/>
      <c r="ER1112" s="54"/>
      <c r="ES1112" s="54"/>
      <c r="ET1112" s="54"/>
      <c r="EU1112" s="54"/>
      <c r="EV1112" s="54"/>
      <c r="EW1112" s="54"/>
      <c r="EX1112" s="54"/>
      <c r="EY1112" s="54"/>
      <c r="EZ1112" s="54"/>
      <c r="FA1112" s="54"/>
      <c r="FB1112" s="54"/>
      <c r="FC1112" s="54"/>
      <c r="FD1112" s="54"/>
      <c r="FE1112" s="54"/>
      <c r="FF1112" s="54"/>
      <c r="FG1112" s="54"/>
      <c r="FH1112" s="54"/>
      <c r="FI1112" s="54"/>
      <c r="FJ1112" s="54"/>
      <c r="FK1112" s="54"/>
      <c r="FL1112" s="54"/>
      <c r="FM1112" s="54"/>
      <c r="FN1112" s="54"/>
      <c r="FO1112" s="54"/>
      <c r="FP1112" s="54"/>
      <c r="FQ1112" s="54"/>
      <c r="FR1112" s="54"/>
      <c r="FS1112" s="54"/>
      <c r="FT1112" s="54"/>
      <c r="FU1112" s="54"/>
      <c r="FV1112" s="54"/>
      <c r="FW1112" s="54"/>
      <c r="FX1112" s="54"/>
      <c r="FY1112" s="54"/>
      <c r="FZ1112" s="54"/>
      <c r="GA1112" s="54"/>
      <c r="GB1112" s="54"/>
      <c r="GC1112" s="54"/>
      <c r="GD1112" s="54"/>
      <c r="GE1112" s="54"/>
      <c r="GF1112" s="54"/>
      <c r="GG1112" s="54"/>
      <c r="GH1112" s="54"/>
      <c r="GI1112" s="54"/>
      <c r="GJ1112" s="54"/>
      <c r="GK1112" s="54"/>
      <c r="GL1112" s="54"/>
      <c r="GM1112" s="54"/>
      <c r="GN1112" s="54"/>
      <c r="GO1112" s="54"/>
      <c r="GP1112" s="54"/>
      <c r="GQ1112" s="54"/>
      <c r="GR1112" s="54"/>
      <c r="GS1112" s="54"/>
      <c r="GT1112" s="54"/>
      <c r="GU1112" s="54"/>
      <c r="GV1112" s="54"/>
      <c r="GW1112" s="54"/>
      <c r="GX1112" s="54"/>
      <c r="GY1112" s="54"/>
      <c r="GZ1112" s="54"/>
      <c r="HA1112" s="54"/>
      <c r="HB1112" s="54"/>
      <c r="HC1112" s="54"/>
      <c r="HD1112" s="54"/>
      <c r="HE1112" s="54"/>
      <c r="HF1112" s="54"/>
      <c r="HG1112" s="54"/>
      <c r="HH1112" s="54"/>
      <c r="HI1112" s="54"/>
      <c r="HJ1112" s="54"/>
      <c r="HK1112" s="54"/>
      <c r="HL1112" s="54"/>
      <c r="HM1112" s="54"/>
      <c r="HN1112" s="54"/>
      <c r="HO1112" s="54"/>
      <c r="HP1112" s="54"/>
      <c r="HQ1112" s="54"/>
      <c r="HR1112" s="54"/>
      <c r="HS1112" s="54"/>
      <c r="HT1112" s="54"/>
      <c r="HU1112" s="54"/>
      <c r="HV1112" s="54"/>
      <c r="HW1112" s="54"/>
      <c r="HX1112" s="54"/>
      <c r="HY1112" s="54"/>
      <c r="HZ1112" s="54"/>
      <c r="IA1112" s="54"/>
      <c r="IB1112" s="54"/>
      <c r="IC1112" s="54"/>
      <c r="ID1112" s="54"/>
      <c r="IE1112" s="54"/>
      <c r="IF1112" s="54"/>
      <c r="IG1112" s="54"/>
      <c r="IH1112" s="54"/>
      <c r="II1112" s="54"/>
      <c r="IJ1112" s="54"/>
      <c r="IK1112" s="54"/>
      <c r="IL1112" s="54"/>
      <c r="IM1112" s="54"/>
      <c r="IN1112" s="54"/>
      <c r="IO1112" s="54"/>
      <c r="IP1112" s="54"/>
      <c r="IQ1112" s="54"/>
      <c r="IR1112" s="54"/>
      <c r="IS1112" s="54"/>
      <c r="IT1112" s="54"/>
      <c r="IU1112" s="54"/>
      <c r="IV1112" s="54"/>
      <c r="IW1112" s="54"/>
      <c r="IX1112" s="54"/>
      <c r="IY1112" s="54"/>
      <c r="IZ1112" s="54"/>
      <c r="JA1112" s="16"/>
      <c r="JB1112" s="16"/>
      <c r="JC1112" s="16"/>
      <c r="JD1112" s="16"/>
    </row>
    <row r="1113" spans="1:264" s="6" customFormat="1" x14ac:dyDescent="0.25">
      <c r="A1113" s="55">
        <v>1109</v>
      </c>
      <c r="B1113" s="56">
        <f>ESTUDIANTES!B1113</f>
        <v>0</v>
      </c>
      <c r="C1113" s="56">
        <f>ESTUDIANTES!C1113</f>
        <v>0</v>
      </c>
      <c r="D1113" s="97">
        <f>ESTUDIANTES!D1113</f>
        <v>0</v>
      </c>
      <c r="E1113" s="97"/>
      <c r="F1113" s="97"/>
      <c r="G1113" s="97"/>
      <c r="H1113" s="57">
        <f>ESTUDIANTES!H1113</f>
        <v>0</v>
      </c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54"/>
      <c r="CC1113" s="54"/>
      <c r="CD1113" s="54"/>
      <c r="CE1113" s="54"/>
      <c r="CF1113" s="54"/>
      <c r="CG1113" s="54"/>
      <c r="CH1113" s="54"/>
      <c r="CI1113" s="54"/>
      <c r="CJ1113" s="54"/>
      <c r="CK1113" s="54"/>
      <c r="CL1113" s="54"/>
      <c r="CM1113" s="54"/>
      <c r="CN1113" s="54"/>
      <c r="CO1113" s="54"/>
      <c r="CP1113" s="54"/>
      <c r="CQ1113" s="54"/>
      <c r="CR1113" s="54"/>
      <c r="CS1113" s="54"/>
      <c r="CT1113" s="54"/>
      <c r="CU1113" s="54"/>
      <c r="CV1113" s="54"/>
      <c r="CW1113" s="54"/>
      <c r="CX1113" s="54"/>
      <c r="CY1113" s="54"/>
      <c r="CZ1113" s="54"/>
      <c r="DA1113" s="54"/>
      <c r="DB1113" s="54"/>
      <c r="DC1113" s="54"/>
      <c r="DD1113" s="54"/>
      <c r="DE1113" s="54"/>
      <c r="DF1113" s="54"/>
      <c r="DG1113" s="54"/>
      <c r="DH1113" s="54"/>
      <c r="DI1113" s="54"/>
      <c r="DJ1113" s="54"/>
      <c r="DK1113" s="54"/>
      <c r="DL1113" s="54"/>
      <c r="DM1113" s="54"/>
      <c r="DN1113" s="54"/>
      <c r="DO1113" s="54"/>
      <c r="DP1113" s="54"/>
      <c r="DQ1113" s="54"/>
      <c r="DR1113" s="54"/>
      <c r="DS1113" s="54"/>
      <c r="DT1113" s="54"/>
      <c r="DU1113" s="54"/>
      <c r="DV1113" s="54"/>
      <c r="DW1113" s="54"/>
      <c r="DX1113" s="54"/>
      <c r="DY1113" s="54"/>
      <c r="DZ1113" s="54"/>
      <c r="EA1113" s="54"/>
      <c r="EB1113" s="54"/>
      <c r="EC1113" s="54"/>
      <c r="ED1113" s="54"/>
      <c r="EE1113" s="54"/>
      <c r="EF1113" s="54"/>
      <c r="EG1113" s="54"/>
      <c r="EH1113" s="54"/>
      <c r="EI1113" s="54"/>
      <c r="EJ1113" s="54"/>
      <c r="EK1113" s="54"/>
      <c r="EL1113" s="54"/>
      <c r="EM1113" s="54"/>
      <c r="EN1113" s="54"/>
      <c r="EO1113" s="54"/>
      <c r="EP1113" s="54"/>
      <c r="EQ1113" s="54"/>
      <c r="ER1113" s="54"/>
      <c r="ES1113" s="54"/>
      <c r="ET1113" s="54"/>
      <c r="EU1113" s="54"/>
      <c r="EV1113" s="54"/>
      <c r="EW1113" s="54"/>
      <c r="EX1113" s="54"/>
      <c r="EY1113" s="54"/>
      <c r="EZ1113" s="54"/>
      <c r="FA1113" s="54"/>
      <c r="FB1113" s="54"/>
      <c r="FC1113" s="54"/>
      <c r="FD1113" s="54"/>
      <c r="FE1113" s="54"/>
      <c r="FF1113" s="54"/>
      <c r="FG1113" s="54"/>
      <c r="FH1113" s="54"/>
      <c r="FI1113" s="54"/>
      <c r="FJ1113" s="54"/>
      <c r="FK1113" s="54"/>
      <c r="FL1113" s="54"/>
      <c r="FM1113" s="54"/>
      <c r="FN1113" s="54"/>
      <c r="FO1113" s="54"/>
      <c r="FP1113" s="54"/>
      <c r="FQ1113" s="54"/>
      <c r="FR1113" s="54"/>
      <c r="FS1113" s="54"/>
      <c r="FT1113" s="54"/>
      <c r="FU1113" s="54"/>
      <c r="FV1113" s="54"/>
      <c r="FW1113" s="54"/>
      <c r="FX1113" s="54"/>
      <c r="FY1113" s="54"/>
      <c r="FZ1113" s="54"/>
      <c r="GA1113" s="54"/>
      <c r="GB1113" s="54"/>
      <c r="GC1113" s="54"/>
      <c r="GD1113" s="54"/>
      <c r="GE1113" s="54"/>
      <c r="GF1113" s="54"/>
      <c r="GG1113" s="54"/>
      <c r="GH1113" s="54"/>
      <c r="GI1113" s="54"/>
      <c r="GJ1113" s="54"/>
      <c r="GK1113" s="54"/>
      <c r="GL1113" s="54"/>
      <c r="GM1113" s="54"/>
      <c r="GN1113" s="54"/>
      <c r="GO1113" s="54"/>
      <c r="GP1113" s="54"/>
      <c r="GQ1113" s="54"/>
      <c r="GR1113" s="54"/>
      <c r="GS1113" s="54"/>
      <c r="GT1113" s="54"/>
      <c r="GU1113" s="54"/>
      <c r="GV1113" s="54"/>
      <c r="GW1113" s="54"/>
      <c r="GX1113" s="54"/>
      <c r="GY1113" s="54"/>
      <c r="GZ1113" s="54"/>
      <c r="HA1113" s="54"/>
      <c r="HB1113" s="54"/>
      <c r="HC1113" s="54"/>
      <c r="HD1113" s="54"/>
      <c r="HE1113" s="54"/>
      <c r="HF1113" s="54"/>
      <c r="HG1113" s="54"/>
      <c r="HH1113" s="54"/>
      <c r="HI1113" s="54"/>
      <c r="HJ1113" s="54"/>
      <c r="HK1113" s="54"/>
      <c r="HL1113" s="54"/>
      <c r="HM1113" s="54"/>
      <c r="HN1113" s="54"/>
      <c r="HO1113" s="54"/>
      <c r="HP1113" s="54"/>
      <c r="HQ1113" s="54"/>
      <c r="HR1113" s="54"/>
      <c r="HS1113" s="54"/>
      <c r="HT1113" s="54"/>
      <c r="HU1113" s="54"/>
      <c r="HV1113" s="54"/>
      <c r="HW1113" s="54"/>
      <c r="HX1113" s="54"/>
      <c r="HY1113" s="54"/>
      <c r="HZ1113" s="54"/>
      <c r="IA1113" s="54"/>
      <c r="IB1113" s="54"/>
      <c r="IC1113" s="54"/>
      <c r="ID1113" s="54"/>
      <c r="IE1113" s="54"/>
      <c r="IF1113" s="54"/>
      <c r="IG1113" s="54"/>
      <c r="IH1113" s="54"/>
      <c r="II1113" s="54"/>
      <c r="IJ1113" s="54"/>
      <c r="IK1113" s="54"/>
      <c r="IL1113" s="54"/>
      <c r="IM1113" s="54"/>
      <c r="IN1113" s="54"/>
      <c r="IO1113" s="54"/>
      <c r="IP1113" s="54"/>
      <c r="IQ1113" s="54"/>
      <c r="IR1113" s="54"/>
      <c r="IS1113" s="54"/>
      <c r="IT1113" s="54"/>
      <c r="IU1113" s="54"/>
      <c r="IV1113" s="54"/>
      <c r="IW1113" s="54"/>
      <c r="IX1113" s="54"/>
      <c r="IY1113" s="54"/>
      <c r="IZ1113" s="54"/>
      <c r="JA1113" s="16"/>
      <c r="JB1113" s="16"/>
      <c r="JC1113" s="16"/>
      <c r="JD1113" s="16"/>
    </row>
    <row r="1114" spans="1:264" s="6" customFormat="1" x14ac:dyDescent="0.25">
      <c r="A1114" s="55">
        <v>1110</v>
      </c>
      <c r="B1114" s="56">
        <f>ESTUDIANTES!B1114</f>
        <v>0</v>
      </c>
      <c r="C1114" s="56">
        <f>ESTUDIANTES!C1114</f>
        <v>0</v>
      </c>
      <c r="D1114" s="97">
        <f>ESTUDIANTES!D1114</f>
        <v>0</v>
      </c>
      <c r="E1114" s="97"/>
      <c r="F1114" s="97"/>
      <c r="G1114" s="97"/>
      <c r="H1114" s="57">
        <f>ESTUDIANTES!H1114</f>
        <v>0</v>
      </c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  <c r="CP1114" s="54"/>
      <c r="CQ1114" s="54"/>
      <c r="CR1114" s="54"/>
      <c r="CS1114" s="54"/>
      <c r="CT1114" s="54"/>
      <c r="CU1114" s="54"/>
      <c r="CV1114" s="54"/>
      <c r="CW1114" s="54"/>
      <c r="CX1114" s="54"/>
      <c r="CY1114" s="54"/>
      <c r="CZ1114" s="54"/>
      <c r="DA1114" s="54"/>
      <c r="DB1114" s="54"/>
      <c r="DC1114" s="54"/>
      <c r="DD1114" s="54"/>
      <c r="DE1114" s="54"/>
      <c r="DF1114" s="54"/>
      <c r="DG1114" s="54"/>
      <c r="DH1114" s="54"/>
      <c r="DI1114" s="54"/>
      <c r="DJ1114" s="54"/>
      <c r="DK1114" s="54"/>
      <c r="DL1114" s="54"/>
      <c r="DM1114" s="54"/>
      <c r="DN1114" s="54"/>
      <c r="DO1114" s="54"/>
      <c r="DP1114" s="54"/>
      <c r="DQ1114" s="54"/>
      <c r="DR1114" s="54"/>
      <c r="DS1114" s="54"/>
      <c r="DT1114" s="54"/>
      <c r="DU1114" s="54"/>
      <c r="DV1114" s="54"/>
      <c r="DW1114" s="54"/>
      <c r="DX1114" s="54"/>
      <c r="DY1114" s="54"/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  <c r="EJ1114" s="54"/>
      <c r="EK1114" s="54"/>
      <c r="EL1114" s="54"/>
      <c r="EM1114" s="54"/>
      <c r="EN1114" s="54"/>
      <c r="EO1114" s="54"/>
      <c r="EP1114" s="54"/>
      <c r="EQ1114" s="54"/>
      <c r="ER1114" s="54"/>
      <c r="ES1114" s="54"/>
      <c r="ET1114" s="54"/>
      <c r="EU1114" s="54"/>
      <c r="EV1114" s="54"/>
      <c r="EW1114" s="54"/>
      <c r="EX1114" s="54"/>
      <c r="EY1114" s="54"/>
      <c r="EZ1114" s="54"/>
      <c r="FA1114" s="54"/>
      <c r="FB1114" s="54"/>
      <c r="FC1114" s="54"/>
      <c r="FD1114" s="54"/>
      <c r="FE1114" s="54"/>
      <c r="FF1114" s="54"/>
      <c r="FG1114" s="54"/>
      <c r="FH1114" s="54"/>
      <c r="FI1114" s="54"/>
      <c r="FJ1114" s="54"/>
      <c r="FK1114" s="54"/>
      <c r="FL1114" s="54"/>
      <c r="FM1114" s="54"/>
      <c r="FN1114" s="54"/>
      <c r="FO1114" s="54"/>
      <c r="FP1114" s="54"/>
      <c r="FQ1114" s="54"/>
      <c r="FR1114" s="54"/>
      <c r="FS1114" s="54"/>
      <c r="FT1114" s="54"/>
      <c r="FU1114" s="54"/>
      <c r="FV1114" s="54"/>
      <c r="FW1114" s="54"/>
      <c r="FX1114" s="54"/>
      <c r="FY1114" s="54"/>
      <c r="FZ1114" s="54"/>
      <c r="GA1114" s="54"/>
      <c r="GB1114" s="54"/>
      <c r="GC1114" s="54"/>
      <c r="GD1114" s="54"/>
      <c r="GE1114" s="54"/>
      <c r="GF1114" s="54"/>
      <c r="GG1114" s="54"/>
      <c r="GH1114" s="54"/>
      <c r="GI1114" s="54"/>
      <c r="GJ1114" s="54"/>
      <c r="GK1114" s="54"/>
      <c r="GL1114" s="54"/>
      <c r="GM1114" s="54"/>
      <c r="GN1114" s="54"/>
      <c r="GO1114" s="54"/>
      <c r="GP1114" s="54"/>
      <c r="GQ1114" s="54"/>
      <c r="GR1114" s="54"/>
      <c r="GS1114" s="54"/>
      <c r="GT1114" s="54"/>
      <c r="GU1114" s="54"/>
      <c r="GV1114" s="54"/>
      <c r="GW1114" s="54"/>
      <c r="GX1114" s="54"/>
      <c r="GY1114" s="54"/>
      <c r="GZ1114" s="54"/>
      <c r="HA1114" s="54"/>
      <c r="HB1114" s="54"/>
      <c r="HC1114" s="54"/>
      <c r="HD1114" s="54"/>
      <c r="HE1114" s="54"/>
      <c r="HF1114" s="54"/>
      <c r="HG1114" s="54"/>
      <c r="HH1114" s="54"/>
      <c r="HI1114" s="54"/>
      <c r="HJ1114" s="54"/>
      <c r="HK1114" s="54"/>
      <c r="HL1114" s="54"/>
      <c r="HM1114" s="54"/>
      <c r="HN1114" s="54"/>
      <c r="HO1114" s="54"/>
      <c r="HP1114" s="54"/>
      <c r="HQ1114" s="54"/>
      <c r="HR1114" s="54"/>
      <c r="HS1114" s="54"/>
      <c r="HT1114" s="54"/>
      <c r="HU1114" s="54"/>
      <c r="HV1114" s="54"/>
      <c r="HW1114" s="54"/>
      <c r="HX1114" s="54"/>
      <c r="HY1114" s="54"/>
      <c r="HZ1114" s="54"/>
      <c r="IA1114" s="54"/>
      <c r="IB1114" s="54"/>
      <c r="IC1114" s="54"/>
      <c r="ID1114" s="54"/>
      <c r="IE1114" s="54"/>
      <c r="IF1114" s="54"/>
      <c r="IG1114" s="54"/>
      <c r="IH1114" s="54"/>
      <c r="II1114" s="54"/>
      <c r="IJ1114" s="54"/>
      <c r="IK1114" s="54"/>
      <c r="IL1114" s="54"/>
      <c r="IM1114" s="54"/>
      <c r="IN1114" s="54"/>
      <c r="IO1114" s="54"/>
      <c r="IP1114" s="54"/>
      <c r="IQ1114" s="54"/>
      <c r="IR1114" s="54"/>
      <c r="IS1114" s="54"/>
      <c r="IT1114" s="54"/>
      <c r="IU1114" s="54"/>
      <c r="IV1114" s="54"/>
      <c r="IW1114" s="54"/>
      <c r="IX1114" s="54"/>
      <c r="IY1114" s="54"/>
      <c r="IZ1114" s="54"/>
      <c r="JA1114" s="16"/>
      <c r="JB1114" s="16"/>
      <c r="JC1114" s="16"/>
      <c r="JD1114" s="16"/>
    </row>
    <row r="1115" spans="1:264" s="6" customFormat="1" x14ac:dyDescent="0.25">
      <c r="A1115" s="55">
        <v>1111</v>
      </c>
      <c r="B1115" s="56">
        <f>ESTUDIANTES!B1115</f>
        <v>0</v>
      </c>
      <c r="C1115" s="56">
        <f>ESTUDIANTES!C1115</f>
        <v>0</v>
      </c>
      <c r="D1115" s="97">
        <f>ESTUDIANTES!D1115</f>
        <v>0</v>
      </c>
      <c r="E1115" s="97"/>
      <c r="F1115" s="97"/>
      <c r="G1115" s="97"/>
      <c r="H1115" s="57">
        <f>ESTUDIANTES!H1115</f>
        <v>0</v>
      </c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  <c r="CP1115" s="54"/>
      <c r="CQ1115" s="54"/>
      <c r="CR1115" s="54"/>
      <c r="CS1115" s="54"/>
      <c r="CT1115" s="54"/>
      <c r="CU1115" s="54"/>
      <c r="CV1115" s="54"/>
      <c r="CW1115" s="54"/>
      <c r="CX1115" s="54"/>
      <c r="CY1115" s="54"/>
      <c r="CZ1115" s="54"/>
      <c r="DA1115" s="54"/>
      <c r="DB1115" s="54"/>
      <c r="DC1115" s="54"/>
      <c r="DD1115" s="54"/>
      <c r="DE1115" s="54"/>
      <c r="DF1115" s="54"/>
      <c r="DG1115" s="54"/>
      <c r="DH1115" s="54"/>
      <c r="DI1115" s="54"/>
      <c r="DJ1115" s="54"/>
      <c r="DK1115" s="54"/>
      <c r="DL1115" s="54"/>
      <c r="DM1115" s="54"/>
      <c r="DN1115" s="54"/>
      <c r="DO1115" s="54"/>
      <c r="DP1115" s="54"/>
      <c r="DQ1115" s="54"/>
      <c r="DR1115" s="54"/>
      <c r="DS1115" s="54"/>
      <c r="DT1115" s="54"/>
      <c r="DU1115" s="54"/>
      <c r="DV1115" s="54"/>
      <c r="DW1115" s="54"/>
      <c r="DX1115" s="54"/>
      <c r="DY1115" s="54"/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  <c r="EJ1115" s="54"/>
      <c r="EK1115" s="54"/>
      <c r="EL1115" s="54"/>
      <c r="EM1115" s="54"/>
      <c r="EN1115" s="54"/>
      <c r="EO1115" s="54"/>
      <c r="EP1115" s="54"/>
      <c r="EQ1115" s="54"/>
      <c r="ER1115" s="54"/>
      <c r="ES1115" s="54"/>
      <c r="ET1115" s="54"/>
      <c r="EU1115" s="54"/>
      <c r="EV1115" s="54"/>
      <c r="EW1115" s="54"/>
      <c r="EX1115" s="54"/>
      <c r="EY1115" s="54"/>
      <c r="EZ1115" s="54"/>
      <c r="FA1115" s="54"/>
      <c r="FB1115" s="54"/>
      <c r="FC1115" s="54"/>
      <c r="FD1115" s="54"/>
      <c r="FE1115" s="54"/>
      <c r="FF1115" s="54"/>
      <c r="FG1115" s="54"/>
      <c r="FH1115" s="54"/>
      <c r="FI1115" s="54"/>
      <c r="FJ1115" s="54"/>
      <c r="FK1115" s="54"/>
      <c r="FL1115" s="54"/>
      <c r="FM1115" s="54"/>
      <c r="FN1115" s="54"/>
      <c r="FO1115" s="54"/>
      <c r="FP1115" s="54"/>
      <c r="FQ1115" s="54"/>
      <c r="FR1115" s="54"/>
      <c r="FS1115" s="54"/>
      <c r="FT1115" s="54"/>
      <c r="FU1115" s="54"/>
      <c r="FV1115" s="54"/>
      <c r="FW1115" s="54"/>
      <c r="FX1115" s="54"/>
      <c r="FY1115" s="54"/>
      <c r="FZ1115" s="54"/>
      <c r="GA1115" s="54"/>
      <c r="GB1115" s="54"/>
      <c r="GC1115" s="54"/>
      <c r="GD1115" s="54"/>
      <c r="GE1115" s="54"/>
      <c r="GF1115" s="54"/>
      <c r="GG1115" s="54"/>
      <c r="GH1115" s="54"/>
      <c r="GI1115" s="54"/>
      <c r="GJ1115" s="54"/>
      <c r="GK1115" s="54"/>
      <c r="GL1115" s="54"/>
      <c r="GM1115" s="54"/>
      <c r="GN1115" s="54"/>
      <c r="GO1115" s="54"/>
      <c r="GP1115" s="54"/>
      <c r="GQ1115" s="54"/>
      <c r="GR1115" s="54"/>
      <c r="GS1115" s="54"/>
      <c r="GT1115" s="54"/>
      <c r="GU1115" s="54"/>
      <c r="GV1115" s="54"/>
      <c r="GW1115" s="54"/>
      <c r="GX1115" s="54"/>
      <c r="GY1115" s="54"/>
      <c r="GZ1115" s="54"/>
      <c r="HA1115" s="54"/>
      <c r="HB1115" s="54"/>
      <c r="HC1115" s="54"/>
      <c r="HD1115" s="54"/>
      <c r="HE1115" s="54"/>
      <c r="HF1115" s="54"/>
      <c r="HG1115" s="54"/>
      <c r="HH1115" s="54"/>
      <c r="HI1115" s="54"/>
      <c r="HJ1115" s="54"/>
      <c r="HK1115" s="54"/>
      <c r="HL1115" s="54"/>
      <c r="HM1115" s="54"/>
      <c r="HN1115" s="54"/>
      <c r="HO1115" s="54"/>
      <c r="HP1115" s="54"/>
      <c r="HQ1115" s="54"/>
      <c r="HR1115" s="54"/>
      <c r="HS1115" s="54"/>
      <c r="HT1115" s="54"/>
      <c r="HU1115" s="54"/>
      <c r="HV1115" s="54"/>
      <c r="HW1115" s="54"/>
      <c r="HX1115" s="54"/>
      <c r="HY1115" s="54"/>
      <c r="HZ1115" s="54"/>
      <c r="IA1115" s="54"/>
      <c r="IB1115" s="54"/>
      <c r="IC1115" s="54"/>
      <c r="ID1115" s="54"/>
      <c r="IE1115" s="54"/>
      <c r="IF1115" s="54"/>
      <c r="IG1115" s="54"/>
      <c r="IH1115" s="54"/>
      <c r="II1115" s="54"/>
      <c r="IJ1115" s="54"/>
      <c r="IK1115" s="54"/>
      <c r="IL1115" s="54"/>
      <c r="IM1115" s="54"/>
      <c r="IN1115" s="54"/>
      <c r="IO1115" s="54"/>
      <c r="IP1115" s="54"/>
      <c r="IQ1115" s="54"/>
      <c r="IR1115" s="54"/>
      <c r="IS1115" s="54"/>
      <c r="IT1115" s="54"/>
      <c r="IU1115" s="54"/>
      <c r="IV1115" s="54"/>
      <c r="IW1115" s="54"/>
      <c r="IX1115" s="54"/>
      <c r="IY1115" s="54"/>
      <c r="IZ1115" s="54"/>
      <c r="JA1115" s="16"/>
      <c r="JB1115" s="16"/>
      <c r="JC1115" s="16"/>
      <c r="JD1115" s="16"/>
    </row>
    <row r="1116" spans="1:264" s="6" customFormat="1" x14ac:dyDescent="0.25">
      <c r="A1116" s="55">
        <v>1112</v>
      </c>
      <c r="B1116" s="56">
        <f>ESTUDIANTES!B1116</f>
        <v>0</v>
      </c>
      <c r="C1116" s="56">
        <f>ESTUDIANTES!C1116</f>
        <v>0</v>
      </c>
      <c r="D1116" s="97">
        <f>ESTUDIANTES!D1116</f>
        <v>0</v>
      </c>
      <c r="E1116" s="97"/>
      <c r="F1116" s="97"/>
      <c r="G1116" s="97"/>
      <c r="H1116" s="57">
        <f>ESTUDIANTES!H1116</f>
        <v>0</v>
      </c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  <c r="CP1116" s="54"/>
      <c r="CQ1116" s="54"/>
      <c r="CR1116" s="54"/>
      <c r="CS1116" s="54"/>
      <c r="CT1116" s="54"/>
      <c r="CU1116" s="54"/>
      <c r="CV1116" s="54"/>
      <c r="CW1116" s="54"/>
      <c r="CX1116" s="54"/>
      <c r="CY1116" s="54"/>
      <c r="CZ1116" s="54"/>
      <c r="DA1116" s="54"/>
      <c r="DB1116" s="54"/>
      <c r="DC1116" s="54"/>
      <c r="DD1116" s="54"/>
      <c r="DE1116" s="54"/>
      <c r="DF1116" s="54"/>
      <c r="DG1116" s="54"/>
      <c r="DH1116" s="54"/>
      <c r="DI1116" s="54"/>
      <c r="DJ1116" s="54"/>
      <c r="DK1116" s="54"/>
      <c r="DL1116" s="54"/>
      <c r="DM1116" s="54"/>
      <c r="DN1116" s="54"/>
      <c r="DO1116" s="54"/>
      <c r="DP1116" s="54"/>
      <c r="DQ1116" s="54"/>
      <c r="DR1116" s="54"/>
      <c r="DS1116" s="54"/>
      <c r="DT1116" s="54"/>
      <c r="DU1116" s="54"/>
      <c r="DV1116" s="54"/>
      <c r="DW1116" s="54"/>
      <c r="DX1116" s="54"/>
      <c r="DY1116" s="54"/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  <c r="EJ1116" s="54"/>
      <c r="EK1116" s="54"/>
      <c r="EL1116" s="54"/>
      <c r="EM1116" s="54"/>
      <c r="EN1116" s="54"/>
      <c r="EO1116" s="54"/>
      <c r="EP1116" s="54"/>
      <c r="EQ1116" s="54"/>
      <c r="ER1116" s="54"/>
      <c r="ES1116" s="54"/>
      <c r="ET1116" s="54"/>
      <c r="EU1116" s="54"/>
      <c r="EV1116" s="54"/>
      <c r="EW1116" s="54"/>
      <c r="EX1116" s="54"/>
      <c r="EY1116" s="54"/>
      <c r="EZ1116" s="54"/>
      <c r="FA1116" s="54"/>
      <c r="FB1116" s="54"/>
      <c r="FC1116" s="54"/>
      <c r="FD1116" s="54"/>
      <c r="FE1116" s="54"/>
      <c r="FF1116" s="54"/>
      <c r="FG1116" s="54"/>
      <c r="FH1116" s="54"/>
      <c r="FI1116" s="54"/>
      <c r="FJ1116" s="54"/>
      <c r="FK1116" s="54"/>
      <c r="FL1116" s="54"/>
      <c r="FM1116" s="54"/>
      <c r="FN1116" s="54"/>
      <c r="FO1116" s="54"/>
      <c r="FP1116" s="54"/>
      <c r="FQ1116" s="54"/>
      <c r="FR1116" s="54"/>
      <c r="FS1116" s="54"/>
      <c r="FT1116" s="54"/>
      <c r="FU1116" s="54"/>
      <c r="FV1116" s="54"/>
      <c r="FW1116" s="54"/>
      <c r="FX1116" s="54"/>
      <c r="FY1116" s="54"/>
      <c r="FZ1116" s="54"/>
      <c r="GA1116" s="54"/>
      <c r="GB1116" s="54"/>
      <c r="GC1116" s="54"/>
      <c r="GD1116" s="54"/>
      <c r="GE1116" s="54"/>
      <c r="GF1116" s="54"/>
      <c r="GG1116" s="54"/>
      <c r="GH1116" s="54"/>
      <c r="GI1116" s="54"/>
      <c r="GJ1116" s="54"/>
      <c r="GK1116" s="54"/>
      <c r="GL1116" s="54"/>
      <c r="GM1116" s="54"/>
      <c r="GN1116" s="54"/>
      <c r="GO1116" s="54"/>
      <c r="GP1116" s="54"/>
      <c r="GQ1116" s="54"/>
      <c r="GR1116" s="54"/>
      <c r="GS1116" s="54"/>
      <c r="GT1116" s="54"/>
      <c r="GU1116" s="54"/>
      <c r="GV1116" s="54"/>
      <c r="GW1116" s="54"/>
      <c r="GX1116" s="54"/>
      <c r="GY1116" s="54"/>
      <c r="GZ1116" s="54"/>
      <c r="HA1116" s="54"/>
      <c r="HB1116" s="54"/>
      <c r="HC1116" s="54"/>
      <c r="HD1116" s="54"/>
      <c r="HE1116" s="54"/>
      <c r="HF1116" s="54"/>
      <c r="HG1116" s="54"/>
      <c r="HH1116" s="54"/>
      <c r="HI1116" s="54"/>
      <c r="HJ1116" s="54"/>
      <c r="HK1116" s="54"/>
      <c r="HL1116" s="54"/>
      <c r="HM1116" s="54"/>
      <c r="HN1116" s="54"/>
      <c r="HO1116" s="54"/>
      <c r="HP1116" s="54"/>
      <c r="HQ1116" s="54"/>
      <c r="HR1116" s="54"/>
      <c r="HS1116" s="54"/>
      <c r="HT1116" s="54"/>
      <c r="HU1116" s="54"/>
      <c r="HV1116" s="54"/>
      <c r="HW1116" s="54"/>
      <c r="HX1116" s="54"/>
      <c r="HY1116" s="54"/>
      <c r="HZ1116" s="54"/>
      <c r="IA1116" s="54"/>
      <c r="IB1116" s="54"/>
      <c r="IC1116" s="54"/>
      <c r="ID1116" s="54"/>
      <c r="IE1116" s="54"/>
      <c r="IF1116" s="54"/>
      <c r="IG1116" s="54"/>
      <c r="IH1116" s="54"/>
      <c r="II1116" s="54"/>
      <c r="IJ1116" s="54"/>
      <c r="IK1116" s="54"/>
      <c r="IL1116" s="54"/>
      <c r="IM1116" s="54"/>
      <c r="IN1116" s="54"/>
      <c r="IO1116" s="54"/>
      <c r="IP1116" s="54"/>
      <c r="IQ1116" s="54"/>
      <c r="IR1116" s="54"/>
      <c r="IS1116" s="54"/>
      <c r="IT1116" s="54"/>
      <c r="IU1116" s="54"/>
      <c r="IV1116" s="54"/>
      <c r="IW1116" s="54"/>
      <c r="IX1116" s="54"/>
      <c r="IY1116" s="54"/>
      <c r="IZ1116" s="54"/>
      <c r="JA1116" s="16"/>
      <c r="JB1116" s="16"/>
      <c r="JC1116" s="16"/>
      <c r="JD1116" s="16"/>
    </row>
    <row r="1117" spans="1:264" s="6" customFormat="1" x14ac:dyDescent="0.25">
      <c r="A1117" s="55">
        <v>1113</v>
      </c>
      <c r="B1117" s="56">
        <f>ESTUDIANTES!B1117</f>
        <v>0</v>
      </c>
      <c r="C1117" s="56">
        <f>ESTUDIANTES!C1117</f>
        <v>0</v>
      </c>
      <c r="D1117" s="97">
        <f>ESTUDIANTES!D1117</f>
        <v>0</v>
      </c>
      <c r="E1117" s="97"/>
      <c r="F1117" s="97"/>
      <c r="G1117" s="97"/>
      <c r="H1117" s="57">
        <f>ESTUDIANTES!H1117</f>
        <v>0</v>
      </c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  <c r="CP1117" s="54"/>
      <c r="CQ1117" s="54"/>
      <c r="CR1117" s="54"/>
      <c r="CS1117" s="54"/>
      <c r="CT1117" s="54"/>
      <c r="CU1117" s="54"/>
      <c r="CV1117" s="54"/>
      <c r="CW1117" s="54"/>
      <c r="CX1117" s="54"/>
      <c r="CY1117" s="54"/>
      <c r="CZ1117" s="54"/>
      <c r="DA1117" s="54"/>
      <c r="DB1117" s="54"/>
      <c r="DC1117" s="54"/>
      <c r="DD1117" s="54"/>
      <c r="DE1117" s="54"/>
      <c r="DF1117" s="54"/>
      <c r="DG1117" s="54"/>
      <c r="DH1117" s="54"/>
      <c r="DI1117" s="54"/>
      <c r="DJ1117" s="54"/>
      <c r="DK1117" s="54"/>
      <c r="DL1117" s="54"/>
      <c r="DM1117" s="54"/>
      <c r="DN1117" s="54"/>
      <c r="DO1117" s="54"/>
      <c r="DP1117" s="54"/>
      <c r="DQ1117" s="54"/>
      <c r="DR1117" s="54"/>
      <c r="DS1117" s="54"/>
      <c r="DT1117" s="54"/>
      <c r="DU1117" s="54"/>
      <c r="DV1117" s="54"/>
      <c r="DW1117" s="54"/>
      <c r="DX1117" s="54"/>
      <c r="DY1117" s="54"/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  <c r="EJ1117" s="54"/>
      <c r="EK1117" s="54"/>
      <c r="EL1117" s="54"/>
      <c r="EM1117" s="54"/>
      <c r="EN1117" s="54"/>
      <c r="EO1117" s="54"/>
      <c r="EP1117" s="54"/>
      <c r="EQ1117" s="54"/>
      <c r="ER1117" s="54"/>
      <c r="ES1117" s="54"/>
      <c r="ET1117" s="54"/>
      <c r="EU1117" s="54"/>
      <c r="EV1117" s="54"/>
      <c r="EW1117" s="54"/>
      <c r="EX1117" s="54"/>
      <c r="EY1117" s="54"/>
      <c r="EZ1117" s="54"/>
      <c r="FA1117" s="54"/>
      <c r="FB1117" s="54"/>
      <c r="FC1117" s="54"/>
      <c r="FD1117" s="54"/>
      <c r="FE1117" s="54"/>
      <c r="FF1117" s="54"/>
      <c r="FG1117" s="54"/>
      <c r="FH1117" s="54"/>
      <c r="FI1117" s="54"/>
      <c r="FJ1117" s="54"/>
      <c r="FK1117" s="54"/>
      <c r="FL1117" s="54"/>
      <c r="FM1117" s="54"/>
      <c r="FN1117" s="54"/>
      <c r="FO1117" s="54"/>
      <c r="FP1117" s="54"/>
      <c r="FQ1117" s="54"/>
      <c r="FR1117" s="54"/>
      <c r="FS1117" s="54"/>
      <c r="FT1117" s="54"/>
      <c r="FU1117" s="54"/>
      <c r="FV1117" s="54"/>
      <c r="FW1117" s="54"/>
      <c r="FX1117" s="54"/>
      <c r="FY1117" s="54"/>
      <c r="FZ1117" s="54"/>
      <c r="GA1117" s="54"/>
      <c r="GB1117" s="54"/>
      <c r="GC1117" s="54"/>
      <c r="GD1117" s="54"/>
      <c r="GE1117" s="54"/>
      <c r="GF1117" s="54"/>
      <c r="GG1117" s="54"/>
      <c r="GH1117" s="54"/>
      <c r="GI1117" s="54"/>
      <c r="GJ1117" s="54"/>
      <c r="GK1117" s="54"/>
      <c r="GL1117" s="54"/>
      <c r="GM1117" s="54"/>
      <c r="GN1117" s="54"/>
      <c r="GO1117" s="54"/>
      <c r="GP1117" s="54"/>
      <c r="GQ1117" s="54"/>
      <c r="GR1117" s="54"/>
      <c r="GS1117" s="54"/>
      <c r="GT1117" s="54"/>
      <c r="GU1117" s="54"/>
      <c r="GV1117" s="54"/>
      <c r="GW1117" s="54"/>
      <c r="GX1117" s="54"/>
      <c r="GY1117" s="54"/>
      <c r="GZ1117" s="54"/>
      <c r="HA1117" s="54"/>
      <c r="HB1117" s="54"/>
      <c r="HC1117" s="54"/>
      <c r="HD1117" s="54"/>
      <c r="HE1117" s="54"/>
      <c r="HF1117" s="54"/>
      <c r="HG1117" s="54"/>
      <c r="HH1117" s="54"/>
      <c r="HI1117" s="54"/>
      <c r="HJ1117" s="54"/>
      <c r="HK1117" s="54"/>
      <c r="HL1117" s="54"/>
      <c r="HM1117" s="54"/>
      <c r="HN1117" s="54"/>
      <c r="HO1117" s="54"/>
      <c r="HP1117" s="54"/>
      <c r="HQ1117" s="54"/>
      <c r="HR1117" s="54"/>
      <c r="HS1117" s="54"/>
      <c r="HT1117" s="54"/>
      <c r="HU1117" s="54"/>
      <c r="HV1117" s="54"/>
      <c r="HW1117" s="54"/>
      <c r="HX1117" s="54"/>
      <c r="HY1117" s="54"/>
      <c r="HZ1117" s="54"/>
      <c r="IA1117" s="54"/>
      <c r="IB1117" s="54"/>
      <c r="IC1117" s="54"/>
      <c r="ID1117" s="54"/>
      <c r="IE1117" s="54"/>
      <c r="IF1117" s="54"/>
      <c r="IG1117" s="54"/>
      <c r="IH1117" s="54"/>
      <c r="II1117" s="54"/>
      <c r="IJ1117" s="54"/>
      <c r="IK1117" s="54"/>
      <c r="IL1117" s="54"/>
      <c r="IM1117" s="54"/>
      <c r="IN1117" s="54"/>
      <c r="IO1117" s="54"/>
      <c r="IP1117" s="54"/>
      <c r="IQ1117" s="54"/>
      <c r="IR1117" s="54"/>
      <c r="IS1117" s="54"/>
      <c r="IT1117" s="54"/>
      <c r="IU1117" s="54"/>
      <c r="IV1117" s="54"/>
      <c r="IW1117" s="54"/>
      <c r="IX1117" s="54"/>
      <c r="IY1117" s="54"/>
      <c r="IZ1117" s="54"/>
      <c r="JA1117" s="16"/>
      <c r="JB1117" s="16"/>
      <c r="JC1117" s="16"/>
      <c r="JD1117" s="16"/>
    </row>
    <row r="1118" spans="1:264" s="6" customFormat="1" x14ac:dyDescent="0.25">
      <c r="A1118" s="55">
        <v>1114</v>
      </c>
      <c r="B1118" s="56">
        <f>ESTUDIANTES!B1118</f>
        <v>0</v>
      </c>
      <c r="C1118" s="56">
        <f>ESTUDIANTES!C1118</f>
        <v>0</v>
      </c>
      <c r="D1118" s="97">
        <f>ESTUDIANTES!D1118</f>
        <v>0</v>
      </c>
      <c r="E1118" s="97"/>
      <c r="F1118" s="97"/>
      <c r="G1118" s="97"/>
      <c r="H1118" s="57">
        <f>ESTUDIANTES!H1118</f>
        <v>0</v>
      </c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  <c r="CP1118" s="54"/>
      <c r="CQ1118" s="54"/>
      <c r="CR1118" s="54"/>
      <c r="CS1118" s="54"/>
      <c r="CT1118" s="54"/>
      <c r="CU1118" s="54"/>
      <c r="CV1118" s="54"/>
      <c r="CW1118" s="54"/>
      <c r="CX1118" s="54"/>
      <c r="CY1118" s="54"/>
      <c r="CZ1118" s="54"/>
      <c r="DA1118" s="54"/>
      <c r="DB1118" s="54"/>
      <c r="DC1118" s="54"/>
      <c r="DD1118" s="54"/>
      <c r="DE1118" s="54"/>
      <c r="DF1118" s="54"/>
      <c r="DG1118" s="54"/>
      <c r="DH1118" s="54"/>
      <c r="DI1118" s="54"/>
      <c r="DJ1118" s="54"/>
      <c r="DK1118" s="54"/>
      <c r="DL1118" s="54"/>
      <c r="DM1118" s="54"/>
      <c r="DN1118" s="54"/>
      <c r="DO1118" s="54"/>
      <c r="DP1118" s="54"/>
      <c r="DQ1118" s="54"/>
      <c r="DR1118" s="54"/>
      <c r="DS1118" s="54"/>
      <c r="DT1118" s="54"/>
      <c r="DU1118" s="54"/>
      <c r="DV1118" s="54"/>
      <c r="DW1118" s="54"/>
      <c r="DX1118" s="54"/>
      <c r="DY1118" s="54"/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  <c r="EJ1118" s="54"/>
      <c r="EK1118" s="54"/>
      <c r="EL1118" s="54"/>
      <c r="EM1118" s="54"/>
      <c r="EN1118" s="54"/>
      <c r="EO1118" s="54"/>
      <c r="EP1118" s="54"/>
      <c r="EQ1118" s="54"/>
      <c r="ER1118" s="54"/>
      <c r="ES1118" s="54"/>
      <c r="ET1118" s="54"/>
      <c r="EU1118" s="54"/>
      <c r="EV1118" s="54"/>
      <c r="EW1118" s="54"/>
      <c r="EX1118" s="54"/>
      <c r="EY1118" s="54"/>
      <c r="EZ1118" s="54"/>
      <c r="FA1118" s="54"/>
      <c r="FB1118" s="54"/>
      <c r="FC1118" s="54"/>
      <c r="FD1118" s="54"/>
      <c r="FE1118" s="54"/>
      <c r="FF1118" s="54"/>
      <c r="FG1118" s="54"/>
      <c r="FH1118" s="54"/>
      <c r="FI1118" s="54"/>
      <c r="FJ1118" s="54"/>
      <c r="FK1118" s="54"/>
      <c r="FL1118" s="54"/>
      <c r="FM1118" s="54"/>
      <c r="FN1118" s="54"/>
      <c r="FO1118" s="54"/>
      <c r="FP1118" s="54"/>
      <c r="FQ1118" s="54"/>
      <c r="FR1118" s="54"/>
      <c r="FS1118" s="54"/>
      <c r="FT1118" s="54"/>
      <c r="FU1118" s="54"/>
      <c r="FV1118" s="54"/>
      <c r="FW1118" s="54"/>
      <c r="FX1118" s="54"/>
      <c r="FY1118" s="54"/>
      <c r="FZ1118" s="54"/>
      <c r="GA1118" s="54"/>
      <c r="GB1118" s="54"/>
      <c r="GC1118" s="54"/>
      <c r="GD1118" s="54"/>
      <c r="GE1118" s="54"/>
      <c r="GF1118" s="54"/>
      <c r="GG1118" s="54"/>
      <c r="GH1118" s="54"/>
      <c r="GI1118" s="54"/>
      <c r="GJ1118" s="54"/>
      <c r="GK1118" s="54"/>
      <c r="GL1118" s="54"/>
      <c r="GM1118" s="54"/>
      <c r="GN1118" s="54"/>
      <c r="GO1118" s="54"/>
      <c r="GP1118" s="54"/>
      <c r="GQ1118" s="54"/>
      <c r="GR1118" s="54"/>
      <c r="GS1118" s="54"/>
      <c r="GT1118" s="54"/>
      <c r="GU1118" s="54"/>
      <c r="GV1118" s="54"/>
      <c r="GW1118" s="54"/>
      <c r="GX1118" s="54"/>
      <c r="GY1118" s="54"/>
      <c r="GZ1118" s="54"/>
      <c r="HA1118" s="54"/>
      <c r="HB1118" s="54"/>
      <c r="HC1118" s="54"/>
      <c r="HD1118" s="54"/>
      <c r="HE1118" s="54"/>
      <c r="HF1118" s="54"/>
      <c r="HG1118" s="54"/>
      <c r="HH1118" s="54"/>
      <c r="HI1118" s="54"/>
      <c r="HJ1118" s="54"/>
      <c r="HK1118" s="54"/>
      <c r="HL1118" s="54"/>
      <c r="HM1118" s="54"/>
      <c r="HN1118" s="54"/>
      <c r="HO1118" s="54"/>
      <c r="HP1118" s="54"/>
      <c r="HQ1118" s="54"/>
      <c r="HR1118" s="54"/>
      <c r="HS1118" s="54"/>
      <c r="HT1118" s="54"/>
      <c r="HU1118" s="54"/>
      <c r="HV1118" s="54"/>
      <c r="HW1118" s="54"/>
      <c r="HX1118" s="54"/>
      <c r="HY1118" s="54"/>
      <c r="HZ1118" s="54"/>
      <c r="IA1118" s="54"/>
      <c r="IB1118" s="54"/>
      <c r="IC1118" s="54"/>
      <c r="ID1118" s="54"/>
      <c r="IE1118" s="54"/>
      <c r="IF1118" s="54"/>
      <c r="IG1118" s="54"/>
      <c r="IH1118" s="54"/>
      <c r="II1118" s="54"/>
      <c r="IJ1118" s="54"/>
      <c r="IK1118" s="54"/>
      <c r="IL1118" s="54"/>
      <c r="IM1118" s="54"/>
      <c r="IN1118" s="54"/>
      <c r="IO1118" s="54"/>
      <c r="IP1118" s="54"/>
      <c r="IQ1118" s="54"/>
      <c r="IR1118" s="54"/>
      <c r="IS1118" s="54"/>
      <c r="IT1118" s="54"/>
      <c r="IU1118" s="54"/>
      <c r="IV1118" s="54"/>
      <c r="IW1118" s="54"/>
      <c r="IX1118" s="54"/>
      <c r="IY1118" s="54"/>
      <c r="IZ1118" s="54"/>
      <c r="JA1118" s="16"/>
      <c r="JB1118" s="16"/>
      <c r="JC1118" s="16"/>
      <c r="JD1118" s="16"/>
    </row>
    <row r="1119" spans="1:264" s="6" customFormat="1" x14ac:dyDescent="0.25">
      <c r="A1119" s="55">
        <v>1115</v>
      </c>
      <c r="B1119" s="56">
        <f>ESTUDIANTES!B1119</f>
        <v>0</v>
      </c>
      <c r="C1119" s="56">
        <f>ESTUDIANTES!C1119</f>
        <v>0</v>
      </c>
      <c r="D1119" s="97">
        <f>ESTUDIANTES!D1119</f>
        <v>0</v>
      </c>
      <c r="E1119" s="97"/>
      <c r="F1119" s="97"/>
      <c r="G1119" s="97"/>
      <c r="H1119" s="57">
        <f>ESTUDIANTES!H1119</f>
        <v>0</v>
      </c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B1119" s="54"/>
      <c r="CC1119" s="54"/>
      <c r="CD1119" s="54"/>
      <c r="CE1119" s="54"/>
      <c r="CF1119" s="54"/>
      <c r="CG1119" s="54"/>
      <c r="CH1119" s="54"/>
      <c r="CI1119" s="54"/>
      <c r="CJ1119" s="54"/>
      <c r="CK1119" s="54"/>
      <c r="CL1119" s="54"/>
      <c r="CM1119" s="54"/>
      <c r="CN1119" s="54"/>
      <c r="CO1119" s="54"/>
      <c r="CP1119" s="54"/>
      <c r="CQ1119" s="54"/>
      <c r="CR1119" s="54"/>
      <c r="CS1119" s="54"/>
      <c r="CT1119" s="54"/>
      <c r="CU1119" s="54"/>
      <c r="CV1119" s="54"/>
      <c r="CW1119" s="54"/>
      <c r="CX1119" s="54"/>
      <c r="CY1119" s="54"/>
      <c r="CZ1119" s="54"/>
      <c r="DA1119" s="54"/>
      <c r="DB1119" s="54"/>
      <c r="DC1119" s="54"/>
      <c r="DD1119" s="54"/>
      <c r="DE1119" s="54"/>
      <c r="DF1119" s="54"/>
      <c r="DG1119" s="54"/>
      <c r="DH1119" s="54"/>
      <c r="DI1119" s="54"/>
      <c r="DJ1119" s="54"/>
      <c r="DK1119" s="54"/>
      <c r="DL1119" s="54"/>
      <c r="DM1119" s="54"/>
      <c r="DN1119" s="54"/>
      <c r="DO1119" s="54"/>
      <c r="DP1119" s="54"/>
      <c r="DQ1119" s="54"/>
      <c r="DR1119" s="54"/>
      <c r="DS1119" s="54"/>
      <c r="DT1119" s="54"/>
      <c r="DU1119" s="54"/>
      <c r="DV1119" s="54"/>
      <c r="DW1119" s="54"/>
      <c r="DX1119" s="54"/>
      <c r="DY1119" s="54"/>
      <c r="DZ1119" s="54"/>
      <c r="EA1119" s="54"/>
      <c r="EB1119" s="54"/>
      <c r="EC1119" s="54"/>
      <c r="ED1119" s="54"/>
      <c r="EE1119" s="54"/>
      <c r="EF1119" s="54"/>
      <c r="EG1119" s="54"/>
      <c r="EH1119" s="54"/>
      <c r="EI1119" s="54"/>
      <c r="EJ1119" s="54"/>
      <c r="EK1119" s="54"/>
      <c r="EL1119" s="54"/>
      <c r="EM1119" s="54"/>
      <c r="EN1119" s="54"/>
      <c r="EO1119" s="54"/>
      <c r="EP1119" s="54"/>
      <c r="EQ1119" s="54"/>
      <c r="ER1119" s="54"/>
      <c r="ES1119" s="54"/>
      <c r="ET1119" s="54"/>
      <c r="EU1119" s="54"/>
      <c r="EV1119" s="54"/>
      <c r="EW1119" s="54"/>
      <c r="EX1119" s="54"/>
      <c r="EY1119" s="54"/>
      <c r="EZ1119" s="54"/>
      <c r="FA1119" s="54"/>
      <c r="FB1119" s="54"/>
      <c r="FC1119" s="54"/>
      <c r="FD1119" s="54"/>
      <c r="FE1119" s="54"/>
      <c r="FF1119" s="54"/>
      <c r="FG1119" s="54"/>
      <c r="FH1119" s="54"/>
      <c r="FI1119" s="54"/>
      <c r="FJ1119" s="54"/>
      <c r="FK1119" s="54"/>
      <c r="FL1119" s="54"/>
      <c r="FM1119" s="54"/>
      <c r="FN1119" s="54"/>
      <c r="FO1119" s="54"/>
      <c r="FP1119" s="54"/>
      <c r="FQ1119" s="54"/>
      <c r="FR1119" s="54"/>
      <c r="FS1119" s="54"/>
      <c r="FT1119" s="54"/>
      <c r="FU1119" s="54"/>
      <c r="FV1119" s="54"/>
      <c r="FW1119" s="54"/>
      <c r="FX1119" s="54"/>
      <c r="FY1119" s="54"/>
      <c r="FZ1119" s="54"/>
      <c r="GA1119" s="54"/>
      <c r="GB1119" s="54"/>
      <c r="GC1119" s="54"/>
      <c r="GD1119" s="54"/>
      <c r="GE1119" s="54"/>
      <c r="GF1119" s="54"/>
      <c r="GG1119" s="54"/>
      <c r="GH1119" s="54"/>
      <c r="GI1119" s="54"/>
      <c r="GJ1119" s="54"/>
      <c r="GK1119" s="54"/>
      <c r="GL1119" s="54"/>
      <c r="GM1119" s="54"/>
      <c r="GN1119" s="54"/>
      <c r="GO1119" s="54"/>
      <c r="GP1119" s="54"/>
      <c r="GQ1119" s="54"/>
      <c r="GR1119" s="54"/>
      <c r="GS1119" s="54"/>
      <c r="GT1119" s="54"/>
      <c r="GU1119" s="54"/>
      <c r="GV1119" s="54"/>
      <c r="GW1119" s="54"/>
      <c r="GX1119" s="54"/>
      <c r="GY1119" s="54"/>
      <c r="GZ1119" s="54"/>
      <c r="HA1119" s="54"/>
      <c r="HB1119" s="54"/>
      <c r="HC1119" s="54"/>
      <c r="HD1119" s="54"/>
      <c r="HE1119" s="54"/>
      <c r="HF1119" s="54"/>
      <c r="HG1119" s="54"/>
      <c r="HH1119" s="54"/>
      <c r="HI1119" s="54"/>
      <c r="HJ1119" s="54"/>
      <c r="HK1119" s="54"/>
      <c r="HL1119" s="54"/>
      <c r="HM1119" s="54"/>
      <c r="HN1119" s="54"/>
      <c r="HO1119" s="54"/>
      <c r="HP1119" s="54"/>
      <c r="HQ1119" s="54"/>
      <c r="HR1119" s="54"/>
      <c r="HS1119" s="54"/>
      <c r="HT1119" s="54"/>
      <c r="HU1119" s="54"/>
      <c r="HV1119" s="54"/>
      <c r="HW1119" s="54"/>
      <c r="HX1119" s="54"/>
      <c r="HY1119" s="54"/>
      <c r="HZ1119" s="54"/>
      <c r="IA1119" s="54"/>
      <c r="IB1119" s="54"/>
      <c r="IC1119" s="54"/>
      <c r="ID1119" s="54"/>
      <c r="IE1119" s="54"/>
      <c r="IF1119" s="54"/>
      <c r="IG1119" s="54"/>
      <c r="IH1119" s="54"/>
      <c r="II1119" s="54"/>
      <c r="IJ1119" s="54"/>
      <c r="IK1119" s="54"/>
      <c r="IL1119" s="54"/>
      <c r="IM1119" s="54"/>
      <c r="IN1119" s="54"/>
      <c r="IO1119" s="54"/>
      <c r="IP1119" s="54"/>
      <c r="IQ1119" s="54"/>
      <c r="IR1119" s="54"/>
      <c r="IS1119" s="54"/>
      <c r="IT1119" s="54"/>
      <c r="IU1119" s="54"/>
      <c r="IV1119" s="54"/>
      <c r="IW1119" s="54"/>
      <c r="IX1119" s="54"/>
      <c r="IY1119" s="54"/>
      <c r="IZ1119" s="54"/>
      <c r="JA1119" s="16"/>
      <c r="JB1119" s="16"/>
      <c r="JC1119" s="16"/>
      <c r="JD1119" s="16"/>
    </row>
    <row r="1120" spans="1:264" s="6" customFormat="1" x14ac:dyDescent="0.25">
      <c r="A1120" s="55">
        <v>1116</v>
      </c>
      <c r="B1120" s="56">
        <f>ESTUDIANTES!B1120</f>
        <v>0</v>
      </c>
      <c r="C1120" s="56">
        <f>ESTUDIANTES!C1120</f>
        <v>0</v>
      </c>
      <c r="D1120" s="97">
        <f>ESTUDIANTES!D1120</f>
        <v>0</v>
      </c>
      <c r="E1120" s="97"/>
      <c r="F1120" s="97"/>
      <c r="G1120" s="97"/>
      <c r="H1120" s="57">
        <f>ESTUDIANTES!H1120</f>
        <v>0</v>
      </c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  <c r="CK1120" s="54"/>
      <c r="CL1120" s="54"/>
      <c r="CM1120" s="54"/>
      <c r="CN1120" s="54"/>
      <c r="CO1120" s="54"/>
      <c r="CP1120" s="54"/>
      <c r="CQ1120" s="54"/>
      <c r="CR1120" s="54"/>
      <c r="CS1120" s="54"/>
      <c r="CT1120" s="54"/>
      <c r="CU1120" s="54"/>
      <c r="CV1120" s="54"/>
      <c r="CW1120" s="54"/>
      <c r="CX1120" s="54"/>
      <c r="CY1120" s="54"/>
      <c r="CZ1120" s="54"/>
      <c r="DA1120" s="54"/>
      <c r="DB1120" s="54"/>
      <c r="DC1120" s="54"/>
      <c r="DD1120" s="54"/>
      <c r="DE1120" s="54"/>
      <c r="DF1120" s="54"/>
      <c r="DG1120" s="54"/>
      <c r="DH1120" s="54"/>
      <c r="DI1120" s="54"/>
      <c r="DJ1120" s="54"/>
      <c r="DK1120" s="54"/>
      <c r="DL1120" s="54"/>
      <c r="DM1120" s="54"/>
      <c r="DN1120" s="54"/>
      <c r="DO1120" s="54"/>
      <c r="DP1120" s="54"/>
      <c r="DQ1120" s="54"/>
      <c r="DR1120" s="54"/>
      <c r="DS1120" s="54"/>
      <c r="DT1120" s="54"/>
      <c r="DU1120" s="54"/>
      <c r="DV1120" s="54"/>
      <c r="DW1120" s="54"/>
      <c r="DX1120" s="54"/>
      <c r="DY1120" s="54"/>
      <c r="DZ1120" s="54"/>
      <c r="EA1120" s="54"/>
      <c r="EB1120" s="54"/>
      <c r="EC1120" s="54"/>
      <c r="ED1120" s="54"/>
      <c r="EE1120" s="54"/>
      <c r="EF1120" s="54"/>
      <c r="EG1120" s="54"/>
      <c r="EH1120" s="54"/>
      <c r="EI1120" s="54"/>
      <c r="EJ1120" s="54"/>
      <c r="EK1120" s="54"/>
      <c r="EL1120" s="54"/>
      <c r="EM1120" s="54"/>
      <c r="EN1120" s="54"/>
      <c r="EO1120" s="54"/>
      <c r="EP1120" s="54"/>
      <c r="EQ1120" s="54"/>
      <c r="ER1120" s="54"/>
      <c r="ES1120" s="54"/>
      <c r="ET1120" s="54"/>
      <c r="EU1120" s="54"/>
      <c r="EV1120" s="54"/>
      <c r="EW1120" s="54"/>
      <c r="EX1120" s="54"/>
      <c r="EY1120" s="54"/>
      <c r="EZ1120" s="54"/>
      <c r="FA1120" s="54"/>
      <c r="FB1120" s="54"/>
      <c r="FC1120" s="54"/>
      <c r="FD1120" s="54"/>
      <c r="FE1120" s="54"/>
      <c r="FF1120" s="54"/>
      <c r="FG1120" s="54"/>
      <c r="FH1120" s="54"/>
      <c r="FI1120" s="54"/>
      <c r="FJ1120" s="54"/>
      <c r="FK1120" s="54"/>
      <c r="FL1120" s="54"/>
      <c r="FM1120" s="54"/>
      <c r="FN1120" s="54"/>
      <c r="FO1120" s="54"/>
      <c r="FP1120" s="54"/>
      <c r="FQ1120" s="54"/>
      <c r="FR1120" s="54"/>
      <c r="FS1120" s="54"/>
      <c r="FT1120" s="54"/>
      <c r="FU1120" s="54"/>
      <c r="FV1120" s="54"/>
      <c r="FW1120" s="54"/>
      <c r="FX1120" s="54"/>
      <c r="FY1120" s="54"/>
      <c r="FZ1120" s="54"/>
      <c r="GA1120" s="54"/>
      <c r="GB1120" s="54"/>
      <c r="GC1120" s="54"/>
      <c r="GD1120" s="54"/>
      <c r="GE1120" s="54"/>
      <c r="GF1120" s="54"/>
      <c r="GG1120" s="54"/>
      <c r="GH1120" s="54"/>
      <c r="GI1120" s="54"/>
      <c r="GJ1120" s="54"/>
      <c r="GK1120" s="54"/>
      <c r="GL1120" s="54"/>
      <c r="GM1120" s="54"/>
      <c r="GN1120" s="54"/>
      <c r="GO1120" s="54"/>
      <c r="GP1120" s="54"/>
      <c r="GQ1120" s="54"/>
      <c r="GR1120" s="54"/>
      <c r="GS1120" s="54"/>
      <c r="GT1120" s="54"/>
      <c r="GU1120" s="54"/>
      <c r="GV1120" s="54"/>
      <c r="GW1120" s="54"/>
      <c r="GX1120" s="54"/>
      <c r="GY1120" s="54"/>
      <c r="GZ1120" s="54"/>
      <c r="HA1120" s="54"/>
      <c r="HB1120" s="54"/>
      <c r="HC1120" s="54"/>
      <c r="HD1120" s="54"/>
      <c r="HE1120" s="54"/>
      <c r="HF1120" s="54"/>
      <c r="HG1120" s="54"/>
      <c r="HH1120" s="54"/>
      <c r="HI1120" s="54"/>
      <c r="HJ1120" s="54"/>
      <c r="HK1120" s="54"/>
      <c r="HL1120" s="54"/>
      <c r="HM1120" s="54"/>
      <c r="HN1120" s="54"/>
      <c r="HO1120" s="54"/>
      <c r="HP1120" s="54"/>
      <c r="HQ1120" s="54"/>
      <c r="HR1120" s="54"/>
      <c r="HS1120" s="54"/>
      <c r="HT1120" s="54"/>
      <c r="HU1120" s="54"/>
      <c r="HV1120" s="54"/>
      <c r="HW1120" s="54"/>
      <c r="HX1120" s="54"/>
      <c r="HY1120" s="54"/>
      <c r="HZ1120" s="54"/>
      <c r="IA1120" s="54"/>
      <c r="IB1120" s="54"/>
      <c r="IC1120" s="54"/>
      <c r="ID1120" s="54"/>
      <c r="IE1120" s="54"/>
      <c r="IF1120" s="54"/>
      <c r="IG1120" s="54"/>
      <c r="IH1120" s="54"/>
      <c r="II1120" s="54"/>
      <c r="IJ1120" s="54"/>
      <c r="IK1120" s="54"/>
      <c r="IL1120" s="54"/>
      <c r="IM1120" s="54"/>
      <c r="IN1120" s="54"/>
      <c r="IO1120" s="54"/>
      <c r="IP1120" s="54"/>
      <c r="IQ1120" s="54"/>
      <c r="IR1120" s="54"/>
      <c r="IS1120" s="54"/>
      <c r="IT1120" s="54"/>
      <c r="IU1120" s="54"/>
      <c r="IV1120" s="54"/>
      <c r="IW1120" s="54"/>
      <c r="IX1120" s="54"/>
      <c r="IY1120" s="54"/>
      <c r="IZ1120" s="54"/>
      <c r="JA1120" s="16"/>
      <c r="JB1120" s="16"/>
      <c r="JC1120" s="16"/>
      <c r="JD1120" s="16"/>
    </row>
    <row r="1121" spans="1:264" s="6" customFormat="1" x14ac:dyDescent="0.25">
      <c r="A1121" s="55">
        <v>1117</v>
      </c>
      <c r="B1121" s="56">
        <f>ESTUDIANTES!B1121</f>
        <v>0</v>
      </c>
      <c r="C1121" s="56">
        <f>ESTUDIANTES!C1121</f>
        <v>0</v>
      </c>
      <c r="D1121" s="97">
        <f>ESTUDIANTES!D1121</f>
        <v>0</v>
      </c>
      <c r="E1121" s="97"/>
      <c r="F1121" s="97"/>
      <c r="G1121" s="97"/>
      <c r="H1121" s="57">
        <f>ESTUDIANTES!H1121</f>
        <v>0</v>
      </c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  <c r="CP1121" s="54"/>
      <c r="CQ1121" s="54"/>
      <c r="CR1121" s="54"/>
      <c r="CS1121" s="54"/>
      <c r="CT1121" s="54"/>
      <c r="CU1121" s="54"/>
      <c r="CV1121" s="54"/>
      <c r="CW1121" s="54"/>
      <c r="CX1121" s="54"/>
      <c r="CY1121" s="54"/>
      <c r="CZ1121" s="54"/>
      <c r="DA1121" s="54"/>
      <c r="DB1121" s="54"/>
      <c r="DC1121" s="54"/>
      <c r="DD1121" s="54"/>
      <c r="DE1121" s="54"/>
      <c r="DF1121" s="54"/>
      <c r="DG1121" s="54"/>
      <c r="DH1121" s="54"/>
      <c r="DI1121" s="54"/>
      <c r="DJ1121" s="54"/>
      <c r="DK1121" s="54"/>
      <c r="DL1121" s="54"/>
      <c r="DM1121" s="54"/>
      <c r="DN1121" s="54"/>
      <c r="DO1121" s="54"/>
      <c r="DP1121" s="54"/>
      <c r="DQ1121" s="54"/>
      <c r="DR1121" s="54"/>
      <c r="DS1121" s="54"/>
      <c r="DT1121" s="54"/>
      <c r="DU1121" s="54"/>
      <c r="DV1121" s="54"/>
      <c r="DW1121" s="54"/>
      <c r="DX1121" s="54"/>
      <c r="DY1121" s="54"/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  <c r="EJ1121" s="54"/>
      <c r="EK1121" s="54"/>
      <c r="EL1121" s="54"/>
      <c r="EM1121" s="54"/>
      <c r="EN1121" s="54"/>
      <c r="EO1121" s="54"/>
      <c r="EP1121" s="54"/>
      <c r="EQ1121" s="54"/>
      <c r="ER1121" s="54"/>
      <c r="ES1121" s="54"/>
      <c r="ET1121" s="54"/>
      <c r="EU1121" s="54"/>
      <c r="EV1121" s="54"/>
      <c r="EW1121" s="54"/>
      <c r="EX1121" s="54"/>
      <c r="EY1121" s="54"/>
      <c r="EZ1121" s="54"/>
      <c r="FA1121" s="54"/>
      <c r="FB1121" s="54"/>
      <c r="FC1121" s="54"/>
      <c r="FD1121" s="54"/>
      <c r="FE1121" s="54"/>
      <c r="FF1121" s="54"/>
      <c r="FG1121" s="54"/>
      <c r="FH1121" s="54"/>
      <c r="FI1121" s="54"/>
      <c r="FJ1121" s="54"/>
      <c r="FK1121" s="54"/>
      <c r="FL1121" s="54"/>
      <c r="FM1121" s="54"/>
      <c r="FN1121" s="54"/>
      <c r="FO1121" s="54"/>
      <c r="FP1121" s="54"/>
      <c r="FQ1121" s="54"/>
      <c r="FR1121" s="54"/>
      <c r="FS1121" s="54"/>
      <c r="FT1121" s="54"/>
      <c r="FU1121" s="54"/>
      <c r="FV1121" s="54"/>
      <c r="FW1121" s="54"/>
      <c r="FX1121" s="54"/>
      <c r="FY1121" s="54"/>
      <c r="FZ1121" s="54"/>
      <c r="GA1121" s="54"/>
      <c r="GB1121" s="54"/>
      <c r="GC1121" s="54"/>
      <c r="GD1121" s="54"/>
      <c r="GE1121" s="54"/>
      <c r="GF1121" s="54"/>
      <c r="GG1121" s="54"/>
      <c r="GH1121" s="54"/>
      <c r="GI1121" s="54"/>
      <c r="GJ1121" s="54"/>
      <c r="GK1121" s="54"/>
      <c r="GL1121" s="54"/>
      <c r="GM1121" s="54"/>
      <c r="GN1121" s="54"/>
      <c r="GO1121" s="54"/>
      <c r="GP1121" s="54"/>
      <c r="GQ1121" s="54"/>
      <c r="GR1121" s="54"/>
      <c r="GS1121" s="54"/>
      <c r="GT1121" s="54"/>
      <c r="GU1121" s="54"/>
      <c r="GV1121" s="54"/>
      <c r="GW1121" s="54"/>
      <c r="GX1121" s="54"/>
      <c r="GY1121" s="54"/>
      <c r="GZ1121" s="54"/>
      <c r="HA1121" s="54"/>
      <c r="HB1121" s="54"/>
      <c r="HC1121" s="54"/>
      <c r="HD1121" s="54"/>
      <c r="HE1121" s="54"/>
      <c r="HF1121" s="54"/>
      <c r="HG1121" s="54"/>
      <c r="HH1121" s="54"/>
      <c r="HI1121" s="54"/>
      <c r="HJ1121" s="54"/>
      <c r="HK1121" s="54"/>
      <c r="HL1121" s="54"/>
      <c r="HM1121" s="54"/>
      <c r="HN1121" s="54"/>
      <c r="HO1121" s="54"/>
      <c r="HP1121" s="54"/>
      <c r="HQ1121" s="54"/>
      <c r="HR1121" s="54"/>
      <c r="HS1121" s="54"/>
      <c r="HT1121" s="54"/>
      <c r="HU1121" s="54"/>
      <c r="HV1121" s="54"/>
      <c r="HW1121" s="54"/>
      <c r="HX1121" s="54"/>
      <c r="HY1121" s="54"/>
      <c r="HZ1121" s="54"/>
      <c r="IA1121" s="54"/>
      <c r="IB1121" s="54"/>
      <c r="IC1121" s="54"/>
      <c r="ID1121" s="54"/>
      <c r="IE1121" s="54"/>
      <c r="IF1121" s="54"/>
      <c r="IG1121" s="54"/>
      <c r="IH1121" s="54"/>
      <c r="II1121" s="54"/>
      <c r="IJ1121" s="54"/>
      <c r="IK1121" s="54"/>
      <c r="IL1121" s="54"/>
      <c r="IM1121" s="54"/>
      <c r="IN1121" s="54"/>
      <c r="IO1121" s="54"/>
      <c r="IP1121" s="54"/>
      <c r="IQ1121" s="54"/>
      <c r="IR1121" s="54"/>
      <c r="IS1121" s="54"/>
      <c r="IT1121" s="54"/>
      <c r="IU1121" s="54"/>
      <c r="IV1121" s="54"/>
      <c r="IW1121" s="54"/>
      <c r="IX1121" s="54"/>
      <c r="IY1121" s="54"/>
      <c r="IZ1121" s="54"/>
      <c r="JA1121" s="16"/>
      <c r="JB1121" s="16"/>
      <c r="JC1121" s="16"/>
      <c r="JD1121" s="16"/>
    </row>
    <row r="1122" spans="1:264" s="6" customFormat="1" x14ac:dyDescent="0.25">
      <c r="A1122" s="55">
        <v>1118</v>
      </c>
      <c r="B1122" s="56">
        <f>ESTUDIANTES!B1122</f>
        <v>0</v>
      </c>
      <c r="C1122" s="56">
        <f>ESTUDIANTES!C1122</f>
        <v>0</v>
      </c>
      <c r="D1122" s="97">
        <f>ESTUDIANTES!D1122</f>
        <v>0</v>
      </c>
      <c r="E1122" s="97"/>
      <c r="F1122" s="97"/>
      <c r="G1122" s="97"/>
      <c r="H1122" s="57">
        <f>ESTUDIANTES!H1122</f>
        <v>0</v>
      </c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  <c r="CP1122" s="54"/>
      <c r="CQ1122" s="54"/>
      <c r="CR1122" s="54"/>
      <c r="CS1122" s="54"/>
      <c r="CT1122" s="54"/>
      <c r="CU1122" s="54"/>
      <c r="CV1122" s="54"/>
      <c r="CW1122" s="54"/>
      <c r="CX1122" s="54"/>
      <c r="CY1122" s="54"/>
      <c r="CZ1122" s="54"/>
      <c r="DA1122" s="54"/>
      <c r="DB1122" s="54"/>
      <c r="DC1122" s="54"/>
      <c r="DD1122" s="54"/>
      <c r="DE1122" s="54"/>
      <c r="DF1122" s="54"/>
      <c r="DG1122" s="54"/>
      <c r="DH1122" s="54"/>
      <c r="DI1122" s="54"/>
      <c r="DJ1122" s="54"/>
      <c r="DK1122" s="54"/>
      <c r="DL1122" s="54"/>
      <c r="DM1122" s="54"/>
      <c r="DN1122" s="54"/>
      <c r="DO1122" s="54"/>
      <c r="DP1122" s="54"/>
      <c r="DQ1122" s="54"/>
      <c r="DR1122" s="54"/>
      <c r="DS1122" s="54"/>
      <c r="DT1122" s="54"/>
      <c r="DU1122" s="54"/>
      <c r="DV1122" s="54"/>
      <c r="DW1122" s="54"/>
      <c r="DX1122" s="54"/>
      <c r="DY1122" s="54"/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  <c r="EJ1122" s="54"/>
      <c r="EK1122" s="54"/>
      <c r="EL1122" s="54"/>
      <c r="EM1122" s="54"/>
      <c r="EN1122" s="54"/>
      <c r="EO1122" s="54"/>
      <c r="EP1122" s="54"/>
      <c r="EQ1122" s="54"/>
      <c r="ER1122" s="54"/>
      <c r="ES1122" s="54"/>
      <c r="ET1122" s="54"/>
      <c r="EU1122" s="54"/>
      <c r="EV1122" s="54"/>
      <c r="EW1122" s="54"/>
      <c r="EX1122" s="54"/>
      <c r="EY1122" s="54"/>
      <c r="EZ1122" s="54"/>
      <c r="FA1122" s="54"/>
      <c r="FB1122" s="54"/>
      <c r="FC1122" s="54"/>
      <c r="FD1122" s="54"/>
      <c r="FE1122" s="54"/>
      <c r="FF1122" s="54"/>
      <c r="FG1122" s="54"/>
      <c r="FH1122" s="54"/>
      <c r="FI1122" s="54"/>
      <c r="FJ1122" s="54"/>
      <c r="FK1122" s="54"/>
      <c r="FL1122" s="54"/>
      <c r="FM1122" s="54"/>
      <c r="FN1122" s="54"/>
      <c r="FO1122" s="54"/>
      <c r="FP1122" s="54"/>
      <c r="FQ1122" s="54"/>
      <c r="FR1122" s="54"/>
      <c r="FS1122" s="54"/>
      <c r="FT1122" s="54"/>
      <c r="FU1122" s="54"/>
      <c r="FV1122" s="54"/>
      <c r="FW1122" s="54"/>
      <c r="FX1122" s="54"/>
      <c r="FY1122" s="54"/>
      <c r="FZ1122" s="54"/>
      <c r="GA1122" s="54"/>
      <c r="GB1122" s="54"/>
      <c r="GC1122" s="54"/>
      <c r="GD1122" s="54"/>
      <c r="GE1122" s="54"/>
      <c r="GF1122" s="54"/>
      <c r="GG1122" s="54"/>
      <c r="GH1122" s="54"/>
      <c r="GI1122" s="54"/>
      <c r="GJ1122" s="54"/>
      <c r="GK1122" s="54"/>
      <c r="GL1122" s="54"/>
      <c r="GM1122" s="54"/>
      <c r="GN1122" s="54"/>
      <c r="GO1122" s="54"/>
      <c r="GP1122" s="54"/>
      <c r="GQ1122" s="54"/>
      <c r="GR1122" s="54"/>
      <c r="GS1122" s="54"/>
      <c r="GT1122" s="54"/>
      <c r="GU1122" s="54"/>
      <c r="GV1122" s="54"/>
      <c r="GW1122" s="54"/>
      <c r="GX1122" s="54"/>
      <c r="GY1122" s="54"/>
      <c r="GZ1122" s="54"/>
      <c r="HA1122" s="54"/>
      <c r="HB1122" s="54"/>
      <c r="HC1122" s="54"/>
      <c r="HD1122" s="54"/>
      <c r="HE1122" s="54"/>
      <c r="HF1122" s="54"/>
      <c r="HG1122" s="54"/>
      <c r="HH1122" s="54"/>
      <c r="HI1122" s="54"/>
      <c r="HJ1122" s="54"/>
      <c r="HK1122" s="54"/>
      <c r="HL1122" s="54"/>
      <c r="HM1122" s="54"/>
      <c r="HN1122" s="54"/>
      <c r="HO1122" s="54"/>
      <c r="HP1122" s="54"/>
      <c r="HQ1122" s="54"/>
      <c r="HR1122" s="54"/>
      <c r="HS1122" s="54"/>
      <c r="HT1122" s="54"/>
      <c r="HU1122" s="54"/>
      <c r="HV1122" s="54"/>
      <c r="HW1122" s="54"/>
      <c r="HX1122" s="54"/>
      <c r="HY1122" s="54"/>
      <c r="HZ1122" s="54"/>
      <c r="IA1122" s="54"/>
      <c r="IB1122" s="54"/>
      <c r="IC1122" s="54"/>
      <c r="ID1122" s="54"/>
      <c r="IE1122" s="54"/>
      <c r="IF1122" s="54"/>
      <c r="IG1122" s="54"/>
      <c r="IH1122" s="54"/>
      <c r="II1122" s="54"/>
      <c r="IJ1122" s="54"/>
      <c r="IK1122" s="54"/>
      <c r="IL1122" s="54"/>
      <c r="IM1122" s="54"/>
      <c r="IN1122" s="54"/>
      <c r="IO1122" s="54"/>
      <c r="IP1122" s="54"/>
      <c r="IQ1122" s="54"/>
      <c r="IR1122" s="54"/>
      <c r="IS1122" s="54"/>
      <c r="IT1122" s="54"/>
      <c r="IU1122" s="54"/>
      <c r="IV1122" s="54"/>
      <c r="IW1122" s="54"/>
      <c r="IX1122" s="54"/>
      <c r="IY1122" s="54"/>
      <c r="IZ1122" s="54"/>
      <c r="JA1122" s="16"/>
      <c r="JB1122" s="16"/>
      <c r="JC1122" s="16"/>
      <c r="JD1122" s="16"/>
    </row>
    <row r="1123" spans="1:264" s="6" customFormat="1" x14ac:dyDescent="0.25">
      <c r="A1123" s="55">
        <v>1119</v>
      </c>
      <c r="B1123" s="56">
        <f>ESTUDIANTES!B1123</f>
        <v>0</v>
      </c>
      <c r="C1123" s="56">
        <f>ESTUDIANTES!C1123</f>
        <v>0</v>
      </c>
      <c r="D1123" s="97">
        <f>ESTUDIANTES!D1123</f>
        <v>0</v>
      </c>
      <c r="E1123" s="97"/>
      <c r="F1123" s="97"/>
      <c r="G1123" s="97"/>
      <c r="H1123" s="57">
        <f>ESTUDIANTES!H1123</f>
        <v>0</v>
      </c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  <c r="CP1123" s="54"/>
      <c r="CQ1123" s="54"/>
      <c r="CR1123" s="54"/>
      <c r="CS1123" s="54"/>
      <c r="CT1123" s="54"/>
      <c r="CU1123" s="54"/>
      <c r="CV1123" s="54"/>
      <c r="CW1123" s="54"/>
      <c r="CX1123" s="54"/>
      <c r="CY1123" s="54"/>
      <c r="CZ1123" s="54"/>
      <c r="DA1123" s="54"/>
      <c r="DB1123" s="54"/>
      <c r="DC1123" s="54"/>
      <c r="DD1123" s="54"/>
      <c r="DE1123" s="54"/>
      <c r="DF1123" s="54"/>
      <c r="DG1123" s="54"/>
      <c r="DH1123" s="54"/>
      <c r="DI1123" s="54"/>
      <c r="DJ1123" s="54"/>
      <c r="DK1123" s="54"/>
      <c r="DL1123" s="54"/>
      <c r="DM1123" s="54"/>
      <c r="DN1123" s="54"/>
      <c r="DO1123" s="54"/>
      <c r="DP1123" s="54"/>
      <c r="DQ1123" s="54"/>
      <c r="DR1123" s="54"/>
      <c r="DS1123" s="54"/>
      <c r="DT1123" s="54"/>
      <c r="DU1123" s="54"/>
      <c r="DV1123" s="54"/>
      <c r="DW1123" s="54"/>
      <c r="DX1123" s="54"/>
      <c r="DY1123" s="54"/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  <c r="EJ1123" s="54"/>
      <c r="EK1123" s="54"/>
      <c r="EL1123" s="54"/>
      <c r="EM1123" s="54"/>
      <c r="EN1123" s="54"/>
      <c r="EO1123" s="54"/>
      <c r="EP1123" s="54"/>
      <c r="EQ1123" s="54"/>
      <c r="ER1123" s="54"/>
      <c r="ES1123" s="54"/>
      <c r="ET1123" s="54"/>
      <c r="EU1123" s="54"/>
      <c r="EV1123" s="54"/>
      <c r="EW1123" s="54"/>
      <c r="EX1123" s="54"/>
      <c r="EY1123" s="54"/>
      <c r="EZ1123" s="54"/>
      <c r="FA1123" s="54"/>
      <c r="FB1123" s="54"/>
      <c r="FC1123" s="54"/>
      <c r="FD1123" s="54"/>
      <c r="FE1123" s="54"/>
      <c r="FF1123" s="54"/>
      <c r="FG1123" s="54"/>
      <c r="FH1123" s="54"/>
      <c r="FI1123" s="54"/>
      <c r="FJ1123" s="54"/>
      <c r="FK1123" s="54"/>
      <c r="FL1123" s="54"/>
      <c r="FM1123" s="54"/>
      <c r="FN1123" s="54"/>
      <c r="FO1123" s="54"/>
      <c r="FP1123" s="54"/>
      <c r="FQ1123" s="54"/>
      <c r="FR1123" s="54"/>
      <c r="FS1123" s="54"/>
      <c r="FT1123" s="54"/>
      <c r="FU1123" s="54"/>
      <c r="FV1123" s="54"/>
      <c r="FW1123" s="54"/>
      <c r="FX1123" s="54"/>
      <c r="FY1123" s="54"/>
      <c r="FZ1123" s="54"/>
      <c r="GA1123" s="54"/>
      <c r="GB1123" s="54"/>
      <c r="GC1123" s="54"/>
      <c r="GD1123" s="54"/>
      <c r="GE1123" s="54"/>
      <c r="GF1123" s="54"/>
      <c r="GG1123" s="54"/>
      <c r="GH1123" s="54"/>
      <c r="GI1123" s="54"/>
      <c r="GJ1123" s="54"/>
      <c r="GK1123" s="54"/>
      <c r="GL1123" s="54"/>
      <c r="GM1123" s="54"/>
      <c r="GN1123" s="54"/>
      <c r="GO1123" s="54"/>
      <c r="GP1123" s="54"/>
      <c r="GQ1123" s="54"/>
      <c r="GR1123" s="54"/>
      <c r="GS1123" s="54"/>
      <c r="GT1123" s="54"/>
      <c r="GU1123" s="54"/>
      <c r="GV1123" s="54"/>
      <c r="GW1123" s="54"/>
      <c r="GX1123" s="54"/>
      <c r="GY1123" s="54"/>
      <c r="GZ1123" s="54"/>
      <c r="HA1123" s="54"/>
      <c r="HB1123" s="54"/>
      <c r="HC1123" s="54"/>
      <c r="HD1123" s="54"/>
      <c r="HE1123" s="54"/>
      <c r="HF1123" s="54"/>
      <c r="HG1123" s="54"/>
      <c r="HH1123" s="54"/>
      <c r="HI1123" s="54"/>
      <c r="HJ1123" s="54"/>
      <c r="HK1123" s="54"/>
      <c r="HL1123" s="54"/>
      <c r="HM1123" s="54"/>
      <c r="HN1123" s="54"/>
      <c r="HO1123" s="54"/>
      <c r="HP1123" s="54"/>
      <c r="HQ1123" s="54"/>
      <c r="HR1123" s="54"/>
      <c r="HS1123" s="54"/>
      <c r="HT1123" s="54"/>
      <c r="HU1123" s="54"/>
      <c r="HV1123" s="54"/>
      <c r="HW1123" s="54"/>
      <c r="HX1123" s="54"/>
      <c r="HY1123" s="54"/>
      <c r="HZ1123" s="54"/>
      <c r="IA1123" s="54"/>
      <c r="IB1123" s="54"/>
      <c r="IC1123" s="54"/>
      <c r="ID1123" s="54"/>
      <c r="IE1123" s="54"/>
      <c r="IF1123" s="54"/>
      <c r="IG1123" s="54"/>
      <c r="IH1123" s="54"/>
      <c r="II1123" s="54"/>
      <c r="IJ1123" s="54"/>
      <c r="IK1123" s="54"/>
      <c r="IL1123" s="54"/>
      <c r="IM1123" s="54"/>
      <c r="IN1123" s="54"/>
      <c r="IO1123" s="54"/>
      <c r="IP1123" s="54"/>
      <c r="IQ1123" s="54"/>
      <c r="IR1123" s="54"/>
      <c r="IS1123" s="54"/>
      <c r="IT1123" s="54"/>
      <c r="IU1123" s="54"/>
      <c r="IV1123" s="54"/>
      <c r="IW1123" s="54"/>
      <c r="IX1123" s="54"/>
      <c r="IY1123" s="54"/>
      <c r="IZ1123" s="54"/>
      <c r="JA1123" s="16"/>
      <c r="JB1123" s="16"/>
      <c r="JC1123" s="16"/>
      <c r="JD1123" s="16"/>
    </row>
    <row r="1124" spans="1:264" s="6" customFormat="1" x14ac:dyDescent="0.25">
      <c r="A1124" s="55">
        <v>1120</v>
      </c>
      <c r="B1124" s="56">
        <f>ESTUDIANTES!B1124</f>
        <v>0</v>
      </c>
      <c r="C1124" s="56">
        <f>ESTUDIANTES!C1124</f>
        <v>0</v>
      </c>
      <c r="D1124" s="97">
        <f>ESTUDIANTES!D1124</f>
        <v>0</v>
      </c>
      <c r="E1124" s="97"/>
      <c r="F1124" s="97"/>
      <c r="G1124" s="97"/>
      <c r="H1124" s="57">
        <f>ESTUDIANTES!H1124</f>
        <v>0</v>
      </c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  <c r="CP1124" s="54"/>
      <c r="CQ1124" s="54"/>
      <c r="CR1124" s="54"/>
      <c r="CS1124" s="54"/>
      <c r="CT1124" s="54"/>
      <c r="CU1124" s="54"/>
      <c r="CV1124" s="54"/>
      <c r="CW1124" s="54"/>
      <c r="CX1124" s="54"/>
      <c r="CY1124" s="54"/>
      <c r="CZ1124" s="54"/>
      <c r="DA1124" s="54"/>
      <c r="DB1124" s="54"/>
      <c r="DC1124" s="54"/>
      <c r="DD1124" s="54"/>
      <c r="DE1124" s="54"/>
      <c r="DF1124" s="54"/>
      <c r="DG1124" s="54"/>
      <c r="DH1124" s="54"/>
      <c r="DI1124" s="54"/>
      <c r="DJ1124" s="54"/>
      <c r="DK1124" s="54"/>
      <c r="DL1124" s="54"/>
      <c r="DM1124" s="54"/>
      <c r="DN1124" s="54"/>
      <c r="DO1124" s="54"/>
      <c r="DP1124" s="54"/>
      <c r="DQ1124" s="54"/>
      <c r="DR1124" s="54"/>
      <c r="DS1124" s="54"/>
      <c r="DT1124" s="54"/>
      <c r="DU1124" s="54"/>
      <c r="DV1124" s="54"/>
      <c r="DW1124" s="54"/>
      <c r="DX1124" s="54"/>
      <c r="DY1124" s="54"/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  <c r="EJ1124" s="54"/>
      <c r="EK1124" s="54"/>
      <c r="EL1124" s="54"/>
      <c r="EM1124" s="54"/>
      <c r="EN1124" s="54"/>
      <c r="EO1124" s="54"/>
      <c r="EP1124" s="54"/>
      <c r="EQ1124" s="54"/>
      <c r="ER1124" s="54"/>
      <c r="ES1124" s="54"/>
      <c r="ET1124" s="54"/>
      <c r="EU1124" s="54"/>
      <c r="EV1124" s="54"/>
      <c r="EW1124" s="54"/>
      <c r="EX1124" s="54"/>
      <c r="EY1124" s="54"/>
      <c r="EZ1124" s="54"/>
      <c r="FA1124" s="54"/>
      <c r="FB1124" s="54"/>
      <c r="FC1124" s="54"/>
      <c r="FD1124" s="54"/>
      <c r="FE1124" s="54"/>
      <c r="FF1124" s="54"/>
      <c r="FG1124" s="54"/>
      <c r="FH1124" s="54"/>
      <c r="FI1124" s="54"/>
      <c r="FJ1124" s="54"/>
      <c r="FK1124" s="54"/>
      <c r="FL1124" s="54"/>
      <c r="FM1124" s="54"/>
      <c r="FN1124" s="54"/>
      <c r="FO1124" s="54"/>
      <c r="FP1124" s="54"/>
      <c r="FQ1124" s="54"/>
      <c r="FR1124" s="54"/>
      <c r="FS1124" s="54"/>
      <c r="FT1124" s="54"/>
      <c r="FU1124" s="54"/>
      <c r="FV1124" s="54"/>
      <c r="FW1124" s="54"/>
      <c r="FX1124" s="54"/>
      <c r="FY1124" s="54"/>
      <c r="FZ1124" s="54"/>
      <c r="GA1124" s="54"/>
      <c r="GB1124" s="54"/>
      <c r="GC1124" s="54"/>
      <c r="GD1124" s="54"/>
      <c r="GE1124" s="54"/>
      <c r="GF1124" s="54"/>
      <c r="GG1124" s="54"/>
      <c r="GH1124" s="54"/>
      <c r="GI1124" s="54"/>
      <c r="GJ1124" s="54"/>
      <c r="GK1124" s="54"/>
      <c r="GL1124" s="54"/>
      <c r="GM1124" s="54"/>
      <c r="GN1124" s="54"/>
      <c r="GO1124" s="54"/>
      <c r="GP1124" s="54"/>
      <c r="GQ1124" s="54"/>
      <c r="GR1124" s="54"/>
      <c r="GS1124" s="54"/>
      <c r="GT1124" s="54"/>
      <c r="GU1124" s="54"/>
      <c r="GV1124" s="54"/>
      <c r="GW1124" s="54"/>
      <c r="GX1124" s="54"/>
      <c r="GY1124" s="54"/>
      <c r="GZ1124" s="54"/>
      <c r="HA1124" s="54"/>
      <c r="HB1124" s="54"/>
      <c r="HC1124" s="54"/>
      <c r="HD1124" s="54"/>
      <c r="HE1124" s="54"/>
      <c r="HF1124" s="54"/>
      <c r="HG1124" s="54"/>
      <c r="HH1124" s="54"/>
      <c r="HI1124" s="54"/>
      <c r="HJ1124" s="54"/>
      <c r="HK1124" s="54"/>
      <c r="HL1124" s="54"/>
      <c r="HM1124" s="54"/>
      <c r="HN1124" s="54"/>
      <c r="HO1124" s="54"/>
      <c r="HP1124" s="54"/>
      <c r="HQ1124" s="54"/>
      <c r="HR1124" s="54"/>
      <c r="HS1124" s="54"/>
      <c r="HT1124" s="54"/>
      <c r="HU1124" s="54"/>
      <c r="HV1124" s="54"/>
      <c r="HW1124" s="54"/>
      <c r="HX1124" s="54"/>
      <c r="HY1124" s="54"/>
      <c r="HZ1124" s="54"/>
      <c r="IA1124" s="54"/>
      <c r="IB1124" s="54"/>
      <c r="IC1124" s="54"/>
      <c r="ID1124" s="54"/>
      <c r="IE1124" s="54"/>
      <c r="IF1124" s="54"/>
      <c r="IG1124" s="54"/>
      <c r="IH1124" s="54"/>
      <c r="II1124" s="54"/>
      <c r="IJ1124" s="54"/>
      <c r="IK1124" s="54"/>
      <c r="IL1124" s="54"/>
      <c r="IM1124" s="54"/>
      <c r="IN1124" s="54"/>
      <c r="IO1124" s="54"/>
      <c r="IP1124" s="54"/>
      <c r="IQ1124" s="54"/>
      <c r="IR1124" s="54"/>
      <c r="IS1124" s="54"/>
      <c r="IT1124" s="54"/>
      <c r="IU1124" s="54"/>
      <c r="IV1124" s="54"/>
      <c r="IW1124" s="54"/>
      <c r="IX1124" s="54"/>
      <c r="IY1124" s="54"/>
      <c r="IZ1124" s="54"/>
      <c r="JA1124" s="16"/>
      <c r="JB1124" s="16"/>
      <c r="JC1124" s="16"/>
      <c r="JD1124" s="16"/>
    </row>
    <row r="1125" spans="1:264" s="6" customFormat="1" x14ac:dyDescent="0.25">
      <c r="A1125" s="55">
        <v>1121</v>
      </c>
      <c r="B1125" s="56">
        <f>ESTUDIANTES!B1125</f>
        <v>0</v>
      </c>
      <c r="C1125" s="56">
        <f>ESTUDIANTES!C1125</f>
        <v>0</v>
      </c>
      <c r="D1125" s="97">
        <f>ESTUDIANTES!D1125</f>
        <v>0</v>
      </c>
      <c r="E1125" s="97"/>
      <c r="F1125" s="97"/>
      <c r="G1125" s="97"/>
      <c r="H1125" s="57">
        <f>ESTUDIANTES!H1125</f>
        <v>0</v>
      </c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  <c r="CP1125" s="54"/>
      <c r="CQ1125" s="54"/>
      <c r="CR1125" s="54"/>
      <c r="CS1125" s="54"/>
      <c r="CT1125" s="54"/>
      <c r="CU1125" s="54"/>
      <c r="CV1125" s="54"/>
      <c r="CW1125" s="54"/>
      <c r="CX1125" s="54"/>
      <c r="CY1125" s="54"/>
      <c r="CZ1125" s="54"/>
      <c r="DA1125" s="54"/>
      <c r="DB1125" s="54"/>
      <c r="DC1125" s="54"/>
      <c r="DD1125" s="54"/>
      <c r="DE1125" s="54"/>
      <c r="DF1125" s="54"/>
      <c r="DG1125" s="54"/>
      <c r="DH1125" s="54"/>
      <c r="DI1125" s="54"/>
      <c r="DJ1125" s="54"/>
      <c r="DK1125" s="54"/>
      <c r="DL1125" s="54"/>
      <c r="DM1125" s="54"/>
      <c r="DN1125" s="54"/>
      <c r="DO1125" s="54"/>
      <c r="DP1125" s="54"/>
      <c r="DQ1125" s="54"/>
      <c r="DR1125" s="54"/>
      <c r="DS1125" s="54"/>
      <c r="DT1125" s="54"/>
      <c r="DU1125" s="54"/>
      <c r="DV1125" s="54"/>
      <c r="DW1125" s="54"/>
      <c r="DX1125" s="54"/>
      <c r="DY1125" s="54"/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  <c r="EJ1125" s="54"/>
      <c r="EK1125" s="54"/>
      <c r="EL1125" s="54"/>
      <c r="EM1125" s="54"/>
      <c r="EN1125" s="54"/>
      <c r="EO1125" s="54"/>
      <c r="EP1125" s="54"/>
      <c r="EQ1125" s="54"/>
      <c r="ER1125" s="54"/>
      <c r="ES1125" s="54"/>
      <c r="ET1125" s="54"/>
      <c r="EU1125" s="54"/>
      <c r="EV1125" s="54"/>
      <c r="EW1125" s="54"/>
      <c r="EX1125" s="54"/>
      <c r="EY1125" s="54"/>
      <c r="EZ1125" s="54"/>
      <c r="FA1125" s="54"/>
      <c r="FB1125" s="54"/>
      <c r="FC1125" s="54"/>
      <c r="FD1125" s="54"/>
      <c r="FE1125" s="54"/>
      <c r="FF1125" s="54"/>
      <c r="FG1125" s="54"/>
      <c r="FH1125" s="54"/>
      <c r="FI1125" s="54"/>
      <c r="FJ1125" s="54"/>
      <c r="FK1125" s="54"/>
      <c r="FL1125" s="54"/>
      <c r="FM1125" s="54"/>
      <c r="FN1125" s="54"/>
      <c r="FO1125" s="54"/>
      <c r="FP1125" s="54"/>
      <c r="FQ1125" s="54"/>
      <c r="FR1125" s="54"/>
      <c r="FS1125" s="54"/>
      <c r="FT1125" s="54"/>
      <c r="FU1125" s="54"/>
      <c r="FV1125" s="54"/>
      <c r="FW1125" s="54"/>
      <c r="FX1125" s="54"/>
      <c r="FY1125" s="54"/>
      <c r="FZ1125" s="54"/>
      <c r="GA1125" s="54"/>
      <c r="GB1125" s="54"/>
      <c r="GC1125" s="54"/>
      <c r="GD1125" s="54"/>
      <c r="GE1125" s="54"/>
      <c r="GF1125" s="54"/>
      <c r="GG1125" s="54"/>
      <c r="GH1125" s="54"/>
      <c r="GI1125" s="54"/>
      <c r="GJ1125" s="54"/>
      <c r="GK1125" s="54"/>
      <c r="GL1125" s="54"/>
      <c r="GM1125" s="54"/>
      <c r="GN1125" s="54"/>
      <c r="GO1125" s="54"/>
      <c r="GP1125" s="54"/>
      <c r="GQ1125" s="54"/>
      <c r="GR1125" s="54"/>
      <c r="GS1125" s="54"/>
      <c r="GT1125" s="54"/>
      <c r="GU1125" s="54"/>
      <c r="GV1125" s="54"/>
      <c r="GW1125" s="54"/>
      <c r="GX1125" s="54"/>
      <c r="GY1125" s="54"/>
      <c r="GZ1125" s="54"/>
      <c r="HA1125" s="54"/>
      <c r="HB1125" s="54"/>
      <c r="HC1125" s="54"/>
      <c r="HD1125" s="54"/>
      <c r="HE1125" s="54"/>
      <c r="HF1125" s="54"/>
      <c r="HG1125" s="54"/>
      <c r="HH1125" s="54"/>
      <c r="HI1125" s="54"/>
      <c r="HJ1125" s="54"/>
      <c r="HK1125" s="54"/>
      <c r="HL1125" s="54"/>
      <c r="HM1125" s="54"/>
      <c r="HN1125" s="54"/>
      <c r="HO1125" s="54"/>
      <c r="HP1125" s="54"/>
      <c r="HQ1125" s="54"/>
      <c r="HR1125" s="54"/>
      <c r="HS1125" s="54"/>
      <c r="HT1125" s="54"/>
      <c r="HU1125" s="54"/>
      <c r="HV1125" s="54"/>
      <c r="HW1125" s="54"/>
      <c r="HX1125" s="54"/>
      <c r="HY1125" s="54"/>
      <c r="HZ1125" s="54"/>
      <c r="IA1125" s="54"/>
      <c r="IB1125" s="54"/>
      <c r="IC1125" s="54"/>
      <c r="ID1125" s="54"/>
      <c r="IE1125" s="54"/>
      <c r="IF1125" s="54"/>
      <c r="IG1125" s="54"/>
      <c r="IH1125" s="54"/>
      <c r="II1125" s="54"/>
      <c r="IJ1125" s="54"/>
      <c r="IK1125" s="54"/>
      <c r="IL1125" s="54"/>
      <c r="IM1125" s="54"/>
      <c r="IN1125" s="54"/>
      <c r="IO1125" s="54"/>
      <c r="IP1125" s="54"/>
      <c r="IQ1125" s="54"/>
      <c r="IR1125" s="54"/>
      <c r="IS1125" s="54"/>
      <c r="IT1125" s="54"/>
      <c r="IU1125" s="54"/>
      <c r="IV1125" s="54"/>
      <c r="IW1125" s="54"/>
      <c r="IX1125" s="54"/>
      <c r="IY1125" s="54"/>
      <c r="IZ1125" s="54"/>
      <c r="JA1125" s="16"/>
      <c r="JB1125" s="16"/>
      <c r="JC1125" s="16"/>
      <c r="JD1125" s="16"/>
    </row>
    <row r="1126" spans="1:264" s="6" customFormat="1" x14ac:dyDescent="0.25">
      <c r="A1126" s="55">
        <v>1122</v>
      </c>
      <c r="B1126" s="56">
        <f>ESTUDIANTES!B1126</f>
        <v>0</v>
      </c>
      <c r="C1126" s="56">
        <f>ESTUDIANTES!C1126</f>
        <v>0</v>
      </c>
      <c r="D1126" s="97">
        <f>ESTUDIANTES!D1126</f>
        <v>0</v>
      </c>
      <c r="E1126" s="97"/>
      <c r="F1126" s="97"/>
      <c r="G1126" s="97"/>
      <c r="H1126" s="57">
        <f>ESTUDIANTES!H1126</f>
        <v>0</v>
      </c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A1126" s="54"/>
      <c r="CB1126" s="54"/>
      <c r="CC1126" s="54"/>
      <c r="CD1126" s="54"/>
      <c r="CE1126" s="54"/>
      <c r="CF1126" s="54"/>
      <c r="CG1126" s="54"/>
      <c r="CH1126" s="54"/>
      <c r="CI1126" s="54"/>
      <c r="CJ1126" s="54"/>
      <c r="CK1126" s="54"/>
      <c r="CL1126" s="54"/>
      <c r="CM1126" s="54"/>
      <c r="CN1126" s="54"/>
      <c r="CO1126" s="54"/>
      <c r="CP1126" s="54"/>
      <c r="CQ1126" s="54"/>
      <c r="CR1126" s="54"/>
      <c r="CS1126" s="54"/>
      <c r="CT1126" s="54"/>
      <c r="CU1126" s="54"/>
      <c r="CV1126" s="54"/>
      <c r="CW1126" s="54"/>
      <c r="CX1126" s="54"/>
      <c r="CY1126" s="54"/>
      <c r="CZ1126" s="54"/>
      <c r="DA1126" s="54"/>
      <c r="DB1126" s="54"/>
      <c r="DC1126" s="54"/>
      <c r="DD1126" s="54"/>
      <c r="DE1126" s="54"/>
      <c r="DF1126" s="54"/>
      <c r="DG1126" s="54"/>
      <c r="DH1126" s="54"/>
      <c r="DI1126" s="54"/>
      <c r="DJ1126" s="54"/>
      <c r="DK1126" s="54"/>
      <c r="DL1126" s="54"/>
      <c r="DM1126" s="54"/>
      <c r="DN1126" s="54"/>
      <c r="DO1126" s="54"/>
      <c r="DP1126" s="54"/>
      <c r="DQ1126" s="54"/>
      <c r="DR1126" s="54"/>
      <c r="DS1126" s="54"/>
      <c r="DT1126" s="54"/>
      <c r="DU1126" s="54"/>
      <c r="DV1126" s="54"/>
      <c r="DW1126" s="54"/>
      <c r="DX1126" s="54"/>
      <c r="DY1126" s="54"/>
      <c r="DZ1126" s="54"/>
      <c r="EA1126" s="54"/>
      <c r="EB1126" s="54"/>
      <c r="EC1126" s="54"/>
      <c r="ED1126" s="54"/>
      <c r="EE1126" s="54"/>
      <c r="EF1126" s="54"/>
      <c r="EG1126" s="54"/>
      <c r="EH1126" s="54"/>
      <c r="EI1126" s="54"/>
      <c r="EJ1126" s="54"/>
      <c r="EK1126" s="54"/>
      <c r="EL1126" s="54"/>
      <c r="EM1126" s="54"/>
      <c r="EN1126" s="54"/>
      <c r="EO1126" s="54"/>
      <c r="EP1126" s="54"/>
      <c r="EQ1126" s="54"/>
      <c r="ER1126" s="54"/>
      <c r="ES1126" s="54"/>
      <c r="ET1126" s="54"/>
      <c r="EU1126" s="54"/>
      <c r="EV1126" s="54"/>
      <c r="EW1126" s="54"/>
      <c r="EX1126" s="54"/>
      <c r="EY1126" s="54"/>
      <c r="EZ1126" s="54"/>
      <c r="FA1126" s="54"/>
      <c r="FB1126" s="54"/>
      <c r="FC1126" s="54"/>
      <c r="FD1126" s="54"/>
      <c r="FE1126" s="54"/>
      <c r="FF1126" s="54"/>
      <c r="FG1126" s="54"/>
      <c r="FH1126" s="54"/>
      <c r="FI1126" s="54"/>
      <c r="FJ1126" s="54"/>
      <c r="FK1126" s="54"/>
      <c r="FL1126" s="54"/>
      <c r="FM1126" s="54"/>
      <c r="FN1126" s="54"/>
      <c r="FO1126" s="54"/>
      <c r="FP1126" s="54"/>
      <c r="FQ1126" s="54"/>
      <c r="FR1126" s="54"/>
      <c r="FS1126" s="54"/>
      <c r="FT1126" s="54"/>
      <c r="FU1126" s="54"/>
      <c r="FV1126" s="54"/>
      <c r="FW1126" s="54"/>
      <c r="FX1126" s="54"/>
      <c r="FY1126" s="54"/>
      <c r="FZ1126" s="54"/>
      <c r="GA1126" s="54"/>
      <c r="GB1126" s="54"/>
      <c r="GC1126" s="54"/>
      <c r="GD1126" s="54"/>
      <c r="GE1126" s="54"/>
      <c r="GF1126" s="54"/>
      <c r="GG1126" s="54"/>
      <c r="GH1126" s="54"/>
      <c r="GI1126" s="54"/>
      <c r="GJ1126" s="54"/>
      <c r="GK1126" s="54"/>
      <c r="GL1126" s="54"/>
      <c r="GM1126" s="54"/>
      <c r="GN1126" s="54"/>
      <c r="GO1126" s="54"/>
      <c r="GP1126" s="54"/>
      <c r="GQ1126" s="54"/>
      <c r="GR1126" s="54"/>
      <c r="GS1126" s="54"/>
      <c r="GT1126" s="54"/>
      <c r="GU1126" s="54"/>
      <c r="GV1126" s="54"/>
      <c r="GW1126" s="54"/>
      <c r="GX1126" s="54"/>
      <c r="GY1126" s="54"/>
      <c r="GZ1126" s="54"/>
      <c r="HA1126" s="54"/>
      <c r="HB1126" s="54"/>
      <c r="HC1126" s="54"/>
      <c r="HD1126" s="54"/>
      <c r="HE1126" s="54"/>
      <c r="HF1126" s="54"/>
      <c r="HG1126" s="54"/>
      <c r="HH1126" s="54"/>
      <c r="HI1126" s="54"/>
      <c r="HJ1126" s="54"/>
      <c r="HK1126" s="54"/>
      <c r="HL1126" s="54"/>
      <c r="HM1126" s="54"/>
      <c r="HN1126" s="54"/>
      <c r="HO1126" s="54"/>
      <c r="HP1126" s="54"/>
      <c r="HQ1126" s="54"/>
      <c r="HR1126" s="54"/>
      <c r="HS1126" s="54"/>
      <c r="HT1126" s="54"/>
      <c r="HU1126" s="54"/>
      <c r="HV1126" s="54"/>
      <c r="HW1126" s="54"/>
      <c r="HX1126" s="54"/>
      <c r="HY1126" s="54"/>
      <c r="HZ1126" s="54"/>
      <c r="IA1126" s="54"/>
      <c r="IB1126" s="54"/>
      <c r="IC1126" s="54"/>
      <c r="ID1126" s="54"/>
      <c r="IE1126" s="54"/>
      <c r="IF1126" s="54"/>
      <c r="IG1126" s="54"/>
      <c r="IH1126" s="54"/>
      <c r="II1126" s="54"/>
      <c r="IJ1126" s="54"/>
      <c r="IK1126" s="54"/>
      <c r="IL1126" s="54"/>
      <c r="IM1126" s="54"/>
      <c r="IN1126" s="54"/>
      <c r="IO1126" s="54"/>
      <c r="IP1126" s="54"/>
      <c r="IQ1126" s="54"/>
      <c r="IR1126" s="54"/>
      <c r="IS1126" s="54"/>
      <c r="IT1126" s="54"/>
      <c r="IU1126" s="54"/>
      <c r="IV1126" s="54"/>
      <c r="IW1126" s="54"/>
      <c r="IX1126" s="54"/>
      <c r="IY1126" s="54"/>
      <c r="IZ1126" s="54"/>
      <c r="JA1126" s="16"/>
      <c r="JB1126" s="16"/>
      <c r="JC1126" s="16"/>
      <c r="JD1126" s="16"/>
    </row>
    <row r="1127" spans="1:264" s="6" customFormat="1" x14ac:dyDescent="0.25">
      <c r="A1127" s="55">
        <v>1123</v>
      </c>
      <c r="B1127" s="56">
        <f>ESTUDIANTES!B1127</f>
        <v>0</v>
      </c>
      <c r="C1127" s="56">
        <f>ESTUDIANTES!C1127</f>
        <v>0</v>
      </c>
      <c r="D1127" s="97">
        <f>ESTUDIANTES!D1127</f>
        <v>0</v>
      </c>
      <c r="E1127" s="97"/>
      <c r="F1127" s="97"/>
      <c r="G1127" s="97"/>
      <c r="H1127" s="57">
        <f>ESTUDIANTES!H1127</f>
        <v>0</v>
      </c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A1127" s="54"/>
      <c r="CB1127" s="54"/>
      <c r="CC1127" s="54"/>
      <c r="CD1127" s="54"/>
      <c r="CE1127" s="54"/>
      <c r="CF1127" s="54"/>
      <c r="CG1127" s="54"/>
      <c r="CH1127" s="54"/>
      <c r="CI1127" s="54"/>
      <c r="CJ1127" s="54"/>
      <c r="CK1127" s="54"/>
      <c r="CL1127" s="54"/>
      <c r="CM1127" s="54"/>
      <c r="CN1127" s="54"/>
      <c r="CO1127" s="54"/>
      <c r="CP1127" s="54"/>
      <c r="CQ1127" s="54"/>
      <c r="CR1127" s="54"/>
      <c r="CS1127" s="54"/>
      <c r="CT1127" s="54"/>
      <c r="CU1127" s="54"/>
      <c r="CV1127" s="54"/>
      <c r="CW1127" s="54"/>
      <c r="CX1127" s="54"/>
      <c r="CY1127" s="54"/>
      <c r="CZ1127" s="54"/>
      <c r="DA1127" s="54"/>
      <c r="DB1127" s="54"/>
      <c r="DC1127" s="54"/>
      <c r="DD1127" s="54"/>
      <c r="DE1127" s="54"/>
      <c r="DF1127" s="54"/>
      <c r="DG1127" s="54"/>
      <c r="DH1127" s="54"/>
      <c r="DI1127" s="54"/>
      <c r="DJ1127" s="54"/>
      <c r="DK1127" s="54"/>
      <c r="DL1127" s="54"/>
      <c r="DM1127" s="54"/>
      <c r="DN1127" s="54"/>
      <c r="DO1127" s="54"/>
      <c r="DP1127" s="54"/>
      <c r="DQ1127" s="54"/>
      <c r="DR1127" s="54"/>
      <c r="DS1127" s="54"/>
      <c r="DT1127" s="54"/>
      <c r="DU1127" s="54"/>
      <c r="DV1127" s="54"/>
      <c r="DW1127" s="54"/>
      <c r="DX1127" s="54"/>
      <c r="DY1127" s="54"/>
      <c r="DZ1127" s="54"/>
      <c r="EA1127" s="54"/>
      <c r="EB1127" s="54"/>
      <c r="EC1127" s="54"/>
      <c r="ED1127" s="54"/>
      <c r="EE1127" s="54"/>
      <c r="EF1127" s="54"/>
      <c r="EG1127" s="54"/>
      <c r="EH1127" s="54"/>
      <c r="EI1127" s="54"/>
      <c r="EJ1127" s="54"/>
      <c r="EK1127" s="54"/>
      <c r="EL1127" s="54"/>
      <c r="EM1127" s="54"/>
      <c r="EN1127" s="54"/>
      <c r="EO1127" s="54"/>
      <c r="EP1127" s="54"/>
      <c r="EQ1127" s="54"/>
      <c r="ER1127" s="54"/>
      <c r="ES1127" s="54"/>
      <c r="ET1127" s="54"/>
      <c r="EU1127" s="54"/>
      <c r="EV1127" s="54"/>
      <c r="EW1127" s="54"/>
      <c r="EX1127" s="54"/>
      <c r="EY1127" s="54"/>
      <c r="EZ1127" s="54"/>
      <c r="FA1127" s="54"/>
      <c r="FB1127" s="54"/>
      <c r="FC1127" s="54"/>
      <c r="FD1127" s="54"/>
      <c r="FE1127" s="54"/>
      <c r="FF1127" s="54"/>
      <c r="FG1127" s="54"/>
      <c r="FH1127" s="54"/>
      <c r="FI1127" s="54"/>
      <c r="FJ1127" s="54"/>
      <c r="FK1127" s="54"/>
      <c r="FL1127" s="54"/>
      <c r="FM1127" s="54"/>
      <c r="FN1127" s="54"/>
      <c r="FO1127" s="54"/>
      <c r="FP1127" s="54"/>
      <c r="FQ1127" s="54"/>
      <c r="FR1127" s="54"/>
      <c r="FS1127" s="54"/>
      <c r="FT1127" s="54"/>
      <c r="FU1127" s="54"/>
      <c r="FV1127" s="54"/>
      <c r="FW1127" s="54"/>
      <c r="FX1127" s="54"/>
      <c r="FY1127" s="54"/>
      <c r="FZ1127" s="54"/>
      <c r="GA1127" s="54"/>
      <c r="GB1127" s="54"/>
      <c r="GC1127" s="54"/>
      <c r="GD1127" s="54"/>
      <c r="GE1127" s="54"/>
      <c r="GF1127" s="54"/>
      <c r="GG1127" s="54"/>
      <c r="GH1127" s="54"/>
      <c r="GI1127" s="54"/>
      <c r="GJ1127" s="54"/>
      <c r="GK1127" s="54"/>
      <c r="GL1127" s="54"/>
      <c r="GM1127" s="54"/>
      <c r="GN1127" s="54"/>
      <c r="GO1127" s="54"/>
      <c r="GP1127" s="54"/>
      <c r="GQ1127" s="54"/>
      <c r="GR1127" s="54"/>
      <c r="GS1127" s="54"/>
      <c r="GT1127" s="54"/>
      <c r="GU1127" s="54"/>
      <c r="GV1127" s="54"/>
      <c r="GW1127" s="54"/>
      <c r="GX1127" s="54"/>
      <c r="GY1127" s="54"/>
      <c r="GZ1127" s="54"/>
      <c r="HA1127" s="54"/>
      <c r="HB1127" s="54"/>
      <c r="HC1127" s="54"/>
      <c r="HD1127" s="54"/>
      <c r="HE1127" s="54"/>
      <c r="HF1127" s="54"/>
      <c r="HG1127" s="54"/>
      <c r="HH1127" s="54"/>
      <c r="HI1127" s="54"/>
      <c r="HJ1127" s="54"/>
      <c r="HK1127" s="54"/>
      <c r="HL1127" s="54"/>
      <c r="HM1127" s="54"/>
      <c r="HN1127" s="54"/>
      <c r="HO1127" s="54"/>
      <c r="HP1127" s="54"/>
      <c r="HQ1127" s="54"/>
      <c r="HR1127" s="54"/>
      <c r="HS1127" s="54"/>
      <c r="HT1127" s="54"/>
      <c r="HU1127" s="54"/>
      <c r="HV1127" s="54"/>
      <c r="HW1127" s="54"/>
      <c r="HX1127" s="54"/>
      <c r="HY1127" s="54"/>
      <c r="HZ1127" s="54"/>
      <c r="IA1127" s="54"/>
      <c r="IB1127" s="54"/>
      <c r="IC1127" s="54"/>
      <c r="ID1127" s="54"/>
      <c r="IE1127" s="54"/>
      <c r="IF1127" s="54"/>
      <c r="IG1127" s="54"/>
      <c r="IH1127" s="54"/>
      <c r="II1127" s="54"/>
      <c r="IJ1127" s="54"/>
      <c r="IK1127" s="54"/>
      <c r="IL1127" s="54"/>
      <c r="IM1127" s="54"/>
      <c r="IN1127" s="54"/>
      <c r="IO1127" s="54"/>
      <c r="IP1127" s="54"/>
      <c r="IQ1127" s="54"/>
      <c r="IR1127" s="54"/>
      <c r="IS1127" s="54"/>
      <c r="IT1127" s="54"/>
      <c r="IU1127" s="54"/>
      <c r="IV1127" s="54"/>
      <c r="IW1127" s="54"/>
      <c r="IX1127" s="54"/>
      <c r="IY1127" s="54"/>
      <c r="IZ1127" s="54"/>
      <c r="JA1127" s="16"/>
      <c r="JB1127" s="16"/>
      <c r="JC1127" s="16"/>
      <c r="JD1127" s="16"/>
    </row>
    <row r="1128" spans="1:264" s="6" customFormat="1" x14ac:dyDescent="0.25">
      <c r="A1128" s="55">
        <v>1124</v>
      </c>
      <c r="B1128" s="56">
        <f>ESTUDIANTES!B1128</f>
        <v>0</v>
      </c>
      <c r="C1128" s="56">
        <f>ESTUDIANTES!C1128</f>
        <v>0</v>
      </c>
      <c r="D1128" s="97">
        <f>ESTUDIANTES!D1128</f>
        <v>0</v>
      </c>
      <c r="E1128" s="97"/>
      <c r="F1128" s="97"/>
      <c r="G1128" s="97"/>
      <c r="H1128" s="57">
        <f>ESTUDIANTES!H1128</f>
        <v>0</v>
      </c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  <c r="CP1128" s="54"/>
      <c r="CQ1128" s="54"/>
      <c r="CR1128" s="54"/>
      <c r="CS1128" s="54"/>
      <c r="CT1128" s="54"/>
      <c r="CU1128" s="54"/>
      <c r="CV1128" s="54"/>
      <c r="CW1128" s="54"/>
      <c r="CX1128" s="54"/>
      <c r="CY1128" s="54"/>
      <c r="CZ1128" s="54"/>
      <c r="DA1128" s="54"/>
      <c r="DB1128" s="54"/>
      <c r="DC1128" s="54"/>
      <c r="DD1128" s="54"/>
      <c r="DE1128" s="54"/>
      <c r="DF1128" s="54"/>
      <c r="DG1128" s="54"/>
      <c r="DH1128" s="54"/>
      <c r="DI1128" s="54"/>
      <c r="DJ1128" s="54"/>
      <c r="DK1128" s="54"/>
      <c r="DL1128" s="54"/>
      <c r="DM1128" s="54"/>
      <c r="DN1128" s="54"/>
      <c r="DO1128" s="54"/>
      <c r="DP1128" s="54"/>
      <c r="DQ1128" s="54"/>
      <c r="DR1128" s="54"/>
      <c r="DS1128" s="54"/>
      <c r="DT1128" s="54"/>
      <c r="DU1128" s="54"/>
      <c r="DV1128" s="54"/>
      <c r="DW1128" s="54"/>
      <c r="DX1128" s="54"/>
      <c r="DY1128" s="54"/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  <c r="EJ1128" s="54"/>
      <c r="EK1128" s="54"/>
      <c r="EL1128" s="54"/>
      <c r="EM1128" s="54"/>
      <c r="EN1128" s="54"/>
      <c r="EO1128" s="54"/>
      <c r="EP1128" s="54"/>
      <c r="EQ1128" s="54"/>
      <c r="ER1128" s="54"/>
      <c r="ES1128" s="54"/>
      <c r="ET1128" s="54"/>
      <c r="EU1128" s="54"/>
      <c r="EV1128" s="54"/>
      <c r="EW1128" s="54"/>
      <c r="EX1128" s="54"/>
      <c r="EY1128" s="54"/>
      <c r="EZ1128" s="54"/>
      <c r="FA1128" s="54"/>
      <c r="FB1128" s="54"/>
      <c r="FC1128" s="54"/>
      <c r="FD1128" s="54"/>
      <c r="FE1128" s="54"/>
      <c r="FF1128" s="54"/>
      <c r="FG1128" s="54"/>
      <c r="FH1128" s="54"/>
      <c r="FI1128" s="54"/>
      <c r="FJ1128" s="54"/>
      <c r="FK1128" s="54"/>
      <c r="FL1128" s="54"/>
      <c r="FM1128" s="54"/>
      <c r="FN1128" s="54"/>
      <c r="FO1128" s="54"/>
      <c r="FP1128" s="54"/>
      <c r="FQ1128" s="54"/>
      <c r="FR1128" s="54"/>
      <c r="FS1128" s="54"/>
      <c r="FT1128" s="54"/>
      <c r="FU1128" s="54"/>
      <c r="FV1128" s="54"/>
      <c r="FW1128" s="54"/>
      <c r="FX1128" s="54"/>
      <c r="FY1128" s="54"/>
      <c r="FZ1128" s="54"/>
      <c r="GA1128" s="54"/>
      <c r="GB1128" s="54"/>
      <c r="GC1128" s="54"/>
      <c r="GD1128" s="54"/>
      <c r="GE1128" s="54"/>
      <c r="GF1128" s="54"/>
      <c r="GG1128" s="54"/>
      <c r="GH1128" s="54"/>
      <c r="GI1128" s="54"/>
      <c r="GJ1128" s="54"/>
      <c r="GK1128" s="54"/>
      <c r="GL1128" s="54"/>
      <c r="GM1128" s="54"/>
      <c r="GN1128" s="54"/>
      <c r="GO1128" s="54"/>
      <c r="GP1128" s="54"/>
      <c r="GQ1128" s="54"/>
      <c r="GR1128" s="54"/>
      <c r="GS1128" s="54"/>
      <c r="GT1128" s="54"/>
      <c r="GU1128" s="54"/>
      <c r="GV1128" s="54"/>
      <c r="GW1128" s="54"/>
      <c r="GX1128" s="54"/>
      <c r="GY1128" s="54"/>
      <c r="GZ1128" s="54"/>
      <c r="HA1128" s="54"/>
      <c r="HB1128" s="54"/>
      <c r="HC1128" s="54"/>
      <c r="HD1128" s="54"/>
      <c r="HE1128" s="54"/>
      <c r="HF1128" s="54"/>
      <c r="HG1128" s="54"/>
      <c r="HH1128" s="54"/>
      <c r="HI1128" s="54"/>
      <c r="HJ1128" s="54"/>
      <c r="HK1128" s="54"/>
      <c r="HL1128" s="54"/>
      <c r="HM1128" s="54"/>
      <c r="HN1128" s="54"/>
      <c r="HO1128" s="54"/>
      <c r="HP1128" s="54"/>
      <c r="HQ1128" s="54"/>
      <c r="HR1128" s="54"/>
      <c r="HS1128" s="54"/>
      <c r="HT1128" s="54"/>
      <c r="HU1128" s="54"/>
      <c r="HV1128" s="54"/>
      <c r="HW1128" s="54"/>
      <c r="HX1128" s="54"/>
      <c r="HY1128" s="54"/>
      <c r="HZ1128" s="54"/>
      <c r="IA1128" s="54"/>
      <c r="IB1128" s="54"/>
      <c r="IC1128" s="54"/>
      <c r="ID1128" s="54"/>
      <c r="IE1128" s="54"/>
      <c r="IF1128" s="54"/>
      <c r="IG1128" s="54"/>
      <c r="IH1128" s="54"/>
      <c r="II1128" s="54"/>
      <c r="IJ1128" s="54"/>
      <c r="IK1128" s="54"/>
      <c r="IL1128" s="54"/>
      <c r="IM1128" s="54"/>
      <c r="IN1128" s="54"/>
      <c r="IO1128" s="54"/>
      <c r="IP1128" s="54"/>
      <c r="IQ1128" s="54"/>
      <c r="IR1128" s="54"/>
      <c r="IS1128" s="54"/>
      <c r="IT1128" s="54"/>
      <c r="IU1128" s="54"/>
      <c r="IV1128" s="54"/>
      <c r="IW1128" s="54"/>
      <c r="IX1128" s="54"/>
      <c r="IY1128" s="54"/>
      <c r="IZ1128" s="54"/>
      <c r="JA1128" s="16"/>
      <c r="JB1128" s="16"/>
      <c r="JC1128" s="16"/>
      <c r="JD1128" s="16"/>
    </row>
    <row r="1129" spans="1:264" s="6" customFormat="1" x14ac:dyDescent="0.25">
      <c r="A1129" s="55">
        <v>1125</v>
      </c>
      <c r="B1129" s="56">
        <f>ESTUDIANTES!B1129</f>
        <v>0</v>
      </c>
      <c r="C1129" s="56">
        <f>ESTUDIANTES!C1129</f>
        <v>0</v>
      </c>
      <c r="D1129" s="97">
        <f>ESTUDIANTES!D1129</f>
        <v>0</v>
      </c>
      <c r="E1129" s="97"/>
      <c r="F1129" s="97"/>
      <c r="G1129" s="97"/>
      <c r="H1129" s="57">
        <f>ESTUDIANTES!H1129</f>
        <v>0</v>
      </c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  <c r="CP1129" s="54"/>
      <c r="CQ1129" s="54"/>
      <c r="CR1129" s="54"/>
      <c r="CS1129" s="54"/>
      <c r="CT1129" s="54"/>
      <c r="CU1129" s="54"/>
      <c r="CV1129" s="54"/>
      <c r="CW1129" s="54"/>
      <c r="CX1129" s="54"/>
      <c r="CY1129" s="54"/>
      <c r="CZ1129" s="54"/>
      <c r="DA1129" s="54"/>
      <c r="DB1129" s="54"/>
      <c r="DC1129" s="54"/>
      <c r="DD1129" s="54"/>
      <c r="DE1129" s="54"/>
      <c r="DF1129" s="54"/>
      <c r="DG1129" s="54"/>
      <c r="DH1129" s="54"/>
      <c r="DI1129" s="54"/>
      <c r="DJ1129" s="54"/>
      <c r="DK1129" s="54"/>
      <c r="DL1129" s="54"/>
      <c r="DM1129" s="54"/>
      <c r="DN1129" s="54"/>
      <c r="DO1129" s="54"/>
      <c r="DP1129" s="54"/>
      <c r="DQ1129" s="54"/>
      <c r="DR1129" s="54"/>
      <c r="DS1129" s="54"/>
      <c r="DT1129" s="54"/>
      <c r="DU1129" s="54"/>
      <c r="DV1129" s="54"/>
      <c r="DW1129" s="54"/>
      <c r="DX1129" s="54"/>
      <c r="DY1129" s="54"/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  <c r="EJ1129" s="54"/>
      <c r="EK1129" s="54"/>
      <c r="EL1129" s="54"/>
      <c r="EM1129" s="54"/>
      <c r="EN1129" s="54"/>
      <c r="EO1129" s="54"/>
      <c r="EP1129" s="54"/>
      <c r="EQ1129" s="54"/>
      <c r="ER1129" s="54"/>
      <c r="ES1129" s="54"/>
      <c r="ET1129" s="54"/>
      <c r="EU1129" s="54"/>
      <c r="EV1129" s="54"/>
      <c r="EW1129" s="54"/>
      <c r="EX1129" s="54"/>
      <c r="EY1129" s="54"/>
      <c r="EZ1129" s="54"/>
      <c r="FA1129" s="54"/>
      <c r="FB1129" s="54"/>
      <c r="FC1129" s="54"/>
      <c r="FD1129" s="54"/>
      <c r="FE1129" s="54"/>
      <c r="FF1129" s="54"/>
      <c r="FG1129" s="54"/>
      <c r="FH1129" s="54"/>
      <c r="FI1129" s="54"/>
      <c r="FJ1129" s="54"/>
      <c r="FK1129" s="54"/>
      <c r="FL1129" s="54"/>
      <c r="FM1129" s="54"/>
      <c r="FN1129" s="54"/>
      <c r="FO1129" s="54"/>
      <c r="FP1129" s="54"/>
      <c r="FQ1129" s="54"/>
      <c r="FR1129" s="54"/>
      <c r="FS1129" s="54"/>
      <c r="FT1129" s="54"/>
      <c r="FU1129" s="54"/>
      <c r="FV1129" s="54"/>
      <c r="FW1129" s="54"/>
      <c r="FX1129" s="54"/>
      <c r="FY1129" s="54"/>
      <c r="FZ1129" s="54"/>
      <c r="GA1129" s="54"/>
      <c r="GB1129" s="54"/>
      <c r="GC1129" s="54"/>
      <c r="GD1129" s="54"/>
      <c r="GE1129" s="54"/>
      <c r="GF1129" s="54"/>
      <c r="GG1129" s="54"/>
      <c r="GH1129" s="54"/>
      <c r="GI1129" s="54"/>
      <c r="GJ1129" s="54"/>
      <c r="GK1129" s="54"/>
      <c r="GL1129" s="54"/>
      <c r="GM1129" s="54"/>
      <c r="GN1129" s="54"/>
      <c r="GO1129" s="54"/>
      <c r="GP1129" s="54"/>
      <c r="GQ1129" s="54"/>
      <c r="GR1129" s="54"/>
      <c r="GS1129" s="54"/>
      <c r="GT1129" s="54"/>
      <c r="GU1129" s="54"/>
      <c r="GV1129" s="54"/>
      <c r="GW1129" s="54"/>
      <c r="GX1129" s="54"/>
      <c r="GY1129" s="54"/>
      <c r="GZ1129" s="54"/>
      <c r="HA1129" s="54"/>
      <c r="HB1129" s="54"/>
      <c r="HC1129" s="54"/>
      <c r="HD1129" s="54"/>
      <c r="HE1129" s="54"/>
      <c r="HF1129" s="54"/>
      <c r="HG1129" s="54"/>
      <c r="HH1129" s="54"/>
      <c r="HI1129" s="54"/>
      <c r="HJ1129" s="54"/>
      <c r="HK1129" s="54"/>
      <c r="HL1129" s="54"/>
      <c r="HM1129" s="54"/>
      <c r="HN1129" s="54"/>
      <c r="HO1129" s="54"/>
      <c r="HP1129" s="54"/>
      <c r="HQ1129" s="54"/>
      <c r="HR1129" s="54"/>
      <c r="HS1129" s="54"/>
      <c r="HT1129" s="54"/>
      <c r="HU1129" s="54"/>
      <c r="HV1129" s="54"/>
      <c r="HW1129" s="54"/>
      <c r="HX1129" s="54"/>
      <c r="HY1129" s="54"/>
      <c r="HZ1129" s="54"/>
      <c r="IA1129" s="54"/>
      <c r="IB1129" s="54"/>
      <c r="IC1129" s="54"/>
      <c r="ID1129" s="54"/>
      <c r="IE1129" s="54"/>
      <c r="IF1129" s="54"/>
      <c r="IG1129" s="54"/>
      <c r="IH1129" s="54"/>
      <c r="II1129" s="54"/>
      <c r="IJ1129" s="54"/>
      <c r="IK1129" s="54"/>
      <c r="IL1129" s="54"/>
      <c r="IM1129" s="54"/>
      <c r="IN1129" s="54"/>
      <c r="IO1129" s="54"/>
      <c r="IP1129" s="54"/>
      <c r="IQ1129" s="54"/>
      <c r="IR1129" s="54"/>
      <c r="IS1129" s="54"/>
      <c r="IT1129" s="54"/>
      <c r="IU1129" s="54"/>
      <c r="IV1129" s="54"/>
      <c r="IW1129" s="54"/>
      <c r="IX1129" s="54"/>
      <c r="IY1129" s="54"/>
      <c r="IZ1129" s="54"/>
      <c r="JA1129" s="16"/>
      <c r="JB1129" s="16"/>
      <c r="JC1129" s="16"/>
      <c r="JD1129" s="16"/>
    </row>
    <row r="1130" spans="1:264" s="6" customFormat="1" x14ac:dyDescent="0.25">
      <c r="A1130" s="55">
        <v>1126</v>
      </c>
      <c r="B1130" s="56">
        <f>ESTUDIANTES!B1130</f>
        <v>0</v>
      </c>
      <c r="C1130" s="56">
        <f>ESTUDIANTES!C1130</f>
        <v>0</v>
      </c>
      <c r="D1130" s="97">
        <f>ESTUDIANTES!D1130</f>
        <v>0</v>
      </c>
      <c r="E1130" s="97"/>
      <c r="F1130" s="97"/>
      <c r="G1130" s="97"/>
      <c r="H1130" s="57">
        <f>ESTUDIANTES!H1130</f>
        <v>0</v>
      </c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  <c r="CP1130" s="54"/>
      <c r="CQ1130" s="54"/>
      <c r="CR1130" s="54"/>
      <c r="CS1130" s="54"/>
      <c r="CT1130" s="54"/>
      <c r="CU1130" s="54"/>
      <c r="CV1130" s="54"/>
      <c r="CW1130" s="54"/>
      <c r="CX1130" s="54"/>
      <c r="CY1130" s="54"/>
      <c r="CZ1130" s="54"/>
      <c r="DA1130" s="54"/>
      <c r="DB1130" s="54"/>
      <c r="DC1130" s="54"/>
      <c r="DD1130" s="54"/>
      <c r="DE1130" s="54"/>
      <c r="DF1130" s="54"/>
      <c r="DG1130" s="54"/>
      <c r="DH1130" s="54"/>
      <c r="DI1130" s="54"/>
      <c r="DJ1130" s="54"/>
      <c r="DK1130" s="54"/>
      <c r="DL1130" s="54"/>
      <c r="DM1130" s="54"/>
      <c r="DN1130" s="54"/>
      <c r="DO1130" s="54"/>
      <c r="DP1130" s="54"/>
      <c r="DQ1130" s="54"/>
      <c r="DR1130" s="54"/>
      <c r="DS1130" s="54"/>
      <c r="DT1130" s="54"/>
      <c r="DU1130" s="54"/>
      <c r="DV1130" s="54"/>
      <c r="DW1130" s="54"/>
      <c r="DX1130" s="54"/>
      <c r="DY1130" s="54"/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  <c r="EJ1130" s="54"/>
      <c r="EK1130" s="54"/>
      <c r="EL1130" s="54"/>
      <c r="EM1130" s="54"/>
      <c r="EN1130" s="54"/>
      <c r="EO1130" s="54"/>
      <c r="EP1130" s="54"/>
      <c r="EQ1130" s="54"/>
      <c r="ER1130" s="54"/>
      <c r="ES1130" s="54"/>
      <c r="ET1130" s="54"/>
      <c r="EU1130" s="54"/>
      <c r="EV1130" s="54"/>
      <c r="EW1130" s="54"/>
      <c r="EX1130" s="54"/>
      <c r="EY1130" s="54"/>
      <c r="EZ1130" s="54"/>
      <c r="FA1130" s="54"/>
      <c r="FB1130" s="54"/>
      <c r="FC1130" s="54"/>
      <c r="FD1130" s="54"/>
      <c r="FE1130" s="54"/>
      <c r="FF1130" s="54"/>
      <c r="FG1130" s="54"/>
      <c r="FH1130" s="54"/>
      <c r="FI1130" s="54"/>
      <c r="FJ1130" s="54"/>
      <c r="FK1130" s="54"/>
      <c r="FL1130" s="54"/>
      <c r="FM1130" s="54"/>
      <c r="FN1130" s="54"/>
      <c r="FO1130" s="54"/>
      <c r="FP1130" s="54"/>
      <c r="FQ1130" s="54"/>
      <c r="FR1130" s="54"/>
      <c r="FS1130" s="54"/>
      <c r="FT1130" s="54"/>
      <c r="FU1130" s="54"/>
      <c r="FV1130" s="54"/>
      <c r="FW1130" s="54"/>
      <c r="FX1130" s="54"/>
      <c r="FY1130" s="54"/>
      <c r="FZ1130" s="54"/>
      <c r="GA1130" s="54"/>
      <c r="GB1130" s="54"/>
      <c r="GC1130" s="54"/>
      <c r="GD1130" s="54"/>
      <c r="GE1130" s="54"/>
      <c r="GF1130" s="54"/>
      <c r="GG1130" s="54"/>
      <c r="GH1130" s="54"/>
      <c r="GI1130" s="54"/>
      <c r="GJ1130" s="54"/>
      <c r="GK1130" s="54"/>
      <c r="GL1130" s="54"/>
      <c r="GM1130" s="54"/>
      <c r="GN1130" s="54"/>
      <c r="GO1130" s="54"/>
      <c r="GP1130" s="54"/>
      <c r="GQ1130" s="54"/>
      <c r="GR1130" s="54"/>
      <c r="GS1130" s="54"/>
      <c r="GT1130" s="54"/>
      <c r="GU1130" s="54"/>
      <c r="GV1130" s="54"/>
      <c r="GW1130" s="54"/>
      <c r="GX1130" s="54"/>
      <c r="GY1130" s="54"/>
      <c r="GZ1130" s="54"/>
      <c r="HA1130" s="54"/>
      <c r="HB1130" s="54"/>
      <c r="HC1130" s="54"/>
      <c r="HD1130" s="54"/>
      <c r="HE1130" s="54"/>
      <c r="HF1130" s="54"/>
      <c r="HG1130" s="54"/>
      <c r="HH1130" s="54"/>
      <c r="HI1130" s="54"/>
      <c r="HJ1130" s="54"/>
      <c r="HK1130" s="54"/>
      <c r="HL1130" s="54"/>
      <c r="HM1130" s="54"/>
      <c r="HN1130" s="54"/>
      <c r="HO1130" s="54"/>
      <c r="HP1130" s="54"/>
      <c r="HQ1130" s="54"/>
      <c r="HR1130" s="54"/>
      <c r="HS1130" s="54"/>
      <c r="HT1130" s="54"/>
      <c r="HU1130" s="54"/>
      <c r="HV1130" s="54"/>
      <c r="HW1130" s="54"/>
      <c r="HX1130" s="54"/>
      <c r="HY1130" s="54"/>
      <c r="HZ1130" s="54"/>
      <c r="IA1130" s="54"/>
      <c r="IB1130" s="54"/>
      <c r="IC1130" s="54"/>
      <c r="ID1130" s="54"/>
      <c r="IE1130" s="54"/>
      <c r="IF1130" s="54"/>
      <c r="IG1130" s="54"/>
      <c r="IH1130" s="54"/>
      <c r="II1130" s="54"/>
      <c r="IJ1130" s="54"/>
      <c r="IK1130" s="54"/>
      <c r="IL1130" s="54"/>
      <c r="IM1130" s="54"/>
      <c r="IN1130" s="54"/>
      <c r="IO1130" s="54"/>
      <c r="IP1130" s="54"/>
      <c r="IQ1130" s="54"/>
      <c r="IR1130" s="54"/>
      <c r="IS1130" s="54"/>
      <c r="IT1130" s="54"/>
      <c r="IU1130" s="54"/>
      <c r="IV1130" s="54"/>
      <c r="IW1130" s="54"/>
      <c r="IX1130" s="54"/>
      <c r="IY1130" s="54"/>
      <c r="IZ1130" s="54"/>
      <c r="JA1130" s="16"/>
      <c r="JB1130" s="16"/>
      <c r="JC1130" s="16"/>
      <c r="JD1130" s="16"/>
    </row>
    <row r="1131" spans="1:264" s="6" customFormat="1" x14ac:dyDescent="0.25">
      <c r="A1131" s="55">
        <v>1127</v>
      </c>
      <c r="B1131" s="56">
        <f>ESTUDIANTES!B1131</f>
        <v>0</v>
      </c>
      <c r="C1131" s="56">
        <f>ESTUDIANTES!C1131</f>
        <v>0</v>
      </c>
      <c r="D1131" s="97">
        <f>ESTUDIANTES!D1131</f>
        <v>0</v>
      </c>
      <c r="E1131" s="97"/>
      <c r="F1131" s="97"/>
      <c r="G1131" s="97"/>
      <c r="H1131" s="57">
        <f>ESTUDIANTES!H1131</f>
        <v>0</v>
      </c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  <c r="CP1131" s="54"/>
      <c r="CQ1131" s="54"/>
      <c r="CR1131" s="54"/>
      <c r="CS1131" s="54"/>
      <c r="CT1131" s="54"/>
      <c r="CU1131" s="54"/>
      <c r="CV1131" s="54"/>
      <c r="CW1131" s="54"/>
      <c r="CX1131" s="54"/>
      <c r="CY1131" s="54"/>
      <c r="CZ1131" s="54"/>
      <c r="DA1131" s="54"/>
      <c r="DB1131" s="54"/>
      <c r="DC1131" s="54"/>
      <c r="DD1131" s="54"/>
      <c r="DE1131" s="54"/>
      <c r="DF1131" s="54"/>
      <c r="DG1131" s="54"/>
      <c r="DH1131" s="54"/>
      <c r="DI1131" s="54"/>
      <c r="DJ1131" s="54"/>
      <c r="DK1131" s="54"/>
      <c r="DL1131" s="54"/>
      <c r="DM1131" s="54"/>
      <c r="DN1131" s="54"/>
      <c r="DO1131" s="54"/>
      <c r="DP1131" s="54"/>
      <c r="DQ1131" s="54"/>
      <c r="DR1131" s="54"/>
      <c r="DS1131" s="54"/>
      <c r="DT1131" s="54"/>
      <c r="DU1131" s="54"/>
      <c r="DV1131" s="54"/>
      <c r="DW1131" s="54"/>
      <c r="DX1131" s="54"/>
      <c r="DY1131" s="54"/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  <c r="EJ1131" s="54"/>
      <c r="EK1131" s="54"/>
      <c r="EL1131" s="54"/>
      <c r="EM1131" s="54"/>
      <c r="EN1131" s="54"/>
      <c r="EO1131" s="54"/>
      <c r="EP1131" s="54"/>
      <c r="EQ1131" s="54"/>
      <c r="ER1131" s="54"/>
      <c r="ES1131" s="54"/>
      <c r="ET1131" s="54"/>
      <c r="EU1131" s="54"/>
      <c r="EV1131" s="54"/>
      <c r="EW1131" s="54"/>
      <c r="EX1131" s="54"/>
      <c r="EY1131" s="54"/>
      <c r="EZ1131" s="54"/>
      <c r="FA1131" s="54"/>
      <c r="FB1131" s="54"/>
      <c r="FC1131" s="54"/>
      <c r="FD1131" s="54"/>
      <c r="FE1131" s="54"/>
      <c r="FF1131" s="54"/>
      <c r="FG1131" s="54"/>
      <c r="FH1131" s="54"/>
      <c r="FI1131" s="54"/>
      <c r="FJ1131" s="54"/>
      <c r="FK1131" s="54"/>
      <c r="FL1131" s="54"/>
      <c r="FM1131" s="54"/>
      <c r="FN1131" s="54"/>
      <c r="FO1131" s="54"/>
      <c r="FP1131" s="54"/>
      <c r="FQ1131" s="54"/>
      <c r="FR1131" s="54"/>
      <c r="FS1131" s="54"/>
      <c r="FT1131" s="54"/>
      <c r="FU1131" s="54"/>
      <c r="FV1131" s="54"/>
      <c r="FW1131" s="54"/>
      <c r="FX1131" s="54"/>
      <c r="FY1131" s="54"/>
      <c r="FZ1131" s="54"/>
      <c r="GA1131" s="54"/>
      <c r="GB1131" s="54"/>
      <c r="GC1131" s="54"/>
      <c r="GD1131" s="54"/>
      <c r="GE1131" s="54"/>
      <c r="GF1131" s="54"/>
      <c r="GG1131" s="54"/>
      <c r="GH1131" s="54"/>
      <c r="GI1131" s="54"/>
      <c r="GJ1131" s="54"/>
      <c r="GK1131" s="54"/>
      <c r="GL1131" s="54"/>
      <c r="GM1131" s="54"/>
      <c r="GN1131" s="54"/>
      <c r="GO1131" s="54"/>
      <c r="GP1131" s="54"/>
      <c r="GQ1131" s="54"/>
      <c r="GR1131" s="54"/>
      <c r="GS1131" s="54"/>
      <c r="GT1131" s="54"/>
      <c r="GU1131" s="54"/>
      <c r="GV1131" s="54"/>
      <c r="GW1131" s="54"/>
      <c r="GX1131" s="54"/>
      <c r="GY1131" s="54"/>
      <c r="GZ1131" s="54"/>
      <c r="HA1131" s="54"/>
      <c r="HB1131" s="54"/>
      <c r="HC1131" s="54"/>
      <c r="HD1131" s="54"/>
      <c r="HE1131" s="54"/>
      <c r="HF1131" s="54"/>
      <c r="HG1131" s="54"/>
      <c r="HH1131" s="54"/>
      <c r="HI1131" s="54"/>
      <c r="HJ1131" s="54"/>
      <c r="HK1131" s="54"/>
      <c r="HL1131" s="54"/>
      <c r="HM1131" s="54"/>
      <c r="HN1131" s="54"/>
      <c r="HO1131" s="54"/>
      <c r="HP1131" s="54"/>
      <c r="HQ1131" s="54"/>
      <c r="HR1131" s="54"/>
      <c r="HS1131" s="54"/>
      <c r="HT1131" s="54"/>
      <c r="HU1131" s="54"/>
      <c r="HV1131" s="54"/>
      <c r="HW1131" s="54"/>
      <c r="HX1131" s="54"/>
      <c r="HY1131" s="54"/>
      <c r="HZ1131" s="54"/>
      <c r="IA1131" s="54"/>
      <c r="IB1131" s="54"/>
      <c r="IC1131" s="54"/>
      <c r="ID1131" s="54"/>
      <c r="IE1131" s="54"/>
      <c r="IF1131" s="54"/>
      <c r="IG1131" s="54"/>
      <c r="IH1131" s="54"/>
      <c r="II1131" s="54"/>
      <c r="IJ1131" s="54"/>
      <c r="IK1131" s="54"/>
      <c r="IL1131" s="54"/>
      <c r="IM1131" s="54"/>
      <c r="IN1131" s="54"/>
      <c r="IO1131" s="54"/>
      <c r="IP1131" s="54"/>
      <c r="IQ1131" s="54"/>
      <c r="IR1131" s="54"/>
      <c r="IS1131" s="54"/>
      <c r="IT1131" s="54"/>
      <c r="IU1131" s="54"/>
      <c r="IV1131" s="54"/>
      <c r="IW1131" s="54"/>
      <c r="IX1131" s="54"/>
      <c r="IY1131" s="54"/>
      <c r="IZ1131" s="54"/>
      <c r="JA1131" s="16"/>
      <c r="JB1131" s="16"/>
      <c r="JC1131" s="16"/>
      <c r="JD1131" s="16"/>
    </row>
    <row r="1132" spans="1:264" s="6" customFormat="1" x14ac:dyDescent="0.25">
      <c r="A1132" s="55">
        <v>1128</v>
      </c>
      <c r="B1132" s="56">
        <f>ESTUDIANTES!B1132</f>
        <v>0</v>
      </c>
      <c r="C1132" s="56">
        <f>ESTUDIANTES!C1132</f>
        <v>0</v>
      </c>
      <c r="D1132" s="97">
        <f>ESTUDIANTES!D1132</f>
        <v>0</v>
      </c>
      <c r="E1132" s="97"/>
      <c r="F1132" s="97"/>
      <c r="G1132" s="97"/>
      <c r="H1132" s="57">
        <f>ESTUDIANTES!H1132</f>
        <v>0</v>
      </c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  <c r="CP1132" s="54"/>
      <c r="CQ1132" s="54"/>
      <c r="CR1132" s="54"/>
      <c r="CS1132" s="54"/>
      <c r="CT1132" s="54"/>
      <c r="CU1132" s="54"/>
      <c r="CV1132" s="54"/>
      <c r="CW1132" s="54"/>
      <c r="CX1132" s="54"/>
      <c r="CY1132" s="54"/>
      <c r="CZ1132" s="54"/>
      <c r="DA1132" s="54"/>
      <c r="DB1132" s="54"/>
      <c r="DC1132" s="54"/>
      <c r="DD1132" s="54"/>
      <c r="DE1132" s="54"/>
      <c r="DF1132" s="54"/>
      <c r="DG1132" s="54"/>
      <c r="DH1132" s="54"/>
      <c r="DI1132" s="54"/>
      <c r="DJ1132" s="54"/>
      <c r="DK1132" s="54"/>
      <c r="DL1132" s="54"/>
      <c r="DM1132" s="54"/>
      <c r="DN1132" s="54"/>
      <c r="DO1132" s="54"/>
      <c r="DP1132" s="54"/>
      <c r="DQ1132" s="54"/>
      <c r="DR1132" s="54"/>
      <c r="DS1132" s="54"/>
      <c r="DT1132" s="54"/>
      <c r="DU1132" s="54"/>
      <c r="DV1132" s="54"/>
      <c r="DW1132" s="54"/>
      <c r="DX1132" s="54"/>
      <c r="DY1132" s="54"/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  <c r="EJ1132" s="54"/>
      <c r="EK1132" s="54"/>
      <c r="EL1132" s="54"/>
      <c r="EM1132" s="54"/>
      <c r="EN1132" s="54"/>
      <c r="EO1132" s="54"/>
      <c r="EP1132" s="54"/>
      <c r="EQ1132" s="54"/>
      <c r="ER1132" s="54"/>
      <c r="ES1132" s="54"/>
      <c r="ET1132" s="54"/>
      <c r="EU1132" s="54"/>
      <c r="EV1132" s="54"/>
      <c r="EW1132" s="54"/>
      <c r="EX1132" s="54"/>
      <c r="EY1132" s="54"/>
      <c r="EZ1132" s="54"/>
      <c r="FA1132" s="54"/>
      <c r="FB1132" s="54"/>
      <c r="FC1132" s="54"/>
      <c r="FD1132" s="54"/>
      <c r="FE1132" s="54"/>
      <c r="FF1132" s="54"/>
      <c r="FG1132" s="54"/>
      <c r="FH1132" s="54"/>
      <c r="FI1132" s="54"/>
      <c r="FJ1132" s="54"/>
      <c r="FK1132" s="54"/>
      <c r="FL1132" s="54"/>
      <c r="FM1132" s="54"/>
      <c r="FN1132" s="54"/>
      <c r="FO1132" s="54"/>
      <c r="FP1132" s="54"/>
      <c r="FQ1132" s="54"/>
      <c r="FR1132" s="54"/>
      <c r="FS1132" s="54"/>
      <c r="FT1132" s="54"/>
      <c r="FU1132" s="54"/>
      <c r="FV1132" s="54"/>
      <c r="FW1132" s="54"/>
      <c r="FX1132" s="54"/>
      <c r="FY1132" s="54"/>
      <c r="FZ1132" s="54"/>
      <c r="GA1132" s="54"/>
      <c r="GB1132" s="54"/>
      <c r="GC1132" s="54"/>
      <c r="GD1132" s="54"/>
      <c r="GE1132" s="54"/>
      <c r="GF1132" s="54"/>
      <c r="GG1132" s="54"/>
      <c r="GH1132" s="54"/>
      <c r="GI1132" s="54"/>
      <c r="GJ1132" s="54"/>
      <c r="GK1132" s="54"/>
      <c r="GL1132" s="54"/>
      <c r="GM1132" s="54"/>
      <c r="GN1132" s="54"/>
      <c r="GO1132" s="54"/>
      <c r="GP1132" s="54"/>
      <c r="GQ1132" s="54"/>
      <c r="GR1132" s="54"/>
      <c r="GS1132" s="54"/>
      <c r="GT1132" s="54"/>
      <c r="GU1132" s="54"/>
      <c r="GV1132" s="54"/>
      <c r="GW1132" s="54"/>
      <c r="GX1132" s="54"/>
      <c r="GY1132" s="54"/>
      <c r="GZ1132" s="54"/>
      <c r="HA1132" s="54"/>
      <c r="HB1132" s="54"/>
      <c r="HC1132" s="54"/>
      <c r="HD1132" s="54"/>
      <c r="HE1132" s="54"/>
      <c r="HF1132" s="54"/>
      <c r="HG1132" s="54"/>
      <c r="HH1132" s="54"/>
      <c r="HI1132" s="54"/>
      <c r="HJ1132" s="54"/>
      <c r="HK1132" s="54"/>
      <c r="HL1132" s="54"/>
      <c r="HM1132" s="54"/>
      <c r="HN1132" s="54"/>
      <c r="HO1132" s="54"/>
      <c r="HP1132" s="54"/>
      <c r="HQ1132" s="54"/>
      <c r="HR1132" s="54"/>
      <c r="HS1132" s="54"/>
      <c r="HT1132" s="54"/>
      <c r="HU1132" s="54"/>
      <c r="HV1132" s="54"/>
      <c r="HW1132" s="54"/>
      <c r="HX1132" s="54"/>
      <c r="HY1132" s="54"/>
      <c r="HZ1132" s="54"/>
      <c r="IA1132" s="54"/>
      <c r="IB1132" s="54"/>
      <c r="IC1132" s="54"/>
      <c r="ID1132" s="54"/>
      <c r="IE1132" s="54"/>
      <c r="IF1132" s="54"/>
      <c r="IG1132" s="54"/>
      <c r="IH1132" s="54"/>
      <c r="II1132" s="54"/>
      <c r="IJ1132" s="54"/>
      <c r="IK1132" s="54"/>
      <c r="IL1132" s="54"/>
      <c r="IM1132" s="54"/>
      <c r="IN1132" s="54"/>
      <c r="IO1132" s="54"/>
      <c r="IP1132" s="54"/>
      <c r="IQ1132" s="54"/>
      <c r="IR1132" s="54"/>
      <c r="IS1132" s="54"/>
      <c r="IT1132" s="54"/>
      <c r="IU1132" s="54"/>
      <c r="IV1132" s="54"/>
      <c r="IW1132" s="54"/>
      <c r="IX1132" s="54"/>
      <c r="IY1132" s="54"/>
      <c r="IZ1132" s="54"/>
      <c r="JA1132" s="16"/>
      <c r="JB1132" s="16"/>
      <c r="JC1132" s="16"/>
      <c r="JD1132" s="16"/>
    </row>
    <row r="1133" spans="1:264" s="6" customFormat="1" x14ac:dyDescent="0.25">
      <c r="A1133" s="55">
        <v>1129</v>
      </c>
      <c r="B1133" s="56">
        <f>ESTUDIANTES!B1133</f>
        <v>0</v>
      </c>
      <c r="C1133" s="56">
        <f>ESTUDIANTES!C1133</f>
        <v>0</v>
      </c>
      <c r="D1133" s="97">
        <f>ESTUDIANTES!D1133</f>
        <v>0</v>
      </c>
      <c r="E1133" s="97"/>
      <c r="F1133" s="97"/>
      <c r="G1133" s="97"/>
      <c r="H1133" s="57">
        <f>ESTUDIANTES!H1133</f>
        <v>0</v>
      </c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A1133" s="54"/>
      <c r="CB1133" s="54"/>
      <c r="CC1133" s="54"/>
      <c r="CD1133" s="54"/>
      <c r="CE1133" s="54"/>
      <c r="CF1133" s="54"/>
      <c r="CG1133" s="54"/>
      <c r="CH1133" s="54"/>
      <c r="CI1133" s="54"/>
      <c r="CJ1133" s="54"/>
      <c r="CK1133" s="54"/>
      <c r="CL1133" s="54"/>
      <c r="CM1133" s="54"/>
      <c r="CN1133" s="54"/>
      <c r="CO1133" s="54"/>
      <c r="CP1133" s="54"/>
      <c r="CQ1133" s="54"/>
      <c r="CR1133" s="54"/>
      <c r="CS1133" s="54"/>
      <c r="CT1133" s="54"/>
      <c r="CU1133" s="54"/>
      <c r="CV1133" s="54"/>
      <c r="CW1133" s="54"/>
      <c r="CX1133" s="54"/>
      <c r="CY1133" s="54"/>
      <c r="CZ1133" s="54"/>
      <c r="DA1133" s="54"/>
      <c r="DB1133" s="54"/>
      <c r="DC1133" s="54"/>
      <c r="DD1133" s="54"/>
      <c r="DE1133" s="54"/>
      <c r="DF1133" s="54"/>
      <c r="DG1133" s="54"/>
      <c r="DH1133" s="54"/>
      <c r="DI1133" s="54"/>
      <c r="DJ1133" s="54"/>
      <c r="DK1133" s="54"/>
      <c r="DL1133" s="54"/>
      <c r="DM1133" s="54"/>
      <c r="DN1133" s="54"/>
      <c r="DO1133" s="54"/>
      <c r="DP1133" s="54"/>
      <c r="DQ1133" s="54"/>
      <c r="DR1133" s="54"/>
      <c r="DS1133" s="54"/>
      <c r="DT1133" s="54"/>
      <c r="DU1133" s="54"/>
      <c r="DV1133" s="54"/>
      <c r="DW1133" s="54"/>
      <c r="DX1133" s="54"/>
      <c r="DY1133" s="54"/>
      <c r="DZ1133" s="54"/>
      <c r="EA1133" s="54"/>
      <c r="EB1133" s="54"/>
      <c r="EC1133" s="54"/>
      <c r="ED1133" s="54"/>
      <c r="EE1133" s="54"/>
      <c r="EF1133" s="54"/>
      <c r="EG1133" s="54"/>
      <c r="EH1133" s="54"/>
      <c r="EI1133" s="54"/>
      <c r="EJ1133" s="54"/>
      <c r="EK1133" s="54"/>
      <c r="EL1133" s="54"/>
      <c r="EM1133" s="54"/>
      <c r="EN1133" s="54"/>
      <c r="EO1133" s="54"/>
      <c r="EP1133" s="54"/>
      <c r="EQ1133" s="54"/>
      <c r="ER1133" s="54"/>
      <c r="ES1133" s="54"/>
      <c r="ET1133" s="54"/>
      <c r="EU1133" s="54"/>
      <c r="EV1133" s="54"/>
      <c r="EW1133" s="54"/>
      <c r="EX1133" s="54"/>
      <c r="EY1133" s="54"/>
      <c r="EZ1133" s="54"/>
      <c r="FA1133" s="54"/>
      <c r="FB1133" s="54"/>
      <c r="FC1133" s="54"/>
      <c r="FD1133" s="54"/>
      <c r="FE1133" s="54"/>
      <c r="FF1133" s="54"/>
      <c r="FG1133" s="54"/>
      <c r="FH1133" s="54"/>
      <c r="FI1133" s="54"/>
      <c r="FJ1133" s="54"/>
      <c r="FK1133" s="54"/>
      <c r="FL1133" s="54"/>
      <c r="FM1133" s="54"/>
      <c r="FN1133" s="54"/>
      <c r="FO1133" s="54"/>
      <c r="FP1133" s="54"/>
      <c r="FQ1133" s="54"/>
      <c r="FR1133" s="54"/>
      <c r="FS1133" s="54"/>
      <c r="FT1133" s="54"/>
      <c r="FU1133" s="54"/>
      <c r="FV1133" s="54"/>
      <c r="FW1133" s="54"/>
      <c r="FX1133" s="54"/>
      <c r="FY1133" s="54"/>
      <c r="FZ1133" s="54"/>
      <c r="GA1133" s="54"/>
      <c r="GB1133" s="54"/>
      <c r="GC1133" s="54"/>
      <c r="GD1133" s="54"/>
      <c r="GE1133" s="54"/>
      <c r="GF1133" s="54"/>
      <c r="GG1133" s="54"/>
      <c r="GH1133" s="54"/>
      <c r="GI1133" s="54"/>
      <c r="GJ1133" s="54"/>
      <c r="GK1133" s="54"/>
      <c r="GL1133" s="54"/>
      <c r="GM1133" s="54"/>
      <c r="GN1133" s="54"/>
      <c r="GO1133" s="54"/>
      <c r="GP1133" s="54"/>
      <c r="GQ1133" s="54"/>
      <c r="GR1133" s="54"/>
      <c r="GS1133" s="54"/>
      <c r="GT1133" s="54"/>
      <c r="GU1133" s="54"/>
      <c r="GV1133" s="54"/>
      <c r="GW1133" s="54"/>
      <c r="GX1133" s="54"/>
      <c r="GY1133" s="54"/>
      <c r="GZ1133" s="54"/>
      <c r="HA1133" s="54"/>
      <c r="HB1133" s="54"/>
      <c r="HC1133" s="54"/>
      <c r="HD1133" s="54"/>
      <c r="HE1133" s="54"/>
      <c r="HF1133" s="54"/>
      <c r="HG1133" s="54"/>
      <c r="HH1133" s="54"/>
      <c r="HI1133" s="54"/>
      <c r="HJ1133" s="54"/>
      <c r="HK1133" s="54"/>
      <c r="HL1133" s="54"/>
      <c r="HM1133" s="54"/>
      <c r="HN1133" s="54"/>
      <c r="HO1133" s="54"/>
      <c r="HP1133" s="54"/>
      <c r="HQ1133" s="54"/>
      <c r="HR1133" s="54"/>
      <c r="HS1133" s="54"/>
      <c r="HT1133" s="54"/>
      <c r="HU1133" s="54"/>
      <c r="HV1133" s="54"/>
      <c r="HW1133" s="54"/>
      <c r="HX1133" s="54"/>
      <c r="HY1133" s="54"/>
      <c r="HZ1133" s="54"/>
      <c r="IA1133" s="54"/>
      <c r="IB1133" s="54"/>
      <c r="IC1133" s="54"/>
      <c r="ID1133" s="54"/>
      <c r="IE1133" s="54"/>
      <c r="IF1133" s="54"/>
      <c r="IG1133" s="54"/>
      <c r="IH1133" s="54"/>
      <c r="II1133" s="54"/>
      <c r="IJ1133" s="54"/>
      <c r="IK1133" s="54"/>
      <c r="IL1133" s="54"/>
      <c r="IM1133" s="54"/>
      <c r="IN1133" s="54"/>
      <c r="IO1133" s="54"/>
      <c r="IP1133" s="54"/>
      <c r="IQ1133" s="54"/>
      <c r="IR1133" s="54"/>
      <c r="IS1133" s="54"/>
      <c r="IT1133" s="54"/>
      <c r="IU1133" s="54"/>
      <c r="IV1133" s="54"/>
      <c r="IW1133" s="54"/>
      <c r="IX1133" s="54"/>
      <c r="IY1133" s="54"/>
      <c r="IZ1133" s="54"/>
      <c r="JA1133" s="16"/>
      <c r="JB1133" s="16"/>
      <c r="JC1133" s="16"/>
      <c r="JD1133" s="16"/>
    </row>
    <row r="1134" spans="1:264" s="6" customFormat="1" x14ac:dyDescent="0.25">
      <c r="A1134" s="55">
        <v>1130</v>
      </c>
      <c r="B1134" s="56">
        <f>ESTUDIANTES!B1134</f>
        <v>0</v>
      </c>
      <c r="C1134" s="56">
        <f>ESTUDIANTES!C1134</f>
        <v>0</v>
      </c>
      <c r="D1134" s="97">
        <f>ESTUDIANTES!D1134</f>
        <v>0</v>
      </c>
      <c r="E1134" s="97"/>
      <c r="F1134" s="97"/>
      <c r="G1134" s="97"/>
      <c r="H1134" s="57">
        <f>ESTUDIANTES!H1134</f>
        <v>0</v>
      </c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A1134" s="54"/>
      <c r="CB1134" s="54"/>
      <c r="CC1134" s="54"/>
      <c r="CD1134" s="54"/>
      <c r="CE1134" s="54"/>
      <c r="CF1134" s="54"/>
      <c r="CG1134" s="54"/>
      <c r="CH1134" s="54"/>
      <c r="CI1134" s="54"/>
      <c r="CJ1134" s="54"/>
      <c r="CK1134" s="54"/>
      <c r="CL1134" s="54"/>
      <c r="CM1134" s="54"/>
      <c r="CN1134" s="54"/>
      <c r="CO1134" s="54"/>
      <c r="CP1134" s="54"/>
      <c r="CQ1134" s="54"/>
      <c r="CR1134" s="54"/>
      <c r="CS1134" s="54"/>
      <c r="CT1134" s="54"/>
      <c r="CU1134" s="54"/>
      <c r="CV1134" s="54"/>
      <c r="CW1134" s="54"/>
      <c r="CX1134" s="54"/>
      <c r="CY1134" s="54"/>
      <c r="CZ1134" s="54"/>
      <c r="DA1134" s="54"/>
      <c r="DB1134" s="54"/>
      <c r="DC1134" s="54"/>
      <c r="DD1134" s="54"/>
      <c r="DE1134" s="54"/>
      <c r="DF1134" s="54"/>
      <c r="DG1134" s="54"/>
      <c r="DH1134" s="54"/>
      <c r="DI1134" s="54"/>
      <c r="DJ1134" s="54"/>
      <c r="DK1134" s="54"/>
      <c r="DL1134" s="54"/>
      <c r="DM1134" s="54"/>
      <c r="DN1134" s="54"/>
      <c r="DO1134" s="54"/>
      <c r="DP1134" s="54"/>
      <c r="DQ1134" s="54"/>
      <c r="DR1134" s="54"/>
      <c r="DS1134" s="54"/>
      <c r="DT1134" s="54"/>
      <c r="DU1134" s="54"/>
      <c r="DV1134" s="54"/>
      <c r="DW1134" s="54"/>
      <c r="DX1134" s="54"/>
      <c r="DY1134" s="54"/>
      <c r="DZ1134" s="54"/>
      <c r="EA1134" s="54"/>
      <c r="EB1134" s="54"/>
      <c r="EC1134" s="54"/>
      <c r="ED1134" s="54"/>
      <c r="EE1134" s="54"/>
      <c r="EF1134" s="54"/>
      <c r="EG1134" s="54"/>
      <c r="EH1134" s="54"/>
      <c r="EI1134" s="54"/>
      <c r="EJ1134" s="54"/>
      <c r="EK1134" s="54"/>
      <c r="EL1134" s="54"/>
      <c r="EM1134" s="54"/>
      <c r="EN1134" s="54"/>
      <c r="EO1134" s="54"/>
      <c r="EP1134" s="54"/>
      <c r="EQ1134" s="54"/>
      <c r="ER1134" s="54"/>
      <c r="ES1134" s="54"/>
      <c r="ET1134" s="54"/>
      <c r="EU1134" s="54"/>
      <c r="EV1134" s="54"/>
      <c r="EW1134" s="54"/>
      <c r="EX1134" s="54"/>
      <c r="EY1134" s="54"/>
      <c r="EZ1134" s="54"/>
      <c r="FA1134" s="54"/>
      <c r="FB1134" s="54"/>
      <c r="FC1134" s="54"/>
      <c r="FD1134" s="54"/>
      <c r="FE1134" s="54"/>
      <c r="FF1134" s="54"/>
      <c r="FG1134" s="54"/>
      <c r="FH1134" s="54"/>
      <c r="FI1134" s="54"/>
      <c r="FJ1134" s="54"/>
      <c r="FK1134" s="54"/>
      <c r="FL1134" s="54"/>
      <c r="FM1134" s="54"/>
      <c r="FN1134" s="54"/>
      <c r="FO1134" s="54"/>
      <c r="FP1134" s="54"/>
      <c r="FQ1134" s="54"/>
      <c r="FR1134" s="54"/>
      <c r="FS1134" s="54"/>
      <c r="FT1134" s="54"/>
      <c r="FU1134" s="54"/>
      <c r="FV1134" s="54"/>
      <c r="FW1134" s="54"/>
      <c r="FX1134" s="54"/>
      <c r="FY1134" s="54"/>
      <c r="FZ1134" s="54"/>
      <c r="GA1134" s="54"/>
      <c r="GB1134" s="54"/>
      <c r="GC1134" s="54"/>
      <c r="GD1134" s="54"/>
      <c r="GE1134" s="54"/>
      <c r="GF1134" s="54"/>
      <c r="GG1134" s="54"/>
      <c r="GH1134" s="54"/>
      <c r="GI1134" s="54"/>
      <c r="GJ1134" s="54"/>
      <c r="GK1134" s="54"/>
      <c r="GL1134" s="54"/>
      <c r="GM1134" s="54"/>
      <c r="GN1134" s="54"/>
      <c r="GO1134" s="54"/>
      <c r="GP1134" s="54"/>
      <c r="GQ1134" s="54"/>
      <c r="GR1134" s="54"/>
      <c r="GS1134" s="54"/>
      <c r="GT1134" s="54"/>
      <c r="GU1134" s="54"/>
      <c r="GV1134" s="54"/>
      <c r="GW1134" s="54"/>
      <c r="GX1134" s="54"/>
      <c r="GY1134" s="54"/>
      <c r="GZ1134" s="54"/>
      <c r="HA1134" s="54"/>
      <c r="HB1134" s="54"/>
      <c r="HC1134" s="54"/>
      <c r="HD1134" s="54"/>
      <c r="HE1134" s="54"/>
      <c r="HF1134" s="54"/>
      <c r="HG1134" s="54"/>
      <c r="HH1134" s="54"/>
      <c r="HI1134" s="54"/>
      <c r="HJ1134" s="54"/>
      <c r="HK1134" s="54"/>
      <c r="HL1134" s="54"/>
      <c r="HM1134" s="54"/>
      <c r="HN1134" s="54"/>
      <c r="HO1134" s="54"/>
      <c r="HP1134" s="54"/>
      <c r="HQ1134" s="54"/>
      <c r="HR1134" s="54"/>
      <c r="HS1134" s="54"/>
      <c r="HT1134" s="54"/>
      <c r="HU1134" s="54"/>
      <c r="HV1134" s="54"/>
      <c r="HW1134" s="54"/>
      <c r="HX1134" s="54"/>
      <c r="HY1134" s="54"/>
      <c r="HZ1134" s="54"/>
      <c r="IA1134" s="54"/>
      <c r="IB1134" s="54"/>
      <c r="IC1134" s="54"/>
      <c r="ID1134" s="54"/>
      <c r="IE1134" s="54"/>
      <c r="IF1134" s="54"/>
      <c r="IG1134" s="54"/>
      <c r="IH1134" s="54"/>
      <c r="II1134" s="54"/>
      <c r="IJ1134" s="54"/>
      <c r="IK1134" s="54"/>
      <c r="IL1134" s="54"/>
      <c r="IM1134" s="54"/>
      <c r="IN1134" s="54"/>
      <c r="IO1134" s="54"/>
      <c r="IP1134" s="54"/>
      <c r="IQ1134" s="54"/>
      <c r="IR1134" s="54"/>
      <c r="IS1134" s="54"/>
      <c r="IT1134" s="54"/>
      <c r="IU1134" s="54"/>
      <c r="IV1134" s="54"/>
      <c r="IW1134" s="54"/>
      <c r="IX1134" s="54"/>
      <c r="IY1134" s="54"/>
      <c r="IZ1134" s="54"/>
      <c r="JA1134" s="16"/>
      <c r="JB1134" s="16"/>
      <c r="JC1134" s="16"/>
      <c r="JD1134" s="16"/>
    </row>
    <row r="1135" spans="1:264" s="6" customFormat="1" x14ac:dyDescent="0.25">
      <c r="A1135" s="55">
        <v>1131</v>
      </c>
      <c r="B1135" s="56">
        <f>ESTUDIANTES!B1135</f>
        <v>0</v>
      </c>
      <c r="C1135" s="56">
        <f>ESTUDIANTES!C1135</f>
        <v>0</v>
      </c>
      <c r="D1135" s="97">
        <f>ESTUDIANTES!D1135</f>
        <v>0</v>
      </c>
      <c r="E1135" s="97"/>
      <c r="F1135" s="97"/>
      <c r="G1135" s="97"/>
      <c r="H1135" s="57">
        <f>ESTUDIANTES!H1135</f>
        <v>0</v>
      </c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  <c r="CP1135" s="54"/>
      <c r="CQ1135" s="54"/>
      <c r="CR1135" s="54"/>
      <c r="CS1135" s="54"/>
      <c r="CT1135" s="54"/>
      <c r="CU1135" s="54"/>
      <c r="CV1135" s="54"/>
      <c r="CW1135" s="54"/>
      <c r="CX1135" s="54"/>
      <c r="CY1135" s="54"/>
      <c r="CZ1135" s="54"/>
      <c r="DA1135" s="54"/>
      <c r="DB1135" s="54"/>
      <c r="DC1135" s="54"/>
      <c r="DD1135" s="54"/>
      <c r="DE1135" s="54"/>
      <c r="DF1135" s="54"/>
      <c r="DG1135" s="54"/>
      <c r="DH1135" s="54"/>
      <c r="DI1135" s="54"/>
      <c r="DJ1135" s="54"/>
      <c r="DK1135" s="54"/>
      <c r="DL1135" s="54"/>
      <c r="DM1135" s="54"/>
      <c r="DN1135" s="54"/>
      <c r="DO1135" s="54"/>
      <c r="DP1135" s="54"/>
      <c r="DQ1135" s="54"/>
      <c r="DR1135" s="54"/>
      <c r="DS1135" s="54"/>
      <c r="DT1135" s="54"/>
      <c r="DU1135" s="54"/>
      <c r="DV1135" s="54"/>
      <c r="DW1135" s="54"/>
      <c r="DX1135" s="54"/>
      <c r="DY1135" s="54"/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  <c r="EJ1135" s="54"/>
      <c r="EK1135" s="54"/>
      <c r="EL1135" s="54"/>
      <c r="EM1135" s="54"/>
      <c r="EN1135" s="54"/>
      <c r="EO1135" s="54"/>
      <c r="EP1135" s="54"/>
      <c r="EQ1135" s="54"/>
      <c r="ER1135" s="54"/>
      <c r="ES1135" s="54"/>
      <c r="ET1135" s="54"/>
      <c r="EU1135" s="54"/>
      <c r="EV1135" s="54"/>
      <c r="EW1135" s="54"/>
      <c r="EX1135" s="54"/>
      <c r="EY1135" s="54"/>
      <c r="EZ1135" s="54"/>
      <c r="FA1135" s="54"/>
      <c r="FB1135" s="54"/>
      <c r="FC1135" s="54"/>
      <c r="FD1135" s="54"/>
      <c r="FE1135" s="54"/>
      <c r="FF1135" s="54"/>
      <c r="FG1135" s="54"/>
      <c r="FH1135" s="54"/>
      <c r="FI1135" s="54"/>
      <c r="FJ1135" s="54"/>
      <c r="FK1135" s="54"/>
      <c r="FL1135" s="54"/>
      <c r="FM1135" s="54"/>
      <c r="FN1135" s="54"/>
      <c r="FO1135" s="54"/>
      <c r="FP1135" s="54"/>
      <c r="FQ1135" s="54"/>
      <c r="FR1135" s="54"/>
      <c r="FS1135" s="54"/>
      <c r="FT1135" s="54"/>
      <c r="FU1135" s="54"/>
      <c r="FV1135" s="54"/>
      <c r="FW1135" s="54"/>
      <c r="FX1135" s="54"/>
      <c r="FY1135" s="54"/>
      <c r="FZ1135" s="54"/>
      <c r="GA1135" s="54"/>
      <c r="GB1135" s="54"/>
      <c r="GC1135" s="54"/>
      <c r="GD1135" s="54"/>
      <c r="GE1135" s="54"/>
      <c r="GF1135" s="54"/>
      <c r="GG1135" s="54"/>
      <c r="GH1135" s="54"/>
      <c r="GI1135" s="54"/>
      <c r="GJ1135" s="54"/>
      <c r="GK1135" s="54"/>
      <c r="GL1135" s="54"/>
      <c r="GM1135" s="54"/>
      <c r="GN1135" s="54"/>
      <c r="GO1135" s="54"/>
      <c r="GP1135" s="54"/>
      <c r="GQ1135" s="54"/>
      <c r="GR1135" s="54"/>
      <c r="GS1135" s="54"/>
      <c r="GT1135" s="54"/>
      <c r="GU1135" s="54"/>
      <c r="GV1135" s="54"/>
      <c r="GW1135" s="54"/>
      <c r="GX1135" s="54"/>
      <c r="GY1135" s="54"/>
      <c r="GZ1135" s="54"/>
      <c r="HA1135" s="54"/>
      <c r="HB1135" s="54"/>
      <c r="HC1135" s="54"/>
      <c r="HD1135" s="54"/>
      <c r="HE1135" s="54"/>
      <c r="HF1135" s="54"/>
      <c r="HG1135" s="54"/>
      <c r="HH1135" s="54"/>
      <c r="HI1135" s="54"/>
      <c r="HJ1135" s="54"/>
      <c r="HK1135" s="54"/>
      <c r="HL1135" s="54"/>
      <c r="HM1135" s="54"/>
      <c r="HN1135" s="54"/>
      <c r="HO1135" s="54"/>
      <c r="HP1135" s="54"/>
      <c r="HQ1135" s="54"/>
      <c r="HR1135" s="54"/>
      <c r="HS1135" s="54"/>
      <c r="HT1135" s="54"/>
      <c r="HU1135" s="54"/>
      <c r="HV1135" s="54"/>
      <c r="HW1135" s="54"/>
      <c r="HX1135" s="54"/>
      <c r="HY1135" s="54"/>
      <c r="HZ1135" s="54"/>
      <c r="IA1135" s="54"/>
      <c r="IB1135" s="54"/>
      <c r="IC1135" s="54"/>
      <c r="ID1135" s="54"/>
      <c r="IE1135" s="54"/>
      <c r="IF1135" s="54"/>
      <c r="IG1135" s="54"/>
      <c r="IH1135" s="54"/>
      <c r="II1135" s="54"/>
      <c r="IJ1135" s="54"/>
      <c r="IK1135" s="54"/>
      <c r="IL1135" s="54"/>
      <c r="IM1135" s="54"/>
      <c r="IN1135" s="54"/>
      <c r="IO1135" s="54"/>
      <c r="IP1135" s="54"/>
      <c r="IQ1135" s="54"/>
      <c r="IR1135" s="54"/>
      <c r="IS1135" s="54"/>
      <c r="IT1135" s="54"/>
      <c r="IU1135" s="54"/>
      <c r="IV1135" s="54"/>
      <c r="IW1135" s="54"/>
      <c r="IX1135" s="54"/>
      <c r="IY1135" s="54"/>
      <c r="IZ1135" s="54"/>
      <c r="JA1135" s="16"/>
      <c r="JB1135" s="16"/>
      <c r="JC1135" s="16"/>
      <c r="JD1135" s="16"/>
    </row>
    <row r="1136" spans="1:264" s="6" customFormat="1" x14ac:dyDescent="0.25">
      <c r="A1136" s="55">
        <v>1132</v>
      </c>
      <c r="B1136" s="56">
        <f>ESTUDIANTES!B1136</f>
        <v>0</v>
      </c>
      <c r="C1136" s="56">
        <f>ESTUDIANTES!C1136</f>
        <v>0</v>
      </c>
      <c r="D1136" s="97">
        <f>ESTUDIANTES!D1136</f>
        <v>0</v>
      </c>
      <c r="E1136" s="97"/>
      <c r="F1136" s="97"/>
      <c r="G1136" s="97"/>
      <c r="H1136" s="57">
        <f>ESTUDIANTES!H1136</f>
        <v>0</v>
      </c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  <c r="CP1136" s="54"/>
      <c r="CQ1136" s="54"/>
      <c r="CR1136" s="54"/>
      <c r="CS1136" s="54"/>
      <c r="CT1136" s="54"/>
      <c r="CU1136" s="54"/>
      <c r="CV1136" s="54"/>
      <c r="CW1136" s="54"/>
      <c r="CX1136" s="54"/>
      <c r="CY1136" s="54"/>
      <c r="CZ1136" s="54"/>
      <c r="DA1136" s="54"/>
      <c r="DB1136" s="54"/>
      <c r="DC1136" s="54"/>
      <c r="DD1136" s="54"/>
      <c r="DE1136" s="54"/>
      <c r="DF1136" s="54"/>
      <c r="DG1136" s="54"/>
      <c r="DH1136" s="54"/>
      <c r="DI1136" s="54"/>
      <c r="DJ1136" s="54"/>
      <c r="DK1136" s="54"/>
      <c r="DL1136" s="54"/>
      <c r="DM1136" s="54"/>
      <c r="DN1136" s="54"/>
      <c r="DO1136" s="54"/>
      <c r="DP1136" s="54"/>
      <c r="DQ1136" s="54"/>
      <c r="DR1136" s="54"/>
      <c r="DS1136" s="54"/>
      <c r="DT1136" s="54"/>
      <c r="DU1136" s="54"/>
      <c r="DV1136" s="54"/>
      <c r="DW1136" s="54"/>
      <c r="DX1136" s="54"/>
      <c r="DY1136" s="54"/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  <c r="EJ1136" s="54"/>
      <c r="EK1136" s="54"/>
      <c r="EL1136" s="54"/>
      <c r="EM1136" s="54"/>
      <c r="EN1136" s="54"/>
      <c r="EO1136" s="54"/>
      <c r="EP1136" s="54"/>
      <c r="EQ1136" s="54"/>
      <c r="ER1136" s="54"/>
      <c r="ES1136" s="54"/>
      <c r="ET1136" s="54"/>
      <c r="EU1136" s="54"/>
      <c r="EV1136" s="54"/>
      <c r="EW1136" s="54"/>
      <c r="EX1136" s="54"/>
      <c r="EY1136" s="54"/>
      <c r="EZ1136" s="54"/>
      <c r="FA1136" s="54"/>
      <c r="FB1136" s="54"/>
      <c r="FC1136" s="54"/>
      <c r="FD1136" s="54"/>
      <c r="FE1136" s="54"/>
      <c r="FF1136" s="54"/>
      <c r="FG1136" s="54"/>
      <c r="FH1136" s="54"/>
      <c r="FI1136" s="54"/>
      <c r="FJ1136" s="54"/>
      <c r="FK1136" s="54"/>
      <c r="FL1136" s="54"/>
      <c r="FM1136" s="54"/>
      <c r="FN1136" s="54"/>
      <c r="FO1136" s="54"/>
      <c r="FP1136" s="54"/>
      <c r="FQ1136" s="54"/>
      <c r="FR1136" s="54"/>
      <c r="FS1136" s="54"/>
      <c r="FT1136" s="54"/>
      <c r="FU1136" s="54"/>
      <c r="FV1136" s="54"/>
      <c r="FW1136" s="54"/>
      <c r="FX1136" s="54"/>
      <c r="FY1136" s="54"/>
      <c r="FZ1136" s="54"/>
      <c r="GA1136" s="54"/>
      <c r="GB1136" s="54"/>
      <c r="GC1136" s="54"/>
      <c r="GD1136" s="54"/>
      <c r="GE1136" s="54"/>
      <c r="GF1136" s="54"/>
      <c r="GG1136" s="54"/>
      <c r="GH1136" s="54"/>
      <c r="GI1136" s="54"/>
      <c r="GJ1136" s="54"/>
      <c r="GK1136" s="54"/>
      <c r="GL1136" s="54"/>
      <c r="GM1136" s="54"/>
      <c r="GN1136" s="54"/>
      <c r="GO1136" s="54"/>
      <c r="GP1136" s="54"/>
      <c r="GQ1136" s="54"/>
      <c r="GR1136" s="54"/>
      <c r="GS1136" s="54"/>
      <c r="GT1136" s="54"/>
      <c r="GU1136" s="54"/>
      <c r="GV1136" s="54"/>
      <c r="GW1136" s="54"/>
      <c r="GX1136" s="54"/>
      <c r="GY1136" s="54"/>
      <c r="GZ1136" s="54"/>
      <c r="HA1136" s="54"/>
      <c r="HB1136" s="54"/>
      <c r="HC1136" s="54"/>
      <c r="HD1136" s="54"/>
      <c r="HE1136" s="54"/>
      <c r="HF1136" s="54"/>
      <c r="HG1136" s="54"/>
      <c r="HH1136" s="54"/>
      <c r="HI1136" s="54"/>
      <c r="HJ1136" s="54"/>
      <c r="HK1136" s="54"/>
      <c r="HL1136" s="54"/>
      <c r="HM1136" s="54"/>
      <c r="HN1136" s="54"/>
      <c r="HO1136" s="54"/>
      <c r="HP1136" s="54"/>
      <c r="HQ1136" s="54"/>
      <c r="HR1136" s="54"/>
      <c r="HS1136" s="54"/>
      <c r="HT1136" s="54"/>
      <c r="HU1136" s="54"/>
      <c r="HV1136" s="54"/>
      <c r="HW1136" s="54"/>
      <c r="HX1136" s="54"/>
      <c r="HY1136" s="54"/>
      <c r="HZ1136" s="54"/>
      <c r="IA1136" s="54"/>
      <c r="IB1136" s="54"/>
      <c r="IC1136" s="54"/>
      <c r="ID1136" s="54"/>
      <c r="IE1136" s="54"/>
      <c r="IF1136" s="54"/>
      <c r="IG1136" s="54"/>
      <c r="IH1136" s="54"/>
      <c r="II1136" s="54"/>
      <c r="IJ1136" s="54"/>
      <c r="IK1136" s="54"/>
      <c r="IL1136" s="54"/>
      <c r="IM1136" s="54"/>
      <c r="IN1136" s="54"/>
      <c r="IO1136" s="54"/>
      <c r="IP1136" s="54"/>
      <c r="IQ1136" s="54"/>
      <c r="IR1136" s="54"/>
      <c r="IS1136" s="54"/>
      <c r="IT1136" s="54"/>
      <c r="IU1136" s="54"/>
      <c r="IV1136" s="54"/>
      <c r="IW1136" s="54"/>
      <c r="IX1136" s="54"/>
      <c r="IY1136" s="54"/>
      <c r="IZ1136" s="54"/>
      <c r="JA1136" s="16"/>
      <c r="JB1136" s="16"/>
      <c r="JC1136" s="16"/>
      <c r="JD1136" s="16"/>
    </row>
    <row r="1137" spans="1:264" s="6" customFormat="1" x14ac:dyDescent="0.25">
      <c r="A1137" s="55">
        <v>1133</v>
      </c>
      <c r="B1137" s="56">
        <f>ESTUDIANTES!B1137</f>
        <v>0</v>
      </c>
      <c r="C1137" s="56">
        <f>ESTUDIANTES!C1137</f>
        <v>0</v>
      </c>
      <c r="D1137" s="97">
        <f>ESTUDIANTES!D1137</f>
        <v>0</v>
      </c>
      <c r="E1137" s="97"/>
      <c r="F1137" s="97"/>
      <c r="G1137" s="97"/>
      <c r="H1137" s="57">
        <f>ESTUDIANTES!H1137</f>
        <v>0</v>
      </c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  <c r="CP1137" s="54"/>
      <c r="CQ1137" s="54"/>
      <c r="CR1137" s="54"/>
      <c r="CS1137" s="54"/>
      <c r="CT1137" s="54"/>
      <c r="CU1137" s="54"/>
      <c r="CV1137" s="54"/>
      <c r="CW1137" s="54"/>
      <c r="CX1137" s="54"/>
      <c r="CY1137" s="54"/>
      <c r="CZ1137" s="54"/>
      <c r="DA1137" s="54"/>
      <c r="DB1137" s="54"/>
      <c r="DC1137" s="54"/>
      <c r="DD1137" s="54"/>
      <c r="DE1137" s="54"/>
      <c r="DF1137" s="54"/>
      <c r="DG1137" s="54"/>
      <c r="DH1137" s="54"/>
      <c r="DI1137" s="54"/>
      <c r="DJ1137" s="54"/>
      <c r="DK1137" s="54"/>
      <c r="DL1137" s="54"/>
      <c r="DM1137" s="54"/>
      <c r="DN1137" s="54"/>
      <c r="DO1137" s="54"/>
      <c r="DP1137" s="54"/>
      <c r="DQ1137" s="54"/>
      <c r="DR1137" s="54"/>
      <c r="DS1137" s="54"/>
      <c r="DT1137" s="54"/>
      <c r="DU1137" s="54"/>
      <c r="DV1137" s="54"/>
      <c r="DW1137" s="54"/>
      <c r="DX1137" s="54"/>
      <c r="DY1137" s="54"/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  <c r="EJ1137" s="54"/>
      <c r="EK1137" s="54"/>
      <c r="EL1137" s="54"/>
      <c r="EM1137" s="54"/>
      <c r="EN1137" s="54"/>
      <c r="EO1137" s="54"/>
      <c r="EP1137" s="54"/>
      <c r="EQ1137" s="54"/>
      <c r="ER1137" s="54"/>
      <c r="ES1137" s="54"/>
      <c r="ET1137" s="54"/>
      <c r="EU1137" s="54"/>
      <c r="EV1137" s="54"/>
      <c r="EW1137" s="54"/>
      <c r="EX1137" s="54"/>
      <c r="EY1137" s="54"/>
      <c r="EZ1137" s="54"/>
      <c r="FA1137" s="54"/>
      <c r="FB1137" s="54"/>
      <c r="FC1137" s="54"/>
      <c r="FD1137" s="54"/>
      <c r="FE1137" s="54"/>
      <c r="FF1137" s="54"/>
      <c r="FG1137" s="54"/>
      <c r="FH1137" s="54"/>
      <c r="FI1137" s="54"/>
      <c r="FJ1137" s="54"/>
      <c r="FK1137" s="54"/>
      <c r="FL1137" s="54"/>
      <c r="FM1137" s="54"/>
      <c r="FN1137" s="54"/>
      <c r="FO1137" s="54"/>
      <c r="FP1137" s="54"/>
      <c r="FQ1137" s="54"/>
      <c r="FR1137" s="54"/>
      <c r="FS1137" s="54"/>
      <c r="FT1137" s="54"/>
      <c r="FU1137" s="54"/>
      <c r="FV1137" s="54"/>
      <c r="FW1137" s="54"/>
      <c r="FX1137" s="54"/>
      <c r="FY1137" s="54"/>
      <c r="FZ1137" s="54"/>
      <c r="GA1137" s="54"/>
      <c r="GB1137" s="54"/>
      <c r="GC1137" s="54"/>
      <c r="GD1137" s="54"/>
      <c r="GE1137" s="54"/>
      <c r="GF1137" s="54"/>
      <c r="GG1137" s="54"/>
      <c r="GH1137" s="54"/>
      <c r="GI1137" s="54"/>
      <c r="GJ1137" s="54"/>
      <c r="GK1137" s="54"/>
      <c r="GL1137" s="54"/>
      <c r="GM1137" s="54"/>
      <c r="GN1137" s="54"/>
      <c r="GO1137" s="54"/>
      <c r="GP1137" s="54"/>
      <c r="GQ1137" s="54"/>
      <c r="GR1137" s="54"/>
      <c r="GS1137" s="54"/>
      <c r="GT1137" s="54"/>
      <c r="GU1137" s="54"/>
      <c r="GV1137" s="54"/>
      <c r="GW1137" s="54"/>
      <c r="GX1137" s="54"/>
      <c r="GY1137" s="54"/>
      <c r="GZ1137" s="54"/>
      <c r="HA1137" s="54"/>
      <c r="HB1137" s="54"/>
      <c r="HC1137" s="54"/>
      <c r="HD1137" s="54"/>
      <c r="HE1137" s="54"/>
      <c r="HF1137" s="54"/>
      <c r="HG1137" s="54"/>
      <c r="HH1137" s="54"/>
      <c r="HI1137" s="54"/>
      <c r="HJ1137" s="54"/>
      <c r="HK1137" s="54"/>
      <c r="HL1137" s="54"/>
      <c r="HM1137" s="54"/>
      <c r="HN1137" s="54"/>
      <c r="HO1137" s="54"/>
      <c r="HP1137" s="54"/>
      <c r="HQ1137" s="54"/>
      <c r="HR1137" s="54"/>
      <c r="HS1137" s="54"/>
      <c r="HT1137" s="54"/>
      <c r="HU1137" s="54"/>
      <c r="HV1137" s="54"/>
      <c r="HW1137" s="54"/>
      <c r="HX1137" s="54"/>
      <c r="HY1137" s="54"/>
      <c r="HZ1137" s="54"/>
      <c r="IA1137" s="54"/>
      <c r="IB1137" s="54"/>
      <c r="IC1137" s="54"/>
      <c r="ID1137" s="54"/>
      <c r="IE1137" s="54"/>
      <c r="IF1137" s="54"/>
      <c r="IG1137" s="54"/>
      <c r="IH1137" s="54"/>
      <c r="II1137" s="54"/>
      <c r="IJ1137" s="54"/>
      <c r="IK1137" s="54"/>
      <c r="IL1137" s="54"/>
      <c r="IM1137" s="54"/>
      <c r="IN1137" s="54"/>
      <c r="IO1137" s="54"/>
      <c r="IP1137" s="54"/>
      <c r="IQ1137" s="54"/>
      <c r="IR1137" s="54"/>
      <c r="IS1137" s="54"/>
      <c r="IT1137" s="54"/>
      <c r="IU1137" s="54"/>
      <c r="IV1137" s="54"/>
      <c r="IW1137" s="54"/>
      <c r="IX1137" s="54"/>
      <c r="IY1137" s="54"/>
      <c r="IZ1137" s="54"/>
      <c r="JA1137" s="16"/>
      <c r="JB1137" s="16"/>
      <c r="JC1137" s="16"/>
      <c r="JD1137" s="16"/>
    </row>
    <row r="1138" spans="1:264" s="6" customFormat="1" x14ac:dyDescent="0.25">
      <c r="A1138" s="55">
        <v>1134</v>
      </c>
      <c r="B1138" s="56">
        <f>ESTUDIANTES!B1138</f>
        <v>0</v>
      </c>
      <c r="C1138" s="56">
        <f>ESTUDIANTES!C1138</f>
        <v>0</v>
      </c>
      <c r="D1138" s="97">
        <f>ESTUDIANTES!D1138</f>
        <v>0</v>
      </c>
      <c r="E1138" s="97"/>
      <c r="F1138" s="97"/>
      <c r="G1138" s="97"/>
      <c r="H1138" s="57">
        <f>ESTUDIANTES!H1138</f>
        <v>0</v>
      </c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  <c r="GS1138" s="54"/>
      <c r="GT1138" s="54"/>
      <c r="GU1138" s="54"/>
      <c r="GV1138" s="54"/>
      <c r="GW1138" s="54"/>
      <c r="GX1138" s="54"/>
      <c r="GY1138" s="54"/>
      <c r="GZ1138" s="54"/>
      <c r="HA1138" s="54"/>
      <c r="HB1138" s="54"/>
      <c r="HC1138" s="54"/>
      <c r="HD1138" s="54"/>
      <c r="HE1138" s="54"/>
      <c r="HF1138" s="54"/>
      <c r="HG1138" s="54"/>
      <c r="HH1138" s="54"/>
      <c r="HI1138" s="54"/>
      <c r="HJ1138" s="54"/>
      <c r="HK1138" s="54"/>
      <c r="HL1138" s="54"/>
      <c r="HM1138" s="54"/>
      <c r="HN1138" s="54"/>
      <c r="HO1138" s="54"/>
      <c r="HP1138" s="54"/>
      <c r="HQ1138" s="54"/>
      <c r="HR1138" s="54"/>
      <c r="HS1138" s="54"/>
      <c r="HT1138" s="54"/>
      <c r="HU1138" s="54"/>
      <c r="HV1138" s="54"/>
      <c r="HW1138" s="54"/>
      <c r="HX1138" s="54"/>
      <c r="HY1138" s="54"/>
      <c r="HZ1138" s="54"/>
      <c r="IA1138" s="54"/>
      <c r="IB1138" s="54"/>
      <c r="IC1138" s="54"/>
      <c r="ID1138" s="54"/>
      <c r="IE1138" s="54"/>
      <c r="IF1138" s="54"/>
      <c r="IG1138" s="54"/>
      <c r="IH1138" s="54"/>
      <c r="II1138" s="54"/>
      <c r="IJ1138" s="54"/>
      <c r="IK1138" s="54"/>
      <c r="IL1138" s="54"/>
      <c r="IM1138" s="54"/>
      <c r="IN1138" s="54"/>
      <c r="IO1138" s="54"/>
      <c r="IP1138" s="54"/>
      <c r="IQ1138" s="54"/>
      <c r="IR1138" s="54"/>
      <c r="IS1138" s="54"/>
      <c r="IT1138" s="54"/>
      <c r="IU1138" s="54"/>
      <c r="IV1138" s="54"/>
      <c r="IW1138" s="54"/>
      <c r="IX1138" s="54"/>
      <c r="IY1138" s="54"/>
      <c r="IZ1138" s="54"/>
      <c r="JA1138" s="16"/>
      <c r="JB1138" s="16"/>
      <c r="JC1138" s="16"/>
      <c r="JD1138" s="16"/>
    </row>
    <row r="1139" spans="1:264" s="6" customFormat="1" x14ac:dyDescent="0.25">
      <c r="A1139" s="55">
        <v>1135</v>
      </c>
      <c r="B1139" s="56">
        <f>ESTUDIANTES!B1139</f>
        <v>0</v>
      </c>
      <c r="C1139" s="56">
        <f>ESTUDIANTES!C1139</f>
        <v>0</v>
      </c>
      <c r="D1139" s="97">
        <f>ESTUDIANTES!D1139</f>
        <v>0</v>
      </c>
      <c r="E1139" s="97"/>
      <c r="F1139" s="97"/>
      <c r="G1139" s="97"/>
      <c r="H1139" s="57">
        <f>ESTUDIANTES!H1139</f>
        <v>0</v>
      </c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  <c r="CP1139" s="54"/>
      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"/>
      <c r="DA1139" s="54"/>
      <c r="DB1139" s="54"/>
      <c r="DC1139" s="54"/>
      <c r="DD1139" s="54"/>
      <c r="DE1139" s="54"/>
      <c r="DF1139" s="54"/>
      <c r="DG1139" s="54"/>
      <c r="DH1139" s="54"/>
      <c r="DI1139" s="54"/>
      <c r="DJ1139" s="54"/>
      <c r="DK1139" s="54"/>
      <c r="DL1139" s="54"/>
      <c r="DM1139" s="54"/>
      <c r="DN1139" s="54"/>
      <c r="DO1139" s="54"/>
      <c r="DP1139" s="54"/>
      <c r="DQ1139" s="54"/>
      <c r="DR1139" s="54"/>
      <c r="DS1139" s="54"/>
      <c r="DT1139" s="54"/>
      <c r="DU1139" s="54"/>
      <c r="DV1139" s="54"/>
      <c r="DW1139" s="54"/>
      <c r="DX1139" s="54"/>
      <c r="DY1139" s="54"/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  <c r="EJ1139" s="54"/>
      <c r="EK1139" s="54"/>
      <c r="EL1139" s="54"/>
      <c r="EM1139" s="54"/>
      <c r="EN1139" s="54"/>
      <c r="EO1139" s="54"/>
      <c r="EP1139" s="54"/>
      <c r="EQ1139" s="54"/>
      <c r="ER1139" s="54"/>
      <c r="ES1139" s="54"/>
      <c r="ET1139" s="54"/>
      <c r="EU1139" s="54"/>
      <c r="EV1139" s="54"/>
      <c r="EW1139" s="54"/>
      <c r="EX1139" s="54"/>
      <c r="EY1139" s="54"/>
      <c r="EZ1139" s="54"/>
      <c r="FA1139" s="54"/>
      <c r="FB1139" s="54"/>
      <c r="FC1139" s="54"/>
      <c r="FD1139" s="54"/>
      <c r="FE1139" s="54"/>
      <c r="FF1139" s="54"/>
      <c r="FG1139" s="54"/>
      <c r="FH1139" s="54"/>
      <c r="FI1139" s="54"/>
      <c r="FJ1139" s="54"/>
      <c r="FK1139" s="54"/>
      <c r="FL1139" s="54"/>
      <c r="FM1139" s="54"/>
      <c r="FN1139" s="54"/>
      <c r="FO1139" s="54"/>
      <c r="FP1139" s="54"/>
      <c r="FQ1139" s="54"/>
      <c r="FR1139" s="54"/>
      <c r="FS1139" s="54"/>
      <c r="FT1139" s="54"/>
      <c r="FU1139" s="54"/>
      <c r="FV1139" s="54"/>
      <c r="FW1139" s="54"/>
      <c r="FX1139" s="54"/>
      <c r="FY1139" s="54"/>
      <c r="FZ1139" s="54"/>
      <c r="GA1139" s="54"/>
      <c r="GB1139" s="54"/>
      <c r="GC1139" s="54"/>
      <c r="GD1139" s="54"/>
      <c r="GE1139" s="54"/>
      <c r="GF1139" s="54"/>
      <c r="GG1139" s="54"/>
      <c r="GH1139" s="54"/>
      <c r="GI1139" s="54"/>
      <c r="GJ1139" s="54"/>
      <c r="GK1139" s="54"/>
      <c r="GL1139" s="54"/>
      <c r="GM1139" s="54"/>
      <c r="GN1139" s="54"/>
      <c r="GO1139" s="54"/>
      <c r="GP1139" s="54"/>
      <c r="GQ1139" s="54"/>
      <c r="GR1139" s="54"/>
      <c r="GS1139" s="54"/>
      <c r="GT1139" s="54"/>
      <c r="GU1139" s="54"/>
      <c r="GV1139" s="54"/>
      <c r="GW1139" s="54"/>
      <c r="GX1139" s="54"/>
      <c r="GY1139" s="54"/>
      <c r="GZ1139" s="54"/>
      <c r="HA1139" s="54"/>
      <c r="HB1139" s="54"/>
      <c r="HC1139" s="54"/>
      <c r="HD1139" s="54"/>
      <c r="HE1139" s="54"/>
      <c r="HF1139" s="54"/>
      <c r="HG1139" s="54"/>
      <c r="HH1139" s="54"/>
      <c r="HI1139" s="54"/>
      <c r="HJ1139" s="54"/>
      <c r="HK1139" s="54"/>
      <c r="HL1139" s="54"/>
      <c r="HM1139" s="54"/>
      <c r="HN1139" s="54"/>
      <c r="HO1139" s="54"/>
      <c r="HP1139" s="54"/>
      <c r="HQ1139" s="54"/>
      <c r="HR1139" s="54"/>
      <c r="HS1139" s="54"/>
      <c r="HT1139" s="54"/>
      <c r="HU1139" s="54"/>
      <c r="HV1139" s="54"/>
      <c r="HW1139" s="54"/>
      <c r="HX1139" s="54"/>
      <c r="HY1139" s="54"/>
      <c r="HZ1139" s="54"/>
      <c r="IA1139" s="54"/>
      <c r="IB1139" s="54"/>
      <c r="IC1139" s="54"/>
      <c r="ID1139" s="54"/>
      <c r="IE1139" s="54"/>
      <c r="IF1139" s="54"/>
      <c r="IG1139" s="54"/>
      <c r="IH1139" s="54"/>
      <c r="II1139" s="54"/>
      <c r="IJ1139" s="54"/>
      <c r="IK1139" s="54"/>
      <c r="IL1139" s="54"/>
      <c r="IM1139" s="54"/>
      <c r="IN1139" s="54"/>
      <c r="IO1139" s="54"/>
      <c r="IP1139" s="54"/>
      <c r="IQ1139" s="54"/>
      <c r="IR1139" s="54"/>
      <c r="IS1139" s="54"/>
      <c r="IT1139" s="54"/>
      <c r="IU1139" s="54"/>
      <c r="IV1139" s="54"/>
      <c r="IW1139" s="54"/>
      <c r="IX1139" s="54"/>
      <c r="IY1139" s="54"/>
      <c r="IZ1139" s="54"/>
      <c r="JA1139" s="16"/>
      <c r="JB1139" s="16"/>
      <c r="JC1139" s="16"/>
      <c r="JD1139" s="16"/>
    </row>
    <row r="1140" spans="1:264" s="6" customFormat="1" x14ac:dyDescent="0.25">
      <c r="A1140" s="55">
        <v>1136</v>
      </c>
      <c r="B1140" s="56">
        <f>ESTUDIANTES!B1140</f>
        <v>0</v>
      </c>
      <c r="C1140" s="56">
        <f>ESTUDIANTES!C1140</f>
        <v>0</v>
      </c>
      <c r="D1140" s="97">
        <f>ESTUDIANTES!D1140</f>
        <v>0</v>
      </c>
      <c r="E1140" s="97"/>
      <c r="F1140" s="97"/>
      <c r="G1140" s="97"/>
      <c r="H1140" s="57">
        <f>ESTUDIANTES!H1140</f>
        <v>0</v>
      </c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4"/>
      <c r="BW1140" s="54"/>
      <c r="BX1140" s="54"/>
      <c r="BY1140" s="54"/>
      <c r="BZ1140" s="54"/>
      <c r="CA1140" s="54"/>
      <c r="CB1140" s="54"/>
      <c r="CC1140" s="54"/>
      <c r="CD1140" s="54"/>
      <c r="CE1140" s="54"/>
      <c r="CF1140" s="54"/>
      <c r="CG1140" s="54"/>
      <c r="CH1140" s="54"/>
      <c r="CI1140" s="54"/>
      <c r="CJ1140" s="54"/>
      <c r="CK1140" s="54"/>
      <c r="CL1140" s="54"/>
      <c r="CM1140" s="54"/>
      <c r="CN1140" s="54"/>
      <c r="CO1140" s="54"/>
      <c r="CP1140" s="54"/>
      <c r="CQ1140" s="54"/>
      <c r="CR1140" s="54"/>
      <c r="CS1140" s="54"/>
      <c r="CT1140" s="54"/>
      <c r="CU1140" s="54"/>
      <c r="CV1140" s="54"/>
      <c r="CW1140" s="54"/>
      <c r="CX1140" s="54"/>
      <c r="CY1140" s="54"/>
      <c r="CZ1140" s="54"/>
      <c r="DA1140" s="54"/>
      <c r="DB1140" s="54"/>
      <c r="DC1140" s="54"/>
      <c r="DD1140" s="54"/>
      <c r="DE1140" s="54"/>
      <c r="DF1140" s="54"/>
      <c r="DG1140" s="54"/>
      <c r="DH1140" s="54"/>
      <c r="DI1140" s="54"/>
      <c r="DJ1140" s="54"/>
      <c r="DK1140" s="54"/>
      <c r="DL1140" s="54"/>
      <c r="DM1140" s="54"/>
      <c r="DN1140" s="54"/>
      <c r="DO1140" s="54"/>
      <c r="DP1140" s="54"/>
      <c r="DQ1140" s="54"/>
      <c r="DR1140" s="54"/>
      <c r="DS1140" s="54"/>
      <c r="DT1140" s="54"/>
      <c r="DU1140" s="54"/>
      <c r="DV1140" s="54"/>
      <c r="DW1140" s="54"/>
      <c r="DX1140" s="54"/>
      <c r="DY1140" s="54"/>
      <c r="DZ1140" s="54"/>
      <c r="EA1140" s="54"/>
      <c r="EB1140" s="54"/>
      <c r="EC1140" s="54"/>
      <c r="ED1140" s="54"/>
      <c r="EE1140" s="54"/>
      <c r="EF1140" s="54"/>
      <c r="EG1140" s="54"/>
      <c r="EH1140" s="54"/>
      <c r="EI1140" s="54"/>
      <c r="EJ1140" s="54"/>
      <c r="EK1140" s="54"/>
      <c r="EL1140" s="54"/>
      <c r="EM1140" s="54"/>
      <c r="EN1140" s="54"/>
      <c r="EO1140" s="54"/>
      <c r="EP1140" s="54"/>
      <c r="EQ1140" s="54"/>
      <c r="ER1140" s="54"/>
      <c r="ES1140" s="54"/>
      <c r="ET1140" s="54"/>
      <c r="EU1140" s="54"/>
      <c r="EV1140" s="54"/>
      <c r="EW1140" s="54"/>
      <c r="EX1140" s="54"/>
      <c r="EY1140" s="54"/>
      <c r="EZ1140" s="54"/>
      <c r="FA1140" s="54"/>
      <c r="FB1140" s="54"/>
      <c r="FC1140" s="54"/>
      <c r="FD1140" s="54"/>
      <c r="FE1140" s="54"/>
      <c r="FF1140" s="54"/>
      <c r="FG1140" s="54"/>
      <c r="FH1140" s="54"/>
      <c r="FI1140" s="54"/>
      <c r="FJ1140" s="54"/>
      <c r="FK1140" s="54"/>
      <c r="FL1140" s="54"/>
      <c r="FM1140" s="54"/>
      <c r="FN1140" s="54"/>
      <c r="FO1140" s="54"/>
      <c r="FP1140" s="54"/>
      <c r="FQ1140" s="54"/>
      <c r="FR1140" s="54"/>
      <c r="FS1140" s="54"/>
      <c r="FT1140" s="54"/>
      <c r="FU1140" s="54"/>
      <c r="FV1140" s="54"/>
      <c r="FW1140" s="54"/>
      <c r="FX1140" s="54"/>
      <c r="FY1140" s="54"/>
      <c r="FZ1140" s="54"/>
      <c r="GA1140" s="54"/>
      <c r="GB1140" s="54"/>
      <c r="GC1140" s="54"/>
      <c r="GD1140" s="54"/>
      <c r="GE1140" s="54"/>
      <c r="GF1140" s="54"/>
      <c r="GG1140" s="54"/>
      <c r="GH1140" s="54"/>
      <c r="GI1140" s="54"/>
      <c r="GJ1140" s="54"/>
      <c r="GK1140" s="54"/>
      <c r="GL1140" s="54"/>
      <c r="GM1140" s="54"/>
      <c r="GN1140" s="54"/>
      <c r="GO1140" s="54"/>
      <c r="GP1140" s="54"/>
      <c r="GQ1140" s="54"/>
      <c r="GR1140" s="54"/>
      <c r="GS1140" s="54"/>
      <c r="GT1140" s="54"/>
      <c r="GU1140" s="54"/>
      <c r="GV1140" s="54"/>
      <c r="GW1140" s="54"/>
      <c r="GX1140" s="54"/>
      <c r="GY1140" s="54"/>
      <c r="GZ1140" s="54"/>
      <c r="HA1140" s="54"/>
      <c r="HB1140" s="54"/>
      <c r="HC1140" s="54"/>
      <c r="HD1140" s="54"/>
      <c r="HE1140" s="54"/>
      <c r="HF1140" s="54"/>
      <c r="HG1140" s="54"/>
      <c r="HH1140" s="54"/>
      <c r="HI1140" s="54"/>
      <c r="HJ1140" s="54"/>
      <c r="HK1140" s="54"/>
      <c r="HL1140" s="54"/>
      <c r="HM1140" s="54"/>
      <c r="HN1140" s="54"/>
      <c r="HO1140" s="54"/>
      <c r="HP1140" s="54"/>
      <c r="HQ1140" s="54"/>
      <c r="HR1140" s="54"/>
      <c r="HS1140" s="54"/>
      <c r="HT1140" s="54"/>
      <c r="HU1140" s="54"/>
      <c r="HV1140" s="54"/>
      <c r="HW1140" s="54"/>
      <c r="HX1140" s="54"/>
      <c r="HY1140" s="54"/>
      <c r="HZ1140" s="54"/>
      <c r="IA1140" s="54"/>
      <c r="IB1140" s="54"/>
      <c r="IC1140" s="54"/>
      <c r="ID1140" s="54"/>
      <c r="IE1140" s="54"/>
      <c r="IF1140" s="54"/>
      <c r="IG1140" s="54"/>
      <c r="IH1140" s="54"/>
      <c r="II1140" s="54"/>
      <c r="IJ1140" s="54"/>
      <c r="IK1140" s="54"/>
      <c r="IL1140" s="54"/>
      <c r="IM1140" s="54"/>
      <c r="IN1140" s="54"/>
      <c r="IO1140" s="54"/>
      <c r="IP1140" s="54"/>
      <c r="IQ1140" s="54"/>
      <c r="IR1140" s="54"/>
      <c r="IS1140" s="54"/>
      <c r="IT1140" s="54"/>
      <c r="IU1140" s="54"/>
      <c r="IV1140" s="54"/>
      <c r="IW1140" s="54"/>
      <c r="IX1140" s="54"/>
      <c r="IY1140" s="54"/>
      <c r="IZ1140" s="54"/>
      <c r="JA1140" s="16"/>
      <c r="JB1140" s="16"/>
      <c r="JC1140" s="16"/>
      <c r="JD1140" s="16"/>
    </row>
    <row r="1141" spans="1:264" s="6" customFormat="1" x14ac:dyDescent="0.25">
      <c r="A1141" s="55">
        <v>1137</v>
      </c>
      <c r="B1141" s="56">
        <f>ESTUDIANTES!B1141</f>
        <v>0</v>
      </c>
      <c r="C1141" s="56">
        <f>ESTUDIANTES!C1141</f>
        <v>0</v>
      </c>
      <c r="D1141" s="97">
        <f>ESTUDIANTES!D1141</f>
        <v>0</v>
      </c>
      <c r="E1141" s="97"/>
      <c r="F1141" s="97"/>
      <c r="G1141" s="97"/>
      <c r="H1141" s="57">
        <f>ESTUDIANTES!H1141</f>
        <v>0</v>
      </c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A1141" s="54"/>
      <c r="CB1141" s="54"/>
      <c r="CC1141" s="54"/>
      <c r="CD1141" s="54"/>
      <c r="CE1141" s="54"/>
      <c r="CF1141" s="54"/>
      <c r="CG1141" s="54"/>
      <c r="CH1141" s="54"/>
      <c r="CI1141" s="54"/>
      <c r="CJ1141" s="54"/>
      <c r="CK1141" s="54"/>
      <c r="CL1141" s="54"/>
      <c r="CM1141" s="54"/>
      <c r="CN1141" s="54"/>
      <c r="CO1141" s="54"/>
      <c r="CP1141" s="54"/>
      <c r="CQ1141" s="54"/>
      <c r="CR1141" s="54"/>
      <c r="CS1141" s="54"/>
      <c r="CT1141" s="54"/>
      <c r="CU1141" s="54"/>
      <c r="CV1141" s="54"/>
      <c r="CW1141" s="54"/>
      <c r="CX1141" s="54"/>
      <c r="CY1141" s="54"/>
      <c r="CZ1141" s="54"/>
      <c r="DA1141" s="54"/>
      <c r="DB1141" s="54"/>
      <c r="DC1141" s="54"/>
      <c r="DD1141" s="54"/>
      <c r="DE1141" s="54"/>
      <c r="DF1141" s="54"/>
      <c r="DG1141" s="54"/>
      <c r="DH1141" s="54"/>
      <c r="DI1141" s="54"/>
      <c r="DJ1141" s="54"/>
      <c r="DK1141" s="54"/>
      <c r="DL1141" s="54"/>
      <c r="DM1141" s="54"/>
      <c r="DN1141" s="54"/>
      <c r="DO1141" s="54"/>
      <c r="DP1141" s="54"/>
      <c r="DQ1141" s="54"/>
      <c r="DR1141" s="54"/>
      <c r="DS1141" s="54"/>
      <c r="DT1141" s="54"/>
      <c r="DU1141" s="54"/>
      <c r="DV1141" s="54"/>
      <c r="DW1141" s="54"/>
      <c r="DX1141" s="54"/>
      <c r="DY1141" s="54"/>
      <c r="DZ1141" s="54"/>
      <c r="EA1141" s="54"/>
      <c r="EB1141" s="54"/>
      <c r="EC1141" s="54"/>
      <c r="ED1141" s="54"/>
      <c r="EE1141" s="54"/>
      <c r="EF1141" s="54"/>
      <c r="EG1141" s="54"/>
      <c r="EH1141" s="54"/>
      <c r="EI1141" s="54"/>
      <c r="EJ1141" s="54"/>
      <c r="EK1141" s="54"/>
      <c r="EL1141" s="54"/>
      <c r="EM1141" s="54"/>
      <c r="EN1141" s="54"/>
      <c r="EO1141" s="54"/>
      <c r="EP1141" s="54"/>
      <c r="EQ1141" s="54"/>
      <c r="ER1141" s="54"/>
      <c r="ES1141" s="54"/>
      <c r="ET1141" s="54"/>
      <c r="EU1141" s="54"/>
      <c r="EV1141" s="54"/>
      <c r="EW1141" s="54"/>
      <c r="EX1141" s="54"/>
      <c r="EY1141" s="54"/>
      <c r="EZ1141" s="54"/>
      <c r="FA1141" s="54"/>
      <c r="FB1141" s="54"/>
      <c r="FC1141" s="54"/>
      <c r="FD1141" s="54"/>
      <c r="FE1141" s="54"/>
      <c r="FF1141" s="54"/>
      <c r="FG1141" s="54"/>
      <c r="FH1141" s="54"/>
      <c r="FI1141" s="54"/>
      <c r="FJ1141" s="54"/>
      <c r="FK1141" s="54"/>
      <c r="FL1141" s="54"/>
      <c r="FM1141" s="54"/>
      <c r="FN1141" s="54"/>
      <c r="FO1141" s="54"/>
      <c r="FP1141" s="54"/>
      <c r="FQ1141" s="54"/>
      <c r="FR1141" s="54"/>
      <c r="FS1141" s="54"/>
      <c r="FT1141" s="54"/>
      <c r="FU1141" s="54"/>
      <c r="FV1141" s="54"/>
      <c r="FW1141" s="54"/>
      <c r="FX1141" s="54"/>
      <c r="FY1141" s="54"/>
      <c r="FZ1141" s="54"/>
      <c r="GA1141" s="54"/>
      <c r="GB1141" s="54"/>
      <c r="GC1141" s="54"/>
      <c r="GD1141" s="54"/>
      <c r="GE1141" s="54"/>
      <c r="GF1141" s="54"/>
      <c r="GG1141" s="54"/>
      <c r="GH1141" s="54"/>
      <c r="GI1141" s="54"/>
      <c r="GJ1141" s="54"/>
      <c r="GK1141" s="54"/>
      <c r="GL1141" s="54"/>
      <c r="GM1141" s="54"/>
      <c r="GN1141" s="54"/>
      <c r="GO1141" s="54"/>
      <c r="GP1141" s="54"/>
      <c r="GQ1141" s="54"/>
      <c r="GR1141" s="54"/>
      <c r="GS1141" s="54"/>
      <c r="GT1141" s="54"/>
      <c r="GU1141" s="54"/>
      <c r="GV1141" s="54"/>
      <c r="GW1141" s="54"/>
      <c r="GX1141" s="54"/>
      <c r="GY1141" s="54"/>
      <c r="GZ1141" s="54"/>
      <c r="HA1141" s="54"/>
      <c r="HB1141" s="54"/>
      <c r="HC1141" s="54"/>
      <c r="HD1141" s="54"/>
      <c r="HE1141" s="54"/>
      <c r="HF1141" s="54"/>
      <c r="HG1141" s="54"/>
      <c r="HH1141" s="54"/>
      <c r="HI1141" s="54"/>
      <c r="HJ1141" s="54"/>
      <c r="HK1141" s="54"/>
      <c r="HL1141" s="54"/>
      <c r="HM1141" s="54"/>
      <c r="HN1141" s="54"/>
      <c r="HO1141" s="54"/>
      <c r="HP1141" s="54"/>
      <c r="HQ1141" s="54"/>
      <c r="HR1141" s="54"/>
      <c r="HS1141" s="54"/>
      <c r="HT1141" s="54"/>
      <c r="HU1141" s="54"/>
      <c r="HV1141" s="54"/>
      <c r="HW1141" s="54"/>
      <c r="HX1141" s="54"/>
      <c r="HY1141" s="54"/>
      <c r="HZ1141" s="54"/>
      <c r="IA1141" s="54"/>
      <c r="IB1141" s="54"/>
      <c r="IC1141" s="54"/>
      <c r="ID1141" s="54"/>
      <c r="IE1141" s="54"/>
      <c r="IF1141" s="54"/>
      <c r="IG1141" s="54"/>
      <c r="IH1141" s="54"/>
      <c r="II1141" s="54"/>
      <c r="IJ1141" s="54"/>
      <c r="IK1141" s="54"/>
      <c r="IL1141" s="54"/>
      <c r="IM1141" s="54"/>
      <c r="IN1141" s="54"/>
      <c r="IO1141" s="54"/>
      <c r="IP1141" s="54"/>
      <c r="IQ1141" s="54"/>
      <c r="IR1141" s="54"/>
      <c r="IS1141" s="54"/>
      <c r="IT1141" s="54"/>
      <c r="IU1141" s="54"/>
      <c r="IV1141" s="54"/>
      <c r="IW1141" s="54"/>
      <c r="IX1141" s="54"/>
      <c r="IY1141" s="54"/>
      <c r="IZ1141" s="54"/>
      <c r="JA1141" s="16"/>
      <c r="JB1141" s="16"/>
      <c r="JC1141" s="16"/>
      <c r="JD1141" s="16"/>
    </row>
    <row r="1142" spans="1:264" s="6" customFormat="1" x14ac:dyDescent="0.25">
      <c r="A1142" s="55">
        <v>1138</v>
      </c>
      <c r="B1142" s="56">
        <f>ESTUDIANTES!B1142</f>
        <v>0</v>
      </c>
      <c r="C1142" s="56">
        <f>ESTUDIANTES!C1142</f>
        <v>0</v>
      </c>
      <c r="D1142" s="97">
        <f>ESTUDIANTES!D1142</f>
        <v>0</v>
      </c>
      <c r="E1142" s="97"/>
      <c r="F1142" s="97"/>
      <c r="G1142" s="97"/>
      <c r="H1142" s="57">
        <f>ESTUDIANTES!H1142</f>
        <v>0</v>
      </c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  <c r="CP1142" s="54"/>
      <c r="CQ1142" s="54"/>
      <c r="CR1142" s="54"/>
      <c r="CS1142" s="54"/>
      <c r="CT1142" s="54"/>
      <c r="CU1142" s="54"/>
      <c r="CV1142" s="54"/>
      <c r="CW1142" s="54"/>
      <c r="CX1142" s="54"/>
      <c r="CY1142" s="54"/>
      <c r="CZ1142" s="54"/>
      <c r="DA1142" s="54"/>
      <c r="DB1142" s="54"/>
      <c r="DC1142" s="54"/>
      <c r="DD1142" s="54"/>
      <c r="DE1142" s="54"/>
      <c r="DF1142" s="54"/>
      <c r="DG1142" s="54"/>
      <c r="DH1142" s="54"/>
      <c r="DI1142" s="54"/>
      <c r="DJ1142" s="54"/>
      <c r="DK1142" s="54"/>
      <c r="DL1142" s="54"/>
      <c r="DM1142" s="54"/>
      <c r="DN1142" s="54"/>
      <c r="DO1142" s="54"/>
      <c r="DP1142" s="54"/>
      <c r="DQ1142" s="54"/>
      <c r="DR1142" s="54"/>
      <c r="DS1142" s="54"/>
      <c r="DT1142" s="54"/>
      <c r="DU1142" s="54"/>
      <c r="DV1142" s="54"/>
      <c r="DW1142" s="54"/>
      <c r="DX1142" s="54"/>
      <c r="DY1142" s="54"/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  <c r="EJ1142" s="54"/>
      <c r="EK1142" s="54"/>
      <c r="EL1142" s="54"/>
      <c r="EM1142" s="54"/>
      <c r="EN1142" s="54"/>
      <c r="EO1142" s="54"/>
      <c r="EP1142" s="54"/>
      <c r="EQ1142" s="54"/>
      <c r="ER1142" s="54"/>
      <c r="ES1142" s="54"/>
      <c r="ET1142" s="54"/>
      <c r="EU1142" s="54"/>
      <c r="EV1142" s="54"/>
      <c r="EW1142" s="54"/>
      <c r="EX1142" s="54"/>
      <c r="EY1142" s="54"/>
      <c r="EZ1142" s="54"/>
      <c r="FA1142" s="54"/>
      <c r="FB1142" s="54"/>
      <c r="FC1142" s="54"/>
      <c r="FD1142" s="54"/>
      <c r="FE1142" s="54"/>
      <c r="FF1142" s="54"/>
      <c r="FG1142" s="54"/>
      <c r="FH1142" s="54"/>
      <c r="FI1142" s="54"/>
      <c r="FJ1142" s="54"/>
      <c r="FK1142" s="54"/>
      <c r="FL1142" s="54"/>
      <c r="FM1142" s="54"/>
      <c r="FN1142" s="54"/>
      <c r="FO1142" s="54"/>
      <c r="FP1142" s="54"/>
      <c r="FQ1142" s="54"/>
      <c r="FR1142" s="54"/>
      <c r="FS1142" s="54"/>
      <c r="FT1142" s="54"/>
      <c r="FU1142" s="54"/>
      <c r="FV1142" s="54"/>
      <c r="FW1142" s="54"/>
      <c r="FX1142" s="54"/>
      <c r="FY1142" s="54"/>
      <c r="FZ1142" s="54"/>
      <c r="GA1142" s="54"/>
      <c r="GB1142" s="54"/>
      <c r="GC1142" s="54"/>
      <c r="GD1142" s="54"/>
      <c r="GE1142" s="54"/>
      <c r="GF1142" s="54"/>
      <c r="GG1142" s="54"/>
      <c r="GH1142" s="54"/>
      <c r="GI1142" s="54"/>
      <c r="GJ1142" s="54"/>
      <c r="GK1142" s="54"/>
      <c r="GL1142" s="54"/>
      <c r="GM1142" s="54"/>
      <c r="GN1142" s="54"/>
      <c r="GO1142" s="54"/>
      <c r="GP1142" s="54"/>
      <c r="GQ1142" s="54"/>
      <c r="GR1142" s="54"/>
      <c r="GS1142" s="54"/>
      <c r="GT1142" s="54"/>
      <c r="GU1142" s="54"/>
      <c r="GV1142" s="54"/>
      <c r="GW1142" s="54"/>
      <c r="GX1142" s="54"/>
      <c r="GY1142" s="54"/>
      <c r="GZ1142" s="54"/>
      <c r="HA1142" s="54"/>
      <c r="HB1142" s="54"/>
      <c r="HC1142" s="54"/>
      <c r="HD1142" s="54"/>
      <c r="HE1142" s="54"/>
      <c r="HF1142" s="54"/>
      <c r="HG1142" s="54"/>
      <c r="HH1142" s="54"/>
      <c r="HI1142" s="54"/>
      <c r="HJ1142" s="54"/>
      <c r="HK1142" s="54"/>
      <c r="HL1142" s="54"/>
      <c r="HM1142" s="54"/>
      <c r="HN1142" s="54"/>
      <c r="HO1142" s="54"/>
      <c r="HP1142" s="54"/>
      <c r="HQ1142" s="54"/>
      <c r="HR1142" s="54"/>
      <c r="HS1142" s="54"/>
      <c r="HT1142" s="54"/>
      <c r="HU1142" s="54"/>
      <c r="HV1142" s="54"/>
      <c r="HW1142" s="54"/>
      <c r="HX1142" s="54"/>
      <c r="HY1142" s="54"/>
      <c r="HZ1142" s="54"/>
      <c r="IA1142" s="54"/>
      <c r="IB1142" s="54"/>
      <c r="IC1142" s="54"/>
      <c r="ID1142" s="54"/>
      <c r="IE1142" s="54"/>
      <c r="IF1142" s="54"/>
      <c r="IG1142" s="54"/>
      <c r="IH1142" s="54"/>
      <c r="II1142" s="54"/>
      <c r="IJ1142" s="54"/>
      <c r="IK1142" s="54"/>
      <c r="IL1142" s="54"/>
      <c r="IM1142" s="54"/>
      <c r="IN1142" s="54"/>
      <c r="IO1142" s="54"/>
      <c r="IP1142" s="54"/>
      <c r="IQ1142" s="54"/>
      <c r="IR1142" s="54"/>
      <c r="IS1142" s="54"/>
      <c r="IT1142" s="54"/>
      <c r="IU1142" s="54"/>
      <c r="IV1142" s="54"/>
      <c r="IW1142" s="54"/>
      <c r="IX1142" s="54"/>
      <c r="IY1142" s="54"/>
      <c r="IZ1142" s="54"/>
      <c r="JA1142" s="16"/>
      <c r="JB1142" s="16"/>
      <c r="JC1142" s="16"/>
      <c r="JD1142" s="16"/>
    </row>
    <row r="1143" spans="1:264" s="6" customFormat="1" x14ac:dyDescent="0.25">
      <c r="A1143" s="55">
        <v>1139</v>
      </c>
      <c r="B1143" s="56">
        <f>ESTUDIANTES!B1143</f>
        <v>0</v>
      </c>
      <c r="C1143" s="56">
        <f>ESTUDIANTES!C1143</f>
        <v>0</v>
      </c>
      <c r="D1143" s="97">
        <f>ESTUDIANTES!D1143</f>
        <v>0</v>
      </c>
      <c r="E1143" s="97"/>
      <c r="F1143" s="97"/>
      <c r="G1143" s="97"/>
      <c r="H1143" s="57">
        <f>ESTUDIANTES!H1143</f>
        <v>0</v>
      </c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  <c r="CP1143" s="54"/>
      <c r="CQ1143" s="54"/>
      <c r="CR1143" s="54"/>
      <c r="CS1143" s="54"/>
      <c r="CT1143" s="54"/>
      <c r="CU1143" s="54"/>
      <c r="CV1143" s="54"/>
      <c r="CW1143" s="54"/>
      <c r="CX1143" s="54"/>
      <c r="CY1143" s="54"/>
      <c r="CZ1143" s="54"/>
      <c r="DA1143" s="54"/>
      <c r="DB1143" s="54"/>
      <c r="DC1143" s="54"/>
      <c r="DD1143" s="54"/>
      <c r="DE1143" s="54"/>
      <c r="DF1143" s="54"/>
      <c r="DG1143" s="54"/>
      <c r="DH1143" s="54"/>
      <c r="DI1143" s="54"/>
      <c r="DJ1143" s="54"/>
      <c r="DK1143" s="54"/>
      <c r="DL1143" s="54"/>
      <c r="DM1143" s="54"/>
      <c r="DN1143" s="54"/>
      <c r="DO1143" s="54"/>
      <c r="DP1143" s="54"/>
      <c r="DQ1143" s="54"/>
      <c r="DR1143" s="54"/>
      <c r="DS1143" s="54"/>
      <c r="DT1143" s="54"/>
      <c r="DU1143" s="54"/>
      <c r="DV1143" s="54"/>
      <c r="DW1143" s="54"/>
      <c r="DX1143" s="54"/>
      <c r="DY1143" s="54"/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  <c r="EJ1143" s="54"/>
      <c r="EK1143" s="54"/>
      <c r="EL1143" s="54"/>
      <c r="EM1143" s="54"/>
      <c r="EN1143" s="54"/>
      <c r="EO1143" s="54"/>
      <c r="EP1143" s="54"/>
      <c r="EQ1143" s="54"/>
      <c r="ER1143" s="54"/>
      <c r="ES1143" s="54"/>
      <c r="ET1143" s="54"/>
      <c r="EU1143" s="54"/>
      <c r="EV1143" s="54"/>
      <c r="EW1143" s="54"/>
      <c r="EX1143" s="54"/>
      <c r="EY1143" s="54"/>
      <c r="EZ1143" s="54"/>
      <c r="FA1143" s="54"/>
      <c r="FB1143" s="54"/>
      <c r="FC1143" s="54"/>
      <c r="FD1143" s="54"/>
      <c r="FE1143" s="54"/>
      <c r="FF1143" s="54"/>
      <c r="FG1143" s="54"/>
      <c r="FH1143" s="54"/>
      <c r="FI1143" s="54"/>
      <c r="FJ1143" s="54"/>
      <c r="FK1143" s="54"/>
      <c r="FL1143" s="54"/>
      <c r="FM1143" s="54"/>
      <c r="FN1143" s="54"/>
      <c r="FO1143" s="54"/>
      <c r="FP1143" s="54"/>
      <c r="FQ1143" s="54"/>
      <c r="FR1143" s="54"/>
      <c r="FS1143" s="54"/>
      <c r="FT1143" s="54"/>
      <c r="FU1143" s="54"/>
      <c r="FV1143" s="54"/>
      <c r="FW1143" s="54"/>
      <c r="FX1143" s="54"/>
      <c r="FY1143" s="54"/>
      <c r="FZ1143" s="54"/>
      <c r="GA1143" s="54"/>
      <c r="GB1143" s="54"/>
      <c r="GC1143" s="54"/>
      <c r="GD1143" s="54"/>
      <c r="GE1143" s="54"/>
      <c r="GF1143" s="54"/>
      <c r="GG1143" s="54"/>
      <c r="GH1143" s="54"/>
      <c r="GI1143" s="54"/>
      <c r="GJ1143" s="54"/>
      <c r="GK1143" s="54"/>
      <c r="GL1143" s="54"/>
      <c r="GM1143" s="54"/>
      <c r="GN1143" s="54"/>
      <c r="GO1143" s="54"/>
      <c r="GP1143" s="54"/>
      <c r="GQ1143" s="54"/>
      <c r="GR1143" s="54"/>
      <c r="GS1143" s="54"/>
      <c r="GT1143" s="54"/>
      <c r="GU1143" s="54"/>
      <c r="GV1143" s="54"/>
      <c r="GW1143" s="54"/>
      <c r="GX1143" s="54"/>
      <c r="GY1143" s="54"/>
      <c r="GZ1143" s="54"/>
      <c r="HA1143" s="54"/>
      <c r="HB1143" s="54"/>
      <c r="HC1143" s="54"/>
      <c r="HD1143" s="54"/>
      <c r="HE1143" s="54"/>
      <c r="HF1143" s="54"/>
      <c r="HG1143" s="54"/>
      <c r="HH1143" s="54"/>
      <c r="HI1143" s="54"/>
      <c r="HJ1143" s="54"/>
      <c r="HK1143" s="54"/>
      <c r="HL1143" s="54"/>
      <c r="HM1143" s="54"/>
      <c r="HN1143" s="54"/>
      <c r="HO1143" s="54"/>
      <c r="HP1143" s="54"/>
      <c r="HQ1143" s="54"/>
      <c r="HR1143" s="54"/>
      <c r="HS1143" s="54"/>
      <c r="HT1143" s="54"/>
      <c r="HU1143" s="54"/>
      <c r="HV1143" s="54"/>
      <c r="HW1143" s="54"/>
      <c r="HX1143" s="54"/>
      <c r="HY1143" s="54"/>
      <c r="HZ1143" s="54"/>
      <c r="IA1143" s="54"/>
      <c r="IB1143" s="54"/>
      <c r="IC1143" s="54"/>
      <c r="ID1143" s="54"/>
      <c r="IE1143" s="54"/>
      <c r="IF1143" s="54"/>
      <c r="IG1143" s="54"/>
      <c r="IH1143" s="54"/>
      <c r="II1143" s="54"/>
      <c r="IJ1143" s="54"/>
      <c r="IK1143" s="54"/>
      <c r="IL1143" s="54"/>
      <c r="IM1143" s="54"/>
      <c r="IN1143" s="54"/>
      <c r="IO1143" s="54"/>
      <c r="IP1143" s="54"/>
      <c r="IQ1143" s="54"/>
      <c r="IR1143" s="54"/>
      <c r="IS1143" s="54"/>
      <c r="IT1143" s="54"/>
      <c r="IU1143" s="54"/>
      <c r="IV1143" s="54"/>
      <c r="IW1143" s="54"/>
      <c r="IX1143" s="54"/>
      <c r="IY1143" s="54"/>
      <c r="IZ1143" s="54"/>
      <c r="JA1143" s="16"/>
      <c r="JB1143" s="16"/>
      <c r="JC1143" s="16"/>
      <c r="JD1143" s="16"/>
    </row>
    <row r="1144" spans="1:264" s="6" customFormat="1" x14ac:dyDescent="0.25">
      <c r="A1144" s="55">
        <v>1140</v>
      </c>
      <c r="B1144" s="56">
        <f>ESTUDIANTES!B1144</f>
        <v>0</v>
      </c>
      <c r="C1144" s="56">
        <f>ESTUDIANTES!C1144</f>
        <v>0</v>
      </c>
      <c r="D1144" s="97">
        <f>ESTUDIANTES!D1144</f>
        <v>0</v>
      </c>
      <c r="E1144" s="97"/>
      <c r="F1144" s="97"/>
      <c r="G1144" s="97"/>
      <c r="H1144" s="57">
        <f>ESTUDIANTES!H1144</f>
        <v>0</v>
      </c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  <c r="CP1144" s="54"/>
      <c r="CQ1144" s="54"/>
      <c r="CR1144" s="54"/>
      <c r="CS1144" s="54"/>
      <c r="CT1144" s="54"/>
      <c r="CU1144" s="54"/>
      <c r="CV1144" s="54"/>
      <c r="CW1144" s="54"/>
      <c r="CX1144" s="54"/>
      <c r="CY1144" s="54"/>
      <c r="CZ1144" s="54"/>
      <c r="DA1144" s="54"/>
      <c r="DB1144" s="54"/>
      <c r="DC1144" s="54"/>
      <c r="DD1144" s="54"/>
      <c r="DE1144" s="54"/>
      <c r="DF1144" s="54"/>
      <c r="DG1144" s="54"/>
      <c r="DH1144" s="54"/>
      <c r="DI1144" s="54"/>
      <c r="DJ1144" s="54"/>
      <c r="DK1144" s="54"/>
      <c r="DL1144" s="54"/>
      <c r="DM1144" s="54"/>
      <c r="DN1144" s="54"/>
      <c r="DO1144" s="54"/>
      <c r="DP1144" s="54"/>
      <c r="DQ1144" s="54"/>
      <c r="DR1144" s="54"/>
      <c r="DS1144" s="54"/>
      <c r="DT1144" s="54"/>
      <c r="DU1144" s="54"/>
      <c r="DV1144" s="54"/>
      <c r="DW1144" s="54"/>
      <c r="DX1144" s="54"/>
      <c r="DY1144" s="54"/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  <c r="EJ1144" s="54"/>
      <c r="EK1144" s="54"/>
      <c r="EL1144" s="54"/>
      <c r="EM1144" s="54"/>
      <c r="EN1144" s="54"/>
      <c r="EO1144" s="54"/>
      <c r="EP1144" s="54"/>
      <c r="EQ1144" s="54"/>
      <c r="ER1144" s="54"/>
      <c r="ES1144" s="54"/>
      <c r="ET1144" s="54"/>
      <c r="EU1144" s="54"/>
      <c r="EV1144" s="54"/>
      <c r="EW1144" s="54"/>
      <c r="EX1144" s="54"/>
      <c r="EY1144" s="54"/>
      <c r="EZ1144" s="54"/>
      <c r="FA1144" s="54"/>
      <c r="FB1144" s="54"/>
      <c r="FC1144" s="54"/>
      <c r="FD1144" s="54"/>
      <c r="FE1144" s="54"/>
      <c r="FF1144" s="54"/>
      <c r="FG1144" s="54"/>
      <c r="FH1144" s="54"/>
      <c r="FI1144" s="54"/>
      <c r="FJ1144" s="54"/>
      <c r="FK1144" s="54"/>
      <c r="FL1144" s="54"/>
      <c r="FM1144" s="54"/>
      <c r="FN1144" s="54"/>
      <c r="FO1144" s="54"/>
      <c r="FP1144" s="54"/>
      <c r="FQ1144" s="54"/>
      <c r="FR1144" s="54"/>
      <c r="FS1144" s="54"/>
      <c r="FT1144" s="54"/>
      <c r="FU1144" s="54"/>
      <c r="FV1144" s="54"/>
      <c r="FW1144" s="54"/>
      <c r="FX1144" s="54"/>
      <c r="FY1144" s="54"/>
      <c r="FZ1144" s="54"/>
      <c r="GA1144" s="54"/>
      <c r="GB1144" s="54"/>
      <c r="GC1144" s="54"/>
      <c r="GD1144" s="54"/>
      <c r="GE1144" s="54"/>
      <c r="GF1144" s="54"/>
      <c r="GG1144" s="54"/>
      <c r="GH1144" s="54"/>
      <c r="GI1144" s="54"/>
      <c r="GJ1144" s="54"/>
      <c r="GK1144" s="54"/>
      <c r="GL1144" s="54"/>
      <c r="GM1144" s="54"/>
      <c r="GN1144" s="54"/>
      <c r="GO1144" s="54"/>
      <c r="GP1144" s="54"/>
      <c r="GQ1144" s="54"/>
      <c r="GR1144" s="54"/>
      <c r="GS1144" s="54"/>
      <c r="GT1144" s="54"/>
      <c r="GU1144" s="54"/>
      <c r="GV1144" s="54"/>
      <c r="GW1144" s="54"/>
      <c r="GX1144" s="54"/>
      <c r="GY1144" s="54"/>
      <c r="GZ1144" s="54"/>
      <c r="HA1144" s="54"/>
      <c r="HB1144" s="54"/>
      <c r="HC1144" s="54"/>
      <c r="HD1144" s="54"/>
      <c r="HE1144" s="54"/>
      <c r="HF1144" s="54"/>
      <c r="HG1144" s="54"/>
      <c r="HH1144" s="54"/>
      <c r="HI1144" s="54"/>
      <c r="HJ1144" s="54"/>
      <c r="HK1144" s="54"/>
      <c r="HL1144" s="54"/>
      <c r="HM1144" s="54"/>
      <c r="HN1144" s="54"/>
      <c r="HO1144" s="54"/>
      <c r="HP1144" s="54"/>
      <c r="HQ1144" s="54"/>
      <c r="HR1144" s="54"/>
      <c r="HS1144" s="54"/>
      <c r="HT1144" s="54"/>
      <c r="HU1144" s="54"/>
      <c r="HV1144" s="54"/>
      <c r="HW1144" s="54"/>
      <c r="HX1144" s="54"/>
      <c r="HY1144" s="54"/>
      <c r="HZ1144" s="54"/>
      <c r="IA1144" s="54"/>
      <c r="IB1144" s="54"/>
      <c r="IC1144" s="54"/>
      <c r="ID1144" s="54"/>
      <c r="IE1144" s="54"/>
      <c r="IF1144" s="54"/>
      <c r="IG1144" s="54"/>
      <c r="IH1144" s="54"/>
      <c r="II1144" s="54"/>
      <c r="IJ1144" s="54"/>
      <c r="IK1144" s="54"/>
      <c r="IL1144" s="54"/>
      <c r="IM1144" s="54"/>
      <c r="IN1144" s="54"/>
      <c r="IO1144" s="54"/>
      <c r="IP1144" s="54"/>
      <c r="IQ1144" s="54"/>
      <c r="IR1144" s="54"/>
      <c r="IS1144" s="54"/>
      <c r="IT1144" s="54"/>
      <c r="IU1144" s="54"/>
      <c r="IV1144" s="54"/>
      <c r="IW1144" s="54"/>
      <c r="IX1144" s="54"/>
      <c r="IY1144" s="54"/>
      <c r="IZ1144" s="54"/>
      <c r="JA1144" s="16"/>
      <c r="JB1144" s="16"/>
      <c r="JC1144" s="16"/>
      <c r="JD1144" s="16"/>
    </row>
    <row r="1145" spans="1:264" s="6" customFormat="1" x14ac:dyDescent="0.25">
      <c r="A1145" s="55">
        <v>1141</v>
      </c>
      <c r="B1145" s="56">
        <f>ESTUDIANTES!B1145</f>
        <v>0</v>
      </c>
      <c r="C1145" s="56">
        <f>ESTUDIANTES!C1145</f>
        <v>0</v>
      </c>
      <c r="D1145" s="97">
        <f>ESTUDIANTES!D1145</f>
        <v>0</v>
      </c>
      <c r="E1145" s="97"/>
      <c r="F1145" s="97"/>
      <c r="G1145" s="97"/>
      <c r="H1145" s="57">
        <f>ESTUDIANTES!H1145</f>
        <v>0</v>
      </c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  <c r="CP1145" s="54"/>
      <c r="CQ1145" s="54"/>
      <c r="CR1145" s="54"/>
      <c r="CS1145" s="54"/>
      <c r="CT1145" s="54"/>
      <c r="CU1145" s="54"/>
      <c r="CV1145" s="54"/>
      <c r="CW1145" s="54"/>
      <c r="CX1145" s="54"/>
      <c r="CY1145" s="54"/>
      <c r="CZ1145" s="54"/>
      <c r="DA1145" s="54"/>
      <c r="DB1145" s="54"/>
      <c r="DC1145" s="54"/>
      <c r="DD1145" s="54"/>
      <c r="DE1145" s="54"/>
      <c r="DF1145" s="54"/>
      <c r="DG1145" s="54"/>
      <c r="DH1145" s="54"/>
      <c r="DI1145" s="54"/>
      <c r="DJ1145" s="54"/>
      <c r="DK1145" s="54"/>
      <c r="DL1145" s="54"/>
      <c r="DM1145" s="54"/>
      <c r="DN1145" s="54"/>
      <c r="DO1145" s="54"/>
      <c r="DP1145" s="54"/>
      <c r="DQ1145" s="54"/>
      <c r="DR1145" s="54"/>
      <c r="DS1145" s="54"/>
      <c r="DT1145" s="54"/>
      <c r="DU1145" s="54"/>
      <c r="DV1145" s="54"/>
      <c r="DW1145" s="54"/>
      <c r="DX1145" s="54"/>
      <c r="DY1145" s="54"/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  <c r="EJ1145" s="54"/>
      <c r="EK1145" s="54"/>
      <c r="EL1145" s="54"/>
      <c r="EM1145" s="54"/>
      <c r="EN1145" s="54"/>
      <c r="EO1145" s="54"/>
      <c r="EP1145" s="54"/>
      <c r="EQ1145" s="54"/>
      <c r="ER1145" s="54"/>
      <c r="ES1145" s="54"/>
      <c r="ET1145" s="54"/>
      <c r="EU1145" s="54"/>
      <c r="EV1145" s="54"/>
      <c r="EW1145" s="54"/>
      <c r="EX1145" s="54"/>
      <c r="EY1145" s="54"/>
      <c r="EZ1145" s="54"/>
      <c r="FA1145" s="54"/>
      <c r="FB1145" s="54"/>
      <c r="FC1145" s="54"/>
      <c r="FD1145" s="54"/>
      <c r="FE1145" s="54"/>
      <c r="FF1145" s="54"/>
      <c r="FG1145" s="54"/>
      <c r="FH1145" s="54"/>
      <c r="FI1145" s="54"/>
      <c r="FJ1145" s="54"/>
      <c r="FK1145" s="54"/>
      <c r="FL1145" s="54"/>
      <c r="FM1145" s="54"/>
      <c r="FN1145" s="54"/>
      <c r="FO1145" s="54"/>
      <c r="FP1145" s="54"/>
      <c r="FQ1145" s="54"/>
      <c r="FR1145" s="54"/>
      <c r="FS1145" s="54"/>
      <c r="FT1145" s="54"/>
      <c r="FU1145" s="54"/>
      <c r="FV1145" s="54"/>
      <c r="FW1145" s="54"/>
      <c r="FX1145" s="54"/>
      <c r="FY1145" s="54"/>
      <c r="FZ1145" s="54"/>
      <c r="GA1145" s="54"/>
      <c r="GB1145" s="54"/>
      <c r="GC1145" s="54"/>
      <c r="GD1145" s="54"/>
      <c r="GE1145" s="54"/>
      <c r="GF1145" s="54"/>
      <c r="GG1145" s="54"/>
      <c r="GH1145" s="54"/>
      <c r="GI1145" s="54"/>
      <c r="GJ1145" s="54"/>
      <c r="GK1145" s="54"/>
      <c r="GL1145" s="54"/>
      <c r="GM1145" s="54"/>
      <c r="GN1145" s="54"/>
      <c r="GO1145" s="54"/>
      <c r="GP1145" s="54"/>
      <c r="GQ1145" s="54"/>
      <c r="GR1145" s="54"/>
      <c r="GS1145" s="54"/>
      <c r="GT1145" s="54"/>
      <c r="GU1145" s="54"/>
      <c r="GV1145" s="54"/>
      <c r="GW1145" s="54"/>
      <c r="GX1145" s="54"/>
      <c r="GY1145" s="54"/>
      <c r="GZ1145" s="54"/>
      <c r="HA1145" s="54"/>
      <c r="HB1145" s="54"/>
      <c r="HC1145" s="54"/>
      <c r="HD1145" s="54"/>
      <c r="HE1145" s="54"/>
      <c r="HF1145" s="54"/>
      <c r="HG1145" s="54"/>
      <c r="HH1145" s="54"/>
      <c r="HI1145" s="54"/>
      <c r="HJ1145" s="54"/>
      <c r="HK1145" s="54"/>
      <c r="HL1145" s="54"/>
      <c r="HM1145" s="54"/>
      <c r="HN1145" s="54"/>
      <c r="HO1145" s="54"/>
      <c r="HP1145" s="54"/>
      <c r="HQ1145" s="54"/>
      <c r="HR1145" s="54"/>
      <c r="HS1145" s="54"/>
      <c r="HT1145" s="54"/>
      <c r="HU1145" s="54"/>
      <c r="HV1145" s="54"/>
      <c r="HW1145" s="54"/>
      <c r="HX1145" s="54"/>
      <c r="HY1145" s="54"/>
      <c r="HZ1145" s="54"/>
      <c r="IA1145" s="54"/>
      <c r="IB1145" s="54"/>
      <c r="IC1145" s="54"/>
      <c r="ID1145" s="54"/>
      <c r="IE1145" s="54"/>
      <c r="IF1145" s="54"/>
      <c r="IG1145" s="54"/>
      <c r="IH1145" s="54"/>
      <c r="II1145" s="54"/>
      <c r="IJ1145" s="54"/>
      <c r="IK1145" s="54"/>
      <c r="IL1145" s="54"/>
      <c r="IM1145" s="54"/>
      <c r="IN1145" s="54"/>
      <c r="IO1145" s="54"/>
      <c r="IP1145" s="54"/>
      <c r="IQ1145" s="54"/>
      <c r="IR1145" s="54"/>
      <c r="IS1145" s="54"/>
      <c r="IT1145" s="54"/>
      <c r="IU1145" s="54"/>
      <c r="IV1145" s="54"/>
      <c r="IW1145" s="54"/>
      <c r="IX1145" s="54"/>
      <c r="IY1145" s="54"/>
      <c r="IZ1145" s="54"/>
      <c r="JA1145" s="16"/>
      <c r="JB1145" s="16"/>
      <c r="JC1145" s="16"/>
      <c r="JD1145" s="16"/>
    </row>
    <row r="1146" spans="1:264" s="6" customFormat="1" x14ac:dyDescent="0.25">
      <c r="A1146" s="55">
        <v>1142</v>
      </c>
      <c r="B1146" s="56">
        <f>ESTUDIANTES!B1146</f>
        <v>0</v>
      </c>
      <c r="C1146" s="56">
        <f>ESTUDIANTES!C1146</f>
        <v>0</v>
      </c>
      <c r="D1146" s="97">
        <f>ESTUDIANTES!D1146</f>
        <v>0</v>
      </c>
      <c r="E1146" s="97"/>
      <c r="F1146" s="97"/>
      <c r="G1146" s="97"/>
      <c r="H1146" s="57">
        <f>ESTUDIANTES!H1146</f>
        <v>0</v>
      </c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  <c r="CP1146" s="54"/>
      <c r="CQ1146" s="54"/>
      <c r="CR1146" s="54"/>
      <c r="CS1146" s="54"/>
      <c r="CT1146" s="54"/>
      <c r="CU1146" s="54"/>
      <c r="CV1146" s="54"/>
      <c r="CW1146" s="54"/>
      <c r="CX1146" s="54"/>
      <c r="CY1146" s="54"/>
      <c r="CZ1146" s="54"/>
      <c r="DA1146" s="54"/>
      <c r="DB1146" s="54"/>
      <c r="DC1146" s="54"/>
      <c r="DD1146" s="54"/>
      <c r="DE1146" s="54"/>
      <c r="DF1146" s="54"/>
      <c r="DG1146" s="54"/>
      <c r="DH1146" s="54"/>
      <c r="DI1146" s="54"/>
      <c r="DJ1146" s="54"/>
      <c r="DK1146" s="54"/>
      <c r="DL1146" s="54"/>
      <c r="DM1146" s="54"/>
      <c r="DN1146" s="54"/>
      <c r="DO1146" s="54"/>
      <c r="DP1146" s="54"/>
      <c r="DQ1146" s="54"/>
      <c r="DR1146" s="54"/>
      <c r="DS1146" s="54"/>
      <c r="DT1146" s="54"/>
      <c r="DU1146" s="54"/>
      <c r="DV1146" s="54"/>
      <c r="DW1146" s="54"/>
      <c r="DX1146" s="54"/>
      <c r="DY1146" s="54"/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  <c r="EJ1146" s="54"/>
      <c r="EK1146" s="54"/>
      <c r="EL1146" s="54"/>
      <c r="EM1146" s="54"/>
      <c r="EN1146" s="54"/>
      <c r="EO1146" s="54"/>
      <c r="EP1146" s="54"/>
      <c r="EQ1146" s="54"/>
      <c r="ER1146" s="54"/>
      <c r="ES1146" s="54"/>
      <c r="ET1146" s="54"/>
      <c r="EU1146" s="54"/>
      <c r="EV1146" s="54"/>
      <c r="EW1146" s="54"/>
      <c r="EX1146" s="54"/>
      <c r="EY1146" s="54"/>
      <c r="EZ1146" s="54"/>
      <c r="FA1146" s="54"/>
      <c r="FB1146" s="54"/>
      <c r="FC1146" s="54"/>
      <c r="FD1146" s="54"/>
      <c r="FE1146" s="54"/>
      <c r="FF1146" s="54"/>
      <c r="FG1146" s="54"/>
      <c r="FH1146" s="54"/>
      <c r="FI1146" s="54"/>
      <c r="FJ1146" s="54"/>
      <c r="FK1146" s="54"/>
      <c r="FL1146" s="54"/>
      <c r="FM1146" s="54"/>
      <c r="FN1146" s="54"/>
      <c r="FO1146" s="54"/>
      <c r="FP1146" s="54"/>
      <c r="FQ1146" s="54"/>
      <c r="FR1146" s="54"/>
      <c r="FS1146" s="54"/>
      <c r="FT1146" s="54"/>
      <c r="FU1146" s="54"/>
      <c r="FV1146" s="54"/>
      <c r="FW1146" s="54"/>
      <c r="FX1146" s="54"/>
      <c r="FY1146" s="54"/>
      <c r="FZ1146" s="54"/>
      <c r="GA1146" s="54"/>
      <c r="GB1146" s="54"/>
      <c r="GC1146" s="54"/>
      <c r="GD1146" s="54"/>
      <c r="GE1146" s="54"/>
      <c r="GF1146" s="54"/>
      <c r="GG1146" s="54"/>
      <c r="GH1146" s="54"/>
      <c r="GI1146" s="54"/>
      <c r="GJ1146" s="54"/>
      <c r="GK1146" s="54"/>
      <c r="GL1146" s="54"/>
      <c r="GM1146" s="54"/>
      <c r="GN1146" s="54"/>
      <c r="GO1146" s="54"/>
      <c r="GP1146" s="54"/>
      <c r="GQ1146" s="54"/>
      <c r="GR1146" s="54"/>
      <c r="GS1146" s="54"/>
      <c r="GT1146" s="54"/>
      <c r="GU1146" s="54"/>
      <c r="GV1146" s="54"/>
      <c r="GW1146" s="54"/>
      <c r="GX1146" s="54"/>
      <c r="GY1146" s="54"/>
      <c r="GZ1146" s="54"/>
      <c r="HA1146" s="54"/>
      <c r="HB1146" s="54"/>
      <c r="HC1146" s="54"/>
      <c r="HD1146" s="54"/>
      <c r="HE1146" s="54"/>
      <c r="HF1146" s="54"/>
      <c r="HG1146" s="54"/>
      <c r="HH1146" s="54"/>
      <c r="HI1146" s="54"/>
      <c r="HJ1146" s="54"/>
      <c r="HK1146" s="54"/>
      <c r="HL1146" s="54"/>
      <c r="HM1146" s="54"/>
      <c r="HN1146" s="54"/>
      <c r="HO1146" s="54"/>
      <c r="HP1146" s="54"/>
      <c r="HQ1146" s="54"/>
      <c r="HR1146" s="54"/>
      <c r="HS1146" s="54"/>
      <c r="HT1146" s="54"/>
      <c r="HU1146" s="54"/>
      <c r="HV1146" s="54"/>
      <c r="HW1146" s="54"/>
      <c r="HX1146" s="54"/>
      <c r="HY1146" s="54"/>
      <c r="HZ1146" s="54"/>
      <c r="IA1146" s="54"/>
      <c r="IB1146" s="54"/>
      <c r="IC1146" s="54"/>
      <c r="ID1146" s="54"/>
      <c r="IE1146" s="54"/>
      <c r="IF1146" s="54"/>
      <c r="IG1146" s="54"/>
      <c r="IH1146" s="54"/>
      <c r="II1146" s="54"/>
      <c r="IJ1146" s="54"/>
      <c r="IK1146" s="54"/>
      <c r="IL1146" s="54"/>
      <c r="IM1146" s="54"/>
      <c r="IN1146" s="54"/>
      <c r="IO1146" s="54"/>
      <c r="IP1146" s="54"/>
      <c r="IQ1146" s="54"/>
      <c r="IR1146" s="54"/>
      <c r="IS1146" s="54"/>
      <c r="IT1146" s="54"/>
      <c r="IU1146" s="54"/>
      <c r="IV1146" s="54"/>
      <c r="IW1146" s="54"/>
      <c r="IX1146" s="54"/>
      <c r="IY1146" s="54"/>
      <c r="IZ1146" s="54"/>
      <c r="JA1146" s="16"/>
      <c r="JB1146" s="16"/>
      <c r="JC1146" s="16"/>
      <c r="JD1146" s="16"/>
    </row>
    <row r="1147" spans="1:264" s="6" customFormat="1" x14ac:dyDescent="0.25">
      <c r="A1147" s="55">
        <v>1143</v>
      </c>
      <c r="B1147" s="56">
        <f>ESTUDIANTES!B1147</f>
        <v>0</v>
      </c>
      <c r="C1147" s="56">
        <f>ESTUDIANTES!C1147</f>
        <v>0</v>
      </c>
      <c r="D1147" s="97">
        <f>ESTUDIANTES!D1147</f>
        <v>0</v>
      </c>
      <c r="E1147" s="97"/>
      <c r="F1147" s="97"/>
      <c r="G1147" s="97"/>
      <c r="H1147" s="57">
        <f>ESTUDIANTES!H1147</f>
        <v>0</v>
      </c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A1147" s="54"/>
      <c r="CB1147" s="54"/>
      <c r="CC1147" s="54"/>
      <c r="CD1147" s="54"/>
      <c r="CE1147" s="54"/>
      <c r="CF1147" s="54"/>
      <c r="CG1147" s="54"/>
      <c r="CH1147" s="54"/>
      <c r="CI1147" s="54"/>
      <c r="CJ1147" s="54"/>
      <c r="CK1147" s="54"/>
      <c r="CL1147" s="54"/>
      <c r="CM1147" s="54"/>
      <c r="CN1147" s="54"/>
      <c r="CO1147" s="54"/>
      <c r="CP1147" s="54"/>
      <c r="CQ1147" s="54"/>
      <c r="CR1147" s="54"/>
      <c r="CS1147" s="54"/>
      <c r="CT1147" s="54"/>
      <c r="CU1147" s="54"/>
      <c r="CV1147" s="54"/>
      <c r="CW1147" s="54"/>
      <c r="CX1147" s="54"/>
      <c r="CY1147" s="54"/>
      <c r="CZ1147" s="54"/>
      <c r="DA1147" s="54"/>
      <c r="DB1147" s="54"/>
      <c r="DC1147" s="54"/>
      <c r="DD1147" s="54"/>
      <c r="DE1147" s="54"/>
      <c r="DF1147" s="54"/>
      <c r="DG1147" s="54"/>
      <c r="DH1147" s="54"/>
      <c r="DI1147" s="54"/>
      <c r="DJ1147" s="54"/>
      <c r="DK1147" s="54"/>
      <c r="DL1147" s="54"/>
      <c r="DM1147" s="54"/>
      <c r="DN1147" s="54"/>
      <c r="DO1147" s="54"/>
      <c r="DP1147" s="54"/>
      <c r="DQ1147" s="54"/>
      <c r="DR1147" s="54"/>
      <c r="DS1147" s="54"/>
      <c r="DT1147" s="54"/>
      <c r="DU1147" s="54"/>
      <c r="DV1147" s="54"/>
      <c r="DW1147" s="54"/>
      <c r="DX1147" s="54"/>
      <c r="DY1147" s="54"/>
      <c r="DZ1147" s="54"/>
      <c r="EA1147" s="54"/>
      <c r="EB1147" s="54"/>
      <c r="EC1147" s="54"/>
      <c r="ED1147" s="54"/>
      <c r="EE1147" s="54"/>
      <c r="EF1147" s="54"/>
      <c r="EG1147" s="54"/>
      <c r="EH1147" s="54"/>
      <c r="EI1147" s="54"/>
      <c r="EJ1147" s="54"/>
      <c r="EK1147" s="54"/>
      <c r="EL1147" s="54"/>
      <c r="EM1147" s="54"/>
      <c r="EN1147" s="54"/>
      <c r="EO1147" s="54"/>
      <c r="EP1147" s="54"/>
      <c r="EQ1147" s="54"/>
      <c r="ER1147" s="54"/>
      <c r="ES1147" s="54"/>
      <c r="ET1147" s="54"/>
      <c r="EU1147" s="54"/>
      <c r="EV1147" s="54"/>
      <c r="EW1147" s="54"/>
      <c r="EX1147" s="54"/>
      <c r="EY1147" s="54"/>
      <c r="EZ1147" s="54"/>
      <c r="FA1147" s="54"/>
      <c r="FB1147" s="54"/>
      <c r="FC1147" s="54"/>
      <c r="FD1147" s="54"/>
      <c r="FE1147" s="54"/>
      <c r="FF1147" s="54"/>
      <c r="FG1147" s="54"/>
      <c r="FH1147" s="54"/>
      <c r="FI1147" s="54"/>
      <c r="FJ1147" s="54"/>
      <c r="FK1147" s="54"/>
      <c r="FL1147" s="54"/>
      <c r="FM1147" s="54"/>
      <c r="FN1147" s="54"/>
      <c r="FO1147" s="54"/>
      <c r="FP1147" s="54"/>
      <c r="FQ1147" s="54"/>
      <c r="FR1147" s="54"/>
      <c r="FS1147" s="54"/>
      <c r="FT1147" s="54"/>
      <c r="FU1147" s="54"/>
      <c r="FV1147" s="54"/>
      <c r="FW1147" s="54"/>
      <c r="FX1147" s="54"/>
      <c r="FY1147" s="54"/>
      <c r="FZ1147" s="54"/>
      <c r="GA1147" s="54"/>
      <c r="GB1147" s="54"/>
      <c r="GC1147" s="54"/>
      <c r="GD1147" s="54"/>
      <c r="GE1147" s="54"/>
      <c r="GF1147" s="54"/>
      <c r="GG1147" s="54"/>
      <c r="GH1147" s="54"/>
      <c r="GI1147" s="54"/>
      <c r="GJ1147" s="54"/>
      <c r="GK1147" s="54"/>
      <c r="GL1147" s="54"/>
      <c r="GM1147" s="54"/>
      <c r="GN1147" s="54"/>
      <c r="GO1147" s="54"/>
      <c r="GP1147" s="54"/>
      <c r="GQ1147" s="54"/>
      <c r="GR1147" s="54"/>
      <c r="GS1147" s="54"/>
      <c r="GT1147" s="54"/>
      <c r="GU1147" s="54"/>
      <c r="GV1147" s="54"/>
      <c r="GW1147" s="54"/>
      <c r="GX1147" s="54"/>
      <c r="GY1147" s="54"/>
      <c r="GZ1147" s="54"/>
      <c r="HA1147" s="54"/>
      <c r="HB1147" s="54"/>
      <c r="HC1147" s="54"/>
      <c r="HD1147" s="54"/>
      <c r="HE1147" s="54"/>
      <c r="HF1147" s="54"/>
      <c r="HG1147" s="54"/>
      <c r="HH1147" s="54"/>
      <c r="HI1147" s="54"/>
      <c r="HJ1147" s="54"/>
      <c r="HK1147" s="54"/>
      <c r="HL1147" s="54"/>
      <c r="HM1147" s="54"/>
      <c r="HN1147" s="54"/>
      <c r="HO1147" s="54"/>
      <c r="HP1147" s="54"/>
      <c r="HQ1147" s="54"/>
      <c r="HR1147" s="54"/>
      <c r="HS1147" s="54"/>
      <c r="HT1147" s="54"/>
      <c r="HU1147" s="54"/>
      <c r="HV1147" s="54"/>
      <c r="HW1147" s="54"/>
      <c r="HX1147" s="54"/>
      <c r="HY1147" s="54"/>
      <c r="HZ1147" s="54"/>
      <c r="IA1147" s="54"/>
      <c r="IB1147" s="54"/>
      <c r="IC1147" s="54"/>
      <c r="ID1147" s="54"/>
      <c r="IE1147" s="54"/>
      <c r="IF1147" s="54"/>
      <c r="IG1147" s="54"/>
      <c r="IH1147" s="54"/>
      <c r="II1147" s="54"/>
      <c r="IJ1147" s="54"/>
      <c r="IK1147" s="54"/>
      <c r="IL1147" s="54"/>
      <c r="IM1147" s="54"/>
      <c r="IN1147" s="54"/>
      <c r="IO1147" s="54"/>
      <c r="IP1147" s="54"/>
      <c r="IQ1147" s="54"/>
      <c r="IR1147" s="54"/>
      <c r="IS1147" s="54"/>
      <c r="IT1147" s="54"/>
      <c r="IU1147" s="54"/>
      <c r="IV1147" s="54"/>
      <c r="IW1147" s="54"/>
      <c r="IX1147" s="54"/>
      <c r="IY1147" s="54"/>
      <c r="IZ1147" s="54"/>
      <c r="JA1147" s="16"/>
      <c r="JB1147" s="16"/>
      <c r="JC1147" s="16"/>
      <c r="JD1147" s="16"/>
    </row>
    <row r="1148" spans="1:264" s="6" customFormat="1" x14ac:dyDescent="0.25">
      <c r="A1148" s="55">
        <v>1144</v>
      </c>
      <c r="B1148" s="56">
        <f>ESTUDIANTES!B1148</f>
        <v>0</v>
      </c>
      <c r="C1148" s="56">
        <f>ESTUDIANTES!C1148</f>
        <v>0</v>
      </c>
      <c r="D1148" s="97">
        <f>ESTUDIANTES!D1148</f>
        <v>0</v>
      </c>
      <c r="E1148" s="97"/>
      <c r="F1148" s="97"/>
      <c r="G1148" s="97"/>
      <c r="H1148" s="57">
        <f>ESTUDIANTES!H1148</f>
        <v>0</v>
      </c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  <c r="AL1148" s="54"/>
      <c r="AM1148" s="54"/>
      <c r="AN1148" s="54"/>
      <c r="AO1148" s="54"/>
      <c r="AP1148" s="54"/>
      <c r="AQ1148" s="54"/>
      <c r="AR1148" s="54"/>
      <c r="AS1148" s="54"/>
      <c r="AT1148" s="54"/>
      <c r="AU1148" s="54"/>
      <c r="AV1148" s="54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4"/>
      <c r="BW1148" s="54"/>
      <c r="BX1148" s="54"/>
      <c r="BY1148" s="54"/>
      <c r="BZ1148" s="54"/>
      <c r="CA1148" s="54"/>
      <c r="CB1148" s="54"/>
      <c r="CC1148" s="54"/>
      <c r="CD1148" s="54"/>
      <c r="CE1148" s="54"/>
      <c r="CF1148" s="54"/>
      <c r="CG1148" s="54"/>
      <c r="CH1148" s="54"/>
      <c r="CI1148" s="54"/>
      <c r="CJ1148" s="54"/>
      <c r="CK1148" s="54"/>
      <c r="CL1148" s="54"/>
      <c r="CM1148" s="54"/>
      <c r="CN1148" s="54"/>
      <c r="CO1148" s="54"/>
      <c r="CP1148" s="54"/>
      <c r="CQ1148" s="54"/>
      <c r="CR1148" s="54"/>
      <c r="CS1148" s="54"/>
      <c r="CT1148" s="54"/>
      <c r="CU1148" s="54"/>
      <c r="CV1148" s="54"/>
      <c r="CW1148" s="54"/>
      <c r="CX1148" s="54"/>
      <c r="CY1148" s="54"/>
      <c r="CZ1148" s="54"/>
      <c r="DA1148" s="54"/>
      <c r="DB1148" s="54"/>
      <c r="DC1148" s="54"/>
      <c r="DD1148" s="54"/>
      <c r="DE1148" s="54"/>
      <c r="DF1148" s="54"/>
      <c r="DG1148" s="54"/>
      <c r="DH1148" s="54"/>
      <c r="DI1148" s="54"/>
      <c r="DJ1148" s="54"/>
      <c r="DK1148" s="54"/>
      <c r="DL1148" s="54"/>
      <c r="DM1148" s="54"/>
      <c r="DN1148" s="54"/>
      <c r="DO1148" s="54"/>
      <c r="DP1148" s="54"/>
      <c r="DQ1148" s="54"/>
      <c r="DR1148" s="54"/>
      <c r="DS1148" s="54"/>
      <c r="DT1148" s="54"/>
      <c r="DU1148" s="54"/>
      <c r="DV1148" s="54"/>
      <c r="DW1148" s="54"/>
      <c r="DX1148" s="54"/>
      <c r="DY1148" s="54"/>
      <c r="DZ1148" s="54"/>
      <c r="EA1148" s="54"/>
      <c r="EB1148" s="54"/>
      <c r="EC1148" s="54"/>
      <c r="ED1148" s="54"/>
      <c r="EE1148" s="54"/>
      <c r="EF1148" s="54"/>
      <c r="EG1148" s="54"/>
      <c r="EH1148" s="54"/>
      <c r="EI1148" s="54"/>
      <c r="EJ1148" s="54"/>
      <c r="EK1148" s="54"/>
      <c r="EL1148" s="54"/>
      <c r="EM1148" s="54"/>
      <c r="EN1148" s="54"/>
      <c r="EO1148" s="54"/>
      <c r="EP1148" s="54"/>
      <c r="EQ1148" s="54"/>
      <c r="ER1148" s="54"/>
      <c r="ES1148" s="54"/>
      <c r="ET1148" s="54"/>
      <c r="EU1148" s="54"/>
      <c r="EV1148" s="54"/>
      <c r="EW1148" s="54"/>
      <c r="EX1148" s="54"/>
      <c r="EY1148" s="54"/>
      <c r="EZ1148" s="54"/>
      <c r="FA1148" s="54"/>
      <c r="FB1148" s="54"/>
      <c r="FC1148" s="54"/>
      <c r="FD1148" s="54"/>
      <c r="FE1148" s="54"/>
      <c r="FF1148" s="54"/>
      <c r="FG1148" s="54"/>
      <c r="FH1148" s="54"/>
      <c r="FI1148" s="54"/>
      <c r="FJ1148" s="54"/>
      <c r="FK1148" s="54"/>
      <c r="FL1148" s="54"/>
      <c r="FM1148" s="54"/>
      <c r="FN1148" s="54"/>
      <c r="FO1148" s="54"/>
      <c r="FP1148" s="54"/>
      <c r="FQ1148" s="54"/>
      <c r="FR1148" s="54"/>
      <c r="FS1148" s="54"/>
      <c r="FT1148" s="54"/>
      <c r="FU1148" s="54"/>
      <c r="FV1148" s="54"/>
      <c r="FW1148" s="54"/>
      <c r="FX1148" s="54"/>
      <c r="FY1148" s="54"/>
      <c r="FZ1148" s="54"/>
      <c r="GA1148" s="54"/>
      <c r="GB1148" s="54"/>
      <c r="GC1148" s="54"/>
      <c r="GD1148" s="54"/>
      <c r="GE1148" s="54"/>
      <c r="GF1148" s="54"/>
      <c r="GG1148" s="54"/>
      <c r="GH1148" s="54"/>
      <c r="GI1148" s="54"/>
      <c r="GJ1148" s="54"/>
      <c r="GK1148" s="54"/>
      <c r="GL1148" s="54"/>
      <c r="GM1148" s="54"/>
      <c r="GN1148" s="54"/>
      <c r="GO1148" s="54"/>
      <c r="GP1148" s="54"/>
      <c r="GQ1148" s="54"/>
      <c r="GR1148" s="54"/>
      <c r="GS1148" s="54"/>
      <c r="GT1148" s="54"/>
      <c r="GU1148" s="54"/>
      <c r="GV1148" s="54"/>
      <c r="GW1148" s="54"/>
      <c r="GX1148" s="54"/>
      <c r="GY1148" s="54"/>
      <c r="GZ1148" s="54"/>
      <c r="HA1148" s="54"/>
      <c r="HB1148" s="54"/>
      <c r="HC1148" s="54"/>
      <c r="HD1148" s="54"/>
      <c r="HE1148" s="54"/>
      <c r="HF1148" s="54"/>
      <c r="HG1148" s="54"/>
      <c r="HH1148" s="54"/>
      <c r="HI1148" s="54"/>
      <c r="HJ1148" s="54"/>
      <c r="HK1148" s="54"/>
      <c r="HL1148" s="54"/>
      <c r="HM1148" s="54"/>
      <c r="HN1148" s="54"/>
      <c r="HO1148" s="54"/>
      <c r="HP1148" s="54"/>
      <c r="HQ1148" s="54"/>
      <c r="HR1148" s="54"/>
      <c r="HS1148" s="54"/>
      <c r="HT1148" s="54"/>
      <c r="HU1148" s="54"/>
      <c r="HV1148" s="54"/>
      <c r="HW1148" s="54"/>
      <c r="HX1148" s="54"/>
      <c r="HY1148" s="54"/>
      <c r="HZ1148" s="54"/>
      <c r="IA1148" s="54"/>
      <c r="IB1148" s="54"/>
      <c r="IC1148" s="54"/>
      <c r="ID1148" s="54"/>
      <c r="IE1148" s="54"/>
      <c r="IF1148" s="54"/>
      <c r="IG1148" s="54"/>
      <c r="IH1148" s="54"/>
      <c r="II1148" s="54"/>
      <c r="IJ1148" s="54"/>
      <c r="IK1148" s="54"/>
      <c r="IL1148" s="54"/>
      <c r="IM1148" s="54"/>
      <c r="IN1148" s="54"/>
      <c r="IO1148" s="54"/>
      <c r="IP1148" s="54"/>
      <c r="IQ1148" s="54"/>
      <c r="IR1148" s="54"/>
      <c r="IS1148" s="54"/>
      <c r="IT1148" s="54"/>
      <c r="IU1148" s="54"/>
      <c r="IV1148" s="54"/>
      <c r="IW1148" s="54"/>
      <c r="IX1148" s="54"/>
      <c r="IY1148" s="54"/>
      <c r="IZ1148" s="54"/>
      <c r="JA1148" s="16"/>
      <c r="JB1148" s="16"/>
      <c r="JC1148" s="16"/>
      <c r="JD1148" s="16"/>
    </row>
    <row r="1149" spans="1:264" s="6" customFormat="1" x14ac:dyDescent="0.25">
      <c r="A1149" s="55">
        <v>1145</v>
      </c>
      <c r="B1149" s="56">
        <f>ESTUDIANTES!B1149</f>
        <v>0</v>
      </c>
      <c r="C1149" s="56">
        <f>ESTUDIANTES!C1149</f>
        <v>0</v>
      </c>
      <c r="D1149" s="97">
        <f>ESTUDIANTES!D1149</f>
        <v>0</v>
      </c>
      <c r="E1149" s="97"/>
      <c r="F1149" s="97"/>
      <c r="G1149" s="97"/>
      <c r="H1149" s="57">
        <f>ESTUDIANTES!H1149</f>
        <v>0</v>
      </c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  <c r="CP1149" s="54"/>
      <c r="CQ1149" s="54"/>
      <c r="CR1149" s="54"/>
      <c r="CS1149" s="54"/>
      <c r="CT1149" s="54"/>
      <c r="CU1149" s="54"/>
      <c r="CV1149" s="54"/>
      <c r="CW1149" s="54"/>
      <c r="CX1149" s="54"/>
      <c r="CY1149" s="54"/>
      <c r="CZ1149" s="54"/>
      <c r="DA1149" s="54"/>
      <c r="DB1149" s="54"/>
      <c r="DC1149" s="54"/>
      <c r="DD1149" s="54"/>
      <c r="DE1149" s="54"/>
      <c r="DF1149" s="54"/>
      <c r="DG1149" s="54"/>
      <c r="DH1149" s="54"/>
      <c r="DI1149" s="54"/>
      <c r="DJ1149" s="54"/>
      <c r="DK1149" s="54"/>
      <c r="DL1149" s="54"/>
      <c r="DM1149" s="54"/>
      <c r="DN1149" s="54"/>
      <c r="DO1149" s="54"/>
      <c r="DP1149" s="54"/>
      <c r="DQ1149" s="54"/>
      <c r="DR1149" s="54"/>
      <c r="DS1149" s="54"/>
      <c r="DT1149" s="54"/>
      <c r="DU1149" s="54"/>
      <c r="DV1149" s="54"/>
      <c r="DW1149" s="54"/>
      <c r="DX1149" s="54"/>
      <c r="DY1149" s="54"/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  <c r="EJ1149" s="54"/>
      <c r="EK1149" s="54"/>
      <c r="EL1149" s="54"/>
      <c r="EM1149" s="54"/>
      <c r="EN1149" s="54"/>
      <c r="EO1149" s="54"/>
      <c r="EP1149" s="54"/>
      <c r="EQ1149" s="54"/>
      <c r="ER1149" s="54"/>
      <c r="ES1149" s="54"/>
      <c r="ET1149" s="54"/>
      <c r="EU1149" s="54"/>
      <c r="EV1149" s="54"/>
      <c r="EW1149" s="54"/>
      <c r="EX1149" s="54"/>
      <c r="EY1149" s="54"/>
      <c r="EZ1149" s="54"/>
      <c r="FA1149" s="54"/>
      <c r="FB1149" s="54"/>
      <c r="FC1149" s="54"/>
      <c r="FD1149" s="54"/>
      <c r="FE1149" s="54"/>
      <c r="FF1149" s="54"/>
      <c r="FG1149" s="54"/>
      <c r="FH1149" s="54"/>
      <c r="FI1149" s="54"/>
      <c r="FJ1149" s="54"/>
      <c r="FK1149" s="54"/>
      <c r="FL1149" s="54"/>
      <c r="FM1149" s="54"/>
      <c r="FN1149" s="54"/>
      <c r="FO1149" s="54"/>
      <c r="FP1149" s="54"/>
      <c r="FQ1149" s="54"/>
      <c r="FR1149" s="54"/>
      <c r="FS1149" s="54"/>
      <c r="FT1149" s="54"/>
      <c r="FU1149" s="54"/>
      <c r="FV1149" s="54"/>
      <c r="FW1149" s="54"/>
      <c r="FX1149" s="54"/>
      <c r="FY1149" s="54"/>
      <c r="FZ1149" s="54"/>
      <c r="GA1149" s="54"/>
      <c r="GB1149" s="54"/>
      <c r="GC1149" s="54"/>
      <c r="GD1149" s="54"/>
      <c r="GE1149" s="54"/>
      <c r="GF1149" s="54"/>
      <c r="GG1149" s="54"/>
      <c r="GH1149" s="54"/>
      <c r="GI1149" s="54"/>
      <c r="GJ1149" s="54"/>
      <c r="GK1149" s="54"/>
      <c r="GL1149" s="54"/>
      <c r="GM1149" s="54"/>
      <c r="GN1149" s="54"/>
      <c r="GO1149" s="54"/>
      <c r="GP1149" s="54"/>
      <c r="GQ1149" s="54"/>
      <c r="GR1149" s="54"/>
      <c r="GS1149" s="54"/>
      <c r="GT1149" s="54"/>
      <c r="GU1149" s="54"/>
      <c r="GV1149" s="54"/>
      <c r="GW1149" s="54"/>
      <c r="GX1149" s="54"/>
      <c r="GY1149" s="54"/>
      <c r="GZ1149" s="54"/>
      <c r="HA1149" s="54"/>
      <c r="HB1149" s="54"/>
      <c r="HC1149" s="54"/>
      <c r="HD1149" s="54"/>
      <c r="HE1149" s="54"/>
      <c r="HF1149" s="54"/>
      <c r="HG1149" s="54"/>
      <c r="HH1149" s="54"/>
      <c r="HI1149" s="54"/>
      <c r="HJ1149" s="54"/>
      <c r="HK1149" s="54"/>
      <c r="HL1149" s="54"/>
      <c r="HM1149" s="54"/>
      <c r="HN1149" s="54"/>
      <c r="HO1149" s="54"/>
      <c r="HP1149" s="54"/>
      <c r="HQ1149" s="54"/>
      <c r="HR1149" s="54"/>
      <c r="HS1149" s="54"/>
      <c r="HT1149" s="54"/>
      <c r="HU1149" s="54"/>
      <c r="HV1149" s="54"/>
      <c r="HW1149" s="54"/>
      <c r="HX1149" s="54"/>
      <c r="HY1149" s="54"/>
      <c r="HZ1149" s="54"/>
      <c r="IA1149" s="54"/>
      <c r="IB1149" s="54"/>
      <c r="IC1149" s="54"/>
      <c r="ID1149" s="54"/>
      <c r="IE1149" s="54"/>
      <c r="IF1149" s="54"/>
      <c r="IG1149" s="54"/>
      <c r="IH1149" s="54"/>
      <c r="II1149" s="54"/>
      <c r="IJ1149" s="54"/>
      <c r="IK1149" s="54"/>
      <c r="IL1149" s="54"/>
      <c r="IM1149" s="54"/>
      <c r="IN1149" s="54"/>
      <c r="IO1149" s="54"/>
      <c r="IP1149" s="54"/>
      <c r="IQ1149" s="54"/>
      <c r="IR1149" s="54"/>
      <c r="IS1149" s="54"/>
      <c r="IT1149" s="54"/>
      <c r="IU1149" s="54"/>
      <c r="IV1149" s="54"/>
      <c r="IW1149" s="54"/>
      <c r="IX1149" s="54"/>
      <c r="IY1149" s="54"/>
      <c r="IZ1149" s="54"/>
      <c r="JA1149" s="16"/>
      <c r="JB1149" s="16"/>
      <c r="JC1149" s="16"/>
      <c r="JD1149" s="16"/>
    </row>
    <row r="1150" spans="1:264" s="6" customFormat="1" x14ac:dyDescent="0.25">
      <c r="A1150" s="55">
        <v>1146</v>
      </c>
      <c r="B1150" s="56">
        <f>ESTUDIANTES!B1150</f>
        <v>0</v>
      </c>
      <c r="C1150" s="56">
        <f>ESTUDIANTES!C1150</f>
        <v>0</v>
      </c>
      <c r="D1150" s="97">
        <f>ESTUDIANTES!D1150</f>
        <v>0</v>
      </c>
      <c r="E1150" s="97"/>
      <c r="F1150" s="97"/>
      <c r="G1150" s="97"/>
      <c r="H1150" s="57">
        <f>ESTUDIANTES!H1150</f>
        <v>0</v>
      </c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  <c r="CP1150" s="54"/>
      <c r="CQ1150" s="54"/>
      <c r="CR1150" s="54"/>
      <c r="CS1150" s="54"/>
      <c r="CT1150" s="54"/>
      <c r="CU1150" s="54"/>
      <c r="CV1150" s="54"/>
      <c r="CW1150" s="54"/>
      <c r="CX1150" s="54"/>
      <c r="CY1150" s="54"/>
      <c r="CZ1150" s="54"/>
      <c r="DA1150" s="54"/>
      <c r="DB1150" s="54"/>
      <c r="DC1150" s="54"/>
      <c r="DD1150" s="54"/>
      <c r="DE1150" s="54"/>
      <c r="DF1150" s="54"/>
      <c r="DG1150" s="54"/>
      <c r="DH1150" s="54"/>
      <c r="DI1150" s="54"/>
      <c r="DJ1150" s="54"/>
      <c r="DK1150" s="54"/>
      <c r="DL1150" s="54"/>
      <c r="DM1150" s="54"/>
      <c r="DN1150" s="54"/>
      <c r="DO1150" s="54"/>
      <c r="DP1150" s="54"/>
      <c r="DQ1150" s="54"/>
      <c r="DR1150" s="54"/>
      <c r="DS1150" s="54"/>
      <c r="DT1150" s="54"/>
      <c r="DU1150" s="54"/>
      <c r="DV1150" s="54"/>
      <c r="DW1150" s="54"/>
      <c r="DX1150" s="54"/>
      <c r="DY1150" s="54"/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  <c r="EJ1150" s="54"/>
      <c r="EK1150" s="54"/>
      <c r="EL1150" s="54"/>
      <c r="EM1150" s="54"/>
      <c r="EN1150" s="54"/>
      <c r="EO1150" s="54"/>
      <c r="EP1150" s="54"/>
      <c r="EQ1150" s="54"/>
      <c r="ER1150" s="54"/>
      <c r="ES1150" s="54"/>
      <c r="ET1150" s="54"/>
      <c r="EU1150" s="54"/>
      <c r="EV1150" s="54"/>
      <c r="EW1150" s="54"/>
      <c r="EX1150" s="54"/>
      <c r="EY1150" s="54"/>
      <c r="EZ1150" s="54"/>
      <c r="FA1150" s="54"/>
      <c r="FB1150" s="54"/>
      <c r="FC1150" s="54"/>
      <c r="FD1150" s="54"/>
      <c r="FE1150" s="54"/>
      <c r="FF1150" s="54"/>
      <c r="FG1150" s="54"/>
      <c r="FH1150" s="54"/>
      <c r="FI1150" s="54"/>
      <c r="FJ1150" s="54"/>
      <c r="FK1150" s="54"/>
      <c r="FL1150" s="54"/>
      <c r="FM1150" s="54"/>
      <c r="FN1150" s="54"/>
      <c r="FO1150" s="54"/>
      <c r="FP1150" s="54"/>
      <c r="FQ1150" s="54"/>
      <c r="FR1150" s="54"/>
      <c r="FS1150" s="54"/>
      <c r="FT1150" s="54"/>
      <c r="FU1150" s="54"/>
      <c r="FV1150" s="54"/>
      <c r="FW1150" s="54"/>
      <c r="FX1150" s="54"/>
      <c r="FY1150" s="54"/>
      <c r="FZ1150" s="54"/>
      <c r="GA1150" s="54"/>
      <c r="GB1150" s="54"/>
      <c r="GC1150" s="54"/>
      <c r="GD1150" s="54"/>
      <c r="GE1150" s="54"/>
      <c r="GF1150" s="54"/>
      <c r="GG1150" s="54"/>
      <c r="GH1150" s="54"/>
      <c r="GI1150" s="54"/>
      <c r="GJ1150" s="54"/>
      <c r="GK1150" s="54"/>
      <c r="GL1150" s="54"/>
      <c r="GM1150" s="54"/>
      <c r="GN1150" s="54"/>
      <c r="GO1150" s="54"/>
      <c r="GP1150" s="54"/>
      <c r="GQ1150" s="54"/>
      <c r="GR1150" s="54"/>
      <c r="GS1150" s="54"/>
      <c r="GT1150" s="54"/>
      <c r="GU1150" s="54"/>
      <c r="GV1150" s="54"/>
      <c r="GW1150" s="54"/>
      <c r="GX1150" s="54"/>
      <c r="GY1150" s="54"/>
      <c r="GZ1150" s="54"/>
      <c r="HA1150" s="54"/>
      <c r="HB1150" s="54"/>
      <c r="HC1150" s="54"/>
      <c r="HD1150" s="54"/>
      <c r="HE1150" s="54"/>
      <c r="HF1150" s="54"/>
      <c r="HG1150" s="54"/>
      <c r="HH1150" s="54"/>
      <c r="HI1150" s="54"/>
      <c r="HJ1150" s="54"/>
      <c r="HK1150" s="54"/>
      <c r="HL1150" s="54"/>
      <c r="HM1150" s="54"/>
      <c r="HN1150" s="54"/>
      <c r="HO1150" s="54"/>
      <c r="HP1150" s="54"/>
      <c r="HQ1150" s="54"/>
      <c r="HR1150" s="54"/>
      <c r="HS1150" s="54"/>
      <c r="HT1150" s="54"/>
      <c r="HU1150" s="54"/>
      <c r="HV1150" s="54"/>
      <c r="HW1150" s="54"/>
      <c r="HX1150" s="54"/>
      <c r="HY1150" s="54"/>
      <c r="HZ1150" s="54"/>
      <c r="IA1150" s="54"/>
      <c r="IB1150" s="54"/>
      <c r="IC1150" s="54"/>
      <c r="ID1150" s="54"/>
      <c r="IE1150" s="54"/>
      <c r="IF1150" s="54"/>
      <c r="IG1150" s="54"/>
      <c r="IH1150" s="54"/>
      <c r="II1150" s="54"/>
      <c r="IJ1150" s="54"/>
      <c r="IK1150" s="54"/>
      <c r="IL1150" s="54"/>
      <c r="IM1150" s="54"/>
      <c r="IN1150" s="54"/>
      <c r="IO1150" s="54"/>
      <c r="IP1150" s="54"/>
      <c r="IQ1150" s="54"/>
      <c r="IR1150" s="54"/>
      <c r="IS1150" s="54"/>
      <c r="IT1150" s="54"/>
      <c r="IU1150" s="54"/>
      <c r="IV1150" s="54"/>
      <c r="IW1150" s="54"/>
      <c r="IX1150" s="54"/>
      <c r="IY1150" s="54"/>
      <c r="IZ1150" s="54"/>
      <c r="JA1150" s="16"/>
      <c r="JB1150" s="16"/>
      <c r="JC1150" s="16"/>
      <c r="JD1150" s="16"/>
    </row>
    <row r="1151" spans="1:264" s="6" customFormat="1" x14ac:dyDescent="0.25">
      <c r="A1151" s="55">
        <v>1147</v>
      </c>
      <c r="B1151" s="56">
        <f>ESTUDIANTES!B1151</f>
        <v>0</v>
      </c>
      <c r="C1151" s="56">
        <f>ESTUDIANTES!C1151</f>
        <v>0</v>
      </c>
      <c r="D1151" s="97">
        <f>ESTUDIANTES!D1151</f>
        <v>0</v>
      </c>
      <c r="E1151" s="97"/>
      <c r="F1151" s="97"/>
      <c r="G1151" s="97"/>
      <c r="H1151" s="57">
        <f>ESTUDIANTES!H1151</f>
        <v>0</v>
      </c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  <c r="CP1151" s="54"/>
      <c r="CQ1151" s="54"/>
      <c r="CR1151" s="54"/>
      <c r="CS1151" s="54"/>
      <c r="CT1151" s="54"/>
      <c r="CU1151" s="54"/>
      <c r="CV1151" s="54"/>
      <c r="CW1151" s="54"/>
      <c r="CX1151" s="54"/>
      <c r="CY1151" s="54"/>
      <c r="CZ1151" s="54"/>
      <c r="DA1151" s="54"/>
      <c r="DB1151" s="54"/>
      <c r="DC1151" s="54"/>
      <c r="DD1151" s="54"/>
      <c r="DE1151" s="54"/>
      <c r="DF1151" s="54"/>
      <c r="DG1151" s="54"/>
      <c r="DH1151" s="54"/>
      <c r="DI1151" s="54"/>
      <c r="DJ1151" s="54"/>
      <c r="DK1151" s="54"/>
      <c r="DL1151" s="54"/>
      <c r="DM1151" s="54"/>
      <c r="DN1151" s="54"/>
      <c r="DO1151" s="54"/>
      <c r="DP1151" s="54"/>
      <c r="DQ1151" s="54"/>
      <c r="DR1151" s="54"/>
      <c r="DS1151" s="54"/>
      <c r="DT1151" s="54"/>
      <c r="DU1151" s="54"/>
      <c r="DV1151" s="54"/>
      <c r="DW1151" s="54"/>
      <c r="DX1151" s="54"/>
      <c r="DY1151" s="54"/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  <c r="EJ1151" s="54"/>
      <c r="EK1151" s="54"/>
      <c r="EL1151" s="54"/>
      <c r="EM1151" s="54"/>
      <c r="EN1151" s="54"/>
      <c r="EO1151" s="54"/>
      <c r="EP1151" s="54"/>
      <c r="EQ1151" s="54"/>
      <c r="ER1151" s="54"/>
      <c r="ES1151" s="54"/>
      <c r="ET1151" s="54"/>
      <c r="EU1151" s="54"/>
      <c r="EV1151" s="54"/>
      <c r="EW1151" s="54"/>
      <c r="EX1151" s="54"/>
      <c r="EY1151" s="54"/>
      <c r="EZ1151" s="54"/>
      <c r="FA1151" s="54"/>
      <c r="FB1151" s="54"/>
      <c r="FC1151" s="54"/>
      <c r="FD1151" s="54"/>
      <c r="FE1151" s="54"/>
      <c r="FF1151" s="54"/>
      <c r="FG1151" s="54"/>
      <c r="FH1151" s="54"/>
      <c r="FI1151" s="54"/>
      <c r="FJ1151" s="54"/>
      <c r="FK1151" s="54"/>
      <c r="FL1151" s="54"/>
      <c r="FM1151" s="54"/>
      <c r="FN1151" s="54"/>
      <c r="FO1151" s="54"/>
      <c r="FP1151" s="54"/>
      <c r="FQ1151" s="54"/>
      <c r="FR1151" s="54"/>
      <c r="FS1151" s="54"/>
      <c r="FT1151" s="54"/>
      <c r="FU1151" s="54"/>
      <c r="FV1151" s="54"/>
      <c r="FW1151" s="54"/>
      <c r="FX1151" s="54"/>
      <c r="FY1151" s="54"/>
      <c r="FZ1151" s="54"/>
      <c r="GA1151" s="54"/>
      <c r="GB1151" s="54"/>
      <c r="GC1151" s="54"/>
      <c r="GD1151" s="54"/>
      <c r="GE1151" s="54"/>
      <c r="GF1151" s="54"/>
      <c r="GG1151" s="54"/>
      <c r="GH1151" s="54"/>
      <c r="GI1151" s="54"/>
      <c r="GJ1151" s="54"/>
      <c r="GK1151" s="54"/>
      <c r="GL1151" s="54"/>
      <c r="GM1151" s="54"/>
      <c r="GN1151" s="54"/>
      <c r="GO1151" s="54"/>
      <c r="GP1151" s="54"/>
      <c r="GQ1151" s="54"/>
      <c r="GR1151" s="54"/>
      <c r="GS1151" s="54"/>
      <c r="GT1151" s="54"/>
      <c r="GU1151" s="54"/>
      <c r="GV1151" s="54"/>
      <c r="GW1151" s="54"/>
      <c r="GX1151" s="54"/>
      <c r="GY1151" s="54"/>
      <c r="GZ1151" s="54"/>
      <c r="HA1151" s="54"/>
      <c r="HB1151" s="54"/>
      <c r="HC1151" s="54"/>
      <c r="HD1151" s="54"/>
      <c r="HE1151" s="54"/>
      <c r="HF1151" s="54"/>
      <c r="HG1151" s="54"/>
      <c r="HH1151" s="54"/>
      <c r="HI1151" s="54"/>
      <c r="HJ1151" s="54"/>
      <c r="HK1151" s="54"/>
      <c r="HL1151" s="54"/>
      <c r="HM1151" s="54"/>
      <c r="HN1151" s="54"/>
      <c r="HO1151" s="54"/>
      <c r="HP1151" s="54"/>
      <c r="HQ1151" s="54"/>
      <c r="HR1151" s="54"/>
      <c r="HS1151" s="54"/>
      <c r="HT1151" s="54"/>
      <c r="HU1151" s="54"/>
      <c r="HV1151" s="54"/>
      <c r="HW1151" s="54"/>
      <c r="HX1151" s="54"/>
      <c r="HY1151" s="54"/>
      <c r="HZ1151" s="54"/>
      <c r="IA1151" s="54"/>
      <c r="IB1151" s="54"/>
      <c r="IC1151" s="54"/>
      <c r="ID1151" s="54"/>
      <c r="IE1151" s="54"/>
      <c r="IF1151" s="54"/>
      <c r="IG1151" s="54"/>
      <c r="IH1151" s="54"/>
      <c r="II1151" s="54"/>
      <c r="IJ1151" s="54"/>
      <c r="IK1151" s="54"/>
      <c r="IL1151" s="54"/>
      <c r="IM1151" s="54"/>
      <c r="IN1151" s="54"/>
      <c r="IO1151" s="54"/>
      <c r="IP1151" s="54"/>
      <c r="IQ1151" s="54"/>
      <c r="IR1151" s="54"/>
      <c r="IS1151" s="54"/>
      <c r="IT1151" s="54"/>
      <c r="IU1151" s="54"/>
      <c r="IV1151" s="54"/>
      <c r="IW1151" s="54"/>
      <c r="IX1151" s="54"/>
      <c r="IY1151" s="54"/>
      <c r="IZ1151" s="54"/>
      <c r="JA1151" s="16"/>
      <c r="JB1151" s="16"/>
      <c r="JC1151" s="16"/>
      <c r="JD1151" s="16"/>
    </row>
    <row r="1152" spans="1:264" s="6" customFormat="1" x14ac:dyDescent="0.25">
      <c r="A1152" s="55">
        <v>1148</v>
      </c>
      <c r="B1152" s="56">
        <f>ESTUDIANTES!B1152</f>
        <v>0</v>
      </c>
      <c r="C1152" s="56">
        <f>ESTUDIANTES!C1152</f>
        <v>0</v>
      </c>
      <c r="D1152" s="97">
        <f>ESTUDIANTES!D1152</f>
        <v>0</v>
      </c>
      <c r="E1152" s="97"/>
      <c r="F1152" s="97"/>
      <c r="G1152" s="97"/>
      <c r="H1152" s="57">
        <f>ESTUDIANTES!H1152</f>
        <v>0</v>
      </c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  <c r="CP1152" s="54"/>
      <c r="CQ1152" s="54"/>
      <c r="CR1152" s="54"/>
      <c r="CS1152" s="54"/>
      <c r="CT1152" s="54"/>
      <c r="CU1152" s="54"/>
      <c r="CV1152" s="54"/>
      <c r="CW1152" s="54"/>
      <c r="CX1152" s="54"/>
      <c r="CY1152" s="54"/>
      <c r="CZ1152" s="54"/>
      <c r="DA1152" s="54"/>
      <c r="DB1152" s="54"/>
      <c r="DC1152" s="54"/>
      <c r="DD1152" s="54"/>
      <c r="DE1152" s="54"/>
      <c r="DF1152" s="54"/>
      <c r="DG1152" s="54"/>
      <c r="DH1152" s="54"/>
      <c r="DI1152" s="54"/>
      <c r="DJ1152" s="54"/>
      <c r="DK1152" s="54"/>
      <c r="DL1152" s="54"/>
      <c r="DM1152" s="54"/>
      <c r="DN1152" s="54"/>
      <c r="DO1152" s="54"/>
      <c r="DP1152" s="54"/>
      <c r="DQ1152" s="54"/>
      <c r="DR1152" s="54"/>
      <c r="DS1152" s="54"/>
      <c r="DT1152" s="54"/>
      <c r="DU1152" s="54"/>
      <c r="DV1152" s="54"/>
      <c r="DW1152" s="54"/>
      <c r="DX1152" s="54"/>
      <c r="DY1152" s="54"/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  <c r="EJ1152" s="54"/>
      <c r="EK1152" s="54"/>
      <c r="EL1152" s="54"/>
      <c r="EM1152" s="54"/>
      <c r="EN1152" s="54"/>
      <c r="EO1152" s="54"/>
      <c r="EP1152" s="54"/>
      <c r="EQ1152" s="54"/>
      <c r="ER1152" s="54"/>
      <c r="ES1152" s="54"/>
      <c r="ET1152" s="54"/>
      <c r="EU1152" s="54"/>
      <c r="EV1152" s="54"/>
      <c r="EW1152" s="54"/>
      <c r="EX1152" s="54"/>
      <c r="EY1152" s="54"/>
      <c r="EZ1152" s="54"/>
      <c r="FA1152" s="54"/>
      <c r="FB1152" s="54"/>
      <c r="FC1152" s="54"/>
      <c r="FD1152" s="54"/>
      <c r="FE1152" s="54"/>
      <c r="FF1152" s="54"/>
      <c r="FG1152" s="54"/>
      <c r="FH1152" s="54"/>
      <c r="FI1152" s="54"/>
      <c r="FJ1152" s="54"/>
      <c r="FK1152" s="54"/>
      <c r="FL1152" s="54"/>
      <c r="FM1152" s="54"/>
      <c r="FN1152" s="54"/>
      <c r="FO1152" s="54"/>
      <c r="FP1152" s="54"/>
      <c r="FQ1152" s="54"/>
      <c r="FR1152" s="54"/>
      <c r="FS1152" s="54"/>
      <c r="FT1152" s="54"/>
      <c r="FU1152" s="54"/>
      <c r="FV1152" s="54"/>
      <c r="FW1152" s="54"/>
      <c r="FX1152" s="54"/>
      <c r="FY1152" s="54"/>
      <c r="FZ1152" s="54"/>
      <c r="GA1152" s="54"/>
      <c r="GB1152" s="54"/>
      <c r="GC1152" s="54"/>
      <c r="GD1152" s="54"/>
      <c r="GE1152" s="54"/>
      <c r="GF1152" s="54"/>
      <c r="GG1152" s="54"/>
      <c r="GH1152" s="54"/>
      <c r="GI1152" s="54"/>
      <c r="GJ1152" s="54"/>
      <c r="GK1152" s="54"/>
      <c r="GL1152" s="54"/>
      <c r="GM1152" s="54"/>
      <c r="GN1152" s="54"/>
      <c r="GO1152" s="54"/>
      <c r="GP1152" s="54"/>
      <c r="GQ1152" s="54"/>
      <c r="GR1152" s="54"/>
      <c r="GS1152" s="54"/>
      <c r="GT1152" s="54"/>
      <c r="GU1152" s="54"/>
      <c r="GV1152" s="54"/>
      <c r="GW1152" s="54"/>
      <c r="GX1152" s="54"/>
      <c r="GY1152" s="54"/>
      <c r="GZ1152" s="54"/>
      <c r="HA1152" s="54"/>
      <c r="HB1152" s="54"/>
      <c r="HC1152" s="54"/>
      <c r="HD1152" s="54"/>
      <c r="HE1152" s="54"/>
      <c r="HF1152" s="54"/>
      <c r="HG1152" s="54"/>
      <c r="HH1152" s="54"/>
      <c r="HI1152" s="54"/>
      <c r="HJ1152" s="54"/>
      <c r="HK1152" s="54"/>
      <c r="HL1152" s="54"/>
      <c r="HM1152" s="54"/>
      <c r="HN1152" s="54"/>
      <c r="HO1152" s="54"/>
      <c r="HP1152" s="54"/>
      <c r="HQ1152" s="54"/>
      <c r="HR1152" s="54"/>
      <c r="HS1152" s="54"/>
      <c r="HT1152" s="54"/>
      <c r="HU1152" s="54"/>
      <c r="HV1152" s="54"/>
      <c r="HW1152" s="54"/>
      <c r="HX1152" s="54"/>
      <c r="HY1152" s="54"/>
      <c r="HZ1152" s="54"/>
      <c r="IA1152" s="54"/>
      <c r="IB1152" s="54"/>
      <c r="IC1152" s="54"/>
      <c r="ID1152" s="54"/>
      <c r="IE1152" s="54"/>
      <c r="IF1152" s="54"/>
      <c r="IG1152" s="54"/>
      <c r="IH1152" s="54"/>
      <c r="II1152" s="54"/>
      <c r="IJ1152" s="54"/>
      <c r="IK1152" s="54"/>
      <c r="IL1152" s="54"/>
      <c r="IM1152" s="54"/>
      <c r="IN1152" s="54"/>
      <c r="IO1152" s="54"/>
      <c r="IP1152" s="54"/>
      <c r="IQ1152" s="54"/>
      <c r="IR1152" s="54"/>
      <c r="IS1152" s="54"/>
      <c r="IT1152" s="54"/>
      <c r="IU1152" s="54"/>
      <c r="IV1152" s="54"/>
      <c r="IW1152" s="54"/>
      <c r="IX1152" s="54"/>
      <c r="IY1152" s="54"/>
      <c r="IZ1152" s="54"/>
      <c r="JA1152" s="16"/>
      <c r="JB1152" s="16"/>
      <c r="JC1152" s="16"/>
      <c r="JD1152" s="16"/>
    </row>
    <row r="1153" spans="1:264" s="6" customFormat="1" x14ac:dyDescent="0.25">
      <c r="A1153" s="55">
        <v>1149</v>
      </c>
      <c r="B1153" s="56">
        <f>ESTUDIANTES!B1153</f>
        <v>0</v>
      </c>
      <c r="C1153" s="56">
        <f>ESTUDIANTES!C1153</f>
        <v>0</v>
      </c>
      <c r="D1153" s="97">
        <f>ESTUDIANTES!D1153</f>
        <v>0</v>
      </c>
      <c r="E1153" s="97"/>
      <c r="F1153" s="97"/>
      <c r="G1153" s="97"/>
      <c r="H1153" s="57">
        <f>ESTUDIANTES!H1153</f>
        <v>0</v>
      </c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A1153" s="54"/>
      <c r="CB1153" s="54"/>
      <c r="CC1153" s="54"/>
      <c r="CD1153" s="54"/>
      <c r="CE1153" s="54"/>
      <c r="CF1153" s="54"/>
      <c r="CG1153" s="54"/>
      <c r="CH1153" s="54"/>
      <c r="CI1153" s="54"/>
      <c r="CJ1153" s="54"/>
      <c r="CK1153" s="54"/>
      <c r="CL1153" s="54"/>
      <c r="CM1153" s="54"/>
      <c r="CN1153" s="54"/>
      <c r="CO1153" s="54"/>
      <c r="CP1153" s="54"/>
      <c r="CQ1153" s="54"/>
      <c r="CR1153" s="54"/>
      <c r="CS1153" s="54"/>
      <c r="CT1153" s="54"/>
      <c r="CU1153" s="54"/>
      <c r="CV1153" s="54"/>
      <c r="CW1153" s="54"/>
      <c r="CX1153" s="54"/>
      <c r="CY1153" s="54"/>
      <c r="CZ1153" s="54"/>
      <c r="DA1153" s="54"/>
      <c r="DB1153" s="54"/>
      <c r="DC1153" s="54"/>
      <c r="DD1153" s="54"/>
      <c r="DE1153" s="54"/>
      <c r="DF1153" s="54"/>
      <c r="DG1153" s="54"/>
      <c r="DH1153" s="54"/>
      <c r="DI1153" s="54"/>
      <c r="DJ1153" s="54"/>
      <c r="DK1153" s="54"/>
      <c r="DL1153" s="54"/>
      <c r="DM1153" s="54"/>
      <c r="DN1153" s="54"/>
      <c r="DO1153" s="54"/>
      <c r="DP1153" s="54"/>
      <c r="DQ1153" s="54"/>
      <c r="DR1153" s="54"/>
      <c r="DS1153" s="54"/>
      <c r="DT1153" s="54"/>
      <c r="DU1153" s="54"/>
      <c r="DV1153" s="54"/>
      <c r="DW1153" s="54"/>
      <c r="DX1153" s="54"/>
      <c r="DY1153" s="54"/>
      <c r="DZ1153" s="54"/>
      <c r="EA1153" s="54"/>
      <c r="EB1153" s="54"/>
      <c r="EC1153" s="54"/>
      <c r="ED1153" s="54"/>
      <c r="EE1153" s="54"/>
      <c r="EF1153" s="54"/>
      <c r="EG1153" s="54"/>
      <c r="EH1153" s="54"/>
      <c r="EI1153" s="54"/>
      <c r="EJ1153" s="54"/>
      <c r="EK1153" s="54"/>
      <c r="EL1153" s="54"/>
      <c r="EM1153" s="54"/>
      <c r="EN1153" s="54"/>
      <c r="EO1153" s="54"/>
      <c r="EP1153" s="54"/>
      <c r="EQ1153" s="54"/>
      <c r="ER1153" s="54"/>
      <c r="ES1153" s="54"/>
      <c r="ET1153" s="54"/>
      <c r="EU1153" s="54"/>
      <c r="EV1153" s="54"/>
      <c r="EW1153" s="54"/>
      <c r="EX1153" s="54"/>
      <c r="EY1153" s="54"/>
      <c r="EZ1153" s="54"/>
      <c r="FA1153" s="54"/>
      <c r="FB1153" s="54"/>
      <c r="FC1153" s="54"/>
      <c r="FD1153" s="54"/>
      <c r="FE1153" s="54"/>
      <c r="FF1153" s="54"/>
      <c r="FG1153" s="54"/>
      <c r="FH1153" s="54"/>
      <c r="FI1153" s="54"/>
      <c r="FJ1153" s="54"/>
      <c r="FK1153" s="54"/>
      <c r="FL1153" s="54"/>
      <c r="FM1153" s="54"/>
      <c r="FN1153" s="54"/>
      <c r="FO1153" s="54"/>
      <c r="FP1153" s="54"/>
      <c r="FQ1153" s="54"/>
      <c r="FR1153" s="54"/>
      <c r="FS1153" s="54"/>
      <c r="FT1153" s="54"/>
      <c r="FU1153" s="54"/>
      <c r="FV1153" s="54"/>
      <c r="FW1153" s="54"/>
      <c r="FX1153" s="54"/>
      <c r="FY1153" s="54"/>
      <c r="FZ1153" s="54"/>
      <c r="GA1153" s="54"/>
      <c r="GB1153" s="54"/>
      <c r="GC1153" s="54"/>
      <c r="GD1153" s="54"/>
      <c r="GE1153" s="54"/>
      <c r="GF1153" s="54"/>
      <c r="GG1153" s="54"/>
      <c r="GH1153" s="54"/>
      <c r="GI1153" s="54"/>
      <c r="GJ1153" s="54"/>
      <c r="GK1153" s="54"/>
      <c r="GL1153" s="54"/>
      <c r="GM1153" s="54"/>
      <c r="GN1153" s="54"/>
      <c r="GO1153" s="54"/>
      <c r="GP1153" s="54"/>
      <c r="GQ1153" s="54"/>
      <c r="GR1153" s="54"/>
      <c r="GS1153" s="54"/>
      <c r="GT1153" s="54"/>
      <c r="GU1153" s="54"/>
      <c r="GV1153" s="54"/>
      <c r="GW1153" s="54"/>
      <c r="GX1153" s="54"/>
      <c r="GY1153" s="54"/>
      <c r="GZ1153" s="54"/>
      <c r="HA1153" s="54"/>
      <c r="HB1153" s="54"/>
      <c r="HC1153" s="54"/>
      <c r="HD1153" s="54"/>
      <c r="HE1153" s="54"/>
      <c r="HF1153" s="54"/>
      <c r="HG1153" s="54"/>
      <c r="HH1153" s="54"/>
      <c r="HI1153" s="54"/>
      <c r="HJ1153" s="54"/>
      <c r="HK1153" s="54"/>
      <c r="HL1153" s="54"/>
      <c r="HM1153" s="54"/>
      <c r="HN1153" s="54"/>
      <c r="HO1153" s="54"/>
      <c r="HP1153" s="54"/>
      <c r="HQ1153" s="54"/>
      <c r="HR1153" s="54"/>
      <c r="HS1153" s="54"/>
      <c r="HT1153" s="54"/>
      <c r="HU1153" s="54"/>
      <c r="HV1153" s="54"/>
      <c r="HW1153" s="54"/>
      <c r="HX1153" s="54"/>
      <c r="HY1153" s="54"/>
      <c r="HZ1153" s="54"/>
      <c r="IA1153" s="54"/>
      <c r="IB1153" s="54"/>
      <c r="IC1153" s="54"/>
      <c r="ID1153" s="54"/>
      <c r="IE1153" s="54"/>
      <c r="IF1153" s="54"/>
      <c r="IG1153" s="54"/>
      <c r="IH1153" s="54"/>
      <c r="II1153" s="54"/>
      <c r="IJ1153" s="54"/>
      <c r="IK1153" s="54"/>
      <c r="IL1153" s="54"/>
      <c r="IM1153" s="54"/>
      <c r="IN1153" s="54"/>
      <c r="IO1153" s="54"/>
      <c r="IP1153" s="54"/>
      <c r="IQ1153" s="54"/>
      <c r="IR1153" s="54"/>
      <c r="IS1153" s="54"/>
      <c r="IT1153" s="54"/>
      <c r="IU1153" s="54"/>
      <c r="IV1153" s="54"/>
      <c r="IW1153" s="54"/>
      <c r="IX1153" s="54"/>
      <c r="IY1153" s="54"/>
      <c r="IZ1153" s="54"/>
      <c r="JA1153" s="16"/>
      <c r="JB1153" s="16"/>
      <c r="JC1153" s="16"/>
      <c r="JD1153" s="16"/>
    </row>
    <row r="1154" spans="1:264" s="6" customFormat="1" x14ac:dyDescent="0.25">
      <c r="A1154" s="55">
        <v>1150</v>
      </c>
      <c r="B1154" s="56">
        <f>ESTUDIANTES!B1154</f>
        <v>0</v>
      </c>
      <c r="C1154" s="56">
        <f>ESTUDIANTES!C1154</f>
        <v>0</v>
      </c>
      <c r="D1154" s="97">
        <f>ESTUDIANTES!D1154</f>
        <v>0</v>
      </c>
      <c r="E1154" s="97"/>
      <c r="F1154" s="97"/>
      <c r="G1154" s="97"/>
      <c r="H1154" s="57">
        <f>ESTUDIANTES!H1154</f>
        <v>0</v>
      </c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A1154" s="54"/>
      <c r="CB1154" s="54"/>
      <c r="CC1154" s="54"/>
      <c r="CD1154" s="54"/>
      <c r="CE1154" s="54"/>
      <c r="CF1154" s="54"/>
      <c r="CG1154" s="54"/>
      <c r="CH1154" s="54"/>
      <c r="CI1154" s="54"/>
      <c r="CJ1154" s="54"/>
      <c r="CK1154" s="54"/>
      <c r="CL1154" s="54"/>
      <c r="CM1154" s="54"/>
      <c r="CN1154" s="54"/>
      <c r="CO1154" s="54"/>
      <c r="CP1154" s="54"/>
      <c r="CQ1154" s="54"/>
      <c r="CR1154" s="54"/>
      <c r="CS1154" s="54"/>
      <c r="CT1154" s="54"/>
      <c r="CU1154" s="54"/>
      <c r="CV1154" s="54"/>
      <c r="CW1154" s="54"/>
      <c r="CX1154" s="54"/>
      <c r="CY1154" s="54"/>
      <c r="CZ1154" s="54"/>
      <c r="DA1154" s="54"/>
      <c r="DB1154" s="54"/>
      <c r="DC1154" s="54"/>
      <c r="DD1154" s="54"/>
      <c r="DE1154" s="54"/>
      <c r="DF1154" s="54"/>
      <c r="DG1154" s="54"/>
      <c r="DH1154" s="54"/>
      <c r="DI1154" s="54"/>
      <c r="DJ1154" s="54"/>
      <c r="DK1154" s="54"/>
      <c r="DL1154" s="54"/>
      <c r="DM1154" s="54"/>
      <c r="DN1154" s="54"/>
      <c r="DO1154" s="54"/>
      <c r="DP1154" s="54"/>
      <c r="DQ1154" s="54"/>
      <c r="DR1154" s="54"/>
      <c r="DS1154" s="54"/>
      <c r="DT1154" s="54"/>
      <c r="DU1154" s="54"/>
      <c r="DV1154" s="54"/>
      <c r="DW1154" s="54"/>
      <c r="DX1154" s="54"/>
      <c r="DY1154" s="54"/>
      <c r="DZ1154" s="54"/>
      <c r="EA1154" s="54"/>
      <c r="EB1154" s="54"/>
      <c r="EC1154" s="54"/>
      <c r="ED1154" s="54"/>
      <c r="EE1154" s="54"/>
      <c r="EF1154" s="54"/>
      <c r="EG1154" s="54"/>
      <c r="EH1154" s="54"/>
      <c r="EI1154" s="54"/>
      <c r="EJ1154" s="54"/>
      <c r="EK1154" s="54"/>
      <c r="EL1154" s="54"/>
      <c r="EM1154" s="54"/>
      <c r="EN1154" s="54"/>
      <c r="EO1154" s="54"/>
      <c r="EP1154" s="54"/>
      <c r="EQ1154" s="54"/>
      <c r="ER1154" s="54"/>
      <c r="ES1154" s="54"/>
      <c r="ET1154" s="54"/>
      <c r="EU1154" s="54"/>
      <c r="EV1154" s="54"/>
      <c r="EW1154" s="54"/>
      <c r="EX1154" s="54"/>
      <c r="EY1154" s="54"/>
      <c r="EZ1154" s="54"/>
      <c r="FA1154" s="54"/>
      <c r="FB1154" s="54"/>
      <c r="FC1154" s="54"/>
      <c r="FD1154" s="54"/>
      <c r="FE1154" s="54"/>
      <c r="FF1154" s="54"/>
      <c r="FG1154" s="54"/>
      <c r="FH1154" s="54"/>
      <c r="FI1154" s="54"/>
      <c r="FJ1154" s="54"/>
      <c r="FK1154" s="54"/>
      <c r="FL1154" s="54"/>
      <c r="FM1154" s="54"/>
      <c r="FN1154" s="54"/>
      <c r="FO1154" s="54"/>
      <c r="FP1154" s="54"/>
      <c r="FQ1154" s="54"/>
      <c r="FR1154" s="54"/>
      <c r="FS1154" s="54"/>
      <c r="FT1154" s="54"/>
      <c r="FU1154" s="54"/>
      <c r="FV1154" s="54"/>
      <c r="FW1154" s="54"/>
      <c r="FX1154" s="54"/>
      <c r="FY1154" s="54"/>
      <c r="FZ1154" s="54"/>
      <c r="GA1154" s="54"/>
      <c r="GB1154" s="54"/>
      <c r="GC1154" s="54"/>
      <c r="GD1154" s="54"/>
      <c r="GE1154" s="54"/>
      <c r="GF1154" s="54"/>
      <c r="GG1154" s="54"/>
      <c r="GH1154" s="54"/>
      <c r="GI1154" s="54"/>
      <c r="GJ1154" s="54"/>
      <c r="GK1154" s="54"/>
      <c r="GL1154" s="54"/>
      <c r="GM1154" s="54"/>
      <c r="GN1154" s="54"/>
      <c r="GO1154" s="54"/>
      <c r="GP1154" s="54"/>
      <c r="GQ1154" s="54"/>
      <c r="GR1154" s="54"/>
      <c r="GS1154" s="54"/>
      <c r="GT1154" s="54"/>
      <c r="GU1154" s="54"/>
      <c r="GV1154" s="54"/>
      <c r="GW1154" s="54"/>
      <c r="GX1154" s="54"/>
      <c r="GY1154" s="54"/>
      <c r="GZ1154" s="54"/>
      <c r="HA1154" s="54"/>
      <c r="HB1154" s="54"/>
      <c r="HC1154" s="54"/>
      <c r="HD1154" s="54"/>
      <c r="HE1154" s="54"/>
      <c r="HF1154" s="54"/>
      <c r="HG1154" s="54"/>
      <c r="HH1154" s="54"/>
      <c r="HI1154" s="54"/>
      <c r="HJ1154" s="54"/>
      <c r="HK1154" s="54"/>
      <c r="HL1154" s="54"/>
      <c r="HM1154" s="54"/>
      <c r="HN1154" s="54"/>
      <c r="HO1154" s="54"/>
      <c r="HP1154" s="54"/>
      <c r="HQ1154" s="54"/>
      <c r="HR1154" s="54"/>
      <c r="HS1154" s="54"/>
      <c r="HT1154" s="54"/>
      <c r="HU1154" s="54"/>
      <c r="HV1154" s="54"/>
      <c r="HW1154" s="54"/>
      <c r="HX1154" s="54"/>
      <c r="HY1154" s="54"/>
      <c r="HZ1154" s="54"/>
      <c r="IA1154" s="54"/>
      <c r="IB1154" s="54"/>
      <c r="IC1154" s="54"/>
      <c r="ID1154" s="54"/>
      <c r="IE1154" s="54"/>
      <c r="IF1154" s="54"/>
      <c r="IG1154" s="54"/>
      <c r="IH1154" s="54"/>
      <c r="II1154" s="54"/>
      <c r="IJ1154" s="54"/>
      <c r="IK1154" s="54"/>
      <c r="IL1154" s="54"/>
      <c r="IM1154" s="54"/>
      <c r="IN1154" s="54"/>
      <c r="IO1154" s="54"/>
      <c r="IP1154" s="54"/>
      <c r="IQ1154" s="54"/>
      <c r="IR1154" s="54"/>
      <c r="IS1154" s="54"/>
      <c r="IT1154" s="54"/>
      <c r="IU1154" s="54"/>
      <c r="IV1154" s="54"/>
      <c r="IW1154" s="54"/>
      <c r="IX1154" s="54"/>
      <c r="IY1154" s="54"/>
      <c r="IZ1154" s="54"/>
      <c r="JA1154" s="16"/>
      <c r="JB1154" s="16"/>
      <c r="JC1154" s="16"/>
      <c r="JD1154" s="16"/>
    </row>
    <row r="1155" spans="1:264" s="6" customFormat="1" x14ac:dyDescent="0.25">
      <c r="A1155" s="55">
        <v>1151</v>
      </c>
      <c r="B1155" s="56">
        <f>ESTUDIANTES!B1155</f>
        <v>0</v>
      </c>
      <c r="C1155" s="56">
        <f>ESTUDIANTES!C1155</f>
        <v>0</v>
      </c>
      <c r="D1155" s="97">
        <f>ESTUDIANTES!D1155</f>
        <v>0</v>
      </c>
      <c r="E1155" s="97"/>
      <c r="F1155" s="97"/>
      <c r="G1155" s="97"/>
      <c r="H1155" s="57">
        <f>ESTUDIANTES!H1155</f>
        <v>0</v>
      </c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54"/>
      <c r="CB1155" s="54"/>
      <c r="CC1155" s="54"/>
      <c r="CD1155" s="54"/>
      <c r="CE1155" s="54"/>
      <c r="CF1155" s="54"/>
      <c r="CG1155" s="54"/>
      <c r="CH1155" s="54"/>
      <c r="CI1155" s="54"/>
      <c r="CJ1155" s="54"/>
      <c r="CK1155" s="54"/>
      <c r="CL1155" s="54"/>
      <c r="CM1155" s="54"/>
      <c r="CN1155" s="54"/>
      <c r="CO1155" s="54"/>
      <c r="CP1155" s="54"/>
      <c r="CQ1155" s="54"/>
      <c r="CR1155" s="54"/>
      <c r="CS1155" s="54"/>
      <c r="CT1155" s="54"/>
      <c r="CU1155" s="54"/>
      <c r="CV1155" s="54"/>
      <c r="CW1155" s="54"/>
      <c r="CX1155" s="54"/>
      <c r="CY1155" s="54"/>
      <c r="CZ1155" s="54"/>
      <c r="DA1155" s="54"/>
      <c r="DB1155" s="54"/>
      <c r="DC1155" s="54"/>
      <c r="DD1155" s="54"/>
      <c r="DE1155" s="54"/>
      <c r="DF1155" s="54"/>
      <c r="DG1155" s="54"/>
      <c r="DH1155" s="54"/>
      <c r="DI1155" s="54"/>
      <c r="DJ1155" s="54"/>
      <c r="DK1155" s="54"/>
      <c r="DL1155" s="54"/>
      <c r="DM1155" s="54"/>
      <c r="DN1155" s="54"/>
      <c r="DO1155" s="54"/>
      <c r="DP1155" s="54"/>
      <c r="DQ1155" s="54"/>
      <c r="DR1155" s="54"/>
      <c r="DS1155" s="54"/>
      <c r="DT1155" s="54"/>
      <c r="DU1155" s="54"/>
      <c r="DV1155" s="54"/>
      <c r="DW1155" s="54"/>
      <c r="DX1155" s="54"/>
      <c r="DY1155" s="54"/>
      <c r="DZ1155" s="54"/>
      <c r="EA1155" s="54"/>
      <c r="EB1155" s="54"/>
      <c r="EC1155" s="54"/>
      <c r="ED1155" s="54"/>
      <c r="EE1155" s="54"/>
      <c r="EF1155" s="54"/>
      <c r="EG1155" s="54"/>
      <c r="EH1155" s="54"/>
      <c r="EI1155" s="54"/>
      <c r="EJ1155" s="54"/>
      <c r="EK1155" s="54"/>
      <c r="EL1155" s="54"/>
      <c r="EM1155" s="54"/>
      <c r="EN1155" s="54"/>
      <c r="EO1155" s="54"/>
      <c r="EP1155" s="54"/>
      <c r="EQ1155" s="54"/>
      <c r="ER1155" s="54"/>
      <c r="ES1155" s="54"/>
      <c r="ET1155" s="54"/>
      <c r="EU1155" s="54"/>
      <c r="EV1155" s="54"/>
      <c r="EW1155" s="54"/>
      <c r="EX1155" s="54"/>
      <c r="EY1155" s="54"/>
      <c r="EZ1155" s="54"/>
      <c r="FA1155" s="54"/>
      <c r="FB1155" s="54"/>
      <c r="FC1155" s="54"/>
      <c r="FD1155" s="54"/>
      <c r="FE1155" s="54"/>
      <c r="FF1155" s="54"/>
      <c r="FG1155" s="54"/>
      <c r="FH1155" s="54"/>
      <c r="FI1155" s="54"/>
      <c r="FJ1155" s="54"/>
      <c r="FK1155" s="54"/>
      <c r="FL1155" s="54"/>
      <c r="FM1155" s="54"/>
      <c r="FN1155" s="54"/>
      <c r="FO1155" s="54"/>
      <c r="FP1155" s="54"/>
      <c r="FQ1155" s="54"/>
      <c r="FR1155" s="54"/>
      <c r="FS1155" s="54"/>
      <c r="FT1155" s="54"/>
      <c r="FU1155" s="54"/>
      <c r="FV1155" s="54"/>
      <c r="FW1155" s="54"/>
      <c r="FX1155" s="54"/>
      <c r="FY1155" s="54"/>
      <c r="FZ1155" s="54"/>
      <c r="GA1155" s="54"/>
      <c r="GB1155" s="54"/>
      <c r="GC1155" s="54"/>
      <c r="GD1155" s="54"/>
      <c r="GE1155" s="54"/>
      <c r="GF1155" s="54"/>
      <c r="GG1155" s="54"/>
      <c r="GH1155" s="54"/>
      <c r="GI1155" s="54"/>
      <c r="GJ1155" s="54"/>
      <c r="GK1155" s="54"/>
      <c r="GL1155" s="54"/>
      <c r="GM1155" s="54"/>
      <c r="GN1155" s="54"/>
      <c r="GO1155" s="54"/>
      <c r="GP1155" s="54"/>
      <c r="GQ1155" s="54"/>
      <c r="GR1155" s="54"/>
      <c r="GS1155" s="54"/>
      <c r="GT1155" s="54"/>
      <c r="GU1155" s="54"/>
      <c r="GV1155" s="54"/>
      <c r="GW1155" s="54"/>
      <c r="GX1155" s="54"/>
      <c r="GY1155" s="54"/>
      <c r="GZ1155" s="54"/>
      <c r="HA1155" s="54"/>
      <c r="HB1155" s="54"/>
      <c r="HC1155" s="54"/>
      <c r="HD1155" s="54"/>
      <c r="HE1155" s="54"/>
      <c r="HF1155" s="54"/>
      <c r="HG1155" s="54"/>
      <c r="HH1155" s="54"/>
      <c r="HI1155" s="54"/>
      <c r="HJ1155" s="54"/>
      <c r="HK1155" s="54"/>
      <c r="HL1155" s="54"/>
      <c r="HM1155" s="54"/>
      <c r="HN1155" s="54"/>
      <c r="HO1155" s="54"/>
      <c r="HP1155" s="54"/>
      <c r="HQ1155" s="54"/>
      <c r="HR1155" s="54"/>
      <c r="HS1155" s="54"/>
      <c r="HT1155" s="54"/>
      <c r="HU1155" s="54"/>
      <c r="HV1155" s="54"/>
      <c r="HW1155" s="54"/>
      <c r="HX1155" s="54"/>
      <c r="HY1155" s="54"/>
      <c r="HZ1155" s="54"/>
      <c r="IA1155" s="54"/>
      <c r="IB1155" s="54"/>
      <c r="IC1155" s="54"/>
      <c r="ID1155" s="54"/>
      <c r="IE1155" s="54"/>
      <c r="IF1155" s="54"/>
      <c r="IG1155" s="54"/>
      <c r="IH1155" s="54"/>
      <c r="II1155" s="54"/>
      <c r="IJ1155" s="54"/>
      <c r="IK1155" s="54"/>
      <c r="IL1155" s="54"/>
      <c r="IM1155" s="54"/>
      <c r="IN1155" s="54"/>
      <c r="IO1155" s="54"/>
      <c r="IP1155" s="54"/>
      <c r="IQ1155" s="54"/>
      <c r="IR1155" s="54"/>
      <c r="IS1155" s="54"/>
      <c r="IT1155" s="54"/>
      <c r="IU1155" s="54"/>
      <c r="IV1155" s="54"/>
      <c r="IW1155" s="54"/>
      <c r="IX1155" s="54"/>
      <c r="IY1155" s="54"/>
      <c r="IZ1155" s="54"/>
      <c r="JA1155" s="16"/>
      <c r="JB1155" s="16"/>
      <c r="JC1155" s="16"/>
      <c r="JD1155" s="16"/>
    </row>
    <row r="1156" spans="1:264" s="6" customFormat="1" x14ac:dyDescent="0.25">
      <c r="A1156" s="55">
        <v>1152</v>
      </c>
      <c r="B1156" s="56">
        <f>ESTUDIANTES!B1156</f>
        <v>0</v>
      </c>
      <c r="C1156" s="56">
        <f>ESTUDIANTES!C1156</f>
        <v>0</v>
      </c>
      <c r="D1156" s="97">
        <f>ESTUDIANTES!D1156</f>
        <v>0</v>
      </c>
      <c r="E1156" s="97"/>
      <c r="F1156" s="97"/>
      <c r="G1156" s="97"/>
      <c r="H1156" s="57">
        <f>ESTUDIANTES!H1156</f>
        <v>0</v>
      </c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  <c r="CP1156" s="54"/>
      <c r="CQ1156" s="54"/>
      <c r="CR1156" s="54"/>
      <c r="CS1156" s="54"/>
      <c r="CT1156" s="54"/>
      <c r="CU1156" s="54"/>
      <c r="CV1156" s="54"/>
      <c r="CW1156" s="54"/>
      <c r="CX1156" s="54"/>
      <c r="CY1156" s="54"/>
      <c r="CZ1156" s="54"/>
      <c r="DA1156" s="54"/>
      <c r="DB1156" s="54"/>
      <c r="DC1156" s="54"/>
      <c r="DD1156" s="54"/>
      <c r="DE1156" s="54"/>
      <c r="DF1156" s="54"/>
      <c r="DG1156" s="54"/>
      <c r="DH1156" s="54"/>
      <c r="DI1156" s="54"/>
      <c r="DJ1156" s="54"/>
      <c r="DK1156" s="54"/>
      <c r="DL1156" s="54"/>
      <c r="DM1156" s="54"/>
      <c r="DN1156" s="54"/>
      <c r="DO1156" s="54"/>
      <c r="DP1156" s="54"/>
      <c r="DQ1156" s="54"/>
      <c r="DR1156" s="54"/>
      <c r="DS1156" s="54"/>
      <c r="DT1156" s="54"/>
      <c r="DU1156" s="54"/>
      <c r="DV1156" s="54"/>
      <c r="DW1156" s="54"/>
      <c r="DX1156" s="54"/>
      <c r="DY1156" s="54"/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  <c r="EJ1156" s="54"/>
      <c r="EK1156" s="54"/>
      <c r="EL1156" s="54"/>
      <c r="EM1156" s="54"/>
      <c r="EN1156" s="54"/>
      <c r="EO1156" s="54"/>
      <c r="EP1156" s="54"/>
      <c r="EQ1156" s="54"/>
      <c r="ER1156" s="54"/>
      <c r="ES1156" s="54"/>
      <c r="ET1156" s="54"/>
      <c r="EU1156" s="54"/>
      <c r="EV1156" s="54"/>
      <c r="EW1156" s="54"/>
      <c r="EX1156" s="54"/>
      <c r="EY1156" s="54"/>
      <c r="EZ1156" s="54"/>
      <c r="FA1156" s="54"/>
      <c r="FB1156" s="54"/>
      <c r="FC1156" s="54"/>
      <c r="FD1156" s="54"/>
      <c r="FE1156" s="54"/>
      <c r="FF1156" s="54"/>
      <c r="FG1156" s="54"/>
      <c r="FH1156" s="54"/>
      <c r="FI1156" s="54"/>
      <c r="FJ1156" s="54"/>
      <c r="FK1156" s="54"/>
      <c r="FL1156" s="54"/>
      <c r="FM1156" s="54"/>
      <c r="FN1156" s="54"/>
      <c r="FO1156" s="54"/>
      <c r="FP1156" s="54"/>
      <c r="FQ1156" s="54"/>
      <c r="FR1156" s="54"/>
      <c r="FS1156" s="54"/>
      <c r="FT1156" s="54"/>
      <c r="FU1156" s="54"/>
      <c r="FV1156" s="54"/>
      <c r="FW1156" s="54"/>
      <c r="FX1156" s="54"/>
      <c r="FY1156" s="54"/>
      <c r="FZ1156" s="54"/>
      <c r="GA1156" s="54"/>
      <c r="GB1156" s="54"/>
      <c r="GC1156" s="54"/>
      <c r="GD1156" s="54"/>
      <c r="GE1156" s="54"/>
      <c r="GF1156" s="54"/>
      <c r="GG1156" s="54"/>
      <c r="GH1156" s="54"/>
      <c r="GI1156" s="54"/>
      <c r="GJ1156" s="54"/>
      <c r="GK1156" s="54"/>
      <c r="GL1156" s="54"/>
      <c r="GM1156" s="54"/>
      <c r="GN1156" s="54"/>
      <c r="GO1156" s="54"/>
      <c r="GP1156" s="54"/>
      <c r="GQ1156" s="54"/>
      <c r="GR1156" s="54"/>
      <c r="GS1156" s="54"/>
      <c r="GT1156" s="54"/>
      <c r="GU1156" s="54"/>
      <c r="GV1156" s="54"/>
      <c r="GW1156" s="54"/>
      <c r="GX1156" s="54"/>
      <c r="GY1156" s="54"/>
      <c r="GZ1156" s="54"/>
      <c r="HA1156" s="54"/>
      <c r="HB1156" s="54"/>
      <c r="HC1156" s="54"/>
      <c r="HD1156" s="54"/>
      <c r="HE1156" s="54"/>
      <c r="HF1156" s="54"/>
      <c r="HG1156" s="54"/>
      <c r="HH1156" s="54"/>
      <c r="HI1156" s="54"/>
      <c r="HJ1156" s="54"/>
      <c r="HK1156" s="54"/>
      <c r="HL1156" s="54"/>
      <c r="HM1156" s="54"/>
      <c r="HN1156" s="54"/>
      <c r="HO1156" s="54"/>
      <c r="HP1156" s="54"/>
      <c r="HQ1156" s="54"/>
      <c r="HR1156" s="54"/>
      <c r="HS1156" s="54"/>
      <c r="HT1156" s="54"/>
      <c r="HU1156" s="54"/>
      <c r="HV1156" s="54"/>
      <c r="HW1156" s="54"/>
      <c r="HX1156" s="54"/>
      <c r="HY1156" s="54"/>
      <c r="HZ1156" s="54"/>
      <c r="IA1156" s="54"/>
      <c r="IB1156" s="54"/>
      <c r="IC1156" s="54"/>
      <c r="ID1156" s="54"/>
      <c r="IE1156" s="54"/>
      <c r="IF1156" s="54"/>
      <c r="IG1156" s="54"/>
      <c r="IH1156" s="54"/>
      <c r="II1156" s="54"/>
      <c r="IJ1156" s="54"/>
      <c r="IK1156" s="54"/>
      <c r="IL1156" s="54"/>
      <c r="IM1156" s="54"/>
      <c r="IN1156" s="54"/>
      <c r="IO1156" s="54"/>
      <c r="IP1156" s="54"/>
      <c r="IQ1156" s="54"/>
      <c r="IR1156" s="54"/>
      <c r="IS1156" s="54"/>
      <c r="IT1156" s="54"/>
      <c r="IU1156" s="54"/>
      <c r="IV1156" s="54"/>
      <c r="IW1156" s="54"/>
      <c r="IX1156" s="54"/>
      <c r="IY1156" s="54"/>
      <c r="IZ1156" s="54"/>
      <c r="JA1156" s="16"/>
      <c r="JB1156" s="16"/>
      <c r="JC1156" s="16"/>
      <c r="JD1156" s="16"/>
    </row>
    <row r="1157" spans="1:264" s="6" customFormat="1" x14ac:dyDescent="0.25">
      <c r="A1157" s="55">
        <v>1153</v>
      </c>
      <c r="B1157" s="56">
        <f>ESTUDIANTES!B1157</f>
        <v>0</v>
      </c>
      <c r="C1157" s="56">
        <f>ESTUDIANTES!C1157</f>
        <v>0</v>
      </c>
      <c r="D1157" s="97">
        <f>ESTUDIANTES!D1157</f>
        <v>0</v>
      </c>
      <c r="E1157" s="97"/>
      <c r="F1157" s="97"/>
      <c r="G1157" s="97"/>
      <c r="H1157" s="57">
        <f>ESTUDIANTES!H1157</f>
        <v>0</v>
      </c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  <c r="CP1157" s="54"/>
      <c r="CQ1157" s="54"/>
      <c r="CR1157" s="54"/>
      <c r="CS1157" s="54"/>
      <c r="CT1157" s="54"/>
      <c r="CU1157" s="54"/>
      <c r="CV1157" s="54"/>
      <c r="CW1157" s="54"/>
      <c r="CX1157" s="54"/>
      <c r="CY1157" s="54"/>
      <c r="CZ1157" s="54"/>
      <c r="DA1157" s="54"/>
      <c r="DB1157" s="54"/>
      <c r="DC1157" s="54"/>
      <c r="DD1157" s="54"/>
      <c r="DE1157" s="54"/>
      <c r="DF1157" s="54"/>
      <c r="DG1157" s="54"/>
      <c r="DH1157" s="54"/>
      <c r="DI1157" s="54"/>
      <c r="DJ1157" s="54"/>
      <c r="DK1157" s="54"/>
      <c r="DL1157" s="54"/>
      <c r="DM1157" s="54"/>
      <c r="DN1157" s="54"/>
      <c r="DO1157" s="54"/>
      <c r="DP1157" s="54"/>
      <c r="DQ1157" s="54"/>
      <c r="DR1157" s="54"/>
      <c r="DS1157" s="54"/>
      <c r="DT1157" s="54"/>
      <c r="DU1157" s="54"/>
      <c r="DV1157" s="54"/>
      <c r="DW1157" s="54"/>
      <c r="DX1157" s="54"/>
      <c r="DY1157" s="54"/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  <c r="EJ1157" s="54"/>
      <c r="EK1157" s="54"/>
      <c r="EL1157" s="54"/>
      <c r="EM1157" s="54"/>
      <c r="EN1157" s="54"/>
      <c r="EO1157" s="54"/>
      <c r="EP1157" s="54"/>
      <c r="EQ1157" s="54"/>
      <c r="ER1157" s="54"/>
      <c r="ES1157" s="54"/>
      <c r="ET1157" s="54"/>
      <c r="EU1157" s="54"/>
      <c r="EV1157" s="54"/>
      <c r="EW1157" s="54"/>
      <c r="EX1157" s="54"/>
      <c r="EY1157" s="54"/>
      <c r="EZ1157" s="54"/>
      <c r="FA1157" s="54"/>
      <c r="FB1157" s="54"/>
      <c r="FC1157" s="54"/>
      <c r="FD1157" s="54"/>
      <c r="FE1157" s="54"/>
      <c r="FF1157" s="54"/>
      <c r="FG1157" s="54"/>
      <c r="FH1157" s="54"/>
      <c r="FI1157" s="54"/>
      <c r="FJ1157" s="54"/>
      <c r="FK1157" s="54"/>
      <c r="FL1157" s="54"/>
      <c r="FM1157" s="54"/>
      <c r="FN1157" s="54"/>
      <c r="FO1157" s="54"/>
      <c r="FP1157" s="54"/>
      <c r="FQ1157" s="54"/>
      <c r="FR1157" s="54"/>
      <c r="FS1157" s="54"/>
      <c r="FT1157" s="54"/>
      <c r="FU1157" s="54"/>
      <c r="FV1157" s="54"/>
      <c r="FW1157" s="54"/>
      <c r="FX1157" s="54"/>
      <c r="FY1157" s="54"/>
      <c r="FZ1157" s="54"/>
      <c r="GA1157" s="54"/>
      <c r="GB1157" s="54"/>
      <c r="GC1157" s="54"/>
      <c r="GD1157" s="54"/>
      <c r="GE1157" s="54"/>
      <c r="GF1157" s="54"/>
      <c r="GG1157" s="54"/>
      <c r="GH1157" s="54"/>
      <c r="GI1157" s="54"/>
      <c r="GJ1157" s="54"/>
      <c r="GK1157" s="54"/>
      <c r="GL1157" s="54"/>
      <c r="GM1157" s="54"/>
      <c r="GN1157" s="54"/>
      <c r="GO1157" s="54"/>
      <c r="GP1157" s="54"/>
      <c r="GQ1157" s="54"/>
      <c r="GR1157" s="54"/>
      <c r="GS1157" s="54"/>
      <c r="GT1157" s="54"/>
      <c r="GU1157" s="54"/>
      <c r="GV1157" s="54"/>
      <c r="GW1157" s="54"/>
      <c r="GX1157" s="54"/>
      <c r="GY1157" s="54"/>
      <c r="GZ1157" s="54"/>
      <c r="HA1157" s="54"/>
      <c r="HB1157" s="54"/>
      <c r="HC1157" s="54"/>
      <c r="HD1157" s="54"/>
      <c r="HE1157" s="54"/>
      <c r="HF1157" s="54"/>
      <c r="HG1157" s="54"/>
      <c r="HH1157" s="54"/>
      <c r="HI1157" s="54"/>
      <c r="HJ1157" s="54"/>
      <c r="HK1157" s="54"/>
      <c r="HL1157" s="54"/>
      <c r="HM1157" s="54"/>
      <c r="HN1157" s="54"/>
      <c r="HO1157" s="54"/>
      <c r="HP1157" s="54"/>
      <c r="HQ1157" s="54"/>
      <c r="HR1157" s="54"/>
      <c r="HS1157" s="54"/>
      <c r="HT1157" s="54"/>
      <c r="HU1157" s="54"/>
      <c r="HV1157" s="54"/>
      <c r="HW1157" s="54"/>
      <c r="HX1157" s="54"/>
      <c r="HY1157" s="54"/>
      <c r="HZ1157" s="54"/>
      <c r="IA1157" s="54"/>
      <c r="IB1157" s="54"/>
      <c r="IC1157" s="54"/>
      <c r="ID1157" s="54"/>
      <c r="IE1157" s="54"/>
      <c r="IF1157" s="54"/>
      <c r="IG1157" s="54"/>
      <c r="IH1157" s="54"/>
      <c r="II1157" s="54"/>
      <c r="IJ1157" s="54"/>
      <c r="IK1157" s="54"/>
      <c r="IL1157" s="54"/>
      <c r="IM1157" s="54"/>
      <c r="IN1157" s="54"/>
      <c r="IO1157" s="54"/>
      <c r="IP1157" s="54"/>
      <c r="IQ1157" s="54"/>
      <c r="IR1157" s="54"/>
      <c r="IS1157" s="54"/>
      <c r="IT1157" s="54"/>
      <c r="IU1157" s="54"/>
      <c r="IV1157" s="54"/>
      <c r="IW1157" s="54"/>
      <c r="IX1157" s="54"/>
      <c r="IY1157" s="54"/>
      <c r="IZ1157" s="54"/>
      <c r="JA1157" s="16"/>
      <c r="JB1157" s="16"/>
      <c r="JC1157" s="16"/>
      <c r="JD1157" s="16"/>
    </row>
    <row r="1158" spans="1:264" s="6" customFormat="1" x14ac:dyDescent="0.25">
      <c r="A1158" s="55">
        <v>1154</v>
      </c>
      <c r="B1158" s="56">
        <f>ESTUDIANTES!B1158</f>
        <v>0</v>
      </c>
      <c r="C1158" s="56">
        <f>ESTUDIANTES!C1158</f>
        <v>0</v>
      </c>
      <c r="D1158" s="97">
        <f>ESTUDIANTES!D1158</f>
        <v>0</v>
      </c>
      <c r="E1158" s="97"/>
      <c r="F1158" s="97"/>
      <c r="G1158" s="97"/>
      <c r="H1158" s="57">
        <f>ESTUDIANTES!H1158</f>
        <v>0</v>
      </c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A1158" s="54"/>
      <c r="CB1158" s="54"/>
      <c r="CC1158" s="54"/>
      <c r="CD1158" s="54"/>
      <c r="CE1158" s="54"/>
      <c r="CF1158" s="54"/>
      <c r="CG1158" s="54"/>
      <c r="CH1158" s="54"/>
      <c r="CI1158" s="54"/>
      <c r="CJ1158" s="54"/>
      <c r="CK1158" s="54"/>
      <c r="CL1158" s="54"/>
      <c r="CM1158" s="54"/>
      <c r="CN1158" s="54"/>
      <c r="CO1158" s="54"/>
      <c r="CP1158" s="54"/>
      <c r="CQ1158" s="54"/>
      <c r="CR1158" s="54"/>
      <c r="CS1158" s="54"/>
      <c r="CT1158" s="54"/>
      <c r="CU1158" s="54"/>
      <c r="CV1158" s="54"/>
      <c r="CW1158" s="54"/>
      <c r="CX1158" s="54"/>
      <c r="CY1158" s="54"/>
      <c r="CZ1158" s="54"/>
      <c r="DA1158" s="54"/>
      <c r="DB1158" s="54"/>
      <c r="DC1158" s="54"/>
      <c r="DD1158" s="54"/>
      <c r="DE1158" s="54"/>
      <c r="DF1158" s="54"/>
      <c r="DG1158" s="54"/>
      <c r="DH1158" s="54"/>
      <c r="DI1158" s="54"/>
      <c r="DJ1158" s="54"/>
      <c r="DK1158" s="54"/>
      <c r="DL1158" s="54"/>
      <c r="DM1158" s="54"/>
      <c r="DN1158" s="54"/>
      <c r="DO1158" s="54"/>
      <c r="DP1158" s="54"/>
      <c r="DQ1158" s="54"/>
      <c r="DR1158" s="54"/>
      <c r="DS1158" s="54"/>
      <c r="DT1158" s="54"/>
      <c r="DU1158" s="54"/>
      <c r="DV1158" s="54"/>
      <c r="DW1158" s="54"/>
      <c r="DX1158" s="54"/>
      <c r="DY1158" s="54"/>
      <c r="DZ1158" s="54"/>
      <c r="EA1158" s="54"/>
      <c r="EB1158" s="54"/>
      <c r="EC1158" s="54"/>
      <c r="ED1158" s="54"/>
      <c r="EE1158" s="54"/>
      <c r="EF1158" s="54"/>
      <c r="EG1158" s="54"/>
      <c r="EH1158" s="54"/>
      <c r="EI1158" s="54"/>
      <c r="EJ1158" s="54"/>
      <c r="EK1158" s="54"/>
      <c r="EL1158" s="54"/>
      <c r="EM1158" s="54"/>
      <c r="EN1158" s="54"/>
      <c r="EO1158" s="54"/>
      <c r="EP1158" s="54"/>
      <c r="EQ1158" s="54"/>
      <c r="ER1158" s="54"/>
      <c r="ES1158" s="54"/>
      <c r="ET1158" s="54"/>
      <c r="EU1158" s="54"/>
      <c r="EV1158" s="54"/>
      <c r="EW1158" s="54"/>
      <c r="EX1158" s="54"/>
      <c r="EY1158" s="54"/>
      <c r="EZ1158" s="54"/>
      <c r="FA1158" s="54"/>
      <c r="FB1158" s="54"/>
      <c r="FC1158" s="54"/>
      <c r="FD1158" s="54"/>
      <c r="FE1158" s="54"/>
      <c r="FF1158" s="54"/>
      <c r="FG1158" s="54"/>
      <c r="FH1158" s="54"/>
      <c r="FI1158" s="54"/>
      <c r="FJ1158" s="54"/>
      <c r="FK1158" s="54"/>
      <c r="FL1158" s="54"/>
      <c r="FM1158" s="54"/>
      <c r="FN1158" s="54"/>
      <c r="FO1158" s="54"/>
      <c r="FP1158" s="54"/>
      <c r="FQ1158" s="54"/>
      <c r="FR1158" s="54"/>
      <c r="FS1158" s="54"/>
      <c r="FT1158" s="54"/>
      <c r="FU1158" s="54"/>
      <c r="FV1158" s="54"/>
      <c r="FW1158" s="54"/>
      <c r="FX1158" s="54"/>
      <c r="FY1158" s="54"/>
      <c r="FZ1158" s="54"/>
      <c r="GA1158" s="54"/>
      <c r="GB1158" s="54"/>
      <c r="GC1158" s="54"/>
      <c r="GD1158" s="54"/>
      <c r="GE1158" s="54"/>
      <c r="GF1158" s="54"/>
      <c r="GG1158" s="54"/>
      <c r="GH1158" s="54"/>
      <c r="GI1158" s="54"/>
      <c r="GJ1158" s="54"/>
      <c r="GK1158" s="54"/>
      <c r="GL1158" s="54"/>
      <c r="GM1158" s="54"/>
      <c r="GN1158" s="54"/>
      <c r="GO1158" s="54"/>
      <c r="GP1158" s="54"/>
      <c r="GQ1158" s="54"/>
      <c r="GR1158" s="54"/>
      <c r="GS1158" s="54"/>
      <c r="GT1158" s="54"/>
      <c r="GU1158" s="54"/>
      <c r="GV1158" s="54"/>
      <c r="GW1158" s="54"/>
      <c r="GX1158" s="54"/>
      <c r="GY1158" s="54"/>
      <c r="GZ1158" s="54"/>
      <c r="HA1158" s="54"/>
      <c r="HB1158" s="54"/>
      <c r="HC1158" s="54"/>
      <c r="HD1158" s="54"/>
      <c r="HE1158" s="54"/>
      <c r="HF1158" s="54"/>
      <c r="HG1158" s="54"/>
      <c r="HH1158" s="54"/>
      <c r="HI1158" s="54"/>
      <c r="HJ1158" s="54"/>
      <c r="HK1158" s="54"/>
      <c r="HL1158" s="54"/>
      <c r="HM1158" s="54"/>
      <c r="HN1158" s="54"/>
      <c r="HO1158" s="54"/>
      <c r="HP1158" s="54"/>
      <c r="HQ1158" s="54"/>
      <c r="HR1158" s="54"/>
      <c r="HS1158" s="54"/>
      <c r="HT1158" s="54"/>
      <c r="HU1158" s="54"/>
      <c r="HV1158" s="54"/>
      <c r="HW1158" s="54"/>
      <c r="HX1158" s="54"/>
      <c r="HY1158" s="54"/>
      <c r="HZ1158" s="54"/>
      <c r="IA1158" s="54"/>
      <c r="IB1158" s="54"/>
      <c r="IC1158" s="54"/>
      <c r="ID1158" s="54"/>
      <c r="IE1158" s="54"/>
      <c r="IF1158" s="54"/>
      <c r="IG1158" s="54"/>
      <c r="IH1158" s="54"/>
      <c r="II1158" s="54"/>
      <c r="IJ1158" s="54"/>
      <c r="IK1158" s="54"/>
      <c r="IL1158" s="54"/>
      <c r="IM1158" s="54"/>
      <c r="IN1158" s="54"/>
      <c r="IO1158" s="54"/>
      <c r="IP1158" s="54"/>
      <c r="IQ1158" s="54"/>
      <c r="IR1158" s="54"/>
      <c r="IS1158" s="54"/>
      <c r="IT1158" s="54"/>
      <c r="IU1158" s="54"/>
      <c r="IV1158" s="54"/>
      <c r="IW1158" s="54"/>
      <c r="IX1158" s="54"/>
      <c r="IY1158" s="54"/>
      <c r="IZ1158" s="54"/>
      <c r="JA1158" s="16"/>
      <c r="JB1158" s="16"/>
      <c r="JC1158" s="16"/>
      <c r="JD1158" s="16"/>
    </row>
    <row r="1159" spans="1:264" s="6" customFormat="1" x14ac:dyDescent="0.25">
      <c r="A1159" s="55">
        <v>1155</v>
      </c>
      <c r="B1159" s="56">
        <f>ESTUDIANTES!B1159</f>
        <v>0</v>
      </c>
      <c r="C1159" s="56">
        <f>ESTUDIANTES!C1159</f>
        <v>0</v>
      </c>
      <c r="D1159" s="97">
        <f>ESTUDIANTES!D1159</f>
        <v>0</v>
      </c>
      <c r="E1159" s="97"/>
      <c r="F1159" s="97"/>
      <c r="G1159" s="97"/>
      <c r="H1159" s="57">
        <f>ESTUDIANTES!H1159</f>
        <v>0</v>
      </c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  <c r="AL1159" s="54"/>
      <c r="AM1159" s="54"/>
      <c r="AN1159" s="54"/>
      <c r="AO1159" s="54"/>
      <c r="AP1159" s="54"/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4"/>
      <c r="BW1159" s="54"/>
      <c r="BX1159" s="54"/>
      <c r="BY1159" s="54"/>
      <c r="BZ1159" s="54"/>
      <c r="CA1159" s="54"/>
      <c r="CB1159" s="54"/>
      <c r="CC1159" s="54"/>
      <c r="CD1159" s="54"/>
      <c r="CE1159" s="54"/>
      <c r="CF1159" s="54"/>
      <c r="CG1159" s="54"/>
      <c r="CH1159" s="54"/>
      <c r="CI1159" s="54"/>
      <c r="CJ1159" s="54"/>
      <c r="CK1159" s="54"/>
      <c r="CL1159" s="54"/>
      <c r="CM1159" s="54"/>
      <c r="CN1159" s="54"/>
      <c r="CO1159" s="54"/>
      <c r="CP1159" s="54"/>
      <c r="CQ1159" s="54"/>
      <c r="CR1159" s="54"/>
      <c r="CS1159" s="54"/>
      <c r="CT1159" s="54"/>
      <c r="CU1159" s="54"/>
      <c r="CV1159" s="54"/>
      <c r="CW1159" s="54"/>
      <c r="CX1159" s="54"/>
      <c r="CY1159" s="54"/>
      <c r="CZ1159" s="54"/>
      <c r="DA1159" s="54"/>
      <c r="DB1159" s="54"/>
      <c r="DC1159" s="54"/>
      <c r="DD1159" s="54"/>
      <c r="DE1159" s="54"/>
      <c r="DF1159" s="54"/>
      <c r="DG1159" s="54"/>
      <c r="DH1159" s="54"/>
      <c r="DI1159" s="54"/>
      <c r="DJ1159" s="54"/>
      <c r="DK1159" s="54"/>
      <c r="DL1159" s="54"/>
      <c r="DM1159" s="54"/>
      <c r="DN1159" s="54"/>
      <c r="DO1159" s="54"/>
      <c r="DP1159" s="54"/>
      <c r="DQ1159" s="54"/>
      <c r="DR1159" s="54"/>
      <c r="DS1159" s="54"/>
      <c r="DT1159" s="54"/>
      <c r="DU1159" s="54"/>
      <c r="DV1159" s="54"/>
      <c r="DW1159" s="54"/>
      <c r="DX1159" s="54"/>
      <c r="DY1159" s="54"/>
      <c r="DZ1159" s="54"/>
      <c r="EA1159" s="54"/>
      <c r="EB1159" s="54"/>
      <c r="EC1159" s="54"/>
      <c r="ED1159" s="54"/>
      <c r="EE1159" s="54"/>
      <c r="EF1159" s="54"/>
      <c r="EG1159" s="54"/>
      <c r="EH1159" s="54"/>
      <c r="EI1159" s="54"/>
      <c r="EJ1159" s="54"/>
      <c r="EK1159" s="54"/>
      <c r="EL1159" s="54"/>
      <c r="EM1159" s="54"/>
      <c r="EN1159" s="54"/>
      <c r="EO1159" s="54"/>
      <c r="EP1159" s="54"/>
      <c r="EQ1159" s="54"/>
      <c r="ER1159" s="54"/>
      <c r="ES1159" s="54"/>
      <c r="ET1159" s="54"/>
      <c r="EU1159" s="54"/>
      <c r="EV1159" s="54"/>
      <c r="EW1159" s="54"/>
      <c r="EX1159" s="54"/>
      <c r="EY1159" s="54"/>
      <c r="EZ1159" s="54"/>
      <c r="FA1159" s="54"/>
      <c r="FB1159" s="54"/>
      <c r="FC1159" s="54"/>
      <c r="FD1159" s="54"/>
      <c r="FE1159" s="54"/>
      <c r="FF1159" s="54"/>
      <c r="FG1159" s="54"/>
      <c r="FH1159" s="54"/>
      <c r="FI1159" s="54"/>
      <c r="FJ1159" s="54"/>
      <c r="FK1159" s="54"/>
      <c r="FL1159" s="54"/>
      <c r="FM1159" s="54"/>
      <c r="FN1159" s="54"/>
      <c r="FO1159" s="54"/>
      <c r="FP1159" s="54"/>
      <c r="FQ1159" s="54"/>
      <c r="FR1159" s="54"/>
      <c r="FS1159" s="54"/>
      <c r="FT1159" s="54"/>
      <c r="FU1159" s="54"/>
      <c r="FV1159" s="54"/>
      <c r="FW1159" s="54"/>
      <c r="FX1159" s="54"/>
      <c r="FY1159" s="54"/>
      <c r="FZ1159" s="54"/>
      <c r="GA1159" s="54"/>
      <c r="GB1159" s="54"/>
      <c r="GC1159" s="54"/>
      <c r="GD1159" s="54"/>
      <c r="GE1159" s="54"/>
      <c r="GF1159" s="54"/>
      <c r="GG1159" s="54"/>
      <c r="GH1159" s="54"/>
      <c r="GI1159" s="54"/>
      <c r="GJ1159" s="54"/>
      <c r="GK1159" s="54"/>
      <c r="GL1159" s="54"/>
      <c r="GM1159" s="54"/>
      <c r="GN1159" s="54"/>
      <c r="GO1159" s="54"/>
      <c r="GP1159" s="54"/>
      <c r="GQ1159" s="54"/>
      <c r="GR1159" s="54"/>
      <c r="GS1159" s="54"/>
      <c r="GT1159" s="54"/>
      <c r="GU1159" s="54"/>
      <c r="GV1159" s="54"/>
      <c r="GW1159" s="54"/>
      <c r="GX1159" s="54"/>
      <c r="GY1159" s="54"/>
      <c r="GZ1159" s="54"/>
      <c r="HA1159" s="54"/>
      <c r="HB1159" s="54"/>
      <c r="HC1159" s="54"/>
      <c r="HD1159" s="54"/>
      <c r="HE1159" s="54"/>
      <c r="HF1159" s="54"/>
      <c r="HG1159" s="54"/>
      <c r="HH1159" s="54"/>
      <c r="HI1159" s="54"/>
      <c r="HJ1159" s="54"/>
      <c r="HK1159" s="54"/>
      <c r="HL1159" s="54"/>
      <c r="HM1159" s="54"/>
      <c r="HN1159" s="54"/>
      <c r="HO1159" s="54"/>
      <c r="HP1159" s="54"/>
      <c r="HQ1159" s="54"/>
      <c r="HR1159" s="54"/>
      <c r="HS1159" s="54"/>
      <c r="HT1159" s="54"/>
      <c r="HU1159" s="54"/>
      <c r="HV1159" s="54"/>
      <c r="HW1159" s="54"/>
      <c r="HX1159" s="54"/>
      <c r="HY1159" s="54"/>
      <c r="HZ1159" s="54"/>
      <c r="IA1159" s="54"/>
      <c r="IB1159" s="54"/>
      <c r="IC1159" s="54"/>
      <c r="ID1159" s="54"/>
      <c r="IE1159" s="54"/>
      <c r="IF1159" s="54"/>
      <c r="IG1159" s="54"/>
      <c r="IH1159" s="54"/>
      <c r="II1159" s="54"/>
      <c r="IJ1159" s="54"/>
      <c r="IK1159" s="54"/>
      <c r="IL1159" s="54"/>
      <c r="IM1159" s="54"/>
      <c r="IN1159" s="54"/>
      <c r="IO1159" s="54"/>
      <c r="IP1159" s="54"/>
      <c r="IQ1159" s="54"/>
      <c r="IR1159" s="54"/>
      <c r="IS1159" s="54"/>
      <c r="IT1159" s="54"/>
      <c r="IU1159" s="54"/>
      <c r="IV1159" s="54"/>
      <c r="IW1159" s="54"/>
      <c r="IX1159" s="54"/>
      <c r="IY1159" s="54"/>
      <c r="IZ1159" s="54"/>
      <c r="JA1159" s="16"/>
      <c r="JB1159" s="16"/>
      <c r="JC1159" s="16"/>
      <c r="JD1159" s="16"/>
    </row>
    <row r="1160" spans="1:264" s="6" customFormat="1" x14ac:dyDescent="0.25">
      <c r="A1160" s="55">
        <v>1156</v>
      </c>
      <c r="B1160" s="56">
        <f>ESTUDIANTES!B1160</f>
        <v>0</v>
      </c>
      <c r="C1160" s="56">
        <f>ESTUDIANTES!C1160</f>
        <v>0</v>
      </c>
      <c r="D1160" s="97">
        <f>ESTUDIANTES!D1160</f>
        <v>0</v>
      </c>
      <c r="E1160" s="97"/>
      <c r="F1160" s="97"/>
      <c r="G1160" s="97"/>
      <c r="H1160" s="57">
        <f>ESTUDIANTES!H1160</f>
        <v>0</v>
      </c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  <c r="AL1160" s="54"/>
      <c r="AM1160" s="54"/>
      <c r="AN1160" s="54"/>
      <c r="AO1160" s="54"/>
      <c r="AP1160" s="54"/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4"/>
      <c r="BW1160" s="54"/>
      <c r="BX1160" s="54"/>
      <c r="BY1160" s="54"/>
      <c r="BZ1160" s="54"/>
      <c r="CA1160" s="54"/>
      <c r="CB1160" s="54"/>
      <c r="CC1160" s="54"/>
      <c r="CD1160" s="54"/>
      <c r="CE1160" s="54"/>
      <c r="CF1160" s="54"/>
      <c r="CG1160" s="54"/>
      <c r="CH1160" s="54"/>
      <c r="CI1160" s="54"/>
      <c r="CJ1160" s="54"/>
      <c r="CK1160" s="54"/>
      <c r="CL1160" s="54"/>
      <c r="CM1160" s="54"/>
      <c r="CN1160" s="54"/>
      <c r="CO1160" s="54"/>
      <c r="CP1160" s="54"/>
      <c r="CQ1160" s="54"/>
      <c r="CR1160" s="54"/>
      <c r="CS1160" s="54"/>
      <c r="CT1160" s="54"/>
      <c r="CU1160" s="54"/>
      <c r="CV1160" s="54"/>
      <c r="CW1160" s="54"/>
      <c r="CX1160" s="54"/>
      <c r="CY1160" s="54"/>
      <c r="CZ1160" s="54"/>
      <c r="DA1160" s="54"/>
      <c r="DB1160" s="54"/>
      <c r="DC1160" s="54"/>
      <c r="DD1160" s="54"/>
      <c r="DE1160" s="54"/>
      <c r="DF1160" s="54"/>
      <c r="DG1160" s="54"/>
      <c r="DH1160" s="54"/>
      <c r="DI1160" s="54"/>
      <c r="DJ1160" s="54"/>
      <c r="DK1160" s="54"/>
      <c r="DL1160" s="54"/>
      <c r="DM1160" s="54"/>
      <c r="DN1160" s="54"/>
      <c r="DO1160" s="54"/>
      <c r="DP1160" s="54"/>
      <c r="DQ1160" s="54"/>
      <c r="DR1160" s="54"/>
      <c r="DS1160" s="54"/>
      <c r="DT1160" s="54"/>
      <c r="DU1160" s="54"/>
      <c r="DV1160" s="54"/>
      <c r="DW1160" s="54"/>
      <c r="DX1160" s="54"/>
      <c r="DY1160" s="54"/>
      <c r="DZ1160" s="54"/>
      <c r="EA1160" s="54"/>
      <c r="EB1160" s="54"/>
      <c r="EC1160" s="54"/>
      <c r="ED1160" s="54"/>
      <c r="EE1160" s="54"/>
      <c r="EF1160" s="54"/>
      <c r="EG1160" s="54"/>
      <c r="EH1160" s="54"/>
      <c r="EI1160" s="54"/>
      <c r="EJ1160" s="54"/>
      <c r="EK1160" s="54"/>
      <c r="EL1160" s="54"/>
      <c r="EM1160" s="54"/>
      <c r="EN1160" s="54"/>
      <c r="EO1160" s="54"/>
      <c r="EP1160" s="54"/>
      <c r="EQ1160" s="54"/>
      <c r="ER1160" s="54"/>
      <c r="ES1160" s="54"/>
      <c r="ET1160" s="54"/>
      <c r="EU1160" s="54"/>
      <c r="EV1160" s="54"/>
      <c r="EW1160" s="54"/>
      <c r="EX1160" s="54"/>
      <c r="EY1160" s="54"/>
      <c r="EZ1160" s="54"/>
      <c r="FA1160" s="54"/>
      <c r="FB1160" s="54"/>
      <c r="FC1160" s="54"/>
      <c r="FD1160" s="54"/>
      <c r="FE1160" s="54"/>
      <c r="FF1160" s="54"/>
      <c r="FG1160" s="54"/>
      <c r="FH1160" s="54"/>
      <c r="FI1160" s="54"/>
      <c r="FJ1160" s="54"/>
      <c r="FK1160" s="54"/>
      <c r="FL1160" s="54"/>
      <c r="FM1160" s="54"/>
      <c r="FN1160" s="54"/>
      <c r="FO1160" s="54"/>
      <c r="FP1160" s="54"/>
      <c r="FQ1160" s="54"/>
      <c r="FR1160" s="54"/>
      <c r="FS1160" s="54"/>
      <c r="FT1160" s="54"/>
      <c r="FU1160" s="54"/>
      <c r="FV1160" s="54"/>
      <c r="FW1160" s="54"/>
      <c r="FX1160" s="54"/>
      <c r="FY1160" s="54"/>
      <c r="FZ1160" s="54"/>
      <c r="GA1160" s="54"/>
      <c r="GB1160" s="54"/>
      <c r="GC1160" s="54"/>
      <c r="GD1160" s="54"/>
      <c r="GE1160" s="54"/>
      <c r="GF1160" s="54"/>
      <c r="GG1160" s="54"/>
      <c r="GH1160" s="54"/>
      <c r="GI1160" s="54"/>
      <c r="GJ1160" s="54"/>
      <c r="GK1160" s="54"/>
      <c r="GL1160" s="54"/>
      <c r="GM1160" s="54"/>
      <c r="GN1160" s="54"/>
      <c r="GO1160" s="54"/>
      <c r="GP1160" s="54"/>
      <c r="GQ1160" s="54"/>
      <c r="GR1160" s="54"/>
      <c r="GS1160" s="54"/>
      <c r="GT1160" s="54"/>
      <c r="GU1160" s="54"/>
      <c r="GV1160" s="54"/>
      <c r="GW1160" s="54"/>
      <c r="GX1160" s="54"/>
      <c r="GY1160" s="54"/>
      <c r="GZ1160" s="54"/>
      <c r="HA1160" s="54"/>
      <c r="HB1160" s="54"/>
      <c r="HC1160" s="54"/>
      <c r="HD1160" s="54"/>
      <c r="HE1160" s="54"/>
      <c r="HF1160" s="54"/>
      <c r="HG1160" s="54"/>
      <c r="HH1160" s="54"/>
      <c r="HI1160" s="54"/>
      <c r="HJ1160" s="54"/>
      <c r="HK1160" s="54"/>
      <c r="HL1160" s="54"/>
      <c r="HM1160" s="54"/>
      <c r="HN1160" s="54"/>
      <c r="HO1160" s="54"/>
      <c r="HP1160" s="54"/>
      <c r="HQ1160" s="54"/>
      <c r="HR1160" s="54"/>
      <c r="HS1160" s="54"/>
      <c r="HT1160" s="54"/>
      <c r="HU1160" s="54"/>
      <c r="HV1160" s="54"/>
      <c r="HW1160" s="54"/>
      <c r="HX1160" s="54"/>
      <c r="HY1160" s="54"/>
      <c r="HZ1160" s="54"/>
      <c r="IA1160" s="54"/>
      <c r="IB1160" s="54"/>
      <c r="IC1160" s="54"/>
      <c r="ID1160" s="54"/>
      <c r="IE1160" s="54"/>
      <c r="IF1160" s="54"/>
      <c r="IG1160" s="54"/>
      <c r="IH1160" s="54"/>
      <c r="II1160" s="54"/>
      <c r="IJ1160" s="54"/>
      <c r="IK1160" s="54"/>
      <c r="IL1160" s="54"/>
      <c r="IM1160" s="54"/>
      <c r="IN1160" s="54"/>
      <c r="IO1160" s="54"/>
      <c r="IP1160" s="54"/>
      <c r="IQ1160" s="54"/>
      <c r="IR1160" s="54"/>
      <c r="IS1160" s="54"/>
      <c r="IT1160" s="54"/>
      <c r="IU1160" s="54"/>
      <c r="IV1160" s="54"/>
      <c r="IW1160" s="54"/>
      <c r="IX1160" s="54"/>
      <c r="IY1160" s="54"/>
      <c r="IZ1160" s="54"/>
      <c r="JA1160" s="16"/>
      <c r="JB1160" s="16"/>
      <c r="JC1160" s="16"/>
      <c r="JD1160" s="16"/>
    </row>
    <row r="1161" spans="1:264" s="6" customFormat="1" x14ac:dyDescent="0.25">
      <c r="A1161" s="55">
        <v>1157</v>
      </c>
      <c r="B1161" s="56">
        <f>ESTUDIANTES!B1161</f>
        <v>0</v>
      </c>
      <c r="C1161" s="56">
        <f>ESTUDIANTES!C1161</f>
        <v>0</v>
      </c>
      <c r="D1161" s="97">
        <f>ESTUDIANTES!D1161</f>
        <v>0</v>
      </c>
      <c r="E1161" s="97"/>
      <c r="F1161" s="97"/>
      <c r="G1161" s="97"/>
      <c r="H1161" s="57">
        <f>ESTUDIANTES!H1161</f>
        <v>0</v>
      </c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  <c r="AL1161" s="54"/>
      <c r="AM1161" s="54"/>
      <c r="AN1161" s="54"/>
      <c r="AO1161" s="54"/>
      <c r="AP1161" s="54"/>
      <c r="AQ1161" s="54"/>
      <c r="AR1161" s="54"/>
      <c r="AS1161" s="54"/>
      <c r="AT1161" s="54"/>
      <c r="AU1161" s="54"/>
      <c r="AV1161" s="54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4"/>
      <c r="BW1161" s="54"/>
      <c r="BX1161" s="54"/>
      <c r="BY1161" s="54"/>
      <c r="BZ1161" s="54"/>
      <c r="CA1161" s="54"/>
      <c r="CB1161" s="54"/>
      <c r="CC1161" s="54"/>
      <c r="CD1161" s="54"/>
      <c r="CE1161" s="54"/>
      <c r="CF1161" s="54"/>
      <c r="CG1161" s="54"/>
      <c r="CH1161" s="54"/>
      <c r="CI1161" s="54"/>
      <c r="CJ1161" s="54"/>
      <c r="CK1161" s="54"/>
      <c r="CL1161" s="54"/>
      <c r="CM1161" s="54"/>
      <c r="CN1161" s="54"/>
      <c r="CO1161" s="54"/>
      <c r="CP1161" s="54"/>
      <c r="CQ1161" s="54"/>
      <c r="CR1161" s="54"/>
      <c r="CS1161" s="54"/>
      <c r="CT1161" s="54"/>
      <c r="CU1161" s="54"/>
      <c r="CV1161" s="54"/>
      <c r="CW1161" s="54"/>
      <c r="CX1161" s="54"/>
      <c r="CY1161" s="54"/>
      <c r="CZ1161" s="54"/>
      <c r="DA1161" s="54"/>
      <c r="DB1161" s="54"/>
      <c r="DC1161" s="54"/>
      <c r="DD1161" s="54"/>
      <c r="DE1161" s="54"/>
      <c r="DF1161" s="54"/>
      <c r="DG1161" s="54"/>
      <c r="DH1161" s="54"/>
      <c r="DI1161" s="54"/>
      <c r="DJ1161" s="54"/>
      <c r="DK1161" s="54"/>
      <c r="DL1161" s="54"/>
      <c r="DM1161" s="54"/>
      <c r="DN1161" s="54"/>
      <c r="DO1161" s="54"/>
      <c r="DP1161" s="54"/>
      <c r="DQ1161" s="54"/>
      <c r="DR1161" s="54"/>
      <c r="DS1161" s="54"/>
      <c r="DT1161" s="54"/>
      <c r="DU1161" s="54"/>
      <c r="DV1161" s="54"/>
      <c r="DW1161" s="54"/>
      <c r="DX1161" s="54"/>
      <c r="DY1161" s="54"/>
      <c r="DZ1161" s="54"/>
      <c r="EA1161" s="54"/>
      <c r="EB1161" s="54"/>
      <c r="EC1161" s="54"/>
      <c r="ED1161" s="54"/>
      <c r="EE1161" s="54"/>
      <c r="EF1161" s="54"/>
      <c r="EG1161" s="54"/>
      <c r="EH1161" s="54"/>
      <c r="EI1161" s="54"/>
      <c r="EJ1161" s="54"/>
      <c r="EK1161" s="54"/>
      <c r="EL1161" s="54"/>
      <c r="EM1161" s="54"/>
      <c r="EN1161" s="54"/>
      <c r="EO1161" s="54"/>
      <c r="EP1161" s="54"/>
      <c r="EQ1161" s="54"/>
      <c r="ER1161" s="54"/>
      <c r="ES1161" s="54"/>
      <c r="ET1161" s="54"/>
      <c r="EU1161" s="54"/>
      <c r="EV1161" s="54"/>
      <c r="EW1161" s="54"/>
      <c r="EX1161" s="54"/>
      <c r="EY1161" s="54"/>
      <c r="EZ1161" s="54"/>
      <c r="FA1161" s="54"/>
      <c r="FB1161" s="54"/>
      <c r="FC1161" s="54"/>
      <c r="FD1161" s="54"/>
      <c r="FE1161" s="54"/>
      <c r="FF1161" s="54"/>
      <c r="FG1161" s="54"/>
      <c r="FH1161" s="54"/>
      <c r="FI1161" s="54"/>
      <c r="FJ1161" s="54"/>
      <c r="FK1161" s="54"/>
      <c r="FL1161" s="54"/>
      <c r="FM1161" s="54"/>
      <c r="FN1161" s="54"/>
      <c r="FO1161" s="54"/>
      <c r="FP1161" s="54"/>
      <c r="FQ1161" s="54"/>
      <c r="FR1161" s="54"/>
      <c r="FS1161" s="54"/>
      <c r="FT1161" s="54"/>
      <c r="FU1161" s="54"/>
      <c r="FV1161" s="54"/>
      <c r="FW1161" s="54"/>
      <c r="FX1161" s="54"/>
      <c r="FY1161" s="54"/>
      <c r="FZ1161" s="54"/>
      <c r="GA1161" s="54"/>
      <c r="GB1161" s="54"/>
      <c r="GC1161" s="54"/>
      <c r="GD1161" s="54"/>
      <c r="GE1161" s="54"/>
      <c r="GF1161" s="54"/>
      <c r="GG1161" s="54"/>
      <c r="GH1161" s="54"/>
      <c r="GI1161" s="54"/>
      <c r="GJ1161" s="54"/>
      <c r="GK1161" s="54"/>
      <c r="GL1161" s="54"/>
      <c r="GM1161" s="54"/>
      <c r="GN1161" s="54"/>
      <c r="GO1161" s="54"/>
      <c r="GP1161" s="54"/>
      <c r="GQ1161" s="54"/>
      <c r="GR1161" s="54"/>
      <c r="GS1161" s="54"/>
      <c r="GT1161" s="54"/>
      <c r="GU1161" s="54"/>
      <c r="GV1161" s="54"/>
      <c r="GW1161" s="54"/>
      <c r="GX1161" s="54"/>
      <c r="GY1161" s="54"/>
      <c r="GZ1161" s="54"/>
      <c r="HA1161" s="54"/>
      <c r="HB1161" s="54"/>
      <c r="HC1161" s="54"/>
      <c r="HD1161" s="54"/>
      <c r="HE1161" s="54"/>
      <c r="HF1161" s="54"/>
      <c r="HG1161" s="54"/>
      <c r="HH1161" s="54"/>
      <c r="HI1161" s="54"/>
      <c r="HJ1161" s="54"/>
      <c r="HK1161" s="54"/>
      <c r="HL1161" s="54"/>
      <c r="HM1161" s="54"/>
      <c r="HN1161" s="54"/>
      <c r="HO1161" s="54"/>
      <c r="HP1161" s="54"/>
      <c r="HQ1161" s="54"/>
      <c r="HR1161" s="54"/>
      <c r="HS1161" s="54"/>
      <c r="HT1161" s="54"/>
      <c r="HU1161" s="54"/>
      <c r="HV1161" s="54"/>
      <c r="HW1161" s="54"/>
      <c r="HX1161" s="54"/>
      <c r="HY1161" s="54"/>
      <c r="HZ1161" s="54"/>
      <c r="IA1161" s="54"/>
      <c r="IB1161" s="54"/>
      <c r="IC1161" s="54"/>
      <c r="ID1161" s="54"/>
      <c r="IE1161" s="54"/>
      <c r="IF1161" s="54"/>
      <c r="IG1161" s="54"/>
      <c r="IH1161" s="54"/>
      <c r="II1161" s="54"/>
      <c r="IJ1161" s="54"/>
      <c r="IK1161" s="54"/>
      <c r="IL1161" s="54"/>
      <c r="IM1161" s="54"/>
      <c r="IN1161" s="54"/>
      <c r="IO1161" s="54"/>
      <c r="IP1161" s="54"/>
      <c r="IQ1161" s="54"/>
      <c r="IR1161" s="54"/>
      <c r="IS1161" s="54"/>
      <c r="IT1161" s="54"/>
      <c r="IU1161" s="54"/>
      <c r="IV1161" s="54"/>
      <c r="IW1161" s="54"/>
      <c r="IX1161" s="54"/>
      <c r="IY1161" s="54"/>
      <c r="IZ1161" s="54"/>
      <c r="JA1161" s="16"/>
      <c r="JB1161" s="16"/>
      <c r="JC1161" s="16"/>
      <c r="JD1161" s="16"/>
    </row>
    <row r="1162" spans="1:264" s="6" customFormat="1" x14ac:dyDescent="0.25">
      <c r="A1162" s="55">
        <v>1158</v>
      </c>
      <c r="B1162" s="56">
        <f>ESTUDIANTES!B1162</f>
        <v>0</v>
      </c>
      <c r="C1162" s="56">
        <f>ESTUDIANTES!C1162</f>
        <v>0</v>
      </c>
      <c r="D1162" s="97">
        <f>ESTUDIANTES!D1162</f>
        <v>0</v>
      </c>
      <c r="E1162" s="97"/>
      <c r="F1162" s="97"/>
      <c r="G1162" s="97"/>
      <c r="H1162" s="57">
        <f>ESTUDIANTES!H1162</f>
        <v>0</v>
      </c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  <c r="AL1162" s="54"/>
      <c r="AM1162" s="54"/>
      <c r="AN1162" s="54"/>
      <c r="AO1162" s="54"/>
      <c r="AP1162" s="54"/>
      <c r="AQ1162" s="54"/>
      <c r="AR1162" s="54"/>
      <c r="AS1162" s="54"/>
      <c r="AT1162" s="54"/>
      <c r="AU1162" s="54"/>
      <c r="AV1162" s="54"/>
      <c r="AW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4"/>
      <c r="BW1162" s="54"/>
      <c r="BX1162" s="54"/>
      <c r="BY1162" s="54"/>
      <c r="BZ1162" s="54"/>
      <c r="CA1162" s="54"/>
      <c r="CB1162" s="54"/>
      <c r="CC1162" s="54"/>
      <c r="CD1162" s="54"/>
      <c r="CE1162" s="54"/>
      <c r="CF1162" s="54"/>
      <c r="CG1162" s="54"/>
      <c r="CH1162" s="54"/>
      <c r="CI1162" s="54"/>
      <c r="CJ1162" s="54"/>
      <c r="CK1162" s="54"/>
      <c r="CL1162" s="54"/>
      <c r="CM1162" s="54"/>
      <c r="CN1162" s="54"/>
      <c r="CO1162" s="54"/>
      <c r="CP1162" s="54"/>
      <c r="CQ1162" s="54"/>
      <c r="CR1162" s="54"/>
      <c r="CS1162" s="54"/>
      <c r="CT1162" s="54"/>
      <c r="CU1162" s="54"/>
      <c r="CV1162" s="54"/>
      <c r="CW1162" s="54"/>
      <c r="CX1162" s="54"/>
      <c r="CY1162" s="54"/>
      <c r="CZ1162" s="54"/>
      <c r="DA1162" s="54"/>
      <c r="DB1162" s="54"/>
      <c r="DC1162" s="54"/>
      <c r="DD1162" s="54"/>
      <c r="DE1162" s="54"/>
      <c r="DF1162" s="54"/>
      <c r="DG1162" s="54"/>
      <c r="DH1162" s="54"/>
      <c r="DI1162" s="54"/>
      <c r="DJ1162" s="54"/>
      <c r="DK1162" s="54"/>
      <c r="DL1162" s="54"/>
      <c r="DM1162" s="54"/>
      <c r="DN1162" s="54"/>
      <c r="DO1162" s="54"/>
      <c r="DP1162" s="54"/>
      <c r="DQ1162" s="54"/>
      <c r="DR1162" s="54"/>
      <c r="DS1162" s="54"/>
      <c r="DT1162" s="54"/>
      <c r="DU1162" s="54"/>
      <c r="DV1162" s="54"/>
      <c r="DW1162" s="54"/>
      <c r="DX1162" s="54"/>
      <c r="DY1162" s="54"/>
      <c r="DZ1162" s="54"/>
      <c r="EA1162" s="54"/>
      <c r="EB1162" s="54"/>
      <c r="EC1162" s="54"/>
      <c r="ED1162" s="54"/>
      <c r="EE1162" s="54"/>
      <c r="EF1162" s="54"/>
      <c r="EG1162" s="54"/>
      <c r="EH1162" s="54"/>
      <c r="EI1162" s="54"/>
      <c r="EJ1162" s="54"/>
      <c r="EK1162" s="54"/>
      <c r="EL1162" s="54"/>
      <c r="EM1162" s="54"/>
      <c r="EN1162" s="54"/>
      <c r="EO1162" s="54"/>
      <c r="EP1162" s="54"/>
      <c r="EQ1162" s="54"/>
      <c r="ER1162" s="54"/>
      <c r="ES1162" s="54"/>
      <c r="ET1162" s="54"/>
      <c r="EU1162" s="54"/>
      <c r="EV1162" s="54"/>
      <c r="EW1162" s="54"/>
      <c r="EX1162" s="54"/>
      <c r="EY1162" s="54"/>
      <c r="EZ1162" s="54"/>
      <c r="FA1162" s="54"/>
      <c r="FB1162" s="54"/>
      <c r="FC1162" s="54"/>
      <c r="FD1162" s="54"/>
      <c r="FE1162" s="54"/>
      <c r="FF1162" s="54"/>
      <c r="FG1162" s="54"/>
      <c r="FH1162" s="54"/>
      <c r="FI1162" s="54"/>
      <c r="FJ1162" s="54"/>
      <c r="FK1162" s="54"/>
      <c r="FL1162" s="54"/>
      <c r="FM1162" s="54"/>
      <c r="FN1162" s="54"/>
      <c r="FO1162" s="54"/>
      <c r="FP1162" s="54"/>
      <c r="FQ1162" s="54"/>
      <c r="FR1162" s="54"/>
      <c r="FS1162" s="54"/>
      <c r="FT1162" s="54"/>
      <c r="FU1162" s="54"/>
      <c r="FV1162" s="54"/>
      <c r="FW1162" s="54"/>
      <c r="FX1162" s="54"/>
      <c r="FY1162" s="54"/>
      <c r="FZ1162" s="54"/>
      <c r="GA1162" s="54"/>
      <c r="GB1162" s="54"/>
      <c r="GC1162" s="54"/>
      <c r="GD1162" s="54"/>
      <c r="GE1162" s="54"/>
      <c r="GF1162" s="54"/>
      <c r="GG1162" s="54"/>
      <c r="GH1162" s="54"/>
      <c r="GI1162" s="54"/>
      <c r="GJ1162" s="54"/>
      <c r="GK1162" s="54"/>
      <c r="GL1162" s="54"/>
      <c r="GM1162" s="54"/>
      <c r="GN1162" s="54"/>
      <c r="GO1162" s="54"/>
      <c r="GP1162" s="54"/>
      <c r="GQ1162" s="54"/>
      <c r="GR1162" s="54"/>
      <c r="GS1162" s="54"/>
      <c r="GT1162" s="54"/>
      <c r="GU1162" s="54"/>
      <c r="GV1162" s="54"/>
      <c r="GW1162" s="54"/>
      <c r="GX1162" s="54"/>
      <c r="GY1162" s="54"/>
      <c r="GZ1162" s="54"/>
      <c r="HA1162" s="54"/>
      <c r="HB1162" s="54"/>
      <c r="HC1162" s="54"/>
      <c r="HD1162" s="54"/>
      <c r="HE1162" s="54"/>
      <c r="HF1162" s="54"/>
      <c r="HG1162" s="54"/>
      <c r="HH1162" s="54"/>
      <c r="HI1162" s="54"/>
      <c r="HJ1162" s="54"/>
      <c r="HK1162" s="54"/>
      <c r="HL1162" s="54"/>
      <c r="HM1162" s="54"/>
      <c r="HN1162" s="54"/>
      <c r="HO1162" s="54"/>
      <c r="HP1162" s="54"/>
      <c r="HQ1162" s="54"/>
      <c r="HR1162" s="54"/>
      <c r="HS1162" s="54"/>
      <c r="HT1162" s="54"/>
      <c r="HU1162" s="54"/>
      <c r="HV1162" s="54"/>
      <c r="HW1162" s="54"/>
      <c r="HX1162" s="54"/>
      <c r="HY1162" s="54"/>
      <c r="HZ1162" s="54"/>
      <c r="IA1162" s="54"/>
      <c r="IB1162" s="54"/>
      <c r="IC1162" s="54"/>
      <c r="ID1162" s="54"/>
      <c r="IE1162" s="54"/>
      <c r="IF1162" s="54"/>
      <c r="IG1162" s="54"/>
      <c r="IH1162" s="54"/>
      <c r="II1162" s="54"/>
      <c r="IJ1162" s="54"/>
      <c r="IK1162" s="54"/>
      <c r="IL1162" s="54"/>
      <c r="IM1162" s="54"/>
      <c r="IN1162" s="54"/>
      <c r="IO1162" s="54"/>
      <c r="IP1162" s="54"/>
      <c r="IQ1162" s="54"/>
      <c r="IR1162" s="54"/>
      <c r="IS1162" s="54"/>
      <c r="IT1162" s="54"/>
      <c r="IU1162" s="54"/>
      <c r="IV1162" s="54"/>
      <c r="IW1162" s="54"/>
      <c r="IX1162" s="54"/>
      <c r="IY1162" s="54"/>
      <c r="IZ1162" s="54"/>
      <c r="JA1162" s="16"/>
      <c r="JB1162" s="16"/>
      <c r="JC1162" s="16"/>
      <c r="JD1162" s="16"/>
    </row>
    <row r="1163" spans="1:264" s="6" customFormat="1" x14ac:dyDescent="0.25">
      <c r="A1163" s="55">
        <v>1159</v>
      </c>
      <c r="B1163" s="56">
        <f>ESTUDIANTES!B1163</f>
        <v>0</v>
      </c>
      <c r="C1163" s="56">
        <f>ESTUDIANTES!C1163</f>
        <v>0</v>
      </c>
      <c r="D1163" s="97">
        <f>ESTUDIANTES!D1163</f>
        <v>0</v>
      </c>
      <c r="E1163" s="97"/>
      <c r="F1163" s="97"/>
      <c r="G1163" s="97"/>
      <c r="H1163" s="57">
        <f>ESTUDIANTES!H1163</f>
        <v>0</v>
      </c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  <c r="AL1163" s="54"/>
      <c r="AM1163" s="54"/>
      <c r="AN1163" s="54"/>
      <c r="AO1163" s="54"/>
      <c r="AP1163" s="54"/>
      <c r="AQ1163" s="54"/>
      <c r="AR1163" s="54"/>
      <c r="AS1163" s="54"/>
      <c r="AT1163" s="54"/>
      <c r="AU1163" s="54"/>
      <c r="AV1163" s="54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4"/>
      <c r="BW1163" s="54"/>
      <c r="BX1163" s="54"/>
      <c r="BY1163" s="54"/>
      <c r="BZ1163" s="54"/>
      <c r="CA1163" s="54"/>
      <c r="CB1163" s="54"/>
      <c r="CC1163" s="54"/>
      <c r="CD1163" s="54"/>
      <c r="CE1163" s="54"/>
      <c r="CF1163" s="54"/>
      <c r="CG1163" s="54"/>
      <c r="CH1163" s="54"/>
      <c r="CI1163" s="54"/>
      <c r="CJ1163" s="54"/>
      <c r="CK1163" s="54"/>
      <c r="CL1163" s="54"/>
      <c r="CM1163" s="54"/>
      <c r="CN1163" s="54"/>
      <c r="CO1163" s="54"/>
      <c r="CP1163" s="54"/>
      <c r="CQ1163" s="54"/>
      <c r="CR1163" s="54"/>
      <c r="CS1163" s="54"/>
      <c r="CT1163" s="54"/>
      <c r="CU1163" s="54"/>
      <c r="CV1163" s="54"/>
      <c r="CW1163" s="54"/>
      <c r="CX1163" s="54"/>
      <c r="CY1163" s="54"/>
      <c r="CZ1163" s="54"/>
      <c r="DA1163" s="54"/>
      <c r="DB1163" s="54"/>
      <c r="DC1163" s="54"/>
      <c r="DD1163" s="54"/>
      <c r="DE1163" s="54"/>
      <c r="DF1163" s="54"/>
      <c r="DG1163" s="54"/>
      <c r="DH1163" s="54"/>
      <c r="DI1163" s="54"/>
      <c r="DJ1163" s="54"/>
      <c r="DK1163" s="54"/>
      <c r="DL1163" s="54"/>
      <c r="DM1163" s="54"/>
      <c r="DN1163" s="54"/>
      <c r="DO1163" s="54"/>
      <c r="DP1163" s="54"/>
      <c r="DQ1163" s="54"/>
      <c r="DR1163" s="54"/>
      <c r="DS1163" s="54"/>
      <c r="DT1163" s="54"/>
      <c r="DU1163" s="54"/>
      <c r="DV1163" s="54"/>
      <c r="DW1163" s="54"/>
      <c r="DX1163" s="54"/>
      <c r="DY1163" s="54"/>
      <c r="DZ1163" s="54"/>
      <c r="EA1163" s="54"/>
      <c r="EB1163" s="54"/>
      <c r="EC1163" s="54"/>
      <c r="ED1163" s="54"/>
      <c r="EE1163" s="54"/>
      <c r="EF1163" s="54"/>
      <c r="EG1163" s="54"/>
      <c r="EH1163" s="54"/>
      <c r="EI1163" s="54"/>
      <c r="EJ1163" s="54"/>
      <c r="EK1163" s="54"/>
      <c r="EL1163" s="54"/>
      <c r="EM1163" s="54"/>
      <c r="EN1163" s="54"/>
      <c r="EO1163" s="54"/>
      <c r="EP1163" s="54"/>
      <c r="EQ1163" s="54"/>
      <c r="ER1163" s="54"/>
      <c r="ES1163" s="54"/>
      <c r="ET1163" s="54"/>
      <c r="EU1163" s="54"/>
      <c r="EV1163" s="54"/>
      <c r="EW1163" s="54"/>
      <c r="EX1163" s="54"/>
      <c r="EY1163" s="54"/>
      <c r="EZ1163" s="54"/>
      <c r="FA1163" s="54"/>
      <c r="FB1163" s="54"/>
      <c r="FC1163" s="54"/>
      <c r="FD1163" s="54"/>
      <c r="FE1163" s="54"/>
      <c r="FF1163" s="54"/>
      <c r="FG1163" s="54"/>
      <c r="FH1163" s="54"/>
      <c r="FI1163" s="54"/>
      <c r="FJ1163" s="54"/>
      <c r="FK1163" s="54"/>
      <c r="FL1163" s="54"/>
      <c r="FM1163" s="54"/>
      <c r="FN1163" s="54"/>
      <c r="FO1163" s="54"/>
      <c r="FP1163" s="54"/>
      <c r="FQ1163" s="54"/>
      <c r="FR1163" s="54"/>
      <c r="FS1163" s="54"/>
      <c r="FT1163" s="54"/>
      <c r="FU1163" s="54"/>
      <c r="FV1163" s="54"/>
      <c r="FW1163" s="54"/>
      <c r="FX1163" s="54"/>
      <c r="FY1163" s="54"/>
      <c r="FZ1163" s="54"/>
      <c r="GA1163" s="54"/>
      <c r="GB1163" s="54"/>
      <c r="GC1163" s="54"/>
      <c r="GD1163" s="54"/>
      <c r="GE1163" s="54"/>
      <c r="GF1163" s="54"/>
      <c r="GG1163" s="54"/>
      <c r="GH1163" s="54"/>
      <c r="GI1163" s="54"/>
      <c r="GJ1163" s="54"/>
      <c r="GK1163" s="54"/>
      <c r="GL1163" s="54"/>
      <c r="GM1163" s="54"/>
      <c r="GN1163" s="54"/>
      <c r="GO1163" s="54"/>
      <c r="GP1163" s="54"/>
      <c r="GQ1163" s="54"/>
      <c r="GR1163" s="54"/>
      <c r="GS1163" s="54"/>
      <c r="GT1163" s="54"/>
      <c r="GU1163" s="54"/>
      <c r="GV1163" s="54"/>
      <c r="GW1163" s="54"/>
      <c r="GX1163" s="54"/>
      <c r="GY1163" s="54"/>
      <c r="GZ1163" s="54"/>
      <c r="HA1163" s="54"/>
      <c r="HB1163" s="54"/>
      <c r="HC1163" s="54"/>
      <c r="HD1163" s="54"/>
      <c r="HE1163" s="54"/>
      <c r="HF1163" s="54"/>
      <c r="HG1163" s="54"/>
      <c r="HH1163" s="54"/>
      <c r="HI1163" s="54"/>
      <c r="HJ1163" s="54"/>
      <c r="HK1163" s="54"/>
      <c r="HL1163" s="54"/>
      <c r="HM1163" s="54"/>
      <c r="HN1163" s="54"/>
      <c r="HO1163" s="54"/>
      <c r="HP1163" s="54"/>
      <c r="HQ1163" s="54"/>
      <c r="HR1163" s="54"/>
      <c r="HS1163" s="54"/>
      <c r="HT1163" s="54"/>
      <c r="HU1163" s="54"/>
      <c r="HV1163" s="54"/>
      <c r="HW1163" s="54"/>
      <c r="HX1163" s="54"/>
      <c r="HY1163" s="54"/>
      <c r="HZ1163" s="54"/>
      <c r="IA1163" s="54"/>
      <c r="IB1163" s="54"/>
      <c r="IC1163" s="54"/>
      <c r="ID1163" s="54"/>
      <c r="IE1163" s="54"/>
      <c r="IF1163" s="54"/>
      <c r="IG1163" s="54"/>
      <c r="IH1163" s="54"/>
      <c r="II1163" s="54"/>
      <c r="IJ1163" s="54"/>
      <c r="IK1163" s="54"/>
      <c r="IL1163" s="54"/>
      <c r="IM1163" s="54"/>
      <c r="IN1163" s="54"/>
      <c r="IO1163" s="54"/>
      <c r="IP1163" s="54"/>
      <c r="IQ1163" s="54"/>
      <c r="IR1163" s="54"/>
      <c r="IS1163" s="54"/>
      <c r="IT1163" s="54"/>
      <c r="IU1163" s="54"/>
      <c r="IV1163" s="54"/>
      <c r="IW1163" s="54"/>
      <c r="IX1163" s="54"/>
      <c r="IY1163" s="54"/>
      <c r="IZ1163" s="54"/>
      <c r="JA1163" s="16"/>
      <c r="JB1163" s="16"/>
      <c r="JC1163" s="16"/>
      <c r="JD1163" s="16"/>
    </row>
    <row r="1164" spans="1:264" s="6" customFormat="1" x14ac:dyDescent="0.25">
      <c r="A1164" s="55">
        <v>1160</v>
      </c>
      <c r="B1164" s="56">
        <f>ESTUDIANTES!B1164</f>
        <v>0</v>
      </c>
      <c r="C1164" s="56">
        <f>ESTUDIANTES!C1164</f>
        <v>0</v>
      </c>
      <c r="D1164" s="97">
        <f>ESTUDIANTES!D1164</f>
        <v>0</v>
      </c>
      <c r="E1164" s="97"/>
      <c r="F1164" s="97"/>
      <c r="G1164" s="97"/>
      <c r="H1164" s="57">
        <f>ESTUDIANTES!H1164</f>
        <v>0</v>
      </c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  <c r="AL1164" s="54"/>
      <c r="AM1164" s="54"/>
      <c r="AN1164" s="54"/>
      <c r="AO1164" s="54"/>
      <c r="AP1164" s="54"/>
      <c r="AQ1164" s="54"/>
      <c r="AR1164" s="54"/>
      <c r="AS1164" s="54"/>
      <c r="AT1164" s="54"/>
      <c r="AU1164" s="54"/>
      <c r="AV1164" s="54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4"/>
      <c r="BW1164" s="54"/>
      <c r="BX1164" s="54"/>
      <c r="BY1164" s="54"/>
      <c r="BZ1164" s="54"/>
      <c r="CA1164" s="54"/>
      <c r="CB1164" s="54"/>
      <c r="CC1164" s="54"/>
      <c r="CD1164" s="54"/>
      <c r="CE1164" s="54"/>
      <c r="CF1164" s="54"/>
      <c r="CG1164" s="54"/>
      <c r="CH1164" s="54"/>
      <c r="CI1164" s="54"/>
      <c r="CJ1164" s="54"/>
      <c r="CK1164" s="54"/>
      <c r="CL1164" s="54"/>
      <c r="CM1164" s="54"/>
      <c r="CN1164" s="54"/>
      <c r="CO1164" s="54"/>
      <c r="CP1164" s="54"/>
      <c r="CQ1164" s="54"/>
      <c r="CR1164" s="54"/>
      <c r="CS1164" s="54"/>
      <c r="CT1164" s="54"/>
      <c r="CU1164" s="54"/>
      <c r="CV1164" s="54"/>
      <c r="CW1164" s="54"/>
      <c r="CX1164" s="54"/>
      <c r="CY1164" s="54"/>
      <c r="CZ1164" s="54"/>
      <c r="DA1164" s="54"/>
      <c r="DB1164" s="54"/>
      <c r="DC1164" s="54"/>
      <c r="DD1164" s="54"/>
      <c r="DE1164" s="54"/>
      <c r="DF1164" s="54"/>
      <c r="DG1164" s="54"/>
      <c r="DH1164" s="54"/>
      <c r="DI1164" s="54"/>
      <c r="DJ1164" s="54"/>
      <c r="DK1164" s="54"/>
      <c r="DL1164" s="54"/>
      <c r="DM1164" s="54"/>
      <c r="DN1164" s="54"/>
      <c r="DO1164" s="54"/>
      <c r="DP1164" s="54"/>
      <c r="DQ1164" s="54"/>
      <c r="DR1164" s="54"/>
      <c r="DS1164" s="54"/>
      <c r="DT1164" s="54"/>
      <c r="DU1164" s="54"/>
      <c r="DV1164" s="54"/>
      <c r="DW1164" s="54"/>
      <c r="DX1164" s="54"/>
      <c r="DY1164" s="54"/>
      <c r="DZ1164" s="54"/>
      <c r="EA1164" s="54"/>
      <c r="EB1164" s="54"/>
      <c r="EC1164" s="54"/>
      <c r="ED1164" s="54"/>
      <c r="EE1164" s="54"/>
      <c r="EF1164" s="54"/>
      <c r="EG1164" s="54"/>
      <c r="EH1164" s="54"/>
      <c r="EI1164" s="54"/>
      <c r="EJ1164" s="54"/>
      <c r="EK1164" s="54"/>
      <c r="EL1164" s="54"/>
      <c r="EM1164" s="54"/>
      <c r="EN1164" s="54"/>
      <c r="EO1164" s="54"/>
      <c r="EP1164" s="54"/>
      <c r="EQ1164" s="54"/>
      <c r="ER1164" s="54"/>
      <c r="ES1164" s="54"/>
      <c r="ET1164" s="54"/>
      <c r="EU1164" s="54"/>
      <c r="EV1164" s="54"/>
      <c r="EW1164" s="54"/>
      <c r="EX1164" s="54"/>
      <c r="EY1164" s="54"/>
      <c r="EZ1164" s="54"/>
      <c r="FA1164" s="54"/>
      <c r="FB1164" s="54"/>
      <c r="FC1164" s="54"/>
      <c r="FD1164" s="54"/>
      <c r="FE1164" s="54"/>
      <c r="FF1164" s="54"/>
      <c r="FG1164" s="54"/>
      <c r="FH1164" s="54"/>
      <c r="FI1164" s="54"/>
      <c r="FJ1164" s="54"/>
      <c r="FK1164" s="54"/>
      <c r="FL1164" s="54"/>
      <c r="FM1164" s="54"/>
      <c r="FN1164" s="54"/>
      <c r="FO1164" s="54"/>
      <c r="FP1164" s="54"/>
      <c r="FQ1164" s="54"/>
      <c r="FR1164" s="54"/>
      <c r="FS1164" s="54"/>
      <c r="FT1164" s="54"/>
      <c r="FU1164" s="54"/>
      <c r="FV1164" s="54"/>
      <c r="FW1164" s="54"/>
      <c r="FX1164" s="54"/>
      <c r="FY1164" s="54"/>
      <c r="FZ1164" s="54"/>
      <c r="GA1164" s="54"/>
      <c r="GB1164" s="54"/>
      <c r="GC1164" s="54"/>
      <c r="GD1164" s="54"/>
      <c r="GE1164" s="54"/>
      <c r="GF1164" s="54"/>
      <c r="GG1164" s="54"/>
      <c r="GH1164" s="54"/>
      <c r="GI1164" s="54"/>
      <c r="GJ1164" s="54"/>
      <c r="GK1164" s="54"/>
      <c r="GL1164" s="54"/>
      <c r="GM1164" s="54"/>
      <c r="GN1164" s="54"/>
      <c r="GO1164" s="54"/>
      <c r="GP1164" s="54"/>
      <c r="GQ1164" s="54"/>
      <c r="GR1164" s="54"/>
      <c r="GS1164" s="54"/>
      <c r="GT1164" s="54"/>
      <c r="GU1164" s="54"/>
      <c r="GV1164" s="54"/>
      <c r="GW1164" s="54"/>
      <c r="GX1164" s="54"/>
      <c r="GY1164" s="54"/>
      <c r="GZ1164" s="54"/>
      <c r="HA1164" s="54"/>
      <c r="HB1164" s="54"/>
      <c r="HC1164" s="54"/>
      <c r="HD1164" s="54"/>
      <c r="HE1164" s="54"/>
      <c r="HF1164" s="54"/>
      <c r="HG1164" s="54"/>
      <c r="HH1164" s="54"/>
      <c r="HI1164" s="54"/>
      <c r="HJ1164" s="54"/>
      <c r="HK1164" s="54"/>
      <c r="HL1164" s="54"/>
      <c r="HM1164" s="54"/>
      <c r="HN1164" s="54"/>
      <c r="HO1164" s="54"/>
      <c r="HP1164" s="54"/>
      <c r="HQ1164" s="54"/>
      <c r="HR1164" s="54"/>
      <c r="HS1164" s="54"/>
      <c r="HT1164" s="54"/>
      <c r="HU1164" s="54"/>
      <c r="HV1164" s="54"/>
      <c r="HW1164" s="54"/>
      <c r="HX1164" s="54"/>
      <c r="HY1164" s="54"/>
      <c r="HZ1164" s="54"/>
      <c r="IA1164" s="54"/>
      <c r="IB1164" s="54"/>
      <c r="IC1164" s="54"/>
      <c r="ID1164" s="54"/>
      <c r="IE1164" s="54"/>
      <c r="IF1164" s="54"/>
      <c r="IG1164" s="54"/>
      <c r="IH1164" s="54"/>
      <c r="II1164" s="54"/>
      <c r="IJ1164" s="54"/>
      <c r="IK1164" s="54"/>
      <c r="IL1164" s="54"/>
      <c r="IM1164" s="54"/>
      <c r="IN1164" s="54"/>
      <c r="IO1164" s="54"/>
      <c r="IP1164" s="54"/>
      <c r="IQ1164" s="54"/>
      <c r="IR1164" s="54"/>
      <c r="IS1164" s="54"/>
      <c r="IT1164" s="54"/>
      <c r="IU1164" s="54"/>
      <c r="IV1164" s="54"/>
      <c r="IW1164" s="54"/>
      <c r="IX1164" s="54"/>
      <c r="IY1164" s="54"/>
      <c r="IZ1164" s="54"/>
      <c r="JA1164" s="16"/>
      <c r="JB1164" s="16"/>
      <c r="JC1164" s="16"/>
      <c r="JD1164" s="16"/>
    </row>
    <row r="1165" spans="1:264" s="6" customFormat="1" x14ac:dyDescent="0.25">
      <c r="A1165" s="55">
        <v>1161</v>
      </c>
      <c r="B1165" s="56">
        <f>ESTUDIANTES!B1165</f>
        <v>0</v>
      </c>
      <c r="C1165" s="56">
        <f>ESTUDIANTES!C1165</f>
        <v>0</v>
      </c>
      <c r="D1165" s="97">
        <f>ESTUDIANTES!D1165</f>
        <v>0</v>
      </c>
      <c r="E1165" s="97"/>
      <c r="F1165" s="97"/>
      <c r="G1165" s="97"/>
      <c r="H1165" s="57">
        <f>ESTUDIANTES!H1165</f>
        <v>0</v>
      </c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54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  <c r="AL1165" s="54"/>
      <c r="AM1165" s="54"/>
      <c r="AN1165" s="54"/>
      <c r="AO1165" s="54"/>
      <c r="AP1165" s="54"/>
      <c r="AQ1165" s="54"/>
      <c r="AR1165" s="54"/>
      <c r="AS1165" s="54"/>
      <c r="AT1165" s="54"/>
      <c r="AU1165" s="54"/>
      <c r="AV1165" s="54"/>
      <c r="AW1165" s="54"/>
      <c r="AX1165" s="54"/>
      <c r="AY1165" s="54"/>
      <c r="AZ1165" s="54"/>
      <c r="BA1165" s="54"/>
      <c r="BB1165" s="54"/>
      <c r="BC1165" s="54"/>
      <c r="BD1165" s="54"/>
      <c r="BE1165" s="54"/>
      <c r="BF1165" s="54"/>
      <c r="BG1165" s="54"/>
      <c r="BH1165" s="54"/>
      <c r="BI1165" s="54"/>
      <c r="BJ1165" s="54"/>
      <c r="BK1165" s="54"/>
      <c r="BL1165" s="54"/>
      <c r="BM1165" s="54"/>
      <c r="BN1165" s="54"/>
      <c r="BO1165" s="54"/>
      <c r="BP1165" s="54"/>
      <c r="BQ1165" s="54"/>
      <c r="BR1165" s="54"/>
      <c r="BS1165" s="54"/>
      <c r="BT1165" s="54"/>
      <c r="BU1165" s="54"/>
      <c r="BV1165" s="54"/>
      <c r="BW1165" s="54"/>
      <c r="BX1165" s="54"/>
      <c r="BY1165" s="54"/>
      <c r="BZ1165" s="54"/>
      <c r="CA1165" s="54"/>
      <c r="CB1165" s="54"/>
      <c r="CC1165" s="54"/>
      <c r="CD1165" s="54"/>
      <c r="CE1165" s="54"/>
      <c r="CF1165" s="54"/>
      <c r="CG1165" s="54"/>
      <c r="CH1165" s="54"/>
      <c r="CI1165" s="54"/>
      <c r="CJ1165" s="54"/>
      <c r="CK1165" s="54"/>
      <c r="CL1165" s="54"/>
      <c r="CM1165" s="54"/>
      <c r="CN1165" s="54"/>
      <c r="CO1165" s="54"/>
      <c r="CP1165" s="54"/>
      <c r="CQ1165" s="54"/>
      <c r="CR1165" s="54"/>
      <c r="CS1165" s="54"/>
      <c r="CT1165" s="54"/>
      <c r="CU1165" s="54"/>
      <c r="CV1165" s="54"/>
      <c r="CW1165" s="54"/>
      <c r="CX1165" s="54"/>
      <c r="CY1165" s="54"/>
      <c r="CZ1165" s="54"/>
      <c r="DA1165" s="54"/>
      <c r="DB1165" s="54"/>
      <c r="DC1165" s="54"/>
      <c r="DD1165" s="54"/>
      <c r="DE1165" s="54"/>
      <c r="DF1165" s="54"/>
      <c r="DG1165" s="54"/>
      <c r="DH1165" s="54"/>
      <c r="DI1165" s="54"/>
      <c r="DJ1165" s="54"/>
      <c r="DK1165" s="54"/>
      <c r="DL1165" s="54"/>
      <c r="DM1165" s="54"/>
      <c r="DN1165" s="54"/>
      <c r="DO1165" s="54"/>
      <c r="DP1165" s="54"/>
      <c r="DQ1165" s="54"/>
      <c r="DR1165" s="54"/>
      <c r="DS1165" s="54"/>
      <c r="DT1165" s="54"/>
      <c r="DU1165" s="54"/>
      <c r="DV1165" s="54"/>
      <c r="DW1165" s="54"/>
      <c r="DX1165" s="54"/>
      <c r="DY1165" s="54"/>
      <c r="DZ1165" s="54"/>
      <c r="EA1165" s="54"/>
      <c r="EB1165" s="54"/>
      <c r="EC1165" s="54"/>
      <c r="ED1165" s="54"/>
      <c r="EE1165" s="54"/>
      <c r="EF1165" s="54"/>
      <c r="EG1165" s="54"/>
      <c r="EH1165" s="54"/>
      <c r="EI1165" s="54"/>
      <c r="EJ1165" s="54"/>
      <c r="EK1165" s="54"/>
      <c r="EL1165" s="54"/>
      <c r="EM1165" s="54"/>
      <c r="EN1165" s="54"/>
      <c r="EO1165" s="54"/>
      <c r="EP1165" s="54"/>
      <c r="EQ1165" s="54"/>
      <c r="ER1165" s="54"/>
      <c r="ES1165" s="54"/>
      <c r="ET1165" s="54"/>
      <c r="EU1165" s="54"/>
      <c r="EV1165" s="54"/>
      <c r="EW1165" s="54"/>
      <c r="EX1165" s="54"/>
      <c r="EY1165" s="54"/>
      <c r="EZ1165" s="54"/>
      <c r="FA1165" s="54"/>
      <c r="FB1165" s="54"/>
      <c r="FC1165" s="54"/>
      <c r="FD1165" s="54"/>
      <c r="FE1165" s="54"/>
      <c r="FF1165" s="54"/>
      <c r="FG1165" s="54"/>
      <c r="FH1165" s="54"/>
      <c r="FI1165" s="54"/>
      <c r="FJ1165" s="54"/>
      <c r="FK1165" s="54"/>
      <c r="FL1165" s="54"/>
      <c r="FM1165" s="54"/>
      <c r="FN1165" s="54"/>
      <c r="FO1165" s="54"/>
      <c r="FP1165" s="54"/>
      <c r="FQ1165" s="54"/>
      <c r="FR1165" s="54"/>
      <c r="FS1165" s="54"/>
      <c r="FT1165" s="54"/>
      <c r="FU1165" s="54"/>
      <c r="FV1165" s="54"/>
      <c r="FW1165" s="54"/>
      <c r="FX1165" s="54"/>
      <c r="FY1165" s="54"/>
      <c r="FZ1165" s="54"/>
      <c r="GA1165" s="54"/>
      <c r="GB1165" s="54"/>
      <c r="GC1165" s="54"/>
      <c r="GD1165" s="54"/>
      <c r="GE1165" s="54"/>
      <c r="GF1165" s="54"/>
      <c r="GG1165" s="54"/>
      <c r="GH1165" s="54"/>
      <c r="GI1165" s="54"/>
      <c r="GJ1165" s="54"/>
      <c r="GK1165" s="54"/>
      <c r="GL1165" s="54"/>
      <c r="GM1165" s="54"/>
      <c r="GN1165" s="54"/>
      <c r="GO1165" s="54"/>
      <c r="GP1165" s="54"/>
      <c r="GQ1165" s="54"/>
      <c r="GR1165" s="54"/>
      <c r="GS1165" s="54"/>
      <c r="GT1165" s="54"/>
      <c r="GU1165" s="54"/>
      <c r="GV1165" s="54"/>
      <c r="GW1165" s="54"/>
      <c r="GX1165" s="54"/>
      <c r="GY1165" s="54"/>
      <c r="GZ1165" s="54"/>
      <c r="HA1165" s="54"/>
      <c r="HB1165" s="54"/>
      <c r="HC1165" s="54"/>
      <c r="HD1165" s="54"/>
      <c r="HE1165" s="54"/>
      <c r="HF1165" s="54"/>
      <c r="HG1165" s="54"/>
      <c r="HH1165" s="54"/>
      <c r="HI1165" s="54"/>
      <c r="HJ1165" s="54"/>
      <c r="HK1165" s="54"/>
      <c r="HL1165" s="54"/>
      <c r="HM1165" s="54"/>
      <c r="HN1165" s="54"/>
      <c r="HO1165" s="54"/>
      <c r="HP1165" s="54"/>
      <c r="HQ1165" s="54"/>
      <c r="HR1165" s="54"/>
      <c r="HS1165" s="54"/>
      <c r="HT1165" s="54"/>
      <c r="HU1165" s="54"/>
      <c r="HV1165" s="54"/>
      <c r="HW1165" s="54"/>
      <c r="HX1165" s="54"/>
      <c r="HY1165" s="54"/>
      <c r="HZ1165" s="54"/>
      <c r="IA1165" s="54"/>
      <c r="IB1165" s="54"/>
      <c r="IC1165" s="54"/>
      <c r="ID1165" s="54"/>
      <c r="IE1165" s="54"/>
      <c r="IF1165" s="54"/>
      <c r="IG1165" s="54"/>
      <c r="IH1165" s="54"/>
      <c r="II1165" s="54"/>
      <c r="IJ1165" s="54"/>
      <c r="IK1165" s="54"/>
      <c r="IL1165" s="54"/>
      <c r="IM1165" s="54"/>
      <c r="IN1165" s="54"/>
      <c r="IO1165" s="54"/>
      <c r="IP1165" s="54"/>
      <c r="IQ1165" s="54"/>
      <c r="IR1165" s="54"/>
      <c r="IS1165" s="54"/>
      <c r="IT1165" s="54"/>
      <c r="IU1165" s="54"/>
      <c r="IV1165" s="54"/>
      <c r="IW1165" s="54"/>
      <c r="IX1165" s="54"/>
      <c r="IY1165" s="54"/>
      <c r="IZ1165" s="54"/>
      <c r="JA1165" s="16"/>
      <c r="JB1165" s="16"/>
      <c r="JC1165" s="16"/>
      <c r="JD1165" s="16"/>
    </row>
    <row r="1166" spans="1:264" s="6" customFormat="1" x14ac:dyDescent="0.25">
      <c r="A1166" s="55">
        <v>1162</v>
      </c>
      <c r="B1166" s="56">
        <f>ESTUDIANTES!B1166</f>
        <v>0</v>
      </c>
      <c r="C1166" s="56">
        <f>ESTUDIANTES!C1166</f>
        <v>0</v>
      </c>
      <c r="D1166" s="97">
        <f>ESTUDIANTES!D1166</f>
        <v>0</v>
      </c>
      <c r="E1166" s="97"/>
      <c r="F1166" s="97"/>
      <c r="G1166" s="97"/>
      <c r="H1166" s="57">
        <f>ESTUDIANTES!H1166</f>
        <v>0</v>
      </c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  <c r="AL1166" s="54"/>
      <c r="AM1166" s="54"/>
      <c r="AN1166" s="54"/>
      <c r="AO1166" s="54"/>
      <c r="AP1166" s="54"/>
      <c r="AQ1166" s="54"/>
      <c r="AR1166" s="54"/>
      <c r="AS1166" s="54"/>
      <c r="AT1166" s="54"/>
      <c r="AU1166" s="54"/>
      <c r="AV1166" s="54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4"/>
      <c r="BW1166" s="54"/>
      <c r="BX1166" s="54"/>
      <c r="BY1166" s="54"/>
      <c r="BZ1166" s="54"/>
      <c r="CA1166" s="54"/>
      <c r="CB1166" s="54"/>
      <c r="CC1166" s="54"/>
      <c r="CD1166" s="54"/>
      <c r="CE1166" s="54"/>
      <c r="CF1166" s="54"/>
      <c r="CG1166" s="54"/>
      <c r="CH1166" s="54"/>
      <c r="CI1166" s="54"/>
      <c r="CJ1166" s="54"/>
      <c r="CK1166" s="54"/>
      <c r="CL1166" s="54"/>
      <c r="CM1166" s="54"/>
      <c r="CN1166" s="54"/>
      <c r="CO1166" s="54"/>
      <c r="CP1166" s="54"/>
      <c r="CQ1166" s="54"/>
      <c r="CR1166" s="54"/>
      <c r="CS1166" s="54"/>
      <c r="CT1166" s="54"/>
      <c r="CU1166" s="54"/>
      <c r="CV1166" s="54"/>
      <c r="CW1166" s="54"/>
      <c r="CX1166" s="54"/>
      <c r="CY1166" s="54"/>
      <c r="CZ1166" s="54"/>
      <c r="DA1166" s="54"/>
      <c r="DB1166" s="54"/>
      <c r="DC1166" s="54"/>
      <c r="DD1166" s="54"/>
      <c r="DE1166" s="54"/>
      <c r="DF1166" s="54"/>
      <c r="DG1166" s="54"/>
      <c r="DH1166" s="54"/>
      <c r="DI1166" s="54"/>
      <c r="DJ1166" s="54"/>
      <c r="DK1166" s="54"/>
      <c r="DL1166" s="54"/>
      <c r="DM1166" s="54"/>
      <c r="DN1166" s="54"/>
      <c r="DO1166" s="54"/>
      <c r="DP1166" s="54"/>
      <c r="DQ1166" s="54"/>
      <c r="DR1166" s="54"/>
      <c r="DS1166" s="54"/>
      <c r="DT1166" s="54"/>
      <c r="DU1166" s="54"/>
      <c r="DV1166" s="54"/>
      <c r="DW1166" s="54"/>
      <c r="DX1166" s="54"/>
      <c r="DY1166" s="54"/>
      <c r="DZ1166" s="54"/>
      <c r="EA1166" s="54"/>
      <c r="EB1166" s="54"/>
      <c r="EC1166" s="54"/>
      <c r="ED1166" s="54"/>
      <c r="EE1166" s="54"/>
      <c r="EF1166" s="54"/>
      <c r="EG1166" s="54"/>
      <c r="EH1166" s="54"/>
      <c r="EI1166" s="54"/>
      <c r="EJ1166" s="54"/>
      <c r="EK1166" s="54"/>
      <c r="EL1166" s="54"/>
      <c r="EM1166" s="54"/>
      <c r="EN1166" s="54"/>
      <c r="EO1166" s="54"/>
      <c r="EP1166" s="54"/>
      <c r="EQ1166" s="54"/>
      <c r="ER1166" s="54"/>
      <c r="ES1166" s="54"/>
      <c r="ET1166" s="54"/>
      <c r="EU1166" s="54"/>
      <c r="EV1166" s="54"/>
      <c r="EW1166" s="54"/>
      <c r="EX1166" s="54"/>
      <c r="EY1166" s="54"/>
      <c r="EZ1166" s="54"/>
      <c r="FA1166" s="54"/>
      <c r="FB1166" s="54"/>
      <c r="FC1166" s="54"/>
      <c r="FD1166" s="54"/>
      <c r="FE1166" s="54"/>
      <c r="FF1166" s="54"/>
      <c r="FG1166" s="54"/>
      <c r="FH1166" s="54"/>
      <c r="FI1166" s="54"/>
      <c r="FJ1166" s="54"/>
      <c r="FK1166" s="54"/>
      <c r="FL1166" s="54"/>
      <c r="FM1166" s="54"/>
      <c r="FN1166" s="54"/>
      <c r="FO1166" s="54"/>
      <c r="FP1166" s="54"/>
      <c r="FQ1166" s="54"/>
      <c r="FR1166" s="54"/>
      <c r="FS1166" s="54"/>
      <c r="FT1166" s="54"/>
      <c r="FU1166" s="54"/>
      <c r="FV1166" s="54"/>
      <c r="FW1166" s="54"/>
      <c r="FX1166" s="54"/>
      <c r="FY1166" s="54"/>
      <c r="FZ1166" s="54"/>
      <c r="GA1166" s="54"/>
      <c r="GB1166" s="54"/>
      <c r="GC1166" s="54"/>
      <c r="GD1166" s="54"/>
      <c r="GE1166" s="54"/>
      <c r="GF1166" s="54"/>
      <c r="GG1166" s="54"/>
      <c r="GH1166" s="54"/>
      <c r="GI1166" s="54"/>
      <c r="GJ1166" s="54"/>
      <c r="GK1166" s="54"/>
      <c r="GL1166" s="54"/>
      <c r="GM1166" s="54"/>
      <c r="GN1166" s="54"/>
      <c r="GO1166" s="54"/>
      <c r="GP1166" s="54"/>
      <c r="GQ1166" s="54"/>
      <c r="GR1166" s="54"/>
      <c r="GS1166" s="54"/>
      <c r="GT1166" s="54"/>
      <c r="GU1166" s="54"/>
      <c r="GV1166" s="54"/>
      <c r="GW1166" s="54"/>
      <c r="GX1166" s="54"/>
      <c r="GY1166" s="54"/>
      <c r="GZ1166" s="54"/>
      <c r="HA1166" s="54"/>
      <c r="HB1166" s="54"/>
      <c r="HC1166" s="54"/>
      <c r="HD1166" s="54"/>
      <c r="HE1166" s="54"/>
      <c r="HF1166" s="54"/>
      <c r="HG1166" s="54"/>
      <c r="HH1166" s="54"/>
      <c r="HI1166" s="54"/>
      <c r="HJ1166" s="54"/>
      <c r="HK1166" s="54"/>
      <c r="HL1166" s="54"/>
      <c r="HM1166" s="54"/>
      <c r="HN1166" s="54"/>
      <c r="HO1166" s="54"/>
      <c r="HP1166" s="54"/>
      <c r="HQ1166" s="54"/>
      <c r="HR1166" s="54"/>
      <c r="HS1166" s="54"/>
      <c r="HT1166" s="54"/>
      <c r="HU1166" s="54"/>
      <c r="HV1166" s="54"/>
      <c r="HW1166" s="54"/>
      <c r="HX1166" s="54"/>
      <c r="HY1166" s="54"/>
      <c r="HZ1166" s="54"/>
      <c r="IA1166" s="54"/>
      <c r="IB1166" s="54"/>
      <c r="IC1166" s="54"/>
      <c r="ID1166" s="54"/>
      <c r="IE1166" s="54"/>
      <c r="IF1166" s="54"/>
      <c r="IG1166" s="54"/>
      <c r="IH1166" s="54"/>
      <c r="II1166" s="54"/>
      <c r="IJ1166" s="54"/>
      <c r="IK1166" s="54"/>
      <c r="IL1166" s="54"/>
      <c r="IM1166" s="54"/>
      <c r="IN1166" s="54"/>
      <c r="IO1166" s="54"/>
      <c r="IP1166" s="54"/>
      <c r="IQ1166" s="54"/>
      <c r="IR1166" s="54"/>
      <c r="IS1166" s="54"/>
      <c r="IT1166" s="54"/>
      <c r="IU1166" s="54"/>
      <c r="IV1166" s="54"/>
      <c r="IW1166" s="54"/>
      <c r="IX1166" s="54"/>
      <c r="IY1166" s="54"/>
      <c r="IZ1166" s="54"/>
      <c r="JA1166" s="16"/>
      <c r="JB1166" s="16"/>
      <c r="JC1166" s="16"/>
      <c r="JD1166" s="16"/>
    </row>
    <row r="1167" spans="1:264" s="6" customFormat="1" x14ac:dyDescent="0.25">
      <c r="A1167" s="55">
        <v>1163</v>
      </c>
      <c r="B1167" s="56">
        <f>ESTUDIANTES!B1167</f>
        <v>0</v>
      </c>
      <c r="C1167" s="56">
        <f>ESTUDIANTES!C1167</f>
        <v>0</v>
      </c>
      <c r="D1167" s="97">
        <f>ESTUDIANTES!D1167</f>
        <v>0</v>
      </c>
      <c r="E1167" s="97"/>
      <c r="F1167" s="97"/>
      <c r="G1167" s="97"/>
      <c r="H1167" s="57">
        <f>ESTUDIANTES!H1167</f>
        <v>0</v>
      </c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  <c r="AL1167" s="54"/>
      <c r="AM1167" s="54"/>
      <c r="AN1167" s="54"/>
      <c r="AO1167" s="54"/>
      <c r="AP1167" s="54"/>
      <c r="AQ1167" s="54"/>
      <c r="AR1167" s="54"/>
      <c r="AS1167" s="54"/>
      <c r="AT1167" s="54"/>
      <c r="AU1167" s="54"/>
      <c r="AV1167" s="54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4"/>
      <c r="BW1167" s="54"/>
      <c r="BX1167" s="54"/>
      <c r="BY1167" s="54"/>
      <c r="BZ1167" s="54"/>
      <c r="CA1167" s="54"/>
      <c r="CB1167" s="54"/>
      <c r="CC1167" s="54"/>
      <c r="CD1167" s="54"/>
      <c r="CE1167" s="54"/>
      <c r="CF1167" s="54"/>
      <c r="CG1167" s="54"/>
      <c r="CH1167" s="54"/>
      <c r="CI1167" s="54"/>
      <c r="CJ1167" s="54"/>
      <c r="CK1167" s="54"/>
      <c r="CL1167" s="54"/>
      <c r="CM1167" s="54"/>
      <c r="CN1167" s="54"/>
      <c r="CO1167" s="54"/>
      <c r="CP1167" s="54"/>
      <c r="CQ1167" s="54"/>
      <c r="CR1167" s="54"/>
      <c r="CS1167" s="54"/>
      <c r="CT1167" s="54"/>
      <c r="CU1167" s="54"/>
      <c r="CV1167" s="54"/>
      <c r="CW1167" s="54"/>
      <c r="CX1167" s="54"/>
      <c r="CY1167" s="54"/>
      <c r="CZ1167" s="54"/>
      <c r="DA1167" s="54"/>
      <c r="DB1167" s="54"/>
      <c r="DC1167" s="54"/>
      <c r="DD1167" s="54"/>
      <c r="DE1167" s="54"/>
      <c r="DF1167" s="54"/>
      <c r="DG1167" s="54"/>
      <c r="DH1167" s="54"/>
      <c r="DI1167" s="54"/>
      <c r="DJ1167" s="54"/>
      <c r="DK1167" s="54"/>
      <c r="DL1167" s="54"/>
      <c r="DM1167" s="54"/>
      <c r="DN1167" s="54"/>
      <c r="DO1167" s="54"/>
      <c r="DP1167" s="54"/>
      <c r="DQ1167" s="54"/>
      <c r="DR1167" s="54"/>
      <c r="DS1167" s="54"/>
      <c r="DT1167" s="54"/>
      <c r="DU1167" s="54"/>
      <c r="DV1167" s="54"/>
      <c r="DW1167" s="54"/>
      <c r="DX1167" s="54"/>
      <c r="DY1167" s="54"/>
      <c r="DZ1167" s="54"/>
      <c r="EA1167" s="54"/>
      <c r="EB1167" s="54"/>
      <c r="EC1167" s="54"/>
      <c r="ED1167" s="54"/>
      <c r="EE1167" s="54"/>
      <c r="EF1167" s="54"/>
      <c r="EG1167" s="54"/>
      <c r="EH1167" s="54"/>
      <c r="EI1167" s="54"/>
      <c r="EJ1167" s="54"/>
      <c r="EK1167" s="54"/>
      <c r="EL1167" s="54"/>
      <c r="EM1167" s="54"/>
      <c r="EN1167" s="54"/>
      <c r="EO1167" s="54"/>
      <c r="EP1167" s="54"/>
      <c r="EQ1167" s="54"/>
      <c r="ER1167" s="54"/>
      <c r="ES1167" s="54"/>
      <c r="ET1167" s="54"/>
      <c r="EU1167" s="54"/>
      <c r="EV1167" s="54"/>
      <c r="EW1167" s="54"/>
      <c r="EX1167" s="54"/>
      <c r="EY1167" s="54"/>
      <c r="EZ1167" s="54"/>
      <c r="FA1167" s="54"/>
      <c r="FB1167" s="54"/>
      <c r="FC1167" s="54"/>
      <c r="FD1167" s="54"/>
      <c r="FE1167" s="54"/>
      <c r="FF1167" s="54"/>
      <c r="FG1167" s="54"/>
      <c r="FH1167" s="54"/>
      <c r="FI1167" s="54"/>
      <c r="FJ1167" s="54"/>
      <c r="FK1167" s="54"/>
      <c r="FL1167" s="54"/>
      <c r="FM1167" s="54"/>
      <c r="FN1167" s="54"/>
      <c r="FO1167" s="54"/>
      <c r="FP1167" s="54"/>
      <c r="FQ1167" s="54"/>
      <c r="FR1167" s="54"/>
      <c r="FS1167" s="54"/>
      <c r="FT1167" s="54"/>
      <c r="FU1167" s="54"/>
      <c r="FV1167" s="54"/>
      <c r="FW1167" s="54"/>
      <c r="FX1167" s="54"/>
      <c r="FY1167" s="54"/>
      <c r="FZ1167" s="54"/>
      <c r="GA1167" s="54"/>
      <c r="GB1167" s="54"/>
      <c r="GC1167" s="54"/>
      <c r="GD1167" s="54"/>
      <c r="GE1167" s="54"/>
      <c r="GF1167" s="54"/>
      <c r="GG1167" s="54"/>
      <c r="GH1167" s="54"/>
      <c r="GI1167" s="54"/>
      <c r="GJ1167" s="54"/>
      <c r="GK1167" s="54"/>
      <c r="GL1167" s="54"/>
      <c r="GM1167" s="54"/>
      <c r="GN1167" s="54"/>
      <c r="GO1167" s="54"/>
      <c r="GP1167" s="54"/>
      <c r="GQ1167" s="54"/>
      <c r="GR1167" s="54"/>
      <c r="GS1167" s="54"/>
      <c r="GT1167" s="54"/>
      <c r="GU1167" s="54"/>
      <c r="GV1167" s="54"/>
      <c r="GW1167" s="54"/>
      <c r="GX1167" s="54"/>
      <c r="GY1167" s="54"/>
      <c r="GZ1167" s="54"/>
      <c r="HA1167" s="54"/>
      <c r="HB1167" s="54"/>
      <c r="HC1167" s="54"/>
      <c r="HD1167" s="54"/>
      <c r="HE1167" s="54"/>
      <c r="HF1167" s="54"/>
      <c r="HG1167" s="54"/>
      <c r="HH1167" s="54"/>
      <c r="HI1167" s="54"/>
      <c r="HJ1167" s="54"/>
      <c r="HK1167" s="54"/>
      <c r="HL1167" s="54"/>
      <c r="HM1167" s="54"/>
      <c r="HN1167" s="54"/>
      <c r="HO1167" s="54"/>
      <c r="HP1167" s="54"/>
      <c r="HQ1167" s="54"/>
      <c r="HR1167" s="54"/>
      <c r="HS1167" s="54"/>
      <c r="HT1167" s="54"/>
      <c r="HU1167" s="54"/>
      <c r="HV1167" s="54"/>
      <c r="HW1167" s="54"/>
      <c r="HX1167" s="54"/>
      <c r="HY1167" s="54"/>
      <c r="HZ1167" s="54"/>
      <c r="IA1167" s="54"/>
      <c r="IB1167" s="54"/>
      <c r="IC1167" s="54"/>
      <c r="ID1167" s="54"/>
      <c r="IE1167" s="54"/>
      <c r="IF1167" s="54"/>
      <c r="IG1167" s="54"/>
      <c r="IH1167" s="54"/>
      <c r="II1167" s="54"/>
      <c r="IJ1167" s="54"/>
      <c r="IK1167" s="54"/>
      <c r="IL1167" s="54"/>
      <c r="IM1167" s="54"/>
      <c r="IN1167" s="54"/>
      <c r="IO1167" s="54"/>
      <c r="IP1167" s="54"/>
      <c r="IQ1167" s="54"/>
      <c r="IR1167" s="54"/>
      <c r="IS1167" s="54"/>
      <c r="IT1167" s="54"/>
      <c r="IU1167" s="54"/>
      <c r="IV1167" s="54"/>
      <c r="IW1167" s="54"/>
      <c r="IX1167" s="54"/>
      <c r="IY1167" s="54"/>
      <c r="IZ1167" s="54"/>
      <c r="JA1167" s="16"/>
      <c r="JB1167" s="16"/>
      <c r="JC1167" s="16"/>
      <c r="JD1167" s="16"/>
    </row>
    <row r="1168" spans="1:264" s="6" customFormat="1" x14ac:dyDescent="0.25">
      <c r="A1168" s="55">
        <v>1164</v>
      </c>
      <c r="B1168" s="56">
        <f>ESTUDIANTES!B1168</f>
        <v>0</v>
      </c>
      <c r="C1168" s="56">
        <f>ESTUDIANTES!C1168</f>
        <v>0</v>
      </c>
      <c r="D1168" s="97">
        <f>ESTUDIANTES!D1168</f>
        <v>0</v>
      </c>
      <c r="E1168" s="97"/>
      <c r="F1168" s="97"/>
      <c r="G1168" s="97"/>
      <c r="H1168" s="57">
        <f>ESTUDIANTES!H1168</f>
        <v>0</v>
      </c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  <c r="AL1168" s="54"/>
      <c r="AM1168" s="54"/>
      <c r="AN1168" s="54"/>
      <c r="AO1168" s="54"/>
      <c r="AP1168" s="54"/>
      <c r="AQ1168" s="54"/>
      <c r="AR1168" s="54"/>
      <c r="AS1168" s="54"/>
      <c r="AT1168" s="54"/>
      <c r="AU1168" s="54"/>
      <c r="AV1168" s="54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4"/>
      <c r="BW1168" s="54"/>
      <c r="BX1168" s="54"/>
      <c r="BY1168" s="54"/>
      <c r="BZ1168" s="54"/>
      <c r="CA1168" s="54"/>
      <c r="CB1168" s="54"/>
      <c r="CC1168" s="54"/>
      <c r="CD1168" s="54"/>
      <c r="CE1168" s="54"/>
      <c r="CF1168" s="54"/>
      <c r="CG1168" s="54"/>
      <c r="CH1168" s="54"/>
      <c r="CI1168" s="54"/>
      <c r="CJ1168" s="54"/>
      <c r="CK1168" s="54"/>
      <c r="CL1168" s="54"/>
      <c r="CM1168" s="54"/>
      <c r="CN1168" s="54"/>
      <c r="CO1168" s="54"/>
      <c r="CP1168" s="54"/>
      <c r="CQ1168" s="54"/>
      <c r="CR1168" s="54"/>
      <c r="CS1168" s="54"/>
      <c r="CT1168" s="54"/>
      <c r="CU1168" s="54"/>
      <c r="CV1168" s="54"/>
      <c r="CW1168" s="54"/>
      <c r="CX1168" s="54"/>
      <c r="CY1168" s="54"/>
      <c r="CZ1168" s="54"/>
      <c r="DA1168" s="54"/>
      <c r="DB1168" s="54"/>
      <c r="DC1168" s="54"/>
      <c r="DD1168" s="54"/>
      <c r="DE1168" s="54"/>
      <c r="DF1168" s="54"/>
      <c r="DG1168" s="54"/>
      <c r="DH1168" s="54"/>
      <c r="DI1168" s="54"/>
      <c r="DJ1168" s="54"/>
      <c r="DK1168" s="54"/>
      <c r="DL1168" s="54"/>
      <c r="DM1168" s="54"/>
      <c r="DN1168" s="54"/>
      <c r="DO1168" s="54"/>
      <c r="DP1168" s="54"/>
      <c r="DQ1168" s="54"/>
      <c r="DR1168" s="54"/>
      <c r="DS1168" s="54"/>
      <c r="DT1168" s="54"/>
      <c r="DU1168" s="54"/>
      <c r="DV1168" s="54"/>
      <c r="DW1168" s="54"/>
      <c r="DX1168" s="54"/>
      <c r="DY1168" s="54"/>
      <c r="DZ1168" s="54"/>
      <c r="EA1168" s="54"/>
      <c r="EB1168" s="54"/>
      <c r="EC1168" s="54"/>
      <c r="ED1168" s="54"/>
      <c r="EE1168" s="54"/>
      <c r="EF1168" s="54"/>
      <c r="EG1168" s="54"/>
      <c r="EH1168" s="54"/>
      <c r="EI1168" s="54"/>
      <c r="EJ1168" s="54"/>
      <c r="EK1168" s="54"/>
      <c r="EL1168" s="54"/>
      <c r="EM1168" s="54"/>
      <c r="EN1168" s="54"/>
      <c r="EO1168" s="54"/>
      <c r="EP1168" s="54"/>
      <c r="EQ1168" s="54"/>
      <c r="ER1168" s="54"/>
      <c r="ES1168" s="54"/>
      <c r="ET1168" s="54"/>
      <c r="EU1168" s="54"/>
      <c r="EV1168" s="54"/>
      <c r="EW1168" s="54"/>
      <c r="EX1168" s="54"/>
      <c r="EY1168" s="54"/>
      <c r="EZ1168" s="54"/>
      <c r="FA1168" s="54"/>
      <c r="FB1168" s="54"/>
      <c r="FC1168" s="54"/>
      <c r="FD1168" s="54"/>
      <c r="FE1168" s="54"/>
      <c r="FF1168" s="54"/>
      <c r="FG1168" s="54"/>
      <c r="FH1168" s="54"/>
      <c r="FI1168" s="54"/>
      <c r="FJ1168" s="54"/>
      <c r="FK1168" s="54"/>
      <c r="FL1168" s="54"/>
      <c r="FM1168" s="54"/>
      <c r="FN1168" s="54"/>
      <c r="FO1168" s="54"/>
      <c r="FP1168" s="54"/>
      <c r="FQ1168" s="54"/>
      <c r="FR1168" s="54"/>
      <c r="FS1168" s="54"/>
      <c r="FT1168" s="54"/>
      <c r="FU1168" s="54"/>
      <c r="FV1168" s="54"/>
      <c r="FW1168" s="54"/>
      <c r="FX1168" s="54"/>
      <c r="FY1168" s="54"/>
      <c r="FZ1168" s="54"/>
      <c r="GA1168" s="54"/>
      <c r="GB1168" s="54"/>
      <c r="GC1168" s="54"/>
      <c r="GD1168" s="54"/>
      <c r="GE1168" s="54"/>
      <c r="GF1168" s="54"/>
      <c r="GG1168" s="54"/>
      <c r="GH1168" s="54"/>
      <c r="GI1168" s="54"/>
      <c r="GJ1168" s="54"/>
      <c r="GK1168" s="54"/>
      <c r="GL1168" s="54"/>
      <c r="GM1168" s="54"/>
      <c r="GN1168" s="54"/>
      <c r="GO1168" s="54"/>
      <c r="GP1168" s="54"/>
      <c r="GQ1168" s="54"/>
      <c r="GR1168" s="54"/>
      <c r="GS1168" s="54"/>
      <c r="GT1168" s="54"/>
      <c r="GU1168" s="54"/>
      <c r="GV1168" s="54"/>
      <c r="GW1168" s="54"/>
      <c r="GX1168" s="54"/>
      <c r="GY1168" s="54"/>
      <c r="GZ1168" s="54"/>
      <c r="HA1168" s="54"/>
      <c r="HB1168" s="54"/>
      <c r="HC1168" s="54"/>
      <c r="HD1168" s="54"/>
      <c r="HE1168" s="54"/>
      <c r="HF1168" s="54"/>
      <c r="HG1168" s="54"/>
      <c r="HH1168" s="54"/>
      <c r="HI1168" s="54"/>
      <c r="HJ1168" s="54"/>
      <c r="HK1168" s="54"/>
      <c r="HL1168" s="54"/>
      <c r="HM1168" s="54"/>
      <c r="HN1168" s="54"/>
      <c r="HO1168" s="54"/>
      <c r="HP1168" s="54"/>
      <c r="HQ1168" s="54"/>
      <c r="HR1168" s="54"/>
      <c r="HS1168" s="54"/>
      <c r="HT1168" s="54"/>
      <c r="HU1168" s="54"/>
      <c r="HV1168" s="54"/>
      <c r="HW1168" s="54"/>
      <c r="HX1168" s="54"/>
      <c r="HY1168" s="54"/>
      <c r="HZ1168" s="54"/>
      <c r="IA1168" s="54"/>
      <c r="IB1168" s="54"/>
      <c r="IC1168" s="54"/>
      <c r="ID1168" s="54"/>
      <c r="IE1168" s="54"/>
      <c r="IF1168" s="54"/>
      <c r="IG1168" s="54"/>
      <c r="IH1168" s="54"/>
      <c r="II1168" s="54"/>
      <c r="IJ1168" s="54"/>
      <c r="IK1168" s="54"/>
      <c r="IL1168" s="54"/>
      <c r="IM1168" s="54"/>
      <c r="IN1168" s="54"/>
      <c r="IO1168" s="54"/>
      <c r="IP1168" s="54"/>
      <c r="IQ1168" s="54"/>
      <c r="IR1168" s="54"/>
      <c r="IS1168" s="54"/>
      <c r="IT1168" s="54"/>
      <c r="IU1168" s="54"/>
      <c r="IV1168" s="54"/>
      <c r="IW1168" s="54"/>
      <c r="IX1168" s="54"/>
      <c r="IY1168" s="54"/>
      <c r="IZ1168" s="54"/>
      <c r="JA1168" s="16"/>
      <c r="JB1168" s="16"/>
      <c r="JC1168" s="16"/>
      <c r="JD1168" s="16"/>
    </row>
    <row r="1169" spans="1:264" s="6" customFormat="1" x14ac:dyDescent="0.25">
      <c r="A1169" s="55">
        <v>1165</v>
      </c>
      <c r="B1169" s="56">
        <f>ESTUDIANTES!B1169</f>
        <v>0</v>
      </c>
      <c r="C1169" s="56">
        <f>ESTUDIANTES!C1169</f>
        <v>0</v>
      </c>
      <c r="D1169" s="97">
        <f>ESTUDIANTES!D1169</f>
        <v>0</v>
      </c>
      <c r="E1169" s="97"/>
      <c r="F1169" s="97"/>
      <c r="G1169" s="97"/>
      <c r="H1169" s="57">
        <f>ESTUDIANTES!H1169</f>
        <v>0</v>
      </c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  <c r="AL1169" s="54"/>
      <c r="AM1169" s="54"/>
      <c r="AN1169" s="54"/>
      <c r="AO1169" s="54"/>
      <c r="AP1169" s="54"/>
      <c r="AQ1169" s="54"/>
      <c r="AR1169" s="54"/>
      <c r="AS1169" s="54"/>
      <c r="AT1169" s="54"/>
      <c r="AU1169" s="54"/>
      <c r="AV1169" s="54"/>
      <c r="AW1169" s="54"/>
      <c r="AX1169" s="54"/>
      <c r="AY1169" s="54"/>
      <c r="AZ1169" s="54"/>
      <c r="BA1169" s="54"/>
      <c r="BB1169" s="54"/>
      <c r="BC1169" s="54"/>
      <c r="BD1169" s="54"/>
      <c r="BE1169" s="54"/>
      <c r="BF1169" s="54"/>
      <c r="BG1169" s="54"/>
      <c r="BH1169" s="54"/>
      <c r="BI1169" s="54"/>
      <c r="BJ1169" s="54"/>
      <c r="BK1169" s="54"/>
      <c r="BL1169" s="54"/>
      <c r="BM1169" s="54"/>
      <c r="BN1169" s="54"/>
      <c r="BO1169" s="54"/>
      <c r="BP1169" s="54"/>
      <c r="BQ1169" s="54"/>
      <c r="BR1169" s="54"/>
      <c r="BS1169" s="54"/>
      <c r="BT1169" s="54"/>
      <c r="BU1169" s="54"/>
      <c r="BV1169" s="54"/>
      <c r="BW1169" s="54"/>
      <c r="BX1169" s="54"/>
      <c r="BY1169" s="54"/>
      <c r="BZ1169" s="54"/>
      <c r="CA1169" s="54"/>
      <c r="CB1169" s="54"/>
      <c r="CC1169" s="54"/>
      <c r="CD1169" s="54"/>
      <c r="CE1169" s="54"/>
      <c r="CF1169" s="54"/>
      <c r="CG1169" s="54"/>
      <c r="CH1169" s="54"/>
      <c r="CI1169" s="54"/>
      <c r="CJ1169" s="54"/>
      <c r="CK1169" s="54"/>
      <c r="CL1169" s="54"/>
      <c r="CM1169" s="54"/>
      <c r="CN1169" s="54"/>
      <c r="CO1169" s="54"/>
      <c r="CP1169" s="54"/>
      <c r="CQ1169" s="54"/>
      <c r="CR1169" s="54"/>
      <c r="CS1169" s="54"/>
      <c r="CT1169" s="54"/>
      <c r="CU1169" s="54"/>
      <c r="CV1169" s="54"/>
      <c r="CW1169" s="54"/>
      <c r="CX1169" s="54"/>
      <c r="CY1169" s="54"/>
      <c r="CZ1169" s="54"/>
      <c r="DA1169" s="54"/>
      <c r="DB1169" s="54"/>
      <c r="DC1169" s="54"/>
      <c r="DD1169" s="54"/>
      <c r="DE1169" s="54"/>
      <c r="DF1169" s="54"/>
      <c r="DG1169" s="54"/>
      <c r="DH1169" s="54"/>
      <c r="DI1169" s="54"/>
      <c r="DJ1169" s="54"/>
      <c r="DK1169" s="54"/>
      <c r="DL1169" s="54"/>
      <c r="DM1169" s="54"/>
      <c r="DN1169" s="54"/>
      <c r="DO1169" s="54"/>
      <c r="DP1169" s="54"/>
      <c r="DQ1169" s="54"/>
      <c r="DR1169" s="54"/>
      <c r="DS1169" s="54"/>
      <c r="DT1169" s="54"/>
      <c r="DU1169" s="54"/>
      <c r="DV1169" s="54"/>
      <c r="DW1169" s="54"/>
      <c r="DX1169" s="54"/>
      <c r="DY1169" s="54"/>
      <c r="DZ1169" s="54"/>
      <c r="EA1169" s="54"/>
      <c r="EB1169" s="54"/>
      <c r="EC1169" s="54"/>
      <c r="ED1169" s="54"/>
      <c r="EE1169" s="54"/>
      <c r="EF1169" s="54"/>
      <c r="EG1169" s="54"/>
      <c r="EH1169" s="54"/>
      <c r="EI1169" s="54"/>
      <c r="EJ1169" s="54"/>
      <c r="EK1169" s="54"/>
      <c r="EL1169" s="54"/>
      <c r="EM1169" s="54"/>
      <c r="EN1169" s="54"/>
      <c r="EO1169" s="54"/>
      <c r="EP1169" s="54"/>
      <c r="EQ1169" s="54"/>
      <c r="ER1169" s="54"/>
      <c r="ES1169" s="54"/>
      <c r="ET1169" s="54"/>
      <c r="EU1169" s="54"/>
      <c r="EV1169" s="54"/>
      <c r="EW1169" s="54"/>
      <c r="EX1169" s="54"/>
      <c r="EY1169" s="54"/>
      <c r="EZ1169" s="54"/>
      <c r="FA1169" s="54"/>
      <c r="FB1169" s="54"/>
      <c r="FC1169" s="54"/>
      <c r="FD1169" s="54"/>
      <c r="FE1169" s="54"/>
      <c r="FF1169" s="54"/>
      <c r="FG1169" s="54"/>
      <c r="FH1169" s="54"/>
      <c r="FI1169" s="54"/>
      <c r="FJ1169" s="54"/>
      <c r="FK1169" s="54"/>
      <c r="FL1169" s="54"/>
      <c r="FM1169" s="54"/>
      <c r="FN1169" s="54"/>
      <c r="FO1169" s="54"/>
      <c r="FP1169" s="54"/>
      <c r="FQ1169" s="54"/>
      <c r="FR1169" s="54"/>
      <c r="FS1169" s="54"/>
      <c r="FT1169" s="54"/>
      <c r="FU1169" s="54"/>
      <c r="FV1169" s="54"/>
      <c r="FW1169" s="54"/>
      <c r="FX1169" s="54"/>
      <c r="FY1169" s="54"/>
      <c r="FZ1169" s="54"/>
      <c r="GA1169" s="54"/>
      <c r="GB1169" s="54"/>
      <c r="GC1169" s="54"/>
      <c r="GD1169" s="54"/>
      <c r="GE1169" s="54"/>
      <c r="GF1169" s="54"/>
      <c r="GG1169" s="54"/>
      <c r="GH1169" s="54"/>
      <c r="GI1169" s="54"/>
      <c r="GJ1169" s="54"/>
      <c r="GK1169" s="54"/>
      <c r="GL1169" s="54"/>
      <c r="GM1169" s="54"/>
      <c r="GN1169" s="54"/>
      <c r="GO1169" s="54"/>
      <c r="GP1169" s="54"/>
      <c r="GQ1169" s="54"/>
      <c r="GR1169" s="54"/>
      <c r="GS1169" s="54"/>
      <c r="GT1169" s="54"/>
      <c r="GU1169" s="54"/>
      <c r="GV1169" s="54"/>
      <c r="GW1169" s="54"/>
      <c r="GX1169" s="54"/>
      <c r="GY1169" s="54"/>
      <c r="GZ1169" s="54"/>
      <c r="HA1169" s="54"/>
      <c r="HB1169" s="54"/>
      <c r="HC1169" s="54"/>
      <c r="HD1169" s="54"/>
      <c r="HE1169" s="54"/>
      <c r="HF1169" s="54"/>
      <c r="HG1169" s="54"/>
      <c r="HH1169" s="54"/>
      <c r="HI1169" s="54"/>
      <c r="HJ1169" s="54"/>
      <c r="HK1169" s="54"/>
      <c r="HL1169" s="54"/>
      <c r="HM1169" s="54"/>
      <c r="HN1169" s="54"/>
      <c r="HO1169" s="54"/>
      <c r="HP1169" s="54"/>
      <c r="HQ1169" s="54"/>
      <c r="HR1169" s="54"/>
      <c r="HS1169" s="54"/>
      <c r="HT1169" s="54"/>
      <c r="HU1169" s="54"/>
      <c r="HV1169" s="54"/>
      <c r="HW1169" s="54"/>
      <c r="HX1169" s="54"/>
      <c r="HY1169" s="54"/>
      <c r="HZ1169" s="54"/>
      <c r="IA1169" s="54"/>
      <c r="IB1169" s="54"/>
      <c r="IC1169" s="54"/>
      <c r="ID1169" s="54"/>
      <c r="IE1169" s="54"/>
      <c r="IF1169" s="54"/>
      <c r="IG1169" s="54"/>
      <c r="IH1169" s="54"/>
      <c r="II1169" s="54"/>
      <c r="IJ1169" s="54"/>
      <c r="IK1169" s="54"/>
      <c r="IL1169" s="54"/>
      <c r="IM1169" s="54"/>
      <c r="IN1169" s="54"/>
      <c r="IO1169" s="54"/>
      <c r="IP1169" s="54"/>
      <c r="IQ1169" s="54"/>
      <c r="IR1169" s="54"/>
      <c r="IS1169" s="54"/>
      <c r="IT1169" s="54"/>
      <c r="IU1169" s="54"/>
      <c r="IV1169" s="54"/>
      <c r="IW1169" s="54"/>
      <c r="IX1169" s="54"/>
      <c r="IY1169" s="54"/>
      <c r="IZ1169" s="54"/>
      <c r="JA1169" s="16"/>
      <c r="JB1169" s="16"/>
      <c r="JC1169" s="16"/>
      <c r="JD1169" s="16"/>
    </row>
    <row r="1170" spans="1:264" s="6" customFormat="1" x14ac:dyDescent="0.25">
      <c r="A1170" s="55">
        <v>1166</v>
      </c>
      <c r="B1170" s="56">
        <f>ESTUDIANTES!B1170</f>
        <v>0</v>
      </c>
      <c r="C1170" s="56">
        <f>ESTUDIANTES!C1170</f>
        <v>0</v>
      </c>
      <c r="D1170" s="97">
        <f>ESTUDIANTES!D1170</f>
        <v>0</v>
      </c>
      <c r="E1170" s="97"/>
      <c r="F1170" s="97"/>
      <c r="G1170" s="97"/>
      <c r="H1170" s="57">
        <f>ESTUDIANTES!H1170</f>
        <v>0</v>
      </c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54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  <c r="AL1170" s="54"/>
      <c r="AM1170" s="54"/>
      <c r="AN1170" s="54"/>
      <c r="AO1170" s="54"/>
      <c r="AP1170" s="54"/>
      <c r="AQ1170" s="54"/>
      <c r="AR1170" s="54"/>
      <c r="AS1170" s="54"/>
      <c r="AT1170" s="54"/>
      <c r="AU1170" s="54"/>
      <c r="AV1170" s="54"/>
      <c r="AW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  <c r="BO1170" s="54"/>
      <c r="BP1170" s="54"/>
      <c r="BQ1170" s="54"/>
      <c r="BR1170" s="54"/>
      <c r="BS1170" s="54"/>
      <c r="BT1170" s="54"/>
      <c r="BU1170" s="54"/>
      <c r="BV1170" s="54"/>
      <c r="BW1170" s="54"/>
      <c r="BX1170" s="54"/>
      <c r="BY1170" s="54"/>
      <c r="BZ1170" s="54"/>
      <c r="CA1170" s="54"/>
      <c r="CB1170" s="54"/>
      <c r="CC1170" s="54"/>
      <c r="CD1170" s="54"/>
      <c r="CE1170" s="54"/>
      <c r="CF1170" s="54"/>
      <c r="CG1170" s="54"/>
      <c r="CH1170" s="54"/>
      <c r="CI1170" s="54"/>
      <c r="CJ1170" s="54"/>
      <c r="CK1170" s="54"/>
      <c r="CL1170" s="54"/>
      <c r="CM1170" s="54"/>
      <c r="CN1170" s="54"/>
      <c r="CO1170" s="54"/>
      <c r="CP1170" s="54"/>
      <c r="CQ1170" s="54"/>
      <c r="CR1170" s="54"/>
      <c r="CS1170" s="54"/>
      <c r="CT1170" s="54"/>
      <c r="CU1170" s="54"/>
      <c r="CV1170" s="54"/>
      <c r="CW1170" s="54"/>
      <c r="CX1170" s="54"/>
      <c r="CY1170" s="54"/>
      <c r="CZ1170" s="54"/>
      <c r="DA1170" s="54"/>
      <c r="DB1170" s="54"/>
      <c r="DC1170" s="54"/>
      <c r="DD1170" s="54"/>
      <c r="DE1170" s="54"/>
      <c r="DF1170" s="54"/>
      <c r="DG1170" s="54"/>
      <c r="DH1170" s="54"/>
      <c r="DI1170" s="54"/>
      <c r="DJ1170" s="54"/>
      <c r="DK1170" s="54"/>
      <c r="DL1170" s="54"/>
      <c r="DM1170" s="54"/>
      <c r="DN1170" s="54"/>
      <c r="DO1170" s="54"/>
      <c r="DP1170" s="54"/>
      <c r="DQ1170" s="54"/>
      <c r="DR1170" s="54"/>
      <c r="DS1170" s="54"/>
      <c r="DT1170" s="54"/>
      <c r="DU1170" s="54"/>
      <c r="DV1170" s="54"/>
      <c r="DW1170" s="54"/>
      <c r="DX1170" s="54"/>
      <c r="DY1170" s="54"/>
      <c r="DZ1170" s="54"/>
      <c r="EA1170" s="54"/>
      <c r="EB1170" s="54"/>
      <c r="EC1170" s="54"/>
      <c r="ED1170" s="54"/>
      <c r="EE1170" s="54"/>
      <c r="EF1170" s="54"/>
      <c r="EG1170" s="54"/>
      <c r="EH1170" s="54"/>
      <c r="EI1170" s="54"/>
      <c r="EJ1170" s="54"/>
      <c r="EK1170" s="54"/>
      <c r="EL1170" s="54"/>
      <c r="EM1170" s="54"/>
      <c r="EN1170" s="54"/>
      <c r="EO1170" s="54"/>
      <c r="EP1170" s="54"/>
      <c r="EQ1170" s="54"/>
      <c r="ER1170" s="54"/>
      <c r="ES1170" s="54"/>
      <c r="ET1170" s="54"/>
      <c r="EU1170" s="54"/>
      <c r="EV1170" s="54"/>
      <c r="EW1170" s="54"/>
      <c r="EX1170" s="54"/>
      <c r="EY1170" s="54"/>
      <c r="EZ1170" s="54"/>
      <c r="FA1170" s="54"/>
      <c r="FB1170" s="54"/>
      <c r="FC1170" s="54"/>
      <c r="FD1170" s="54"/>
      <c r="FE1170" s="54"/>
      <c r="FF1170" s="54"/>
      <c r="FG1170" s="54"/>
      <c r="FH1170" s="54"/>
      <c r="FI1170" s="54"/>
      <c r="FJ1170" s="54"/>
      <c r="FK1170" s="54"/>
      <c r="FL1170" s="54"/>
      <c r="FM1170" s="54"/>
      <c r="FN1170" s="54"/>
      <c r="FO1170" s="54"/>
      <c r="FP1170" s="54"/>
      <c r="FQ1170" s="54"/>
      <c r="FR1170" s="54"/>
      <c r="FS1170" s="54"/>
      <c r="FT1170" s="54"/>
      <c r="FU1170" s="54"/>
      <c r="FV1170" s="54"/>
      <c r="FW1170" s="54"/>
      <c r="FX1170" s="54"/>
      <c r="FY1170" s="54"/>
      <c r="FZ1170" s="54"/>
      <c r="GA1170" s="54"/>
      <c r="GB1170" s="54"/>
      <c r="GC1170" s="54"/>
      <c r="GD1170" s="54"/>
      <c r="GE1170" s="54"/>
      <c r="GF1170" s="54"/>
      <c r="GG1170" s="54"/>
      <c r="GH1170" s="54"/>
      <c r="GI1170" s="54"/>
      <c r="GJ1170" s="54"/>
      <c r="GK1170" s="54"/>
      <c r="GL1170" s="54"/>
      <c r="GM1170" s="54"/>
      <c r="GN1170" s="54"/>
      <c r="GO1170" s="54"/>
      <c r="GP1170" s="54"/>
      <c r="GQ1170" s="54"/>
      <c r="GR1170" s="54"/>
      <c r="GS1170" s="54"/>
      <c r="GT1170" s="54"/>
      <c r="GU1170" s="54"/>
      <c r="GV1170" s="54"/>
      <c r="GW1170" s="54"/>
      <c r="GX1170" s="54"/>
      <c r="GY1170" s="54"/>
      <c r="GZ1170" s="54"/>
      <c r="HA1170" s="54"/>
      <c r="HB1170" s="54"/>
      <c r="HC1170" s="54"/>
      <c r="HD1170" s="54"/>
      <c r="HE1170" s="54"/>
      <c r="HF1170" s="54"/>
      <c r="HG1170" s="54"/>
      <c r="HH1170" s="54"/>
      <c r="HI1170" s="54"/>
      <c r="HJ1170" s="54"/>
      <c r="HK1170" s="54"/>
      <c r="HL1170" s="54"/>
      <c r="HM1170" s="54"/>
      <c r="HN1170" s="54"/>
      <c r="HO1170" s="54"/>
      <c r="HP1170" s="54"/>
      <c r="HQ1170" s="54"/>
      <c r="HR1170" s="54"/>
      <c r="HS1170" s="54"/>
      <c r="HT1170" s="54"/>
      <c r="HU1170" s="54"/>
      <c r="HV1170" s="54"/>
      <c r="HW1170" s="54"/>
      <c r="HX1170" s="54"/>
      <c r="HY1170" s="54"/>
      <c r="HZ1170" s="54"/>
      <c r="IA1170" s="54"/>
      <c r="IB1170" s="54"/>
      <c r="IC1170" s="54"/>
      <c r="ID1170" s="54"/>
      <c r="IE1170" s="54"/>
      <c r="IF1170" s="54"/>
      <c r="IG1170" s="54"/>
      <c r="IH1170" s="54"/>
      <c r="II1170" s="54"/>
      <c r="IJ1170" s="54"/>
      <c r="IK1170" s="54"/>
      <c r="IL1170" s="54"/>
      <c r="IM1170" s="54"/>
      <c r="IN1170" s="54"/>
      <c r="IO1170" s="54"/>
      <c r="IP1170" s="54"/>
      <c r="IQ1170" s="54"/>
      <c r="IR1170" s="54"/>
      <c r="IS1170" s="54"/>
      <c r="IT1170" s="54"/>
      <c r="IU1170" s="54"/>
      <c r="IV1170" s="54"/>
      <c r="IW1170" s="54"/>
      <c r="IX1170" s="54"/>
      <c r="IY1170" s="54"/>
      <c r="IZ1170" s="54"/>
      <c r="JA1170" s="16"/>
      <c r="JB1170" s="16"/>
      <c r="JC1170" s="16"/>
      <c r="JD1170" s="16"/>
    </row>
    <row r="1171" spans="1:264" s="6" customFormat="1" x14ac:dyDescent="0.25">
      <c r="A1171" s="55">
        <v>1167</v>
      </c>
      <c r="B1171" s="56">
        <f>ESTUDIANTES!B1171</f>
        <v>0</v>
      </c>
      <c r="C1171" s="56">
        <f>ESTUDIANTES!C1171</f>
        <v>0</v>
      </c>
      <c r="D1171" s="97">
        <f>ESTUDIANTES!D1171</f>
        <v>0</v>
      </c>
      <c r="E1171" s="97"/>
      <c r="F1171" s="97"/>
      <c r="G1171" s="97"/>
      <c r="H1171" s="57">
        <f>ESTUDIANTES!H1171</f>
        <v>0</v>
      </c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  <c r="AL1171" s="54"/>
      <c r="AM1171" s="54"/>
      <c r="AN1171" s="54"/>
      <c r="AO1171" s="54"/>
      <c r="AP1171" s="54"/>
      <c r="AQ1171" s="54"/>
      <c r="AR1171" s="54"/>
      <c r="AS1171" s="54"/>
      <c r="AT1171" s="54"/>
      <c r="AU1171" s="54"/>
      <c r="AV1171" s="54"/>
      <c r="AW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  <c r="BO1171" s="54"/>
      <c r="BP1171" s="54"/>
      <c r="BQ1171" s="54"/>
      <c r="BR1171" s="54"/>
      <c r="BS1171" s="54"/>
      <c r="BT1171" s="54"/>
      <c r="BU1171" s="54"/>
      <c r="BV1171" s="54"/>
      <c r="BW1171" s="54"/>
      <c r="BX1171" s="54"/>
      <c r="BY1171" s="54"/>
      <c r="BZ1171" s="54"/>
      <c r="CA1171" s="54"/>
      <c r="CB1171" s="54"/>
      <c r="CC1171" s="54"/>
      <c r="CD1171" s="54"/>
      <c r="CE1171" s="54"/>
      <c r="CF1171" s="54"/>
      <c r="CG1171" s="54"/>
      <c r="CH1171" s="54"/>
      <c r="CI1171" s="54"/>
      <c r="CJ1171" s="54"/>
      <c r="CK1171" s="54"/>
      <c r="CL1171" s="54"/>
      <c r="CM1171" s="54"/>
      <c r="CN1171" s="54"/>
      <c r="CO1171" s="54"/>
      <c r="CP1171" s="54"/>
      <c r="CQ1171" s="54"/>
      <c r="CR1171" s="54"/>
      <c r="CS1171" s="54"/>
      <c r="CT1171" s="54"/>
      <c r="CU1171" s="54"/>
      <c r="CV1171" s="54"/>
      <c r="CW1171" s="54"/>
      <c r="CX1171" s="54"/>
      <c r="CY1171" s="54"/>
      <c r="CZ1171" s="54"/>
      <c r="DA1171" s="54"/>
      <c r="DB1171" s="54"/>
      <c r="DC1171" s="54"/>
      <c r="DD1171" s="54"/>
      <c r="DE1171" s="54"/>
      <c r="DF1171" s="54"/>
      <c r="DG1171" s="54"/>
      <c r="DH1171" s="54"/>
      <c r="DI1171" s="54"/>
      <c r="DJ1171" s="54"/>
      <c r="DK1171" s="54"/>
      <c r="DL1171" s="54"/>
      <c r="DM1171" s="54"/>
      <c r="DN1171" s="54"/>
      <c r="DO1171" s="54"/>
      <c r="DP1171" s="54"/>
      <c r="DQ1171" s="54"/>
      <c r="DR1171" s="54"/>
      <c r="DS1171" s="54"/>
      <c r="DT1171" s="54"/>
      <c r="DU1171" s="54"/>
      <c r="DV1171" s="54"/>
      <c r="DW1171" s="54"/>
      <c r="DX1171" s="54"/>
      <c r="DY1171" s="54"/>
      <c r="DZ1171" s="54"/>
      <c r="EA1171" s="54"/>
      <c r="EB1171" s="54"/>
      <c r="EC1171" s="54"/>
      <c r="ED1171" s="54"/>
      <c r="EE1171" s="54"/>
      <c r="EF1171" s="54"/>
      <c r="EG1171" s="54"/>
      <c r="EH1171" s="54"/>
      <c r="EI1171" s="54"/>
      <c r="EJ1171" s="54"/>
      <c r="EK1171" s="54"/>
      <c r="EL1171" s="54"/>
      <c r="EM1171" s="54"/>
      <c r="EN1171" s="54"/>
      <c r="EO1171" s="54"/>
      <c r="EP1171" s="54"/>
      <c r="EQ1171" s="54"/>
      <c r="ER1171" s="54"/>
      <c r="ES1171" s="54"/>
      <c r="ET1171" s="54"/>
      <c r="EU1171" s="54"/>
      <c r="EV1171" s="54"/>
      <c r="EW1171" s="54"/>
      <c r="EX1171" s="54"/>
      <c r="EY1171" s="54"/>
      <c r="EZ1171" s="54"/>
      <c r="FA1171" s="54"/>
      <c r="FB1171" s="54"/>
      <c r="FC1171" s="54"/>
      <c r="FD1171" s="54"/>
      <c r="FE1171" s="54"/>
      <c r="FF1171" s="54"/>
      <c r="FG1171" s="54"/>
      <c r="FH1171" s="54"/>
      <c r="FI1171" s="54"/>
      <c r="FJ1171" s="54"/>
      <c r="FK1171" s="54"/>
      <c r="FL1171" s="54"/>
      <c r="FM1171" s="54"/>
      <c r="FN1171" s="54"/>
      <c r="FO1171" s="54"/>
      <c r="FP1171" s="54"/>
      <c r="FQ1171" s="54"/>
      <c r="FR1171" s="54"/>
      <c r="FS1171" s="54"/>
      <c r="FT1171" s="54"/>
      <c r="FU1171" s="54"/>
      <c r="FV1171" s="54"/>
      <c r="FW1171" s="54"/>
      <c r="FX1171" s="54"/>
      <c r="FY1171" s="54"/>
      <c r="FZ1171" s="54"/>
      <c r="GA1171" s="54"/>
      <c r="GB1171" s="54"/>
      <c r="GC1171" s="54"/>
      <c r="GD1171" s="54"/>
      <c r="GE1171" s="54"/>
      <c r="GF1171" s="54"/>
      <c r="GG1171" s="54"/>
      <c r="GH1171" s="54"/>
      <c r="GI1171" s="54"/>
      <c r="GJ1171" s="54"/>
      <c r="GK1171" s="54"/>
      <c r="GL1171" s="54"/>
      <c r="GM1171" s="54"/>
      <c r="GN1171" s="54"/>
      <c r="GO1171" s="54"/>
      <c r="GP1171" s="54"/>
      <c r="GQ1171" s="54"/>
      <c r="GR1171" s="54"/>
      <c r="GS1171" s="54"/>
      <c r="GT1171" s="54"/>
      <c r="GU1171" s="54"/>
      <c r="GV1171" s="54"/>
      <c r="GW1171" s="54"/>
      <c r="GX1171" s="54"/>
      <c r="GY1171" s="54"/>
      <c r="GZ1171" s="54"/>
      <c r="HA1171" s="54"/>
      <c r="HB1171" s="54"/>
      <c r="HC1171" s="54"/>
      <c r="HD1171" s="54"/>
      <c r="HE1171" s="54"/>
      <c r="HF1171" s="54"/>
      <c r="HG1171" s="54"/>
      <c r="HH1171" s="54"/>
      <c r="HI1171" s="54"/>
      <c r="HJ1171" s="54"/>
      <c r="HK1171" s="54"/>
      <c r="HL1171" s="54"/>
      <c r="HM1171" s="54"/>
      <c r="HN1171" s="54"/>
      <c r="HO1171" s="54"/>
      <c r="HP1171" s="54"/>
      <c r="HQ1171" s="54"/>
      <c r="HR1171" s="54"/>
      <c r="HS1171" s="54"/>
      <c r="HT1171" s="54"/>
      <c r="HU1171" s="54"/>
      <c r="HV1171" s="54"/>
      <c r="HW1171" s="54"/>
      <c r="HX1171" s="54"/>
      <c r="HY1171" s="54"/>
      <c r="HZ1171" s="54"/>
      <c r="IA1171" s="54"/>
      <c r="IB1171" s="54"/>
      <c r="IC1171" s="54"/>
      <c r="ID1171" s="54"/>
      <c r="IE1171" s="54"/>
      <c r="IF1171" s="54"/>
      <c r="IG1171" s="54"/>
      <c r="IH1171" s="54"/>
      <c r="II1171" s="54"/>
      <c r="IJ1171" s="54"/>
      <c r="IK1171" s="54"/>
      <c r="IL1171" s="54"/>
      <c r="IM1171" s="54"/>
      <c r="IN1171" s="54"/>
      <c r="IO1171" s="54"/>
      <c r="IP1171" s="54"/>
      <c r="IQ1171" s="54"/>
      <c r="IR1171" s="54"/>
      <c r="IS1171" s="54"/>
      <c r="IT1171" s="54"/>
      <c r="IU1171" s="54"/>
      <c r="IV1171" s="54"/>
      <c r="IW1171" s="54"/>
      <c r="IX1171" s="54"/>
      <c r="IY1171" s="54"/>
      <c r="IZ1171" s="54"/>
      <c r="JA1171" s="16"/>
      <c r="JB1171" s="16"/>
      <c r="JC1171" s="16"/>
      <c r="JD1171" s="16"/>
    </row>
    <row r="1172" spans="1:264" s="6" customFormat="1" x14ac:dyDescent="0.25">
      <c r="A1172" s="55">
        <v>1168</v>
      </c>
      <c r="B1172" s="56">
        <f>ESTUDIANTES!B1172</f>
        <v>0</v>
      </c>
      <c r="C1172" s="56">
        <f>ESTUDIANTES!C1172</f>
        <v>0</v>
      </c>
      <c r="D1172" s="97">
        <f>ESTUDIANTES!D1172</f>
        <v>0</v>
      </c>
      <c r="E1172" s="97"/>
      <c r="F1172" s="97"/>
      <c r="G1172" s="97"/>
      <c r="H1172" s="57">
        <f>ESTUDIANTES!H1172</f>
        <v>0</v>
      </c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  <c r="AL1172" s="54"/>
      <c r="AM1172" s="54"/>
      <c r="AN1172" s="54"/>
      <c r="AO1172" s="54"/>
      <c r="AP1172" s="54"/>
      <c r="AQ1172" s="54"/>
      <c r="AR1172" s="54"/>
      <c r="AS1172" s="54"/>
      <c r="AT1172" s="54"/>
      <c r="AU1172" s="54"/>
      <c r="AV1172" s="54"/>
      <c r="AW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  <c r="BO1172" s="54"/>
      <c r="BP1172" s="54"/>
      <c r="BQ1172" s="54"/>
      <c r="BR1172" s="54"/>
      <c r="BS1172" s="54"/>
      <c r="BT1172" s="54"/>
      <c r="BU1172" s="54"/>
      <c r="BV1172" s="54"/>
      <c r="BW1172" s="54"/>
      <c r="BX1172" s="54"/>
      <c r="BY1172" s="54"/>
      <c r="BZ1172" s="54"/>
      <c r="CA1172" s="54"/>
      <c r="CB1172" s="54"/>
      <c r="CC1172" s="54"/>
      <c r="CD1172" s="54"/>
      <c r="CE1172" s="54"/>
      <c r="CF1172" s="54"/>
      <c r="CG1172" s="54"/>
      <c r="CH1172" s="54"/>
      <c r="CI1172" s="54"/>
      <c r="CJ1172" s="54"/>
      <c r="CK1172" s="54"/>
      <c r="CL1172" s="54"/>
      <c r="CM1172" s="54"/>
      <c r="CN1172" s="54"/>
      <c r="CO1172" s="54"/>
      <c r="CP1172" s="54"/>
      <c r="CQ1172" s="54"/>
      <c r="CR1172" s="54"/>
      <c r="CS1172" s="54"/>
      <c r="CT1172" s="54"/>
      <c r="CU1172" s="54"/>
      <c r="CV1172" s="54"/>
      <c r="CW1172" s="54"/>
      <c r="CX1172" s="54"/>
      <c r="CY1172" s="54"/>
      <c r="CZ1172" s="54"/>
      <c r="DA1172" s="54"/>
      <c r="DB1172" s="54"/>
      <c r="DC1172" s="54"/>
      <c r="DD1172" s="54"/>
      <c r="DE1172" s="54"/>
      <c r="DF1172" s="54"/>
      <c r="DG1172" s="54"/>
      <c r="DH1172" s="54"/>
      <c r="DI1172" s="54"/>
      <c r="DJ1172" s="54"/>
      <c r="DK1172" s="54"/>
      <c r="DL1172" s="54"/>
      <c r="DM1172" s="54"/>
      <c r="DN1172" s="54"/>
      <c r="DO1172" s="54"/>
      <c r="DP1172" s="54"/>
      <c r="DQ1172" s="54"/>
      <c r="DR1172" s="54"/>
      <c r="DS1172" s="54"/>
      <c r="DT1172" s="54"/>
      <c r="DU1172" s="54"/>
      <c r="DV1172" s="54"/>
      <c r="DW1172" s="54"/>
      <c r="DX1172" s="54"/>
      <c r="DY1172" s="54"/>
      <c r="DZ1172" s="54"/>
      <c r="EA1172" s="54"/>
      <c r="EB1172" s="54"/>
      <c r="EC1172" s="54"/>
      <c r="ED1172" s="54"/>
      <c r="EE1172" s="54"/>
      <c r="EF1172" s="54"/>
      <c r="EG1172" s="54"/>
      <c r="EH1172" s="54"/>
      <c r="EI1172" s="54"/>
      <c r="EJ1172" s="54"/>
      <c r="EK1172" s="54"/>
      <c r="EL1172" s="54"/>
      <c r="EM1172" s="54"/>
      <c r="EN1172" s="54"/>
      <c r="EO1172" s="54"/>
      <c r="EP1172" s="54"/>
      <c r="EQ1172" s="54"/>
      <c r="ER1172" s="54"/>
      <c r="ES1172" s="54"/>
      <c r="ET1172" s="54"/>
      <c r="EU1172" s="54"/>
      <c r="EV1172" s="54"/>
      <c r="EW1172" s="54"/>
      <c r="EX1172" s="54"/>
      <c r="EY1172" s="54"/>
      <c r="EZ1172" s="54"/>
      <c r="FA1172" s="54"/>
      <c r="FB1172" s="54"/>
      <c r="FC1172" s="54"/>
      <c r="FD1172" s="54"/>
      <c r="FE1172" s="54"/>
      <c r="FF1172" s="54"/>
      <c r="FG1172" s="54"/>
      <c r="FH1172" s="54"/>
      <c r="FI1172" s="54"/>
      <c r="FJ1172" s="54"/>
      <c r="FK1172" s="54"/>
      <c r="FL1172" s="54"/>
      <c r="FM1172" s="54"/>
      <c r="FN1172" s="54"/>
      <c r="FO1172" s="54"/>
      <c r="FP1172" s="54"/>
      <c r="FQ1172" s="54"/>
      <c r="FR1172" s="54"/>
      <c r="FS1172" s="54"/>
      <c r="FT1172" s="54"/>
      <c r="FU1172" s="54"/>
      <c r="FV1172" s="54"/>
      <c r="FW1172" s="54"/>
      <c r="FX1172" s="54"/>
      <c r="FY1172" s="54"/>
      <c r="FZ1172" s="54"/>
      <c r="GA1172" s="54"/>
      <c r="GB1172" s="54"/>
      <c r="GC1172" s="54"/>
      <c r="GD1172" s="54"/>
      <c r="GE1172" s="54"/>
      <c r="GF1172" s="54"/>
      <c r="GG1172" s="54"/>
      <c r="GH1172" s="54"/>
      <c r="GI1172" s="54"/>
      <c r="GJ1172" s="54"/>
      <c r="GK1172" s="54"/>
      <c r="GL1172" s="54"/>
      <c r="GM1172" s="54"/>
      <c r="GN1172" s="54"/>
      <c r="GO1172" s="54"/>
      <c r="GP1172" s="54"/>
      <c r="GQ1172" s="54"/>
      <c r="GR1172" s="54"/>
      <c r="GS1172" s="54"/>
      <c r="GT1172" s="54"/>
      <c r="GU1172" s="54"/>
      <c r="GV1172" s="54"/>
      <c r="GW1172" s="54"/>
      <c r="GX1172" s="54"/>
      <c r="GY1172" s="54"/>
      <c r="GZ1172" s="54"/>
      <c r="HA1172" s="54"/>
      <c r="HB1172" s="54"/>
      <c r="HC1172" s="54"/>
      <c r="HD1172" s="54"/>
      <c r="HE1172" s="54"/>
      <c r="HF1172" s="54"/>
      <c r="HG1172" s="54"/>
      <c r="HH1172" s="54"/>
      <c r="HI1172" s="54"/>
      <c r="HJ1172" s="54"/>
      <c r="HK1172" s="54"/>
      <c r="HL1172" s="54"/>
      <c r="HM1172" s="54"/>
      <c r="HN1172" s="54"/>
      <c r="HO1172" s="54"/>
      <c r="HP1172" s="54"/>
      <c r="HQ1172" s="54"/>
      <c r="HR1172" s="54"/>
      <c r="HS1172" s="54"/>
      <c r="HT1172" s="54"/>
      <c r="HU1172" s="54"/>
      <c r="HV1172" s="54"/>
      <c r="HW1172" s="54"/>
      <c r="HX1172" s="54"/>
      <c r="HY1172" s="54"/>
      <c r="HZ1172" s="54"/>
      <c r="IA1172" s="54"/>
      <c r="IB1172" s="54"/>
      <c r="IC1172" s="54"/>
      <c r="ID1172" s="54"/>
      <c r="IE1172" s="54"/>
      <c r="IF1172" s="54"/>
      <c r="IG1172" s="54"/>
      <c r="IH1172" s="54"/>
      <c r="II1172" s="54"/>
      <c r="IJ1172" s="54"/>
      <c r="IK1172" s="54"/>
      <c r="IL1172" s="54"/>
      <c r="IM1172" s="54"/>
      <c r="IN1172" s="54"/>
      <c r="IO1172" s="54"/>
      <c r="IP1172" s="54"/>
      <c r="IQ1172" s="54"/>
      <c r="IR1172" s="54"/>
      <c r="IS1172" s="54"/>
      <c r="IT1172" s="54"/>
      <c r="IU1172" s="54"/>
      <c r="IV1172" s="54"/>
      <c r="IW1172" s="54"/>
      <c r="IX1172" s="54"/>
      <c r="IY1172" s="54"/>
      <c r="IZ1172" s="54"/>
      <c r="JA1172" s="16"/>
      <c r="JB1172" s="16"/>
      <c r="JC1172" s="16"/>
      <c r="JD1172" s="16"/>
    </row>
    <row r="1173" spans="1:264" s="6" customFormat="1" x14ac:dyDescent="0.25">
      <c r="A1173" s="55">
        <v>1169</v>
      </c>
      <c r="B1173" s="56">
        <f>ESTUDIANTES!B1173</f>
        <v>0</v>
      </c>
      <c r="C1173" s="56">
        <f>ESTUDIANTES!C1173</f>
        <v>0</v>
      </c>
      <c r="D1173" s="97">
        <f>ESTUDIANTES!D1173</f>
        <v>0</v>
      </c>
      <c r="E1173" s="97"/>
      <c r="F1173" s="97"/>
      <c r="G1173" s="97"/>
      <c r="H1173" s="57">
        <f>ESTUDIANTES!H1173</f>
        <v>0</v>
      </c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54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  <c r="AL1173" s="54"/>
      <c r="AM1173" s="54"/>
      <c r="AN1173" s="54"/>
      <c r="AO1173" s="54"/>
      <c r="AP1173" s="54"/>
      <c r="AQ1173" s="54"/>
      <c r="AR1173" s="54"/>
      <c r="AS1173" s="54"/>
      <c r="AT1173" s="54"/>
      <c r="AU1173" s="54"/>
      <c r="AV1173" s="54"/>
      <c r="AW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  <c r="BO1173" s="54"/>
      <c r="BP1173" s="54"/>
      <c r="BQ1173" s="54"/>
      <c r="BR1173" s="54"/>
      <c r="BS1173" s="54"/>
      <c r="BT1173" s="54"/>
      <c r="BU1173" s="54"/>
      <c r="BV1173" s="54"/>
      <c r="BW1173" s="54"/>
      <c r="BX1173" s="54"/>
      <c r="BY1173" s="54"/>
      <c r="BZ1173" s="54"/>
      <c r="CA1173" s="54"/>
      <c r="CB1173" s="54"/>
      <c r="CC1173" s="54"/>
      <c r="CD1173" s="54"/>
      <c r="CE1173" s="54"/>
      <c r="CF1173" s="54"/>
      <c r="CG1173" s="54"/>
      <c r="CH1173" s="54"/>
      <c r="CI1173" s="54"/>
      <c r="CJ1173" s="54"/>
      <c r="CK1173" s="54"/>
      <c r="CL1173" s="54"/>
      <c r="CM1173" s="54"/>
      <c r="CN1173" s="54"/>
      <c r="CO1173" s="54"/>
      <c r="CP1173" s="54"/>
      <c r="CQ1173" s="54"/>
      <c r="CR1173" s="54"/>
      <c r="CS1173" s="54"/>
      <c r="CT1173" s="54"/>
      <c r="CU1173" s="54"/>
      <c r="CV1173" s="54"/>
      <c r="CW1173" s="54"/>
      <c r="CX1173" s="54"/>
      <c r="CY1173" s="54"/>
      <c r="CZ1173" s="54"/>
      <c r="DA1173" s="54"/>
      <c r="DB1173" s="54"/>
      <c r="DC1173" s="54"/>
      <c r="DD1173" s="54"/>
      <c r="DE1173" s="54"/>
      <c r="DF1173" s="54"/>
      <c r="DG1173" s="54"/>
      <c r="DH1173" s="54"/>
      <c r="DI1173" s="54"/>
      <c r="DJ1173" s="54"/>
      <c r="DK1173" s="54"/>
      <c r="DL1173" s="54"/>
      <c r="DM1173" s="54"/>
      <c r="DN1173" s="54"/>
      <c r="DO1173" s="54"/>
      <c r="DP1173" s="54"/>
      <c r="DQ1173" s="54"/>
      <c r="DR1173" s="54"/>
      <c r="DS1173" s="54"/>
      <c r="DT1173" s="54"/>
      <c r="DU1173" s="54"/>
      <c r="DV1173" s="54"/>
      <c r="DW1173" s="54"/>
      <c r="DX1173" s="54"/>
      <c r="DY1173" s="54"/>
      <c r="DZ1173" s="54"/>
      <c r="EA1173" s="54"/>
      <c r="EB1173" s="54"/>
      <c r="EC1173" s="54"/>
      <c r="ED1173" s="54"/>
      <c r="EE1173" s="54"/>
      <c r="EF1173" s="54"/>
      <c r="EG1173" s="54"/>
      <c r="EH1173" s="54"/>
      <c r="EI1173" s="54"/>
      <c r="EJ1173" s="54"/>
      <c r="EK1173" s="54"/>
      <c r="EL1173" s="54"/>
      <c r="EM1173" s="54"/>
      <c r="EN1173" s="54"/>
      <c r="EO1173" s="54"/>
      <c r="EP1173" s="54"/>
      <c r="EQ1173" s="54"/>
      <c r="ER1173" s="54"/>
      <c r="ES1173" s="54"/>
      <c r="ET1173" s="54"/>
      <c r="EU1173" s="54"/>
      <c r="EV1173" s="54"/>
      <c r="EW1173" s="54"/>
      <c r="EX1173" s="54"/>
      <c r="EY1173" s="54"/>
      <c r="EZ1173" s="54"/>
      <c r="FA1173" s="54"/>
      <c r="FB1173" s="54"/>
      <c r="FC1173" s="54"/>
      <c r="FD1173" s="54"/>
      <c r="FE1173" s="54"/>
      <c r="FF1173" s="54"/>
      <c r="FG1173" s="54"/>
      <c r="FH1173" s="54"/>
      <c r="FI1173" s="54"/>
      <c r="FJ1173" s="54"/>
      <c r="FK1173" s="54"/>
      <c r="FL1173" s="54"/>
      <c r="FM1173" s="54"/>
      <c r="FN1173" s="54"/>
      <c r="FO1173" s="54"/>
      <c r="FP1173" s="54"/>
      <c r="FQ1173" s="54"/>
      <c r="FR1173" s="54"/>
      <c r="FS1173" s="54"/>
      <c r="FT1173" s="54"/>
      <c r="FU1173" s="54"/>
      <c r="FV1173" s="54"/>
      <c r="FW1173" s="54"/>
      <c r="FX1173" s="54"/>
      <c r="FY1173" s="54"/>
      <c r="FZ1173" s="54"/>
      <c r="GA1173" s="54"/>
      <c r="GB1173" s="54"/>
      <c r="GC1173" s="54"/>
      <c r="GD1173" s="54"/>
      <c r="GE1173" s="54"/>
      <c r="GF1173" s="54"/>
      <c r="GG1173" s="54"/>
      <c r="GH1173" s="54"/>
      <c r="GI1173" s="54"/>
      <c r="GJ1173" s="54"/>
      <c r="GK1173" s="54"/>
      <c r="GL1173" s="54"/>
      <c r="GM1173" s="54"/>
      <c r="GN1173" s="54"/>
      <c r="GO1173" s="54"/>
      <c r="GP1173" s="54"/>
      <c r="GQ1173" s="54"/>
      <c r="GR1173" s="54"/>
      <c r="GS1173" s="54"/>
      <c r="GT1173" s="54"/>
      <c r="GU1173" s="54"/>
      <c r="GV1173" s="54"/>
      <c r="GW1173" s="54"/>
      <c r="GX1173" s="54"/>
      <c r="GY1173" s="54"/>
      <c r="GZ1173" s="54"/>
      <c r="HA1173" s="54"/>
      <c r="HB1173" s="54"/>
      <c r="HC1173" s="54"/>
      <c r="HD1173" s="54"/>
      <c r="HE1173" s="54"/>
      <c r="HF1173" s="54"/>
      <c r="HG1173" s="54"/>
      <c r="HH1173" s="54"/>
      <c r="HI1173" s="54"/>
      <c r="HJ1173" s="54"/>
      <c r="HK1173" s="54"/>
      <c r="HL1173" s="54"/>
      <c r="HM1173" s="54"/>
      <c r="HN1173" s="54"/>
      <c r="HO1173" s="54"/>
      <c r="HP1173" s="54"/>
      <c r="HQ1173" s="54"/>
      <c r="HR1173" s="54"/>
      <c r="HS1173" s="54"/>
      <c r="HT1173" s="54"/>
      <c r="HU1173" s="54"/>
      <c r="HV1173" s="54"/>
      <c r="HW1173" s="54"/>
      <c r="HX1173" s="54"/>
      <c r="HY1173" s="54"/>
      <c r="HZ1173" s="54"/>
      <c r="IA1173" s="54"/>
      <c r="IB1173" s="54"/>
      <c r="IC1173" s="54"/>
      <c r="ID1173" s="54"/>
      <c r="IE1173" s="54"/>
      <c r="IF1173" s="54"/>
      <c r="IG1173" s="54"/>
      <c r="IH1173" s="54"/>
      <c r="II1173" s="54"/>
      <c r="IJ1173" s="54"/>
      <c r="IK1173" s="54"/>
      <c r="IL1173" s="54"/>
      <c r="IM1173" s="54"/>
      <c r="IN1173" s="54"/>
      <c r="IO1173" s="54"/>
      <c r="IP1173" s="54"/>
      <c r="IQ1173" s="54"/>
      <c r="IR1173" s="54"/>
      <c r="IS1173" s="54"/>
      <c r="IT1173" s="54"/>
      <c r="IU1173" s="54"/>
      <c r="IV1173" s="54"/>
      <c r="IW1173" s="54"/>
      <c r="IX1173" s="54"/>
      <c r="IY1173" s="54"/>
      <c r="IZ1173" s="54"/>
      <c r="JA1173" s="16"/>
      <c r="JB1173" s="16"/>
      <c r="JC1173" s="16"/>
      <c r="JD1173" s="16"/>
    </row>
    <row r="1174" spans="1:264" s="6" customFormat="1" x14ac:dyDescent="0.25">
      <c r="A1174" s="55">
        <v>1170</v>
      </c>
      <c r="B1174" s="56">
        <f>ESTUDIANTES!B1174</f>
        <v>0</v>
      </c>
      <c r="C1174" s="56">
        <f>ESTUDIANTES!C1174</f>
        <v>0</v>
      </c>
      <c r="D1174" s="97">
        <f>ESTUDIANTES!D1174</f>
        <v>0</v>
      </c>
      <c r="E1174" s="97"/>
      <c r="F1174" s="97"/>
      <c r="G1174" s="97"/>
      <c r="H1174" s="57">
        <f>ESTUDIANTES!H1174</f>
        <v>0</v>
      </c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  <c r="AL1174" s="54"/>
      <c r="AM1174" s="54"/>
      <c r="AN1174" s="54"/>
      <c r="AO1174" s="54"/>
      <c r="AP1174" s="54"/>
      <c r="AQ1174" s="54"/>
      <c r="AR1174" s="54"/>
      <c r="AS1174" s="54"/>
      <c r="AT1174" s="54"/>
      <c r="AU1174" s="54"/>
      <c r="AV1174" s="54"/>
      <c r="AW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  <c r="BO1174" s="54"/>
      <c r="BP1174" s="54"/>
      <c r="BQ1174" s="54"/>
      <c r="BR1174" s="54"/>
      <c r="BS1174" s="54"/>
      <c r="BT1174" s="54"/>
      <c r="BU1174" s="54"/>
      <c r="BV1174" s="54"/>
      <c r="BW1174" s="54"/>
      <c r="BX1174" s="54"/>
      <c r="BY1174" s="54"/>
      <c r="BZ1174" s="54"/>
      <c r="CA1174" s="54"/>
      <c r="CB1174" s="54"/>
      <c r="CC1174" s="54"/>
      <c r="CD1174" s="54"/>
      <c r="CE1174" s="54"/>
      <c r="CF1174" s="54"/>
      <c r="CG1174" s="54"/>
      <c r="CH1174" s="54"/>
      <c r="CI1174" s="54"/>
      <c r="CJ1174" s="54"/>
      <c r="CK1174" s="54"/>
      <c r="CL1174" s="54"/>
      <c r="CM1174" s="54"/>
      <c r="CN1174" s="54"/>
      <c r="CO1174" s="54"/>
      <c r="CP1174" s="54"/>
      <c r="CQ1174" s="54"/>
      <c r="CR1174" s="54"/>
      <c r="CS1174" s="54"/>
      <c r="CT1174" s="54"/>
      <c r="CU1174" s="54"/>
      <c r="CV1174" s="54"/>
      <c r="CW1174" s="54"/>
      <c r="CX1174" s="54"/>
      <c r="CY1174" s="54"/>
      <c r="CZ1174" s="54"/>
      <c r="DA1174" s="54"/>
      <c r="DB1174" s="54"/>
      <c r="DC1174" s="54"/>
      <c r="DD1174" s="54"/>
      <c r="DE1174" s="54"/>
      <c r="DF1174" s="54"/>
      <c r="DG1174" s="54"/>
      <c r="DH1174" s="54"/>
      <c r="DI1174" s="54"/>
      <c r="DJ1174" s="54"/>
      <c r="DK1174" s="54"/>
      <c r="DL1174" s="54"/>
      <c r="DM1174" s="54"/>
      <c r="DN1174" s="54"/>
      <c r="DO1174" s="54"/>
      <c r="DP1174" s="54"/>
      <c r="DQ1174" s="54"/>
      <c r="DR1174" s="54"/>
      <c r="DS1174" s="54"/>
      <c r="DT1174" s="54"/>
      <c r="DU1174" s="54"/>
      <c r="DV1174" s="54"/>
      <c r="DW1174" s="54"/>
      <c r="DX1174" s="54"/>
      <c r="DY1174" s="54"/>
      <c r="DZ1174" s="54"/>
      <c r="EA1174" s="54"/>
      <c r="EB1174" s="54"/>
      <c r="EC1174" s="54"/>
      <c r="ED1174" s="54"/>
      <c r="EE1174" s="54"/>
      <c r="EF1174" s="54"/>
      <c r="EG1174" s="54"/>
      <c r="EH1174" s="54"/>
      <c r="EI1174" s="54"/>
      <c r="EJ1174" s="54"/>
      <c r="EK1174" s="54"/>
      <c r="EL1174" s="54"/>
      <c r="EM1174" s="54"/>
      <c r="EN1174" s="54"/>
      <c r="EO1174" s="54"/>
      <c r="EP1174" s="54"/>
      <c r="EQ1174" s="54"/>
      <c r="ER1174" s="54"/>
      <c r="ES1174" s="54"/>
      <c r="ET1174" s="54"/>
      <c r="EU1174" s="54"/>
      <c r="EV1174" s="54"/>
      <c r="EW1174" s="54"/>
      <c r="EX1174" s="54"/>
      <c r="EY1174" s="54"/>
      <c r="EZ1174" s="54"/>
      <c r="FA1174" s="54"/>
      <c r="FB1174" s="54"/>
      <c r="FC1174" s="54"/>
      <c r="FD1174" s="54"/>
      <c r="FE1174" s="54"/>
      <c r="FF1174" s="54"/>
      <c r="FG1174" s="54"/>
      <c r="FH1174" s="54"/>
      <c r="FI1174" s="54"/>
      <c r="FJ1174" s="54"/>
      <c r="FK1174" s="54"/>
      <c r="FL1174" s="54"/>
      <c r="FM1174" s="54"/>
      <c r="FN1174" s="54"/>
      <c r="FO1174" s="54"/>
      <c r="FP1174" s="54"/>
      <c r="FQ1174" s="54"/>
      <c r="FR1174" s="54"/>
      <c r="FS1174" s="54"/>
      <c r="FT1174" s="54"/>
      <c r="FU1174" s="54"/>
      <c r="FV1174" s="54"/>
      <c r="FW1174" s="54"/>
      <c r="FX1174" s="54"/>
      <c r="FY1174" s="54"/>
      <c r="FZ1174" s="54"/>
      <c r="GA1174" s="54"/>
      <c r="GB1174" s="54"/>
      <c r="GC1174" s="54"/>
      <c r="GD1174" s="54"/>
      <c r="GE1174" s="54"/>
      <c r="GF1174" s="54"/>
      <c r="GG1174" s="54"/>
      <c r="GH1174" s="54"/>
      <c r="GI1174" s="54"/>
      <c r="GJ1174" s="54"/>
      <c r="GK1174" s="54"/>
      <c r="GL1174" s="54"/>
      <c r="GM1174" s="54"/>
      <c r="GN1174" s="54"/>
      <c r="GO1174" s="54"/>
      <c r="GP1174" s="54"/>
      <c r="GQ1174" s="54"/>
      <c r="GR1174" s="54"/>
      <c r="GS1174" s="54"/>
      <c r="GT1174" s="54"/>
      <c r="GU1174" s="54"/>
      <c r="GV1174" s="54"/>
      <c r="GW1174" s="54"/>
      <c r="GX1174" s="54"/>
      <c r="GY1174" s="54"/>
      <c r="GZ1174" s="54"/>
      <c r="HA1174" s="54"/>
      <c r="HB1174" s="54"/>
      <c r="HC1174" s="54"/>
      <c r="HD1174" s="54"/>
      <c r="HE1174" s="54"/>
      <c r="HF1174" s="54"/>
      <c r="HG1174" s="54"/>
      <c r="HH1174" s="54"/>
      <c r="HI1174" s="54"/>
      <c r="HJ1174" s="54"/>
      <c r="HK1174" s="54"/>
      <c r="HL1174" s="54"/>
      <c r="HM1174" s="54"/>
      <c r="HN1174" s="54"/>
      <c r="HO1174" s="54"/>
      <c r="HP1174" s="54"/>
      <c r="HQ1174" s="54"/>
      <c r="HR1174" s="54"/>
      <c r="HS1174" s="54"/>
      <c r="HT1174" s="54"/>
      <c r="HU1174" s="54"/>
      <c r="HV1174" s="54"/>
      <c r="HW1174" s="54"/>
      <c r="HX1174" s="54"/>
      <c r="HY1174" s="54"/>
      <c r="HZ1174" s="54"/>
      <c r="IA1174" s="54"/>
      <c r="IB1174" s="54"/>
      <c r="IC1174" s="54"/>
      <c r="ID1174" s="54"/>
      <c r="IE1174" s="54"/>
      <c r="IF1174" s="54"/>
      <c r="IG1174" s="54"/>
      <c r="IH1174" s="54"/>
      <c r="II1174" s="54"/>
      <c r="IJ1174" s="54"/>
      <c r="IK1174" s="54"/>
      <c r="IL1174" s="54"/>
      <c r="IM1174" s="54"/>
      <c r="IN1174" s="54"/>
      <c r="IO1174" s="54"/>
      <c r="IP1174" s="54"/>
      <c r="IQ1174" s="54"/>
      <c r="IR1174" s="54"/>
      <c r="IS1174" s="54"/>
      <c r="IT1174" s="54"/>
      <c r="IU1174" s="54"/>
      <c r="IV1174" s="54"/>
      <c r="IW1174" s="54"/>
      <c r="IX1174" s="54"/>
      <c r="IY1174" s="54"/>
      <c r="IZ1174" s="54"/>
      <c r="JA1174" s="16"/>
      <c r="JB1174" s="16"/>
      <c r="JC1174" s="16"/>
      <c r="JD1174" s="16"/>
    </row>
    <row r="1175" spans="1:264" s="6" customFormat="1" x14ac:dyDescent="0.25">
      <c r="A1175" s="55">
        <v>1171</v>
      </c>
      <c r="B1175" s="56">
        <f>ESTUDIANTES!B1175</f>
        <v>0</v>
      </c>
      <c r="C1175" s="56">
        <f>ESTUDIANTES!C1175</f>
        <v>0</v>
      </c>
      <c r="D1175" s="97">
        <f>ESTUDIANTES!D1175</f>
        <v>0</v>
      </c>
      <c r="E1175" s="97"/>
      <c r="F1175" s="97"/>
      <c r="G1175" s="97"/>
      <c r="H1175" s="57">
        <f>ESTUDIANTES!H1175</f>
        <v>0</v>
      </c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54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  <c r="AL1175" s="54"/>
      <c r="AM1175" s="54"/>
      <c r="AN1175" s="54"/>
      <c r="AO1175" s="54"/>
      <c r="AP1175" s="54"/>
      <c r="AQ1175" s="54"/>
      <c r="AR1175" s="54"/>
      <c r="AS1175" s="54"/>
      <c r="AT1175" s="54"/>
      <c r="AU1175" s="54"/>
      <c r="AV1175" s="54"/>
      <c r="AW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4"/>
      <c r="BI1175" s="54"/>
      <c r="BJ1175" s="54"/>
      <c r="BK1175" s="54"/>
      <c r="BL1175" s="54"/>
      <c r="BM1175" s="54"/>
      <c r="BN1175" s="54"/>
      <c r="BO1175" s="54"/>
      <c r="BP1175" s="54"/>
      <c r="BQ1175" s="54"/>
      <c r="BR1175" s="54"/>
      <c r="BS1175" s="54"/>
      <c r="BT1175" s="54"/>
      <c r="BU1175" s="54"/>
      <c r="BV1175" s="54"/>
      <c r="BW1175" s="54"/>
      <c r="BX1175" s="54"/>
      <c r="BY1175" s="54"/>
      <c r="BZ1175" s="54"/>
      <c r="CA1175" s="54"/>
      <c r="CB1175" s="54"/>
      <c r="CC1175" s="54"/>
      <c r="CD1175" s="54"/>
      <c r="CE1175" s="54"/>
      <c r="CF1175" s="54"/>
      <c r="CG1175" s="54"/>
      <c r="CH1175" s="54"/>
      <c r="CI1175" s="54"/>
      <c r="CJ1175" s="54"/>
      <c r="CK1175" s="54"/>
      <c r="CL1175" s="54"/>
      <c r="CM1175" s="54"/>
      <c r="CN1175" s="54"/>
      <c r="CO1175" s="54"/>
      <c r="CP1175" s="54"/>
      <c r="CQ1175" s="54"/>
      <c r="CR1175" s="54"/>
      <c r="CS1175" s="54"/>
      <c r="CT1175" s="54"/>
      <c r="CU1175" s="54"/>
      <c r="CV1175" s="54"/>
      <c r="CW1175" s="54"/>
      <c r="CX1175" s="54"/>
      <c r="CY1175" s="54"/>
      <c r="CZ1175" s="54"/>
      <c r="DA1175" s="54"/>
      <c r="DB1175" s="54"/>
      <c r="DC1175" s="54"/>
      <c r="DD1175" s="54"/>
      <c r="DE1175" s="54"/>
      <c r="DF1175" s="54"/>
      <c r="DG1175" s="54"/>
      <c r="DH1175" s="54"/>
      <c r="DI1175" s="54"/>
      <c r="DJ1175" s="54"/>
      <c r="DK1175" s="54"/>
      <c r="DL1175" s="54"/>
      <c r="DM1175" s="54"/>
      <c r="DN1175" s="54"/>
      <c r="DO1175" s="54"/>
      <c r="DP1175" s="54"/>
      <c r="DQ1175" s="54"/>
      <c r="DR1175" s="54"/>
      <c r="DS1175" s="54"/>
      <c r="DT1175" s="54"/>
      <c r="DU1175" s="54"/>
      <c r="DV1175" s="54"/>
      <c r="DW1175" s="54"/>
      <c r="DX1175" s="54"/>
      <c r="DY1175" s="54"/>
      <c r="DZ1175" s="54"/>
      <c r="EA1175" s="54"/>
      <c r="EB1175" s="54"/>
      <c r="EC1175" s="54"/>
      <c r="ED1175" s="54"/>
      <c r="EE1175" s="54"/>
      <c r="EF1175" s="54"/>
      <c r="EG1175" s="54"/>
      <c r="EH1175" s="54"/>
      <c r="EI1175" s="54"/>
      <c r="EJ1175" s="54"/>
      <c r="EK1175" s="54"/>
      <c r="EL1175" s="54"/>
      <c r="EM1175" s="54"/>
      <c r="EN1175" s="54"/>
      <c r="EO1175" s="54"/>
      <c r="EP1175" s="54"/>
      <c r="EQ1175" s="54"/>
      <c r="ER1175" s="54"/>
      <c r="ES1175" s="54"/>
      <c r="ET1175" s="54"/>
      <c r="EU1175" s="54"/>
      <c r="EV1175" s="54"/>
      <c r="EW1175" s="54"/>
      <c r="EX1175" s="54"/>
      <c r="EY1175" s="54"/>
      <c r="EZ1175" s="54"/>
      <c r="FA1175" s="54"/>
      <c r="FB1175" s="54"/>
      <c r="FC1175" s="54"/>
      <c r="FD1175" s="54"/>
      <c r="FE1175" s="54"/>
      <c r="FF1175" s="54"/>
      <c r="FG1175" s="54"/>
      <c r="FH1175" s="54"/>
      <c r="FI1175" s="54"/>
      <c r="FJ1175" s="54"/>
      <c r="FK1175" s="54"/>
      <c r="FL1175" s="54"/>
      <c r="FM1175" s="54"/>
      <c r="FN1175" s="54"/>
      <c r="FO1175" s="54"/>
      <c r="FP1175" s="54"/>
      <c r="FQ1175" s="54"/>
      <c r="FR1175" s="54"/>
      <c r="FS1175" s="54"/>
      <c r="FT1175" s="54"/>
      <c r="FU1175" s="54"/>
      <c r="FV1175" s="54"/>
      <c r="FW1175" s="54"/>
      <c r="FX1175" s="54"/>
      <c r="FY1175" s="54"/>
      <c r="FZ1175" s="54"/>
      <c r="GA1175" s="54"/>
      <c r="GB1175" s="54"/>
      <c r="GC1175" s="54"/>
      <c r="GD1175" s="54"/>
      <c r="GE1175" s="54"/>
      <c r="GF1175" s="54"/>
      <c r="GG1175" s="54"/>
      <c r="GH1175" s="54"/>
      <c r="GI1175" s="54"/>
      <c r="GJ1175" s="54"/>
      <c r="GK1175" s="54"/>
      <c r="GL1175" s="54"/>
      <c r="GM1175" s="54"/>
      <c r="GN1175" s="54"/>
      <c r="GO1175" s="54"/>
      <c r="GP1175" s="54"/>
      <c r="GQ1175" s="54"/>
      <c r="GR1175" s="54"/>
      <c r="GS1175" s="54"/>
      <c r="GT1175" s="54"/>
      <c r="GU1175" s="54"/>
      <c r="GV1175" s="54"/>
      <c r="GW1175" s="54"/>
      <c r="GX1175" s="54"/>
      <c r="GY1175" s="54"/>
      <c r="GZ1175" s="54"/>
      <c r="HA1175" s="54"/>
      <c r="HB1175" s="54"/>
      <c r="HC1175" s="54"/>
      <c r="HD1175" s="54"/>
      <c r="HE1175" s="54"/>
      <c r="HF1175" s="54"/>
      <c r="HG1175" s="54"/>
      <c r="HH1175" s="54"/>
      <c r="HI1175" s="54"/>
      <c r="HJ1175" s="54"/>
      <c r="HK1175" s="54"/>
      <c r="HL1175" s="54"/>
      <c r="HM1175" s="54"/>
      <c r="HN1175" s="54"/>
      <c r="HO1175" s="54"/>
      <c r="HP1175" s="54"/>
      <c r="HQ1175" s="54"/>
      <c r="HR1175" s="54"/>
      <c r="HS1175" s="54"/>
      <c r="HT1175" s="54"/>
      <c r="HU1175" s="54"/>
      <c r="HV1175" s="54"/>
      <c r="HW1175" s="54"/>
      <c r="HX1175" s="54"/>
      <c r="HY1175" s="54"/>
      <c r="HZ1175" s="54"/>
      <c r="IA1175" s="54"/>
      <c r="IB1175" s="54"/>
      <c r="IC1175" s="54"/>
      <c r="ID1175" s="54"/>
      <c r="IE1175" s="54"/>
      <c r="IF1175" s="54"/>
      <c r="IG1175" s="54"/>
      <c r="IH1175" s="54"/>
      <c r="II1175" s="54"/>
      <c r="IJ1175" s="54"/>
      <c r="IK1175" s="54"/>
      <c r="IL1175" s="54"/>
      <c r="IM1175" s="54"/>
      <c r="IN1175" s="54"/>
      <c r="IO1175" s="54"/>
      <c r="IP1175" s="54"/>
      <c r="IQ1175" s="54"/>
      <c r="IR1175" s="54"/>
      <c r="IS1175" s="54"/>
      <c r="IT1175" s="54"/>
      <c r="IU1175" s="54"/>
      <c r="IV1175" s="54"/>
      <c r="IW1175" s="54"/>
      <c r="IX1175" s="54"/>
      <c r="IY1175" s="54"/>
      <c r="IZ1175" s="54"/>
      <c r="JA1175" s="16"/>
      <c r="JB1175" s="16"/>
      <c r="JC1175" s="16"/>
      <c r="JD1175" s="16"/>
    </row>
    <row r="1176" spans="1:264" s="6" customFormat="1" x14ac:dyDescent="0.25">
      <c r="A1176" s="55">
        <v>1172</v>
      </c>
      <c r="B1176" s="56">
        <f>ESTUDIANTES!B1176</f>
        <v>0</v>
      </c>
      <c r="C1176" s="56">
        <f>ESTUDIANTES!C1176</f>
        <v>0</v>
      </c>
      <c r="D1176" s="97">
        <f>ESTUDIANTES!D1176</f>
        <v>0</v>
      </c>
      <c r="E1176" s="97"/>
      <c r="F1176" s="97"/>
      <c r="G1176" s="97"/>
      <c r="H1176" s="57">
        <f>ESTUDIANTES!H1176</f>
        <v>0</v>
      </c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  <c r="AL1176" s="54"/>
      <c r="AM1176" s="54"/>
      <c r="AN1176" s="54"/>
      <c r="AO1176" s="54"/>
      <c r="AP1176" s="54"/>
      <c r="AQ1176" s="54"/>
      <c r="AR1176" s="54"/>
      <c r="AS1176" s="54"/>
      <c r="AT1176" s="54"/>
      <c r="AU1176" s="54"/>
      <c r="AV1176" s="54"/>
      <c r="AW1176" s="54"/>
      <c r="AX1176" s="54"/>
      <c r="AY1176" s="54"/>
      <c r="AZ1176" s="54"/>
      <c r="BA1176" s="54"/>
      <c r="BB1176" s="54"/>
      <c r="BC1176" s="54"/>
      <c r="BD1176" s="54"/>
      <c r="BE1176" s="54"/>
      <c r="BF1176" s="54"/>
      <c r="BG1176" s="54"/>
      <c r="BH1176" s="54"/>
      <c r="BI1176" s="54"/>
      <c r="BJ1176" s="54"/>
      <c r="BK1176" s="54"/>
      <c r="BL1176" s="54"/>
      <c r="BM1176" s="54"/>
      <c r="BN1176" s="54"/>
      <c r="BO1176" s="54"/>
      <c r="BP1176" s="54"/>
      <c r="BQ1176" s="54"/>
      <c r="BR1176" s="54"/>
      <c r="BS1176" s="54"/>
      <c r="BT1176" s="54"/>
      <c r="BU1176" s="54"/>
      <c r="BV1176" s="54"/>
      <c r="BW1176" s="54"/>
      <c r="BX1176" s="54"/>
      <c r="BY1176" s="54"/>
      <c r="BZ1176" s="54"/>
      <c r="CA1176" s="54"/>
      <c r="CB1176" s="54"/>
      <c r="CC1176" s="54"/>
      <c r="CD1176" s="54"/>
      <c r="CE1176" s="54"/>
      <c r="CF1176" s="54"/>
      <c r="CG1176" s="54"/>
      <c r="CH1176" s="54"/>
      <c r="CI1176" s="54"/>
      <c r="CJ1176" s="54"/>
      <c r="CK1176" s="54"/>
      <c r="CL1176" s="54"/>
      <c r="CM1176" s="54"/>
      <c r="CN1176" s="54"/>
      <c r="CO1176" s="54"/>
      <c r="CP1176" s="54"/>
      <c r="CQ1176" s="54"/>
      <c r="CR1176" s="54"/>
      <c r="CS1176" s="54"/>
      <c r="CT1176" s="54"/>
      <c r="CU1176" s="54"/>
      <c r="CV1176" s="54"/>
      <c r="CW1176" s="54"/>
      <c r="CX1176" s="54"/>
      <c r="CY1176" s="54"/>
      <c r="CZ1176" s="54"/>
      <c r="DA1176" s="54"/>
      <c r="DB1176" s="54"/>
      <c r="DC1176" s="54"/>
      <c r="DD1176" s="54"/>
      <c r="DE1176" s="54"/>
      <c r="DF1176" s="54"/>
      <c r="DG1176" s="54"/>
      <c r="DH1176" s="54"/>
      <c r="DI1176" s="54"/>
      <c r="DJ1176" s="54"/>
      <c r="DK1176" s="54"/>
      <c r="DL1176" s="54"/>
      <c r="DM1176" s="54"/>
      <c r="DN1176" s="54"/>
      <c r="DO1176" s="54"/>
      <c r="DP1176" s="54"/>
      <c r="DQ1176" s="54"/>
      <c r="DR1176" s="54"/>
      <c r="DS1176" s="54"/>
      <c r="DT1176" s="54"/>
      <c r="DU1176" s="54"/>
      <c r="DV1176" s="54"/>
      <c r="DW1176" s="54"/>
      <c r="DX1176" s="54"/>
      <c r="DY1176" s="54"/>
      <c r="DZ1176" s="54"/>
      <c r="EA1176" s="54"/>
      <c r="EB1176" s="54"/>
      <c r="EC1176" s="54"/>
      <c r="ED1176" s="54"/>
      <c r="EE1176" s="54"/>
      <c r="EF1176" s="54"/>
      <c r="EG1176" s="54"/>
      <c r="EH1176" s="54"/>
      <c r="EI1176" s="54"/>
      <c r="EJ1176" s="54"/>
      <c r="EK1176" s="54"/>
      <c r="EL1176" s="54"/>
      <c r="EM1176" s="54"/>
      <c r="EN1176" s="54"/>
      <c r="EO1176" s="54"/>
      <c r="EP1176" s="54"/>
      <c r="EQ1176" s="54"/>
      <c r="ER1176" s="54"/>
      <c r="ES1176" s="54"/>
      <c r="ET1176" s="54"/>
      <c r="EU1176" s="54"/>
      <c r="EV1176" s="54"/>
      <c r="EW1176" s="54"/>
      <c r="EX1176" s="54"/>
      <c r="EY1176" s="54"/>
      <c r="EZ1176" s="54"/>
      <c r="FA1176" s="54"/>
      <c r="FB1176" s="54"/>
      <c r="FC1176" s="54"/>
      <c r="FD1176" s="54"/>
      <c r="FE1176" s="54"/>
      <c r="FF1176" s="54"/>
      <c r="FG1176" s="54"/>
      <c r="FH1176" s="54"/>
      <c r="FI1176" s="54"/>
      <c r="FJ1176" s="54"/>
      <c r="FK1176" s="54"/>
      <c r="FL1176" s="54"/>
      <c r="FM1176" s="54"/>
      <c r="FN1176" s="54"/>
      <c r="FO1176" s="54"/>
      <c r="FP1176" s="54"/>
      <c r="FQ1176" s="54"/>
      <c r="FR1176" s="54"/>
      <c r="FS1176" s="54"/>
      <c r="FT1176" s="54"/>
      <c r="FU1176" s="54"/>
      <c r="FV1176" s="54"/>
      <c r="FW1176" s="54"/>
      <c r="FX1176" s="54"/>
      <c r="FY1176" s="54"/>
      <c r="FZ1176" s="54"/>
      <c r="GA1176" s="54"/>
      <c r="GB1176" s="54"/>
      <c r="GC1176" s="54"/>
      <c r="GD1176" s="54"/>
      <c r="GE1176" s="54"/>
      <c r="GF1176" s="54"/>
      <c r="GG1176" s="54"/>
      <c r="GH1176" s="54"/>
      <c r="GI1176" s="54"/>
      <c r="GJ1176" s="54"/>
      <c r="GK1176" s="54"/>
      <c r="GL1176" s="54"/>
      <c r="GM1176" s="54"/>
      <c r="GN1176" s="54"/>
      <c r="GO1176" s="54"/>
      <c r="GP1176" s="54"/>
      <c r="GQ1176" s="54"/>
      <c r="GR1176" s="54"/>
      <c r="GS1176" s="54"/>
      <c r="GT1176" s="54"/>
      <c r="GU1176" s="54"/>
      <c r="GV1176" s="54"/>
      <c r="GW1176" s="54"/>
      <c r="GX1176" s="54"/>
      <c r="GY1176" s="54"/>
      <c r="GZ1176" s="54"/>
      <c r="HA1176" s="54"/>
      <c r="HB1176" s="54"/>
      <c r="HC1176" s="54"/>
      <c r="HD1176" s="54"/>
      <c r="HE1176" s="54"/>
      <c r="HF1176" s="54"/>
      <c r="HG1176" s="54"/>
      <c r="HH1176" s="54"/>
      <c r="HI1176" s="54"/>
      <c r="HJ1176" s="54"/>
      <c r="HK1176" s="54"/>
      <c r="HL1176" s="54"/>
      <c r="HM1176" s="54"/>
      <c r="HN1176" s="54"/>
      <c r="HO1176" s="54"/>
      <c r="HP1176" s="54"/>
      <c r="HQ1176" s="54"/>
      <c r="HR1176" s="54"/>
      <c r="HS1176" s="54"/>
      <c r="HT1176" s="54"/>
      <c r="HU1176" s="54"/>
      <c r="HV1176" s="54"/>
      <c r="HW1176" s="54"/>
      <c r="HX1176" s="54"/>
      <c r="HY1176" s="54"/>
      <c r="HZ1176" s="54"/>
      <c r="IA1176" s="54"/>
      <c r="IB1176" s="54"/>
      <c r="IC1176" s="54"/>
      <c r="ID1176" s="54"/>
      <c r="IE1176" s="54"/>
      <c r="IF1176" s="54"/>
      <c r="IG1176" s="54"/>
      <c r="IH1176" s="54"/>
      <c r="II1176" s="54"/>
      <c r="IJ1176" s="54"/>
      <c r="IK1176" s="54"/>
      <c r="IL1176" s="54"/>
      <c r="IM1176" s="54"/>
      <c r="IN1176" s="54"/>
      <c r="IO1176" s="54"/>
      <c r="IP1176" s="54"/>
      <c r="IQ1176" s="54"/>
      <c r="IR1176" s="54"/>
      <c r="IS1176" s="54"/>
      <c r="IT1176" s="54"/>
      <c r="IU1176" s="54"/>
      <c r="IV1176" s="54"/>
      <c r="IW1176" s="54"/>
      <c r="IX1176" s="54"/>
      <c r="IY1176" s="54"/>
      <c r="IZ1176" s="54"/>
      <c r="JA1176" s="16"/>
      <c r="JB1176" s="16"/>
      <c r="JC1176" s="16"/>
      <c r="JD1176" s="16"/>
    </row>
    <row r="1177" spans="1:264" s="6" customFormat="1" x14ac:dyDescent="0.25">
      <c r="A1177" s="55">
        <v>1173</v>
      </c>
      <c r="B1177" s="56">
        <f>ESTUDIANTES!B1177</f>
        <v>0</v>
      </c>
      <c r="C1177" s="56">
        <f>ESTUDIANTES!C1177</f>
        <v>0</v>
      </c>
      <c r="D1177" s="97">
        <f>ESTUDIANTES!D1177</f>
        <v>0</v>
      </c>
      <c r="E1177" s="97"/>
      <c r="F1177" s="97"/>
      <c r="G1177" s="97"/>
      <c r="H1177" s="57">
        <f>ESTUDIANTES!H1177</f>
        <v>0</v>
      </c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  <c r="AL1177" s="54"/>
      <c r="AM1177" s="54"/>
      <c r="AN1177" s="54"/>
      <c r="AO1177" s="54"/>
      <c r="AP1177" s="54"/>
      <c r="AQ1177" s="54"/>
      <c r="AR1177" s="54"/>
      <c r="AS1177" s="54"/>
      <c r="AT1177" s="54"/>
      <c r="AU1177" s="54"/>
      <c r="AV1177" s="54"/>
      <c r="AW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  <c r="BO1177" s="54"/>
      <c r="BP1177" s="54"/>
      <c r="BQ1177" s="54"/>
      <c r="BR1177" s="54"/>
      <c r="BS1177" s="54"/>
      <c r="BT1177" s="54"/>
      <c r="BU1177" s="54"/>
      <c r="BV1177" s="54"/>
      <c r="BW1177" s="54"/>
      <c r="BX1177" s="54"/>
      <c r="BY1177" s="54"/>
      <c r="BZ1177" s="54"/>
      <c r="CA1177" s="54"/>
      <c r="CB1177" s="54"/>
      <c r="CC1177" s="54"/>
      <c r="CD1177" s="54"/>
      <c r="CE1177" s="54"/>
      <c r="CF1177" s="54"/>
      <c r="CG1177" s="54"/>
      <c r="CH1177" s="54"/>
      <c r="CI1177" s="54"/>
      <c r="CJ1177" s="54"/>
      <c r="CK1177" s="54"/>
      <c r="CL1177" s="54"/>
      <c r="CM1177" s="54"/>
      <c r="CN1177" s="54"/>
      <c r="CO1177" s="54"/>
      <c r="CP1177" s="54"/>
      <c r="CQ1177" s="54"/>
      <c r="CR1177" s="54"/>
      <c r="CS1177" s="54"/>
      <c r="CT1177" s="54"/>
      <c r="CU1177" s="54"/>
      <c r="CV1177" s="54"/>
      <c r="CW1177" s="54"/>
      <c r="CX1177" s="54"/>
      <c r="CY1177" s="54"/>
      <c r="CZ1177" s="54"/>
      <c r="DA1177" s="54"/>
      <c r="DB1177" s="54"/>
      <c r="DC1177" s="54"/>
      <c r="DD1177" s="54"/>
      <c r="DE1177" s="54"/>
      <c r="DF1177" s="54"/>
      <c r="DG1177" s="54"/>
      <c r="DH1177" s="54"/>
      <c r="DI1177" s="54"/>
      <c r="DJ1177" s="54"/>
      <c r="DK1177" s="54"/>
      <c r="DL1177" s="54"/>
      <c r="DM1177" s="54"/>
      <c r="DN1177" s="54"/>
      <c r="DO1177" s="54"/>
      <c r="DP1177" s="54"/>
      <c r="DQ1177" s="54"/>
      <c r="DR1177" s="54"/>
      <c r="DS1177" s="54"/>
      <c r="DT1177" s="54"/>
      <c r="DU1177" s="54"/>
      <c r="DV1177" s="54"/>
      <c r="DW1177" s="54"/>
      <c r="DX1177" s="54"/>
      <c r="DY1177" s="54"/>
      <c r="DZ1177" s="54"/>
      <c r="EA1177" s="54"/>
      <c r="EB1177" s="54"/>
      <c r="EC1177" s="54"/>
      <c r="ED1177" s="54"/>
      <c r="EE1177" s="54"/>
      <c r="EF1177" s="54"/>
      <c r="EG1177" s="54"/>
      <c r="EH1177" s="54"/>
      <c r="EI1177" s="54"/>
      <c r="EJ1177" s="54"/>
      <c r="EK1177" s="54"/>
      <c r="EL1177" s="54"/>
      <c r="EM1177" s="54"/>
      <c r="EN1177" s="54"/>
      <c r="EO1177" s="54"/>
      <c r="EP1177" s="54"/>
      <c r="EQ1177" s="54"/>
      <c r="ER1177" s="54"/>
      <c r="ES1177" s="54"/>
      <c r="ET1177" s="54"/>
      <c r="EU1177" s="54"/>
      <c r="EV1177" s="54"/>
      <c r="EW1177" s="54"/>
      <c r="EX1177" s="54"/>
      <c r="EY1177" s="54"/>
      <c r="EZ1177" s="54"/>
      <c r="FA1177" s="54"/>
      <c r="FB1177" s="54"/>
      <c r="FC1177" s="54"/>
      <c r="FD1177" s="54"/>
      <c r="FE1177" s="54"/>
      <c r="FF1177" s="54"/>
      <c r="FG1177" s="54"/>
      <c r="FH1177" s="54"/>
      <c r="FI1177" s="54"/>
      <c r="FJ1177" s="54"/>
      <c r="FK1177" s="54"/>
      <c r="FL1177" s="54"/>
      <c r="FM1177" s="54"/>
      <c r="FN1177" s="54"/>
      <c r="FO1177" s="54"/>
      <c r="FP1177" s="54"/>
      <c r="FQ1177" s="54"/>
      <c r="FR1177" s="54"/>
      <c r="FS1177" s="54"/>
      <c r="FT1177" s="54"/>
      <c r="FU1177" s="54"/>
      <c r="FV1177" s="54"/>
      <c r="FW1177" s="54"/>
      <c r="FX1177" s="54"/>
      <c r="FY1177" s="54"/>
      <c r="FZ1177" s="54"/>
      <c r="GA1177" s="54"/>
      <c r="GB1177" s="54"/>
      <c r="GC1177" s="54"/>
      <c r="GD1177" s="54"/>
      <c r="GE1177" s="54"/>
      <c r="GF1177" s="54"/>
      <c r="GG1177" s="54"/>
      <c r="GH1177" s="54"/>
      <c r="GI1177" s="54"/>
      <c r="GJ1177" s="54"/>
      <c r="GK1177" s="54"/>
      <c r="GL1177" s="54"/>
      <c r="GM1177" s="54"/>
      <c r="GN1177" s="54"/>
      <c r="GO1177" s="54"/>
      <c r="GP1177" s="54"/>
      <c r="GQ1177" s="54"/>
      <c r="GR1177" s="54"/>
      <c r="GS1177" s="54"/>
      <c r="GT1177" s="54"/>
      <c r="GU1177" s="54"/>
      <c r="GV1177" s="54"/>
      <c r="GW1177" s="54"/>
      <c r="GX1177" s="54"/>
      <c r="GY1177" s="54"/>
      <c r="GZ1177" s="54"/>
      <c r="HA1177" s="54"/>
      <c r="HB1177" s="54"/>
      <c r="HC1177" s="54"/>
      <c r="HD1177" s="54"/>
      <c r="HE1177" s="54"/>
      <c r="HF1177" s="54"/>
      <c r="HG1177" s="54"/>
      <c r="HH1177" s="54"/>
      <c r="HI1177" s="54"/>
      <c r="HJ1177" s="54"/>
      <c r="HK1177" s="54"/>
      <c r="HL1177" s="54"/>
      <c r="HM1177" s="54"/>
      <c r="HN1177" s="54"/>
      <c r="HO1177" s="54"/>
      <c r="HP1177" s="54"/>
      <c r="HQ1177" s="54"/>
      <c r="HR1177" s="54"/>
      <c r="HS1177" s="54"/>
      <c r="HT1177" s="54"/>
      <c r="HU1177" s="54"/>
      <c r="HV1177" s="54"/>
      <c r="HW1177" s="54"/>
      <c r="HX1177" s="54"/>
      <c r="HY1177" s="54"/>
      <c r="HZ1177" s="54"/>
      <c r="IA1177" s="54"/>
      <c r="IB1177" s="54"/>
      <c r="IC1177" s="54"/>
      <c r="ID1177" s="54"/>
      <c r="IE1177" s="54"/>
      <c r="IF1177" s="54"/>
      <c r="IG1177" s="54"/>
      <c r="IH1177" s="54"/>
      <c r="II1177" s="54"/>
      <c r="IJ1177" s="54"/>
      <c r="IK1177" s="54"/>
      <c r="IL1177" s="54"/>
      <c r="IM1177" s="54"/>
      <c r="IN1177" s="54"/>
      <c r="IO1177" s="54"/>
      <c r="IP1177" s="54"/>
      <c r="IQ1177" s="54"/>
      <c r="IR1177" s="54"/>
      <c r="IS1177" s="54"/>
      <c r="IT1177" s="54"/>
      <c r="IU1177" s="54"/>
      <c r="IV1177" s="54"/>
      <c r="IW1177" s="54"/>
      <c r="IX1177" s="54"/>
      <c r="IY1177" s="54"/>
      <c r="IZ1177" s="54"/>
      <c r="JA1177" s="16"/>
      <c r="JB1177" s="16"/>
      <c r="JC1177" s="16"/>
      <c r="JD1177" s="16"/>
    </row>
    <row r="1178" spans="1:264" s="6" customFormat="1" x14ac:dyDescent="0.25">
      <c r="A1178" s="55">
        <v>1174</v>
      </c>
      <c r="B1178" s="56">
        <f>ESTUDIANTES!B1178</f>
        <v>0</v>
      </c>
      <c r="C1178" s="56">
        <f>ESTUDIANTES!C1178</f>
        <v>0</v>
      </c>
      <c r="D1178" s="97">
        <f>ESTUDIANTES!D1178</f>
        <v>0</v>
      </c>
      <c r="E1178" s="97"/>
      <c r="F1178" s="97"/>
      <c r="G1178" s="97"/>
      <c r="H1178" s="57">
        <f>ESTUDIANTES!H1178</f>
        <v>0</v>
      </c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  <c r="AL1178" s="54"/>
      <c r="AM1178" s="54"/>
      <c r="AN1178" s="54"/>
      <c r="AO1178" s="54"/>
      <c r="AP1178" s="54"/>
      <c r="AQ1178" s="54"/>
      <c r="AR1178" s="54"/>
      <c r="AS1178" s="54"/>
      <c r="AT1178" s="54"/>
      <c r="AU1178" s="54"/>
      <c r="AV1178" s="54"/>
      <c r="AW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  <c r="BO1178" s="54"/>
      <c r="BP1178" s="54"/>
      <c r="BQ1178" s="54"/>
      <c r="BR1178" s="54"/>
      <c r="BS1178" s="54"/>
      <c r="BT1178" s="54"/>
      <c r="BU1178" s="54"/>
      <c r="BV1178" s="54"/>
      <c r="BW1178" s="54"/>
      <c r="BX1178" s="54"/>
      <c r="BY1178" s="54"/>
      <c r="BZ1178" s="54"/>
      <c r="CA1178" s="54"/>
      <c r="CB1178" s="54"/>
      <c r="CC1178" s="54"/>
      <c r="CD1178" s="54"/>
      <c r="CE1178" s="54"/>
      <c r="CF1178" s="54"/>
      <c r="CG1178" s="54"/>
      <c r="CH1178" s="54"/>
      <c r="CI1178" s="54"/>
      <c r="CJ1178" s="54"/>
      <c r="CK1178" s="54"/>
      <c r="CL1178" s="54"/>
      <c r="CM1178" s="54"/>
      <c r="CN1178" s="54"/>
      <c r="CO1178" s="54"/>
      <c r="CP1178" s="54"/>
      <c r="CQ1178" s="54"/>
      <c r="CR1178" s="54"/>
      <c r="CS1178" s="54"/>
      <c r="CT1178" s="54"/>
      <c r="CU1178" s="54"/>
      <c r="CV1178" s="54"/>
      <c r="CW1178" s="54"/>
      <c r="CX1178" s="54"/>
      <c r="CY1178" s="54"/>
      <c r="CZ1178" s="54"/>
      <c r="DA1178" s="54"/>
      <c r="DB1178" s="54"/>
      <c r="DC1178" s="54"/>
      <c r="DD1178" s="54"/>
      <c r="DE1178" s="54"/>
      <c r="DF1178" s="54"/>
      <c r="DG1178" s="54"/>
      <c r="DH1178" s="54"/>
      <c r="DI1178" s="54"/>
      <c r="DJ1178" s="54"/>
      <c r="DK1178" s="54"/>
      <c r="DL1178" s="54"/>
      <c r="DM1178" s="54"/>
      <c r="DN1178" s="54"/>
      <c r="DO1178" s="54"/>
      <c r="DP1178" s="54"/>
      <c r="DQ1178" s="54"/>
      <c r="DR1178" s="54"/>
      <c r="DS1178" s="54"/>
      <c r="DT1178" s="54"/>
      <c r="DU1178" s="54"/>
      <c r="DV1178" s="54"/>
      <c r="DW1178" s="54"/>
      <c r="DX1178" s="54"/>
      <c r="DY1178" s="54"/>
      <c r="DZ1178" s="54"/>
      <c r="EA1178" s="54"/>
      <c r="EB1178" s="54"/>
      <c r="EC1178" s="54"/>
      <c r="ED1178" s="54"/>
      <c r="EE1178" s="54"/>
      <c r="EF1178" s="54"/>
      <c r="EG1178" s="54"/>
      <c r="EH1178" s="54"/>
      <c r="EI1178" s="54"/>
      <c r="EJ1178" s="54"/>
      <c r="EK1178" s="54"/>
      <c r="EL1178" s="54"/>
      <c r="EM1178" s="54"/>
      <c r="EN1178" s="54"/>
      <c r="EO1178" s="54"/>
      <c r="EP1178" s="54"/>
      <c r="EQ1178" s="54"/>
      <c r="ER1178" s="54"/>
      <c r="ES1178" s="54"/>
      <c r="ET1178" s="54"/>
      <c r="EU1178" s="54"/>
      <c r="EV1178" s="54"/>
      <c r="EW1178" s="54"/>
      <c r="EX1178" s="54"/>
      <c r="EY1178" s="54"/>
      <c r="EZ1178" s="54"/>
      <c r="FA1178" s="54"/>
      <c r="FB1178" s="54"/>
      <c r="FC1178" s="54"/>
      <c r="FD1178" s="54"/>
      <c r="FE1178" s="54"/>
      <c r="FF1178" s="54"/>
      <c r="FG1178" s="54"/>
      <c r="FH1178" s="54"/>
      <c r="FI1178" s="54"/>
      <c r="FJ1178" s="54"/>
      <c r="FK1178" s="54"/>
      <c r="FL1178" s="54"/>
      <c r="FM1178" s="54"/>
      <c r="FN1178" s="54"/>
      <c r="FO1178" s="54"/>
      <c r="FP1178" s="54"/>
      <c r="FQ1178" s="54"/>
      <c r="FR1178" s="54"/>
      <c r="FS1178" s="54"/>
      <c r="FT1178" s="54"/>
      <c r="FU1178" s="54"/>
      <c r="FV1178" s="54"/>
      <c r="FW1178" s="54"/>
      <c r="FX1178" s="54"/>
      <c r="FY1178" s="54"/>
      <c r="FZ1178" s="54"/>
      <c r="GA1178" s="54"/>
      <c r="GB1178" s="54"/>
      <c r="GC1178" s="54"/>
      <c r="GD1178" s="54"/>
      <c r="GE1178" s="54"/>
      <c r="GF1178" s="54"/>
      <c r="GG1178" s="54"/>
      <c r="GH1178" s="54"/>
      <c r="GI1178" s="54"/>
      <c r="GJ1178" s="54"/>
      <c r="GK1178" s="54"/>
      <c r="GL1178" s="54"/>
      <c r="GM1178" s="54"/>
      <c r="GN1178" s="54"/>
      <c r="GO1178" s="54"/>
      <c r="GP1178" s="54"/>
      <c r="GQ1178" s="54"/>
      <c r="GR1178" s="54"/>
      <c r="GS1178" s="54"/>
      <c r="GT1178" s="54"/>
      <c r="GU1178" s="54"/>
      <c r="GV1178" s="54"/>
      <c r="GW1178" s="54"/>
      <c r="GX1178" s="54"/>
      <c r="GY1178" s="54"/>
      <c r="GZ1178" s="54"/>
      <c r="HA1178" s="54"/>
      <c r="HB1178" s="54"/>
      <c r="HC1178" s="54"/>
      <c r="HD1178" s="54"/>
      <c r="HE1178" s="54"/>
      <c r="HF1178" s="54"/>
      <c r="HG1178" s="54"/>
      <c r="HH1178" s="54"/>
      <c r="HI1178" s="54"/>
      <c r="HJ1178" s="54"/>
      <c r="HK1178" s="54"/>
      <c r="HL1178" s="54"/>
      <c r="HM1178" s="54"/>
      <c r="HN1178" s="54"/>
      <c r="HO1178" s="54"/>
      <c r="HP1178" s="54"/>
      <c r="HQ1178" s="54"/>
      <c r="HR1178" s="54"/>
      <c r="HS1178" s="54"/>
      <c r="HT1178" s="54"/>
      <c r="HU1178" s="54"/>
      <c r="HV1178" s="54"/>
      <c r="HW1178" s="54"/>
      <c r="HX1178" s="54"/>
      <c r="HY1178" s="54"/>
      <c r="HZ1178" s="54"/>
      <c r="IA1178" s="54"/>
      <c r="IB1178" s="54"/>
      <c r="IC1178" s="54"/>
      <c r="ID1178" s="54"/>
      <c r="IE1178" s="54"/>
      <c r="IF1178" s="54"/>
      <c r="IG1178" s="54"/>
      <c r="IH1178" s="54"/>
      <c r="II1178" s="54"/>
      <c r="IJ1178" s="54"/>
      <c r="IK1178" s="54"/>
      <c r="IL1178" s="54"/>
      <c r="IM1178" s="54"/>
      <c r="IN1178" s="54"/>
      <c r="IO1178" s="54"/>
      <c r="IP1178" s="54"/>
      <c r="IQ1178" s="54"/>
      <c r="IR1178" s="54"/>
      <c r="IS1178" s="54"/>
      <c r="IT1178" s="54"/>
      <c r="IU1178" s="54"/>
      <c r="IV1178" s="54"/>
      <c r="IW1178" s="54"/>
      <c r="IX1178" s="54"/>
      <c r="IY1178" s="54"/>
      <c r="IZ1178" s="54"/>
      <c r="JA1178" s="16"/>
      <c r="JB1178" s="16"/>
      <c r="JC1178" s="16"/>
      <c r="JD1178" s="16"/>
    </row>
    <row r="1179" spans="1:264" s="6" customFormat="1" x14ac:dyDescent="0.25">
      <c r="A1179" s="55">
        <v>1175</v>
      </c>
      <c r="B1179" s="56">
        <f>ESTUDIANTES!B1179</f>
        <v>0</v>
      </c>
      <c r="C1179" s="56">
        <f>ESTUDIANTES!C1179</f>
        <v>0</v>
      </c>
      <c r="D1179" s="97">
        <f>ESTUDIANTES!D1179</f>
        <v>0</v>
      </c>
      <c r="E1179" s="97"/>
      <c r="F1179" s="97"/>
      <c r="G1179" s="97"/>
      <c r="H1179" s="57">
        <f>ESTUDIANTES!H1179</f>
        <v>0</v>
      </c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  <c r="AL1179" s="54"/>
      <c r="AM1179" s="54"/>
      <c r="AN1179" s="54"/>
      <c r="AO1179" s="54"/>
      <c r="AP1179" s="54"/>
      <c r="AQ1179" s="54"/>
      <c r="AR1179" s="54"/>
      <c r="AS1179" s="54"/>
      <c r="AT1179" s="54"/>
      <c r="AU1179" s="54"/>
      <c r="AV1179" s="54"/>
      <c r="AW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  <c r="BO1179" s="54"/>
      <c r="BP1179" s="54"/>
      <c r="BQ1179" s="54"/>
      <c r="BR1179" s="54"/>
      <c r="BS1179" s="54"/>
      <c r="BT1179" s="54"/>
      <c r="BU1179" s="54"/>
      <c r="BV1179" s="54"/>
      <c r="BW1179" s="54"/>
      <c r="BX1179" s="54"/>
      <c r="BY1179" s="54"/>
      <c r="BZ1179" s="54"/>
      <c r="CA1179" s="54"/>
      <c r="CB1179" s="54"/>
      <c r="CC1179" s="54"/>
      <c r="CD1179" s="54"/>
      <c r="CE1179" s="54"/>
      <c r="CF1179" s="54"/>
      <c r="CG1179" s="54"/>
      <c r="CH1179" s="54"/>
      <c r="CI1179" s="54"/>
      <c r="CJ1179" s="54"/>
      <c r="CK1179" s="54"/>
      <c r="CL1179" s="54"/>
      <c r="CM1179" s="54"/>
      <c r="CN1179" s="54"/>
      <c r="CO1179" s="54"/>
      <c r="CP1179" s="54"/>
      <c r="CQ1179" s="54"/>
      <c r="CR1179" s="54"/>
      <c r="CS1179" s="54"/>
      <c r="CT1179" s="54"/>
      <c r="CU1179" s="54"/>
      <c r="CV1179" s="54"/>
      <c r="CW1179" s="54"/>
      <c r="CX1179" s="54"/>
      <c r="CY1179" s="54"/>
      <c r="CZ1179" s="54"/>
      <c r="DA1179" s="54"/>
      <c r="DB1179" s="54"/>
      <c r="DC1179" s="54"/>
      <c r="DD1179" s="54"/>
      <c r="DE1179" s="54"/>
      <c r="DF1179" s="54"/>
      <c r="DG1179" s="54"/>
      <c r="DH1179" s="54"/>
      <c r="DI1179" s="54"/>
      <c r="DJ1179" s="54"/>
      <c r="DK1179" s="54"/>
      <c r="DL1179" s="54"/>
      <c r="DM1179" s="54"/>
      <c r="DN1179" s="54"/>
      <c r="DO1179" s="54"/>
      <c r="DP1179" s="54"/>
      <c r="DQ1179" s="54"/>
      <c r="DR1179" s="54"/>
      <c r="DS1179" s="54"/>
      <c r="DT1179" s="54"/>
      <c r="DU1179" s="54"/>
      <c r="DV1179" s="54"/>
      <c r="DW1179" s="54"/>
      <c r="DX1179" s="54"/>
      <c r="DY1179" s="54"/>
      <c r="DZ1179" s="54"/>
      <c r="EA1179" s="54"/>
      <c r="EB1179" s="54"/>
      <c r="EC1179" s="54"/>
      <c r="ED1179" s="54"/>
      <c r="EE1179" s="54"/>
      <c r="EF1179" s="54"/>
      <c r="EG1179" s="54"/>
      <c r="EH1179" s="54"/>
      <c r="EI1179" s="54"/>
      <c r="EJ1179" s="54"/>
      <c r="EK1179" s="54"/>
      <c r="EL1179" s="54"/>
      <c r="EM1179" s="54"/>
      <c r="EN1179" s="54"/>
      <c r="EO1179" s="54"/>
      <c r="EP1179" s="54"/>
      <c r="EQ1179" s="54"/>
      <c r="ER1179" s="54"/>
      <c r="ES1179" s="54"/>
      <c r="ET1179" s="54"/>
      <c r="EU1179" s="54"/>
      <c r="EV1179" s="54"/>
      <c r="EW1179" s="54"/>
      <c r="EX1179" s="54"/>
      <c r="EY1179" s="54"/>
      <c r="EZ1179" s="54"/>
      <c r="FA1179" s="54"/>
      <c r="FB1179" s="54"/>
      <c r="FC1179" s="54"/>
      <c r="FD1179" s="54"/>
      <c r="FE1179" s="54"/>
      <c r="FF1179" s="54"/>
      <c r="FG1179" s="54"/>
      <c r="FH1179" s="54"/>
      <c r="FI1179" s="54"/>
      <c r="FJ1179" s="54"/>
      <c r="FK1179" s="54"/>
      <c r="FL1179" s="54"/>
      <c r="FM1179" s="54"/>
      <c r="FN1179" s="54"/>
      <c r="FO1179" s="54"/>
      <c r="FP1179" s="54"/>
      <c r="FQ1179" s="54"/>
      <c r="FR1179" s="54"/>
      <c r="FS1179" s="54"/>
      <c r="FT1179" s="54"/>
      <c r="FU1179" s="54"/>
      <c r="FV1179" s="54"/>
      <c r="FW1179" s="54"/>
      <c r="FX1179" s="54"/>
      <c r="FY1179" s="54"/>
      <c r="FZ1179" s="54"/>
      <c r="GA1179" s="54"/>
      <c r="GB1179" s="54"/>
      <c r="GC1179" s="54"/>
      <c r="GD1179" s="54"/>
      <c r="GE1179" s="54"/>
      <c r="GF1179" s="54"/>
      <c r="GG1179" s="54"/>
      <c r="GH1179" s="54"/>
      <c r="GI1179" s="54"/>
      <c r="GJ1179" s="54"/>
      <c r="GK1179" s="54"/>
      <c r="GL1179" s="54"/>
      <c r="GM1179" s="54"/>
      <c r="GN1179" s="54"/>
      <c r="GO1179" s="54"/>
      <c r="GP1179" s="54"/>
      <c r="GQ1179" s="54"/>
      <c r="GR1179" s="54"/>
      <c r="GS1179" s="54"/>
      <c r="GT1179" s="54"/>
      <c r="GU1179" s="54"/>
      <c r="GV1179" s="54"/>
      <c r="GW1179" s="54"/>
      <c r="GX1179" s="54"/>
      <c r="GY1179" s="54"/>
      <c r="GZ1179" s="54"/>
      <c r="HA1179" s="54"/>
      <c r="HB1179" s="54"/>
      <c r="HC1179" s="54"/>
      <c r="HD1179" s="54"/>
      <c r="HE1179" s="54"/>
      <c r="HF1179" s="54"/>
      <c r="HG1179" s="54"/>
      <c r="HH1179" s="54"/>
      <c r="HI1179" s="54"/>
      <c r="HJ1179" s="54"/>
      <c r="HK1179" s="54"/>
      <c r="HL1179" s="54"/>
      <c r="HM1179" s="54"/>
      <c r="HN1179" s="54"/>
      <c r="HO1179" s="54"/>
      <c r="HP1179" s="54"/>
      <c r="HQ1179" s="54"/>
      <c r="HR1179" s="54"/>
      <c r="HS1179" s="54"/>
      <c r="HT1179" s="54"/>
      <c r="HU1179" s="54"/>
      <c r="HV1179" s="54"/>
      <c r="HW1179" s="54"/>
      <c r="HX1179" s="54"/>
      <c r="HY1179" s="54"/>
      <c r="HZ1179" s="54"/>
      <c r="IA1179" s="54"/>
      <c r="IB1179" s="54"/>
      <c r="IC1179" s="54"/>
      <c r="ID1179" s="54"/>
      <c r="IE1179" s="54"/>
      <c r="IF1179" s="54"/>
      <c r="IG1179" s="54"/>
      <c r="IH1179" s="54"/>
      <c r="II1179" s="54"/>
      <c r="IJ1179" s="54"/>
      <c r="IK1179" s="54"/>
      <c r="IL1179" s="54"/>
      <c r="IM1179" s="54"/>
      <c r="IN1179" s="54"/>
      <c r="IO1179" s="54"/>
      <c r="IP1179" s="54"/>
      <c r="IQ1179" s="54"/>
      <c r="IR1179" s="54"/>
      <c r="IS1179" s="54"/>
      <c r="IT1179" s="54"/>
      <c r="IU1179" s="54"/>
      <c r="IV1179" s="54"/>
      <c r="IW1179" s="54"/>
      <c r="IX1179" s="54"/>
      <c r="IY1179" s="54"/>
      <c r="IZ1179" s="54"/>
      <c r="JA1179" s="16"/>
      <c r="JB1179" s="16"/>
      <c r="JC1179" s="16"/>
      <c r="JD1179" s="16"/>
    </row>
    <row r="1180" spans="1:264" s="6" customFormat="1" x14ac:dyDescent="0.25">
      <c r="A1180" s="55">
        <v>1176</v>
      </c>
      <c r="B1180" s="56">
        <f>ESTUDIANTES!B1180</f>
        <v>0</v>
      </c>
      <c r="C1180" s="56">
        <f>ESTUDIANTES!C1180</f>
        <v>0</v>
      </c>
      <c r="D1180" s="97">
        <f>ESTUDIANTES!D1180</f>
        <v>0</v>
      </c>
      <c r="E1180" s="97"/>
      <c r="F1180" s="97"/>
      <c r="G1180" s="97"/>
      <c r="H1180" s="57">
        <f>ESTUDIANTES!H1180</f>
        <v>0</v>
      </c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  <c r="AL1180" s="54"/>
      <c r="AM1180" s="54"/>
      <c r="AN1180" s="54"/>
      <c r="AO1180" s="54"/>
      <c r="AP1180" s="54"/>
      <c r="AQ1180" s="54"/>
      <c r="AR1180" s="54"/>
      <c r="AS1180" s="54"/>
      <c r="AT1180" s="54"/>
      <c r="AU1180" s="54"/>
      <c r="AV1180" s="54"/>
      <c r="AW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  <c r="BO1180" s="54"/>
      <c r="BP1180" s="54"/>
      <c r="BQ1180" s="54"/>
      <c r="BR1180" s="54"/>
      <c r="BS1180" s="54"/>
      <c r="BT1180" s="54"/>
      <c r="BU1180" s="54"/>
      <c r="BV1180" s="54"/>
      <c r="BW1180" s="54"/>
      <c r="BX1180" s="54"/>
      <c r="BY1180" s="54"/>
      <c r="BZ1180" s="54"/>
      <c r="CA1180" s="54"/>
      <c r="CB1180" s="54"/>
      <c r="CC1180" s="54"/>
      <c r="CD1180" s="54"/>
      <c r="CE1180" s="54"/>
      <c r="CF1180" s="54"/>
      <c r="CG1180" s="54"/>
      <c r="CH1180" s="54"/>
      <c r="CI1180" s="54"/>
      <c r="CJ1180" s="54"/>
      <c r="CK1180" s="54"/>
      <c r="CL1180" s="54"/>
      <c r="CM1180" s="54"/>
      <c r="CN1180" s="54"/>
      <c r="CO1180" s="54"/>
      <c r="CP1180" s="54"/>
      <c r="CQ1180" s="54"/>
      <c r="CR1180" s="54"/>
      <c r="CS1180" s="54"/>
      <c r="CT1180" s="54"/>
      <c r="CU1180" s="54"/>
      <c r="CV1180" s="54"/>
      <c r="CW1180" s="54"/>
      <c r="CX1180" s="54"/>
      <c r="CY1180" s="54"/>
      <c r="CZ1180" s="54"/>
      <c r="DA1180" s="54"/>
      <c r="DB1180" s="54"/>
      <c r="DC1180" s="54"/>
      <c r="DD1180" s="54"/>
      <c r="DE1180" s="54"/>
      <c r="DF1180" s="54"/>
      <c r="DG1180" s="54"/>
      <c r="DH1180" s="54"/>
      <c r="DI1180" s="54"/>
      <c r="DJ1180" s="54"/>
      <c r="DK1180" s="54"/>
      <c r="DL1180" s="54"/>
      <c r="DM1180" s="54"/>
      <c r="DN1180" s="54"/>
      <c r="DO1180" s="54"/>
      <c r="DP1180" s="54"/>
      <c r="DQ1180" s="54"/>
      <c r="DR1180" s="54"/>
      <c r="DS1180" s="54"/>
      <c r="DT1180" s="54"/>
      <c r="DU1180" s="54"/>
      <c r="DV1180" s="54"/>
      <c r="DW1180" s="54"/>
      <c r="DX1180" s="54"/>
      <c r="DY1180" s="54"/>
      <c r="DZ1180" s="54"/>
      <c r="EA1180" s="54"/>
      <c r="EB1180" s="54"/>
      <c r="EC1180" s="54"/>
      <c r="ED1180" s="54"/>
      <c r="EE1180" s="54"/>
      <c r="EF1180" s="54"/>
      <c r="EG1180" s="54"/>
      <c r="EH1180" s="54"/>
      <c r="EI1180" s="54"/>
      <c r="EJ1180" s="54"/>
      <c r="EK1180" s="54"/>
      <c r="EL1180" s="54"/>
      <c r="EM1180" s="54"/>
      <c r="EN1180" s="54"/>
      <c r="EO1180" s="54"/>
      <c r="EP1180" s="54"/>
      <c r="EQ1180" s="54"/>
      <c r="ER1180" s="54"/>
      <c r="ES1180" s="54"/>
      <c r="ET1180" s="54"/>
      <c r="EU1180" s="54"/>
      <c r="EV1180" s="54"/>
      <c r="EW1180" s="54"/>
      <c r="EX1180" s="54"/>
      <c r="EY1180" s="54"/>
      <c r="EZ1180" s="54"/>
      <c r="FA1180" s="54"/>
      <c r="FB1180" s="54"/>
      <c r="FC1180" s="54"/>
      <c r="FD1180" s="54"/>
      <c r="FE1180" s="54"/>
      <c r="FF1180" s="54"/>
      <c r="FG1180" s="54"/>
      <c r="FH1180" s="54"/>
      <c r="FI1180" s="54"/>
      <c r="FJ1180" s="54"/>
      <c r="FK1180" s="54"/>
      <c r="FL1180" s="54"/>
      <c r="FM1180" s="54"/>
      <c r="FN1180" s="54"/>
      <c r="FO1180" s="54"/>
      <c r="FP1180" s="54"/>
      <c r="FQ1180" s="54"/>
      <c r="FR1180" s="54"/>
      <c r="FS1180" s="54"/>
      <c r="FT1180" s="54"/>
      <c r="FU1180" s="54"/>
      <c r="FV1180" s="54"/>
      <c r="FW1180" s="54"/>
      <c r="FX1180" s="54"/>
      <c r="FY1180" s="54"/>
      <c r="FZ1180" s="54"/>
      <c r="GA1180" s="54"/>
      <c r="GB1180" s="54"/>
      <c r="GC1180" s="54"/>
      <c r="GD1180" s="54"/>
      <c r="GE1180" s="54"/>
      <c r="GF1180" s="54"/>
      <c r="GG1180" s="54"/>
      <c r="GH1180" s="54"/>
      <c r="GI1180" s="54"/>
      <c r="GJ1180" s="54"/>
      <c r="GK1180" s="54"/>
      <c r="GL1180" s="54"/>
      <c r="GM1180" s="54"/>
      <c r="GN1180" s="54"/>
      <c r="GO1180" s="54"/>
      <c r="GP1180" s="54"/>
      <c r="GQ1180" s="54"/>
      <c r="GR1180" s="54"/>
      <c r="GS1180" s="54"/>
      <c r="GT1180" s="54"/>
      <c r="GU1180" s="54"/>
      <c r="GV1180" s="54"/>
      <c r="GW1180" s="54"/>
      <c r="GX1180" s="54"/>
      <c r="GY1180" s="54"/>
      <c r="GZ1180" s="54"/>
      <c r="HA1180" s="54"/>
      <c r="HB1180" s="54"/>
      <c r="HC1180" s="54"/>
      <c r="HD1180" s="54"/>
      <c r="HE1180" s="54"/>
      <c r="HF1180" s="54"/>
      <c r="HG1180" s="54"/>
      <c r="HH1180" s="54"/>
      <c r="HI1180" s="54"/>
      <c r="HJ1180" s="54"/>
      <c r="HK1180" s="54"/>
      <c r="HL1180" s="54"/>
      <c r="HM1180" s="54"/>
      <c r="HN1180" s="54"/>
      <c r="HO1180" s="54"/>
      <c r="HP1180" s="54"/>
      <c r="HQ1180" s="54"/>
      <c r="HR1180" s="54"/>
      <c r="HS1180" s="54"/>
      <c r="HT1180" s="54"/>
      <c r="HU1180" s="54"/>
      <c r="HV1180" s="54"/>
      <c r="HW1180" s="54"/>
      <c r="HX1180" s="54"/>
      <c r="HY1180" s="54"/>
      <c r="HZ1180" s="54"/>
      <c r="IA1180" s="54"/>
      <c r="IB1180" s="54"/>
      <c r="IC1180" s="54"/>
      <c r="ID1180" s="54"/>
      <c r="IE1180" s="54"/>
      <c r="IF1180" s="54"/>
      <c r="IG1180" s="54"/>
      <c r="IH1180" s="54"/>
      <c r="II1180" s="54"/>
      <c r="IJ1180" s="54"/>
      <c r="IK1180" s="54"/>
      <c r="IL1180" s="54"/>
      <c r="IM1180" s="54"/>
      <c r="IN1180" s="54"/>
      <c r="IO1180" s="54"/>
      <c r="IP1180" s="54"/>
      <c r="IQ1180" s="54"/>
      <c r="IR1180" s="54"/>
      <c r="IS1180" s="54"/>
      <c r="IT1180" s="54"/>
      <c r="IU1180" s="54"/>
      <c r="IV1180" s="54"/>
      <c r="IW1180" s="54"/>
      <c r="IX1180" s="54"/>
      <c r="IY1180" s="54"/>
      <c r="IZ1180" s="54"/>
      <c r="JA1180" s="16"/>
      <c r="JB1180" s="16"/>
      <c r="JC1180" s="16"/>
      <c r="JD1180" s="16"/>
    </row>
    <row r="1181" spans="1:264" s="6" customFormat="1" x14ac:dyDescent="0.25">
      <c r="A1181" s="55">
        <v>1177</v>
      </c>
      <c r="B1181" s="56">
        <f>ESTUDIANTES!B1181</f>
        <v>0</v>
      </c>
      <c r="C1181" s="56">
        <f>ESTUDIANTES!C1181</f>
        <v>0</v>
      </c>
      <c r="D1181" s="97">
        <f>ESTUDIANTES!D1181</f>
        <v>0</v>
      </c>
      <c r="E1181" s="97"/>
      <c r="F1181" s="97"/>
      <c r="G1181" s="97"/>
      <c r="H1181" s="57">
        <f>ESTUDIANTES!H1181</f>
        <v>0</v>
      </c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  <c r="AL1181" s="54"/>
      <c r="AM1181" s="54"/>
      <c r="AN1181" s="54"/>
      <c r="AO1181" s="54"/>
      <c r="AP1181" s="54"/>
      <c r="AQ1181" s="54"/>
      <c r="AR1181" s="54"/>
      <c r="AS1181" s="54"/>
      <c r="AT1181" s="54"/>
      <c r="AU1181" s="54"/>
      <c r="AV1181" s="54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4"/>
      <c r="BW1181" s="54"/>
      <c r="BX1181" s="54"/>
      <c r="BY1181" s="54"/>
      <c r="BZ1181" s="54"/>
      <c r="CA1181" s="54"/>
      <c r="CB1181" s="54"/>
      <c r="CC1181" s="54"/>
      <c r="CD1181" s="54"/>
      <c r="CE1181" s="54"/>
      <c r="CF1181" s="54"/>
      <c r="CG1181" s="54"/>
      <c r="CH1181" s="54"/>
      <c r="CI1181" s="54"/>
      <c r="CJ1181" s="54"/>
      <c r="CK1181" s="54"/>
      <c r="CL1181" s="54"/>
      <c r="CM1181" s="54"/>
      <c r="CN1181" s="54"/>
      <c r="CO1181" s="54"/>
      <c r="CP1181" s="54"/>
      <c r="CQ1181" s="54"/>
      <c r="CR1181" s="54"/>
      <c r="CS1181" s="54"/>
      <c r="CT1181" s="54"/>
      <c r="CU1181" s="54"/>
      <c r="CV1181" s="54"/>
      <c r="CW1181" s="54"/>
      <c r="CX1181" s="54"/>
      <c r="CY1181" s="54"/>
      <c r="CZ1181" s="54"/>
      <c r="DA1181" s="54"/>
      <c r="DB1181" s="54"/>
      <c r="DC1181" s="54"/>
      <c r="DD1181" s="54"/>
      <c r="DE1181" s="54"/>
      <c r="DF1181" s="54"/>
      <c r="DG1181" s="54"/>
      <c r="DH1181" s="54"/>
      <c r="DI1181" s="54"/>
      <c r="DJ1181" s="54"/>
      <c r="DK1181" s="54"/>
      <c r="DL1181" s="54"/>
      <c r="DM1181" s="54"/>
      <c r="DN1181" s="54"/>
      <c r="DO1181" s="54"/>
      <c r="DP1181" s="54"/>
      <c r="DQ1181" s="54"/>
      <c r="DR1181" s="54"/>
      <c r="DS1181" s="54"/>
      <c r="DT1181" s="54"/>
      <c r="DU1181" s="54"/>
      <c r="DV1181" s="54"/>
      <c r="DW1181" s="54"/>
      <c r="DX1181" s="54"/>
      <c r="DY1181" s="54"/>
      <c r="DZ1181" s="54"/>
      <c r="EA1181" s="54"/>
      <c r="EB1181" s="54"/>
      <c r="EC1181" s="54"/>
      <c r="ED1181" s="54"/>
      <c r="EE1181" s="54"/>
      <c r="EF1181" s="54"/>
      <c r="EG1181" s="54"/>
      <c r="EH1181" s="54"/>
      <c r="EI1181" s="54"/>
      <c r="EJ1181" s="54"/>
      <c r="EK1181" s="54"/>
      <c r="EL1181" s="54"/>
      <c r="EM1181" s="54"/>
      <c r="EN1181" s="54"/>
      <c r="EO1181" s="54"/>
      <c r="EP1181" s="54"/>
      <c r="EQ1181" s="54"/>
      <c r="ER1181" s="54"/>
      <c r="ES1181" s="54"/>
      <c r="ET1181" s="54"/>
      <c r="EU1181" s="54"/>
      <c r="EV1181" s="54"/>
      <c r="EW1181" s="54"/>
      <c r="EX1181" s="54"/>
      <c r="EY1181" s="54"/>
      <c r="EZ1181" s="54"/>
      <c r="FA1181" s="54"/>
      <c r="FB1181" s="54"/>
      <c r="FC1181" s="54"/>
      <c r="FD1181" s="54"/>
      <c r="FE1181" s="54"/>
      <c r="FF1181" s="54"/>
      <c r="FG1181" s="54"/>
      <c r="FH1181" s="54"/>
      <c r="FI1181" s="54"/>
      <c r="FJ1181" s="54"/>
      <c r="FK1181" s="54"/>
      <c r="FL1181" s="54"/>
      <c r="FM1181" s="54"/>
      <c r="FN1181" s="54"/>
      <c r="FO1181" s="54"/>
      <c r="FP1181" s="54"/>
      <c r="FQ1181" s="54"/>
      <c r="FR1181" s="54"/>
      <c r="FS1181" s="54"/>
      <c r="FT1181" s="54"/>
      <c r="FU1181" s="54"/>
      <c r="FV1181" s="54"/>
      <c r="FW1181" s="54"/>
      <c r="FX1181" s="54"/>
      <c r="FY1181" s="54"/>
      <c r="FZ1181" s="54"/>
      <c r="GA1181" s="54"/>
      <c r="GB1181" s="54"/>
      <c r="GC1181" s="54"/>
      <c r="GD1181" s="54"/>
      <c r="GE1181" s="54"/>
      <c r="GF1181" s="54"/>
      <c r="GG1181" s="54"/>
      <c r="GH1181" s="54"/>
      <c r="GI1181" s="54"/>
      <c r="GJ1181" s="54"/>
      <c r="GK1181" s="54"/>
      <c r="GL1181" s="54"/>
      <c r="GM1181" s="54"/>
      <c r="GN1181" s="54"/>
      <c r="GO1181" s="54"/>
      <c r="GP1181" s="54"/>
      <c r="GQ1181" s="54"/>
      <c r="GR1181" s="54"/>
      <c r="GS1181" s="54"/>
      <c r="GT1181" s="54"/>
      <c r="GU1181" s="54"/>
      <c r="GV1181" s="54"/>
      <c r="GW1181" s="54"/>
      <c r="GX1181" s="54"/>
      <c r="GY1181" s="54"/>
      <c r="GZ1181" s="54"/>
      <c r="HA1181" s="54"/>
      <c r="HB1181" s="54"/>
      <c r="HC1181" s="54"/>
      <c r="HD1181" s="54"/>
      <c r="HE1181" s="54"/>
      <c r="HF1181" s="54"/>
      <c r="HG1181" s="54"/>
      <c r="HH1181" s="54"/>
      <c r="HI1181" s="54"/>
      <c r="HJ1181" s="54"/>
      <c r="HK1181" s="54"/>
      <c r="HL1181" s="54"/>
      <c r="HM1181" s="54"/>
      <c r="HN1181" s="54"/>
      <c r="HO1181" s="54"/>
      <c r="HP1181" s="54"/>
      <c r="HQ1181" s="54"/>
      <c r="HR1181" s="54"/>
      <c r="HS1181" s="54"/>
      <c r="HT1181" s="54"/>
      <c r="HU1181" s="54"/>
      <c r="HV1181" s="54"/>
      <c r="HW1181" s="54"/>
      <c r="HX1181" s="54"/>
      <c r="HY1181" s="54"/>
      <c r="HZ1181" s="54"/>
      <c r="IA1181" s="54"/>
      <c r="IB1181" s="54"/>
      <c r="IC1181" s="54"/>
      <c r="ID1181" s="54"/>
      <c r="IE1181" s="54"/>
      <c r="IF1181" s="54"/>
      <c r="IG1181" s="54"/>
      <c r="IH1181" s="54"/>
      <c r="II1181" s="54"/>
      <c r="IJ1181" s="54"/>
      <c r="IK1181" s="54"/>
      <c r="IL1181" s="54"/>
      <c r="IM1181" s="54"/>
      <c r="IN1181" s="54"/>
      <c r="IO1181" s="54"/>
      <c r="IP1181" s="54"/>
      <c r="IQ1181" s="54"/>
      <c r="IR1181" s="54"/>
      <c r="IS1181" s="54"/>
      <c r="IT1181" s="54"/>
      <c r="IU1181" s="54"/>
      <c r="IV1181" s="54"/>
      <c r="IW1181" s="54"/>
      <c r="IX1181" s="54"/>
      <c r="IY1181" s="54"/>
      <c r="IZ1181" s="54"/>
      <c r="JA1181" s="16"/>
      <c r="JB1181" s="16"/>
      <c r="JC1181" s="16"/>
      <c r="JD1181" s="16"/>
    </row>
    <row r="1182" spans="1:264" s="6" customFormat="1" x14ac:dyDescent="0.25">
      <c r="A1182" s="55">
        <v>1178</v>
      </c>
      <c r="B1182" s="56">
        <f>ESTUDIANTES!B1182</f>
        <v>0</v>
      </c>
      <c r="C1182" s="56">
        <f>ESTUDIANTES!C1182</f>
        <v>0</v>
      </c>
      <c r="D1182" s="97">
        <f>ESTUDIANTES!D1182</f>
        <v>0</v>
      </c>
      <c r="E1182" s="97"/>
      <c r="F1182" s="97"/>
      <c r="G1182" s="97"/>
      <c r="H1182" s="57">
        <f>ESTUDIANTES!H1182</f>
        <v>0</v>
      </c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  <c r="AL1182" s="54"/>
      <c r="AM1182" s="54"/>
      <c r="AN1182" s="54"/>
      <c r="AO1182" s="54"/>
      <c r="AP1182" s="54"/>
      <c r="AQ1182" s="54"/>
      <c r="AR1182" s="54"/>
      <c r="AS1182" s="54"/>
      <c r="AT1182" s="54"/>
      <c r="AU1182" s="54"/>
      <c r="AV1182" s="54"/>
      <c r="AW1182" s="54"/>
      <c r="AX1182" s="54"/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  <c r="BO1182" s="54"/>
      <c r="BP1182" s="54"/>
      <c r="BQ1182" s="54"/>
      <c r="BR1182" s="54"/>
      <c r="BS1182" s="54"/>
      <c r="BT1182" s="54"/>
      <c r="BU1182" s="54"/>
      <c r="BV1182" s="54"/>
      <c r="BW1182" s="54"/>
      <c r="BX1182" s="54"/>
      <c r="BY1182" s="54"/>
      <c r="BZ1182" s="54"/>
      <c r="CA1182" s="54"/>
      <c r="CB1182" s="54"/>
      <c r="CC1182" s="54"/>
      <c r="CD1182" s="54"/>
      <c r="CE1182" s="54"/>
      <c r="CF1182" s="54"/>
      <c r="CG1182" s="54"/>
      <c r="CH1182" s="54"/>
      <c r="CI1182" s="54"/>
      <c r="CJ1182" s="54"/>
      <c r="CK1182" s="54"/>
      <c r="CL1182" s="54"/>
      <c r="CM1182" s="54"/>
      <c r="CN1182" s="54"/>
      <c r="CO1182" s="54"/>
      <c r="CP1182" s="54"/>
      <c r="CQ1182" s="54"/>
      <c r="CR1182" s="54"/>
      <c r="CS1182" s="54"/>
      <c r="CT1182" s="54"/>
      <c r="CU1182" s="54"/>
      <c r="CV1182" s="54"/>
      <c r="CW1182" s="54"/>
      <c r="CX1182" s="54"/>
      <c r="CY1182" s="54"/>
      <c r="CZ1182" s="54"/>
      <c r="DA1182" s="54"/>
      <c r="DB1182" s="54"/>
      <c r="DC1182" s="54"/>
      <c r="DD1182" s="54"/>
      <c r="DE1182" s="54"/>
      <c r="DF1182" s="54"/>
      <c r="DG1182" s="54"/>
      <c r="DH1182" s="54"/>
      <c r="DI1182" s="54"/>
      <c r="DJ1182" s="54"/>
      <c r="DK1182" s="54"/>
      <c r="DL1182" s="54"/>
      <c r="DM1182" s="54"/>
      <c r="DN1182" s="54"/>
      <c r="DO1182" s="54"/>
      <c r="DP1182" s="54"/>
      <c r="DQ1182" s="54"/>
      <c r="DR1182" s="54"/>
      <c r="DS1182" s="54"/>
      <c r="DT1182" s="54"/>
      <c r="DU1182" s="54"/>
      <c r="DV1182" s="54"/>
      <c r="DW1182" s="54"/>
      <c r="DX1182" s="54"/>
      <c r="DY1182" s="54"/>
      <c r="DZ1182" s="54"/>
      <c r="EA1182" s="54"/>
      <c r="EB1182" s="54"/>
      <c r="EC1182" s="54"/>
      <c r="ED1182" s="54"/>
      <c r="EE1182" s="54"/>
      <c r="EF1182" s="54"/>
      <c r="EG1182" s="54"/>
      <c r="EH1182" s="54"/>
      <c r="EI1182" s="54"/>
      <c r="EJ1182" s="54"/>
      <c r="EK1182" s="54"/>
      <c r="EL1182" s="54"/>
      <c r="EM1182" s="54"/>
      <c r="EN1182" s="54"/>
      <c r="EO1182" s="54"/>
      <c r="EP1182" s="54"/>
      <c r="EQ1182" s="54"/>
      <c r="ER1182" s="54"/>
      <c r="ES1182" s="54"/>
      <c r="ET1182" s="54"/>
      <c r="EU1182" s="54"/>
      <c r="EV1182" s="54"/>
      <c r="EW1182" s="54"/>
      <c r="EX1182" s="54"/>
      <c r="EY1182" s="54"/>
      <c r="EZ1182" s="54"/>
      <c r="FA1182" s="54"/>
      <c r="FB1182" s="54"/>
      <c r="FC1182" s="54"/>
      <c r="FD1182" s="54"/>
      <c r="FE1182" s="54"/>
      <c r="FF1182" s="54"/>
      <c r="FG1182" s="54"/>
      <c r="FH1182" s="54"/>
      <c r="FI1182" s="54"/>
      <c r="FJ1182" s="54"/>
      <c r="FK1182" s="54"/>
      <c r="FL1182" s="54"/>
      <c r="FM1182" s="54"/>
      <c r="FN1182" s="54"/>
      <c r="FO1182" s="54"/>
      <c r="FP1182" s="54"/>
      <c r="FQ1182" s="54"/>
      <c r="FR1182" s="54"/>
      <c r="FS1182" s="54"/>
      <c r="FT1182" s="54"/>
      <c r="FU1182" s="54"/>
      <c r="FV1182" s="54"/>
      <c r="FW1182" s="54"/>
      <c r="FX1182" s="54"/>
      <c r="FY1182" s="54"/>
      <c r="FZ1182" s="54"/>
      <c r="GA1182" s="54"/>
      <c r="GB1182" s="54"/>
      <c r="GC1182" s="54"/>
      <c r="GD1182" s="54"/>
      <c r="GE1182" s="54"/>
      <c r="GF1182" s="54"/>
      <c r="GG1182" s="54"/>
      <c r="GH1182" s="54"/>
      <c r="GI1182" s="54"/>
      <c r="GJ1182" s="54"/>
      <c r="GK1182" s="54"/>
      <c r="GL1182" s="54"/>
      <c r="GM1182" s="54"/>
      <c r="GN1182" s="54"/>
      <c r="GO1182" s="54"/>
      <c r="GP1182" s="54"/>
      <c r="GQ1182" s="54"/>
      <c r="GR1182" s="54"/>
      <c r="GS1182" s="54"/>
      <c r="GT1182" s="54"/>
      <c r="GU1182" s="54"/>
      <c r="GV1182" s="54"/>
      <c r="GW1182" s="54"/>
      <c r="GX1182" s="54"/>
      <c r="GY1182" s="54"/>
      <c r="GZ1182" s="54"/>
      <c r="HA1182" s="54"/>
      <c r="HB1182" s="54"/>
      <c r="HC1182" s="54"/>
      <c r="HD1182" s="54"/>
      <c r="HE1182" s="54"/>
      <c r="HF1182" s="54"/>
      <c r="HG1182" s="54"/>
      <c r="HH1182" s="54"/>
      <c r="HI1182" s="54"/>
      <c r="HJ1182" s="54"/>
      <c r="HK1182" s="54"/>
      <c r="HL1182" s="54"/>
      <c r="HM1182" s="54"/>
      <c r="HN1182" s="54"/>
      <c r="HO1182" s="54"/>
      <c r="HP1182" s="54"/>
      <c r="HQ1182" s="54"/>
      <c r="HR1182" s="54"/>
      <c r="HS1182" s="54"/>
      <c r="HT1182" s="54"/>
      <c r="HU1182" s="54"/>
      <c r="HV1182" s="54"/>
      <c r="HW1182" s="54"/>
      <c r="HX1182" s="54"/>
      <c r="HY1182" s="54"/>
      <c r="HZ1182" s="54"/>
      <c r="IA1182" s="54"/>
      <c r="IB1182" s="54"/>
      <c r="IC1182" s="54"/>
      <c r="ID1182" s="54"/>
      <c r="IE1182" s="54"/>
      <c r="IF1182" s="54"/>
      <c r="IG1182" s="54"/>
      <c r="IH1182" s="54"/>
      <c r="II1182" s="54"/>
      <c r="IJ1182" s="54"/>
      <c r="IK1182" s="54"/>
      <c r="IL1182" s="54"/>
      <c r="IM1182" s="54"/>
      <c r="IN1182" s="54"/>
      <c r="IO1182" s="54"/>
      <c r="IP1182" s="54"/>
      <c r="IQ1182" s="54"/>
      <c r="IR1182" s="54"/>
      <c r="IS1182" s="54"/>
      <c r="IT1182" s="54"/>
      <c r="IU1182" s="54"/>
      <c r="IV1182" s="54"/>
      <c r="IW1182" s="54"/>
      <c r="IX1182" s="54"/>
      <c r="IY1182" s="54"/>
      <c r="IZ1182" s="54"/>
      <c r="JA1182" s="16"/>
      <c r="JB1182" s="16"/>
      <c r="JC1182" s="16"/>
      <c r="JD1182" s="16"/>
    </row>
    <row r="1183" spans="1:264" s="6" customFormat="1" x14ac:dyDescent="0.25">
      <c r="A1183" s="55">
        <v>1179</v>
      </c>
      <c r="B1183" s="56">
        <f>ESTUDIANTES!B1183</f>
        <v>0</v>
      </c>
      <c r="C1183" s="56">
        <f>ESTUDIANTES!C1183</f>
        <v>0</v>
      </c>
      <c r="D1183" s="97">
        <f>ESTUDIANTES!D1183</f>
        <v>0</v>
      </c>
      <c r="E1183" s="97"/>
      <c r="F1183" s="97"/>
      <c r="G1183" s="97"/>
      <c r="H1183" s="57">
        <f>ESTUDIANTES!H1183</f>
        <v>0</v>
      </c>
      <c r="I1183" s="54"/>
      <c r="J1183" s="54"/>
      <c r="K1183" s="54"/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  <c r="AL1183" s="54"/>
      <c r="AM1183" s="54"/>
      <c r="AN1183" s="54"/>
      <c r="AO1183" s="54"/>
      <c r="AP1183" s="54"/>
      <c r="AQ1183" s="54"/>
      <c r="AR1183" s="54"/>
      <c r="AS1183" s="54"/>
      <c r="AT1183" s="54"/>
      <c r="AU1183" s="54"/>
      <c r="AV1183" s="54"/>
      <c r="AW1183" s="54"/>
      <c r="AX1183" s="54"/>
      <c r="AY1183" s="54"/>
      <c r="AZ1183" s="54"/>
      <c r="BA1183" s="54"/>
      <c r="BB1183" s="54"/>
      <c r="BC1183" s="54"/>
      <c r="BD1183" s="54"/>
      <c r="BE1183" s="54"/>
      <c r="BF1183" s="54"/>
      <c r="BG1183" s="54"/>
      <c r="BH1183" s="54"/>
      <c r="BI1183" s="54"/>
      <c r="BJ1183" s="54"/>
      <c r="BK1183" s="54"/>
      <c r="BL1183" s="54"/>
      <c r="BM1183" s="54"/>
      <c r="BN1183" s="54"/>
      <c r="BO1183" s="54"/>
      <c r="BP1183" s="54"/>
      <c r="BQ1183" s="54"/>
      <c r="BR1183" s="54"/>
      <c r="BS1183" s="54"/>
      <c r="BT1183" s="54"/>
      <c r="BU1183" s="54"/>
      <c r="BV1183" s="54"/>
      <c r="BW1183" s="54"/>
      <c r="BX1183" s="54"/>
      <c r="BY1183" s="54"/>
      <c r="BZ1183" s="54"/>
      <c r="CA1183" s="54"/>
      <c r="CB1183" s="54"/>
      <c r="CC1183" s="54"/>
      <c r="CD1183" s="54"/>
      <c r="CE1183" s="54"/>
      <c r="CF1183" s="54"/>
      <c r="CG1183" s="54"/>
      <c r="CH1183" s="54"/>
      <c r="CI1183" s="54"/>
      <c r="CJ1183" s="54"/>
      <c r="CK1183" s="54"/>
      <c r="CL1183" s="54"/>
      <c r="CM1183" s="54"/>
      <c r="CN1183" s="54"/>
      <c r="CO1183" s="54"/>
      <c r="CP1183" s="54"/>
      <c r="CQ1183" s="54"/>
      <c r="CR1183" s="54"/>
      <c r="CS1183" s="54"/>
      <c r="CT1183" s="54"/>
      <c r="CU1183" s="54"/>
      <c r="CV1183" s="54"/>
      <c r="CW1183" s="54"/>
      <c r="CX1183" s="54"/>
      <c r="CY1183" s="54"/>
      <c r="CZ1183" s="54"/>
      <c r="DA1183" s="54"/>
      <c r="DB1183" s="54"/>
      <c r="DC1183" s="54"/>
      <c r="DD1183" s="54"/>
      <c r="DE1183" s="54"/>
      <c r="DF1183" s="54"/>
      <c r="DG1183" s="54"/>
      <c r="DH1183" s="54"/>
      <c r="DI1183" s="54"/>
      <c r="DJ1183" s="54"/>
      <c r="DK1183" s="54"/>
      <c r="DL1183" s="54"/>
      <c r="DM1183" s="54"/>
      <c r="DN1183" s="54"/>
      <c r="DO1183" s="54"/>
      <c r="DP1183" s="54"/>
      <c r="DQ1183" s="54"/>
      <c r="DR1183" s="54"/>
      <c r="DS1183" s="54"/>
      <c r="DT1183" s="54"/>
      <c r="DU1183" s="54"/>
      <c r="DV1183" s="54"/>
      <c r="DW1183" s="54"/>
      <c r="DX1183" s="54"/>
      <c r="DY1183" s="54"/>
      <c r="DZ1183" s="54"/>
      <c r="EA1183" s="54"/>
      <c r="EB1183" s="54"/>
      <c r="EC1183" s="54"/>
      <c r="ED1183" s="54"/>
      <c r="EE1183" s="54"/>
      <c r="EF1183" s="54"/>
      <c r="EG1183" s="54"/>
      <c r="EH1183" s="54"/>
      <c r="EI1183" s="54"/>
      <c r="EJ1183" s="54"/>
      <c r="EK1183" s="54"/>
      <c r="EL1183" s="54"/>
      <c r="EM1183" s="54"/>
      <c r="EN1183" s="54"/>
      <c r="EO1183" s="54"/>
      <c r="EP1183" s="54"/>
      <c r="EQ1183" s="54"/>
      <c r="ER1183" s="54"/>
      <c r="ES1183" s="54"/>
      <c r="ET1183" s="54"/>
      <c r="EU1183" s="54"/>
      <c r="EV1183" s="54"/>
      <c r="EW1183" s="54"/>
      <c r="EX1183" s="54"/>
      <c r="EY1183" s="54"/>
      <c r="EZ1183" s="54"/>
      <c r="FA1183" s="54"/>
      <c r="FB1183" s="54"/>
      <c r="FC1183" s="54"/>
      <c r="FD1183" s="54"/>
      <c r="FE1183" s="54"/>
      <c r="FF1183" s="54"/>
      <c r="FG1183" s="54"/>
      <c r="FH1183" s="54"/>
      <c r="FI1183" s="54"/>
      <c r="FJ1183" s="54"/>
      <c r="FK1183" s="54"/>
      <c r="FL1183" s="54"/>
      <c r="FM1183" s="54"/>
      <c r="FN1183" s="54"/>
      <c r="FO1183" s="54"/>
      <c r="FP1183" s="54"/>
      <c r="FQ1183" s="54"/>
      <c r="FR1183" s="54"/>
      <c r="FS1183" s="54"/>
      <c r="FT1183" s="54"/>
      <c r="FU1183" s="54"/>
      <c r="FV1183" s="54"/>
      <c r="FW1183" s="54"/>
      <c r="FX1183" s="54"/>
      <c r="FY1183" s="54"/>
      <c r="FZ1183" s="54"/>
      <c r="GA1183" s="54"/>
      <c r="GB1183" s="54"/>
      <c r="GC1183" s="54"/>
      <c r="GD1183" s="54"/>
      <c r="GE1183" s="54"/>
      <c r="GF1183" s="54"/>
      <c r="GG1183" s="54"/>
      <c r="GH1183" s="54"/>
      <c r="GI1183" s="54"/>
      <c r="GJ1183" s="54"/>
      <c r="GK1183" s="54"/>
      <c r="GL1183" s="54"/>
      <c r="GM1183" s="54"/>
      <c r="GN1183" s="54"/>
      <c r="GO1183" s="54"/>
      <c r="GP1183" s="54"/>
      <c r="GQ1183" s="54"/>
      <c r="GR1183" s="54"/>
      <c r="GS1183" s="54"/>
      <c r="GT1183" s="54"/>
      <c r="GU1183" s="54"/>
      <c r="GV1183" s="54"/>
      <c r="GW1183" s="54"/>
      <c r="GX1183" s="54"/>
      <c r="GY1183" s="54"/>
      <c r="GZ1183" s="54"/>
      <c r="HA1183" s="54"/>
      <c r="HB1183" s="54"/>
      <c r="HC1183" s="54"/>
      <c r="HD1183" s="54"/>
      <c r="HE1183" s="54"/>
      <c r="HF1183" s="54"/>
      <c r="HG1183" s="54"/>
      <c r="HH1183" s="54"/>
      <c r="HI1183" s="54"/>
      <c r="HJ1183" s="54"/>
      <c r="HK1183" s="54"/>
      <c r="HL1183" s="54"/>
      <c r="HM1183" s="54"/>
      <c r="HN1183" s="54"/>
      <c r="HO1183" s="54"/>
      <c r="HP1183" s="54"/>
      <c r="HQ1183" s="54"/>
      <c r="HR1183" s="54"/>
      <c r="HS1183" s="54"/>
      <c r="HT1183" s="54"/>
      <c r="HU1183" s="54"/>
      <c r="HV1183" s="54"/>
      <c r="HW1183" s="54"/>
      <c r="HX1183" s="54"/>
      <c r="HY1183" s="54"/>
      <c r="HZ1183" s="54"/>
      <c r="IA1183" s="54"/>
      <c r="IB1183" s="54"/>
      <c r="IC1183" s="54"/>
      <c r="ID1183" s="54"/>
      <c r="IE1183" s="54"/>
      <c r="IF1183" s="54"/>
      <c r="IG1183" s="54"/>
      <c r="IH1183" s="54"/>
      <c r="II1183" s="54"/>
      <c r="IJ1183" s="54"/>
      <c r="IK1183" s="54"/>
      <c r="IL1183" s="54"/>
      <c r="IM1183" s="54"/>
      <c r="IN1183" s="54"/>
      <c r="IO1183" s="54"/>
      <c r="IP1183" s="54"/>
      <c r="IQ1183" s="54"/>
      <c r="IR1183" s="54"/>
      <c r="IS1183" s="54"/>
      <c r="IT1183" s="54"/>
      <c r="IU1183" s="54"/>
      <c r="IV1183" s="54"/>
      <c r="IW1183" s="54"/>
      <c r="IX1183" s="54"/>
      <c r="IY1183" s="54"/>
      <c r="IZ1183" s="54"/>
      <c r="JA1183" s="16"/>
      <c r="JB1183" s="16"/>
      <c r="JC1183" s="16"/>
      <c r="JD1183" s="16"/>
    </row>
    <row r="1184" spans="1:264" s="6" customFormat="1" x14ac:dyDescent="0.25">
      <c r="A1184" s="55">
        <v>1180</v>
      </c>
      <c r="B1184" s="56">
        <f>ESTUDIANTES!B1184</f>
        <v>0</v>
      </c>
      <c r="C1184" s="56">
        <f>ESTUDIANTES!C1184</f>
        <v>0</v>
      </c>
      <c r="D1184" s="97">
        <f>ESTUDIANTES!D1184</f>
        <v>0</v>
      </c>
      <c r="E1184" s="97"/>
      <c r="F1184" s="97"/>
      <c r="G1184" s="97"/>
      <c r="H1184" s="57">
        <f>ESTUDIANTES!H1184</f>
        <v>0</v>
      </c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  <c r="AL1184" s="54"/>
      <c r="AM1184" s="54"/>
      <c r="AN1184" s="54"/>
      <c r="AO1184" s="54"/>
      <c r="AP1184" s="54"/>
      <c r="AQ1184" s="54"/>
      <c r="AR1184" s="54"/>
      <c r="AS1184" s="54"/>
      <c r="AT1184" s="54"/>
      <c r="AU1184" s="54"/>
      <c r="AV1184" s="54"/>
      <c r="AW1184" s="54"/>
      <c r="AX1184" s="54"/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  <c r="BO1184" s="54"/>
      <c r="BP1184" s="54"/>
      <c r="BQ1184" s="54"/>
      <c r="BR1184" s="54"/>
      <c r="BS1184" s="54"/>
      <c r="BT1184" s="54"/>
      <c r="BU1184" s="54"/>
      <c r="BV1184" s="54"/>
      <c r="BW1184" s="54"/>
      <c r="BX1184" s="54"/>
      <c r="BY1184" s="54"/>
      <c r="BZ1184" s="54"/>
      <c r="CA1184" s="54"/>
      <c r="CB1184" s="54"/>
      <c r="CC1184" s="54"/>
      <c r="CD1184" s="54"/>
      <c r="CE1184" s="54"/>
      <c r="CF1184" s="54"/>
      <c r="CG1184" s="54"/>
      <c r="CH1184" s="54"/>
      <c r="CI1184" s="54"/>
      <c r="CJ1184" s="54"/>
      <c r="CK1184" s="54"/>
      <c r="CL1184" s="54"/>
      <c r="CM1184" s="54"/>
      <c r="CN1184" s="54"/>
      <c r="CO1184" s="54"/>
      <c r="CP1184" s="54"/>
      <c r="CQ1184" s="54"/>
      <c r="CR1184" s="54"/>
      <c r="CS1184" s="54"/>
      <c r="CT1184" s="54"/>
      <c r="CU1184" s="54"/>
      <c r="CV1184" s="54"/>
      <c r="CW1184" s="54"/>
      <c r="CX1184" s="54"/>
      <c r="CY1184" s="54"/>
      <c r="CZ1184" s="54"/>
      <c r="DA1184" s="54"/>
      <c r="DB1184" s="54"/>
      <c r="DC1184" s="54"/>
      <c r="DD1184" s="54"/>
      <c r="DE1184" s="54"/>
      <c r="DF1184" s="54"/>
      <c r="DG1184" s="54"/>
      <c r="DH1184" s="54"/>
      <c r="DI1184" s="54"/>
      <c r="DJ1184" s="54"/>
      <c r="DK1184" s="54"/>
      <c r="DL1184" s="54"/>
      <c r="DM1184" s="54"/>
      <c r="DN1184" s="54"/>
      <c r="DO1184" s="54"/>
      <c r="DP1184" s="54"/>
      <c r="DQ1184" s="54"/>
      <c r="DR1184" s="54"/>
      <c r="DS1184" s="54"/>
      <c r="DT1184" s="54"/>
      <c r="DU1184" s="54"/>
      <c r="DV1184" s="54"/>
      <c r="DW1184" s="54"/>
      <c r="DX1184" s="54"/>
      <c r="DY1184" s="54"/>
      <c r="DZ1184" s="54"/>
      <c r="EA1184" s="54"/>
      <c r="EB1184" s="54"/>
      <c r="EC1184" s="54"/>
      <c r="ED1184" s="54"/>
      <c r="EE1184" s="54"/>
      <c r="EF1184" s="54"/>
      <c r="EG1184" s="54"/>
      <c r="EH1184" s="54"/>
      <c r="EI1184" s="54"/>
      <c r="EJ1184" s="54"/>
      <c r="EK1184" s="54"/>
      <c r="EL1184" s="54"/>
      <c r="EM1184" s="54"/>
      <c r="EN1184" s="54"/>
      <c r="EO1184" s="54"/>
      <c r="EP1184" s="54"/>
      <c r="EQ1184" s="54"/>
      <c r="ER1184" s="54"/>
      <c r="ES1184" s="54"/>
      <c r="ET1184" s="54"/>
      <c r="EU1184" s="54"/>
      <c r="EV1184" s="54"/>
      <c r="EW1184" s="54"/>
      <c r="EX1184" s="54"/>
      <c r="EY1184" s="54"/>
      <c r="EZ1184" s="54"/>
      <c r="FA1184" s="54"/>
      <c r="FB1184" s="54"/>
      <c r="FC1184" s="54"/>
      <c r="FD1184" s="54"/>
      <c r="FE1184" s="54"/>
      <c r="FF1184" s="54"/>
      <c r="FG1184" s="54"/>
      <c r="FH1184" s="54"/>
      <c r="FI1184" s="54"/>
      <c r="FJ1184" s="54"/>
      <c r="FK1184" s="54"/>
      <c r="FL1184" s="54"/>
      <c r="FM1184" s="54"/>
      <c r="FN1184" s="54"/>
      <c r="FO1184" s="54"/>
      <c r="FP1184" s="54"/>
      <c r="FQ1184" s="54"/>
      <c r="FR1184" s="54"/>
      <c r="FS1184" s="54"/>
      <c r="FT1184" s="54"/>
      <c r="FU1184" s="54"/>
      <c r="FV1184" s="54"/>
      <c r="FW1184" s="54"/>
      <c r="FX1184" s="54"/>
      <c r="FY1184" s="54"/>
      <c r="FZ1184" s="54"/>
      <c r="GA1184" s="54"/>
      <c r="GB1184" s="54"/>
      <c r="GC1184" s="54"/>
      <c r="GD1184" s="54"/>
      <c r="GE1184" s="54"/>
      <c r="GF1184" s="54"/>
      <c r="GG1184" s="54"/>
      <c r="GH1184" s="54"/>
      <c r="GI1184" s="54"/>
      <c r="GJ1184" s="54"/>
      <c r="GK1184" s="54"/>
      <c r="GL1184" s="54"/>
      <c r="GM1184" s="54"/>
      <c r="GN1184" s="54"/>
      <c r="GO1184" s="54"/>
      <c r="GP1184" s="54"/>
      <c r="GQ1184" s="54"/>
      <c r="GR1184" s="54"/>
      <c r="GS1184" s="54"/>
      <c r="GT1184" s="54"/>
      <c r="GU1184" s="54"/>
      <c r="GV1184" s="54"/>
      <c r="GW1184" s="54"/>
      <c r="GX1184" s="54"/>
      <c r="GY1184" s="54"/>
      <c r="GZ1184" s="54"/>
      <c r="HA1184" s="54"/>
      <c r="HB1184" s="54"/>
      <c r="HC1184" s="54"/>
      <c r="HD1184" s="54"/>
      <c r="HE1184" s="54"/>
      <c r="HF1184" s="54"/>
      <c r="HG1184" s="54"/>
      <c r="HH1184" s="54"/>
      <c r="HI1184" s="54"/>
      <c r="HJ1184" s="54"/>
      <c r="HK1184" s="54"/>
      <c r="HL1184" s="54"/>
      <c r="HM1184" s="54"/>
      <c r="HN1184" s="54"/>
      <c r="HO1184" s="54"/>
      <c r="HP1184" s="54"/>
      <c r="HQ1184" s="54"/>
      <c r="HR1184" s="54"/>
      <c r="HS1184" s="54"/>
      <c r="HT1184" s="54"/>
      <c r="HU1184" s="54"/>
      <c r="HV1184" s="54"/>
      <c r="HW1184" s="54"/>
      <c r="HX1184" s="54"/>
      <c r="HY1184" s="54"/>
      <c r="HZ1184" s="54"/>
      <c r="IA1184" s="54"/>
      <c r="IB1184" s="54"/>
      <c r="IC1184" s="54"/>
      <c r="ID1184" s="54"/>
      <c r="IE1184" s="54"/>
      <c r="IF1184" s="54"/>
      <c r="IG1184" s="54"/>
      <c r="IH1184" s="54"/>
      <c r="II1184" s="54"/>
      <c r="IJ1184" s="54"/>
      <c r="IK1184" s="54"/>
      <c r="IL1184" s="54"/>
      <c r="IM1184" s="54"/>
      <c r="IN1184" s="54"/>
      <c r="IO1184" s="54"/>
      <c r="IP1184" s="54"/>
      <c r="IQ1184" s="54"/>
      <c r="IR1184" s="54"/>
      <c r="IS1184" s="54"/>
      <c r="IT1184" s="54"/>
      <c r="IU1184" s="54"/>
      <c r="IV1184" s="54"/>
      <c r="IW1184" s="54"/>
      <c r="IX1184" s="54"/>
      <c r="IY1184" s="54"/>
      <c r="IZ1184" s="54"/>
      <c r="JA1184" s="16"/>
      <c r="JB1184" s="16"/>
      <c r="JC1184" s="16"/>
      <c r="JD1184" s="16"/>
    </row>
    <row r="1185" spans="1:264" s="6" customFormat="1" x14ac:dyDescent="0.25">
      <c r="A1185" s="55">
        <v>1181</v>
      </c>
      <c r="B1185" s="56">
        <f>ESTUDIANTES!B1185</f>
        <v>0</v>
      </c>
      <c r="C1185" s="56">
        <f>ESTUDIANTES!C1185</f>
        <v>0</v>
      </c>
      <c r="D1185" s="97">
        <f>ESTUDIANTES!D1185</f>
        <v>0</v>
      </c>
      <c r="E1185" s="97"/>
      <c r="F1185" s="97"/>
      <c r="G1185" s="97"/>
      <c r="H1185" s="57">
        <f>ESTUDIANTES!H1185</f>
        <v>0</v>
      </c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  <c r="AL1185" s="54"/>
      <c r="AM1185" s="54"/>
      <c r="AN1185" s="54"/>
      <c r="AO1185" s="54"/>
      <c r="AP1185" s="54"/>
      <c r="AQ1185" s="54"/>
      <c r="AR1185" s="54"/>
      <c r="AS1185" s="54"/>
      <c r="AT1185" s="54"/>
      <c r="AU1185" s="54"/>
      <c r="AV1185" s="54"/>
      <c r="AW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4"/>
      <c r="BW1185" s="54"/>
      <c r="BX1185" s="54"/>
      <c r="BY1185" s="54"/>
      <c r="BZ1185" s="54"/>
      <c r="CA1185" s="54"/>
      <c r="CB1185" s="54"/>
      <c r="CC1185" s="54"/>
      <c r="CD1185" s="54"/>
      <c r="CE1185" s="54"/>
      <c r="CF1185" s="54"/>
      <c r="CG1185" s="54"/>
      <c r="CH1185" s="54"/>
      <c r="CI1185" s="54"/>
      <c r="CJ1185" s="54"/>
      <c r="CK1185" s="54"/>
      <c r="CL1185" s="54"/>
      <c r="CM1185" s="54"/>
      <c r="CN1185" s="54"/>
      <c r="CO1185" s="54"/>
      <c r="CP1185" s="54"/>
      <c r="CQ1185" s="54"/>
      <c r="CR1185" s="54"/>
      <c r="CS1185" s="54"/>
      <c r="CT1185" s="54"/>
      <c r="CU1185" s="54"/>
      <c r="CV1185" s="54"/>
      <c r="CW1185" s="54"/>
      <c r="CX1185" s="54"/>
      <c r="CY1185" s="54"/>
      <c r="CZ1185" s="54"/>
      <c r="DA1185" s="54"/>
      <c r="DB1185" s="54"/>
      <c r="DC1185" s="54"/>
      <c r="DD1185" s="54"/>
      <c r="DE1185" s="54"/>
      <c r="DF1185" s="54"/>
      <c r="DG1185" s="54"/>
      <c r="DH1185" s="54"/>
      <c r="DI1185" s="54"/>
      <c r="DJ1185" s="54"/>
      <c r="DK1185" s="54"/>
      <c r="DL1185" s="54"/>
      <c r="DM1185" s="54"/>
      <c r="DN1185" s="54"/>
      <c r="DO1185" s="54"/>
      <c r="DP1185" s="54"/>
      <c r="DQ1185" s="54"/>
      <c r="DR1185" s="54"/>
      <c r="DS1185" s="54"/>
      <c r="DT1185" s="54"/>
      <c r="DU1185" s="54"/>
      <c r="DV1185" s="54"/>
      <c r="DW1185" s="54"/>
      <c r="DX1185" s="54"/>
      <c r="DY1185" s="54"/>
      <c r="DZ1185" s="54"/>
      <c r="EA1185" s="54"/>
      <c r="EB1185" s="54"/>
      <c r="EC1185" s="54"/>
      <c r="ED1185" s="54"/>
      <c r="EE1185" s="54"/>
      <c r="EF1185" s="54"/>
      <c r="EG1185" s="54"/>
      <c r="EH1185" s="54"/>
      <c r="EI1185" s="54"/>
      <c r="EJ1185" s="54"/>
      <c r="EK1185" s="54"/>
      <c r="EL1185" s="54"/>
      <c r="EM1185" s="54"/>
      <c r="EN1185" s="54"/>
      <c r="EO1185" s="54"/>
      <c r="EP1185" s="54"/>
      <c r="EQ1185" s="54"/>
      <c r="ER1185" s="54"/>
      <c r="ES1185" s="54"/>
      <c r="ET1185" s="54"/>
      <c r="EU1185" s="54"/>
      <c r="EV1185" s="54"/>
      <c r="EW1185" s="54"/>
      <c r="EX1185" s="54"/>
      <c r="EY1185" s="54"/>
      <c r="EZ1185" s="54"/>
      <c r="FA1185" s="54"/>
      <c r="FB1185" s="54"/>
      <c r="FC1185" s="54"/>
      <c r="FD1185" s="54"/>
      <c r="FE1185" s="54"/>
      <c r="FF1185" s="54"/>
      <c r="FG1185" s="54"/>
      <c r="FH1185" s="54"/>
      <c r="FI1185" s="54"/>
      <c r="FJ1185" s="54"/>
      <c r="FK1185" s="54"/>
      <c r="FL1185" s="54"/>
      <c r="FM1185" s="54"/>
      <c r="FN1185" s="54"/>
      <c r="FO1185" s="54"/>
      <c r="FP1185" s="54"/>
      <c r="FQ1185" s="54"/>
      <c r="FR1185" s="54"/>
      <c r="FS1185" s="54"/>
      <c r="FT1185" s="54"/>
      <c r="FU1185" s="54"/>
      <c r="FV1185" s="54"/>
      <c r="FW1185" s="54"/>
      <c r="FX1185" s="54"/>
      <c r="FY1185" s="54"/>
      <c r="FZ1185" s="54"/>
      <c r="GA1185" s="54"/>
      <c r="GB1185" s="54"/>
      <c r="GC1185" s="54"/>
      <c r="GD1185" s="54"/>
      <c r="GE1185" s="54"/>
      <c r="GF1185" s="54"/>
      <c r="GG1185" s="54"/>
      <c r="GH1185" s="54"/>
      <c r="GI1185" s="54"/>
      <c r="GJ1185" s="54"/>
      <c r="GK1185" s="54"/>
      <c r="GL1185" s="54"/>
      <c r="GM1185" s="54"/>
      <c r="GN1185" s="54"/>
      <c r="GO1185" s="54"/>
      <c r="GP1185" s="54"/>
      <c r="GQ1185" s="54"/>
      <c r="GR1185" s="54"/>
      <c r="GS1185" s="54"/>
      <c r="GT1185" s="54"/>
      <c r="GU1185" s="54"/>
      <c r="GV1185" s="54"/>
      <c r="GW1185" s="54"/>
      <c r="GX1185" s="54"/>
      <c r="GY1185" s="54"/>
      <c r="GZ1185" s="54"/>
      <c r="HA1185" s="54"/>
      <c r="HB1185" s="54"/>
      <c r="HC1185" s="54"/>
      <c r="HD1185" s="54"/>
      <c r="HE1185" s="54"/>
      <c r="HF1185" s="54"/>
      <c r="HG1185" s="54"/>
      <c r="HH1185" s="54"/>
      <c r="HI1185" s="54"/>
      <c r="HJ1185" s="54"/>
      <c r="HK1185" s="54"/>
      <c r="HL1185" s="54"/>
      <c r="HM1185" s="54"/>
      <c r="HN1185" s="54"/>
      <c r="HO1185" s="54"/>
      <c r="HP1185" s="54"/>
      <c r="HQ1185" s="54"/>
      <c r="HR1185" s="54"/>
      <c r="HS1185" s="54"/>
      <c r="HT1185" s="54"/>
      <c r="HU1185" s="54"/>
      <c r="HV1185" s="54"/>
      <c r="HW1185" s="54"/>
      <c r="HX1185" s="54"/>
      <c r="HY1185" s="54"/>
      <c r="HZ1185" s="54"/>
      <c r="IA1185" s="54"/>
      <c r="IB1185" s="54"/>
      <c r="IC1185" s="54"/>
      <c r="ID1185" s="54"/>
      <c r="IE1185" s="54"/>
      <c r="IF1185" s="54"/>
      <c r="IG1185" s="54"/>
      <c r="IH1185" s="54"/>
      <c r="II1185" s="54"/>
      <c r="IJ1185" s="54"/>
      <c r="IK1185" s="54"/>
      <c r="IL1185" s="54"/>
      <c r="IM1185" s="54"/>
      <c r="IN1185" s="54"/>
      <c r="IO1185" s="54"/>
      <c r="IP1185" s="54"/>
      <c r="IQ1185" s="54"/>
      <c r="IR1185" s="54"/>
      <c r="IS1185" s="54"/>
      <c r="IT1185" s="54"/>
      <c r="IU1185" s="54"/>
      <c r="IV1185" s="54"/>
      <c r="IW1185" s="54"/>
      <c r="IX1185" s="54"/>
      <c r="IY1185" s="54"/>
      <c r="IZ1185" s="54"/>
      <c r="JA1185" s="16"/>
      <c r="JB1185" s="16"/>
      <c r="JC1185" s="16"/>
      <c r="JD1185" s="16"/>
    </row>
    <row r="1186" spans="1:264" s="6" customFormat="1" x14ac:dyDescent="0.25">
      <c r="A1186" s="55">
        <v>1182</v>
      </c>
      <c r="B1186" s="56">
        <f>ESTUDIANTES!B1186</f>
        <v>0</v>
      </c>
      <c r="C1186" s="56">
        <f>ESTUDIANTES!C1186</f>
        <v>0</v>
      </c>
      <c r="D1186" s="97">
        <f>ESTUDIANTES!D1186</f>
        <v>0</v>
      </c>
      <c r="E1186" s="97"/>
      <c r="F1186" s="97"/>
      <c r="G1186" s="97"/>
      <c r="H1186" s="57">
        <f>ESTUDIANTES!H1186</f>
        <v>0</v>
      </c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  <c r="AL1186" s="54"/>
      <c r="AM1186" s="54"/>
      <c r="AN1186" s="54"/>
      <c r="AO1186" s="54"/>
      <c r="AP1186" s="54"/>
      <c r="AQ1186" s="54"/>
      <c r="AR1186" s="54"/>
      <c r="AS1186" s="54"/>
      <c r="AT1186" s="54"/>
      <c r="AU1186" s="54"/>
      <c r="AV1186" s="54"/>
      <c r="AW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  <c r="BO1186" s="54"/>
      <c r="BP1186" s="54"/>
      <c r="BQ1186" s="54"/>
      <c r="BR1186" s="54"/>
      <c r="BS1186" s="54"/>
      <c r="BT1186" s="54"/>
      <c r="BU1186" s="54"/>
      <c r="BV1186" s="54"/>
      <c r="BW1186" s="54"/>
      <c r="BX1186" s="54"/>
      <c r="BY1186" s="54"/>
      <c r="BZ1186" s="54"/>
      <c r="CA1186" s="54"/>
      <c r="CB1186" s="54"/>
      <c r="CC1186" s="54"/>
      <c r="CD1186" s="54"/>
      <c r="CE1186" s="54"/>
      <c r="CF1186" s="54"/>
      <c r="CG1186" s="54"/>
      <c r="CH1186" s="54"/>
      <c r="CI1186" s="54"/>
      <c r="CJ1186" s="54"/>
      <c r="CK1186" s="54"/>
      <c r="CL1186" s="54"/>
      <c r="CM1186" s="54"/>
      <c r="CN1186" s="54"/>
      <c r="CO1186" s="54"/>
      <c r="CP1186" s="54"/>
      <c r="CQ1186" s="54"/>
      <c r="CR1186" s="54"/>
      <c r="CS1186" s="54"/>
      <c r="CT1186" s="54"/>
      <c r="CU1186" s="54"/>
      <c r="CV1186" s="54"/>
      <c r="CW1186" s="54"/>
      <c r="CX1186" s="54"/>
      <c r="CY1186" s="54"/>
      <c r="CZ1186" s="54"/>
      <c r="DA1186" s="54"/>
      <c r="DB1186" s="54"/>
      <c r="DC1186" s="54"/>
      <c r="DD1186" s="54"/>
      <c r="DE1186" s="54"/>
      <c r="DF1186" s="54"/>
      <c r="DG1186" s="54"/>
      <c r="DH1186" s="54"/>
      <c r="DI1186" s="54"/>
      <c r="DJ1186" s="54"/>
      <c r="DK1186" s="54"/>
      <c r="DL1186" s="54"/>
      <c r="DM1186" s="54"/>
      <c r="DN1186" s="54"/>
      <c r="DO1186" s="54"/>
      <c r="DP1186" s="54"/>
      <c r="DQ1186" s="54"/>
      <c r="DR1186" s="54"/>
      <c r="DS1186" s="54"/>
      <c r="DT1186" s="54"/>
      <c r="DU1186" s="54"/>
      <c r="DV1186" s="54"/>
      <c r="DW1186" s="54"/>
      <c r="DX1186" s="54"/>
      <c r="DY1186" s="54"/>
      <c r="DZ1186" s="54"/>
      <c r="EA1186" s="54"/>
      <c r="EB1186" s="54"/>
      <c r="EC1186" s="54"/>
      <c r="ED1186" s="54"/>
      <c r="EE1186" s="54"/>
      <c r="EF1186" s="54"/>
      <c r="EG1186" s="54"/>
      <c r="EH1186" s="54"/>
      <c r="EI1186" s="54"/>
      <c r="EJ1186" s="54"/>
      <c r="EK1186" s="54"/>
      <c r="EL1186" s="54"/>
      <c r="EM1186" s="54"/>
      <c r="EN1186" s="54"/>
      <c r="EO1186" s="54"/>
      <c r="EP1186" s="54"/>
      <c r="EQ1186" s="54"/>
      <c r="ER1186" s="54"/>
      <c r="ES1186" s="54"/>
      <c r="ET1186" s="54"/>
      <c r="EU1186" s="54"/>
      <c r="EV1186" s="54"/>
      <c r="EW1186" s="54"/>
      <c r="EX1186" s="54"/>
      <c r="EY1186" s="54"/>
      <c r="EZ1186" s="54"/>
      <c r="FA1186" s="54"/>
      <c r="FB1186" s="54"/>
      <c r="FC1186" s="54"/>
      <c r="FD1186" s="54"/>
      <c r="FE1186" s="54"/>
      <c r="FF1186" s="54"/>
      <c r="FG1186" s="54"/>
      <c r="FH1186" s="54"/>
      <c r="FI1186" s="54"/>
      <c r="FJ1186" s="54"/>
      <c r="FK1186" s="54"/>
      <c r="FL1186" s="54"/>
      <c r="FM1186" s="54"/>
      <c r="FN1186" s="54"/>
      <c r="FO1186" s="54"/>
      <c r="FP1186" s="54"/>
      <c r="FQ1186" s="54"/>
      <c r="FR1186" s="54"/>
      <c r="FS1186" s="54"/>
      <c r="FT1186" s="54"/>
      <c r="FU1186" s="54"/>
      <c r="FV1186" s="54"/>
      <c r="FW1186" s="54"/>
      <c r="FX1186" s="54"/>
      <c r="FY1186" s="54"/>
      <c r="FZ1186" s="54"/>
      <c r="GA1186" s="54"/>
      <c r="GB1186" s="54"/>
      <c r="GC1186" s="54"/>
      <c r="GD1186" s="54"/>
      <c r="GE1186" s="54"/>
      <c r="GF1186" s="54"/>
      <c r="GG1186" s="54"/>
      <c r="GH1186" s="54"/>
      <c r="GI1186" s="54"/>
      <c r="GJ1186" s="54"/>
      <c r="GK1186" s="54"/>
      <c r="GL1186" s="54"/>
      <c r="GM1186" s="54"/>
      <c r="GN1186" s="54"/>
      <c r="GO1186" s="54"/>
      <c r="GP1186" s="54"/>
      <c r="GQ1186" s="54"/>
      <c r="GR1186" s="54"/>
      <c r="GS1186" s="54"/>
      <c r="GT1186" s="54"/>
      <c r="GU1186" s="54"/>
      <c r="GV1186" s="54"/>
      <c r="GW1186" s="54"/>
      <c r="GX1186" s="54"/>
      <c r="GY1186" s="54"/>
      <c r="GZ1186" s="54"/>
      <c r="HA1186" s="54"/>
      <c r="HB1186" s="54"/>
      <c r="HC1186" s="54"/>
      <c r="HD1186" s="54"/>
      <c r="HE1186" s="54"/>
      <c r="HF1186" s="54"/>
      <c r="HG1186" s="54"/>
      <c r="HH1186" s="54"/>
      <c r="HI1186" s="54"/>
      <c r="HJ1186" s="54"/>
      <c r="HK1186" s="54"/>
      <c r="HL1186" s="54"/>
      <c r="HM1186" s="54"/>
      <c r="HN1186" s="54"/>
      <c r="HO1186" s="54"/>
      <c r="HP1186" s="54"/>
      <c r="HQ1186" s="54"/>
      <c r="HR1186" s="54"/>
      <c r="HS1186" s="54"/>
      <c r="HT1186" s="54"/>
      <c r="HU1186" s="54"/>
      <c r="HV1186" s="54"/>
      <c r="HW1186" s="54"/>
      <c r="HX1186" s="54"/>
      <c r="HY1186" s="54"/>
      <c r="HZ1186" s="54"/>
      <c r="IA1186" s="54"/>
      <c r="IB1186" s="54"/>
      <c r="IC1186" s="54"/>
      <c r="ID1186" s="54"/>
      <c r="IE1186" s="54"/>
      <c r="IF1186" s="54"/>
      <c r="IG1186" s="54"/>
      <c r="IH1186" s="54"/>
      <c r="II1186" s="54"/>
      <c r="IJ1186" s="54"/>
      <c r="IK1186" s="54"/>
      <c r="IL1186" s="54"/>
      <c r="IM1186" s="54"/>
      <c r="IN1186" s="54"/>
      <c r="IO1186" s="54"/>
      <c r="IP1186" s="54"/>
      <c r="IQ1186" s="54"/>
      <c r="IR1186" s="54"/>
      <c r="IS1186" s="54"/>
      <c r="IT1186" s="54"/>
      <c r="IU1186" s="54"/>
      <c r="IV1186" s="54"/>
      <c r="IW1186" s="54"/>
      <c r="IX1186" s="54"/>
      <c r="IY1186" s="54"/>
      <c r="IZ1186" s="54"/>
      <c r="JA1186" s="16"/>
      <c r="JB1186" s="16"/>
      <c r="JC1186" s="16"/>
      <c r="JD1186" s="16"/>
    </row>
    <row r="1187" spans="1:264" s="6" customFormat="1" x14ac:dyDescent="0.25">
      <c r="A1187" s="55">
        <v>1183</v>
      </c>
      <c r="B1187" s="56">
        <f>ESTUDIANTES!B1187</f>
        <v>0</v>
      </c>
      <c r="C1187" s="56">
        <f>ESTUDIANTES!C1187</f>
        <v>0</v>
      </c>
      <c r="D1187" s="97">
        <f>ESTUDIANTES!D1187</f>
        <v>0</v>
      </c>
      <c r="E1187" s="97"/>
      <c r="F1187" s="97"/>
      <c r="G1187" s="97"/>
      <c r="H1187" s="57">
        <f>ESTUDIANTES!H1187</f>
        <v>0</v>
      </c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  <c r="AL1187" s="54"/>
      <c r="AM1187" s="54"/>
      <c r="AN1187" s="54"/>
      <c r="AO1187" s="54"/>
      <c r="AP1187" s="54"/>
      <c r="AQ1187" s="54"/>
      <c r="AR1187" s="54"/>
      <c r="AS1187" s="54"/>
      <c r="AT1187" s="54"/>
      <c r="AU1187" s="54"/>
      <c r="AV1187" s="54"/>
      <c r="AW1187" s="54"/>
      <c r="AX1187" s="54"/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  <c r="BO1187" s="54"/>
      <c r="BP1187" s="54"/>
      <c r="BQ1187" s="54"/>
      <c r="BR1187" s="54"/>
      <c r="BS1187" s="54"/>
      <c r="BT1187" s="54"/>
      <c r="BU1187" s="54"/>
      <c r="BV1187" s="54"/>
      <c r="BW1187" s="54"/>
      <c r="BX1187" s="54"/>
      <c r="BY1187" s="54"/>
      <c r="BZ1187" s="54"/>
      <c r="CA1187" s="54"/>
      <c r="CB1187" s="54"/>
      <c r="CC1187" s="54"/>
      <c r="CD1187" s="54"/>
      <c r="CE1187" s="54"/>
      <c r="CF1187" s="54"/>
      <c r="CG1187" s="54"/>
      <c r="CH1187" s="54"/>
      <c r="CI1187" s="54"/>
      <c r="CJ1187" s="54"/>
      <c r="CK1187" s="54"/>
      <c r="CL1187" s="54"/>
      <c r="CM1187" s="54"/>
      <c r="CN1187" s="54"/>
      <c r="CO1187" s="54"/>
      <c r="CP1187" s="54"/>
      <c r="CQ1187" s="54"/>
      <c r="CR1187" s="54"/>
      <c r="CS1187" s="54"/>
      <c r="CT1187" s="54"/>
      <c r="CU1187" s="54"/>
      <c r="CV1187" s="54"/>
      <c r="CW1187" s="54"/>
      <c r="CX1187" s="54"/>
      <c r="CY1187" s="54"/>
      <c r="CZ1187" s="54"/>
      <c r="DA1187" s="54"/>
      <c r="DB1187" s="54"/>
      <c r="DC1187" s="54"/>
      <c r="DD1187" s="54"/>
      <c r="DE1187" s="54"/>
      <c r="DF1187" s="54"/>
      <c r="DG1187" s="54"/>
      <c r="DH1187" s="54"/>
      <c r="DI1187" s="54"/>
      <c r="DJ1187" s="54"/>
      <c r="DK1187" s="54"/>
      <c r="DL1187" s="54"/>
      <c r="DM1187" s="54"/>
      <c r="DN1187" s="54"/>
      <c r="DO1187" s="54"/>
      <c r="DP1187" s="54"/>
      <c r="DQ1187" s="54"/>
      <c r="DR1187" s="54"/>
      <c r="DS1187" s="54"/>
      <c r="DT1187" s="54"/>
      <c r="DU1187" s="54"/>
      <c r="DV1187" s="54"/>
      <c r="DW1187" s="54"/>
      <c r="DX1187" s="54"/>
      <c r="DY1187" s="54"/>
      <c r="DZ1187" s="54"/>
      <c r="EA1187" s="54"/>
      <c r="EB1187" s="54"/>
      <c r="EC1187" s="54"/>
      <c r="ED1187" s="54"/>
      <c r="EE1187" s="54"/>
      <c r="EF1187" s="54"/>
      <c r="EG1187" s="54"/>
      <c r="EH1187" s="54"/>
      <c r="EI1187" s="54"/>
      <c r="EJ1187" s="54"/>
      <c r="EK1187" s="54"/>
      <c r="EL1187" s="54"/>
      <c r="EM1187" s="54"/>
      <c r="EN1187" s="54"/>
      <c r="EO1187" s="54"/>
      <c r="EP1187" s="54"/>
      <c r="EQ1187" s="54"/>
      <c r="ER1187" s="54"/>
      <c r="ES1187" s="54"/>
      <c r="ET1187" s="54"/>
      <c r="EU1187" s="54"/>
      <c r="EV1187" s="54"/>
      <c r="EW1187" s="54"/>
      <c r="EX1187" s="54"/>
      <c r="EY1187" s="54"/>
      <c r="EZ1187" s="54"/>
      <c r="FA1187" s="54"/>
      <c r="FB1187" s="54"/>
      <c r="FC1187" s="54"/>
      <c r="FD1187" s="54"/>
      <c r="FE1187" s="54"/>
      <c r="FF1187" s="54"/>
      <c r="FG1187" s="54"/>
      <c r="FH1187" s="54"/>
      <c r="FI1187" s="54"/>
      <c r="FJ1187" s="54"/>
      <c r="FK1187" s="54"/>
      <c r="FL1187" s="54"/>
      <c r="FM1187" s="54"/>
      <c r="FN1187" s="54"/>
      <c r="FO1187" s="54"/>
      <c r="FP1187" s="54"/>
      <c r="FQ1187" s="54"/>
      <c r="FR1187" s="54"/>
      <c r="FS1187" s="54"/>
      <c r="FT1187" s="54"/>
      <c r="FU1187" s="54"/>
      <c r="FV1187" s="54"/>
      <c r="FW1187" s="54"/>
      <c r="FX1187" s="54"/>
      <c r="FY1187" s="54"/>
      <c r="FZ1187" s="54"/>
      <c r="GA1187" s="54"/>
      <c r="GB1187" s="54"/>
      <c r="GC1187" s="54"/>
      <c r="GD1187" s="54"/>
      <c r="GE1187" s="54"/>
      <c r="GF1187" s="54"/>
      <c r="GG1187" s="54"/>
      <c r="GH1187" s="54"/>
      <c r="GI1187" s="54"/>
      <c r="GJ1187" s="54"/>
      <c r="GK1187" s="54"/>
      <c r="GL1187" s="54"/>
      <c r="GM1187" s="54"/>
      <c r="GN1187" s="54"/>
      <c r="GO1187" s="54"/>
      <c r="GP1187" s="54"/>
      <c r="GQ1187" s="54"/>
      <c r="GR1187" s="54"/>
      <c r="GS1187" s="54"/>
      <c r="GT1187" s="54"/>
      <c r="GU1187" s="54"/>
      <c r="GV1187" s="54"/>
      <c r="GW1187" s="54"/>
      <c r="GX1187" s="54"/>
      <c r="GY1187" s="54"/>
      <c r="GZ1187" s="54"/>
      <c r="HA1187" s="54"/>
      <c r="HB1187" s="54"/>
      <c r="HC1187" s="54"/>
      <c r="HD1187" s="54"/>
      <c r="HE1187" s="54"/>
      <c r="HF1187" s="54"/>
      <c r="HG1187" s="54"/>
      <c r="HH1187" s="54"/>
      <c r="HI1187" s="54"/>
      <c r="HJ1187" s="54"/>
      <c r="HK1187" s="54"/>
      <c r="HL1187" s="54"/>
      <c r="HM1187" s="54"/>
      <c r="HN1187" s="54"/>
      <c r="HO1187" s="54"/>
      <c r="HP1187" s="54"/>
      <c r="HQ1187" s="54"/>
      <c r="HR1187" s="54"/>
      <c r="HS1187" s="54"/>
      <c r="HT1187" s="54"/>
      <c r="HU1187" s="54"/>
      <c r="HV1187" s="54"/>
      <c r="HW1187" s="54"/>
      <c r="HX1187" s="54"/>
      <c r="HY1187" s="54"/>
      <c r="HZ1187" s="54"/>
      <c r="IA1187" s="54"/>
      <c r="IB1187" s="54"/>
      <c r="IC1187" s="54"/>
      <c r="ID1187" s="54"/>
      <c r="IE1187" s="54"/>
      <c r="IF1187" s="54"/>
      <c r="IG1187" s="54"/>
      <c r="IH1187" s="54"/>
      <c r="II1187" s="54"/>
      <c r="IJ1187" s="54"/>
      <c r="IK1187" s="54"/>
      <c r="IL1187" s="54"/>
      <c r="IM1187" s="54"/>
      <c r="IN1187" s="54"/>
      <c r="IO1187" s="54"/>
      <c r="IP1187" s="54"/>
      <c r="IQ1187" s="54"/>
      <c r="IR1187" s="54"/>
      <c r="IS1187" s="54"/>
      <c r="IT1187" s="54"/>
      <c r="IU1187" s="54"/>
      <c r="IV1187" s="54"/>
      <c r="IW1187" s="54"/>
      <c r="IX1187" s="54"/>
      <c r="IY1187" s="54"/>
      <c r="IZ1187" s="54"/>
      <c r="JA1187" s="16"/>
      <c r="JB1187" s="16"/>
      <c r="JC1187" s="16"/>
      <c r="JD1187" s="16"/>
    </row>
    <row r="1188" spans="1:264" s="6" customFormat="1" x14ac:dyDescent="0.25">
      <c r="A1188" s="55">
        <v>1184</v>
      </c>
      <c r="B1188" s="56">
        <f>ESTUDIANTES!B1188</f>
        <v>0</v>
      </c>
      <c r="C1188" s="56">
        <f>ESTUDIANTES!C1188</f>
        <v>0</v>
      </c>
      <c r="D1188" s="97">
        <f>ESTUDIANTES!D1188</f>
        <v>0</v>
      </c>
      <c r="E1188" s="97"/>
      <c r="F1188" s="97"/>
      <c r="G1188" s="97"/>
      <c r="H1188" s="57">
        <f>ESTUDIANTES!H1188</f>
        <v>0</v>
      </c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  <c r="AL1188" s="54"/>
      <c r="AM1188" s="54"/>
      <c r="AN1188" s="54"/>
      <c r="AO1188" s="54"/>
      <c r="AP1188" s="54"/>
      <c r="AQ1188" s="54"/>
      <c r="AR1188" s="54"/>
      <c r="AS1188" s="54"/>
      <c r="AT1188" s="54"/>
      <c r="AU1188" s="54"/>
      <c r="AV1188" s="54"/>
      <c r="AW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4"/>
      <c r="BW1188" s="54"/>
      <c r="BX1188" s="54"/>
      <c r="BY1188" s="54"/>
      <c r="BZ1188" s="54"/>
      <c r="CA1188" s="54"/>
      <c r="CB1188" s="54"/>
      <c r="CC1188" s="54"/>
      <c r="CD1188" s="54"/>
      <c r="CE1188" s="54"/>
      <c r="CF1188" s="54"/>
      <c r="CG1188" s="54"/>
      <c r="CH1188" s="54"/>
      <c r="CI1188" s="54"/>
      <c r="CJ1188" s="54"/>
      <c r="CK1188" s="54"/>
      <c r="CL1188" s="54"/>
      <c r="CM1188" s="54"/>
      <c r="CN1188" s="54"/>
      <c r="CO1188" s="54"/>
      <c r="CP1188" s="54"/>
      <c r="CQ1188" s="54"/>
      <c r="CR1188" s="54"/>
      <c r="CS1188" s="54"/>
      <c r="CT1188" s="54"/>
      <c r="CU1188" s="54"/>
      <c r="CV1188" s="54"/>
      <c r="CW1188" s="54"/>
      <c r="CX1188" s="54"/>
      <c r="CY1188" s="54"/>
      <c r="CZ1188" s="54"/>
      <c r="DA1188" s="54"/>
      <c r="DB1188" s="54"/>
      <c r="DC1188" s="54"/>
      <c r="DD1188" s="54"/>
      <c r="DE1188" s="54"/>
      <c r="DF1188" s="54"/>
      <c r="DG1188" s="54"/>
      <c r="DH1188" s="54"/>
      <c r="DI1188" s="54"/>
      <c r="DJ1188" s="54"/>
      <c r="DK1188" s="54"/>
      <c r="DL1188" s="54"/>
      <c r="DM1188" s="54"/>
      <c r="DN1188" s="54"/>
      <c r="DO1188" s="54"/>
      <c r="DP1188" s="54"/>
      <c r="DQ1188" s="54"/>
      <c r="DR1188" s="54"/>
      <c r="DS1188" s="54"/>
      <c r="DT1188" s="54"/>
      <c r="DU1188" s="54"/>
      <c r="DV1188" s="54"/>
      <c r="DW1188" s="54"/>
      <c r="DX1188" s="54"/>
      <c r="DY1188" s="54"/>
      <c r="DZ1188" s="54"/>
      <c r="EA1188" s="54"/>
      <c r="EB1188" s="54"/>
      <c r="EC1188" s="54"/>
      <c r="ED1188" s="54"/>
      <c r="EE1188" s="54"/>
      <c r="EF1188" s="54"/>
      <c r="EG1188" s="54"/>
      <c r="EH1188" s="54"/>
      <c r="EI1188" s="54"/>
      <c r="EJ1188" s="54"/>
      <c r="EK1188" s="54"/>
      <c r="EL1188" s="54"/>
      <c r="EM1188" s="54"/>
      <c r="EN1188" s="54"/>
      <c r="EO1188" s="54"/>
      <c r="EP1188" s="54"/>
      <c r="EQ1188" s="54"/>
      <c r="ER1188" s="54"/>
      <c r="ES1188" s="54"/>
      <c r="ET1188" s="54"/>
      <c r="EU1188" s="54"/>
      <c r="EV1188" s="54"/>
      <c r="EW1188" s="54"/>
      <c r="EX1188" s="54"/>
      <c r="EY1188" s="54"/>
      <c r="EZ1188" s="54"/>
      <c r="FA1188" s="54"/>
      <c r="FB1188" s="54"/>
      <c r="FC1188" s="54"/>
      <c r="FD1188" s="54"/>
      <c r="FE1188" s="54"/>
      <c r="FF1188" s="54"/>
      <c r="FG1188" s="54"/>
      <c r="FH1188" s="54"/>
      <c r="FI1188" s="54"/>
      <c r="FJ1188" s="54"/>
      <c r="FK1188" s="54"/>
      <c r="FL1188" s="54"/>
      <c r="FM1188" s="54"/>
      <c r="FN1188" s="54"/>
      <c r="FO1188" s="54"/>
      <c r="FP1188" s="54"/>
      <c r="FQ1188" s="54"/>
      <c r="FR1188" s="54"/>
      <c r="FS1188" s="54"/>
      <c r="FT1188" s="54"/>
      <c r="FU1188" s="54"/>
      <c r="FV1188" s="54"/>
      <c r="FW1188" s="54"/>
      <c r="FX1188" s="54"/>
      <c r="FY1188" s="54"/>
      <c r="FZ1188" s="54"/>
      <c r="GA1188" s="54"/>
      <c r="GB1188" s="54"/>
      <c r="GC1188" s="54"/>
      <c r="GD1188" s="54"/>
      <c r="GE1188" s="54"/>
      <c r="GF1188" s="54"/>
      <c r="GG1188" s="54"/>
      <c r="GH1188" s="54"/>
      <c r="GI1188" s="54"/>
      <c r="GJ1188" s="54"/>
      <c r="GK1188" s="54"/>
      <c r="GL1188" s="54"/>
      <c r="GM1188" s="54"/>
      <c r="GN1188" s="54"/>
      <c r="GO1188" s="54"/>
      <c r="GP1188" s="54"/>
      <c r="GQ1188" s="54"/>
      <c r="GR1188" s="54"/>
      <c r="GS1188" s="54"/>
      <c r="GT1188" s="54"/>
      <c r="GU1188" s="54"/>
      <c r="GV1188" s="54"/>
      <c r="GW1188" s="54"/>
      <c r="GX1188" s="54"/>
      <c r="GY1188" s="54"/>
      <c r="GZ1188" s="54"/>
      <c r="HA1188" s="54"/>
      <c r="HB1188" s="54"/>
      <c r="HC1188" s="54"/>
      <c r="HD1188" s="54"/>
      <c r="HE1188" s="54"/>
      <c r="HF1188" s="54"/>
      <c r="HG1188" s="54"/>
      <c r="HH1188" s="54"/>
      <c r="HI1188" s="54"/>
      <c r="HJ1188" s="54"/>
      <c r="HK1188" s="54"/>
      <c r="HL1188" s="54"/>
      <c r="HM1188" s="54"/>
      <c r="HN1188" s="54"/>
      <c r="HO1188" s="54"/>
      <c r="HP1188" s="54"/>
      <c r="HQ1188" s="54"/>
      <c r="HR1188" s="54"/>
      <c r="HS1188" s="54"/>
      <c r="HT1188" s="54"/>
      <c r="HU1188" s="54"/>
      <c r="HV1188" s="54"/>
      <c r="HW1188" s="54"/>
      <c r="HX1188" s="54"/>
      <c r="HY1188" s="54"/>
      <c r="HZ1188" s="54"/>
      <c r="IA1188" s="54"/>
      <c r="IB1188" s="54"/>
      <c r="IC1188" s="54"/>
      <c r="ID1188" s="54"/>
      <c r="IE1188" s="54"/>
      <c r="IF1188" s="54"/>
      <c r="IG1188" s="54"/>
      <c r="IH1188" s="54"/>
      <c r="II1188" s="54"/>
      <c r="IJ1188" s="54"/>
      <c r="IK1188" s="54"/>
      <c r="IL1188" s="54"/>
      <c r="IM1188" s="54"/>
      <c r="IN1188" s="54"/>
      <c r="IO1188" s="54"/>
      <c r="IP1188" s="54"/>
      <c r="IQ1188" s="54"/>
      <c r="IR1188" s="54"/>
      <c r="IS1188" s="54"/>
      <c r="IT1188" s="54"/>
      <c r="IU1188" s="54"/>
      <c r="IV1188" s="54"/>
      <c r="IW1188" s="54"/>
      <c r="IX1188" s="54"/>
      <c r="IY1188" s="54"/>
      <c r="IZ1188" s="54"/>
      <c r="JA1188" s="16"/>
      <c r="JB1188" s="16"/>
      <c r="JC1188" s="16"/>
      <c r="JD1188" s="16"/>
    </row>
    <row r="1189" spans="1:264" s="6" customFormat="1" x14ac:dyDescent="0.25">
      <c r="A1189" s="55">
        <v>1185</v>
      </c>
      <c r="B1189" s="56">
        <f>ESTUDIANTES!B1189</f>
        <v>0</v>
      </c>
      <c r="C1189" s="56">
        <f>ESTUDIANTES!C1189</f>
        <v>0</v>
      </c>
      <c r="D1189" s="97">
        <f>ESTUDIANTES!D1189</f>
        <v>0</v>
      </c>
      <c r="E1189" s="97"/>
      <c r="F1189" s="97"/>
      <c r="G1189" s="97"/>
      <c r="H1189" s="57">
        <f>ESTUDIANTES!H1189</f>
        <v>0</v>
      </c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  <c r="AL1189" s="54"/>
      <c r="AM1189" s="54"/>
      <c r="AN1189" s="54"/>
      <c r="AO1189" s="54"/>
      <c r="AP1189" s="54"/>
      <c r="AQ1189" s="54"/>
      <c r="AR1189" s="54"/>
      <c r="AS1189" s="54"/>
      <c r="AT1189" s="54"/>
      <c r="AU1189" s="54"/>
      <c r="AV1189" s="54"/>
      <c r="AW1189" s="54"/>
      <c r="AX1189" s="54"/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  <c r="BO1189" s="54"/>
      <c r="BP1189" s="54"/>
      <c r="BQ1189" s="54"/>
      <c r="BR1189" s="54"/>
      <c r="BS1189" s="54"/>
      <c r="BT1189" s="54"/>
      <c r="BU1189" s="54"/>
      <c r="BV1189" s="54"/>
      <c r="BW1189" s="54"/>
      <c r="BX1189" s="54"/>
      <c r="BY1189" s="54"/>
      <c r="BZ1189" s="54"/>
      <c r="CA1189" s="54"/>
      <c r="CB1189" s="54"/>
      <c r="CC1189" s="54"/>
      <c r="CD1189" s="54"/>
      <c r="CE1189" s="54"/>
      <c r="CF1189" s="54"/>
      <c r="CG1189" s="54"/>
      <c r="CH1189" s="54"/>
      <c r="CI1189" s="54"/>
      <c r="CJ1189" s="54"/>
      <c r="CK1189" s="54"/>
      <c r="CL1189" s="54"/>
      <c r="CM1189" s="54"/>
      <c r="CN1189" s="54"/>
      <c r="CO1189" s="54"/>
      <c r="CP1189" s="54"/>
      <c r="CQ1189" s="54"/>
      <c r="CR1189" s="54"/>
      <c r="CS1189" s="54"/>
      <c r="CT1189" s="54"/>
      <c r="CU1189" s="54"/>
      <c r="CV1189" s="54"/>
      <c r="CW1189" s="54"/>
      <c r="CX1189" s="54"/>
      <c r="CY1189" s="54"/>
      <c r="CZ1189" s="54"/>
      <c r="DA1189" s="54"/>
      <c r="DB1189" s="54"/>
      <c r="DC1189" s="54"/>
      <c r="DD1189" s="54"/>
      <c r="DE1189" s="54"/>
      <c r="DF1189" s="54"/>
      <c r="DG1189" s="54"/>
      <c r="DH1189" s="54"/>
      <c r="DI1189" s="54"/>
      <c r="DJ1189" s="54"/>
      <c r="DK1189" s="54"/>
      <c r="DL1189" s="54"/>
      <c r="DM1189" s="54"/>
      <c r="DN1189" s="54"/>
      <c r="DO1189" s="54"/>
      <c r="DP1189" s="54"/>
      <c r="DQ1189" s="54"/>
      <c r="DR1189" s="54"/>
      <c r="DS1189" s="54"/>
      <c r="DT1189" s="54"/>
      <c r="DU1189" s="54"/>
      <c r="DV1189" s="54"/>
      <c r="DW1189" s="54"/>
      <c r="DX1189" s="54"/>
      <c r="DY1189" s="54"/>
      <c r="DZ1189" s="54"/>
      <c r="EA1189" s="54"/>
      <c r="EB1189" s="54"/>
      <c r="EC1189" s="54"/>
      <c r="ED1189" s="54"/>
      <c r="EE1189" s="54"/>
      <c r="EF1189" s="54"/>
      <c r="EG1189" s="54"/>
      <c r="EH1189" s="54"/>
      <c r="EI1189" s="54"/>
      <c r="EJ1189" s="54"/>
      <c r="EK1189" s="54"/>
      <c r="EL1189" s="54"/>
      <c r="EM1189" s="54"/>
      <c r="EN1189" s="54"/>
      <c r="EO1189" s="54"/>
      <c r="EP1189" s="54"/>
      <c r="EQ1189" s="54"/>
      <c r="ER1189" s="54"/>
      <c r="ES1189" s="54"/>
      <c r="ET1189" s="54"/>
      <c r="EU1189" s="54"/>
      <c r="EV1189" s="54"/>
      <c r="EW1189" s="54"/>
      <c r="EX1189" s="54"/>
      <c r="EY1189" s="54"/>
      <c r="EZ1189" s="54"/>
      <c r="FA1189" s="54"/>
      <c r="FB1189" s="54"/>
      <c r="FC1189" s="54"/>
      <c r="FD1189" s="54"/>
      <c r="FE1189" s="54"/>
      <c r="FF1189" s="54"/>
      <c r="FG1189" s="54"/>
      <c r="FH1189" s="54"/>
      <c r="FI1189" s="54"/>
      <c r="FJ1189" s="54"/>
      <c r="FK1189" s="54"/>
      <c r="FL1189" s="54"/>
      <c r="FM1189" s="54"/>
      <c r="FN1189" s="54"/>
      <c r="FO1189" s="54"/>
      <c r="FP1189" s="54"/>
      <c r="FQ1189" s="54"/>
      <c r="FR1189" s="54"/>
      <c r="FS1189" s="54"/>
      <c r="FT1189" s="54"/>
      <c r="FU1189" s="54"/>
      <c r="FV1189" s="54"/>
      <c r="FW1189" s="54"/>
      <c r="FX1189" s="54"/>
      <c r="FY1189" s="54"/>
      <c r="FZ1189" s="54"/>
      <c r="GA1189" s="54"/>
      <c r="GB1189" s="54"/>
      <c r="GC1189" s="54"/>
      <c r="GD1189" s="54"/>
      <c r="GE1189" s="54"/>
      <c r="GF1189" s="54"/>
      <c r="GG1189" s="54"/>
      <c r="GH1189" s="54"/>
      <c r="GI1189" s="54"/>
      <c r="GJ1189" s="54"/>
      <c r="GK1189" s="54"/>
      <c r="GL1189" s="54"/>
      <c r="GM1189" s="54"/>
      <c r="GN1189" s="54"/>
      <c r="GO1189" s="54"/>
      <c r="GP1189" s="54"/>
      <c r="GQ1189" s="54"/>
      <c r="GR1189" s="54"/>
      <c r="GS1189" s="54"/>
      <c r="GT1189" s="54"/>
      <c r="GU1189" s="54"/>
      <c r="GV1189" s="54"/>
      <c r="GW1189" s="54"/>
      <c r="GX1189" s="54"/>
      <c r="GY1189" s="54"/>
      <c r="GZ1189" s="54"/>
      <c r="HA1189" s="54"/>
      <c r="HB1189" s="54"/>
      <c r="HC1189" s="54"/>
      <c r="HD1189" s="54"/>
      <c r="HE1189" s="54"/>
      <c r="HF1189" s="54"/>
      <c r="HG1189" s="54"/>
      <c r="HH1189" s="54"/>
      <c r="HI1189" s="54"/>
      <c r="HJ1189" s="54"/>
      <c r="HK1189" s="54"/>
      <c r="HL1189" s="54"/>
      <c r="HM1189" s="54"/>
      <c r="HN1189" s="54"/>
      <c r="HO1189" s="54"/>
      <c r="HP1189" s="54"/>
      <c r="HQ1189" s="54"/>
      <c r="HR1189" s="54"/>
      <c r="HS1189" s="54"/>
      <c r="HT1189" s="54"/>
      <c r="HU1189" s="54"/>
      <c r="HV1189" s="54"/>
      <c r="HW1189" s="54"/>
      <c r="HX1189" s="54"/>
      <c r="HY1189" s="54"/>
      <c r="HZ1189" s="54"/>
      <c r="IA1189" s="54"/>
      <c r="IB1189" s="54"/>
      <c r="IC1189" s="54"/>
      <c r="ID1189" s="54"/>
      <c r="IE1189" s="54"/>
      <c r="IF1189" s="54"/>
      <c r="IG1189" s="54"/>
      <c r="IH1189" s="54"/>
      <c r="II1189" s="54"/>
      <c r="IJ1189" s="54"/>
      <c r="IK1189" s="54"/>
      <c r="IL1189" s="54"/>
      <c r="IM1189" s="54"/>
      <c r="IN1189" s="54"/>
      <c r="IO1189" s="54"/>
      <c r="IP1189" s="54"/>
      <c r="IQ1189" s="54"/>
      <c r="IR1189" s="54"/>
      <c r="IS1189" s="54"/>
      <c r="IT1189" s="54"/>
      <c r="IU1189" s="54"/>
      <c r="IV1189" s="54"/>
      <c r="IW1189" s="54"/>
      <c r="IX1189" s="54"/>
      <c r="IY1189" s="54"/>
      <c r="IZ1189" s="54"/>
      <c r="JA1189" s="16"/>
      <c r="JB1189" s="16"/>
      <c r="JC1189" s="16"/>
      <c r="JD1189" s="16"/>
    </row>
    <row r="1190" spans="1:264" s="6" customFormat="1" x14ac:dyDescent="0.25">
      <c r="A1190" s="55">
        <v>1186</v>
      </c>
      <c r="B1190" s="56">
        <f>ESTUDIANTES!B1190</f>
        <v>0</v>
      </c>
      <c r="C1190" s="56">
        <f>ESTUDIANTES!C1190</f>
        <v>0</v>
      </c>
      <c r="D1190" s="97">
        <f>ESTUDIANTES!D1190</f>
        <v>0</v>
      </c>
      <c r="E1190" s="97"/>
      <c r="F1190" s="97"/>
      <c r="G1190" s="97"/>
      <c r="H1190" s="57">
        <f>ESTUDIANTES!H1190</f>
        <v>0</v>
      </c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  <c r="AL1190" s="54"/>
      <c r="AM1190" s="54"/>
      <c r="AN1190" s="54"/>
      <c r="AO1190" s="54"/>
      <c r="AP1190" s="54"/>
      <c r="AQ1190" s="54"/>
      <c r="AR1190" s="54"/>
      <c r="AS1190" s="54"/>
      <c r="AT1190" s="54"/>
      <c r="AU1190" s="54"/>
      <c r="AV1190" s="54"/>
      <c r="AW1190" s="54"/>
      <c r="AX1190" s="54"/>
      <c r="AY1190" s="54"/>
      <c r="AZ1190" s="54"/>
      <c r="BA1190" s="54"/>
      <c r="BB1190" s="54"/>
      <c r="BC1190" s="54"/>
      <c r="BD1190" s="54"/>
      <c r="BE1190" s="54"/>
      <c r="BF1190" s="54"/>
      <c r="BG1190" s="54"/>
      <c r="BH1190" s="54"/>
      <c r="BI1190" s="54"/>
      <c r="BJ1190" s="54"/>
      <c r="BK1190" s="54"/>
      <c r="BL1190" s="54"/>
      <c r="BM1190" s="54"/>
      <c r="BN1190" s="54"/>
      <c r="BO1190" s="54"/>
      <c r="BP1190" s="54"/>
      <c r="BQ1190" s="54"/>
      <c r="BR1190" s="54"/>
      <c r="BS1190" s="54"/>
      <c r="BT1190" s="54"/>
      <c r="BU1190" s="54"/>
      <c r="BV1190" s="54"/>
      <c r="BW1190" s="54"/>
      <c r="BX1190" s="54"/>
      <c r="BY1190" s="54"/>
      <c r="BZ1190" s="54"/>
      <c r="CA1190" s="54"/>
      <c r="CB1190" s="54"/>
      <c r="CC1190" s="54"/>
      <c r="CD1190" s="54"/>
      <c r="CE1190" s="54"/>
      <c r="CF1190" s="54"/>
      <c r="CG1190" s="54"/>
      <c r="CH1190" s="54"/>
      <c r="CI1190" s="54"/>
      <c r="CJ1190" s="54"/>
      <c r="CK1190" s="54"/>
      <c r="CL1190" s="54"/>
      <c r="CM1190" s="54"/>
      <c r="CN1190" s="54"/>
      <c r="CO1190" s="54"/>
      <c r="CP1190" s="54"/>
      <c r="CQ1190" s="54"/>
      <c r="CR1190" s="54"/>
      <c r="CS1190" s="54"/>
      <c r="CT1190" s="54"/>
      <c r="CU1190" s="54"/>
      <c r="CV1190" s="54"/>
      <c r="CW1190" s="54"/>
      <c r="CX1190" s="54"/>
      <c r="CY1190" s="54"/>
      <c r="CZ1190" s="54"/>
      <c r="DA1190" s="54"/>
      <c r="DB1190" s="54"/>
      <c r="DC1190" s="54"/>
      <c r="DD1190" s="54"/>
      <c r="DE1190" s="54"/>
      <c r="DF1190" s="54"/>
      <c r="DG1190" s="54"/>
      <c r="DH1190" s="54"/>
      <c r="DI1190" s="54"/>
      <c r="DJ1190" s="54"/>
      <c r="DK1190" s="54"/>
      <c r="DL1190" s="54"/>
      <c r="DM1190" s="54"/>
      <c r="DN1190" s="54"/>
      <c r="DO1190" s="54"/>
      <c r="DP1190" s="54"/>
      <c r="DQ1190" s="54"/>
      <c r="DR1190" s="54"/>
      <c r="DS1190" s="54"/>
      <c r="DT1190" s="54"/>
      <c r="DU1190" s="54"/>
      <c r="DV1190" s="54"/>
      <c r="DW1190" s="54"/>
      <c r="DX1190" s="54"/>
      <c r="DY1190" s="54"/>
      <c r="DZ1190" s="54"/>
      <c r="EA1190" s="54"/>
      <c r="EB1190" s="54"/>
      <c r="EC1190" s="54"/>
      <c r="ED1190" s="54"/>
      <c r="EE1190" s="54"/>
      <c r="EF1190" s="54"/>
      <c r="EG1190" s="54"/>
      <c r="EH1190" s="54"/>
      <c r="EI1190" s="54"/>
      <c r="EJ1190" s="54"/>
      <c r="EK1190" s="54"/>
      <c r="EL1190" s="54"/>
      <c r="EM1190" s="54"/>
      <c r="EN1190" s="54"/>
      <c r="EO1190" s="54"/>
      <c r="EP1190" s="54"/>
      <c r="EQ1190" s="54"/>
      <c r="ER1190" s="54"/>
      <c r="ES1190" s="54"/>
      <c r="ET1190" s="54"/>
      <c r="EU1190" s="54"/>
      <c r="EV1190" s="54"/>
      <c r="EW1190" s="54"/>
      <c r="EX1190" s="54"/>
      <c r="EY1190" s="54"/>
      <c r="EZ1190" s="54"/>
      <c r="FA1190" s="54"/>
      <c r="FB1190" s="54"/>
      <c r="FC1190" s="54"/>
      <c r="FD1190" s="54"/>
      <c r="FE1190" s="54"/>
      <c r="FF1190" s="54"/>
      <c r="FG1190" s="54"/>
      <c r="FH1190" s="54"/>
      <c r="FI1190" s="54"/>
      <c r="FJ1190" s="54"/>
      <c r="FK1190" s="54"/>
      <c r="FL1190" s="54"/>
      <c r="FM1190" s="54"/>
      <c r="FN1190" s="54"/>
      <c r="FO1190" s="54"/>
      <c r="FP1190" s="54"/>
      <c r="FQ1190" s="54"/>
      <c r="FR1190" s="54"/>
      <c r="FS1190" s="54"/>
      <c r="FT1190" s="54"/>
      <c r="FU1190" s="54"/>
      <c r="FV1190" s="54"/>
      <c r="FW1190" s="54"/>
      <c r="FX1190" s="54"/>
      <c r="FY1190" s="54"/>
      <c r="FZ1190" s="54"/>
      <c r="GA1190" s="54"/>
      <c r="GB1190" s="54"/>
      <c r="GC1190" s="54"/>
      <c r="GD1190" s="54"/>
      <c r="GE1190" s="54"/>
      <c r="GF1190" s="54"/>
      <c r="GG1190" s="54"/>
      <c r="GH1190" s="54"/>
      <c r="GI1190" s="54"/>
      <c r="GJ1190" s="54"/>
      <c r="GK1190" s="54"/>
      <c r="GL1190" s="54"/>
      <c r="GM1190" s="54"/>
      <c r="GN1190" s="54"/>
      <c r="GO1190" s="54"/>
      <c r="GP1190" s="54"/>
      <c r="GQ1190" s="54"/>
      <c r="GR1190" s="54"/>
      <c r="GS1190" s="54"/>
      <c r="GT1190" s="54"/>
      <c r="GU1190" s="54"/>
      <c r="GV1190" s="54"/>
      <c r="GW1190" s="54"/>
      <c r="GX1190" s="54"/>
      <c r="GY1190" s="54"/>
      <c r="GZ1190" s="54"/>
      <c r="HA1190" s="54"/>
      <c r="HB1190" s="54"/>
      <c r="HC1190" s="54"/>
      <c r="HD1190" s="54"/>
      <c r="HE1190" s="54"/>
      <c r="HF1190" s="54"/>
      <c r="HG1190" s="54"/>
      <c r="HH1190" s="54"/>
      <c r="HI1190" s="54"/>
      <c r="HJ1190" s="54"/>
      <c r="HK1190" s="54"/>
      <c r="HL1190" s="54"/>
      <c r="HM1190" s="54"/>
      <c r="HN1190" s="54"/>
      <c r="HO1190" s="54"/>
      <c r="HP1190" s="54"/>
      <c r="HQ1190" s="54"/>
      <c r="HR1190" s="54"/>
      <c r="HS1190" s="54"/>
      <c r="HT1190" s="54"/>
      <c r="HU1190" s="54"/>
      <c r="HV1190" s="54"/>
      <c r="HW1190" s="54"/>
      <c r="HX1190" s="54"/>
      <c r="HY1190" s="54"/>
      <c r="HZ1190" s="54"/>
      <c r="IA1190" s="54"/>
      <c r="IB1190" s="54"/>
      <c r="IC1190" s="54"/>
      <c r="ID1190" s="54"/>
      <c r="IE1190" s="54"/>
      <c r="IF1190" s="54"/>
      <c r="IG1190" s="54"/>
      <c r="IH1190" s="54"/>
      <c r="II1190" s="54"/>
      <c r="IJ1190" s="54"/>
      <c r="IK1190" s="54"/>
      <c r="IL1190" s="54"/>
      <c r="IM1190" s="54"/>
      <c r="IN1190" s="54"/>
      <c r="IO1190" s="54"/>
      <c r="IP1190" s="54"/>
      <c r="IQ1190" s="54"/>
      <c r="IR1190" s="54"/>
      <c r="IS1190" s="54"/>
      <c r="IT1190" s="54"/>
      <c r="IU1190" s="54"/>
      <c r="IV1190" s="54"/>
      <c r="IW1190" s="54"/>
      <c r="IX1190" s="54"/>
      <c r="IY1190" s="54"/>
      <c r="IZ1190" s="54"/>
      <c r="JA1190" s="16"/>
      <c r="JB1190" s="16"/>
      <c r="JC1190" s="16"/>
      <c r="JD1190" s="16"/>
    </row>
    <row r="1191" spans="1:264" s="6" customFormat="1" x14ac:dyDescent="0.25">
      <c r="A1191" s="55">
        <v>1187</v>
      </c>
      <c r="B1191" s="56">
        <f>ESTUDIANTES!B1191</f>
        <v>0</v>
      </c>
      <c r="C1191" s="56">
        <f>ESTUDIANTES!C1191</f>
        <v>0</v>
      </c>
      <c r="D1191" s="97">
        <f>ESTUDIANTES!D1191</f>
        <v>0</v>
      </c>
      <c r="E1191" s="97"/>
      <c r="F1191" s="97"/>
      <c r="G1191" s="97"/>
      <c r="H1191" s="57">
        <f>ESTUDIANTES!H1191</f>
        <v>0</v>
      </c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  <c r="AL1191" s="54"/>
      <c r="AM1191" s="54"/>
      <c r="AN1191" s="54"/>
      <c r="AO1191" s="54"/>
      <c r="AP1191" s="54"/>
      <c r="AQ1191" s="54"/>
      <c r="AR1191" s="54"/>
      <c r="AS1191" s="54"/>
      <c r="AT1191" s="54"/>
      <c r="AU1191" s="54"/>
      <c r="AV1191" s="54"/>
      <c r="AW1191" s="54"/>
      <c r="AX1191" s="54"/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  <c r="BO1191" s="54"/>
      <c r="BP1191" s="54"/>
      <c r="BQ1191" s="54"/>
      <c r="BR1191" s="54"/>
      <c r="BS1191" s="54"/>
      <c r="BT1191" s="54"/>
      <c r="BU1191" s="54"/>
      <c r="BV1191" s="54"/>
      <c r="BW1191" s="54"/>
      <c r="BX1191" s="54"/>
      <c r="BY1191" s="54"/>
      <c r="BZ1191" s="54"/>
      <c r="CA1191" s="54"/>
      <c r="CB1191" s="54"/>
      <c r="CC1191" s="54"/>
      <c r="CD1191" s="54"/>
      <c r="CE1191" s="54"/>
      <c r="CF1191" s="54"/>
      <c r="CG1191" s="54"/>
      <c r="CH1191" s="54"/>
      <c r="CI1191" s="54"/>
      <c r="CJ1191" s="54"/>
      <c r="CK1191" s="54"/>
      <c r="CL1191" s="54"/>
      <c r="CM1191" s="54"/>
      <c r="CN1191" s="54"/>
      <c r="CO1191" s="54"/>
      <c r="CP1191" s="54"/>
      <c r="CQ1191" s="54"/>
      <c r="CR1191" s="54"/>
      <c r="CS1191" s="54"/>
      <c r="CT1191" s="54"/>
      <c r="CU1191" s="54"/>
      <c r="CV1191" s="54"/>
      <c r="CW1191" s="54"/>
      <c r="CX1191" s="54"/>
      <c r="CY1191" s="54"/>
      <c r="CZ1191" s="54"/>
      <c r="DA1191" s="54"/>
      <c r="DB1191" s="54"/>
      <c r="DC1191" s="54"/>
      <c r="DD1191" s="54"/>
      <c r="DE1191" s="54"/>
      <c r="DF1191" s="54"/>
      <c r="DG1191" s="54"/>
      <c r="DH1191" s="54"/>
      <c r="DI1191" s="54"/>
      <c r="DJ1191" s="54"/>
      <c r="DK1191" s="54"/>
      <c r="DL1191" s="54"/>
      <c r="DM1191" s="54"/>
      <c r="DN1191" s="54"/>
      <c r="DO1191" s="54"/>
      <c r="DP1191" s="54"/>
      <c r="DQ1191" s="54"/>
      <c r="DR1191" s="54"/>
      <c r="DS1191" s="54"/>
      <c r="DT1191" s="54"/>
      <c r="DU1191" s="54"/>
      <c r="DV1191" s="54"/>
      <c r="DW1191" s="54"/>
      <c r="DX1191" s="54"/>
      <c r="DY1191" s="54"/>
      <c r="DZ1191" s="54"/>
      <c r="EA1191" s="54"/>
      <c r="EB1191" s="54"/>
      <c r="EC1191" s="54"/>
      <c r="ED1191" s="54"/>
      <c r="EE1191" s="54"/>
      <c r="EF1191" s="54"/>
      <c r="EG1191" s="54"/>
      <c r="EH1191" s="54"/>
      <c r="EI1191" s="54"/>
      <c r="EJ1191" s="54"/>
      <c r="EK1191" s="54"/>
      <c r="EL1191" s="54"/>
      <c r="EM1191" s="54"/>
      <c r="EN1191" s="54"/>
      <c r="EO1191" s="54"/>
      <c r="EP1191" s="54"/>
      <c r="EQ1191" s="54"/>
      <c r="ER1191" s="54"/>
      <c r="ES1191" s="54"/>
      <c r="ET1191" s="54"/>
      <c r="EU1191" s="54"/>
      <c r="EV1191" s="54"/>
      <c r="EW1191" s="54"/>
      <c r="EX1191" s="54"/>
      <c r="EY1191" s="54"/>
      <c r="EZ1191" s="54"/>
      <c r="FA1191" s="54"/>
      <c r="FB1191" s="54"/>
      <c r="FC1191" s="54"/>
      <c r="FD1191" s="54"/>
      <c r="FE1191" s="54"/>
      <c r="FF1191" s="54"/>
      <c r="FG1191" s="54"/>
      <c r="FH1191" s="54"/>
      <c r="FI1191" s="54"/>
      <c r="FJ1191" s="54"/>
      <c r="FK1191" s="54"/>
      <c r="FL1191" s="54"/>
      <c r="FM1191" s="54"/>
      <c r="FN1191" s="54"/>
      <c r="FO1191" s="54"/>
      <c r="FP1191" s="54"/>
      <c r="FQ1191" s="54"/>
      <c r="FR1191" s="54"/>
      <c r="FS1191" s="54"/>
      <c r="FT1191" s="54"/>
      <c r="FU1191" s="54"/>
      <c r="FV1191" s="54"/>
      <c r="FW1191" s="54"/>
      <c r="FX1191" s="54"/>
      <c r="FY1191" s="54"/>
      <c r="FZ1191" s="54"/>
      <c r="GA1191" s="54"/>
      <c r="GB1191" s="54"/>
      <c r="GC1191" s="54"/>
      <c r="GD1191" s="54"/>
      <c r="GE1191" s="54"/>
      <c r="GF1191" s="54"/>
      <c r="GG1191" s="54"/>
      <c r="GH1191" s="54"/>
      <c r="GI1191" s="54"/>
      <c r="GJ1191" s="54"/>
      <c r="GK1191" s="54"/>
      <c r="GL1191" s="54"/>
      <c r="GM1191" s="54"/>
      <c r="GN1191" s="54"/>
      <c r="GO1191" s="54"/>
      <c r="GP1191" s="54"/>
      <c r="GQ1191" s="54"/>
      <c r="GR1191" s="54"/>
      <c r="GS1191" s="54"/>
      <c r="GT1191" s="54"/>
      <c r="GU1191" s="54"/>
      <c r="GV1191" s="54"/>
      <c r="GW1191" s="54"/>
      <c r="GX1191" s="54"/>
      <c r="GY1191" s="54"/>
      <c r="GZ1191" s="54"/>
      <c r="HA1191" s="54"/>
      <c r="HB1191" s="54"/>
      <c r="HC1191" s="54"/>
      <c r="HD1191" s="54"/>
      <c r="HE1191" s="54"/>
      <c r="HF1191" s="54"/>
      <c r="HG1191" s="54"/>
      <c r="HH1191" s="54"/>
      <c r="HI1191" s="54"/>
      <c r="HJ1191" s="54"/>
      <c r="HK1191" s="54"/>
      <c r="HL1191" s="54"/>
      <c r="HM1191" s="54"/>
      <c r="HN1191" s="54"/>
      <c r="HO1191" s="54"/>
      <c r="HP1191" s="54"/>
      <c r="HQ1191" s="54"/>
      <c r="HR1191" s="54"/>
      <c r="HS1191" s="54"/>
      <c r="HT1191" s="54"/>
      <c r="HU1191" s="54"/>
      <c r="HV1191" s="54"/>
      <c r="HW1191" s="54"/>
      <c r="HX1191" s="54"/>
      <c r="HY1191" s="54"/>
      <c r="HZ1191" s="54"/>
      <c r="IA1191" s="54"/>
      <c r="IB1191" s="54"/>
      <c r="IC1191" s="54"/>
      <c r="ID1191" s="54"/>
      <c r="IE1191" s="54"/>
      <c r="IF1191" s="54"/>
      <c r="IG1191" s="54"/>
      <c r="IH1191" s="54"/>
      <c r="II1191" s="54"/>
      <c r="IJ1191" s="54"/>
      <c r="IK1191" s="54"/>
      <c r="IL1191" s="54"/>
      <c r="IM1191" s="54"/>
      <c r="IN1191" s="54"/>
      <c r="IO1191" s="54"/>
      <c r="IP1191" s="54"/>
      <c r="IQ1191" s="54"/>
      <c r="IR1191" s="54"/>
      <c r="IS1191" s="54"/>
      <c r="IT1191" s="54"/>
      <c r="IU1191" s="54"/>
      <c r="IV1191" s="54"/>
      <c r="IW1191" s="54"/>
      <c r="IX1191" s="54"/>
      <c r="IY1191" s="54"/>
      <c r="IZ1191" s="54"/>
      <c r="JA1191" s="16"/>
      <c r="JB1191" s="16"/>
      <c r="JC1191" s="16"/>
      <c r="JD1191" s="16"/>
    </row>
    <row r="1192" spans="1:264" s="6" customFormat="1" x14ac:dyDescent="0.25">
      <c r="A1192" s="55">
        <v>1188</v>
      </c>
      <c r="B1192" s="56">
        <f>ESTUDIANTES!B1192</f>
        <v>0</v>
      </c>
      <c r="C1192" s="56">
        <f>ESTUDIANTES!C1192</f>
        <v>0</v>
      </c>
      <c r="D1192" s="97">
        <f>ESTUDIANTES!D1192</f>
        <v>0</v>
      </c>
      <c r="E1192" s="97"/>
      <c r="F1192" s="97"/>
      <c r="G1192" s="97"/>
      <c r="H1192" s="57">
        <f>ESTUDIANTES!H1192</f>
        <v>0</v>
      </c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  <c r="AL1192" s="54"/>
      <c r="AM1192" s="54"/>
      <c r="AN1192" s="54"/>
      <c r="AO1192" s="54"/>
      <c r="AP1192" s="54"/>
      <c r="AQ1192" s="54"/>
      <c r="AR1192" s="54"/>
      <c r="AS1192" s="54"/>
      <c r="AT1192" s="54"/>
      <c r="AU1192" s="54"/>
      <c r="AV1192" s="54"/>
      <c r="AW1192" s="54"/>
      <c r="AX1192" s="54"/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  <c r="BO1192" s="54"/>
      <c r="BP1192" s="54"/>
      <c r="BQ1192" s="54"/>
      <c r="BR1192" s="54"/>
      <c r="BS1192" s="54"/>
      <c r="BT1192" s="54"/>
      <c r="BU1192" s="54"/>
      <c r="BV1192" s="54"/>
      <c r="BW1192" s="54"/>
      <c r="BX1192" s="54"/>
      <c r="BY1192" s="54"/>
      <c r="BZ1192" s="54"/>
      <c r="CA1192" s="54"/>
      <c r="CB1192" s="54"/>
      <c r="CC1192" s="54"/>
      <c r="CD1192" s="54"/>
      <c r="CE1192" s="54"/>
      <c r="CF1192" s="54"/>
      <c r="CG1192" s="54"/>
      <c r="CH1192" s="54"/>
      <c r="CI1192" s="54"/>
      <c r="CJ1192" s="54"/>
      <c r="CK1192" s="54"/>
      <c r="CL1192" s="54"/>
      <c r="CM1192" s="54"/>
      <c r="CN1192" s="54"/>
      <c r="CO1192" s="54"/>
      <c r="CP1192" s="54"/>
      <c r="CQ1192" s="54"/>
      <c r="CR1192" s="54"/>
      <c r="CS1192" s="54"/>
      <c r="CT1192" s="54"/>
      <c r="CU1192" s="54"/>
      <c r="CV1192" s="54"/>
      <c r="CW1192" s="54"/>
      <c r="CX1192" s="54"/>
      <c r="CY1192" s="54"/>
      <c r="CZ1192" s="54"/>
      <c r="DA1192" s="54"/>
      <c r="DB1192" s="54"/>
      <c r="DC1192" s="54"/>
      <c r="DD1192" s="54"/>
      <c r="DE1192" s="54"/>
      <c r="DF1192" s="54"/>
      <c r="DG1192" s="54"/>
      <c r="DH1192" s="54"/>
      <c r="DI1192" s="54"/>
      <c r="DJ1192" s="54"/>
      <c r="DK1192" s="54"/>
      <c r="DL1192" s="54"/>
      <c r="DM1192" s="54"/>
      <c r="DN1192" s="54"/>
      <c r="DO1192" s="54"/>
      <c r="DP1192" s="54"/>
      <c r="DQ1192" s="54"/>
      <c r="DR1192" s="54"/>
      <c r="DS1192" s="54"/>
      <c r="DT1192" s="54"/>
      <c r="DU1192" s="54"/>
      <c r="DV1192" s="54"/>
      <c r="DW1192" s="54"/>
      <c r="DX1192" s="54"/>
      <c r="DY1192" s="54"/>
      <c r="DZ1192" s="54"/>
      <c r="EA1192" s="54"/>
      <c r="EB1192" s="54"/>
      <c r="EC1192" s="54"/>
      <c r="ED1192" s="54"/>
      <c r="EE1192" s="54"/>
      <c r="EF1192" s="54"/>
      <c r="EG1192" s="54"/>
      <c r="EH1192" s="54"/>
      <c r="EI1192" s="54"/>
      <c r="EJ1192" s="54"/>
      <c r="EK1192" s="54"/>
      <c r="EL1192" s="54"/>
      <c r="EM1192" s="54"/>
      <c r="EN1192" s="54"/>
      <c r="EO1192" s="54"/>
      <c r="EP1192" s="54"/>
      <c r="EQ1192" s="54"/>
      <c r="ER1192" s="54"/>
      <c r="ES1192" s="54"/>
      <c r="ET1192" s="54"/>
      <c r="EU1192" s="54"/>
      <c r="EV1192" s="54"/>
      <c r="EW1192" s="54"/>
      <c r="EX1192" s="54"/>
      <c r="EY1192" s="54"/>
      <c r="EZ1192" s="54"/>
      <c r="FA1192" s="54"/>
      <c r="FB1192" s="54"/>
      <c r="FC1192" s="54"/>
      <c r="FD1192" s="54"/>
      <c r="FE1192" s="54"/>
      <c r="FF1192" s="54"/>
      <c r="FG1192" s="54"/>
      <c r="FH1192" s="54"/>
      <c r="FI1192" s="54"/>
      <c r="FJ1192" s="54"/>
      <c r="FK1192" s="54"/>
      <c r="FL1192" s="54"/>
      <c r="FM1192" s="54"/>
      <c r="FN1192" s="54"/>
      <c r="FO1192" s="54"/>
      <c r="FP1192" s="54"/>
      <c r="FQ1192" s="54"/>
      <c r="FR1192" s="54"/>
      <c r="FS1192" s="54"/>
      <c r="FT1192" s="54"/>
      <c r="FU1192" s="54"/>
      <c r="FV1192" s="54"/>
      <c r="FW1192" s="54"/>
      <c r="FX1192" s="54"/>
      <c r="FY1192" s="54"/>
      <c r="FZ1192" s="54"/>
      <c r="GA1192" s="54"/>
      <c r="GB1192" s="54"/>
      <c r="GC1192" s="54"/>
      <c r="GD1192" s="54"/>
      <c r="GE1192" s="54"/>
      <c r="GF1192" s="54"/>
      <c r="GG1192" s="54"/>
      <c r="GH1192" s="54"/>
      <c r="GI1192" s="54"/>
      <c r="GJ1192" s="54"/>
      <c r="GK1192" s="54"/>
      <c r="GL1192" s="54"/>
      <c r="GM1192" s="54"/>
      <c r="GN1192" s="54"/>
      <c r="GO1192" s="54"/>
      <c r="GP1192" s="54"/>
      <c r="GQ1192" s="54"/>
      <c r="GR1192" s="54"/>
      <c r="GS1192" s="54"/>
      <c r="GT1192" s="54"/>
      <c r="GU1192" s="54"/>
      <c r="GV1192" s="54"/>
      <c r="GW1192" s="54"/>
      <c r="GX1192" s="54"/>
      <c r="GY1192" s="54"/>
      <c r="GZ1192" s="54"/>
      <c r="HA1192" s="54"/>
      <c r="HB1192" s="54"/>
      <c r="HC1192" s="54"/>
      <c r="HD1192" s="54"/>
      <c r="HE1192" s="54"/>
      <c r="HF1192" s="54"/>
      <c r="HG1192" s="54"/>
      <c r="HH1192" s="54"/>
      <c r="HI1192" s="54"/>
      <c r="HJ1192" s="54"/>
      <c r="HK1192" s="54"/>
      <c r="HL1192" s="54"/>
      <c r="HM1192" s="54"/>
      <c r="HN1192" s="54"/>
      <c r="HO1192" s="54"/>
      <c r="HP1192" s="54"/>
      <c r="HQ1192" s="54"/>
      <c r="HR1192" s="54"/>
      <c r="HS1192" s="54"/>
      <c r="HT1192" s="54"/>
      <c r="HU1192" s="54"/>
      <c r="HV1192" s="54"/>
      <c r="HW1192" s="54"/>
      <c r="HX1192" s="54"/>
      <c r="HY1192" s="54"/>
      <c r="HZ1192" s="54"/>
      <c r="IA1192" s="54"/>
      <c r="IB1192" s="54"/>
      <c r="IC1192" s="54"/>
      <c r="ID1192" s="54"/>
      <c r="IE1192" s="54"/>
      <c r="IF1192" s="54"/>
      <c r="IG1192" s="54"/>
      <c r="IH1192" s="54"/>
      <c r="II1192" s="54"/>
      <c r="IJ1192" s="54"/>
      <c r="IK1192" s="54"/>
      <c r="IL1192" s="54"/>
      <c r="IM1192" s="54"/>
      <c r="IN1192" s="54"/>
      <c r="IO1192" s="54"/>
      <c r="IP1192" s="54"/>
      <c r="IQ1192" s="54"/>
      <c r="IR1192" s="54"/>
      <c r="IS1192" s="54"/>
      <c r="IT1192" s="54"/>
      <c r="IU1192" s="54"/>
      <c r="IV1192" s="54"/>
      <c r="IW1192" s="54"/>
      <c r="IX1192" s="54"/>
      <c r="IY1192" s="54"/>
      <c r="IZ1192" s="54"/>
      <c r="JA1192" s="16"/>
      <c r="JB1192" s="16"/>
      <c r="JC1192" s="16"/>
      <c r="JD1192" s="16"/>
    </row>
    <row r="1193" spans="1:264" s="6" customFormat="1" x14ac:dyDescent="0.25">
      <c r="A1193" s="55">
        <v>1189</v>
      </c>
      <c r="B1193" s="56">
        <f>ESTUDIANTES!B1193</f>
        <v>0</v>
      </c>
      <c r="C1193" s="56">
        <f>ESTUDIANTES!C1193</f>
        <v>0</v>
      </c>
      <c r="D1193" s="97">
        <f>ESTUDIANTES!D1193</f>
        <v>0</v>
      </c>
      <c r="E1193" s="97"/>
      <c r="F1193" s="97"/>
      <c r="G1193" s="97"/>
      <c r="H1193" s="57">
        <f>ESTUDIANTES!H1193</f>
        <v>0</v>
      </c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  <c r="AL1193" s="54"/>
      <c r="AM1193" s="54"/>
      <c r="AN1193" s="54"/>
      <c r="AO1193" s="54"/>
      <c r="AP1193" s="54"/>
      <c r="AQ1193" s="54"/>
      <c r="AR1193" s="54"/>
      <c r="AS1193" s="54"/>
      <c r="AT1193" s="54"/>
      <c r="AU1193" s="54"/>
      <c r="AV1193" s="54"/>
      <c r="AW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4"/>
      <c r="BW1193" s="54"/>
      <c r="BX1193" s="54"/>
      <c r="BY1193" s="54"/>
      <c r="BZ1193" s="54"/>
      <c r="CA1193" s="54"/>
      <c r="CB1193" s="54"/>
      <c r="CC1193" s="54"/>
      <c r="CD1193" s="54"/>
      <c r="CE1193" s="54"/>
      <c r="CF1193" s="54"/>
      <c r="CG1193" s="54"/>
      <c r="CH1193" s="54"/>
      <c r="CI1193" s="54"/>
      <c r="CJ1193" s="54"/>
      <c r="CK1193" s="54"/>
      <c r="CL1193" s="54"/>
      <c r="CM1193" s="54"/>
      <c r="CN1193" s="54"/>
      <c r="CO1193" s="54"/>
      <c r="CP1193" s="54"/>
      <c r="CQ1193" s="54"/>
      <c r="CR1193" s="54"/>
      <c r="CS1193" s="54"/>
      <c r="CT1193" s="54"/>
      <c r="CU1193" s="54"/>
      <c r="CV1193" s="54"/>
      <c r="CW1193" s="54"/>
      <c r="CX1193" s="54"/>
      <c r="CY1193" s="54"/>
      <c r="CZ1193" s="54"/>
      <c r="DA1193" s="54"/>
      <c r="DB1193" s="54"/>
      <c r="DC1193" s="54"/>
      <c r="DD1193" s="54"/>
      <c r="DE1193" s="54"/>
      <c r="DF1193" s="54"/>
      <c r="DG1193" s="54"/>
      <c r="DH1193" s="54"/>
      <c r="DI1193" s="54"/>
      <c r="DJ1193" s="54"/>
      <c r="DK1193" s="54"/>
      <c r="DL1193" s="54"/>
      <c r="DM1193" s="54"/>
      <c r="DN1193" s="54"/>
      <c r="DO1193" s="54"/>
      <c r="DP1193" s="54"/>
      <c r="DQ1193" s="54"/>
      <c r="DR1193" s="54"/>
      <c r="DS1193" s="54"/>
      <c r="DT1193" s="54"/>
      <c r="DU1193" s="54"/>
      <c r="DV1193" s="54"/>
      <c r="DW1193" s="54"/>
      <c r="DX1193" s="54"/>
      <c r="DY1193" s="54"/>
      <c r="DZ1193" s="54"/>
      <c r="EA1193" s="54"/>
      <c r="EB1193" s="54"/>
      <c r="EC1193" s="54"/>
      <c r="ED1193" s="54"/>
      <c r="EE1193" s="54"/>
      <c r="EF1193" s="54"/>
      <c r="EG1193" s="54"/>
      <c r="EH1193" s="54"/>
      <c r="EI1193" s="54"/>
      <c r="EJ1193" s="54"/>
      <c r="EK1193" s="54"/>
      <c r="EL1193" s="54"/>
      <c r="EM1193" s="54"/>
      <c r="EN1193" s="54"/>
      <c r="EO1193" s="54"/>
      <c r="EP1193" s="54"/>
      <c r="EQ1193" s="54"/>
      <c r="ER1193" s="54"/>
      <c r="ES1193" s="54"/>
      <c r="ET1193" s="54"/>
      <c r="EU1193" s="54"/>
      <c r="EV1193" s="54"/>
      <c r="EW1193" s="54"/>
      <c r="EX1193" s="54"/>
      <c r="EY1193" s="54"/>
      <c r="EZ1193" s="54"/>
      <c r="FA1193" s="54"/>
      <c r="FB1193" s="54"/>
      <c r="FC1193" s="54"/>
      <c r="FD1193" s="54"/>
      <c r="FE1193" s="54"/>
      <c r="FF1193" s="54"/>
      <c r="FG1193" s="54"/>
      <c r="FH1193" s="54"/>
      <c r="FI1193" s="54"/>
      <c r="FJ1193" s="54"/>
      <c r="FK1193" s="54"/>
      <c r="FL1193" s="54"/>
      <c r="FM1193" s="54"/>
      <c r="FN1193" s="54"/>
      <c r="FO1193" s="54"/>
      <c r="FP1193" s="54"/>
      <c r="FQ1193" s="54"/>
      <c r="FR1193" s="54"/>
      <c r="FS1193" s="54"/>
      <c r="FT1193" s="54"/>
      <c r="FU1193" s="54"/>
      <c r="FV1193" s="54"/>
      <c r="FW1193" s="54"/>
      <c r="FX1193" s="54"/>
      <c r="FY1193" s="54"/>
      <c r="FZ1193" s="54"/>
      <c r="GA1193" s="54"/>
      <c r="GB1193" s="54"/>
      <c r="GC1193" s="54"/>
      <c r="GD1193" s="54"/>
      <c r="GE1193" s="54"/>
      <c r="GF1193" s="54"/>
      <c r="GG1193" s="54"/>
      <c r="GH1193" s="54"/>
      <c r="GI1193" s="54"/>
      <c r="GJ1193" s="54"/>
      <c r="GK1193" s="54"/>
      <c r="GL1193" s="54"/>
      <c r="GM1193" s="54"/>
      <c r="GN1193" s="54"/>
      <c r="GO1193" s="54"/>
      <c r="GP1193" s="54"/>
      <c r="GQ1193" s="54"/>
      <c r="GR1193" s="54"/>
      <c r="GS1193" s="54"/>
      <c r="GT1193" s="54"/>
      <c r="GU1193" s="54"/>
      <c r="GV1193" s="54"/>
      <c r="GW1193" s="54"/>
      <c r="GX1193" s="54"/>
      <c r="GY1193" s="54"/>
      <c r="GZ1193" s="54"/>
      <c r="HA1193" s="54"/>
      <c r="HB1193" s="54"/>
      <c r="HC1193" s="54"/>
      <c r="HD1193" s="54"/>
      <c r="HE1193" s="54"/>
      <c r="HF1193" s="54"/>
      <c r="HG1193" s="54"/>
      <c r="HH1193" s="54"/>
      <c r="HI1193" s="54"/>
      <c r="HJ1193" s="54"/>
      <c r="HK1193" s="54"/>
      <c r="HL1193" s="54"/>
      <c r="HM1193" s="54"/>
      <c r="HN1193" s="54"/>
      <c r="HO1193" s="54"/>
      <c r="HP1193" s="54"/>
      <c r="HQ1193" s="54"/>
      <c r="HR1193" s="54"/>
      <c r="HS1193" s="54"/>
      <c r="HT1193" s="54"/>
      <c r="HU1193" s="54"/>
      <c r="HV1193" s="54"/>
      <c r="HW1193" s="54"/>
      <c r="HX1193" s="54"/>
      <c r="HY1193" s="54"/>
      <c r="HZ1193" s="54"/>
      <c r="IA1193" s="54"/>
      <c r="IB1193" s="54"/>
      <c r="IC1193" s="54"/>
      <c r="ID1193" s="54"/>
      <c r="IE1193" s="54"/>
      <c r="IF1193" s="54"/>
      <c r="IG1193" s="54"/>
      <c r="IH1193" s="54"/>
      <c r="II1193" s="54"/>
      <c r="IJ1193" s="54"/>
      <c r="IK1193" s="54"/>
      <c r="IL1193" s="54"/>
      <c r="IM1193" s="54"/>
      <c r="IN1193" s="54"/>
      <c r="IO1193" s="54"/>
      <c r="IP1193" s="54"/>
      <c r="IQ1193" s="54"/>
      <c r="IR1193" s="54"/>
      <c r="IS1193" s="54"/>
      <c r="IT1193" s="54"/>
      <c r="IU1193" s="54"/>
      <c r="IV1193" s="54"/>
      <c r="IW1193" s="54"/>
      <c r="IX1193" s="54"/>
      <c r="IY1193" s="54"/>
      <c r="IZ1193" s="54"/>
      <c r="JA1193" s="16"/>
      <c r="JB1193" s="16"/>
      <c r="JC1193" s="16"/>
      <c r="JD1193" s="16"/>
    </row>
    <row r="1194" spans="1:264" s="6" customFormat="1" x14ac:dyDescent="0.25">
      <c r="A1194" s="55">
        <v>1190</v>
      </c>
      <c r="B1194" s="56">
        <f>ESTUDIANTES!B1194</f>
        <v>0</v>
      </c>
      <c r="C1194" s="56">
        <f>ESTUDIANTES!C1194</f>
        <v>0</v>
      </c>
      <c r="D1194" s="97">
        <f>ESTUDIANTES!D1194</f>
        <v>0</v>
      </c>
      <c r="E1194" s="97"/>
      <c r="F1194" s="97"/>
      <c r="G1194" s="97"/>
      <c r="H1194" s="57">
        <f>ESTUDIANTES!H1194</f>
        <v>0</v>
      </c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  <c r="AL1194" s="54"/>
      <c r="AM1194" s="54"/>
      <c r="AN1194" s="54"/>
      <c r="AO1194" s="54"/>
      <c r="AP1194" s="54"/>
      <c r="AQ1194" s="54"/>
      <c r="AR1194" s="54"/>
      <c r="AS1194" s="54"/>
      <c r="AT1194" s="54"/>
      <c r="AU1194" s="54"/>
      <c r="AV1194" s="54"/>
      <c r="AW1194" s="54"/>
      <c r="AX1194" s="54"/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  <c r="BO1194" s="54"/>
      <c r="BP1194" s="54"/>
      <c r="BQ1194" s="54"/>
      <c r="BR1194" s="54"/>
      <c r="BS1194" s="54"/>
      <c r="BT1194" s="54"/>
      <c r="BU1194" s="54"/>
      <c r="BV1194" s="54"/>
      <c r="BW1194" s="54"/>
      <c r="BX1194" s="54"/>
      <c r="BY1194" s="54"/>
      <c r="BZ1194" s="54"/>
      <c r="CA1194" s="54"/>
      <c r="CB1194" s="54"/>
      <c r="CC1194" s="54"/>
      <c r="CD1194" s="54"/>
      <c r="CE1194" s="54"/>
      <c r="CF1194" s="54"/>
      <c r="CG1194" s="54"/>
      <c r="CH1194" s="54"/>
      <c r="CI1194" s="54"/>
      <c r="CJ1194" s="54"/>
      <c r="CK1194" s="54"/>
      <c r="CL1194" s="54"/>
      <c r="CM1194" s="54"/>
      <c r="CN1194" s="54"/>
      <c r="CO1194" s="54"/>
      <c r="CP1194" s="54"/>
      <c r="CQ1194" s="54"/>
      <c r="CR1194" s="54"/>
      <c r="CS1194" s="54"/>
      <c r="CT1194" s="54"/>
      <c r="CU1194" s="54"/>
      <c r="CV1194" s="54"/>
      <c r="CW1194" s="54"/>
      <c r="CX1194" s="54"/>
      <c r="CY1194" s="54"/>
      <c r="CZ1194" s="54"/>
      <c r="DA1194" s="54"/>
      <c r="DB1194" s="54"/>
      <c r="DC1194" s="54"/>
      <c r="DD1194" s="54"/>
      <c r="DE1194" s="54"/>
      <c r="DF1194" s="54"/>
      <c r="DG1194" s="54"/>
      <c r="DH1194" s="54"/>
      <c r="DI1194" s="54"/>
      <c r="DJ1194" s="54"/>
      <c r="DK1194" s="54"/>
      <c r="DL1194" s="54"/>
      <c r="DM1194" s="54"/>
      <c r="DN1194" s="54"/>
      <c r="DO1194" s="54"/>
      <c r="DP1194" s="54"/>
      <c r="DQ1194" s="54"/>
      <c r="DR1194" s="54"/>
      <c r="DS1194" s="54"/>
      <c r="DT1194" s="54"/>
      <c r="DU1194" s="54"/>
      <c r="DV1194" s="54"/>
      <c r="DW1194" s="54"/>
      <c r="DX1194" s="54"/>
      <c r="DY1194" s="54"/>
      <c r="DZ1194" s="54"/>
      <c r="EA1194" s="54"/>
      <c r="EB1194" s="54"/>
      <c r="EC1194" s="54"/>
      <c r="ED1194" s="54"/>
      <c r="EE1194" s="54"/>
      <c r="EF1194" s="54"/>
      <c r="EG1194" s="54"/>
      <c r="EH1194" s="54"/>
      <c r="EI1194" s="54"/>
      <c r="EJ1194" s="54"/>
      <c r="EK1194" s="54"/>
      <c r="EL1194" s="54"/>
      <c r="EM1194" s="54"/>
      <c r="EN1194" s="54"/>
      <c r="EO1194" s="54"/>
      <c r="EP1194" s="54"/>
      <c r="EQ1194" s="54"/>
      <c r="ER1194" s="54"/>
      <c r="ES1194" s="54"/>
      <c r="ET1194" s="54"/>
      <c r="EU1194" s="54"/>
      <c r="EV1194" s="54"/>
      <c r="EW1194" s="54"/>
      <c r="EX1194" s="54"/>
      <c r="EY1194" s="54"/>
      <c r="EZ1194" s="54"/>
      <c r="FA1194" s="54"/>
      <c r="FB1194" s="54"/>
      <c r="FC1194" s="54"/>
      <c r="FD1194" s="54"/>
      <c r="FE1194" s="54"/>
      <c r="FF1194" s="54"/>
      <c r="FG1194" s="54"/>
      <c r="FH1194" s="54"/>
      <c r="FI1194" s="54"/>
      <c r="FJ1194" s="54"/>
      <c r="FK1194" s="54"/>
      <c r="FL1194" s="54"/>
      <c r="FM1194" s="54"/>
      <c r="FN1194" s="54"/>
      <c r="FO1194" s="54"/>
      <c r="FP1194" s="54"/>
      <c r="FQ1194" s="54"/>
      <c r="FR1194" s="54"/>
      <c r="FS1194" s="54"/>
      <c r="FT1194" s="54"/>
      <c r="FU1194" s="54"/>
      <c r="FV1194" s="54"/>
      <c r="FW1194" s="54"/>
      <c r="FX1194" s="54"/>
      <c r="FY1194" s="54"/>
      <c r="FZ1194" s="54"/>
      <c r="GA1194" s="54"/>
      <c r="GB1194" s="54"/>
      <c r="GC1194" s="54"/>
      <c r="GD1194" s="54"/>
      <c r="GE1194" s="54"/>
      <c r="GF1194" s="54"/>
      <c r="GG1194" s="54"/>
      <c r="GH1194" s="54"/>
      <c r="GI1194" s="54"/>
      <c r="GJ1194" s="54"/>
      <c r="GK1194" s="54"/>
      <c r="GL1194" s="54"/>
      <c r="GM1194" s="54"/>
      <c r="GN1194" s="54"/>
      <c r="GO1194" s="54"/>
      <c r="GP1194" s="54"/>
      <c r="GQ1194" s="54"/>
      <c r="GR1194" s="54"/>
      <c r="GS1194" s="54"/>
      <c r="GT1194" s="54"/>
      <c r="GU1194" s="54"/>
      <c r="GV1194" s="54"/>
      <c r="GW1194" s="54"/>
      <c r="GX1194" s="54"/>
      <c r="GY1194" s="54"/>
      <c r="GZ1194" s="54"/>
      <c r="HA1194" s="54"/>
      <c r="HB1194" s="54"/>
      <c r="HC1194" s="54"/>
      <c r="HD1194" s="54"/>
      <c r="HE1194" s="54"/>
      <c r="HF1194" s="54"/>
      <c r="HG1194" s="54"/>
      <c r="HH1194" s="54"/>
      <c r="HI1194" s="54"/>
      <c r="HJ1194" s="54"/>
      <c r="HK1194" s="54"/>
      <c r="HL1194" s="54"/>
      <c r="HM1194" s="54"/>
      <c r="HN1194" s="54"/>
      <c r="HO1194" s="54"/>
      <c r="HP1194" s="54"/>
      <c r="HQ1194" s="54"/>
      <c r="HR1194" s="54"/>
      <c r="HS1194" s="54"/>
      <c r="HT1194" s="54"/>
      <c r="HU1194" s="54"/>
      <c r="HV1194" s="54"/>
      <c r="HW1194" s="54"/>
      <c r="HX1194" s="54"/>
      <c r="HY1194" s="54"/>
      <c r="HZ1194" s="54"/>
      <c r="IA1194" s="54"/>
      <c r="IB1194" s="54"/>
      <c r="IC1194" s="54"/>
      <c r="ID1194" s="54"/>
      <c r="IE1194" s="54"/>
      <c r="IF1194" s="54"/>
      <c r="IG1194" s="54"/>
      <c r="IH1194" s="54"/>
      <c r="II1194" s="54"/>
      <c r="IJ1194" s="54"/>
      <c r="IK1194" s="54"/>
      <c r="IL1194" s="54"/>
      <c r="IM1194" s="54"/>
      <c r="IN1194" s="54"/>
      <c r="IO1194" s="54"/>
      <c r="IP1194" s="54"/>
      <c r="IQ1194" s="54"/>
      <c r="IR1194" s="54"/>
      <c r="IS1194" s="54"/>
      <c r="IT1194" s="54"/>
      <c r="IU1194" s="54"/>
      <c r="IV1194" s="54"/>
      <c r="IW1194" s="54"/>
      <c r="IX1194" s="54"/>
      <c r="IY1194" s="54"/>
      <c r="IZ1194" s="54"/>
      <c r="JA1194" s="16"/>
      <c r="JB1194" s="16"/>
      <c r="JC1194" s="16"/>
      <c r="JD1194" s="16"/>
    </row>
    <row r="1195" spans="1:264" s="6" customFormat="1" x14ac:dyDescent="0.25">
      <c r="A1195" s="55">
        <v>1191</v>
      </c>
      <c r="B1195" s="56">
        <f>ESTUDIANTES!B1195</f>
        <v>0</v>
      </c>
      <c r="C1195" s="56">
        <f>ESTUDIANTES!C1195</f>
        <v>0</v>
      </c>
      <c r="D1195" s="97">
        <f>ESTUDIANTES!D1195</f>
        <v>0</v>
      </c>
      <c r="E1195" s="97"/>
      <c r="F1195" s="97"/>
      <c r="G1195" s="97"/>
      <c r="H1195" s="57">
        <f>ESTUDIANTES!H1195</f>
        <v>0</v>
      </c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  <c r="AL1195" s="54"/>
      <c r="AM1195" s="54"/>
      <c r="AN1195" s="54"/>
      <c r="AO1195" s="54"/>
      <c r="AP1195" s="54"/>
      <c r="AQ1195" s="54"/>
      <c r="AR1195" s="54"/>
      <c r="AS1195" s="54"/>
      <c r="AT1195" s="54"/>
      <c r="AU1195" s="54"/>
      <c r="AV1195" s="54"/>
      <c r="AW1195" s="54"/>
      <c r="AX1195" s="54"/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  <c r="BO1195" s="54"/>
      <c r="BP1195" s="54"/>
      <c r="BQ1195" s="54"/>
      <c r="BR1195" s="54"/>
      <c r="BS1195" s="54"/>
      <c r="BT1195" s="54"/>
      <c r="BU1195" s="54"/>
      <c r="BV1195" s="54"/>
      <c r="BW1195" s="54"/>
      <c r="BX1195" s="54"/>
      <c r="BY1195" s="54"/>
      <c r="BZ1195" s="54"/>
      <c r="CA1195" s="54"/>
      <c r="CB1195" s="54"/>
      <c r="CC1195" s="54"/>
      <c r="CD1195" s="54"/>
      <c r="CE1195" s="54"/>
      <c r="CF1195" s="54"/>
      <c r="CG1195" s="54"/>
      <c r="CH1195" s="54"/>
      <c r="CI1195" s="54"/>
      <c r="CJ1195" s="54"/>
      <c r="CK1195" s="54"/>
      <c r="CL1195" s="54"/>
      <c r="CM1195" s="54"/>
      <c r="CN1195" s="54"/>
      <c r="CO1195" s="54"/>
      <c r="CP1195" s="54"/>
      <c r="CQ1195" s="54"/>
      <c r="CR1195" s="54"/>
      <c r="CS1195" s="54"/>
      <c r="CT1195" s="54"/>
      <c r="CU1195" s="54"/>
      <c r="CV1195" s="54"/>
      <c r="CW1195" s="54"/>
      <c r="CX1195" s="54"/>
      <c r="CY1195" s="54"/>
      <c r="CZ1195" s="54"/>
      <c r="DA1195" s="54"/>
      <c r="DB1195" s="54"/>
      <c r="DC1195" s="54"/>
      <c r="DD1195" s="54"/>
      <c r="DE1195" s="54"/>
      <c r="DF1195" s="54"/>
      <c r="DG1195" s="54"/>
      <c r="DH1195" s="54"/>
      <c r="DI1195" s="54"/>
      <c r="DJ1195" s="54"/>
      <c r="DK1195" s="54"/>
      <c r="DL1195" s="54"/>
      <c r="DM1195" s="54"/>
      <c r="DN1195" s="54"/>
      <c r="DO1195" s="54"/>
      <c r="DP1195" s="54"/>
      <c r="DQ1195" s="54"/>
      <c r="DR1195" s="54"/>
      <c r="DS1195" s="54"/>
      <c r="DT1195" s="54"/>
      <c r="DU1195" s="54"/>
      <c r="DV1195" s="54"/>
      <c r="DW1195" s="54"/>
      <c r="DX1195" s="54"/>
      <c r="DY1195" s="54"/>
      <c r="DZ1195" s="54"/>
      <c r="EA1195" s="54"/>
      <c r="EB1195" s="54"/>
      <c r="EC1195" s="54"/>
      <c r="ED1195" s="54"/>
      <c r="EE1195" s="54"/>
      <c r="EF1195" s="54"/>
      <c r="EG1195" s="54"/>
      <c r="EH1195" s="54"/>
      <c r="EI1195" s="54"/>
      <c r="EJ1195" s="54"/>
      <c r="EK1195" s="54"/>
      <c r="EL1195" s="54"/>
      <c r="EM1195" s="54"/>
      <c r="EN1195" s="54"/>
      <c r="EO1195" s="54"/>
      <c r="EP1195" s="54"/>
      <c r="EQ1195" s="54"/>
      <c r="ER1195" s="54"/>
      <c r="ES1195" s="54"/>
      <c r="ET1195" s="54"/>
      <c r="EU1195" s="54"/>
      <c r="EV1195" s="54"/>
      <c r="EW1195" s="54"/>
      <c r="EX1195" s="54"/>
      <c r="EY1195" s="54"/>
      <c r="EZ1195" s="54"/>
      <c r="FA1195" s="54"/>
      <c r="FB1195" s="54"/>
      <c r="FC1195" s="54"/>
      <c r="FD1195" s="54"/>
      <c r="FE1195" s="54"/>
      <c r="FF1195" s="54"/>
      <c r="FG1195" s="54"/>
      <c r="FH1195" s="54"/>
      <c r="FI1195" s="54"/>
      <c r="FJ1195" s="54"/>
      <c r="FK1195" s="54"/>
      <c r="FL1195" s="54"/>
      <c r="FM1195" s="54"/>
      <c r="FN1195" s="54"/>
      <c r="FO1195" s="54"/>
      <c r="FP1195" s="54"/>
      <c r="FQ1195" s="54"/>
      <c r="FR1195" s="54"/>
      <c r="FS1195" s="54"/>
      <c r="FT1195" s="54"/>
      <c r="FU1195" s="54"/>
      <c r="FV1195" s="54"/>
      <c r="FW1195" s="54"/>
      <c r="FX1195" s="54"/>
      <c r="FY1195" s="54"/>
      <c r="FZ1195" s="54"/>
      <c r="GA1195" s="54"/>
      <c r="GB1195" s="54"/>
      <c r="GC1195" s="54"/>
      <c r="GD1195" s="54"/>
      <c r="GE1195" s="54"/>
      <c r="GF1195" s="54"/>
      <c r="GG1195" s="54"/>
      <c r="GH1195" s="54"/>
      <c r="GI1195" s="54"/>
      <c r="GJ1195" s="54"/>
      <c r="GK1195" s="54"/>
      <c r="GL1195" s="54"/>
      <c r="GM1195" s="54"/>
      <c r="GN1195" s="54"/>
      <c r="GO1195" s="54"/>
      <c r="GP1195" s="54"/>
      <c r="GQ1195" s="54"/>
      <c r="GR1195" s="54"/>
      <c r="GS1195" s="54"/>
      <c r="GT1195" s="54"/>
      <c r="GU1195" s="54"/>
      <c r="GV1195" s="54"/>
      <c r="GW1195" s="54"/>
      <c r="GX1195" s="54"/>
      <c r="GY1195" s="54"/>
      <c r="GZ1195" s="54"/>
      <c r="HA1195" s="54"/>
      <c r="HB1195" s="54"/>
      <c r="HC1195" s="54"/>
      <c r="HD1195" s="54"/>
      <c r="HE1195" s="54"/>
      <c r="HF1195" s="54"/>
      <c r="HG1195" s="54"/>
      <c r="HH1195" s="54"/>
      <c r="HI1195" s="54"/>
      <c r="HJ1195" s="54"/>
      <c r="HK1195" s="54"/>
      <c r="HL1195" s="54"/>
      <c r="HM1195" s="54"/>
      <c r="HN1195" s="54"/>
      <c r="HO1195" s="54"/>
      <c r="HP1195" s="54"/>
      <c r="HQ1195" s="54"/>
      <c r="HR1195" s="54"/>
      <c r="HS1195" s="54"/>
      <c r="HT1195" s="54"/>
      <c r="HU1195" s="54"/>
      <c r="HV1195" s="54"/>
      <c r="HW1195" s="54"/>
      <c r="HX1195" s="54"/>
      <c r="HY1195" s="54"/>
      <c r="HZ1195" s="54"/>
      <c r="IA1195" s="54"/>
      <c r="IB1195" s="54"/>
      <c r="IC1195" s="54"/>
      <c r="ID1195" s="54"/>
      <c r="IE1195" s="54"/>
      <c r="IF1195" s="54"/>
      <c r="IG1195" s="54"/>
      <c r="IH1195" s="54"/>
      <c r="II1195" s="54"/>
      <c r="IJ1195" s="54"/>
      <c r="IK1195" s="54"/>
      <c r="IL1195" s="54"/>
      <c r="IM1195" s="54"/>
      <c r="IN1195" s="54"/>
      <c r="IO1195" s="54"/>
      <c r="IP1195" s="54"/>
      <c r="IQ1195" s="54"/>
      <c r="IR1195" s="54"/>
      <c r="IS1195" s="54"/>
      <c r="IT1195" s="54"/>
      <c r="IU1195" s="54"/>
      <c r="IV1195" s="54"/>
      <c r="IW1195" s="54"/>
      <c r="IX1195" s="54"/>
      <c r="IY1195" s="54"/>
      <c r="IZ1195" s="54"/>
      <c r="JA1195" s="16"/>
      <c r="JB1195" s="16"/>
      <c r="JC1195" s="16"/>
      <c r="JD1195" s="16"/>
    </row>
    <row r="1196" spans="1:264" s="6" customFormat="1" x14ac:dyDescent="0.25">
      <c r="A1196" s="55">
        <v>1192</v>
      </c>
      <c r="B1196" s="56">
        <f>ESTUDIANTES!B1196</f>
        <v>0</v>
      </c>
      <c r="C1196" s="56">
        <f>ESTUDIANTES!C1196</f>
        <v>0</v>
      </c>
      <c r="D1196" s="97">
        <f>ESTUDIANTES!D1196</f>
        <v>0</v>
      </c>
      <c r="E1196" s="97"/>
      <c r="F1196" s="97"/>
      <c r="G1196" s="97"/>
      <c r="H1196" s="57">
        <f>ESTUDIANTES!H1196</f>
        <v>0</v>
      </c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  <c r="AL1196" s="54"/>
      <c r="AM1196" s="54"/>
      <c r="AN1196" s="54"/>
      <c r="AO1196" s="54"/>
      <c r="AP1196" s="54"/>
      <c r="AQ1196" s="54"/>
      <c r="AR1196" s="54"/>
      <c r="AS1196" s="54"/>
      <c r="AT1196" s="54"/>
      <c r="AU1196" s="54"/>
      <c r="AV1196" s="54"/>
      <c r="AW1196" s="54"/>
      <c r="AX1196" s="54"/>
      <c r="AY1196" s="54"/>
      <c r="AZ1196" s="54"/>
      <c r="BA1196" s="54"/>
      <c r="BB1196" s="54"/>
      <c r="BC1196" s="54"/>
      <c r="BD1196" s="54"/>
      <c r="BE1196" s="54"/>
      <c r="BF1196" s="54"/>
      <c r="BG1196" s="54"/>
      <c r="BH1196" s="54"/>
      <c r="BI1196" s="54"/>
      <c r="BJ1196" s="54"/>
      <c r="BK1196" s="54"/>
      <c r="BL1196" s="54"/>
      <c r="BM1196" s="54"/>
      <c r="BN1196" s="54"/>
      <c r="BO1196" s="54"/>
      <c r="BP1196" s="54"/>
      <c r="BQ1196" s="54"/>
      <c r="BR1196" s="54"/>
      <c r="BS1196" s="54"/>
      <c r="BT1196" s="54"/>
      <c r="BU1196" s="54"/>
      <c r="BV1196" s="54"/>
      <c r="BW1196" s="54"/>
      <c r="BX1196" s="54"/>
      <c r="BY1196" s="54"/>
      <c r="BZ1196" s="54"/>
      <c r="CA1196" s="54"/>
      <c r="CB1196" s="54"/>
      <c r="CC1196" s="54"/>
      <c r="CD1196" s="54"/>
      <c r="CE1196" s="54"/>
      <c r="CF1196" s="54"/>
      <c r="CG1196" s="54"/>
      <c r="CH1196" s="54"/>
      <c r="CI1196" s="54"/>
      <c r="CJ1196" s="54"/>
      <c r="CK1196" s="54"/>
      <c r="CL1196" s="54"/>
      <c r="CM1196" s="54"/>
      <c r="CN1196" s="54"/>
      <c r="CO1196" s="54"/>
      <c r="CP1196" s="54"/>
      <c r="CQ1196" s="54"/>
      <c r="CR1196" s="54"/>
      <c r="CS1196" s="54"/>
      <c r="CT1196" s="54"/>
      <c r="CU1196" s="54"/>
      <c r="CV1196" s="54"/>
      <c r="CW1196" s="54"/>
      <c r="CX1196" s="54"/>
      <c r="CY1196" s="54"/>
      <c r="CZ1196" s="54"/>
      <c r="DA1196" s="54"/>
      <c r="DB1196" s="54"/>
      <c r="DC1196" s="54"/>
      <c r="DD1196" s="54"/>
      <c r="DE1196" s="54"/>
      <c r="DF1196" s="54"/>
      <c r="DG1196" s="54"/>
      <c r="DH1196" s="54"/>
      <c r="DI1196" s="54"/>
      <c r="DJ1196" s="54"/>
      <c r="DK1196" s="54"/>
      <c r="DL1196" s="54"/>
      <c r="DM1196" s="54"/>
      <c r="DN1196" s="54"/>
      <c r="DO1196" s="54"/>
      <c r="DP1196" s="54"/>
      <c r="DQ1196" s="54"/>
      <c r="DR1196" s="54"/>
      <c r="DS1196" s="54"/>
      <c r="DT1196" s="54"/>
      <c r="DU1196" s="54"/>
      <c r="DV1196" s="54"/>
      <c r="DW1196" s="54"/>
      <c r="DX1196" s="54"/>
      <c r="DY1196" s="54"/>
      <c r="DZ1196" s="54"/>
      <c r="EA1196" s="54"/>
      <c r="EB1196" s="54"/>
      <c r="EC1196" s="54"/>
      <c r="ED1196" s="54"/>
      <c r="EE1196" s="54"/>
      <c r="EF1196" s="54"/>
      <c r="EG1196" s="54"/>
      <c r="EH1196" s="54"/>
      <c r="EI1196" s="54"/>
      <c r="EJ1196" s="54"/>
      <c r="EK1196" s="54"/>
      <c r="EL1196" s="54"/>
      <c r="EM1196" s="54"/>
      <c r="EN1196" s="54"/>
      <c r="EO1196" s="54"/>
      <c r="EP1196" s="54"/>
      <c r="EQ1196" s="54"/>
      <c r="ER1196" s="54"/>
      <c r="ES1196" s="54"/>
      <c r="ET1196" s="54"/>
      <c r="EU1196" s="54"/>
      <c r="EV1196" s="54"/>
      <c r="EW1196" s="54"/>
      <c r="EX1196" s="54"/>
      <c r="EY1196" s="54"/>
      <c r="EZ1196" s="54"/>
      <c r="FA1196" s="54"/>
      <c r="FB1196" s="54"/>
      <c r="FC1196" s="54"/>
      <c r="FD1196" s="54"/>
      <c r="FE1196" s="54"/>
      <c r="FF1196" s="54"/>
      <c r="FG1196" s="54"/>
      <c r="FH1196" s="54"/>
      <c r="FI1196" s="54"/>
      <c r="FJ1196" s="54"/>
      <c r="FK1196" s="54"/>
      <c r="FL1196" s="54"/>
      <c r="FM1196" s="54"/>
      <c r="FN1196" s="54"/>
      <c r="FO1196" s="54"/>
      <c r="FP1196" s="54"/>
      <c r="FQ1196" s="54"/>
      <c r="FR1196" s="54"/>
      <c r="FS1196" s="54"/>
      <c r="FT1196" s="54"/>
      <c r="FU1196" s="54"/>
      <c r="FV1196" s="54"/>
      <c r="FW1196" s="54"/>
      <c r="FX1196" s="54"/>
      <c r="FY1196" s="54"/>
      <c r="FZ1196" s="54"/>
      <c r="GA1196" s="54"/>
      <c r="GB1196" s="54"/>
      <c r="GC1196" s="54"/>
      <c r="GD1196" s="54"/>
      <c r="GE1196" s="54"/>
      <c r="GF1196" s="54"/>
      <c r="GG1196" s="54"/>
      <c r="GH1196" s="54"/>
      <c r="GI1196" s="54"/>
      <c r="GJ1196" s="54"/>
      <c r="GK1196" s="54"/>
      <c r="GL1196" s="54"/>
      <c r="GM1196" s="54"/>
      <c r="GN1196" s="54"/>
      <c r="GO1196" s="54"/>
      <c r="GP1196" s="54"/>
      <c r="GQ1196" s="54"/>
      <c r="GR1196" s="54"/>
      <c r="GS1196" s="54"/>
      <c r="GT1196" s="54"/>
      <c r="GU1196" s="54"/>
      <c r="GV1196" s="54"/>
      <c r="GW1196" s="54"/>
      <c r="GX1196" s="54"/>
      <c r="GY1196" s="54"/>
      <c r="GZ1196" s="54"/>
      <c r="HA1196" s="54"/>
      <c r="HB1196" s="54"/>
      <c r="HC1196" s="54"/>
      <c r="HD1196" s="54"/>
      <c r="HE1196" s="54"/>
      <c r="HF1196" s="54"/>
      <c r="HG1196" s="54"/>
      <c r="HH1196" s="54"/>
      <c r="HI1196" s="54"/>
      <c r="HJ1196" s="54"/>
      <c r="HK1196" s="54"/>
      <c r="HL1196" s="54"/>
      <c r="HM1196" s="54"/>
      <c r="HN1196" s="54"/>
      <c r="HO1196" s="54"/>
      <c r="HP1196" s="54"/>
      <c r="HQ1196" s="54"/>
      <c r="HR1196" s="54"/>
      <c r="HS1196" s="54"/>
      <c r="HT1196" s="54"/>
      <c r="HU1196" s="54"/>
      <c r="HV1196" s="54"/>
      <c r="HW1196" s="54"/>
      <c r="HX1196" s="54"/>
      <c r="HY1196" s="54"/>
      <c r="HZ1196" s="54"/>
      <c r="IA1196" s="54"/>
      <c r="IB1196" s="54"/>
      <c r="IC1196" s="54"/>
      <c r="ID1196" s="54"/>
      <c r="IE1196" s="54"/>
      <c r="IF1196" s="54"/>
      <c r="IG1196" s="54"/>
      <c r="IH1196" s="54"/>
      <c r="II1196" s="54"/>
      <c r="IJ1196" s="54"/>
      <c r="IK1196" s="54"/>
      <c r="IL1196" s="54"/>
      <c r="IM1196" s="54"/>
      <c r="IN1196" s="54"/>
      <c r="IO1196" s="54"/>
      <c r="IP1196" s="54"/>
      <c r="IQ1196" s="54"/>
      <c r="IR1196" s="54"/>
      <c r="IS1196" s="54"/>
      <c r="IT1196" s="54"/>
      <c r="IU1196" s="54"/>
      <c r="IV1196" s="54"/>
      <c r="IW1196" s="54"/>
      <c r="IX1196" s="54"/>
      <c r="IY1196" s="54"/>
      <c r="IZ1196" s="54"/>
      <c r="JA1196" s="16"/>
      <c r="JB1196" s="16"/>
      <c r="JC1196" s="16"/>
      <c r="JD1196" s="16"/>
    </row>
    <row r="1197" spans="1:264" s="6" customFormat="1" x14ac:dyDescent="0.25">
      <c r="A1197" s="55">
        <v>1193</v>
      </c>
      <c r="B1197" s="56">
        <f>ESTUDIANTES!B1197</f>
        <v>0</v>
      </c>
      <c r="C1197" s="56">
        <f>ESTUDIANTES!C1197</f>
        <v>0</v>
      </c>
      <c r="D1197" s="97">
        <f>ESTUDIANTES!D1197</f>
        <v>0</v>
      </c>
      <c r="E1197" s="97"/>
      <c r="F1197" s="97"/>
      <c r="G1197" s="97"/>
      <c r="H1197" s="57">
        <f>ESTUDIANTES!H1197</f>
        <v>0</v>
      </c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54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  <c r="AL1197" s="54"/>
      <c r="AM1197" s="54"/>
      <c r="AN1197" s="54"/>
      <c r="AO1197" s="54"/>
      <c r="AP1197" s="54"/>
      <c r="AQ1197" s="54"/>
      <c r="AR1197" s="54"/>
      <c r="AS1197" s="54"/>
      <c r="AT1197" s="54"/>
      <c r="AU1197" s="54"/>
      <c r="AV1197" s="54"/>
      <c r="AW1197" s="54"/>
      <c r="AX1197" s="54"/>
      <c r="AY1197" s="54"/>
      <c r="AZ1197" s="54"/>
      <c r="BA1197" s="54"/>
      <c r="BB1197" s="54"/>
      <c r="BC1197" s="54"/>
      <c r="BD1197" s="54"/>
      <c r="BE1197" s="54"/>
      <c r="BF1197" s="54"/>
      <c r="BG1197" s="54"/>
      <c r="BH1197" s="54"/>
      <c r="BI1197" s="54"/>
      <c r="BJ1197" s="54"/>
      <c r="BK1197" s="54"/>
      <c r="BL1197" s="54"/>
      <c r="BM1197" s="54"/>
      <c r="BN1197" s="54"/>
      <c r="BO1197" s="54"/>
      <c r="BP1197" s="54"/>
      <c r="BQ1197" s="54"/>
      <c r="BR1197" s="54"/>
      <c r="BS1197" s="54"/>
      <c r="BT1197" s="54"/>
      <c r="BU1197" s="54"/>
      <c r="BV1197" s="54"/>
      <c r="BW1197" s="54"/>
      <c r="BX1197" s="54"/>
      <c r="BY1197" s="54"/>
      <c r="BZ1197" s="54"/>
      <c r="CA1197" s="54"/>
      <c r="CB1197" s="54"/>
      <c r="CC1197" s="54"/>
      <c r="CD1197" s="54"/>
      <c r="CE1197" s="54"/>
      <c r="CF1197" s="54"/>
      <c r="CG1197" s="54"/>
      <c r="CH1197" s="54"/>
      <c r="CI1197" s="54"/>
      <c r="CJ1197" s="54"/>
      <c r="CK1197" s="54"/>
      <c r="CL1197" s="54"/>
      <c r="CM1197" s="54"/>
      <c r="CN1197" s="54"/>
      <c r="CO1197" s="54"/>
      <c r="CP1197" s="54"/>
      <c r="CQ1197" s="54"/>
      <c r="CR1197" s="54"/>
      <c r="CS1197" s="54"/>
      <c r="CT1197" s="54"/>
      <c r="CU1197" s="54"/>
      <c r="CV1197" s="54"/>
      <c r="CW1197" s="54"/>
      <c r="CX1197" s="54"/>
      <c r="CY1197" s="54"/>
      <c r="CZ1197" s="54"/>
      <c r="DA1197" s="54"/>
      <c r="DB1197" s="54"/>
      <c r="DC1197" s="54"/>
      <c r="DD1197" s="54"/>
      <c r="DE1197" s="54"/>
      <c r="DF1197" s="54"/>
      <c r="DG1197" s="54"/>
      <c r="DH1197" s="54"/>
      <c r="DI1197" s="54"/>
      <c r="DJ1197" s="54"/>
      <c r="DK1197" s="54"/>
      <c r="DL1197" s="54"/>
      <c r="DM1197" s="54"/>
      <c r="DN1197" s="54"/>
      <c r="DO1197" s="54"/>
      <c r="DP1197" s="54"/>
      <c r="DQ1197" s="54"/>
      <c r="DR1197" s="54"/>
      <c r="DS1197" s="54"/>
      <c r="DT1197" s="54"/>
      <c r="DU1197" s="54"/>
      <c r="DV1197" s="54"/>
      <c r="DW1197" s="54"/>
      <c r="DX1197" s="54"/>
      <c r="DY1197" s="54"/>
      <c r="DZ1197" s="54"/>
      <c r="EA1197" s="54"/>
      <c r="EB1197" s="54"/>
      <c r="EC1197" s="54"/>
      <c r="ED1197" s="54"/>
      <c r="EE1197" s="54"/>
      <c r="EF1197" s="54"/>
      <c r="EG1197" s="54"/>
      <c r="EH1197" s="54"/>
      <c r="EI1197" s="54"/>
      <c r="EJ1197" s="54"/>
      <c r="EK1197" s="54"/>
      <c r="EL1197" s="54"/>
      <c r="EM1197" s="54"/>
      <c r="EN1197" s="54"/>
      <c r="EO1197" s="54"/>
      <c r="EP1197" s="54"/>
      <c r="EQ1197" s="54"/>
      <c r="ER1197" s="54"/>
      <c r="ES1197" s="54"/>
      <c r="ET1197" s="54"/>
      <c r="EU1197" s="54"/>
      <c r="EV1197" s="54"/>
      <c r="EW1197" s="54"/>
      <c r="EX1197" s="54"/>
      <c r="EY1197" s="54"/>
      <c r="EZ1197" s="54"/>
      <c r="FA1197" s="54"/>
      <c r="FB1197" s="54"/>
      <c r="FC1197" s="54"/>
      <c r="FD1197" s="54"/>
      <c r="FE1197" s="54"/>
      <c r="FF1197" s="54"/>
      <c r="FG1197" s="54"/>
      <c r="FH1197" s="54"/>
      <c r="FI1197" s="54"/>
      <c r="FJ1197" s="54"/>
      <c r="FK1197" s="54"/>
      <c r="FL1197" s="54"/>
      <c r="FM1197" s="54"/>
      <c r="FN1197" s="54"/>
      <c r="FO1197" s="54"/>
      <c r="FP1197" s="54"/>
      <c r="FQ1197" s="54"/>
      <c r="FR1197" s="54"/>
      <c r="FS1197" s="54"/>
      <c r="FT1197" s="54"/>
      <c r="FU1197" s="54"/>
      <c r="FV1197" s="54"/>
      <c r="FW1197" s="54"/>
      <c r="FX1197" s="54"/>
      <c r="FY1197" s="54"/>
      <c r="FZ1197" s="54"/>
      <c r="GA1197" s="54"/>
      <c r="GB1197" s="54"/>
      <c r="GC1197" s="54"/>
      <c r="GD1197" s="54"/>
      <c r="GE1197" s="54"/>
      <c r="GF1197" s="54"/>
      <c r="GG1197" s="54"/>
      <c r="GH1197" s="54"/>
      <c r="GI1197" s="54"/>
      <c r="GJ1197" s="54"/>
      <c r="GK1197" s="54"/>
      <c r="GL1197" s="54"/>
      <c r="GM1197" s="54"/>
      <c r="GN1197" s="54"/>
      <c r="GO1197" s="54"/>
      <c r="GP1197" s="54"/>
      <c r="GQ1197" s="54"/>
      <c r="GR1197" s="54"/>
      <c r="GS1197" s="54"/>
      <c r="GT1197" s="54"/>
      <c r="GU1197" s="54"/>
      <c r="GV1197" s="54"/>
      <c r="GW1197" s="54"/>
      <c r="GX1197" s="54"/>
      <c r="GY1197" s="54"/>
      <c r="GZ1197" s="54"/>
      <c r="HA1197" s="54"/>
      <c r="HB1197" s="54"/>
      <c r="HC1197" s="54"/>
      <c r="HD1197" s="54"/>
      <c r="HE1197" s="54"/>
      <c r="HF1197" s="54"/>
      <c r="HG1197" s="54"/>
      <c r="HH1197" s="54"/>
      <c r="HI1197" s="54"/>
      <c r="HJ1197" s="54"/>
      <c r="HK1197" s="54"/>
      <c r="HL1197" s="54"/>
      <c r="HM1197" s="54"/>
      <c r="HN1197" s="54"/>
      <c r="HO1197" s="54"/>
      <c r="HP1197" s="54"/>
      <c r="HQ1197" s="54"/>
      <c r="HR1197" s="54"/>
      <c r="HS1197" s="54"/>
      <c r="HT1197" s="54"/>
      <c r="HU1197" s="54"/>
      <c r="HV1197" s="54"/>
      <c r="HW1197" s="54"/>
      <c r="HX1197" s="54"/>
      <c r="HY1197" s="54"/>
      <c r="HZ1197" s="54"/>
      <c r="IA1197" s="54"/>
      <c r="IB1197" s="54"/>
      <c r="IC1197" s="54"/>
      <c r="ID1197" s="54"/>
      <c r="IE1197" s="54"/>
      <c r="IF1197" s="54"/>
      <c r="IG1197" s="54"/>
      <c r="IH1197" s="54"/>
      <c r="II1197" s="54"/>
      <c r="IJ1197" s="54"/>
      <c r="IK1197" s="54"/>
      <c r="IL1197" s="54"/>
      <c r="IM1197" s="54"/>
      <c r="IN1197" s="54"/>
      <c r="IO1197" s="54"/>
      <c r="IP1197" s="54"/>
      <c r="IQ1197" s="54"/>
      <c r="IR1197" s="54"/>
      <c r="IS1197" s="54"/>
      <c r="IT1197" s="54"/>
      <c r="IU1197" s="54"/>
      <c r="IV1197" s="54"/>
      <c r="IW1197" s="54"/>
      <c r="IX1197" s="54"/>
      <c r="IY1197" s="54"/>
      <c r="IZ1197" s="54"/>
      <c r="JA1197" s="16"/>
      <c r="JB1197" s="16"/>
      <c r="JC1197" s="16"/>
      <c r="JD1197" s="16"/>
    </row>
    <row r="1198" spans="1:264" s="6" customFormat="1" x14ac:dyDescent="0.25">
      <c r="A1198" s="55">
        <v>1194</v>
      </c>
      <c r="B1198" s="56">
        <f>ESTUDIANTES!B1198</f>
        <v>0</v>
      </c>
      <c r="C1198" s="56">
        <f>ESTUDIANTES!C1198</f>
        <v>0</v>
      </c>
      <c r="D1198" s="97">
        <f>ESTUDIANTES!D1198</f>
        <v>0</v>
      </c>
      <c r="E1198" s="97"/>
      <c r="F1198" s="97"/>
      <c r="G1198" s="97"/>
      <c r="H1198" s="57">
        <f>ESTUDIANTES!H1198</f>
        <v>0</v>
      </c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  <c r="AL1198" s="54"/>
      <c r="AM1198" s="54"/>
      <c r="AN1198" s="54"/>
      <c r="AO1198" s="54"/>
      <c r="AP1198" s="54"/>
      <c r="AQ1198" s="54"/>
      <c r="AR1198" s="54"/>
      <c r="AS1198" s="54"/>
      <c r="AT1198" s="54"/>
      <c r="AU1198" s="54"/>
      <c r="AV1198" s="54"/>
      <c r="AW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4"/>
      <c r="BP1198" s="54"/>
      <c r="BQ1198" s="54"/>
      <c r="BR1198" s="54"/>
      <c r="BS1198" s="54"/>
      <c r="BT1198" s="54"/>
      <c r="BU1198" s="54"/>
      <c r="BV1198" s="54"/>
      <c r="BW1198" s="54"/>
      <c r="BX1198" s="54"/>
      <c r="BY1198" s="54"/>
      <c r="BZ1198" s="54"/>
      <c r="CA1198" s="54"/>
      <c r="CB1198" s="54"/>
      <c r="CC1198" s="54"/>
      <c r="CD1198" s="54"/>
      <c r="CE1198" s="54"/>
      <c r="CF1198" s="54"/>
      <c r="CG1198" s="54"/>
      <c r="CH1198" s="54"/>
      <c r="CI1198" s="54"/>
      <c r="CJ1198" s="54"/>
      <c r="CK1198" s="54"/>
      <c r="CL1198" s="54"/>
      <c r="CM1198" s="54"/>
      <c r="CN1198" s="54"/>
      <c r="CO1198" s="54"/>
      <c r="CP1198" s="54"/>
      <c r="CQ1198" s="54"/>
      <c r="CR1198" s="54"/>
      <c r="CS1198" s="54"/>
      <c r="CT1198" s="54"/>
      <c r="CU1198" s="54"/>
      <c r="CV1198" s="54"/>
      <c r="CW1198" s="54"/>
      <c r="CX1198" s="54"/>
      <c r="CY1198" s="54"/>
      <c r="CZ1198" s="54"/>
      <c r="DA1198" s="54"/>
      <c r="DB1198" s="54"/>
      <c r="DC1198" s="54"/>
      <c r="DD1198" s="54"/>
      <c r="DE1198" s="54"/>
      <c r="DF1198" s="54"/>
      <c r="DG1198" s="54"/>
      <c r="DH1198" s="54"/>
      <c r="DI1198" s="54"/>
      <c r="DJ1198" s="54"/>
      <c r="DK1198" s="54"/>
      <c r="DL1198" s="54"/>
      <c r="DM1198" s="54"/>
      <c r="DN1198" s="54"/>
      <c r="DO1198" s="54"/>
      <c r="DP1198" s="54"/>
      <c r="DQ1198" s="54"/>
      <c r="DR1198" s="54"/>
      <c r="DS1198" s="54"/>
      <c r="DT1198" s="54"/>
      <c r="DU1198" s="54"/>
      <c r="DV1198" s="54"/>
      <c r="DW1198" s="54"/>
      <c r="DX1198" s="54"/>
      <c r="DY1198" s="54"/>
      <c r="DZ1198" s="54"/>
      <c r="EA1198" s="54"/>
      <c r="EB1198" s="54"/>
      <c r="EC1198" s="54"/>
      <c r="ED1198" s="54"/>
      <c r="EE1198" s="54"/>
      <c r="EF1198" s="54"/>
      <c r="EG1198" s="54"/>
      <c r="EH1198" s="54"/>
      <c r="EI1198" s="54"/>
      <c r="EJ1198" s="54"/>
      <c r="EK1198" s="54"/>
      <c r="EL1198" s="54"/>
      <c r="EM1198" s="54"/>
      <c r="EN1198" s="54"/>
      <c r="EO1198" s="54"/>
      <c r="EP1198" s="54"/>
      <c r="EQ1198" s="54"/>
      <c r="ER1198" s="54"/>
      <c r="ES1198" s="54"/>
      <c r="ET1198" s="54"/>
      <c r="EU1198" s="54"/>
      <c r="EV1198" s="54"/>
      <c r="EW1198" s="54"/>
      <c r="EX1198" s="54"/>
      <c r="EY1198" s="54"/>
      <c r="EZ1198" s="54"/>
      <c r="FA1198" s="54"/>
      <c r="FB1198" s="54"/>
      <c r="FC1198" s="54"/>
      <c r="FD1198" s="54"/>
      <c r="FE1198" s="54"/>
      <c r="FF1198" s="54"/>
      <c r="FG1198" s="54"/>
      <c r="FH1198" s="54"/>
      <c r="FI1198" s="54"/>
      <c r="FJ1198" s="54"/>
      <c r="FK1198" s="54"/>
      <c r="FL1198" s="54"/>
      <c r="FM1198" s="54"/>
      <c r="FN1198" s="54"/>
      <c r="FO1198" s="54"/>
      <c r="FP1198" s="54"/>
      <c r="FQ1198" s="54"/>
      <c r="FR1198" s="54"/>
      <c r="FS1198" s="54"/>
      <c r="FT1198" s="54"/>
      <c r="FU1198" s="54"/>
      <c r="FV1198" s="54"/>
      <c r="FW1198" s="54"/>
      <c r="FX1198" s="54"/>
      <c r="FY1198" s="54"/>
      <c r="FZ1198" s="54"/>
      <c r="GA1198" s="54"/>
      <c r="GB1198" s="54"/>
      <c r="GC1198" s="54"/>
      <c r="GD1198" s="54"/>
      <c r="GE1198" s="54"/>
      <c r="GF1198" s="54"/>
      <c r="GG1198" s="54"/>
      <c r="GH1198" s="54"/>
      <c r="GI1198" s="54"/>
      <c r="GJ1198" s="54"/>
      <c r="GK1198" s="54"/>
      <c r="GL1198" s="54"/>
      <c r="GM1198" s="54"/>
      <c r="GN1198" s="54"/>
      <c r="GO1198" s="54"/>
      <c r="GP1198" s="54"/>
      <c r="GQ1198" s="54"/>
      <c r="GR1198" s="54"/>
      <c r="GS1198" s="54"/>
      <c r="GT1198" s="54"/>
      <c r="GU1198" s="54"/>
      <c r="GV1198" s="54"/>
      <c r="GW1198" s="54"/>
      <c r="GX1198" s="54"/>
      <c r="GY1198" s="54"/>
      <c r="GZ1198" s="54"/>
      <c r="HA1198" s="54"/>
      <c r="HB1198" s="54"/>
      <c r="HC1198" s="54"/>
      <c r="HD1198" s="54"/>
      <c r="HE1198" s="54"/>
      <c r="HF1198" s="54"/>
      <c r="HG1198" s="54"/>
      <c r="HH1198" s="54"/>
      <c r="HI1198" s="54"/>
      <c r="HJ1198" s="54"/>
      <c r="HK1198" s="54"/>
      <c r="HL1198" s="54"/>
      <c r="HM1198" s="54"/>
      <c r="HN1198" s="54"/>
      <c r="HO1198" s="54"/>
      <c r="HP1198" s="54"/>
      <c r="HQ1198" s="54"/>
      <c r="HR1198" s="54"/>
      <c r="HS1198" s="54"/>
      <c r="HT1198" s="54"/>
      <c r="HU1198" s="54"/>
      <c r="HV1198" s="54"/>
      <c r="HW1198" s="54"/>
      <c r="HX1198" s="54"/>
      <c r="HY1198" s="54"/>
      <c r="HZ1198" s="54"/>
      <c r="IA1198" s="54"/>
      <c r="IB1198" s="54"/>
      <c r="IC1198" s="54"/>
      <c r="ID1198" s="54"/>
      <c r="IE1198" s="54"/>
      <c r="IF1198" s="54"/>
      <c r="IG1198" s="54"/>
      <c r="IH1198" s="54"/>
      <c r="II1198" s="54"/>
      <c r="IJ1198" s="54"/>
      <c r="IK1198" s="54"/>
      <c r="IL1198" s="54"/>
      <c r="IM1198" s="54"/>
      <c r="IN1198" s="54"/>
      <c r="IO1198" s="54"/>
      <c r="IP1198" s="54"/>
      <c r="IQ1198" s="54"/>
      <c r="IR1198" s="54"/>
      <c r="IS1198" s="54"/>
      <c r="IT1198" s="54"/>
      <c r="IU1198" s="54"/>
      <c r="IV1198" s="54"/>
      <c r="IW1198" s="54"/>
      <c r="IX1198" s="54"/>
      <c r="IY1198" s="54"/>
      <c r="IZ1198" s="54"/>
      <c r="JA1198" s="16"/>
      <c r="JB1198" s="16"/>
      <c r="JC1198" s="16"/>
      <c r="JD1198" s="16"/>
    </row>
    <row r="1199" spans="1:264" s="6" customFormat="1" x14ac:dyDescent="0.25">
      <c r="A1199" s="55">
        <v>1195</v>
      </c>
      <c r="B1199" s="56">
        <f>ESTUDIANTES!B1199</f>
        <v>0</v>
      </c>
      <c r="C1199" s="56">
        <f>ESTUDIANTES!C1199</f>
        <v>0</v>
      </c>
      <c r="D1199" s="97">
        <f>ESTUDIANTES!D1199</f>
        <v>0</v>
      </c>
      <c r="E1199" s="97"/>
      <c r="F1199" s="97"/>
      <c r="G1199" s="97"/>
      <c r="H1199" s="57">
        <f>ESTUDIANTES!H1199</f>
        <v>0</v>
      </c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  <c r="AL1199" s="54"/>
      <c r="AM1199" s="54"/>
      <c r="AN1199" s="54"/>
      <c r="AO1199" s="54"/>
      <c r="AP1199" s="54"/>
      <c r="AQ1199" s="54"/>
      <c r="AR1199" s="54"/>
      <c r="AS1199" s="54"/>
      <c r="AT1199" s="54"/>
      <c r="AU1199" s="54"/>
      <c r="AV1199" s="54"/>
      <c r="AW1199" s="54"/>
      <c r="AX1199" s="54"/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  <c r="BO1199" s="54"/>
      <c r="BP1199" s="54"/>
      <c r="BQ1199" s="54"/>
      <c r="BR1199" s="54"/>
      <c r="BS1199" s="54"/>
      <c r="BT1199" s="54"/>
      <c r="BU1199" s="54"/>
      <c r="BV1199" s="54"/>
      <c r="BW1199" s="54"/>
      <c r="BX1199" s="54"/>
      <c r="BY1199" s="54"/>
      <c r="BZ1199" s="54"/>
      <c r="CA1199" s="54"/>
      <c r="CB1199" s="54"/>
      <c r="CC1199" s="54"/>
      <c r="CD1199" s="54"/>
      <c r="CE1199" s="54"/>
      <c r="CF1199" s="54"/>
      <c r="CG1199" s="54"/>
      <c r="CH1199" s="54"/>
      <c r="CI1199" s="54"/>
      <c r="CJ1199" s="54"/>
      <c r="CK1199" s="54"/>
      <c r="CL1199" s="54"/>
      <c r="CM1199" s="54"/>
      <c r="CN1199" s="54"/>
      <c r="CO1199" s="54"/>
      <c r="CP1199" s="54"/>
      <c r="CQ1199" s="54"/>
      <c r="CR1199" s="54"/>
      <c r="CS1199" s="54"/>
      <c r="CT1199" s="54"/>
      <c r="CU1199" s="54"/>
      <c r="CV1199" s="54"/>
      <c r="CW1199" s="54"/>
      <c r="CX1199" s="54"/>
      <c r="CY1199" s="54"/>
      <c r="CZ1199" s="54"/>
      <c r="DA1199" s="54"/>
      <c r="DB1199" s="54"/>
      <c r="DC1199" s="54"/>
      <c r="DD1199" s="54"/>
      <c r="DE1199" s="54"/>
      <c r="DF1199" s="54"/>
      <c r="DG1199" s="54"/>
      <c r="DH1199" s="54"/>
      <c r="DI1199" s="54"/>
      <c r="DJ1199" s="54"/>
      <c r="DK1199" s="54"/>
      <c r="DL1199" s="54"/>
      <c r="DM1199" s="54"/>
      <c r="DN1199" s="54"/>
      <c r="DO1199" s="54"/>
      <c r="DP1199" s="54"/>
      <c r="DQ1199" s="54"/>
      <c r="DR1199" s="54"/>
      <c r="DS1199" s="54"/>
      <c r="DT1199" s="54"/>
      <c r="DU1199" s="54"/>
      <c r="DV1199" s="54"/>
      <c r="DW1199" s="54"/>
      <c r="DX1199" s="54"/>
      <c r="DY1199" s="54"/>
      <c r="DZ1199" s="54"/>
      <c r="EA1199" s="54"/>
      <c r="EB1199" s="54"/>
      <c r="EC1199" s="54"/>
      <c r="ED1199" s="54"/>
      <c r="EE1199" s="54"/>
      <c r="EF1199" s="54"/>
      <c r="EG1199" s="54"/>
      <c r="EH1199" s="54"/>
      <c r="EI1199" s="54"/>
      <c r="EJ1199" s="54"/>
      <c r="EK1199" s="54"/>
      <c r="EL1199" s="54"/>
      <c r="EM1199" s="54"/>
      <c r="EN1199" s="54"/>
      <c r="EO1199" s="54"/>
      <c r="EP1199" s="54"/>
      <c r="EQ1199" s="54"/>
      <c r="ER1199" s="54"/>
      <c r="ES1199" s="54"/>
      <c r="ET1199" s="54"/>
      <c r="EU1199" s="54"/>
      <c r="EV1199" s="54"/>
      <c r="EW1199" s="54"/>
      <c r="EX1199" s="54"/>
      <c r="EY1199" s="54"/>
      <c r="EZ1199" s="54"/>
      <c r="FA1199" s="54"/>
      <c r="FB1199" s="54"/>
      <c r="FC1199" s="54"/>
      <c r="FD1199" s="54"/>
      <c r="FE1199" s="54"/>
      <c r="FF1199" s="54"/>
      <c r="FG1199" s="54"/>
      <c r="FH1199" s="54"/>
      <c r="FI1199" s="54"/>
      <c r="FJ1199" s="54"/>
      <c r="FK1199" s="54"/>
      <c r="FL1199" s="54"/>
      <c r="FM1199" s="54"/>
      <c r="FN1199" s="54"/>
      <c r="FO1199" s="54"/>
      <c r="FP1199" s="54"/>
      <c r="FQ1199" s="54"/>
      <c r="FR1199" s="54"/>
      <c r="FS1199" s="54"/>
      <c r="FT1199" s="54"/>
      <c r="FU1199" s="54"/>
      <c r="FV1199" s="54"/>
      <c r="FW1199" s="54"/>
      <c r="FX1199" s="54"/>
      <c r="FY1199" s="54"/>
      <c r="FZ1199" s="54"/>
      <c r="GA1199" s="54"/>
      <c r="GB1199" s="54"/>
      <c r="GC1199" s="54"/>
      <c r="GD1199" s="54"/>
      <c r="GE1199" s="54"/>
      <c r="GF1199" s="54"/>
      <c r="GG1199" s="54"/>
      <c r="GH1199" s="54"/>
      <c r="GI1199" s="54"/>
      <c r="GJ1199" s="54"/>
      <c r="GK1199" s="54"/>
      <c r="GL1199" s="54"/>
      <c r="GM1199" s="54"/>
      <c r="GN1199" s="54"/>
      <c r="GO1199" s="54"/>
      <c r="GP1199" s="54"/>
      <c r="GQ1199" s="54"/>
      <c r="GR1199" s="54"/>
      <c r="GS1199" s="54"/>
      <c r="GT1199" s="54"/>
      <c r="GU1199" s="54"/>
      <c r="GV1199" s="54"/>
      <c r="GW1199" s="54"/>
      <c r="GX1199" s="54"/>
      <c r="GY1199" s="54"/>
      <c r="GZ1199" s="54"/>
      <c r="HA1199" s="54"/>
      <c r="HB1199" s="54"/>
      <c r="HC1199" s="54"/>
      <c r="HD1199" s="54"/>
      <c r="HE1199" s="54"/>
      <c r="HF1199" s="54"/>
      <c r="HG1199" s="54"/>
      <c r="HH1199" s="54"/>
      <c r="HI1199" s="54"/>
      <c r="HJ1199" s="54"/>
      <c r="HK1199" s="54"/>
      <c r="HL1199" s="54"/>
      <c r="HM1199" s="54"/>
      <c r="HN1199" s="54"/>
      <c r="HO1199" s="54"/>
      <c r="HP1199" s="54"/>
      <c r="HQ1199" s="54"/>
      <c r="HR1199" s="54"/>
      <c r="HS1199" s="54"/>
      <c r="HT1199" s="54"/>
      <c r="HU1199" s="54"/>
      <c r="HV1199" s="54"/>
      <c r="HW1199" s="54"/>
      <c r="HX1199" s="54"/>
      <c r="HY1199" s="54"/>
      <c r="HZ1199" s="54"/>
      <c r="IA1199" s="54"/>
      <c r="IB1199" s="54"/>
      <c r="IC1199" s="54"/>
      <c r="ID1199" s="54"/>
      <c r="IE1199" s="54"/>
      <c r="IF1199" s="54"/>
      <c r="IG1199" s="54"/>
      <c r="IH1199" s="54"/>
      <c r="II1199" s="54"/>
      <c r="IJ1199" s="54"/>
      <c r="IK1199" s="54"/>
      <c r="IL1199" s="54"/>
      <c r="IM1199" s="54"/>
      <c r="IN1199" s="54"/>
      <c r="IO1199" s="54"/>
      <c r="IP1199" s="54"/>
      <c r="IQ1199" s="54"/>
      <c r="IR1199" s="54"/>
      <c r="IS1199" s="54"/>
      <c r="IT1199" s="54"/>
      <c r="IU1199" s="54"/>
      <c r="IV1199" s="54"/>
      <c r="IW1199" s="54"/>
      <c r="IX1199" s="54"/>
      <c r="IY1199" s="54"/>
      <c r="IZ1199" s="54"/>
      <c r="JA1199" s="16"/>
      <c r="JB1199" s="16"/>
      <c r="JC1199" s="16"/>
      <c r="JD1199" s="16"/>
    </row>
    <row r="1200" spans="1:264" s="6" customFormat="1" x14ac:dyDescent="0.25">
      <c r="A1200" s="55">
        <v>1196</v>
      </c>
      <c r="B1200" s="56">
        <f>ESTUDIANTES!B1200</f>
        <v>0</v>
      </c>
      <c r="C1200" s="56">
        <f>ESTUDIANTES!C1200</f>
        <v>0</v>
      </c>
      <c r="D1200" s="97">
        <f>ESTUDIANTES!D1200</f>
        <v>0</v>
      </c>
      <c r="E1200" s="97"/>
      <c r="F1200" s="97"/>
      <c r="G1200" s="97"/>
      <c r="H1200" s="57">
        <f>ESTUDIANTES!H1200</f>
        <v>0</v>
      </c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  <c r="AL1200" s="54"/>
      <c r="AM1200" s="54"/>
      <c r="AN1200" s="54"/>
      <c r="AO1200" s="54"/>
      <c r="AP1200" s="54"/>
      <c r="AQ1200" s="54"/>
      <c r="AR1200" s="54"/>
      <c r="AS1200" s="54"/>
      <c r="AT1200" s="54"/>
      <c r="AU1200" s="54"/>
      <c r="AV1200" s="54"/>
      <c r="AW1200" s="54"/>
      <c r="AX1200" s="54"/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  <c r="BO1200" s="54"/>
      <c r="BP1200" s="54"/>
      <c r="BQ1200" s="54"/>
      <c r="BR1200" s="54"/>
      <c r="BS1200" s="54"/>
      <c r="BT1200" s="54"/>
      <c r="BU1200" s="54"/>
      <c r="BV1200" s="54"/>
      <c r="BW1200" s="54"/>
      <c r="BX1200" s="54"/>
      <c r="BY1200" s="54"/>
      <c r="BZ1200" s="54"/>
      <c r="CA1200" s="54"/>
      <c r="CB1200" s="54"/>
      <c r="CC1200" s="54"/>
      <c r="CD1200" s="54"/>
      <c r="CE1200" s="54"/>
      <c r="CF1200" s="54"/>
      <c r="CG1200" s="54"/>
      <c r="CH1200" s="54"/>
      <c r="CI1200" s="54"/>
      <c r="CJ1200" s="54"/>
      <c r="CK1200" s="54"/>
      <c r="CL1200" s="54"/>
      <c r="CM1200" s="54"/>
      <c r="CN1200" s="54"/>
      <c r="CO1200" s="54"/>
      <c r="CP1200" s="54"/>
      <c r="CQ1200" s="54"/>
      <c r="CR1200" s="54"/>
      <c r="CS1200" s="54"/>
      <c r="CT1200" s="54"/>
      <c r="CU1200" s="54"/>
      <c r="CV1200" s="54"/>
      <c r="CW1200" s="54"/>
      <c r="CX1200" s="54"/>
      <c r="CY1200" s="54"/>
      <c r="CZ1200" s="54"/>
      <c r="DA1200" s="54"/>
      <c r="DB1200" s="54"/>
      <c r="DC1200" s="54"/>
      <c r="DD1200" s="54"/>
      <c r="DE1200" s="54"/>
      <c r="DF1200" s="54"/>
      <c r="DG1200" s="54"/>
      <c r="DH1200" s="54"/>
      <c r="DI1200" s="54"/>
      <c r="DJ1200" s="54"/>
      <c r="DK1200" s="54"/>
      <c r="DL1200" s="54"/>
      <c r="DM1200" s="54"/>
      <c r="DN1200" s="54"/>
      <c r="DO1200" s="54"/>
      <c r="DP1200" s="54"/>
      <c r="DQ1200" s="54"/>
      <c r="DR1200" s="54"/>
      <c r="DS1200" s="54"/>
      <c r="DT1200" s="54"/>
      <c r="DU1200" s="54"/>
      <c r="DV1200" s="54"/>
      <c r="DW1200" s="54"/>
      <c r="DX1200" s="54"/>
      <c r="DY1200" s="54"/>
      <c r="DZ1200" s="54"/>
      <c r="EA1200" s="54"/>
      <c r="EB1200" s="54"/>
      <c r="EC1200" s="54"/>
      <c r="ED1200" s="54"/>
      <c r="EE1200" s="54"/>
      <c r="EF1200" s="54"/>
      <c r="EG1200" s="54"/>
      <c r="EH1200" s="54"/>
      <c r="EI1200" s="54"/>
      <c r="EJ1200" s="54"/>
      <c r="EK1200" s="54"/>
      <c r="EL1200" s="54"/>
      <c r="EM1200" s="54"/>
      <c r="EN1200" s="54"/>
      <c r="EO1200" s="54"/>
      <c r="EP1200" s="54"/>
      <c r="EQ1200" s="54"/>
      <c r="ER1200" s="54"/>
      <c r="ES1200" s="54"/>
      <c r="ET1200" s="54"/>
      <c r="EU1200" s="54"/>
      <c r="EV1200" s="54"/>
      <c r="EW1200" s="54"/>
      <c r="EX1200" s="54"/>
      <c r="EY1200" s="54"/>
      <c r="EZ1200" s="54"/>
      <c r="FA1200" s="54"/>
      <c r="FB1200" s="54"/>
      <c r="FC1200" s="54"/>
      <c r="FD1200" s="54"/>
      <c r="FE1200" s="54"/>
      <c r="FF1200" s="54"/>
      <c r="FG1200" s="54"/>
      <c r="FH1200" s="54"/>
      <c r="FI1200" s="54"/>
      <c r="FJ1200" s="54"/>
      <c r="FK1200" s="54"/>
      <c r="FL1200" s="54"/>
      <c r="FM1200" s="54"/>
      <c r="FN1200" s="54"/>
      <c r="FO1200" s="54"/>
      <c r="FP1200" s="54"/>
      <c r="FQ1200" s="54"/>
      <c r="FR1200" s="54"/>
      <c r="FS1200" s="54"/>
      <c r="FT1200" s="54"/>
      <c r="FU1200" s="54"/>
      <c r="FV1200" s="54"/>
      <c r="FW1200" s="54"/>
      <c r="FX1200" s="54"/>
      <c r="FY1200" s="54"/>
      <c r="FZ1200" s="54"/>
      <c r="GA1200" s="54"/>
      <c r="GB1200" s="54"/>
      <c r="GC1200" s="54"/>
      <c r="GD1200" s="54"/>
      <c r="GE1200" s="54"/>
      <c r="GF1200" s="54"/>
      <c r="GG1200" s="54"/>
      <c r="GH1200" s="54"/>
      <c r="GI1200" s="54"/>
      <c r="GJ1200" s="54"/>
      <c r="GK1200" s="54"/>
      <c r="GL1200" s="54"/>
      <c r="GM1200" s="54"/>
      <c r="GN1200" s="54"/>
      <c r="GO1200" s="54"/>
      <c r="GP1200" s="54"/>
      <c r="GQ1200" s="54"/>
      <c r="GR1200" s="54"/>
      <c r="GS1200" s="54"/>
      <c r="GT1200" s="54"/>
      <c r="GU1200" s="54"/>
      <c r="GV1200" s="54"/>
      <c r="GW1200" s="54"/>
      <c r="GX1200" s="54"/>
      <c r="GY1200" s="54"/>
      <c r="GZ1200" s="54"/>
      <c r="HA1200" s="54"/>
      <c r="HB1200" s="54"/>
      <c r="HC1200" s="54"/>
      <c r="HD1200" s="54"/>
      <c r="HE1200" s="54"/>
      <c r="HF1200" s="54"/>
      <c r="HG1200" s="54"/>
      <c r="HH1200" s="54"/>
      <c r="HI1200" s="54"/>
      <c r="HJ1200" s="54"/>
      <c r="HK1200" s="54"/>
      <c r="HL1200" s="54"/>
      <c r="HM1200" s="54"/>
      <c r="HN1200" s="54"/>
      <c r="HO1200" s="54"/>
      <c r="HP1200" s="54"/>
      <c r="HQ1200" s="54"/>
      <c r="HR1200" s="54"/>
      <c r="HS1200" s="54"/>
      <c r="HT1200" s="54"/>
      <c r="HU1200" s="54"/>
      <c r="HV1200" s="54"/>
      <c r="HW1200" s="54"/>
      <c r="HX1200" s="54"/>
      <c r="HY1200" s="54"/>
      <c r="HZ1200" s="54"/>
      <c r="IA1200" s="54"/>
      <c r="IB1200" s="54"/>
      <c r="IC1200" s="54"/>
      <c r="ID1200" s="54"/>
      <c r="IE1200" s="54"/>
      <c r="IF1200" s="54"/>
      <c r="IG1200" s="54"/>
      <c r="IH1200" s="54"/>
      <c r="II1200" s="54"/>
      <c r="IJ1200" s="54"/>
      <c r="IK1200" s="54"/>
      <c r="IL1200" s="54"/>
      <c r="IM1200" s="54"/>
      <c r="IN1200" s="54"/>
      <c r="IO1200" s="54"/>
      <c r="IP1200" s="54"/>
      <c r="IQ1200" s="54"/>
      <c r="IR1200" s="54"/>
      <c r="IS1200" s="54"/>
      <c r="IT1200" s="54"/>
      <c r="IU1200" s="54"/>
      <c r="IV1200" s="54"/>
      <c r="IW1200" s="54"/>
      <c r="IX1200" s="54"/>
      <c r="IY1200" s="54"/>
      <c r="IZ1200" s="54"/>
      <c r="JA1200" s="16"/>
      <c r="JB1200" s="16"/>
      <c r="JC1200" s="16"/>
      <c r="JD1200" s="16"/>
    </row>
    <row r="1201" spans="1:264" s="6" customFormat="1" x14ac:dyDescent="0.25">
      <c r="A1201" s="55">
        <v>1197</v>
      </c>
      <c r="B1201" s="56">
        <f>ESTUDIANTES!B1201</f>
        <v>0</v>
      </c>
      <c r="C1201" s="56">
        <f>ESTUDIANTES!C1201</f>
        <v>0</v>
      </c>
      <c r="D1201" s="97">
        <f>ESTUDIANTES!D1201</f>
        <v>0</v>
      </c>
      <c r="E1201" s="97"/>
      <c r="F1201" s="97"/>
      <c r="G1201" s="97"/>
      <c r="H1201" s="57">
        <f>ESTUDIANTES!H1201</f>
        <v>0</v>
      </c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  <c r="AL1201" s="54"/>
      <c r="AM1201" s="54"/>
      <c r="AN1201" s="54"/>
      <c r="AO1201" s="54"/>
      <c r="AP1201" s="54"/>
      <c r="AQ1201" s="54"/>
      <c r="AR1201" s="54"/>
      <c r="AS1201" s="54"/>
      <c r="AT1201" s="54"/>
      <c r="AU1201" s="54"/>
      <c r="AV1201" s="54"/>
      <c r="AW1201" s="54"/>
      <c r="AX1201" s="54"/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  <c r="BO1201" s="54"/>
      <c r="BP1201" s="54"/>
      <c r="BQ1201" s="54"/>
      <c r="BR1201" s="54"/>
      <c r="BS1201" s="54"/>
      <c r="BT1201" s="54"/>
      <c r="BU1201" s="54"/>
      <c r="BV1201" s="54"/>
      <c r="BW1201" s="54"/>
      <c r="BX1201" s="54"/>
      <c r="BY1201" s="54"/>
      <c r="BZ1201" s="54"/>
      <c r="CA1201" s="54"/>
      <c r="CB1201" s="54"/>
      <c r="CC1201" s="54"/>
      <c r="CD1201" s="54"/>
      <c r="CE1201" s="54"/>
      <c r="CF1201" s="54"/>
      <c r="CG1201" s="54"/>
      <c r="CH1201" s="54"/>
      <c r="CI1201" s="54"/>
      <c r="CJ1201" s="54"/>
      <c r="CK1201" s="54"/>
      <c r="CL1201" s="54"/>
      <c r="CM1201" s="54"/>
      <c r="CN1201" s="54"/>
      <c r="CO1201" s="54"/>
      <c r="CP1201" s="54"/>
      <c r="CQ1201" s="54"/>
      <c r="CR1201" s="54"/>
      <c r="CS1201" s="54"/>
      <c r="CT1201" s="54"/>
      <c r="CU1201" s="54"/>
      <c r="CV1201" s="54"/>
      <c r="CW1201" s="54"/>
      <c r="CX1201" s="54"/>
      <c r="CY1201" s="54"/>
      <c r="CZ1201" s="54"/>
      <c r="DA1201" s="54"/>
      <c r="DB1201" s="54"/>
      <c r="DC1201" s="54"/>
      <c r="DD1201" s="54"/>
      <c r="DE1201" s="54"/>
      <c r="DF1201" s="54"/>
      <c r="DG1201" s="54"/>
      <c r="DH1201" s="54"/>
      <c r="DI1201" s="54"/>
      <c r="DJ1201" s="54"/>
      <c r="DK1201" s="54"/>
      <c r="DL1201" s="54"/>
      <c r="DM1201" s="54"/>
      <c r="DN1201" s="54"/>
      <c r="DO1201" s="54"/>
      <c r="DP1201" s="54"/>
      <c r="DQ1201" s="54"/>
      <c r="DR1201" s="54"/>
      <c r="DS1201" s="54"/>
      <c r="DT1201" s="54"/>
      <c r="DU1201" s="54"/>
      <c r="DV1201" s="54"/>
      <c r="DW1201" s="54"/>
      <c r="DX1201" s="54"/>
      <c r="DY1201" s="54"/>
      <c r="DZ1201" s="54"/>
      <c r="EA1201" s="54"/>
      <c r="EB1201" s="54"/>
      <c r="EC1201" s="54"/>
      <c r="ED1201" s="54"/>
      <c r="EE1201" s="54"/>
      <c r="EF1201" s="54"/>
      <c r="EG1201" s="54"/>
      <c r="EH1201" s="54"/>
      <c r="EI1201" s="54"/>
      <c r="EJ1201" s="54"/>
      <c r="EK1201" s="54"/>
      <c r="EL1201" s="54"/>
      <c r="EM1201" s="54"/>
      <c r="EN1201" s="54"/>
      <c r="EO1201" s="54"/>
      <c r="EP1201" s="54"/>
      <c r="EQ1201" s="54"/>
      <c r="ER1201" s="54"/>
      <c r="ES1201" s="54"/>
      <c r="ET1201" s="54"/>
      <c r="EU1201" s="54"/>
      <c r="EV1201" s="54"/>
      <c r="EW1201" s="54"/>
      <c r="EX1201" s="54"/>
      <c r="EY1201" s="54"/>
      <c r="EZ1201" s="54"/>
      <c r="FA1201" s="54"/>
      <c r="FB1201" s="54"/>
      <c r="FC1201" s="54"/>
      <c r="FD1201" s="54"/>
      <c r="FE1201" s="54"/>
      <c r="FF1201" s="54"/>
      <c r="FG1201" s="54"/>
      <c r="FH1201" s="54"/>
      <c r="FI1201" s="54"/>
      <c r="FJ1201" s="54"/>
      <c r="FK1201" s="54"/>
      <c r="FL1201" s="54"/>
      <c r="FM1201" s="54"/>
      <c r="FN1201" s="54"/>
      <c r="FO1201" s="54"/>
      <c r="FP1201" s="54"/>
      <c r="FQ1201" s="54"/>
      <c r="FR1201" s="54"/>
      <c r="FS1201" s="54"/>
      <c r="FT1201" s="54"/>
      <c r="FU1201" s="54"/>
      <c r="FV1201" s="54"/>
      <c r="FW1201" s="54"/>
      <c r="FX1201" s="54"/>
      <c r="FY1201" s="54"/>
      <c r="FZ1201" s="54"/>
      <c r="GA1201" s="54"/>
      <c r="GB1201" s="54"/>
      <c r="GC1201" s="54"/>
      <c r="GD1201" s="54"/>
      <c r="GE1201" s="54"/>
      <c r="GF1201" s="54"/>
      <c r="GG1201" s="54"/>
      <c r="GH1201" s="54"/>
      <c r="GI1201" s="54"/>
      <c r="GJ1201" s="54"/>
      <c r="GK1201" s="54"/>
      <c r="GL1201" s="54"/>
      <c r="GM1201" s="54"/>
      <c r="GN1201" s="54"/>
      <c r="GO1201" s="54"/>
      <c r="GP1201" s="54"/>
      <c r="GQ1201" s="54"/>
      <c r="GR1201" s="54"/>
      <c r="GS1201" s="54"/>
      <c r="GT1201" s="54"/>
      <c r="GU1201" s="54"/>
      <c r="GV1201" s="54"/>
      <c r="GW1201" s="54"/>
      <c r="GX1201" s="54"/>
      <c r="GY1201" s="54"/>
      <c r="GZ1201" s="54"/>
      <c r="HA1201" s="54"/>
      <c r="HB1201" s="54"/>
      <c r="HC1201" s="54"/>
      <c r="HD1201" s="54"/>
      <c r="HE1201" s="54"/>
      <c r="HF1201" s="54"/>
      <c r="HG1201" s="54"/>
      <c r="HH1201" s="54"/>
      <c r="HI1201" s="54"/>
      <c r="HJ1201" s="54"/>
      <c r="HK1201" s="54"/>
      <c r="HL1201" s="54"/>
      <c r="HM1201" s="54"/>
      <c r="HN1201" s="54"/>
      <c r="HO1201" s="54"/>
      <c r="HP1201" s="54"/>
      <c r="HQ1201" s="54"/>
      <c r="HR1201" s="54"/>
      <c r="HS1201" s="54"/>
      <c r="HT1201" s="54"/>
      <c r="HU1201" s="54"/>
      <c r="HV1201" s="54"/>
      <c r="HW1201" s="54"/>
      <c r="HX1201" s="54"/>
      <c r="HY1201" s="54"/>
      <c r="HZ1201" s="54"/>
      <c r="IA1201" s="54"/>
      <c r="IB1201" s="54"/>
      <c r="IC1201" s="54"/>
      <c r="ID1201" s="54"/>
      <c r="IE1201" s="54"/>
      <c r="IF1201" s="54"/>
      <c r="IG1201" s="54"/>
      <c r="IH1201" s="54"/>
      <c r="II1201" s="54"/>
      <c r="IJ1201" s="54"/>
      <c r="IK1201" s="54"/>
      <c r="IL1201" s="54"/>
      <c r="IM1201" s="54"/>
      <c r="IN1201" s="54"/>
      <c r="IO1201" s="54"/>
      <c r="IP1201" s="54"/>
      <c r="IQ1201" s="54"/>
      <c r="IR1201" s="54"/>
      <c r="IS1201" s="54"/>
      <c r="IT1201" s="54"/>
      <c r="IU1201" s="54"/>
      <c r="IV1201" s="54"/>
      <c r="IW1201" s="54"/>
      <c r="IX1201" s="54"/>
      <c r="IY1201" s="54"/>
      <c r="IZ1201" s="54"/>
      <c r="JA1201" s="16"/>
      <c r="JB1201" s="16"/>
      <c r="JC1201" s="16"/>
      <c r="JD1201" s="16"/>
    </row>
    <row r="1202" spans="1:264" s="6" customFormat="1" x14ac:dyDescent="0.25">
      <c r="A1202" s="55">
        <v>1198</v>
      </c>
      <c r="B1202" s="56">
        <f>ESTUDIANTES!B1202</f>
        <v>0</v>
      </c>
      <c r="C1202" s="56">
        <f>ESTUDIANTES!C1202</f>
        <v>0</v>
      </c>
      <c r="D1202" s="97">
        <f>ESTUDIANTES!D1202</f>
        <v>0</v>
      </c>
      <c r="E1202" s="97"/>
      <c r="F1202" s="97"/>
      <c r="G1202" s="97"/>
      <c r="H1202" s="57">
        <f>ESTUDIANTES!H1202</f>
        <v>0</v>
      </c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  <c r="AL1202" s="54"/>
      <c r="AM1202" s="54"/>
      <c r="AN1202" s="54"/>
      <c r="AO1202" s="54"/>
      <c r="AP1202" s="54"/>
      <c r="AQ1202" s="54"/>
      <c r="AR1202" s="54"/>
      <c r="AS1202" s="54"/>
      <c r="AT1202" s="54"/>
      <c r="AU1202" s="54"/>
      <c r="AV1202" s="54"/>
      <c r="AW1202" s="54"/>
      <c r="AX1202" s="54"/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  <c r="BO1202" s="54"/>
      <c r="BP1202" s="54"/>
      <c r="BQ1202" s="54"/>
      <c r="BR1202" s="54"/>
      <c r="BS1202" s="54"/>
      <c r="BT1202" s="54"/>
      <c r="BU1202" s="54"/>
      <c r="BV1202" s="54"/>
      <c r="BW1202" s="54"/>
      <c r="BX1202" s="54"/>
      <c r="BY1202" s="54"/>
      <c r="BZ1202" s="54"/>
      <c r="CA1202" s="54"/>
      <c r="CB1202" s="54"/>
      <c r="CC1202" s="54"/>
      <c r="CD1202" s="54"/>
      <c r="CE1202" s="54"/>
      <c r="CF1202" s="54"/>
      <c r="CG1202" s="54"/>
      <c r="CH1202" s="54"/>
      <c r="CI1202" s="54"/>
      <c r="CJ1202" s="54"/>
      <c r="CK1202" s="54"/>
      <c r="CL1202" s="54"/>
      <c r="CM1202" s="54"/>
      <c r="CN1202" s="54"/>
      <c r="CO1202" s="54"/>
      <c r="CP1202" s="54"/>
      <c r="CQ1202" s="54"/>
      <c r="CR1202" s="54"/>
      <c r="CS1202" s="54"/>
      <c r="CT1202" s="54"/>
      <c r="CU1202" s="54"/>
      <c r="CV1202" s="54"/>
      <c r="CW1202" s="54"/>
      <c r="CX1202" s="54"/>
      <c r="CY1202" s="54"/>
      <c r="CZ1202" s="54"/>
      <c r="DA1202" s="54"/>
      <c r="DB1202" s="54"/>
      <c r="DC1202" s="54"/>
      <c r="DD1202" s="54"/>
      <c r="DE1202" s="54"/>
      <c r="DF1202" s="54"/>
      <c r="DG1202" s="54"/>
      <c r="DH1202" s="54"/>
      <c r="DI1202" s="54"/>
      <c r="DJ1202" s="54"/>
      <c r="DK1202" s="54"/>
      <c r="DL1202" s="54"/>
      <c r="DM1202" s="54"/>
      <c r="DN1202" s="54"/>
      <c r="DO1202" s="54"/>
      <c r="DP1202" s="54"/>
      <c r="DQ1202" s="54"/>
      <c r="DR1202" s="54"/>
      <c r="DS1202" s="54"/>
      <c r="DT1202" s="54"/>
      <c r="DU1202" s="54"/>
      <c r="DV1202" s="54"/>
      <c r="DW1202" s="54"/>
      <c r="DX1202" s="54"/>
      <c r="DY1202" s="54"/>
      <c r="DZ1202" s="54"/>
      <c r="EA1202" s="54"/>
      <c r="EB1202" s="54"/>
      <c r="EC1202" s="54"/>
      <c r="ED1202" s="54"/>
      <c r="EE1202" s="54"/>
      <c r="EF1202" s="54"/>
      <c r="EG1202" s="54"/>
      <c r="EH1202" s="54"/>
      <c r="EI1202" s="54"/>
      <c r="EJ1202" s="54"/>
      <c r="EK1202" s="54"/>
      <c r="EL1202" s="54"/>
      <c r="EM1202" s="54"/>
      <c r="EN1202" s="54"/>
      <c r="EO1202" s="54"/>
      <c r="EP1202" s="54"/>
      <c r="EQ1202" s="54"/>
      <c r="ER1202" s="54"/>
      <c r="ES1202" s="54"/>
      <c r="ET1202" s="54"/>
      <c r="EU1202" s="54"/>
      <c r="EV1202" s="54"/>
      <c r="EW1202" s="54"/>
      <c r="EX1202" s="54"/>
      <c r="EY1202" s="54"/>
      <c r="EZ1202" s="54"/>
      <c r="FA1202" s="54"/>
      <c r="FB1202" s="54"/>
      <c r="FC1202" s="54"/>
      <c r="FD1202" s="54"/>
      <c r="FE1202" s="54"/>
      <c r="FF1202" s="54"/>
      <c r="FG1202" s="54"/>
      <c r="FH1202" s="54"/>
      <c r="FI1202" s="54"/>
      <c r="FJ1202" s="54"/>
      <c r="FK1202" s="54"/>
      <c r="FL1202" s="54"/>
      <c r="FM1202" s="54"/>
      <c r="FN1202" s="54"/>
      <c r="FO1202" s="54"/>
      <c r="FP1202" s="54"/>
      <c r="FQ1202" s="54"/>
      <c r="FR1202" s="54"/>
      <c r="FS1202" s="54"/>
      <c r="FT1202" s="54"/>
      <c r="FU1202" s="54"/>
      <c r="FV1202" s="54"/>
      <c r="FW1202" s="54"/>
      <c r="FX1202" s="54"/>
      <c r="FY1202" s="54"/>
      <c r="FZ1202" s="54"/>
      <c r="GA1202" s="54"/>
      <c r="GB1202" s="54"/>
      <c r="GC1202" s="54"/>
      <c r="GD1202" s="54"/>
      <c r="GE1202" s="54"/>
      <c r="GF1202" s="54"/>
      <c r="GG1202" s="54"/>
      <c r="GH1202" s="54"/>
      <c r="GI1202" s="54"/>
      <c r="GJ1202" s="54"/>
      <c r="GK1202" s="54"/>
      <c r="GL1202" s="54"/>
      <c r="GM1202" s="54"/>
      <c r="GN1202" s="54"/>
      <c r="GO1202" s="54"/>
      <c r="GP1202" s="54"/>
      <c r="GQ1202" s="54"/>
      <c r="GR1202" s="54"/>
      <c r="GS1202" s="54"/>
      <c r="GT1202" s="54"/>
      <c r="GU1202" s="54"/>
      <c r="GV1202" s="54"/>
      <c r="GW1202" s="54"/>
      <c r="GX1202" s="54"/>
      <c r="GY1202" s="54"/>
      <c r="GZ1202" s="54"/>
      <c r="HA1202" s="54"/>
      <c r="HB1202" s="54"/>
      <c r="HC1202" s="54"/>
      <c r="HD1202" s="54"/>
      <c r="HE1202" s="54"/>
      <c r="HF1202" s="54"/>
      <c r="HG1202" s="54"/>
      <c r="HH1202" s="54"/>
      <c r="HI1202" s="54"/>
      <c r="HJ1202" s="54"/>
      <c r="HK1202" s="54"/>
      <c r="HL1202" s="54"/>
      <c r="HM1202" s="54"/>
      <c r="HN1202" s="54"/>
      <c r="HO1202" s="54"/>
      <c r="HP1202" s="54"/>
      <c r="HQ1202" s="54"/>
      <c r="HR1202" s="54"/>
      <c r="HS1202" s="54"/>
      <c r="HT1202" s="54"/>
      <c r="HU1202" s="54"/>
      <c r="HV1202" s="54"/>
      <c r="HW1202" s="54"/>
      <c r="HX1202" s="54"/>
      <c r="HY1202" s="54"/>
      <c r="HZ1202" s="54"/>
      <c r="IA1202" s="54"/>
      <c r="IB1202" s="54"/>
      <c r="IC1202" s="54"/>
      <c r="ID1202" s="54"/>
      <c r="IE1202" s="54"/>
      <c r="IF1202" s="54"/>
      <c r="IG1202" s="54"/>
      <c r="IH1202" s="54"/>
      <c r="II1202" s="54"/>
      <c r="IJ1202" s="54"/>
      <c r="IK1202" s="54"/>
      <c r="IL1202" s="54"/>
      <c r="IM1202" s="54"/>
      <c r="IN1202" s="54"/>
      <c r="IO1202" s="54"/>
      <c r="IP1202" s="54"/>
      <c r="IQ1202" s="54"/>
      <c r="IR1202" s="54"/>
      <c r="IS1202" s="54"/>
      <c r="IT1202" s="54"/>
      <c r="IU1202" s="54"/>
      <c r="IV1202" s="54"/>
      <c r="IW1202" s="54"/>
      <c r="IX1202" s="54"/>
      <c r="IY1202" s="54"/>
      <c r="IZ1202" s="54"/>
      <c r="JA1202" s="16"/>
      <c r="JB1202" s="16"/>
      <c r="JC1202" s="16"/>
      <c r="JD1202" s="16"/>
    </row>
    <row r="1203" spans="1:264" s="6" customFormat="1" x14ac:dyDescent="0.25">
      <c r="A1203" s="55">
        <v>1199</v>
      </c>
      <c r="B1203" s="56">
        <f>ESTUDIANTES!B1203</f>
        <v>0</v>
      </c>
      <c r="C1203" s="56">
        <f>ESTUDIANTES!C1203</f>
        <v>0</v>
      </c>
      <c r="D1203" s="97">
        <f>ESTUDIANTES!D1203</f>
        <v>0</v>
      </c>
      <c r="E1203" s="97"/>
      <c r="F1203" s="97"/>
      <c r="G1203" s="97"/>
      <c r="H1203" s="57">
        <f>ESTUDIANTES!H1203</f>
        <v>0</v>
      </c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54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  <c r="AL1203" s="54"/>
      <c r="AM1203" s="54"/>
      <c r="AN1203" s="54"/>
      <c r="AO1203" s="54"/>
      <c r="AP1203" s="54"/>
      <c r="AQ1203" s="54"/>
      <c r="AR1203" s="54"/>
      <c r="AS1203" s="54"/>
      <c r="AT1203" s="54"/>
      <c r="AU1203" s="54"/>
      <c r="AV1203" s="54"/>
      <c r="AW1203" s="54"/>
      <c r="AX1203" s="54"/>
      <c r="AY1203" s="54"/>
      <c r="AZ1203" s="54"/>
      <c r="BA1203" s="54"/>
      <c r="BB1203" s="54"/>
      <c r="BC1203" s="54"/>
      <c r="BD1203" s="54"/>
      <c r="BE1203" s="54"/>
      <c r="BF1203" s="54"/>
      <c r="BG1203" s="54"/>
      <c r="BH1203" s="54"/>
      <c r="BI1203" s="54"/>
      <c r="BJ1203" s="54"/>
      <c r="BK1203" s="54"/>
      <c r="BL1203" s="54"/>
      <c r="BM1203" s="54"/>
      <c r="BN1203" s="54"/>
      <c r="BO1203" s="54"/>
      <c r="BP1203" s="54"/>
      <c r="BQ1203" s="54"/>
      <c r="BR1203" s="54"/>
      <c r="BS1203" s="54"/>
      <c r="BT1203" s="54"/>
      <c r="BU1203" s="54"/>
      <c r="BV1203" s="54"/>
      <c r="BW1203" s="54"/>
      <c r="BX1203" s="54"/>
      <c r="BY1203" s="54"/>
      <c r="BZ1203" s="54"/>
      <c r="CA1203" s="54"/>
      <c r="CB1203" s="54"/>
      <c r="CC1203" s="54"/>
      <c r="CD1203" s="54"/>
      <c r="CE1203" s="54"/>
      <c r="CF1203" s="54"/>
      <c r="CG1203" s="54"/>
      <c r="CH1203" s="54"/>
      <c r="CI1203" s="54"/>
      <c r="CJ1203" s="54"/>
      <c r="CK1203" s="54"/>
      <c r="CL1203" s="54"/>
      <c r="CM1203" s="54"/>
      <c r="CN1203" s="54"/>
      <c r="CO1203" s="54"/>
      <c r="CP1203" s="54"/>
      <c r="CQ1203" s="54"/>
      <c r="CR1203" s="54"/>
      <c r="CS1203" s="54"/>
      <c r="CT1203" s="54"/>
      <c r="CU1203" s="54"/>
      <c r="CV1203" s="54"/>
      <c r="CW1203" s="54"/>
      <c r="CX1203" s="54"/>
      <c r="CY1203" s="54"/>
      <c r="CZ1203" s="54"/>
      <c r="DA1203" s="54"/>
      <c r="DB1203" s="54"/>
      <c r="DC1203" s="54"/>
      <c r="DD1203" s="54"/>
      <c r="DE1203" s="54"/>
      <c r="DF1203" s="54"/>
      <c r="DG1203" s="54"/>
      <c r="DH1203" s="54"/>
      <c r="DI1203" s="54"/>
      <c r="DJ1203" s="54"/>
      <c r="DK1203" s="54"/>
      <c r="DL1203" s="54"/>
      <c r="DM1203" s="54"/>
      <c r="DN1203" s="54"/>
      <c r="DO1203" s="54"/>
      <c r="DP1203" s="54"/>
      <c r="DQ1203" s="54"/>
      <c r="DR1203" s="54"/>
      <c r="DS1203" s="54"/>
      <c r="DT1203" s="54"/>
      <c r="DU1203" s="54"/>
      <c r="DV1203" s="54"/>
      <c r="DW1203" s="54"/>
      <c r="DX1203" s="54"/>
      <c r="DY1203" s="54"/>
      <c r="DZ1203" s="54"/>
      <c r="EA1203" s="54"/>
      <c r="EB1203" s="54"/>
      <c r="EC1203" s="54"/>
      <c r="ED1203" s="54"/>
      <c r="EE1203" s="54"/>
      <c r="EF1203" s="54"/>
      <c r="EG1203" s="54"/>
      <c r="EH1203" s="54"/>
      <c r="EI1203" s="54"/>
      <c r="EJ1203" s="54"/>
      <c r="EK1203" s="54"/>
      <c r="EL1203" s="54"/>
      <c r="EM1203" s="54"/>
      <c r="EN1203" s="54"/>
      <c r="EO1203" s="54"/>
      <c r="EP1203" s="54"/>
      <c r="EQ1203" s="54"/>
      <c r="ER1203" s="54"/>
      <c r="ES1203" s="54"/>
      <c r="ET1203" s="54"/>
      <c r="EU1203" s="54"/>
      <c r="EV1203" s="54"/>
      <c r="EW1203" s="54"/>
      <c r="EX1203" s="54"/>
      <c r="EY1203" s="54"/>
      <c r="EZ1203" s="54"/>
      <c r="FA1203" s="54"/>
      <c r="FB1203" s="54"/>
      <c r="FC1203" s="54"/>
      <c r="FD1203" s="54"/>
      <c r="FE1203" s="54"/>
      <c r="FF1203" s="54"/>
      <c r="FG1203" s="54"/>
      <c r="FH1203" s="54"/>
      <c r="FI1203" s="54"/>
      <c r="FJ1203" s="54"/>
      <c r="FK1203" s="54"/>
      <c r="FL1203" s="54"/>
      <c r="FM1203" s="54"/>
      <c r="FN1203" s="54"/>
      <c r="FO1203" s="54"/>
      <c r="FP1203" s="54"/>
      <c r="FQ1203" s="54"/>
      <c r="FR1203" s="54"/>
      <c r="FS1203" s="54"/>
      <c r="FT1203" s="54"/>
      <c r="FU1203" s="54"/>
      <c r="FV1203" s="54"/>
      <c r="FW1203" s="54"/>
      <c r="FX1203" s="54"/>
      <c r="FY1203" s="54"/>
      <c r="FZ1203" s="54"/>
      <c r="GA1203" s="54"/>
      <c r="GB1203" s="54"/>
      <c r="GC1203" s="54"/>
      <c r="GD1203" s="54"/>
      <c r="GE1203" s="54"/>
      <c r="GF1203" s="54"/>
      <c r="GG1203" s="54"/>
      <c r="GH1203" s="54"/>
      <c r="GI1203" s="54"/>
      <c r="GJ1203" s="54"/>
      <c r="GK1203" s="54"/>
      <c r="GL1203" s="54"/>
      <c r="GM1203" s="54"/>
      <c r="GN1203" s="54"/>
      <c r="GO1203" s="54"/>
      <c r="GP1203" s="54"/>
      <c r="GQ1203" s="54"/>
      <c r="GR1203" s="54"/>
      <c r="GS1203" s="54"/>
      <c r="GT1203" s="54"/>
      <c r="GU1203" s="54"/>
      <c r="GV1203" s="54"/>
      <c r="GW1203" s="54"/>
      <c r="GX1203" s="54"/>
      <c r="GY1203" s="54"/>
      <c r="GZ1203" s="54"/>
      <c r="HA1203" s="54"/>
      <c r="HB1203" s="54"/>
      <c r="HC1203" s="54"/>
      <c r="HD1203" s="54"/>
      <c r="HE1203" s="54"/>
      <c r="HF1203" s="54"/>
      <c r="HG1203" s="54"/>
      <c r="HH1203" s="54"/>
      <c r="HI1203" s="54"/>
      <c r="HJ1203" s="54"/>
      <c r="HK1203" s="54"/>
      <c r="HL1203" s="54"/>
      <c r="HM1203" s="54"/>
      <c r="HN1203" s="54"/>
      <c r="HO1203" s="54"/>
      <c r="HP1203" s="54"/>
      <c r="HQ1203" s="54"/>
      <c r="HR1203" s="54"/>
      <c r="HS1203" s="54"/>
      <c r="HT1203" s="54"/>
      <c r="HU1203" s="54"/>
      <c r="HV1203" s="54"/>
      <c r="HW1203" s="54"/>
      <c r="HX1203" s="54"/>
      <c r="HY1203" s="54"/>
      <c r="HZ1203" s="54"/>
      <c r="IA1203" s="54"/>
      <c r="IB1203" s="54"/>
      <c r="IC1203" s="54"/>
      <c r="ID1203" s="54"/>
      <c r="IE1203" s="54"/>
      <c r="IF1203" s="54"/>
      <c r="IG1203" s="54"/>
      <c r="IH1203" s="54"/>
      <c r="II1203" s="54"/>
      <c r="IJ1203" s="54"/>
      <c r="IK1203" s="54"/>
      <c r="IL1203" s="54"/>
      <c r="IM1203" s="54"/>
      <c r="IN1203" s="54"/>
      <c r="IO1203" s="54"/>
      <c r="IP1203" s="54"/>
      <c r="IQ1203" s="54"/>
      <c r="IR1203" s="54"/>
      <c r="IS1203" s="54"/>
      <c r="IT1203" s="54"/>
      <c r="IU1203" s="54"/>
      <c r="IV1203" s="54"/>
      <c r="IW1203" s="54"/>
      <c r="IX1203" s="54"/>
      <c r="IY1203" s="54"/>
      <c r="IZ1203" s="54"/>
      <c r="JA1203" s="16"/>
      <c r="JB1203" s="16"/>
      <c r="JC1203" s="16"/>
      <c r="JD1203" s="16"/>
    </row>
    <row r="1204" spans="1:264" s="6" customFormat="1" x14ac:dyDescent="0.25">
      <c r="A1204" s="55">
        <v>1200</v>
      </c>
      <c r="B1204" s="56">
        <f>ESTUDIANTES!B1204</f>
        <v>0</v>
      </c>
      <c r="C1204" s="56">
        <f>ESTUDIANTES!C1204</f>
        <v>0</v>
      </c>
      <c r="D1204" s="97">
        <f>ESTUDIANTES!D1204</f>
        <v>0</v>
      </c>
      <c r="E1204" s="97"/>
      <c r="F1204" s="97"/>
      <c r="G1204" s="97"/>
      <c r="H1204" s="57">
        <f>ESTUDIANTES!H1204</f>
        <v>0</v>
      </c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  <c r="AL1204" s="54"/>
      <c r="AM1204" s="54"/>
      <c r="AN1204" s="54"/>
      <c r="AO1204" s="54"/>
      <c r="AP1204" s="54"/>
      <c r="AQ1204" s="54"/>
      <c r="AR1204" s="54"/>
      <c r="AS1204" s="54"/>
      <c r="AT1204" s="54"/>
      <c r="AU1204" s="54"/>
      <c r="AV1204" s="54"/>
      <c r="AW1204" s="54"/>
      <c r="AX1204" s="54"/>
      <c r="AY1204" s="54"/>
      <c r="AZ1204" s="54"/>
      <c r="BA1204" s="54"/>
      <c r="BB1204" s="54"/>
      <c r="BC1204" s="54"/>
      <c r="BD1204" s="54"/>
      <c r="BE1204" s="54"/>
      <c r="BF1204" s="54"/>
      <c r="BG1204" s="54"/>
      <c r="BH1204" s="54"/>
      <c r="BI1204" s="54"/>
      <c r="BJ1204" s="54"/>
      <c r="BK1204" s="54"/>
      <c r="BL1204" s="54"/>
      <c r="BM1204" s="54"/>
      <c r="BN1204" s="54"/>
      <c r="BO1204" s="54"/>
      <c r="BP1204" s="54"/>
      <c r="BQ1204" s="54"/>
      <c r="BR1204" s="54"/>
      <c r="BS1204" s="54"/>
      <c r="BT1204" s="54"/>
      <c r="BU1204" s="54"/>
      <c r="BV1204" s="54"/>
      <c r="BW1204" s="54"/>
      <c r="BX1204" s="54"/>
      <c r="BY1204" s="54"/>
      <c r="BZ1204" s="54"/>
      <c r="CA1204" s="54"/>
      <c r="CB1204" s="54"/>
      <c r="CC1204" s="54"/>
      <c r="CD1204" s="54"/>
      <c r="CE1204" s="54"/>
      <c r="CF1204" s="54"/>
      <c r="CG1204" s="54"/>
      <c r="CH1204" s="54"/>
      <c r="CI1204" s="54"/>
      <c r="CJ1204" s="54"/>
      <c r="CK1204" s="54"/>
      <c r="CL1204" s="54"/>
      <c r="CM1204" s="54"/>
      <c r="CN1204" s="54"/>
      <c r="CO1204" s="54"/>
      <c r="CP1204" s="54"/>
      <c r="CQ1204" s="54"/>
      <c r="CR1204" s="54"/>
      <c r="CS1204" s="54"/>
      <c r="CT1204" s="54"/>
      <c r="CU1204" s="54"/>
      <c r="CV1204" s="54"/>
      <c r="CW1204" s="54"/>
      <c r="CX1204" s="54"/>
      <c r="CY1204" s="54"/>
      <c r="CZ1204" s="54"/>
      <c r="DA1204" s="54"/>
      <c r="DB1204" s="54"/>
      <c r="DC1204" s="54"/>
      <c r="DD1204" s="54"/>
      <c r="DE1204" s="54"/>
      <c r="DF1204" s="54"/>
      <c r="DG1204" s="54"/>
      <c r="DH1204" s="54"/>
      <c r="DI1204" s="54"/>
      <c r="DJ1204" s="54"/>
      <c r="DK1204" s="54"/>
      <c r="DL1204" s="54"/>
      <c r="DM1204" s="54"/>
      <c r="DN1204" s="54"/>
      <c r="DO1204" s="54"/>
      <c r="DP1204" s="54"/>
      <c r="DQ1204" s="54"/>
      <c r="DR1204" s="54"/>
      <c r="DS1204" s="54"/>
      <c r="DT1204" s="54"/>
      <c r="DU1204" s="54"/>
      <c r="DV1204" s="54"/>
      <c r="DW1204" s="54"/>
      <c r="DX1204" s="54"/>
      <c r="DY1204" s="54"/>
      <c r="DZ1204" s="54"/>
      <c r="EA1204" s="54"/>
      <c r="EB1204" s="54"/>
      <c r="EC1204" s="54"/>
      <c r="ED1204" s="54"/>
      <c r="EE1204" s="54"/>
      <c r="EF1204" s="54"/>
      <c r="EG1204" s="54"/>
      <c r="EH1204" s="54"/>
      <c r="EI1204" s="54"/>
      <c r="EJ1204" s="54"/>
      <c r="EK1204" s="54"/>
      <c r="EL1204" s="54"/>
      <c r="EM1204" s="54"/>
      <c r="EN1204" s="54"/>
      <c r="EO1204" s="54"/>
      <c r="EP1204" s="54"/>
      <c r="EQ1204" s="54"/>
      <c r="ER1204" s="54"/>
      <c r="ES1204" s="54"/>
      <c r="ET1204" s="54"/>
      <c r="EU1204" s="54"/>
      <c r="EV1204" s="54"/>
      <c r="EW1204" s="54"/>
      <c r="EX1204" s="54"/>
      <c r="EY1204" s="54"/>
      <c r="EZ1204" s="54"/>
      <c r="FA1204" s="54"/>
      <c r="FB1204" s="54"/>
      <c r="FC1204" s="54"/>
      <c r="FD1204" s="54"/>
      <c r="FE1204" s="54"/>
      <c r="FF1204" s="54"/>
      <c r="FG1204" s="54"/>
      <c r="FH1204" s="54"/>
      <c r="FI1204" s="54"/>
      <c r="FJ1204" s="54"/>
      <c r="FK1204" s="54"/>
      <c r="FL1204" s="54"/>
      <c r="FM1204" s="54"/>
      <c r="FN1204" s="54"/>
      <c r="FO1204" s="54"/>
      <c r="FP1204" s="54"/>
      <c r="FQ1204" s="54"/>
      <c r="FR1204" s="54"/>
      <c r="FS1204" s="54"/>
      <c r="FT1204" s="54"/>
      <c r="FU1204" s="54"/>
      <c r="FV1204" s="54"/>
      <c r="FW1204" s="54"/>
      <c r="FX1204" s="54"/>
      <c r="FY1204" s="54"/>
      <c r="FZ1204" s="54"/>
      <c r="GA1204" s="54"/>
      <c r="GB1204" s="54"/>
      <c r="GC1204" s="54"/>
      <c r="GD1204" s="54"/>
      <c r="GE1204" s="54"/>
      <c r="GF1204" s="54"/>
      <c r="GG1204" s="54"/>
      <c r="GH1204" s="54"/>
      <c r="GI1204" s="54"/>
      <c r="GJ1204" s="54"/>
      <c r="GK1204" s="54"/>
      <c r="GL1204" s="54"/>
      <c r="GM1204" s="54"/>
      <c r="GN1204" s="54"/>
      <c r="GO1204" s="54"/>
      <c r="GP1204" s="54"/>
      <c r="GQ1204" s="54"/>
      <c r="GR1204" s="54"/>
      <c r="GS1204" s="54"/>
      <c r="GT1204" s="54"/>
      <c r="GU1204" s="54"/>
      <c r="GV1204" s="54"/>
      <c r="GW1204" s="54"/>
      <c r="GX1204" s="54"/>
      <c r="GY1204" s="54"/>
      <c r="GZ1204" s="54"/>
      <c r="HA1204" s="54"/>
      <c r="HB1204" s="54"/>
      <c r="HC1204" s="54"/>
      <c r="HD1204" s="54"/>
      <c r="HE1204" s="54"/>
      <c r="HF1204" s="54"/>
      <c r="HG1204" s="54"/>
      <c r="HH1204" s="54"/>
      <c r="HI1204" s="54"/>
      <c r="HJ1204" s="54"/>
      <c r="HK1204" s="54"/>
      <c r="HL1204" s="54"/>
      <c r="HM1204" s="54"/>
      <c r="HN1204" s="54"/>
      <c r="HO1204" s="54"/>
      <c r="HP1204" s="54"/>
      <c r="HQ1204" s="54"/>
      <c r="HR1204" s="54"/>
      <c r="HS1204" s="54"/>
      <c r="HT1204" s="54"/>
      <c r="HU1204" s="54"/>
      <c r="HV1204" s="54"/>
      <c r="HW1204" s="54"/>
      <c r="HX1204" s="54"/>
      <c r="HY1204" s="54"/>
      <c r="HZ1204" s="54"/>
      <c r="IA1204" s="54"/>
      <c r="IB1204" s="54"/>
      <c r="IC1204" s="54"/>
      <c r="ID1204" s="54"/>
      <c r="IE1204" s="54"/>
      <c r="IF1204" s="54"/>
      <c r="IG1204" s="54"/>
      <c r="IH1204" s="54"/>
      <c r="II1204" s="54"/>
      <c r="IJ1204" s="54"/>
      <c r="IK1204" s="54"/>
      <c r="IL1204" s="54"/>
      <c r="IM1204" s="54"/>
      <c r="IN1204" s="54"/>
      <c r="IO1204" s="54"/>
      <c r="IP1204" s="54"/>
      <c r="IQ1204" s="54"/>
      <c r="IR1204" s="54"/>
      <c r="IS1204" s="54"/>
      <c r="IT1204" s="54"/>
      <c r="IU1204" s="54"/>
      <c r="IV1204" s="54"/>
      <c r="IW1204" s="54"/>
      <c r="IX1204" s="54"/>
      <c r="IY1204" s="54"/>
      <c r="IZ1204" s="54"/>
      <c r="JA1204" s="16"/>
      <c r="JB1204" s="16"/>
      <c r="JC1204" s="16"/>
      <c r="JD1204" s="16"/>
    </row>
    <row r="1205" spans="1:264" s="6" customFormat="1" x14ac:dyDescent="0.25">
      <c r="A1205" s="55">
        <v>1201</v>
      </c>
      <c r="B1205" s="56">
        <f>ESTUDIANTES!B1205</f>
        <v>0</v>
      </c>
      <c r="C1205" s="56">
        <f>ESTUDIANTES!C1205</f>
        <v>0</v>
      </c>
      <c r="D1205" s="97">
        <f>ESTUDIANTES!D1205</f>
        <v>0</v>
      </c>
      <c r="E1205" s="97"/>
      <c r="F1205" s="97"/>
      <c r="G1205" s="97"/>
      <c r="H1205" s="57">
        <f>ESTUDIANTES!H1205</f>
        <v>0</v>
      </c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  <c r="AL1205" s="54"/>
      <c r="AM1205" s="54"/>
      <c r="AN1205" s="54"/>
      <c r="AO1205" s="54"/>
      <c r="AP1205" s="54"/>
      <c r="AQ1205" s="54"/>
      <c r="AR1205" s="54"/>
      <c r="AS1205" s="54"/>
      <c r="AT1205" s="54"/>
      <c r="AU1205" s="54"/>
      <c r="AV1205" s="54"/>
      <c r="AW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4"/>
      <c r="BW1205" s="54"/>
      <c r="BX1205" s="54"/>
      <c r="BY1205" s="54"/>
      <c r="BZ1205" s="54"/>
      <c r="CA1205" s="54"/>
      <c r="CB1205" s="54"/>
      <c r="CC1205" s="54"/>
      <c r="CD1205" s="54"/>
      <c r="CE1205" s="54"/>
      <c r="CF1205" s="54"/>
      <c r="CG1205" s="54"/>
      <c r="CH1205" s="54"/>
      <c r="CI1205" s="54"/>
      <c r="CJ1205" s="54"/>
      <c r="CK1205" s="54"/>
      <c r="CL1205" s="54"/>
      <c r="CM1205" s="54"/>
      <c r="CN1205" s="54"/>
      <c r="CO1205" s="54"/>
      <c r="CP1205" s="54"/>
      <c r="CQ1205" s="54"/>
      <c r="CR1205" s="54"/>
      <c r="CS1205" s="54"/>
      <c r="CT1205" s="54"/>
      <c r="CU1205" s="54"/>
      <c r="CV1205" s="54"/>
      <c r="CW1205" s="54"/>
      <c r="CX1205" s="54"/>
      <c r="CY1205" s="54"/>
      <c r="CZ1205" s="54"/>
      <c r="DA1205" s="54"/>
      <c r="DB1205" s="54"/>
      <c r="DC1205" s="54"/>
      <c r="DD1205" s="54"/>
      <c r="DE1205" s="54"/>
      <c r="DF1205" s="54"/>
      <c r="DG1205" s="54"/>
      <c r="DH1205" s="54"/>
      <c r="DI1205" s="54"/>
      <c r="DJ1205" s="54"/>
      <c r="DK1205" s="54"/>
      <c r="DL1205" s="54"/>
      <c r="DM1205" s="54"/>
      <c r="DN1205" s="54"/>
      <c r="DO1205" s="54"/>
      <c r="DP1205" s="54"/>
      <c r="DQ1205" s="54"/>
      <c r="DR1205" s="54"/>
      <c r="DS1205" s="54"/>
      <c r="DT1205" s="54"/>
      <c r="DU1205" s="54"/>
      <c r="DV1205" s="54"/>
      <c r="DW1205" s="54"/>
      <c r="DX1205" s="54"/>
      <c r="DY1205" s="54"/>
      <c r="DZ1205" s="54"/>
      <c r="EA1205" s="54"/>
      <c r="EB1205" s="54"/>
      <c r="EC1205" s="54"/>
      <c r="ED1205" s="54"/>
      <c r="EE1205" s="54"/>
      <c r="EF1205" s="54"/>
      <c r="EG1205" s="54"/>
      <c r="EH1205" s="54"/>
      <c r="EI1205" s="54"/>
      <c r="EJ1205" s="54"/>
      <c r="EK1205" s="54"/>
      <c r="EL1205" s="54"/>
      <c r="EM1205" s="54"/>
      <c r="EN1205" s="54"/>
      <c r="EO1205" s="54"/>
      <c r="EP1205" s="54"/>
      <c r="EQ1205" s="54"/>
      <c r="ER1205" s="54"/>
      <c r="ES1205" s="54"/>
      <c r="ET1205" s="54"/>
      <c r="EU1205" s="54"/>
      <c r="EV1205" s="54"/>
      <c r="EW1205" s="54"/>
      <c r="EX1205" s="54"/>
      <c r="EY1205" s="54"/>
      <c r="EZ1205" s="54"/>
      <c r="FA1205" s="54"/>
      <c r="FB1205" s="54"/>
      <c r="FC1205" s="54"/>
      <c r="FD1205" s="54"/>
      <c r="FE1205" s="54"/>
      <c r="FF1205" s="54"/>
      <c r="FG1205" s="54"/>
      <c r="FH1205" s="54"/>
      <c r="FI1205" s="54"/>
      <c r="FJ1205" s="54"/>
      <c r="FK1205" s="54"/>
      <c r="FL1205" s="54"/>
      <c r="FM1205" s="54"/>
      <c r="FN1205" s="54"/>
      <c r="FO1205" s="54"/>
      <c r="FP1205" s="54"/>
      <c r="FQ1205" s="54"/>
      <c r="FR1205" s="54"/>
      <c r="FS1205" s="54"/>
      <c r="FT1205" s="54"/>
      <c r="FU1205" s="54"/>
      <c r="FV1205" s="54"/>
      <c r="FW1205" s="54"/>
      <c r="FX1205" s="54"/>
      <c r="FY1205" s="54"/>
      <c r="FZ1205" s="54"/>
      <c r="GA1205" s="54"/>
      <c r="GB1205" s="54"/>
      <c r="GC1205" s="54"/>
      <c r="GD1205" s="54"/>
      <c r="GE1205" s="54"/>
      <c r="GF1205" s="54"/>
      <c r="GG1205" s="54"/>
      <c r="GH1205" s="54"/>
      <c r="GI1205" s="54"/>
      <c r="GJ1205" s="54"/>
      <c r="GK1205" s="54"/>
      <c r="GL1205" s="54"/>
      <c r="GM1205" s="54"/>
      <c r="GN1205" s="54"/>
      <c r="GO1205" s="54"/>
      <c r="GP1205" s="54"/>
      <c r="GQ1205" s="54"/>
      <c r="GR1205" s="54"/>
      <c r="GS1205" s="54"/>
      <c r="GT1205" s="54"/>
      <c r="GU1205" s="54"/>
      <c r="GV1205" s="54"/>
      <c r="GW1205" s="54"/>
      <c r="GX1205" s="54"/>
      <c r="GY1205" s="54"/>
      <c r="GZ1205" s="54"/>
      <c r="HA1205" s="54"/>
      <c r="HB1205" s="54"/>
      <c r="HC1205" s="54"/>
      <c r="HD1205" s="54"/>
      <c r="HE1205" s="54"/>
      <c r="HF1205" s="54"/>
      <c r="HG1205" s="54"/>
      <c r="HH1205" s="54"/>
      <c r="HI1205" s="54"/>
      <c r="HJ1205" s="54"/>
      <c r="HK1205" s="54"/>
      <c r="HL1205" s="54"/>
      <c r="HM1205" s="54"/>
      <c r="HN1205" s="54"/>
      <c r="HO1205" s="54"/>
      <c r="HP1205" s="54"/>
      <c r="HQ1205" s="54"/>
      <c r="HR1205" s="54"/>
      <c r="HS1205" s="54"/>
      <c r="HT1205" s="54"/>
      <c r="HU1205" s="54"/>
      <c r="HV1205" s="54"/>
      <c r="HW1205" s="54"/>
      <c r="HX1205" s="54"/>
      <c r="HY1205" s="54"/>
      <c r="HZ1205" s="54"/>
      <c r="IA1205" s="54"/>
      <c r="IB1205" s="54"/>
      <c r="IC1205" s="54"/>
      <c r="ID1205" s="54"/>
      <c r="IE1205" s="54"/>
      <c r="IF1205" s="54"/>
      <c r="IG1205" s="54"/>
      <c r="IH1205" s="54"/>
      <c r="II1205" s="54"/>
      <c r="IJ1205" s="54"/>
      <c r="IK1205" s="54"/>
      <c r="IL1205" s="54"/>
      <c r="IM1205" s="54"/>
      <c r="IN1205" s="54"/>
      <c r="IO1205" s="54"/>
      <c r="IP1205" s="54"/>
      <c r="IQ1205" s="54"/>
      <c r="IR1205" s="54"/>
      <c r="IS1205" s="54"/>
      <c r="IT1205" s="54"/>
      <c r="IU1205" s="54"/>
      <c r="IV1205" s="54"/>
      <c r="IW1205" s="54"/>
      <c r="IX1205" s="54"/>
      <c r="IY1205" s="54"/>
      <c r="IZ1205" s="54"/>
      <c r="JA1205" s="16"/>
      <c r="JB1205" s="16"/>
      <c r="JC1205" s="16"/>
      <c r="JD1205" s="16"/>
    </row>
    <row r="1206" spans="1:264" s="6" customFormat="1" x14ac:dyDescent="0.25">
      <c r="A1206" s="55">
        <v>1202</v>
      </c>
      <c r="B1206" s="56">
        <f>ESTUDIANTES!B1206</f>
        <v>0</v>
      </c>
      <c r="C1206" s="56">
        <f>ESTUDIANTES!C1206</f>
        <v>0</v>
      </c>
      <c r="D1206" s="97">
        <f>ESTUDIANTES!D1206</f>
        <v>0</v>
      </c>
      <c r="E1206" s="97"/>
      <c r="F1206" s="97"/>
      <c r="G1206" s="97"/>
      <c r="H1206" s="57">
        <f>ESTUDIANTES!H1206</f>
        <v>0</v>
      </c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  <c r="AL1206" s="54"/>
      <c r="AM1206" s="54"/>
      <c r="AN1206" s="54"/>
      <c r="AO1206" s="54"/>
      <c r="AP1206" s="54"/>
      <c r="AQ1206" s="54"/>
      <c r="AR1206" s="54"/>
      <c r="AS1206" s="54"/>
      <c r="AT1206" s="54"/>
      <c r="AU1206" s="54"/>
      <c r="AV1206" s="54"/>
      <c r="AW1206" s="54"/>
      <c r="AX1206" s="54"/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  <c r="BO1206" s="54"/>
      <c r="BP1206" s="54"/>
      <c r="BQ1206" s="54"/>
      <c r="BR1206" s="54"/>
      <c r="BS1206" s="54"/>
      <c r="BT1206" s="54"/>
      <c r="BU1206" s="54"/>
      <c r="BV1206" s="54"/>
      <c r="BW1206" s="54"/>
      <c r="BX1206" s="54"/>
      <c r="BY1206" s="54"/>
      <c r="BZ1206" s="54"/>
      <c r="CA1206" s="54"/>
      <c r="CB1206" s="54"/>
      <c r="CC1206" s="54"/>
      <c r="CD1206" s="54"/>
      <c r="CE1206" s="54"/>
      <c r="CF1206" s="54"/>
      <c r="CG1206" s="54"/>
      <c r="CH1206" s="54"/>
      <c r="CI1206" s="54"/>
      <c r="CJ1206" s="54"/>
      <c r="CK1206" s="54"/>
      <c r="CL1206" s="54"/>
      <c r="CM1206" s="54"/>
      <c r="CN1206" s="54"/>
      <c r="CO1206" s="54"/>
      <c r="CP1206" s="54"/>
      <c r="CQ1206" s="54"/>
      <c r="CR1206" s="54"/>
      <c r="CS1206" s="54"/>
      <c r="CT1206" s="54"/>
      <c r="CU1206" s="54"/>
      <c r="CV1206" s="54"/>
      <c r="CW1206" s="54"/>
      <c r="CX1206" s="54"/>
      <c r="CY1206" s="54"/>
      <c r="CZ1206" s="54"/>
      <c r="DA1206" s="54"/>
      <c r="DB1206" s="54"/>
      <c r="DC1206" s="54"/>
      <c r="DD1206" s="54"/>
      <c r="DE1206" s="54"/>
      <c r="DF1206" s="54"/>
      <c r="DG1206" s="54"/>
      <c r="DH1206" s="54"/>
      <c r="DI1206" s="54"/>
      <c r="DJ1206" s="54"/>
      <c r="DK1206" s="54"/>
      <c r="DL1206" s="54"/>
      <c r="DM1206" s="54"/>
      <c r="DN1206" s="54"/>
      <c r="DO1206" s="54"/>
      <c r="DP1206" s="54"/>
      <c r="DQ1206" s="54"/>
      <c r="DR1206" s="54"/>
      <c r="DS1206" s="54"/>
      <c r="DT1206" s="54"/>
      <c r="DU1206" s="54"/>
      <c r="DV1206" s="54"/>
      <c r="DW1206" s="54"/>
      <c r="DX1206" s="54"/>
      <c r="DY1206" s="54"/>
      <c r="DZ1206" s="54"/>
      <c r="EA1206" s="54"/>
      <c r="EB1206" s="54"/>
      <c r="EC1206" s="54"/>
      <c r="ED1206" s="54"/>
      <c r="EE1206" s="54"/>
      <c r="EF1206" s="54"/>
      <c r="EG1206" s="54"/>
      <c r="EH1206" s="54"/>
      <c r="EI1206" s="54"/>
      <c r="EJ1206" s="54"/>
      <c r="EK1206" s="54"/>
      <c r="EL1206" s="54"/>
      <c r="EM1206" s="54"/>
      <c r="EN1206" s="54"/>
      <c r="EO1206" s="54"/>
      <c r="EP1206" s="54"/>
      <c r="EQ1206" s="54"/>
      <c r="ER1206" s="54"/>
      <c r="ES1206" s="54"/>
      <c r="ET1206" s="54"/>
      <c r="EU1206" s="54"/>
      <c r="EV1206" s="54"/>
      <c r="EW1206" s="54"/>
      <c r="EX1206" s="54"/>
      <c r="EY1206" s="54"/>
      <c r="EZ1206" s="54"/>
      <c r="FA1206" s="54"/>
      <c r="FB1206" s="54"/>
      <c r="FC1206" s="54"/>
      <c r="FD1206" s="54"/>
      <c r="FE1206" s="54"/>
      <c r="FF1206" s="54"/>
      <c r="FG1206" s="54"/>
      <c r="FH1206" s="54"/>
      <c r="FI1206" s="54"/>
      <c r="FJ1206" s="54"/>
      <c r="FK1206" s="54"/>
      <c r="FL1206" s="54"/>
      <c r="FM1206" s="54"/>
      <c r="FN1206" s="54"/>
      <c r="FO1206" s="54"/>
      <c r="FP1206" s="54"/>
      <c r="FQ1206" s="54"/>
      <c r="FR1206" s="54"/>
      <c r="FS1206" s="54"/>
      <c r="FT1206" s="54"/>
      <c r="FU1206" s="54"/>
      <c r="FV1206" s="54"/>
      <c r="FW1206" s="54"/>
      <c r="FX1206" s="54"/>
      <c r="FY1206" s="54"/>
      <c r="FZ1206" s="54"/>
      <c r="GA1206" s="54"/>
      <c r="GB1206" s="54"/>
      <c r="GC1206" s="54"/>
      <c r="GD1206" s="54"/>
      <c r="GE1206" s="54"/>
      <c r="GF1206" s="54"/>
      <c r="GG1206" s="54"/>
      <c r="GH1206" s="54"/>
      <c r="GI1206" s="54"/>
      <c r="GJ1206" s="54"/>
      <c r="GK1206" s="54"/>
      <c r="GL1206" s="54"/>
      <c r="GM1206" s="54"/>
      <c r="GN1206" s="54"/>
      <c r="GO1206" s="54"/>
      <c r="GP1206" s="54"/>
      <c r="GQ1206" s="54"/>
      <c r="GR1206" s="54"/>
      <c r="GS1206" s="54"/>
      <c r="GT1206" s="54"/>
      <c r="GU1206" s="54"/>
      <c r="GV1206" s="54"/>
      <c r="GW1206" s="54"/>
      <c r="GX1206" s="54"/>
      <c r="GY1206" s="54"/>
      <c r="GZ1206" s="54"/>
      <c r="HA1206" s="54"/>
      <c r="HB1206" s="54"/>
      <c r="HC1206" s="54"/>
      <c r="HD1206" s="54"/>
      <c r="HE1206" s="54"/>
      <c r="HF1206" s="54"/>
      <c r="HG1206" s="54"/>
      <c r="HH1206" s="54"/>
      <c r="HI1206" s="54"/>
      <c r="HJ1206" s="54"/>
      <c r="HK1206" s="54"/>
      <c r="HL1206" s="54"/>
      <c r="HM1206" s="54"/>
      <c r="HN1206" s="54"/>
      <c r="HO1206" s="54"/>
      <c r="HP1206" s="54"/>
      <c r="HQ1206" s="54"/>
      <c r="HR1206" s="54"/>
      <c r="HS1206" s="54"/>
      <c r="HT1206" s="54"/>
      <c r="HU1206" s="54"/>
      <c r="HV1206" s="54"/>
      <c r="HW1206" s="54"/>
      <c r="HX1206" s="54"/>
      <c r="HY1206" s="54"/>
      <c r="HZ1206" s="54"/>
      <c r="IA1206" s="54"/>
      <c r="IB1206" s="54"/>
      <c r="IC1206" s="54"/>
      <c r="ID1206" s="54"/>
      <c r="IE1206" s="54"/>
      <c r="IF1206" s="54"/>
      <c r="IG1206" s="54"/>
      <c r="IH1206" s="54"/>
      <c r="II1206" s="54"/>
      <c r="IJ1206" s="54"/>
      <c r="IK1206" s="54"/>
      <c r="IL1206" s="54"/>
      <c r="IM1206" s="54"/>
      <c r="IN1206" s="54"/>
      <c r="IO1206" s="54"/>
      <c r="IP1206" s="54"/>
      <c r="IQ1206" s="54"/>
      <c r="IR1206" s="54"/>
      <c r="IS1206" s="54"/>
      <c r="IT1206" s="54"/>
      <c r="IU1206" s="54"/>
      <c r="IV1206" s="54"/>
      <c r="IW1206" s="54"/>
      <c r="IX1206" s="54"/>
      <c r="IY1206" s="54"/>
      <c r="IZ1206" s="54"/>
      <c r="JA1206" s="16"/>
      <c r="JB1206" s="16"/>
      <c r="JC1206" s="16"/>
      <c r="JD1206" s="16"/>
    </row>
    <row r="1207" spans="1:264" s="6" customFormat="1" x14ac:dyDescent="0.25">
      <c r="A1207" s="55">
        <v>1203</v>
      </c>
      <c r="B1207" s="56">
        <f>ESTUDIANTES!B1207</f>
        <v>0</v>
      </c>
      <c r="C1207" s="56">
        <f>ESTUDIANTES!C1207</f>
        <v>0</v>
      </c>
      <c r="D1207" s="97">
        <f>ESTUDIANTES!D1207</f>
        <v>0</v>
      </c>
      <c r="E1207" s="97"/>
      <c r="F1207" s="97"/>
      <c r="G1207" s="97"/>
      <c r="H1207" s="57">
        <f>ESTUDIANTES!H1207</f>
        <v>0</v>
      </c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54"/>
      <c r="U1207" s="54"/>
      <c r="V1207" s="54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  <c r="AL1207" s="54"/>
      <c r="AM1207" s="54"/>
      <c r="AN1207" s="54"/>
      <c r="AO1207" s="54"/>
      <c r="AP1207" s="54"/>
      <c r="AQ1207" s="54"/>
      <c r="AR1207" s="54"/>
      <c r="AS1207" s="54"/>
      <c r="AT1207" s="54"/>
      <c r="AU1207" s="54"/>
      <c r="AV1207" s="54"/>
      <c r="AW1207" s="54"/>
      <c r="AX1207" s="54"/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  <c r="BO1207" s="54"/>
      <c r="BP1207" s="54"/>
      <c r="BQ1207" s="54"/>
      <c r="BR1207" s="54"/>
      <c r="BS1207" s="54"/>
      <c r="BT1207" s="54"/>
      <c r="BU1207" s="54"/>
      <c r="BV1207" s="54"/>
      <c r="BW1207" s="54"/>
      <c r="BX1207" s="54"/>
      <c r="BY1207" s="54"/>
      <c r="BZ1207" s="54"/>
      <c r="CA1207" s="54"/>
      <c r="CB1207" s="54"/>
      <c r="CC1207" s="54"/>
      <c r="CD1207" s="54"/>
      <c r="CE1207" s="54"/>
      <c r="CF1207" s="54"/>
      <c r="CG1207" s="54"/>
      <c r="CH1207" s="54"/>
      <c r="CI1207" s="54"/>
      <c r="CJ1207" s="54"/>
      <c r="CK1207" s="54"/>
      <c r="CL1207" s="54"/>
      <c r="CM1207" s="54"/>
      <c r="CN1207" s="54"/>
      <c r="CO1207" s="54"/>
      <c r="CP1207" s="54"/>
      <c r="CQ1207" s="54"/>
      <c r="CR1207" s="54"/>
      <c r="CS1207" s="54"/>
      <c r="CT1207" s="54"/>
      <c r="CU1207" s="54"/>
      <c r="CV1207" s="54"/>
      <c r="CW1207" s="54"/>
      <c r="CX1207" s="54"/>
      <c r="CY1207" s="54"/>
      <c r="CZ1207" s="54"/>
      <c r="DA1207" s="54"/>
      <c r="DB1207" s="54"/>
      <c r="DC1207" s="54"/>
      <c r="DD1207" s="54"/>
      <c r="DE1207" s="54"/>
      <c r="DF1207" s="54"/>
      <c r="DG1207" s="54"/>
      <c r="DH1207" s="54"/>
      <c r="DI1207" s="54"/>
      <c r="DJ1207" s="54"/>
      <c r="DK1207" s="54"/>
      <c r="DL1207" s="54"/>
      <c r="DM1207" s="54"/>
      <c r="DN1207" s="54"/>
      <c r="DO1207" s="54"/>
      <c r="DP1207" s="54"/>
      <c r="DQ1207" s="54"/>
      <c r="DR1207" s="54"/>
      <c r="DS1207" s="54"/>
      <c r="DT1207" s="54"/>
      <c r="DU1207" s="54"/>
      <c r="DV1207" s="54"/>
      <c r="DW1207" s="54"/>
      <c r="DX1207" s="54"/>
      <c r="DY1207" s="54"/>
      <c r="DZ1207" s="54"/>
      <c r="EA1207" s="54"/>
      <c r="EB1207" s="54"/>
      <c r="EC1207" s="54"/>
      <c r="ED1207" s="54"/>
      <c r="EE1207" s="54"/>
      <c r="EF1207" s="54"/>
      <c r="EG1207" s="54"/>
      <c r="EH1207" s="54"/>
      <c r="EI1207" s="54"/>
      <c r="EJ1207" s="54"/>
      <c r="EK1207" s="54"/>
      <c r="EL1207" s="54"/>
      <c r="EM1207" s="54"/>
      <c r="EN1207" s="54"/>
      <c r="EO1207" s="54"/>
      <c r="EP1207" s="54"/>
      <c r="EQ1207" s="54"/>
      <c r="ER1207" s="54"/>
      <c r="ES1207" s="54"/>
      <c r="ET1207" s="54"/>
      <c r="EU1207" s="54"/>
      <c r="EV1207" s="54"/>
      <c r="EW1207" s="54"/>
      <c r="EX1207" s="54"/>
      <c r="EY1207" s="54"/>
      <c r="EZ1207" s="54"/>
      <c r="FA1207" s="54"/>
      <c r="FB1207" s="54"/>
      <c r="FC1207" s="54"/>
      <c r="FD1207" s="54"/>
      <c r="FE1207" s="54"/>
      <c r="FF1207" s="54"/>
      <c r="FG1207" s="54"/>
      <c r="FH1207" s="54"/>
      <c r="FI1207" s="54"/>
      <c r="FJ1207" s="54"/>
      <c r="FK1207" s="54"/>
      <c r="FL1207" s="54"/>
      <c r="FM1207" s="54"/>
      <c r="FN1207" s="54"/>
      <c r="FO1207" s="54"/>
      <c r="FP1207" s="54"/>
      <c r="FQ1207" s="54"/>
      <c r="FR1207" s="54"/>
      <c r="FS1207" s="54"/>
      <c r="FT1207" s="54"/>
      <c r="FU1207" s="54"/>
      <c r="FV1207" s="54"/>
      <c r="FW1207" s="54"/>
      <c r="FX1207" s="54"/>
      <c r="FY1207" s="54"/>
      <c r="FZ1207" s="54"/>
      <c r="GA1207" s="54"/>
      <c r="GB1207" s="54"/>
      <c r="GC1207" s="54"/>
      <c r="GD1207" s="54"/>
      <c r="GE1207" s="54"/>
      <c r="GF1207" s="54"/>
      <c r="GG1207" s="54"/>
      <c r="GH1207" s="54"/>
      <c r="GI1207" s="54"/>
      <c r="GJ1207" s="54"/>
      <c r="GK1207" s="54"/>
      <c r="GL1207" s="54"/>
      <c r="GM1207" s="54"/>
      <c r="GN1207" s="54"/>
      <c r="GO1207" s="54"/>
      <c r="GP1207" s="54"/>
      <c r="GQ1207" s="54"/>
      <c r="GR1207" s="54"/>
      <c r="GS1207" s="54"/>
      <c r="GT1207" s="54"/>
      <c r="GU1207" s="54"/>
      <c r="GV1207" s="54"/>
      <c r="GW1207" s="54"/>
      <c r="GX1207" s="54"/>
      <c r="GY1207" s="54"/>
      <c r="GZ1207" s="54"/>
      <c r="HA1207" s="54"/>
      <c r="HB1207" s="54"/>
      <c r="HC1207" s="54"/>
      <c r="HD1207" s="54"/>
      <c r="HE1207" s="54"/>
      <c r="HF1207" s="54"/>
      <c r="HG1207" s="54"/>
      <c r="HH1207" s="54"/>
      <c r="HI1207" s="54"/>
      <c r="HJ1207" s="54"/>
      <c r="HK1207" s="54"/>
      <c r="HL1207" s="54"/>
      <c r="HM1207" s="54"/>
      <c r="HN1207" s="54"/>
      <c r="HO1207" s="54"/>
      <c r="HP1207" s="54"/>
      <c r="HQ1207" s="54"/>
      <c r="HR1207" s="54"/>
      <c r="HS1207" s="54"/>
      <c r="HT1207" s="54"/>
      <c r="HU1207" s="54"/>
      <c r="HV1207" s="54"/>
      <c r="HW1207" s="54"/>
      <c r="HX1207" s="54"/>
      <c r="HY1207" s="54"/>
      <c r="HZ1207" s="54"/>
      <c r="IA1207" s="54"/>
      <c r="IB1207" s="54"/>
      <c r="IC1207" s="54"/>
      <c r="ID1207" s="54"/>
      <c r="IE1207" s="54"/>
      <c r="IF1207" s="54"/>
      <c r="IG1207" s="54"/>
      <c r="IH1207" s="54"/>
      <c r="II1207" s="54"/>
      <c r="IJ1207" s="54"/>
      <c r="IK1207" s="54"/>
      <c r="IL1207" s="54"/>
      <c r="IM1207" s="54"/>
      <c r="IN1207" s="54"/>
      <c r="IO1207" s="54"/>
      <c r="IP1207" s="54"/>
      <c r="IQ1207" s="54"/>
      <c r="IR1207" s="54"/>
      <c r="IS1207" s="54"/>
      <c r="IT1207" s="54"/>
      <c r="IU1207" s="54"/>
      <c r="IV1207" s="54"/>
      <c r="IW1207" s="54"/>
      <c r="IX1207" s="54"/>
      <c r="IY1207" s="54"/>
      <c r="IZ1207" s="54"/>
      <c r="JA1207" s="16"/>
      <c r="JB1207" s="16"/>
      <c r="JC1207" s="16"/>
      <c r="JD1207" s="16"/>
    </row>
    <row r="1208" spans="1:264" s="6" customFormat="1" x14ac:dyDescent="0.25">
      <c r="A1208" s="55">
        <v>1204</v>
      </c>
      <c r="B1208" s="56">
        <f>ESTUDIANTES!B1208</f>
        <v>0</v>
      </c>
      <c r="C1208" s="56">
        <f>ESTUDIANTES!C1208</f>
        <v>0</v>
      </c>
      <c r="D1208" s="97">
        <f>ESTUDIANTES!D1208</f>
        <v>0</v>
      </c>
      <c r="E1208" s="97"/>
      <c r="F1208" s="97"/>
      <c r="G1208" s="97"/>
      <c r="H1208" s="57">
        <f>ESTUDIANTES!H1208</f>
        <v>0</v>
      </c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  <c r="AL1208" s="54"/>
      <c r="AM1208" s="54"/>
      <c r="AN1208" s="54"/>
      <c r="AO1208" s="54"/>
      <c r="AP1208" s="54"/>
      <c r="AQ1208" s="54"/>
      <c r="AR1208" s="54"/>
      <c r="AS1208" s="54"/>
      <c r="AT1208" s="54"/>
      <c r="AU1208" s="54"/>
      <c r="AV1208" s="54"/>
      <c r="AW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  <c r="BO1208" s="54"/>
      <c r="BP1208" s="54"/>
      <c r="BQ1208" s="54"/>
      <c r="BR1208" s="54"/>
      <c r="BS1208" s="54"/>
      <c r="BT1208" s="54"/>
      <c r="BU1208" s="54"/>
      <c r="BV1208" s="54"/>
      <c r="BW1208" s="54"/>
      <c r="BX1208" s="54"/>
      <c r="BY1208" s="54"/>
      <c r="BZ1208" s="54"/>
      <c r="CA1208" s="54"/>
      <c r="CB1208" s="54"/>
      <c r="CC1208" s="54"/>
      <c r="CD1208" s="54"/>
      <c r="CE1208" s="54"/>
      <c r="CF1208" s="54"/>
      <c r="CG1208" s="54"/>
      <c r="CH1208" s="54"/>
      <c r="CI1208" s="54"/>
      <c r="CJ1208" s="54"/>
      <c r="CK1208" s="54"/>
      <c r="CL1208" s="54"/>
      <c r="CM1208" s="54"/>
      <c r="CN1208" s="54"/>
      <c r="CO1208" s="54"/>
      <c r="CP1208" s="54"/>
      <c r="CQ1208" s="54"/>
      <c r="CR1208" s="54"/>
      <c r="CS1208" s="54"/>
      <c r="CT1208" s="54"/>
      <c r="CU1208" s="54"/>
      <c r="CV1208" s="54"/>
      <c r="CW1208" s="54"/>
      <c r="CX1208" s="54"/>
      <c r="CY1208" s="54"/>
      <c r="CZ1208" s="54"/>
      <c r="DA1208" s="54"/>
      <c r="DB1208" s="54"/>
      <c r="DC1208" s="54"/>
      <c r="DD1208" s="54"/>
      <c r="DE1208" s="54"/>
      <c r="DF1208" s="54"/>
      <c r="DG1208" s="54"/>
      <c r="DH1208" s="54"/>
      <c r="DI1208" s="54"/>
      <c r="DJ1208" s="54"/>
      <c r="DK1208" s="54"/>
      <c r="DL1208" s="54"/>
      <c r="DM1208" s="54"/>
      <c r="DN1208" s="54"/>
      <c r="DO1208" s="54"/>
      <c r="DP1208" s="54"/>
      <c r="DQ1208" s="54"/>
      <c r="DR1208" s="54"/>
      <c r="DS1208" s="54"/>
      <c r="DT1208" s="54"/>
      <c r="DU1208" s="54"/>
      <c r="DV1208" s="54"/>
      <c r="DW1208" s="54"/>
      <c r="DX1208" s="54"/>
      <c r="DY1208" s="54"/>
      <c r="DZ1208" s="54"/>
      <c r="EA1208" s="54"/>
      <c r="EB1208" s="54"/>
      <c r="EC1208" s="54"/>
      <c r="ED1208" s="54"/>
      <c r="EE1208" s="54"/>
      <c r="EF1208" s="54"/>
      <c r="EG1208" s="54"/>
      <c r="EH1208" s="54"/>
      <c r="EI1208" s="54"/>
      <c r="EJ1208" s="54"/>
      <c r="EK1208" s="54"/>
      <c r="EL1208" s="54"/>
      <c r="EM1208" s="54"/>
      <c r="EN1208" s="54"/>
      <c r="EO1208" s="54"/>
      <c r="EP1208" s="54"/>
      <c r="EQ1208" s="54"/>
      <c r="ER1208" s="54"/>
      <c r="ES1208" s="54"/>
      <c r="ET1208" s="54"/>
      <c r="EU1208" s="54"/>
      <c r="EV1208" s="54"/>
      <c r="EW1208" s="54"/>
      <c r="EX1208" s="54"/>
      <c r="EY1208" s="54"/>
      <c r="EZ1208" s="54"/>
      <c r="FA1208" s="54"/>
      <c r="FB1208" s="54"/>
      <c r="FC1208" s="54"/>
      <c r="FD1208" s="54"/>
      <c r="FE1208" s="54"/>
      <c r="FF1208" s="54"/>
      <c r="FG1208" s="54"/>
      <c r="FH1208" s="54"/>
      <c r="FI1208" s="54"/>
      <c r="FJ1208" s="54"/>
      <c r="FK1208" s="54"/>
      <c r="FL1208" s="54"/>
      <c r="FM1208" s="54"/>
      <c r="FN1208" s="54"/>
      <c r="FO1208" s="54"/>
      <c r="FP1208" s="54"/>
      <c r="FQ1208" s="54"/>
      <c r="FR1208" s="54"/>
      <c r="FS1208" s="54"/>
      <c r="FT1208" s="54"/>
      <c r="FU1208" s="54"/>
      <c r="FV1208" s="54"/>
      <c r="FW1208" s="54"/>
      <c r="FX1208" s="54"/>
      <c r="FY1208" s="54"/>
      <c r="FZ1208" s="54"/>
      <c r="GA1208" s="54"/>
      <c r="GB1208" s="54"/>
      <c r="GC1208" s="54"/>
      <c r="GD1208" s="54"/>
      <c r="GE1208" s="54"/>
      <c r="GF1208" s="54"/>
      <c r="GG1208" s="54"/>
      <c r="GH1208" s="54"/>
      <c r="GI1208" s="54"/>
      <c r="GJ1208" s="54"/>
      <c r="GK1208" s="54"/>
      <c r="GL1208" s="54"/>
      <c r="GM1208" s="54"/>
      <c r="GN1208" s="54"/>
      <c r="GO1208" s="54"/>
      <c r="GP1208" s="54"/>
      <c r="GQ1208" s="54"/>
      <c r="GR1208" s="54"/>
      <c r="GS1208" s="54"/>
      <c r="GT1208" s="54"/>
      <c r="GU1208" s="54"/>
      <c r="GV1208" s="54"/>
      <c r="GW1208" s="54"/>
      <c r="GX1208" s="54"/>
      <c r="GY1208" s="54"/>
      <c r="GZ1208" s="54"/>
      <c r="HA1208" s="54"/>
      <c r="HB1208" s="54"/>
      <c r="HC1208" s="54"/>
      <c r="HD1208" s="54"/>
      <c r="HE1208" s="54"/>
      <c r="HF1208" s="54"/>
      <c r="HG1208" s="54"/>
      <c r="HH1208" s="54"/>
      <c r="HI1208" s="54"/>
      <c r="HJ1208" s="54"/>
      <c r="HK1208" s="54"/>
      <c r="HL1208" s="54"/>
      <c r="HM1208" s="54"/>
      <c r="HN1208" s="54"/>
      <c r="HO1208" s="54"/>
      <c r="HP1208" s="54"/>
      <c r="HQ1208" s="54"/>
      <c r="HR1208" s="54"/>
      <c r="HS1208" s="54"/>
      <c r="HT1208" s="54"/>
      <c r="HU1208" s="54"/>
      <c r="HV1208" s="54"/>
      <c r="HW1208" s="54"/>
      <c r="HX1208" s="54"/>
      <c r="HY1208" s="54"/>
      <c r="HZ1208" s="54"/>
      <c r="IA1208" s="54"/>
      <c r="IB1208" s="54"/>
      <c r="IC1208" s="54"/>
      <c r="ID1208" s="54"/>
      <c r="IE1208" s="54"/>
      <c r="IF1208" s="54"/>
      <c r="IG1208" s="54"/>
      <c r="IH1208" s="54"/>
      <c r="II1208" s="54"/>
      <c r="IJ1208" s="54"/>
      <c r="IK1208" s="54"/>
      <c r="IL1208" s="54"/>
      <c r="IM1208" s="54"/>
      <c r="IN1208" s="54"/>
      <c r="IO1208" s="54"/>
      <c r="IP1208" s="54"/>
      <c r="IQ1208" s="54"/>
      <c r="IR1208" s="54"/>
      <c r="IS1208" s="54"/>
      <c r="IT1208" s="54"/>
      <c r="IU1208" s="54"/>
      <c r="IV1208" s="54"/>
      <c r="IW1208" s="54"/>
      <c r="IX1208" s="54"/>
      <c r="IY1208" s="54"/>
      <c r="IZ1208" s="54"/>
      <c r="JA1208" s="16"/>
      <c r="JB1208" s="16"/>
      <c r="JC1208" s="16"/>
      <c r="JD1208" s="16"/>
    </row>
    <row r="1209" spans="1:264" s="6" customFormat="1" x14ac:dyDescent="0.25">
      <c r="A1209" s="55">
        <v>1205</v>
      </c>
      <c r="B1209" s="56">
        <f>ESTUDIANTES!B1209</f>
        <v>0</v>
      </c>
      <c r="C1209" s="56">
        <f>ESTUDIANTES!C1209</f>
        <v>0</v>
      </c>
      <c r="D1209" s="97">
        <f>ESTUDIANTES!D1209</f>
        <v>0</v>
      </c>
      <c r="E1209" s="97"/>
      <c r="F1209" s="97"/>
      <c r="G1209" s="97"/>
      <c r="H1209" s="57">
        <f>ESTUDIANTES!H1209</f>
        <v>0</v>
      </c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  <c r="AL1209" s="54"/>
      <c r="AM1209" s="54"/>
      <c r="AN1209" s="54"/>
      <c r="AO1209" s="54"/>
      <c r="AP1209" s="54"/>
      <c r="AQ1209" s="54"/>
      <c r="AR1209" s="54"/>
      <c r="AS1209" s="54"/>
      <c r="AT1209" s="54"/>
      <c r="AU1209" s="54"/>
      <c r="AV1209" s="54"/>
      <c r="AW1209" s="54"/>
      <c r="AX1209" s="54"/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  <c r="BO1209" s="54"/>
      <c r="BP1209" s="54"/>
      <c r="BQ1209" s="54"/>
      <c r="BR1209" s="54"/>
      <c r="BS1209" s="54"/>
      <c r="BT1209" s="54"/>
      <c r="BU1209" s="54"/>
      <c r="BV1209" s="54"/>
      <c r="BW1209" s="54"/>
      <c r="BX1209" s="54"/>
      <c r="BY1209" s="54"/>
      <c r="BZ1209" s="54"/>
      <c r="CA1209" s="54"/>
      <c r="CB1209" s="54"/>
      <c r="CC1209" s="54"/>
      <c r="CD1209" s="54"/>
      <c r="CE1209" s="54"/>
      <c r="CF1209" s="54"/>
      <c r="CG1209" s="54"/>
      <c r="CH1209" s="54"/>
      <c r="CI1209" s="54"/>
      <c r="CJ1209" s="54"/>
      <c r="CK1209" s="54"/>
      <c r="CL1209" s="54"/>
      <c r="CM1209" s="54"/>
      <c r="CN1209" s="54"/>
      <c r="CO1209" s="54"/>
      <c r="CP1209" s="54"/>
      <c r="CQ1209" s="54"/>
      <c r="CR1209" s="54"/>
      <c r="CS1209" s="54"/>
      <c r="CT1209" s="54"/>
      <c r="CU1209" s="54"/>
      <c r="CV1209" s="54"/>
      <c r="CW1209" s="54"/>
      <c r="CX1209" s="54"/>
      <c r="CY1209" s="54"/>
      <c r="CZ1209" s="54"/>
      <c r="DA1209" s="54"/>
      <c r="DB1209" s="54"/>
      <c r="DC1209" s="54"/>
      <c r="DD1209" s="54"/>
      <c r="DE1209" s="54"/>
      <c r="DF1209" s="54"/>
      <c r="DG1209" s="54"/>
      <c r="DH1209" s="54"/>
      <c r="DI1209" s="54"/>
      <c r="DJ1209" s="54"/>
      <c r="DK1209" s="54"/>
      <c r="DL1209" s="54"/>
      <c r="DM1209" s="54"/>
      <c r="DN1209" s="54"/>
      <c r="DO1209" s="54"/>
      <c r="DP1209" s="54"/>
      <c r="DQ1209" s="54"/>
      <c r="DR1209" s="54"/>
      <c r="DS1209" s="54"/>
      <c r="DT1209" s="54"/>
      <c r="DU1209" s="54"/>
      <c r="DV1209" s="54"/>
      <c r="DW1209" s="54"/>
      <c r="DX1209" s="54"/>
      <c r="DY1209" s="54"/>
      <c r="DZ1209" s="54"/>
      <c r="EA1209" s="54"/>
      <c r="EB1209" s="54"/>
      <c r="EC1209" s="54"/>
      <c r="ED1209" s="54"/>
      <c r="EE1209" s="54"/>
      <c r="EF1209" s="54"/>
      <c r="EG1209" s="54"/>
      <c r="EH1209" s="54"/>
      <c r="EI1209" s="54"/>
      <c r="EJ1209" s="54"/>
      <c r="EK1209" s="54"/>
      <c r="EL1209" s="54"/>
      <c r="EM1209" s="54"/>
      <c r="EN1209" s="54"/>
      <c r="EO1209" s="54"/>
      <c r="EP1209" s="54"/>
      <c r="EQ1209" s="54"/>
      <c r="ER1209" s="54"/>
      <c r="ES1209" s="54"/>
      <c r="ET1209" s="54"/>
      <c r="EU1209" s="54"/>
      <c r="EV1209" s="54"/>
      <c r="EW1209" s="54"/>
      <c r="EX1209" s="54"/>
      <c r="EY1209" s="54"/>
      <c r="EZ1209" s="54"/>
      <c r="FA1209" s="54"/>
      <c r="FB1209" s="54"/>
      <c r="FC1209" s="54"/>
      <c r="FD1209" s="54"/>
      <c r="FE1209" s="54"/>
      <c r="FF1209" s="54"/>
      <c r="FG1209" s="54"/>
      <c r="FH1209" s="54"/>
      <c r="FI1209" s="54"/>
      <c r="FJ1209" s="54"/>
      <c r="FK1209" s="54"/>
      <c r="FL1209" s="54"/>
      <c r="FM1209" s="54"/>
      <c r="FN1209" s="54"/>
      <c r="FO1209" s="54"/>
      <c r="FP1209" s="54"/>
      <c r="FQ1209" s="54"/>
      <c r="FR1209" s="54"/>
      <c r="FS1209" s="54"/>
      <c r="FT1209" s="54"/>
      <c r="FU1209" s="54"/>
      <c r="FV1209" s="54"/>
      <c r="FW1209" s="54"/>
      <c r="FX1209" s="54"/>
      <c r="FY1209" s="54"/>
      <c r="FZ1209" s="54"/>
      <c r="GA1209" s="54"/>
      <c r="GB1209" s="54"/>
      <c r="GC1209" s="54"/>
      <c r="GD1209" s="54"/>
      <c r="GE1209" s="54"/>
      <c r="GF1209" s="54"/>
      <c r="GG1209" s="54"/>
      <c r="GH1209" s="54"/>
      <c r="GI1209" s="54"/>
      <c r="GJ1209" s="54"/>
      <c r="GK1209" s="54"/>
      <c r="GL1209" s="54"/>
      <c r="GM1209" s="54"/>
      <c r="GN1209" s="54"/>
      <c r="GO1209" s="54"/>
      <c r="GP1209" s="54"/>
      <c r="GQ1209" s="54"/>
      <c r="GR1209" s="54"/>
      <c r="GS1209" s="54"/>
      <c r="GT1209" s="54"/>
      <c r="GU1209" s="54"/>
      <c r="GV1209" s="54"/>
      <c r="GW1209" s="54"/>
      <c r="GX1209" s="54"/>
      <c r="GY1209" s="54"/>
      <c r="GZ1209" s="54"/>
      <c r="HA1209" s="54"/>
      <c r="HB1209" s="54"/>
      <c r="HC1209" s="54"/>
      <c r="HD1209" s="54"/>
      <c r="HE1209" s="54"/>
      <c r="HF1209" s="54"/>
      <c r="HG1209" s="54"/>
      <c r="HH1209" s="54"/>
      <c r="HI1209" s="54"/>
      <c r="HJ1209" s="54"/>
      <c r="HK1209" s="54"/>
      <c r="HL1209" s="54"/>
      <c r="HM1209" s="54"/>
      <c r="HN1209" s="54"/>
      <c r="HO1209" s="54"/>
      <c r="HP1209" s="54"/>
      <c r="HQ1209" s="54"/>
      <c r="HR1209" s="54"/>
      <c r="HS1209" s="54"/>
      <c r="HT1209" s="54"/>
      <c r="HU1209" s="54"/>
      <c r="HV1209" s="54"/>
      <c r="HW1209" s="54"/>
      <c r="HX1209" s="54"/>
      <c r="HY1209" s="54"/>
      <c r="HZ1209" s="54"/>
      <c r="IA1209" s="54"/>
      <c r="IB1209" s="54"/>
      <c r="IC1209" s="54"/>
      <c r="ID1209" s="54"/>
      <c r="IE1209" s="54"/>
      <c r="IF1209" s="54"/>
      <c r="IG1209" s="54"/>
      <c r="IH1209" s="54"/>
      <c r="II1209" s="54"/>
      <c r="IJ1209" s="54"/>
      <c r="IK1209" s="54"/>
      <c r="IL1209" s="54"/>
      <c r="IM1209" s="54"/>
      <c r="IN1209" s="54"/>
      <c r="IO1209" s="54"/>
      <c r="IP1209" s="54"/>
      <c r="IQ1209" s="54"/>
      <c r="IR1209" s="54"/>
      <c r="IS1209" s="54"/>
      <c r="IT1209" s="54"/>
      <c r="IU1209" s="54"/>
      <c r="IV1209" s="54"/>
      <c r="IW1209" s="54"/>
      <c r="IX1209" s="54"/>
      <c r="IY1209" s="54"/>
      <c r="IZ1209" s="54"/>
      <c r="JA1209" s="16"/>
      <c r="JB1209" s="16"/>
      <c r="JC1209" s="16"/>
      <c r="JD1209" s="16"/>
    </row>
    <row r="1210" spans="1:264" s="6" customFormat="1" x14ac:dyDescent="0.25">
      <c r="A1210" s="55">
        <v>1206</v>
      </c>
      <c r="B1210" s="56">
        <f>ESTUDIANTES!B1210</f>
        <v>0</v>
      </c>
      <c r="C1210" s="56">
        <f>ESTUDIANTES!C1210</f>
        <v>0</v>
      </c>
      <c r="D1210" s="97">
        <f>ESTUDIANTES!D1210</f>
        <v>0</v>
      </c>
      <c r="E1210" s="97"/>
      <c r="F1210" s="97"/>
      <c r="G1210" s="97"/>
      <c r="H1210" s="57">
        <f>ESTUDIANTES!H1210</f>
        <v>0</v>
      </c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  <c r="AL1210" s="54"/>
      <c r="AM1210" s="54"/>
      <c r="AN1210" s="54"/>
      <c r="AO1210" s="54"/>
      <c r="AP1210" s="54"/>
      <c r="AQ1210" s="54"/>
      <c r="AR1210" s="54"/>
      <c r="AS1210" s="54"/>
      <c r="AT1210" s="54"/>
      <c r="AU1210" s="54"/>
      <c r="AV1210" s="54"/>
      <c r="AW1210" s="54"/>
      <c r="AX1210" s="54"/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4"/>
      <c r="BI1210" s="54"/>
      <c r="BJ1210" s="54"/>
      <c r="BK1210" s="54"/>
      <c r="BL1210" s="54"/>
      <c r="BM1210" s="54"/>
      <c r="BN1210" s="54"/>
      <c r="BO1210" s="54"/>
      <c r="BP1210" s="54"/>
      <c r="BQ1210" s="54"/>
      <c r="BR1210" s="54"/>
      <c r="BS1210" s="54"/>
      <c r="BT1210" s="54"/>
      <c r="BU1210" s="54"/>
      <c r="BV1210" s="54"/>
      <c r="BW1210" s="54"/>
      <c r="BX1210" s="54"/>
      <c r="BY1210" s="54"/>
      <c r="BZ1210" s="54"/>
      <c r="CA1210" s="54"/>
      <c r="CB1210" s="54"/>
      <c r="CC1210" s="54"/>
      <c r="CD1210" s="54"/>
      <c r="CE1210" s="54"/>
      <c r="CF1210" s="54"/>
      <c r="CG1210" s="54"/>
      <c r="CH1210" s="54"/>
      <c r="CI1210" s="54"/>
      <c r="CJ1210" s="54"/>
      <c r="CK1210" s="54"/>
      <c r="CL1210" s="54"/>
      <c r="CM1210" s="54"/>
      <c r="CN1210" s="54"/>
      <c r="CO1210" s="54"/>
      <c r="CP1210" s="54"/>
      <c r="CQ1210" s="54"/>
      <c r="CR1210" s="54"/>
      <c r="CS1210" s="54"/>
      <c r="CT1210" s="54"/>
      <c r="CU1210" s="54"/>
      <c r="CV1210" s="54"/>
      <c r="CW1210" s="54"/>
      <c r="CX1210" s="54"/>
      <c r="CY1210" s="54"/>
      <c r="CZ1210" s="54"/>
      <c r="DA1210" s="54"/>
      <c r="DB1210" s="54"/>
      <c r="DC1210" s="54"/>
      <c r="DD1210" s="54"/>
      <c r="DE1210" s="54"/>
      <c r="DF1210" s="54"/>
      <c r="DG1210" s="54"/>
      <c r="DH1210" s="54"/>
      <c r="DI1210" s="54"/>
      <c r="DJ1210" s="54"/>
      <c r="DK1210" s="54"/>
      <c r="DL1210" s="54"/>
      <c r="DM1210" s="54"/>
      <c r="DN1210" s="54"/>
      <c r="DO1210" s="54"/>
      <c r="DP1210" s="54"/>
      <c r="DQ1210" s="54"/>
      <c r="DR1210" s="54"/>
      <c r="DS1210" s="54"/>
      <c r="DT1210" s="54"/>
      <c r="DU1210" s="54"/>
      <c r="DV1210" s="54"/>
      <c r="DW1210" s="54"/>
      <c r="DX1210" s="54"/>
      <c r="DY1210" s="54"/>
      <c r="DZ1210" s="54"/>
      <c r="EA1210" s="54"/>
      <c r="EB1210" s="54"/>
      <c r="EC1210" s="54"/>
      <c r="ED1210" s="54"/>
      <c r="EE1210" s="54"/>
      <c r="EF1210" s="54"/>
      <c r="EG1210" s="54"/>
      <c r="EH1210" s="54"/>
      <c r="EI1210" s="54"/>
      <c r="EJ1210" s="54"/>
      <c r="EK1210" s="54"/>
      <c r="EL1210" s="54"/>
      <c r="EM1210" s="54"/>
      <c r="EN1210" s="54"/>
      <c r="EO1210" s="54"/>
      <c r="EP1210" s="54"/>
      <c r="EQ1210" s="54"/>
      <c r="ER1210" s="54"/>
      <c r="ES1210" s="54"/>
      <c r="ET1210" s="54"/>
      <c r="EU1210" s="54"/>
      <c r="EV1210" s="54"/>
      <c r="EW1210" s="54"/>
      <c r="EX1210" s="54"/>
      <c r="EY1210" s="54"/>
      <c r="EZ1210" s="54"/>
      <c r="FA1210" s="54"/>
      <c r="FB1210" s="54"/>
      <c r="FC1210" s="54"/>
      <c r="FD1210" s="54"/>
      <c r="FE1210" s="54"/>
      <c r="FF1210" s="54"/>
      <c r="FG1210" s="54"/>
      <c r="FH1210" s="54"/>
      <c r="FI1210" s="54"/>
      <c r="FJ1210" s="54"/>
      <c r="FK1210" s="54"/>
      <c r="FL1210" s="54"/>
      <c r="FM1210" s="54"/>
      <c r="FN1210" s="54"/>
      <c r="FO1210" s="54"/>
      <c r="FP1210" s="54"/>
      <c r="FQ1210" s="54"/>
      <c r="FR1210" s="54"/>
      <c r="FS1210" s="54"/>
      <c r="FT1210" s="54"/>
      <c r="FU1210" s="54"/>
      <c r="FV1210" s="54"/>
      <c r="FW1210" s="54"/>
      <c r="FX1210" s="54"/>
      <c r="FY1210" s="54"/>
      <c r="FZ1210" s="54"/>
      <c r="GA1210" s="54"/>
      <c r="GB1210" s="54"/>
      <c r="GC1210" s="54"/>
      <c r="GD1210" s="54"/>
      <c r="GE1210" s="54"/>
      <c r="GF1210" s="54"/>
      <c r="GG1210" s="54"/>
      <c r="GH1210" s="54"/>
      <c r="GI1210" s="54"/>
      <c r="GJ1210" s="54"/>
      <c r="GK1210" s="54"/>
      <c r="GL1210" s="54"/>
      <c r="GM1210" s="54"/>
      <c r="GN1210" s="54"/>
      <c r="GO1210" s="54"/>
      <c r="GP1210" s="54"/>
      <c r="GQ1210" s="54"/>
      <c r="GR1210" s="54"/>
      <c r="GS1210" s="54"/>
      <c r="GT1210" s="54"/>
      <c r="GU1210" s="54"/>
      <c r="GV1210" s="54"/>
      <c r="GW1210" s="54"/>
      <c r="GX1210" s="54"/>
      <c r="GY1210" s="54"/>
      <c r="GZ1210" s="54"/>
      <c r="HA1210" s="54"/>
      <c r="HB1210" s="54"/>
      <c r="HC1210" s="54"/>
      <c r="HD1210" s="54"/>
      <c r="HE1210" s="54"/>
      <c r="HF1210" s="54"/>
      <c r="HG1210" s="54"/>
      <c r="HH1210" s="54"/>
      <c r="HI1210" s="54"/>
      <c r="HJ1210" s="54"/>
      <c r="HK1210" s="54"/>
      <c r="HL1210" s="54"/>
      <c r="HM1210" s="54"/>
      <c r="HN1210" s="54"/>
      <c r="HO1210" s="54"/>
      <c r="HP1210" s="54"/>
      <c r="HQ1210" s="54"/>
      <c r="HR1210" s="54"/>
      <c r="HS1210" s="54"/>
      <c r="HT1210" s="54"/>
      <c r="HU1210" s="54"/>
      <c r="HV1210" s="54"/>
      <c r="HW1210" s="54"/>
      <c r="HX1210" s="54"/>
      <c r="HY1210" s="54"/>
      <c r="HZ1210" s="54"/>
      <c r="IA1210" s="54"/>
      <c r="IB1210" s="54"/>
      <c r="IC1210" s="54"/>
      <c r="ID1210" s="54"/>
      <c r="IE1210" s="54"/>
      <c r="IF1210" s="54"/>
      <c r="IG1210" s="54"/>
      <c r="IH1210" s="54"/>
      <c r="II1210" s="54"/>
      <c r="IJ1210" s="54"/>
      <c r="IK1210" s="54"/>
      <c r="IL1210" s="54"/>
      <c r="IM1210" s="54"/>
      <c r="IN1210" s="54"/>
      <c r="IO1210" s="54"/>
      <c r="IP1210" s="54"/>
      <c r="IQ1210" s="54"/>
      <c r="IR1210" s="54"/>
      <c r="IS1210" s="54"/>
      <c r="IT1210" s="54"/>
      <c r="IU1210" s="54"/>
      <c r="IV1210" s="54"/>
      <c r="IW1210" s="54"/>
      <c r="IX1210" s="54"/>
      <c r="IY1210" s="54"/>
      <c r="IZ1210" s="54"/>
      <c r="JA1210" s="16"/>
      <c r="JB1210" s="16"/>
      <c r="JC1210" s="16"/>
      <c r="JD1210" s="16"/>
    </row>
    <row r="1211" spans="1:264" s="6" customFormat="1" x14ac:dyDescent="0.25">
      <c r="A1211" s="55">
        <v>1207</v>
      </c>
      <c r="B1211" s="56">
        <f>ESTUDIANTES!B1211</f>
        <v>0</v>
      </c>
      <c r="C1211" s="56">
        <f>ESTUDIANTES!C1211</f>
        <v>0</v>
      </c>
      <c r="D1211" s="97">
        <f>ESTUDIANTES!D1211</f>
        <v>0</v>
      </c>
      <c r="E1211" s="97"/>
      <c r="F1211" s="97"/>
      <c r="G1211" s="97"/>
      <c r="H1211" s="57">
        <f>ESTUDIANTES!H1211</f>
        <v>0</v>
      </c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  <c r="AL1211" s="54"/>
      <c r="AM1211" s="54"/>
      <c r="AN1211" s="54"/>
      <c r="AO1211" s="54"/>
      <c r="AP1211" s="54"/>
      <c r="AQ1211" s="54"/>
      <c r="AR1211" s="54"/>
      <c r="AS1211" s="54"/>
      <c r="AT1211" s="54"/>
      <c r="AU1211" s="54"/>
      <c r="AV1211" s="54"/>
      <c r="AW1211" s="54"/>
      <c r="AX1211" s="54"/>
      <c r="AY1211" s="54"/>
      <c r="AZ1211" s="54"/>
      <c r="BA1211" s="54"/>
      <c r="BB1211" s="54"/>
      <c r="BC1211" s="54"/>
      <c r="BD1211" s="54"/>
      <c r="BE1211" s="54"/>
      <c r="BF1211" s="54"/>
      <c r="BG1211" s="54"/>
      <c r="BH1211" s="54"/>
      <c r="BI1211" s="54"/>
      <c r="BJ1211" s="54"/>
      <c r="BK1211" s="54"/>
      <c r="BL1211" s="54"/>
      <c r="BM1211" s="54"/>
      <c r="BN1211" s="54"/>
      <c r="BO1211" s="54"/>
      <c r="BP1211" s="54"/>
      <c r="BQ1211" s="54"/>
      <c r="BR1211" s="54"/>
      <c r="BS1211" s="54"/>
      <c r="BT1211" s="54"/>
      <c r="BU1211" s="54"/>
      <c r="BV1211" s="54"/>
      <c r="BW1211" s="54"/>
      <c r="BX1211" s="54"/>
      <c r="BY1211" s="54"/>
      <c r="BZ1211" s="54"/>
      <c r="CA1211" s="54"/>
      <c r="CB1211" s="54"/>
      <c r="CC1211" s="54"/>
      <c r="CD1211" s="54"/>
      <c r="CE1211" s="54"/>
      <c r="CF1211" s="54"/>
      <c r="CG1211" s="54"/>
      <c r="CH1211" s="54"/>
      <c r="CI1211" s="54"/>
      <c r="CJ1211" s="54"/>
      <c r="CK1211" s="54"/>
      <c r="CL1211" s="54"/>
      <c r="CM1211" s="54"/>
      <c r="CN1211" s="54"/>
      <c r="CO1211" s="54"/>
      <c r="CP1211" s="54"/>
      <c r="CQ1211" s="54"/>
      <c r="CR1211" s="54"/>
      <c r="CS1211" s="54"/>
      <c r="CT1211" s="54"/>
      <c r="CU1211" s="54"/>
      <c r="CV1211" s="54"/>
      <c r="CW1211" s="54"/>
      <c r="CX1211" s="54"/>
      <c r="CY1211" s="54"/>
      <c r="CZ1211" s="54"/>
      <c r="DA1211" s="54"/>
      <c r="DB1211" s="54"/>
      <c r="DC1211" s="54"/>
      <c r="DD1211" s="54"/>
      <c r="DE1211" s="54"/>
      <c r="DF1211" s="54"/>
      <c r="DG1211" s="54"/>
      <c r="DH1211" s="54"/>
      <c r="DI1211" s="54"/>
      <c r="DJ1211" s="54"/>
      <c r="DK1211" s="54"/>
      <c r="DL1211" s="54"/>
      <c r="DM1211" s="54"/>
      <c r="DN1211" s="54"/>
      <c r="DO1211" s="54"/>
      <c r="DP1211" s="54"/>
      <c r="DQ1211" s="54"/>
      <c r="DR1211" s="54"/>
      <c r="DS1211" s="54"/>
      <c r="DT1211" s="54"/>
      <c r="DU1211" s="54"/>
      <c r="DV1211" s="54"/>
      <c r="DW1211" s="54"/>
      <c r="DX1211" s="54"/>
      <c r="DY1211" s="54"/>
      <c r="DZ1211" s="54"/>
      <c r="EA1211" s="54"/>
      <c r="EB1211" s="54"/>
      <c r="EC1211" s="54"/>
      <c r="ED1211" s="54"/>
      <c r="EE1211" s="54"/>
      <c r="EF1211" s="54"/>
      <c r="EG1211" s="54"/>
      <c r="EH1211" s="54"/>
      <c r="EI1211" s="54"/>
      <c r="EJ1211" s="54"/>
      <c r="EK1211" s="54"/>
      <c r="EL1211" s="54"/>
      <c r="EM1211" s="54"/>
      <c r="EN1211" s="54"/>
      <c r="EO1211" s="54"/>
      <c r="EP1211" s="54"/>
      <c r="EQ1211" s="54"/>
      <c r="ER1211" s="54"/>
      <c r="ES1211" s="54"/>
      <c r="ET1211" s="54"/>
      <c r="EU1211" s="54"/>
      <c r="EV1211" s="54"/>
      <c r="EW1211" s="54"/>
      <c r="EX1211" s="54"/>
      <c r="EY1211" s="54"/>
      <c r="EZ1211" s="54"/>
      <c r="FA1211" s="54"/>
      <c r="FB1211" s="54"/>
      <c r="FC1211" s="54"/>
      <c r="FD1211" s="54"/>
      <c r="FE1211" s="54"/>
      <c r="FF1211" s="54"/>
      <c r="FG1211" s="54"/>
      <c r="FH1211" s="54"/>
      <c r="FI1211" s="54"/>
      <c r="FJ1211" s="54"/>
      <c r="FK1211" s="54"/>
      <c r="FL1211" s="54"/>
      <c r="FM1211" s="54"/>
      <c r="FN1211" s="54"/>
      <c r="FO1211" s="54"/>
      <c r="FP1211" s="54"/>
      <c r="FQ1211" s="54"/>
      <c r="FR1211" s="54"/>
      <c r="FS1211" s="54"/>
      <c r="FT1211" s="54"/>
      <c r="FU1211" s="54"/>
      <c r="FV1211" s="54"/>
      <c r="FW1211" s="54"/>
      <c r="FX1211" s="54"/>
      <c r="FY1211" s="54"/>
      <c r="FZ1211" s="54"/>
      <c r="GA1211" s="54"/>
      <c r="GB1211" s="54"/>
      <c r="GC1211" s="54"/>
      <c r="GD1211" s="54"/>
      <c r="GE1211" s="54"/>
      <c r="GF1211" s="54"/>
      <c r="GG1211" s="54"/>
      <c r="GH1211" s="54"/>
      <c r="GI1211" s="54"/>
      <c r="GJ1211" s="54"/>
      <c r="GK1211" s="54"/>
      <c r="GL1211" s="54"/>
      <c r="GM1211" s="54"/>
      <c r="GN1211" s="54"/>
      <c r="GO1211" s="54"/>
      <c r="GP1211" s="54"/>
      <c r="GQ1211" s="54"/>
      <c r="GR1211" s="54"/>
      <c r="GS1211" s="54"/>
      <c r="GT1211" s="54"/>
      <c r="GU1211" s="54"/>
      <c r="GV1211" s="54"/>
      <c r="GW1211" s="54"/>
      <c r="GX1211" s="54"/>
      <c r="GY1211" s="54"/>
      <c r="GZ1211" s="54"/>
      <c r="HA1211" s="54"/>
      <c r="HB1211" s="54"/>
      <c r="HC1211" s="54"/>
      <c r="HD1211" s="54"/>
      <c r="HE1211" s="54"/>
      <c r="HF1211" s="54"/>
      <c r="HG1211" s="54"/>
      <c r="HH1211" s="54"/>
      <c r="HI1211" s="54"/>
      <c r="HJ1211" s="54"/>
      <c r="HK1211" s="54"/>
      <c r="HL1211" s="54"/>
      <c r="HM1211" s="54"/>
      <c r="HN1211" s="54"/>
      <c r="HO1211" s="54"/>
      <c r="HP1211" s="54"/>
      <c r="HQ1211" s="54"/>
      <c r="HR1211" s="54"/>
      <c r="HS1211" s="54"/>
      <c r="HT1211" s="54"/>
      <c r="HU1211" s="54"/>
      <c r="HV1211" s="54"/>
      <c r="HW1211" s="54"/>
      <c r="HX1211" s="54"/>
      <c r="HY1211" s="54"/>
      <c r="HZ1211" s="54"/>
      <c r="IA1211" s="54"/>
      <c r="IB1211" s="54"/>
      <c r="IC1211" s="54"/>
      <c r="ID1211" s="54"/>
      <c r="IE1211" s="54"/>
      <c r="IF1211" s="54"/>
      <c r="IG1211" s="54"/>
      <c r="IH1211" s="54"/>
      <c r="II1211" s="54"/>
      <c r="IJ1211" s="54"/>
      <c r="IK1211" s="54"/>
      <c r="IL1211" s="54"/>
      <c r="IM1211" s="54"/>
      <c r="IN1211" s="54"/>
      <c r="IO1211" s="54"/>
      <c r="IP1211" s="54"/>
      <c r="IQ1211" s="54"/>
      <c r="IR1211" s="54"/>
      <c r="IS1211" s="54"/>
      <c r="IT1211" s="54"/>
      <c r="IU1211" s="54"/>
      <c r="IV1211" s="54"/>
      <c r="IW1211" s="54"/>
      <c r="IX1211" s="54"/>
      <c r="IY1211" s="54"/>
      <c r="IZ1211" s="54"/>
      <c r="JA1211" s="16"/>
      <c r="JB1211" s="16"/>
      <c r="JC1211" s="16"/>
      <c r="JD1211" s="16"/>
    </row>
    <row r="1212" spans="1:264" s="6" customFormat="1" x14ac:dyDescent="0.25">
      <c r="A1212" s="55">
        <v>1208</v>
      </c>
      <c r="B1212" s="56">
        <f>ESTUDIANTES!B1212</f>
        <v>0</v>
      </c>
      <c r="C1212" s="56">
        <f>ESTUDIANTES!C1212</f>
        <v>0</v>
      </c>
      <c r="D1212" s="97">
        <f>ESTUDIANTES!D1212</f>
        <v>0</v>
      </c>
      <c r="E1212" s="97"/>
      <c r="F1212" s="97"/>
      <c r="G1212" s="97"/>
      <c r="H1212" s="57">
        <f>ESTUDIANTES!H1212</f>
        <v>0</v>
      </c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54"/>
      <c r="U1212" s="54"/>
      <c r="V1212" s="54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  <c r="AL1212" s="54"/>
      <c r="AM1212" s="54"/>
      <c r="AN1212" s="54"/>
      <c r="AO1212" s="54"/>
      <c r="AP1212" s="54"/>
      <c r="AQ1212" s="54"/>
      <c r="AR1212" s="54"/>
      <c r="AS1212" s="54"/>
      <c r="AT1212" s="54"/>
      <c r="AU1212" s="54"/>
      <c r="AV1212" s="54"/>
      <c r="AW1212" s="54"/>
      <c r="AX1212" s="54"/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  <c r="BO1212" s="54"/>
      <c r="BP1212" s="54"/>
      <c r="BQ1212" s="54"/>
      <c r="BR1212" s="54"/>
      <c r="BS1212" s="54"/>
      <c r="BT1212" s="54"/>
      <c r="BU1212" s="54"/>
      <c r="BV1212" s="54"/>
      <c r="BW1212" s="54"/>
      <c r="BX1212" s="54"/>
      <c r="BY1212" s="54"/>
      <c r="BZ1212" s="54"/>
      <c r="CA1212" s="54"/>
      <c r="CB1212" s="54"/>
      <c r="CC1212" s="54"/>
      <c r="CD1212" s="54"/>
      <c r="CE1212" s="54"/>
      <c r="CF1212" s="54"/>
      <c r="CG1212" s="54"/>
      <c r="CH1212" s="54"/>
      <c r="CI1212" s="54"/>
      <c r="CJ1212" s="54"/>
      <c r="CK1212" s="54"/>
      <c r="CL1212" s="54"/>
      <c r="CM1212" s="54"/>
      <c r="CN1212" s="54"/>
      <c r="CO1212" s="54"/>
      <c r="CP1212" s="54"/>
      <c r="CQ1212" s="54"/>
      <c r="CR1212" s="54"/>
      <c r="CS1212" s="54"/>
      <c r="CT1212" s="54"/>
      <c r="CU1212" s="54"/>
      <c r="CV1212" s="54"/>
      <c r="CW1212" s="54"/>
      <c r="CX1212" s="54"/>
      <c r="CY1212" s="54"/>
      <c r="CZ1212" s="54"/>
      <c r="DA1212" s="54"/>
      <c r="DB1212" s="54"/>
      <c r="DC1212" s="54"/>
      <c r="DD1212" s="54"/>
      <c r="DE1212" s="54"/>
      <c r="DF1212" s="54"/>
      <c r="DG1212" s="54"/>
      <c r="DH1212" s="54"/>
      <c r="DI1212" s="54"/>
      <c r="DJ1212" s="54"/>
      <c r="DK1212" s="54"/>
      <c r="DL1212" s="54"/>
      <c r="DM1212" s="54"/>
      <c r="DN1212" s="54"/>
      <c r="DO1212" s="54"/>
      <c r="DP1212" s="54"/>
      <c r="DQ1212" s="54"/>
      <c r="DR1212" s="54"/>
      <c r="DS1212" s="54"/>
      <c r="DT1212" s="54"/>
      <c r="DU1212" s="54"/>
      <c r="DV1212" s="54"/>
      <c r="DW1212" s="54"/>
      <c r="DX1212" s="54"/>
      <c r="DY1212" s="54"/>
      <c r="DZ1212" s="54"/>
      <c r="EA1212" s="54"/>
      <c r="EB1212" s="54"/>
      <c r="EC1212" s="54"/>
      <c r="ED1212" s="54"/>
      <c r="EE1212" s="54"/>
      <c r="EF1212" s="54"/>
      <c r="EG1212" s="54"/>
      <c r="EH1212" s="54"/>
      <c r="EI1212" s="54"/>
      <c r="EJ1212" s="54"/>
      <c r="EK1212" s="54"/>
      <c r="EL1212" s="54"/>
      <c r="EM1212" s="54"/>
      <c r="EN1212" s="54"/>
      <c r="EO1212" s="54"/>
      <c r="EP1212" s="54"/>
      <c r="EQ1212" s="54"/>
      <c r="ER1212" s="54"/>
      <c r="ES1212" s="54"/>
      <c r="ET1212" s="54"/>
      <c r="EU1212" s="54"/>
      <c r="EV1212" s="54"/>
      <c r="EW1212" s="54"/>
      <c r="EX1212" s="54"/>
      <c r="EY1212" s="54"/>
      <c r="EZ1212" s="54"/>
      <c r="FA1212" s="54"/>
      <c r="FB1212" s="54"/>
      <c r="FC1212" s="54"/>
      <c r="FD1212" s="54"/>
      <c r="FE1212" s="54"/>
      <c r="FF1212" s="54"/>
      <c r="FG1212" s="54"/>
      <c r="FH1212" s="54"/>
      <c r="FI1212" s="54"/>
      <c r="FJ1212" s="54"/>
      <c r="FK1212" s="54"/>
      <c r="FL1212" s="54"/>
      <c r="FM1212" s="54"/>
      <c r="FN1212" s="54"/>
      <c r="FO1212" s="54"/>
      <c r="FP1212" s="54"/>
      <c r="FQ1212" s="54"/>
      <c r="FR1212" s="54"/>
      <c r="FS1212" s="54"/>
      <c r="FT1212" s="54"/>
      <c r="FU1212" s="54"/>
      <c r="FV1212" s="54"/>
      <c r="FW1212" s="54"/>
      <c r="FX1212" s="54"/>
      <c r="FY1212" s="54"/>
      <c r="FZ1212" s="54"/>
      <c r="GA1212" s="54"/>
      <c r="GB1212" s="54"/>
      <c r="GC1212" s="54"/>
      <c r="GD1212" s="54"/>
      <c r="GE1212" s="54"/>
      <c r="GF1212" s="54"/>
      <c r="GG1212" s="54"/>
      <c r="GH1212" s="54"/>
      <c r="GI1212" s="54"/>
      <c r="GJ1212" s="54"/>
      <c r="GK1212" s="54"/>
      <c r="GL1212" s="54"/>
      <c r="GM1212" s="54"/>
      <c r="GN1212" s="54"/>
      <c r="GO1212" s="54"/>
      <c r="GP1212" s="54"/>
      <c r="GQ1212" s="54"/>
      <c r="GR1212" s="54"/>
      <c r="GS1212" s="54"/>
      <c r="GT1212" s="54"/>
      <c r="GU1212" s="54"/>
      <c r="GV1212" s="54"/>
      <c r="GW1212" s="54"/>
      <c r="GX1212" s="54"/>
      <c r="GY1212" s="54"/>
      <c r="GZ1212" s="54"/>
      <c r="HA1212" s="54"/>
      <c r="HB1212" s="54"/>
      <c r="HC1212" s="54"/>
      <c r="HD1212" s="54"/>
      <c r="HE1212" s="54"/>
      <c r="HF1212" s="54"/>
      <c r="HG1212" s="54"/>
      <c r="HH1212" s="54"/>
      <c r="HI1212" s="54"/>
      <c r="HJ1212" s="54"/>
      <c r="HK1212" s="54"/>
      <c r="HL1212" s="54"/>
      <c r="HM1212" s="54"/>
      <c r="HN1212" s="54"/>
      <c r="HO1212" s="54"/>
      <c r="HP1212" s="54"/>
      <c r="HQ1212" s="54"/>
      <c r="HR1212" s="54"/>
      <c r="HS1212" s="54"/>
      <c r="HT1212" s="54"/>
      <c r="HU1212" s="54"/>
      <c r="HV1212" s="54"/>
      <c r="HW1212" s="54"/>
      <c r="HX1212" s="54"/>
      <c r="HY1212" s="54"/>
      <c r="HZ1212" s="54"/>
      <c r="IA1212" s="54"/>
      <c r="IB1212" s="54"/>
      <c r="IC1212" s="54"/>
      <c r="ID1212" s="54"/>
      <c r="IE1212" s="54"/>
      <c r="IF1212" s="54"/>
      <c r="IG1212" s="54"/>
      <c r="IH1212" s="54"/>
      <c r="II1212" s="54"/>
      <c r="IJ1212" s="54"/>
      <c r="IK1212" s="54"/>
      <c r="IL1212" s="54"/>
      <c r="IM1212" s="54"/>
      <c r="IN1212" s="54"/>
      <c r="IO1212" s="54"/>
      <c r="IP1212" s="54"/>
      <c r="IQ1212" s="54"/>
      <c r="IR1212" s="54"/>
      <c r="IS1212" s="54"/>
      <c r="IT1212" s="54"/>
      <c r="IU1212" s="54"/>
      <c r="IV1212" s="54"/>
      <c r="IW1212" s="54"/>
      <c r="IX1212" s="54"/>
      <c r="IY1212" s="54"/>
      <c r="IZ1212" s="54"/>
      <c r="JA1212" s="16"/>
      <c r="JB1212" s="16"/>
      <c r="JC1212" s="16"/>
      <c r="JD1212" s="16"/>
    </row>
    <row r="1213" spans="1:264" s="6" customFormat="1" x14ac:dyDescent="0.25">
      <c r="A1213" s="55">
        <v>1209</v>
      </c>
      <c r="B1213" s="56">
        <f>ESTUDIANTES!B1213</f>
        <v>0</v>
      </c>
      <c r="C1213" s="56">
        <f>ESTUDIANTES!C1213</f>
        <v>0</v>
      </c>
      <c r="D1213" s="97">
        <f>ESTUDIANTES!D1213</f>
        <v>0</v>
      </c>
      <c r="E1213" s="97"/>
      <c r="F1213" s="97"/>
      <c r="G1213" s="97"/>
      <c r="H1213" s="57">
        <f>ESTUDIANTES!H1213</f>
        <v>0</v>
      </c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  <c r="T1213" s="54"/>
      <c r="U1213" s="54"/>
      <c r="V1213" s="54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  <c r="AL1213" s="54"/>
      <c r="AM1213" s="54"/>
      <c r="AN1213" s="54"/>
      <c r="AO1213" s="54"/>
      <c r="AP1213" s="54"/>
      <c r="AQ1213" s="54"/>
      <c r="AR1213" s="54"/>
      <c r="AS1213" s="54"/>
      <c r="AT1213" s="54"/>
      <c r="AU1213" s="54"/>
      <c r="AV1213" s="54"/>
      <c r="AW1213" s="54"/>
      <c r="AX1213" s="54"/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  <c r="BO1213" s="54"/>
      <c r="BP1213" s="54"/>
      <c r="BQ1213" s="54"/>
      <c r="BR1213" s="54"/>
      <c r="BS1213" s="54"/>
      <c r="BT1213" s="54"/>
      <c r="BU1213" s="54"/>
      <c r="BV1213" s="54"/>
      <c r="BW1213" s="54"/>
      <c r="BX1213" s="54"/>
      <c r="BY1213" s="54"/>
      <c r="BZ1213" s="54"/>
      <c r="CA1213" s="54"/>
      <c r="CB1213" s="54"/>
      <c r="CC1213" s="54"/>
      <c r="CD1213" s="54"/>
      <c r="CE1213" s="54"/>
      <c r="CF1213" s="54"/>
      <c r="CG1213" s="54"/>
      <c r="CH1213" s="54"/>
      <c r="CI1213" s="54"/>
      <c r="CJ1213" s="54"/>
      <c r="CK1213" s="54"/>
      <c r="CL1213" s="54"/>
      <c r="CM1213" s="54"/>
      <c r="CN1213" s="54"/>
      <c r="CO1213" s="54"/>
      <c r="CP1213" s="54"/>
      <c r="CQ1213" s="54"/>
      <c r="CR1213" s="54"/>
      <c r="CS1213" s="54"/>
      <c r="CT1213" s="54"/>
      <c r="CU1213" s="54"/>
      <c r="CV1213" s="54"/>
      <c r="CW1213" s="54"/>
      <c r="CX1213" s="54"/>
      <c r="CY1213" s="54"/>
      <c r="CZ1213" s="54"/>
      <c r="DA1213" s="54"/>
      <c r="DB1213" s="54"/>
      <c r="DC1213" s="54"/>
      <c r="DD1213" s="54"/>
      <c r="DE1213" s="54"/>
      <c r="DF1213" s="54"/>
      <c r="DG1213" s="54"/>
      <c r="DH1213" s="54"/>
      <c r="DI1213" s="54"/>
      <c r="DJ1213" s="54"/>
      <c r="DK1213" s="54"/>
      <c r="DL1213" s="54"/>
      <c r="DM1213" s="54"/>
      <c r="DN1213" s="54"/>
      <c r="DO1213" s="54"/>
      <c r="DP1213" s="54"/>
      <c r="DQ1213" s="54"/>
      <c r="DR1213" s="54"/>
      <c r="DS1213" s="54"/>
      <c r="DT1213" s="54"/>
      <c r="DU1213" s="54"/>
      <c r="DV1213" s="54"/>
      <c r="DW1213" s="54"/>
      <c r="DX1213" s="54"/>
      <c r="DY1213" s="54"/>
      <c r="DZ1213" s="54"/>
      <c r="EA1213" s="54"/>
      <c r="EB1213" s="54"/>
      <c r="EC1213" s="54"/>
      <c r="ED1213" s="54"/>
      <c r="EE1213" s="54"/>
      <c r="EF1213" s="54"/>
      <c r="EG1213" s="54"/>
      <c r="EH1213" s="54"/>
      <c r="EI1213" s="54"/>
      <c r="EJ1213" s="54"/>
      <c r="EK1213" s="54"/>
      <c r="EL1213" s="54"/>
      <c r="EM1213" s="54"/>
      <c r="EN1213" s="54"/>
      <c r="EO1213" s="54"/>
      <c r="EP1213" s="54"/>
      <c r="EQ1213" s="54"/>
      <c r="ER1213" s="54"/>
      <c r="ES1213" s="54"/>
      <c r="ET1213" s="54"/>
      <c r="EU1213" s="54"/>
      <c r="EV1213" s="54"/>
      <c r="EW1213" s="54"/>
      <c r="EX1213" s="54"/>
      <c r="EY1213" s="54"/>
      <c r="EZ1213" s="54"/>
      <c r="FA1213" s="54"/>
      <c r="FB1213" s="54"/>
      <c r="FC1213" s="54"/>
      <c r="FD1213" s="54"/>
      <c r="FE1213" s="54"/>
      <c r="FF1213" s="54"/>
      <c r="FG1213" s="54"/>
      <c r="FH1213" s="54"/>
      <c r="FI1213" s="54"/>
      <c r="FJ1213" s="54"/>
      <c r="FK1213" s="54"/>
      <c r="FL1213" s="54"/>
      <c r="FM1213" s="54"/>
      <c r="FN1213" s="54"/>
      <c r="FO1213" s="54"/>
      <c r="FP1213" s="54"/>
      <c r="FQ1213" s="54"/>
      <c r="FR1213" s="54"/>
      <c r="FS1213" s="54"/>
      <c r="FT1213" s="54"/>
      <c r="FU1213" s="54"/>
      <c r="FV1213" s="54"/>
      <c r="FW1213" s="54"/>
      <c r="FX1213" s="54"/>
      <c r="FY1213" s="54"/>
      <c r="FZ1213" s="54"/>
      <c r="GA1213" s="54"/>
      <c r="GB1213" s="54"/>
      <c r="GC1213" s="54"/>
      <c r="GD1213" s="54"/>
      <c r="GE1213" s="54"/>
      <c r="GF1213" s="54"/>
      <c r="GG1213" s="54"/>
      <c r="GH1213" s="54"/>
      <c r="GI1213" s="54"/>
      <c r="GJ1213" s="54"/>
      <c r="GK1213" s="54"/>
      <c r="GL1213" s="54"/>
      <c r="GM1213" s="54"/>
      <c r="GN1213" s="54"/>
      <c r="GO1213" s="54"/>
      <c r="GP1213" s="54"/>
      <c r="GQ1213" s="54"/>
      <c r="GR1213" s="54"/>
      <c r="GS1213" s="54"/>
      <c r="GT1213" s="54"/>
      <c r="GU1213" s="54"/>
      <c r="GV1213" s="54"/>
      <c r="GW1213" s="54"/>
      <c r="GX1213" s="54"/>
      <c r="GY1213" s="54"/>
      <c r="GZ1213" s="54"/>
      <c r="HA1213" s="54"/>
      <c r="HB1213" s="54"/>
      <c r="HC1213" s="54"/>
      <c r="HD1213" s="54"/>
      <c r="HE1213" s="54"/>
      <c r="HF1213" s="54"/>
      <c r="HG1213" s="54"/>
      <c r="HH1213" s="54"/>
      <c r="HI1213" s="54"/>
      <c r="HJ1213" s="54"/>
      <c r="HK1213" s="54"/>
      <c r="HL1213" s="54"/>
      <c r="HM1213" s="54"/>
      <c r="HN1213" s="54"/>
      <c r="HO1213" s="54"/>
      <c r="HP1213" s="54"/>
      <c r="HQ1213" s="54"/>
      <c r="HR1213" s="54"/>
      <c r="HS1213" s="54"/>
      <c r="HT1213" s="54"/>
      <c r="HU1213" s="54"/>
      <c r="HV1213" s="54"/>
      <c r="HW1213" s="54"/>
      <c r="HX1213" s="54"/>
      <c r="HY1213" s="54"/>
      <c r="HZ1213" s="54"/>
      <c r="IA1213" s="54"/>
      <c r="IB1213" s="54"/>
      <c r="IC1213" s="54"/>
      <c r="ID1213" s="54"/>
      <c r="IE1213" s="54"/>
      <c r="IF1213" s="54"/>
      <c r="IG1213" s="54"/>
      <c r="IH1213" s="54"/>
      <c r="II1213" s="54"/>
      <c r="IJ1213" s="54"/>
      <c r="IK1213" s="54"/>
      <c r="IL1213" s="54"/>
      <c r="IM1213" s="54"/>
      <c r="IN1213" s="54"/>
      <c r="IO1213" s="54"/>
      <c r="IP1213" s="54"/>
      <c r="IQ1213" s="54"/>
      <c r="IR1213" s="54"/>
      <c r="IS1213" s="54"/>
      <c r="IT1213" s="54"/>
      <c r="IU1213" s="54"/>
      <c r="IV1213" s="54"/>
      <c r="IW1213" s="54"/>
      <c r="IX1213" s="54"/>
      <c r="IY1213" s="54"/>
      <c r="IZ1213" s="54"/>
      <c r="JA1213" s="16"/>
      <c r="JB1213" s="16"/>
      <c r="JC1213" s="16"/>
      <c r="JD1213" s="16"/>
    </row>
    <row r="1214" spans="1:264" s="6" customFormat="1" x14ac:dyDescent="0.25">
      <c r="A1214" s="55">
        <v>1210</v>
      </c>
      <c r="B1214" s="56">
        <f>ESTUDIANTES!B1214</f>
        <v>0</v>
      </c>
      <c r="C1214" s="56">
        <f>ESTUDIANTES!C1214</f>
        <v>0</v>
      </c>
      <c r="D1214" s="97">
        <f>ESTUDIANTES!D1214</f>
        <v>0</v>
      </c>
      <c r="E1214" s="97"/>
      <c r="F1214" s="97"/>
      <c r="G1214" s="97"/>
      <c r="H1214" s="57">
        <f>ESTUDIANTES!H1214</f>
        <v>0</v>
      </c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  <c r="AL1214" s="54"/>
      <c r="AM1214" s="54"/>
      <c r="AN1214" s="54"/>
      <c r="AO1214" s="54"/>
      <c r="AP1214" s="54"/>
      <c r="AQ1214" s="54"/>
      <c r="AR1214" s="54"/>
      <c r="AS1214" s="54"/>
      <c r="AT1214" s="54"/>
      <c r="AU1214" s="54"/>
      <c r="AV1214" s="54"/>
      <c r="AW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  <c r="BO1214" s="54"/>
      <c r="BP1214" s="54"/>
      <c r="BQ1214" s="54"/>
      <c r="BR1214" s="54"/>
      <c r="BS1214" s="54"/>
      <c r="BT1214" s="54"/>
      <c r="BU1214" s="54"/>
      <c r="BV1214" s="54"/>
      <c r="BW1214" s="54"/>
      <c r="BX1214" s="54"/>
      <c r="BY1214" s="54"/>
      <c r="BZ1214" s="54"/>
      <c r="CA1214" s="54"/>
      <c r="CB1214" s="54"/>
      <c r="CC1214" s="54"/>
      <c r="CD1214" s="54"/>
      <c r="CE1214" s="54"/>
      <c r="CF1214" s="54"/>
      <c r="CG1214" s="54"/>
      <c r="CH1214" s="54"/>
      <c r="CI1214" s="54"/>
      <c r="CJ1214" s="54"/>
      <c r="CK1214" s="54"/>
      <c r="CL1214" s="54"/>
      <c r="CM1214" s="54"/>
      <c r="CN1214" s="54"/>
      <c r="CO1214" s="54"/>
      <c r="CP1214" s="54"/>
      <c r="CQ1214" s="54"/>
      <c r="CR1214" s="54"/>
      <c r="CS1214" s="54"/>
      <c r="CT1214" s="54"/>
      <c r="CU1214" s="54"/>
      <c r="CV1214" s="54"/>
      <c r="CW1214" s="54"/>
      <c r="CX1214" s="54"/>
      <c r="CY1214" s="54"/>
      <c r="CZ1214" s="54"/>
      <c r="DA1214" s="54"/>
      <c r="DB1214" s="54"/>
      <c r="DC1214" s="54"/>
      <c r="DD1214" s="54"/>
      <c r="DE1214" s="54"/>
      <c r="DF1214" s="54"/>
      <c r="DG1214" s="54"/>
      <c r="DH1214" s="54"/>
      <c r="DI1214" s="54"/>
      <c r="DJ1214" s="54"/>
      <c r="DK1214" s="54"/>
      <c r="DL1214" s="54"/>
      <c r="DM1214" s="54"/>
      <c r="DN1214" s="54"/>
      <c r="DO1214" s="54"/>
      <c r="DP1214" s="54"/>
      <c r="DQ1214" s="54"/>
      <c r="DR1214" s="54"/>
      <c r="DS1214" s="54"/>
      <c r="DT1214" s="54"/>
      <c r="DU1214" s="54"/>
      <c r="DV1214" s="54"/>
      <c r="DW1214" s="54"/>
      <c r="DX1214" s="54"/>
      <c r="DY1214" s="54"/>
      <c r="DZ1214" s="54"/>
      <c r="EA1214" s="54"/>
      <c r="EB1214" s="54"/>
      <c r="EC1214" s="54"/>
      <c r="ED1214" s="54"/>
      <c r="EE1214" s="54"/>
      <c r="EF1214" s="54"/>
      <c r="EG1214" s="54"/>
      <c r="EH1214" s="54"/>
      <c r="EI1214" s="54"/>
      <c r="EJ1214" s="54"/>
      <c r="EK1214" s="54"/>
      <c r="EL1214" s="54"/>
      <c r="EM1214" s="54"/>
      <c r="EN1214" s="54"/>
      <c r="EO1214" s="54"/>
      <c r="EP1214" s="54"/>
      <c r="EQ1214" s="54"/>
      <c r="ER1214" s="54"/>
      <c r="ES1214" s="54"/>
      <c r="ET1214" s="54"/>
      <c r="EU1214" s="54"/>
      <c r="EV1214" s="54"/>
      <c r="EW1214" s="54"/>
      <c r="EX1214" s="54"/>
      <c r="EY1214" s="54"/>
      <c r="EZ1214" s="54"/>
      <c r="FA1214" s="54"/>
      <c r="FB1214" s="54"/>
      <c r="FC1214" s="54"/>
      <c r="FD1214" s="54"/>
      <c r="FE1214" s="54"/>
      <c r="FF1214" s="54"/>
      <c r="FG1214" s="54"/>
      <c r="FH1214" s="54"/>
      <c r="FI1214" s="54"/>
      <c r="FJ1214" s="54"/>
      <c r="FK1214" s="54"/>
      <c r="FL1214" s="54"/>
      <c r="FM1214" s="54"/>
      <c r="FN1214" s="54"/>
      <c r="FO1214" s="54"/>
      <c r="FP1214" s="54"/>
      <c r="FQ1214" s="54"/>
      <c r="FR1214" s="54"/>
      <c r="FS1214" s="54"/>
      <c r="FT1214" s="54"/>
      <c r="FU1214" s="54"/>
      <c r="FV1214" s="54"/>
      <c r="FW1214" s="54"/>
      <c r="FX1214" s="54"/>
      <c r="FY1214" s="54"/>
      <c r="FZ1214" s="54"/>
      <c r="GA1214" s="54"/>
      <c r="GB1214" s="54"/>
      <c r="GC1214" s="54"/>
      <c r="GD1214" s="54"/>
      <c r="GE1214" s="54"/>
      <c r="GF1214" s="54"/>
      <c r="GG1214" s="54"/>
      <c r="GH1214" s="54"/>
      <c r="GI1214" s="54"/>
      <c r="GJ1214" s="54"/>
      <c r="GK1214" s="54"/>
      <c r="GL1214" s="54"/>
      <c r="GM1214" s="54"/>
      <c r="GN1214" s="54"/>
      <c r="GO1214" s="54"/>
      <c r="GP1214" s="54"/>
      <c r="GQ1214" s="54"/>
      <c r="GR1214" s="54"/>
      <c r="GS1214" s="54"/>
      <c r="GT1214" s="54"/>
      <c r="GU1214" s="54"/>
      <c r="GV1214" s="54"/>
      <c r="GW1214" s="54"/>
      <c r="GX1214" s="54"/>
      <c r="GY1214" s="54"/>
      <c r="GZ1214" s="54"/>
      <c r="HA1214" s="54"/>
      <c r="HB1214" s="54"/>
      <c r="HC1214" s="54"/>
      <c r="HD1214" s="54"/>
      <c r="HE1214" s="54"/>
      <c r="HF1214" s="54"/>
      <c r="HG1214" s="54"/>
      <c r="HH1214" s="54"/>
      <c r="HI1214" s="54"/>
      <c r="HJ1214" s="54"/>
      <c r="HK1214" s="54"/>
      <c r="HL1214" s="54"/>
      <c r="HM1214" s="54"/>
      <c r="HN1214" s="54"/>
      <c r="HO1214" s="54"/>
      <c r="HP1214" s="54"/>
      <c r="HQ1214" s="54"/>
      <c r="HR1214" s="54"/>
      <c r="HS1214" s="54"/>
      <c r="HT1214" s="54"/>
      <c r="HU1214" s="54"/>
      <c r="HV1214" s="54"/>
      <c r="HW1214" s="54"/>
      <c r="HX1214" s="54"/>
      <c r="HY1214" s="54"/>
      <c r="HZ1214" s="54"/>
      <c r="IA1214" s="54"/>
      <c r="IB1214" s="54"/>
      <c r="IC1214" s="54"/>
      <c r="ID1214" s="54"/>
      <c r="IE1214" s="54"/>
      <c r="IF1214" s="54"/>
      <c r="IG1214" s="54"/>
      <c r="IH1214" s="54"/>
      <c r="II1214" s="54"/>
      <c r="IJ1214" s="54"/>
      <c r="IK1214" s="54"/>
      <c r="IL1214" s="54"/>
      <c r="IM1214" s="54"/>
      <c r="IN1214" s="54"/>
      <c r="IO1214" s="54"/>
      <c r="IP1214" s="54"/>
      <c r="IQ1214" s="54"/>
      <c r="IR1214" s="54"/>
      <c r="IS1214" s="54"/>
      <c r="IT1214" s="54"/>
      <c r="IU1214" s="54"/>
      <c r="IV1214" s="54"/>
      <c r="IW1214" s="54"/>
      <c r="IX1214" s="54"/>
      <c r="IY1214" s="54"/>
      <c r="IZ1214" s="54"/>
      <c r="JA1214" s="16"/>
      <c r="JB1214" s="16"/>
      <c r="JC1214" s="16"/>
      <c r="JD1214" s="16"/>
    </row>
    <row r="1215" spans="1:264" s="6" customFormat="1" x14ac:dyDescent="0.25">
      <c r="A1215" s="55">
        <v>1211</v>
      </c>
      <c r="B1215" s="56">
        <f>ESTUDIANTES!B1215</f>
        <v>0</v>
      </c>
      <c r="C1215" s="56">
        <f>ESTUDIANTES!C1215</f>
        <v>0</v>
      </c>
      <c r="D1215" s="97">
        <f>ESTUDIANTES!D1215</f>
        <v>0</v>
      </c>
      <c r="E1215" s="97"/>
      <c r="F1215" s="97"/>
      <c r="G1215" s="97"/>
      <c r="H1215" s="57">
        <f>ESTUDIANTES!H1215</f>
        <v>0</v>
      </c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  <c r="AL1215" s="54"/>
      <c r="AM1215" s="54"/>
      <c r="AN1215" s="54"/>
      <c r="AO1215" s="54"/>
      <c r="AP1215" s="54"/>
      <c r="AQ1215" s="54"/>
      <c r="AR1215" s="54"/>
      <c r="AS1215" s="54"/>
      <c r="AT1215" s="54"/>
      <c r="AU1215" s="54"/>
      <c r="AV1215" s="54"/>
      <c r="AW1215" s="54"/>
      <c r="AX1215" s="54"/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  <c r="BO1215" s="54"/>
      <c r="BP1215" s="54"/>
      <c r="BQ1215" s="54"/>
      <c r="BR1215" s="54"/>
      <c r="BS1215" s="54"/>
      <c r="BT1215" s="54"/>
      <c r="BU1215" s="54"/>
      <c r="BV1215" s="54"/>
      <c r="BW1215" s="54"/>
      <c r="BX1215" s="54"/>
      <c r="BY1215" s="54"/>
      <c r="BZ1215" s="54"/>
      <c r="CA1215" s="54"/>
      <c r="CB1215" s="54"/>
      <c r="CC1215" s="54"/>
      <c r="CD1215" s="54"/>
      <c r="CE1215" s="54"/>
      <c r="CF1215" s="54"/>
      <c r="CG1215" s="54"/>
      <c r="CH1215" s="54"/>
      <c r="CI1215" s="54"/>
      <c r="CJ1215" s="54"/>
      <c r="CK1215" s="54"/>
      <c r="CL1215" s="54"/>
      <c r="CM1215" s="54"/>
      <c r="CN1215" s="54"/>
      <c r="CO1215" s="54"/>
      <c r="CP1215" s="54"/>
      <c r="CQ1215" s="54"/>
      <c r="CR1215" s="54"/>
      <c r="CS1215" s="54"/>
      <c r="CT1215" s="54"/>
      <c r="CU1215" s="54"/>
      <c r="CV1215" s="54"/>
      <c r="CW1215" s="54"/>
      <c r="CX1215" s="54"/>
      <c r="CY1215" s="54"/>
      <c r="CZ1215" s="54"/>
      <c r="DA1215" s="54"/>
      <c r="DB1215" s="54"/>
      <c r="DC1215" s="54"/>
      <c r="DD1215" s="54"/>
      <c r="DE1215" s="54"/>
      <c r="DF1215" s="54"/>
      <c r="DG1215" s="54"/>
      <c r="DH1215" s="54"/>
      <c r="DI1215" s="54"/>
      <c r="DJ1215" s="54"/>
      <c r="DK1215" s="54"/>
      <c r="DL1215" s="54"/>
      <c r="DM1215" s="54"/>
      <c r="DN1215" s="54"/>
      <c r="DO1215" s="54"/>
      <c r="DP1215" s="54"/>
      <c r="DQ1215" s="54"/>
      <c r="DR1215" s="54"/>
      <c r="DS1215" s="54"/>
      <c r="DT1215" s="54"/>
      <c r="DU1215" s="54"/>
      <c r="DV1215" s="54"/>
      <c r="DW1215" s="54"/>
      <c r="DX1215" s="54"/>
      <c r="DY1215" s="54"/>
      <c r="DZ1215" s="54"/>
      <c r="EA1215" s="54"/>
      <c r="EB1215" s="54"/>
      <c r="EC1215" s="54"/>
      <c r="ED1215" s="54"/>
      <c r="EE1215" s="54"/>
      <c r="EF1215" s="54"/>
      <c r="EG1215" s="54"/>
      <c r="EH1215" s="54"/>
      <c r="EI1215" s="54"/>
      <c r="EJ1215" s="54"/>
      <c r="EK1215" s="54"/>
      <c r="EL1215" s="54"/>
      <c r="EM1215" s="54"/>
      <c r="EN1215" s="54"/>
      <c r="EO1215" s="54"/>
      <c r="EP1215" s="54"/>
      <c r="EQ1215" s="54"/>
      <c r="ER1215" s="54"/>
      <c r="ES1215" s="54"/>
      <c r="ET1215" s="54"/>
      <c r="EU1215" s="54"/>
      <c r="EV1215" s="54"/>
      <c r="EW1215" s="54"/>
      <c r="EX1215" s="54"/>
      <c r="EY1215" s="54"/>
      <c r="EZ1215" s="54"/>
      <c r="FA1215" s="54"/>
      <c r="FB1215" s="54"/>
      <c r="FC1215" s="54"/>
      <c r="FD1215" s="54"/>
      <c r="FE1215" s="54"/>
      <c r="FF1215" s="54"/>
      <c r="FG1215" s="54"/>
      <c r="FH1215" s="54"/>
      <c r="FI1215" s="54"/>
      <c r="FJ1215" s="54"/>
      <c r="FK1215" s="54"/>
      <c r="FL1215" s="54"/>
      <c r="FM1215" s="54"/>
      <c r="FN1215" s="54"/>
      <c r="FO1215" s="54"/>
      <c r="FP1215" s="54"/>
      <c r="FQ1215" s="54"/>
      <c r="FR1215" s="54"/>
      <c r="FS1215" s="54"/>
      <c r="FT1215" s="54"/>
      <c r="FU1215" s="54"/>
      <c r="FV1215" s="54"/>
      <c r="FW1215" s="54"/>
      <c r="FX1215" s="54"/>
      <c r="FY1215" s="54"/>
      <c r="FZ1215" s="54"/>
      <c r="GA1215" s="54"/>
      <c r="GB1215" s="54"/>
      <c r="GC1215" s="54"/>
      <c r="GD1215" s="54"/>
      <c r="GE1215" s="54"/>
      <c r="GF1215" s="54"/>
      <c r="GG1215" s="54"/>
      <c r="GH1215" s="54"/>
      <c r="GI1215" s="54"/>
      <c r="GJ1215" s="54"/>
      <c r="GK1215" s="54"/>
      <c r="GL1215" s="54"/>
      <c r="GM1215" s="54"/>
      <c r="GN1215" s="54"/>
      <c r="GO1215" s="54"/>
      <c r="GP1215" s="54"/>
      <c r="GQ1215" s="54"/>
      <c r="GR1215" s="54"/>
      <c r="GS1215" s="54"/>
      <c r="GT1215" s="54"/>
      <c r="GU1215" s="54"/>
      <c r="GV1215" s="54"/>
      <c r="GW1215" s="54"/>
      <c r="GX1215" s="54"/>
      <c r="GY1215" s="54"/>
      <c r="GZ1215" s="54"/>
      <c r="HA1215" s="54"/>
      <c r="HB1215" s="54"/>
      <c r="HC1215" s="54"/>
      <c r="HD1215" s="54"/>
      <c r="HE1215" s="54"/>
      <c r="HF1215" s="54"/>
      <c r="HG1215" s="54"/>
      <c r="HH1215" s="54"/>
      <c r="HI1215" s="54"/>
      <c r="HJ1215" s="54"/>
      <c r="HK1215" s="54"/>
      <c r="HL1215" s="54"/>
      <c r="HM1215" s="54"/>
      <c r="HN1215" s="54"/>
      <c r="HO1215" s="54"/>
      <c r="HP1215" s="54"/>
      <c r="HQ1215" s="54"/>
      <c r="HR1215" s="54"/>
      <c r="HS1215" s="54"/>
      <c r="HT1215" s="54"/>
      <c r="HU1215" s="54"/>
      <c r="HV1215" s="54"/>
      <c r="HW1215" s="54"/>
      <c r="HX1215" s="54"/>
      <c r="HY1215" s="54"/>
      <c r="HZ1215" s="54"/>
      <c r="IA1215" s="54"/>
      <c r="IB1215" s="54"/>
      <c r="IC1215" s="54"/>
      <c r="ID1215" s="54"/>
      <c r="IE1215" s="54"/>
      <c r="IF1215" s="54"/>
      <c r="IG1215" s="54"/>
      <c r="IH1215" s="54"/>
      <c r="II1215" s="54"/>
      <c r="IJ1215" s="54"/>
      <c r="IK1215" s="54"/>
      <c r="IL1215" s="54"/>
      <c r="IM1215" s="54"/>
      <c r="IN1215" s="54"/>
      <c r="IO1215" s="54"/>
      <c r="IP1215" s="54"/>
      <c r="IQ1215" s="54"/>
      <c r="IR1215" s="54"/>
      <c r="IS1215" s="54"/>
      <c r="IT1215" s="54"/>
      <c r="IU1215" s="54"/>
      <c r="IV1215" s="54"/>
      <c r="IW1215" s="54"/>
      <c r="IX1215" s="54"/>
      <c r="IY1215" s="54"/>
      <c r="IZ1215" s="54"/>
      <c r="JA1215" s="16"/>
      <c r="JB1215" s="16"/>
      <c r="JC1215" s="16"/>
      <c r="JD1215" s="16"/>
    </row>
    <row r="1216" spans="1:264" s="6" customFormat="1" x14ac:dyDescent="0.25">
      <c r="A1216" s="55">
        <v>1212</v>
      </c>
      <c r="B1216" s="56">
        <f>ESTUDIANTES!B1216</f>
        <v>0</v>
      </c>
      <c r="C1216" s="56">
        <f>ESTUDIANTES!C1216</f>
        <v>0</v>
      </c>
      <c r="D1216" s="97">
        <f>ESTUDIANTES!D1216</f>
        <v>0</v>
      </c>
      <c r="E1216" s="97"/>
      <c r="F1216" s="97"/>
      <c r="G1216" s="97"/>
      <c r="H1216" s="57">
        <f>ESTUDIANTES!H1216</f>
        <v>0</v>
      </c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54"/>
      <c r="U1216" s="54"/>
      <c r="V1216" s="54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  <c r="AL1216" s="54"/>
      <c r="AM1216" s="54"/>
      <c r="AN1216" s="54"/>
      <c r="AO1216" s="54"/>
      <c r="AP1216" s="54"/>
      <c r="AQ1216" s="54"/>
      <c r="AR1216" s="54"/>
      <c r="AS1216" s="54"/>
      <c r="AT1216" s="54"/>
      <c r="AU1216" s="54"/>
      <c r="AV1216" s="54"/>
      <c r="AW1216" s="54"/>
      <c r="AX1216" s="54"/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  <c r="BO1216" s="54"/>
      <c r="BP1216" s="54"/>
      <c r="BQ1216" s="54"/>
      <c r="BR1216" s="54"/>
      <c r="BS1216" s="54"/>
      <c r="BT1216" s="54"/>
      <c r="BU1216" s="54"/>
      <c r="BV1216" s="54"/>
      <c r="BW1216" s="54"/>
      <c r="BX1216" s="54"/>
      <c r="BY1216" s="54"/>
      <c r="BZ1216" s="54"/>
      <c r="CA1216" s="54"/>
      <c r="CB1216" s="54"/>
      <c r="CC1216" s="54"/>
      <c r="CD1216" s="54"/>
      <c r="CE1216" s="54"/>
      <c r="CF1216" s="54"/>
      <c r="CG1216" s="54"/>
      <c r="CH1216" s="54"/>
      <c r="CI1216" s="54"/>
      <c r="CJ1216" s="54"/>
      <c r="CK1216" s="54"/>
      <c r="CL1216" s="54"/>
      <c r="CM1216" s="54"/>
      <c r="CN1216" s="54"/>
      <c r="CO1216" s="54"/>
      <c r="CP1216" s="54"/>
      <c r="CQ1216" s="54"/>
      <c r="CR1216" s="54"/>
      <c r="CS1216" s="54"/>
      <c r="CT1216" s="54"/>
      <c r="CU1216" s="54"/>
      <c r="CV1216" s="54"/>
      <c r="CW1216" s="54"/>
      <c r="CX1216" s="54"/>
      <c r="CY1216" s="54"/>
      <c r="CZ1216" s="54"/>
      <c r="DA1216" s="54"/>
      <c r="DB1216" s="54"/>
      <c r="DC1216" s="54"/>
      <c r="DD1216" s="54"/>
      <c r="DE1216" s="54"/>
      <c r="DF1216" s="54"/>
      <c r="DG1216" s="54"/>
      <c r="DH1216" s="54"/>
      <c r="DI1216" s="54"/>
      <c r="DJ1216" s="54"/>
      <c r="DK1216" s="54"/>
      <c r="DL1216" s="54"/>
      <c r="DM1216" s="54"/>
      <c r="DN1216" s="54"/>
      <c r="DO1216" s="54"/>
      <c r="DP1216" s="54"/>
      <c r="DQ1216" s="54"/>
      <c r="DR1216" s="54"/>
      <c r="DS1216" s="54"/>
      <c r="DT1216" s="54"/>
      <c r="DU1216" s="54"/>
      <c r="DV1216" s="54"/>
      <c r="DW1216" s="54"/>
      <c r="DX1216" s="54"/>
      <c r="DY1216" s="54"/>
      <c r="DZ1216" s="54"/>
      <c r="EA1216" s="54"/>
      <c r="EB1216" s="54"/>
      <c r="EC1216" s="54"/>
      <c r="ED1216" s="54"/>
      <c r="EE1216" s="54"/>
      <c r="EF1216" s="54"/>
      <c r="EG1216" s="54"/>
      <c r="EH1216" s="54"/>
      <c r="EI1216" s="54"/>
      <c r="EJ1216" s="54"/>
      <c r="EK1216" s="54"/>
      <c r="EL1216" s="54"/>
      <c r="EM1216" s="54"/>
      <c r="EN1216" s="54"/>
      <c r="EO1216" s="54"/>
      <c r="EP1216" s="54"/>
      <c r="EQ1216" s="54"/>
      <c r="ER1216" s="54"/>
      <c r="ES1216" s="54"/>
      <c r="ET1216" s="54"/>
      <c r="EU1216" s="54"/>
      <c r="EV1216" s="54"/>
      <c r="EW1216" s="54"/>
      <c r="EX1216" s="54"/>
      <c r="EY1216" s="54"/>
      <c r="EZ1216" s="54"/>
      <c r="FA1216" s="54"/>
      <c r="FB1216" s="54"/>
      <c r="FC1216" s="54"/>
      <c r="FD1216" s="54"/>
      <c r="FE1216" s="54"/>
      <c r="FF1216" s="54"/>
      <c r="FG1216" s="54"/>
      <c r="FH1216" s="54"/>
      <c r="FI1216" s="54"/>
      <c r="FJ1216" s="54"/>
      <c r="FK1216" s="54"/>
      <c r="FL1216" s="54"/>
      <c r="FM1216" s="54"/>
      <c r="FN1216" s="54"/>
      <c r="FO1216" s="54"/>
      <c r="FP1216" s="54"/>
      <c r="FQ1216" s="54"/>
      <c r="FR1216" s="54"/>
      <c r="FS1216" s="54"/>
      <c r="FT1216" s="54"/>
      <c r="FU1216" s="54"/>
      <c r="FV1216" s="54"/>
      <c r="FW1216" s="54"/>
      <c r="FX1216" s="54"/>
      <c r="FY1216" s="54"/>
      <c r="FZ1216" s="54"/>
      <c r="GA1216" s="54"/>
      <c r="GB1216" s="54"/>
      <c r="GC1216" s="54"/>
      <c r="GD1216" s="54"/>
      <c r="GE1216" s="54"/>
      <c r="GF1216" s="54"/>
      <c r="GG1216" s="54"/>
      <c r="GH1216" s="54"/>
      <c r="GI1216" s="54"/>
      <c r="GJ1216" s="54"/>
      <c r="GK1216" s="54"/>
      <c r="GL1216" s="54"/>
      <c r="GM1216" s="54"/>
      <c r="GN1216" s="54"/>
      <c r="GO1216" s="54"/>
      <c r="GP1216" s="54"/>
      <c r="GQ1216" s="54"/>
      <c r="GR1216" s="54"/>
      <c r="GS1216" s="54"/>
      <c r="GT1216" s="54"/>
      <c r="GU1216" s="54"/>
      <c r="GV1216" s="54"/>
      <c r="GW1216" s="54"/>
      <c r="GX1216" s="54"/>
      <c r="GY1216" s="54"/>
      <c r="GZ1216" s="54"/>
      <c r="HA1216" s="54"/>
      <c r="HB1216" s="54"/>
      <c r="HC1216" s="54"/>
      <c r="HD1216" s="54"/>
      <c r="HE1216" s="54"/>
      <c r="HF1216" s="54"/>
      <c r="HG1216" s="54"/>
      <c r="HH1216" s="54"/>
      <c r="HI1216" s="54"/>
      <c r="HJ1216" s="54"/>
      <c r="HK1216" s="54"/>
      <c r="HL1216" s="54"/>
      <c r="HM1216" s="54"/>
      <c r="HN1216" s="54"/>
      <c r="HO1216" s="54"/>
      <c r="HP1216" s="54"/>
      <c r="HQ1216" s="54"/>
      <c r="HR1216" s="54"/>
      <c r="HS1216" s="54"/>
      <c r="HT1216" s="54"/>
      <c r="HU1216" s="54"/>
      <c r="HV1216" s="54"/>
      <c r="HW1216" s="54"/>
      <c r="HX1216" s="54"/>
      <c r="HY1216" s="54"/>
      <c r="HZ1216" s="54"/>
      <c r="IA1216" s="54"/>
      <c r="IB1216" s="54"/>
      <c r="IC1216" s="54"/>
      <c r="ID1216" s="54"/>
      <c r="IE1216" s="54"/>
      <c r="IF1216" s="54"/>
      <c r="IG1216" s="54"/>
      <c r="IH1216" s="54"/>
      <c r="II1216" s="54"/>
      <c r="IJ1216" s="54"/>
      <c r="IK1216" s="54"/>
      <c r="IL1216" s="54"/>
      <c r="IM1216" s="54"/>
      <c r="IN1216" s="54"/>
      <c r="IO1216" s="54"/>
      <c r="IP1216" s="54"/>
      <c r="IQ1216" s="54"/>
      <c r="IR1216" s="54"/>
      <c r="IS1216" s="54"/>
      <c r="IT1216" s="54"/>
      <c r="IU1216" s="54"/>
      <c r="IV1216" s="54"/>
      <c r="IW1216" s="54"/>
      <c r="IX1216" s="54"/>
      <c r="IY1216" s="54"/>
      <c r="IZ1216" s="54"/>
      <c r="JA1216" s="16"/>
      <c r="JB1216" s="16"/>
      <c r="JC1216" s="16"/>
      <c r="JD1216" s="16"/>
    </row>
    <row r="1217" spans="1:264" s="6" customFormat="1" x14ac:dyDescent="0.25">
      <c r="A1217" s="55">
        <v>1213</v>
      </c>
      <c r="B1217" s="56">
        <f>ESTUDIANTES!B1217</f>
        <v>0</v>
      </c>
      <c r="C1217" s="56">
        <f>ESTUDIANTES!C1217</f>
        <v>0</v>
      </c>
      <c r="D1217" s="97">
        <f>ESTUDIANTES!D1217</f>
        <v>0</v>
      </c>
      <c r="E1217" s="97"/>
      <c r="F1217" s="97"/>
      <c r="G1217" s="97"/>
      <c r="H1217" s="57">
        <f>ESTUDIANTES!H1217</f>
        <v>0</v>
      </c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54"/>
      <c r="U1217" s="54"/>
      <c r="V1217" s="54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  <c r="AL1217" s="54"/>
      <c r="AM1217" s="54"/>
      <c r="AN1217" s="54"/>
      <c r="AO1217" s="54"/>
      <c r="AP1217" s="54"/>
      <c r="AQ1217" s="54"/>
      <c r="AR1217" s="54"/>
      <c r="AS1217" s="54"/>
      <c r="AT1217" s="54"/>
      <c r="AU1217" s="54"/>
      <c r="AV1217" s="54"/>
      <c r="AW1217" s="54"/>
      <c r="AX1217" s="54"/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  <c r="BO1217" s="54"/>
      <c r="BP1217" s="54"/>
      <c r="BQ1217" s="54"/>
      <c r="BR1217" s="54"/>
      <c r="BS1217" s="54"/>
      <c r="BT1217" s="54"/>
      <c r="BU1217" s="54"/>
      <c r="BV1217" s="54"/>
      <c r="BW1217" s="54"/>
      <c r="BX1217" s="54"/>
      <c r="BY1217" s="54"/>
      <c r="BZ1217" s="54"/>
      <c r="CA1217" s="54"/>
      <c r="CB1217" s="54"/>
      <c r="CC1217" s="54"/>
      <c r="CD1217" s="54"/>
      <c r="CE1217" s="54"/>
      <c r="CF1217" s="54"/>
      <c r="CG1217" s="54"/>
      <c r="CH1217" s="54"/>
      <c r="CI1217" s="54"/>
      <c r="CJ1217" s="54"/>
      <c r="CK1217" s="54"/>
      <c r="CL1217" s="54"/>
      <c r="CM1217" s="54"/>
      <c r="CN1217" s="54"/>
      <c r="CO1217" s="54"/>
      <c r="CP1217" s="54"/>
      <c r="CQ1217" s="54"/>
      <c r="CR1217" s="54"/>
      <c r="CS1217" s="54"/>
      <c r="CT1217" s="54"/>
      <c r="CU1217" s="54"/>
      <c r="CV1217" s="54"/>
      <c r="CW1217" s="54"/>
      <c r="CX1217" s="54"/>
      <c r="CY1217" s="54"/>
      <c r="CZ1217" s="54"/>
      <c r="DA1217" s="54"/>
      <c r="DB1217" s="54"/>
      <c r="DC1217" s="54"/>
      <c r="DD1217" s="54"/>
      <c r="DE1217" s="54"/>
      <c r="DF1217" s="54"/>
      <c r="DG1217" s="54"/>
      <c r="DH1217" s="54"/>
      <c r="DI1217" s="54"/>
      <c r="DJ1217" s="54"/>
      <c r="DK1217" s="54"/>
      <c r="DL1217" s="54"/>
      <c r="DM1217" s="54"/>
      <c r="DN1217" s="54"/>
      <c r="DO1217" s="54"/>
      <c r="DP1217" s="54"/>
      <c r="DQ1217" s="54"/>
      <c r="DR1217" s="54"/>
      <c r="DS1217" s="54"/>
      <c r="DT1217" s="54"/>
      <c r="DU1217" s="54"/>
      <c r="DV1217" s="54"/>
      <c r="DW1217" s="54"/>
      <c r="DX1217" s="54"/>
      <c r="DY1217" s="54"/>
      <c r="DZ1217" s="54"/>
      <c r="EA1217" s="54"/>
      <c r="EB1217" s="54"/>
      <c r="EC1217" s="54"/>
      <c r="ED1217" s="54"/>
      <c r="EE1217" s="54"/>
      <c r="EF1217" s="54"/>
      <c r="EG1217" s="54"/>
      <c r="EH1217" s="54"/>
      <c r="EI1217" s="54"/>
      <c r="EJ1217" s="54"/>
      <c r="EK1217" s="54"/>
      <c r="EL1217" s="54"/>
      <c r="EM1217" s="54"/>
      <c r="EN1217" s="54"/>
      <c r="EO1217" s="54"/>
      <c r="EP1217" s="54"/>
      <c r="EQ1217" s="54"/>
      <c r="ER1217" s="54"/>
      <c r="ES1217" s="54"/>
      <c r="ET1217" s="54"/>
      <c r="EU1217" s="54"/>
      <c r="EV1217" s="54"/>
      <c r="EW1217" s="54"/>
      <c r="EX1217" s="54"/>
      <c r="EY1217" s="54"/>
      <c r="EZ1217" s="54"/>
      <c r="FA1217" s="54"/>
      <c r="FB1217" s="54"/>
      <c r="FC1217" s="54"/>
      <c r="FD1217" s="54"/>
      <c r="FE1217" s="54"/>
      <c r="FF1217" s="54"/>
      <c r="FG1217" s="54"/>
      <c r="FH1217" s="54"/>
      <c r="FI1217" s="54"/>
      <c r="FJ1217" s="54"/>
      <c r="FK1217" s="54"/>
      <c r="FL1217" s="54"/>
      <c r="FM1217" s="54"/>
      <c r="FN1217" s="54"/>
      <c r="FO1217" s="54"/>
      <c r="FP1217" s="54"/>
      <c r="FQ1217" s="54"/>
      <c r="FR1217" s="54"/>
      <c r="FS1217" s="54"/>
      <c r="FT1217" s="54"/>
      <c r="FU1217" s="54"/>
      <c r="FV1217" s="54"/>
      <c r="FW1217" s="54"/>
      <c r="FX1217" s="54"/>
      <c r="FY1217" s="54"/>
      <c r="FZ1217" s="54"/>
      <c r="GA1217" s="54"/>
      <c r="GB1217" s="54"/>
      <c r="GC1217" s="54"/>
      <c r="GD1217" s="54"/>
      <c r="GE1217" s="54"/>
      <c r="GF1217" s="54"/>
      <c r="GG1217" s="54"/>
      <c r="GH1217" s="54"/>
      <c r="GI1217" s="54"/>
      <c r="GJ1217" s="54"/>
      <c r="GK1217" s="54"/>
      <c r="GL1217" s="54"/>
      <c r="GM1217" s="54"/>
      <c r="GN1217" s="54"/>
      <c r="GO1217" s="54"/>
      <c r="GP1217" s="54"/>
      <c r="GQ1217" s="54"/>
      <c r="GR1217" s="54"/>
      <c r="GS1217" s="54"/>
      <c r="GT1217" s="54"/>
      <c r="GU1217" s="54"/>
      <c r="GV1217" s="54"/>
      <c r="GW1217" s="54"/>
      <c r="GX1217" s="54"/>
      <c r="GY1217" s="54"/>
      <c r="GZ1217" s="54"/>
      <c r="HA1217" s="54"/>
      <c r="HB1217" s="54"/>
      <c r="HC1217" s="54"/>
      <c r="HD1217" s="54"/>
      <c r="HE1217" s="54"/>
      <c r="HF1217" s="54"/>
      <c r="HG1217" s="54"/>
      <c r="HH1217" s="54"/>
      <c r="HI1217" s="54"/>
      <c r="HJ1217" s="54"/>
      <c r="HK1217" s="54"/>
      <c r="HL1217" s="54"/>
      <c r="HM1217" s="54"/>
      <c r="HN1217" s="54"/>
      <c r="HO1217" s="54"/>
      <c r="HP1217" s="54"/>
      <c r="HQ1217" s="54"/>
      <c r="HR1217" s="54"/>
      <c r="HS1217" s="54"/>
      <c r="HT1217" s="54"/>
      <c r="HU1217" s="54"/>
      <c r="HV1217" s="54"/>
      <c r="HW1217" s="54"/>
      <c r="HX1217" s="54"/>
      <c r="HY1217" s="54"/>
      <c r="HZ1217" s="54"/>
      <c r="IA1217" s="54"/>
      <c r="IB1217" s="54"/>
      <c r="IC1217" s="54"/>
      <c r="ID1217" s="54"/>
      <c r="IE1217" s="54"/>
      <c r="IF1217" s="54"/>
      <c r="IG1217" s="54"/>
      <c r="IH1217" s="54"/>
      <c r="II1217" s="54"/>
      <c r="IJ1217" s="54"/>
      <c r="IK1217" s="54"/>
      <c r="IL1217" s="54"/>
      <c r="IM1217" s="54"/>
      <c r="IN1217" s="54"/>
      <c r="IO1217" s="54"/>
      <c r="IP1217" s="54"/>
      <c r="IQ1217" s="54"/>
      <c r="IR1217" s="54"/>
      <c r="IS1217" s="54"/>
      <c r="IT1217" s="54"/>
      <c r="IU1217" s="54"/>
      <c r="IV1217" s="54"/>
      <c r="IW1217" s="54"/>
      <c r="IX1217" s="54"/>
      <c r="IY1217" s="54"/>
      <c r="IZ1217" s="54"/>
      <c r="JA1217" s="16"/>
      <c r="JB1217" s="16"/>
      <c r="JC1217" s="16"/>
      <c r="JD1217" s="16"/>
    </row>
    <row r="1218" spans="1:264" s="6" customFormat="1" x14ac:dyDescent="0.25">
      <c r="A1218" s="55">
        <v>1214</v>
      </c>
      <c r="B1218" s="56">
        <f>ESTUDIANTES!B1218</f>
        <v>0</v>
      </c>
      <c r="C1218" s="56">
        <f>ESTUDIANTES!C1218</f>
        <v>0</v>
      </c>
      <c r="D1218" s="97">
        <f>ESTUDIANTES!D1218</f>
        <v>0</v>
      </c>
      <c r="E1218" s="97"/>
      <c r="F1218" s="97"/>
      <c r="G1218" s="97"/>
      <c r="H1218" s="57">
        <f>ESTUDIANTES!H1218</f>
        <v>0</v>
      </c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  <c r="T1218" s="54"/>
      <c r="U1218" s="54"/>
      <c r="V1218" s="54"/>
      <c r="W1218" s="54"/>
      <c r="X1218" s="54"/>
      <c r="Y1218" s="54"/>
      <c r="Z1218" s="54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  <c r="AL1218" s="54"/>
      <c r="AM1218" s="54"/>
      <c r="AN1218" s="54"/>
      <c r="AO1218" s="54"/>
      <c r="AP1218" s="54"/>
      <c r="AQ1218" s="54"/>
      <c r="AR1218" s="54"/>
      <c r="AS1218" s="54"/>
      <c r="AT1218" s="54"/>
      <c r="AU1218" s="54"/>
      <c r="AV1218" s="54"/>
      <c r="AW1218" s="54"/>
      <c r="AX1218" s="54"/>
      <c r="AY1218" s="54"/>
      <c r="AZ1218" s="54"/>
      <c r="BA1218" s="54"/>
      <c r="BB1218" s="54"/>
      <c r="BC1218" s="54"/>
      <c r="BD1218" s="54"/>
      <c r="BE1218" s="54"/>
      <c r="BF1218" s="54"/>
      <c r="BG1218" s="54"/>
      <c r="BH1218" s="54"/>
      <c r="BI1218" s="54"/>
      <c r="BJ1218" s="54"/>
      <c r="BK1218" s="54"/>
      <c r="BL1218" s="54"/>
      <c r="BM1218" s="54"/>
      <c r="BN1218" s="54"/>
      <c r="BO1218" s="54"/>
      <c r="BP1218" s="54"/>
      <c r="BQ1218" s="54"/>
      <c r="BR1218" s="54"/>
      <c r="BS1218" s="54"/>
      <c r="BT1218" s="54"/>
      <c r="BU1218" s="54"/>
      <c r="BV1218" s="54"/>
      <c r="BW1218" s="54"/>
      <c r="BX1218" s="54"/>
      <c r="BY1218" s="54"/>
      <c r="BZ1218" s="54"/>
      <c r="CA1218" s="54"/>
      <c r="CB1218" s="54"/>
      <c r="CC1218" s="54"/>
      <c r="CD1218" s="54"/>
      <c r="CE1218" s="54"/>
      <c r="CF1218" s="54"/>
      <c r="CG1218" s="54"/>
      <c r="CH1218" s="54"/>
      <c r="CI1218" s="54"/>
      <c r="CJ1218" s="54"/>
      <c r="CK1218" s="54"/>
      <c r="CL1218" s="54"/>
      <c r="CM1218" s="54"/>
      <c r="CN1218" s="54"/>
      <c r="CO1218" s="54"/>
      <c r="CP1218" s="54"/>
      <c r="CQ1218" s="54"/>
      <c r="CR1218" s="54"/>
      <c r="CS1218" s="54"/>
      <c r="CT1218" s="54"/>
      <c r="CU1218" s="54"/>
      <c r="CV1218" s="54"/>
      <c r="CW1218" s="54"/>
      <c r="CX1218" s="54"/>
      <c r="CY1218" s="54"/>
      <c r="CZ1218" s="54"/>
      <c r="DA1218" s="54"/>
      <c r="DB1218" s="54"/>
      <c r="DC1218" s="54"/>
      <c r="DD1218" s="54"/>
      <c r="DE1218" s="54"/>
      <c r="DF1218" s="54"/>
      <c r="DG1218" s="54"/>
      <c r="DH1218" s="54"/>
      <c r="DI1218" s="54"/>
      <c r="DJ1218" s="54"/>
      <c r="DK1218" s="54"/>
      <c r="DL1218" s="54"/>
      <c r="DM1218" s="54"/>
      <c r="DN1218" s="54"/>
      <c r="DO1218" s="54"/>
      <c r="DP1218" s="54"/>
      <c r="DQ1218" s="54"/>
      <c r="DR1218" s="54"/>
      <c r="DS1218" s="54"/>
      <c r="DT1218" s="54"/>
      <c r="DU1218" s="54"/>
      <c r="DV1218" s="54"/>
      <c r="DW1218" s="54"/>
      <c r="DX1218" s="54"/>
      <c r="DY1218" s="54"/>
      <c r="DZ1218" s="54"/>
      <c r="EA1218" s="54"/>
      <c r="EB1218" s="54"/>
      <c r="EC1218" s="54"/>
      <c r="ED1218" s="54"/>
      <c r="EE1218" s="54"/>
      <c r="EF1218" s="54"/>
      <c r="EG1218" s="54"/>
      <c r="EH1218" s="54"/>
      <c r="EI1218" s="54"/>
      <c r="EJ1218" s="54"/>
      <c r="EK1218" s="54"/>
      <c r="EL1218" s="54"/>
      <c r="EM1218" s="54"/>
      <c r="EN1218" s="54"/>
      <c r="EO1218" s="54"/>
      <c r="EP1218" s="54"/>
      <c r="EQ1218" s="54"/>
      <c r="ER1218" s="54"/>
      <c r="ES1218" s="54"/>
      <c r="ET1218" s="54"/>
      <c r="EU1218" s="54"/>
      <c r="EV1218" s="54"/>
      <c r="EW1218" s="54"/>
      <c r="EX1218" s="54"/>
      <c r="EY1218" s="54"/>
      <c r="EZ1218" s="54"/>
      <c r="FA1218" s="54"/>
      <c r="FB1218" s="54"/>
      <c r="FC1218" s="54"/>
      <c r="FD1218" s="54"/>
      <c r="FE1218" s="54"/>
      <c r="FF1218" s="54"/>
      <c r="FG1218" s="54"/>
      <c r="FH1218" s="54"/>
      <c r="FI1218" s="54"/>
      <c r="FJ1218" s="54"/>
      <c r="FK1218" s="54"/>
      <c r="FL1218" s="54"/>
      <c r="FM1218" s="54"/>
      <c r="FN1218" s="54"/>
      <c r="FO1218" s="54"/>
      <c r="FP1218" s="54"/>
      <c r="FQ1218" s="54"/>
      <c r="FR1218" s="54"/>
      <c r="FS1218" s="54"/>
      <c r="FT1218" s="54"/>
      <c r="FU1218" s="54"/>
      <c r="FV1218" s="54"/>
      <c r="FW1218" s="54"/>
      <c r="FX1218" s="54"/>
      <c r="FY1218" s="54"/>
      <c r="FZ1218" s="54"/>
      <c r="GA1218" s="54"/>
      <c r="GB1218" s="54"/>
      <c r="GC1218" s="54"/>
      <c r="GD1218" s="54"/>
      <c r="GE1218" s="54"/>
      <c r="GF1218" s="54"/>
      <c r="GG1218" s="54"/>
      <c r="GH1218" s="54"/>
      <c r="GI1218" s="54"/>
      <c r="GJ1218" s="54"/>
      <c r="GK1218" s="54"/>
      <c r="GL1218" s="54"/>
      <c r="GM1218" s="54"/>
      <c r="GN1218" s="54"/>
      <c r="GO1218" s="54"/>
      <c r="GP1218" s="54"/>
      <c r="GQ1218" s="54"/>
      <c r="GR1218" s="54"/>
      <c r="GS1218" s="54"/>
      <c r="GT1218" s="54"/>
      <c r="GU1218" s="54"/>
      <c r="GV1218" s="54"/>
      <c r="GW1218" s="54"/>
      <c r="GX1218" s="54"/>
      <c r="GY1218" s="54"/>
      <c r="GZ1218" s="54"/>
      <c r="HA1218" s="54"/>
      <c r="HB1218" s="54"/>
      <c r="HC1218" s="54"/>
      <c r="HD1218" s="54"/>
      <c r="HE1218" s="54"/>
      <c r="HF1218" s="54"/>
      <c r="HG1218" s="54"/>
      <c r="HH1218" s="54"/>
      <c r="HI1218" s="54"/>
      <c r="HJ1218" s="54"/>
      <c r="HK1218" s="54"/>
      <c r="HL1218" s="54"/>
      <c r="HM1218" s="54"/>
      <c r="HN1218" s="54"/>
      <c r="HO1218" s="54"/>
      <c r="HP1218" s="54"/>
      <c r="HQ1218" s="54"/>
      <c r="HR1218" s="54"/>
      <c r="HS1218" s="54"/>
      <c r="HT1218" s="54"/>
      <c r="HU1218" s="54"/>
      <c r="HV1218" s="54"/>
      <c r="HW1218" s="54"/>
      <c r="HX1218" s="54"/>
      <c r="HY1218" s="54"/>
      <c r="HZ1218" s="54"/>
      <c r="IA1218" s="54"/>
      <c r="IB1218" s="54"/>
      <c r="IC1218" s="54"/>
      <c r="ID1218" s="54"/>
      <c r="IE1218" s="54"/>
      <c r="IF1218" s="54"/>
      <c r="IG1218" s="54"/>
      <c r="IH1218" s="54"/>
      <c r="II1218" s="54"/>
      <c r="IJ1218" s="54"/>
      <c r="IK1218" s="54"/>
      <c r="IL1218" s="54"/>
      <c r="IM1218" s="54"/>
      <c r="IN1218" s="54"/>
      <c r="IO1218" s="54"/>
      <c r="IP1218" s="54"/>
      <c r="IQ1218" s="54"/>
      <c r="IR1218" s="54"/>
      <c r="IS1218" s="54"/>
      <c r="IT1218" s="54"/>
      <c r="IU1218" s="54"/>
      <c r="IV1218" s="54"/>
      <c r="IW1218" s="54"/>
      <c r="IX1218" s="54"/>
      <c r="IY1218" s="54"/>
      <c r="IZ1218" s="54"/>
      <c r="JA1218" s="16"/>
      <c r="JB1218" s="16"/>
      <c r="JC1218" s="16"/>
      <c r="JD1218" s="16"/>
    </row>
    <row r="1219" spans="1:264" s="6" customFormat="1" x14ac:dyDescent="0.25">
      <c r="A1219" s="55">
        <v>1215</v>
      </c>
      <c r="B1219" s="56">
        <f>ESTUDIANTES!B1219</f>
        <v>0</v>
      </c>
      <c r="C1219" s="56">
        <f>ESTUDIANTES!C1219</f>
        <v>0</v>
      </c>
      <c r="D1219" s="97">
        <f>ESTUDIANTES!D1219</f>
        <v>0</v>
      </c>
      <c r="E1219" s="97"/>
      <c r="F1219" s="97"/>
      <c r="G1219" s="97"/>
      <c r="H1219" s="57">
        <f>ESTUDIANTES!H1219</f>
        <v>0</v>
      </c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  <c r="AL1219" s="54"/>
      <c r="AM1219" s="54"/>
      <c r="AN1219" s="54"/>
      <c r="AO1219" s="54"/>
      <c r="AP1219" s="54"/>
      <c r="AQ1219" s="54"/>
      <c r="AR1219" s="54"/>
      <c r="AS1219" s="54"/>
      <c r="AT1219" s="54"/>
      <c r="AU1219" s="54"/>
      <c r="AV1219" s="54"/>
      <c r="AW1219" s="54"/>
      <c r="AX1219" s="54"/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  <c r="BO1219" s="54"/>
      <c r="BP1219" s="54"/>
      <c r="BQ1219" s="54"/>
      <c r="BR1219" s="54"/>
      <c r="BS1219" s="54"/>
      <c r="BT1219" s="54"/>
      <c r="BU1219" s="54"/>
      <c r="BV1219" s="54"/>
      <c r="BW1219" s="54"/>
      <c r="BX1219" s="54"/>
      <c r="BY1219" s="54"/>
      <c r="BZ1219" s="54"/>
      <c r="CA1219" s="54"/>
      <c r="CB1219" s="54"/>
      <c r="CC1219" s="54"/>
      <c r="CD1219" s="54"/>
      <c r="CE1219" s="54"/>
      <c r="CF1219" s="54"/>
      <c r="CG1219" s="54"/>
      <c r="CH1219" s="54"/>
      <c r="CI1219" s="54"/>
      <c r="CJ1219" s="54"/>
      <c r="CK1219" s="54"/>
      <c r="CL1219" s="54"/>
      <c r="CM1219" s="54"/>
      <c r="CN1219" s="54"/>
      <c r="CO1219" s="54"/>
      <c r="CP1219" s="54"/>
      <c r="CQ1219" s="54"/>
      <c r="CR1219" s="54"/>
      <c r="CS1219" s="54"/>
      <c r="CT1219" s="54"/>
      <c r="CU1219" s="54"/>
      <c r="CV1219" s="54"/>
      <c r="CW1219" s="54"/>
      <c r="CX1219" s="54"/>
      <c r="CY1219" s="54"/>
      <c r="CZ1219" s="54"/>
      <c r="DA1219" s="54"/>
      <c r="DB1219" s="54"/>
      <c r="DC1219" s="54"/>
      <c r="DD1219" s="54"/>
      <c r="DE1219" s="54"/>
      <c r="DF1219" s="54"/>
      <c r="DG1219" s="54"/>
      <c r="DH1219" s="54"/>
      <c r="DI1219" s="54"/>
      <c r="DJ1219" s="54"/>
      <c r="DK1219" s="54"/>
      <c r="DL1219" s="54"/>
      <c r="DM1219" s="54"/>
      <c r="DN1219" s="54"/>
      <c r="DO1219" s="54"/>
      <c r="DP1219" s="54"/>
      <c r="DQ1219" s="54"/>
      <c r="DR1219" s="54"/>
      <c r="DS1219" s="54"/>
      <c r="DT1219" s="54"/>
      <c r="DU1219" s="54"/>
      <c r="DV1219" s="54"/>
      <c r="DW1219" s="54"/>
      <c r="DX1219" s="54"/>
      <c r="DY1219" s="54"/>
      <c r="DZ1219" s="54"/>
      <c r="EA1219" s="54"/>
      <c r="EB1219" s="54"/>
      <c r="EC1219" s="54"/>
      <c r="ED1219" s="54"/>
      <c r="EE1219" s="54"/>
      <c r="EF1219" s="54"/>
      <c r="EG1219" s="54"/>
      <c r="EH1219" s="54"/>
      <c r="EI1219" s="54"/>
      <c r="EJ1219" s="54"/>
      <c r="EK1219" s="54"/>
      <c r="EL1219" s="54"/>
      <c r="EM1219" s="54"/>
      <c r="EN1219" s="54"/>
      <c r="EO1219" s="54"/>
      <c r="EP1219" s="54"/>
      <c r="EQ1219" s="54"/>
      <c r="ER1219" s="54"/>
      <c r="ES1219" s="54"/>
      <c r="ET1219" s="54"/>
      <c r="EU1219" s="54"/>
      <c r="EV1219" s="54"/>
      <c r="EW1219" s="54"/>
      <c r="EX1219" s="54"/>
      <c r="EY1219" s="54"/>
      <c r="EZ1219" s="54"/>
      <c r="FA1219" s="54"/>
      <c r="FB1219" s="54"/>
      <c r="FC1219" s="54"/>
      <c r="FD1219" s="54"/>
      <c r="FE1219" s="54"/>
      <c r="FF1219" s="54"/>
      <c r="FG1219" s="54"/>
      <c r="FH1219" s="54"/>
      <c r="FI1219" s="54"/>
      <c r="FJ1219" s="54"/>
      <c r="FK1219" s="54"/>
      <c r="FL1219" s="54"/>
      <c r="FM1219" s="54"/>
      <c r="FN1219" s="54"/>
      <c r="FO1219" s="54"/>
      <c r="FP1219" s="54"/>
      <c r="FQ1219" s="54"/>
      <c r="FR1219" s="54"/>
      <c r="FS1219" s="54"/>
      <c r="FT1219" s="54"/>
      <c r="FU1219" s="54"/>
      <c r="FV1219" s="54"/>
      <c r="FW1219" s="54"/>
      <c r="FX1219" s="54"/>
      <c r="FY1219" s="54"/>
      <c r="FZ1219" s="54"/>
      <c r="GA1219" s="54"/>
      <c r="GB1219" s="54"/>
      <c r="GC1219" s="54"/>
      <c r="GD1219" s="54"/>
      <c r="GE1219" s="54"/>
      <c r="GF1219" s="54"/>
      <c r="GG1219" s="54"/>
      <c r="GH1219" s="54"/>
      <c r="GI1219" s="54"/>
      <c r="GJ1219" s="54"/>
      <c r="GK1219" s="54"/>
      <c r="GL1219" s="54"/>
      <c r="GM1219" s="54"/>
      <c r="GN1219" s="54"/>
      <c r="GO1219" s="54"/>
      <c r="GP1219" s="54"/>
      <c r="GQ1219" s="54"/>
      <c r="GR1219" s="54"/>
      <c r="GS1219" s="54"/>
      <c r="GT1219" s="54"/>
      <c r="GU1219" s="54"/>
      <c r="GV1219" s="54"/>
      <c r="GW1219" s="54"/>
      <c r="GX1219" s="54"/>
      <c r="GY1219" s="54"/>
      <c r="GZ1219" s="54"/>
      <c r="HA1219" s="54"/>
      <c r="HB1219" s="54"/>
      <c r="HC1219" s="54"/>
      <c r="HD1219" s="54"/>
      <c r="HE1219" s="54"/>
      <c r="HF1219" s="54"/>
      <c r="HG1219" s="54"/>
      <c r="HH1219" s="54"/>
      <c r="HI1219" s="54"/>
      <c r="HJ1219" s="54"/>
      <c r="HK1219" s="54"/>
      <c r="HL1219" s="54"/>
      <c r="HM1219" s="54"/>
      <c r="HN1219" s="54"/>
      <c r="HO1219" s="54"/>
      <c r="HP1219" s="54"/>
      <c r="HQ1219" s="54"/>
      <c r="HR1219" s="54"/>
      <c r="HS1219" s="54"/>
      <c r="HT1219" s="54"/>
      <c r="HU1219" s="54"/>
      <c r="HV1219" s="54"/>
      <c r="HW1219" s="54"/>
      <c r="HX1219" s="54"/>
      <c r="HY1219" s="54"/>
      <c r="HZ1219" s="54"/>
      <c r="IA1219" s="54"/>
      <c r="IB1219" s="54"/>
      <c r="IC1219" s="54"/>
      <c r="ID1219" s="54"/>
      <c r="IE1219" s="54"/>
      <c r="IF1219" s="54"/>
      <c r="IG1219" s="54"/>
      <c r="IH1219" s="54"/>
      <c r="II1219" s="54"/>
      <c r="IJ1219" s="54"/>
      <c r="IK1219" s="54"/>
      <c r="IL1219" s="54"/>
      <c r="IM1219" s="54"/>
      <c r="IN1219" s="54"/>
      <c r="IO1219" s="54"/>
      <c r="IP1219" s="54"/>
      <c r="IQ1219" s="54"/>
      <c r="IR1219" s="54"/>
      <c r="IS1219" s="54"/>
      <c r="IT1219" s="54"/>
      <c r="IU1219" s="54"/>
      <c r="IV1219" s="54"/>
      <c r="IW1219" s="54"/>
      <c r="IX1219" s="54"/>
      <c r="IY1219" s="54"/>
      <c r="IZ1219" s="54"/>
      <c r="JA1219" s="16"/>
      <c r="JB1219" s="16"/>
      <c r="JC1219" s="16"/>
      <c r="JD1219" s="16"/>
    </row>
    <row r="1220" spans="1:264" s="6" customFormat="1" x14ac:dyDescent="0.25">
      <c r="A1220" s="55">
        <v>1216</v>
      </c>
      <c r="B1220" s="56">
        <f>ESTUDIANTES!B1220</f>
        <v>0</v>
      </c>
      <c r="C1220" s="56">
        <f>ESTUDIANTES!C1220</f>
        <v>0</v>
      </c>
      <c r="D1220" s="97">
        <f>ESTUDIANTES!D1220</f>
        <v>0</v>
      </c>
      <c r="E1220" s="97"/>
      <c r="F1220" s="97"/>
      <c r="G1220" s="97"/>
      <c r="H1220" s="57">
        <f>ESTUDIANTES!H1220</f>
        <v>0</v>
      </c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54"/>
      <c r="U1220" s="54"/>
      <c r="V1220" s="54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  <c r="AL1220" s="54"/>
      <c r="AM1220" s="54"/>
      <c r="AN1220" s="54"/>
      <c r="AO1220" s="54"/>
      <c r="AP1220" s="54"/>
      <c r="AQ1220" s="54"/>
      <c r="AR1220" s="54"/>
      <c r="AS1220" s="54"/>
      <c r="AT1220" s="54"/>
      <c r="AU1220" s="54"/>
      <c r="AV1220" s="54"/>
      <c r="AW1220" s="54"/>
      <c r="AX1220" s="54"/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  <c r="BO1220" s="54"/>
      <c r="BP1220" s="54"/>
      <c r="BQ1220" s="54"/>
      <c r="BR1220" s="54"/>
      <c r="BS1220" s="54"/>
      <c r="BT1220" s="54"/>
      <c r="BU1220" s="54"/>
      <c r="BV1220" s="54"/>
      <c r="BW1220" s="54"/>
      <c r="BX1220" s="54"/>
      <c r="BY1220" s="54"/>
      <c r="BZ1220" s="54"/>
      <c r="CA1220" s="54"/>
      <c r="CB1220" s="54"/>
      <c r="CC1220" s="54"/>
      <c r="CD1220" s="54"/>
      <c r="CE1220" s="54"/>
      <c r="CF1220" s="54"/>
      <c r="CG1220" s="54"/>
      <c r="CH1220" s="54"/>
      <c r="CI1220" s="54"/>
      <c r="CJ1220" s="54"/>
      <c r="CK1220" s="54"/>
      <c r="CL1220" s="54"/>
      <c r="CM1220" s="54"/>
      <c r="CN1220" s="54"/>
      <c r="CO1220" s="54"/>
      <c r="CP1220" s="54"/>
      <c r="CQ1220" s="54"/>
      <c r="CR1220" s="54"/>
      <c r="CS1220" s="54"/>
      <c r="CT1220" s="54"/>
      <c r="CU1220" s="54"/>
      <c r="CV1220" s="54"/>
      <c r="CW1220" s="54"/>
      <c r="CX1220" s="54"/>
      <c r="CY1220" s="54"/>
      <c r="CZ1220" s="54"/>
      <c r="DA1220" s="54"/>
      <c r="DB1220" s="54"/>
      <c r="DC1220" s="54"/>
      <c r="DD1220" s="54"/>
      <c r="DE1220" s="54"/>
      <c r="DF1220" s="54"/>
      <c r="DG1220" s="54"/>
      <c r="DH1220" s="54"/>
      <c r="DI1220" s="54"/>
      <c r="DJ1220" s="54"/>
      <c r="DK1220" s="54"/>
      <c r="DL1220" s="54"/>
      <c r="DM1220" s="54"/>
      <c r="DN1220" s="54"/>
      <c r="DO1220" s="54"/>
      <c r="DP1220" s="54"/>
      <c r="DQ1220" s="54"/>
      <c r="DR1220" s="54"/>
      <c r="DS1220" s="54"/>
      <c r="DT1220" s="54"/>
      <c r="DU1220" s="54"/>
      <c r="DV1220" s="54"/>
      <c r="DW1220" s="54"/>
      <c r="DX1220" s="54"/>
      <c r="DY1220" s="54"/>
      <c r="DZ1220" s="54"/>
      <c r="EA1220" s="54"/>
      <c r="EB1220" s="54"/>
      <c r="EC1220" s="54"/>
      <c r="ED1220" s="54"/>
      <c r="EE1220" s="54"/>
      <c r="EF1220" s="54"/>
      <c r="EG1220" s="54"/>
      <c r="EH1220" s="54"/>
      <c r="EI1220" s="54"/>
      <c r="EJ1220" s="54"/>
      <c r="EK1220" s="54"/>
      <c r="EL1220" s="54"/>
      <c r="EM1220" s="54"/>
      <c r="EN1220" s="54"/>
      <c r="EO1220" s="54"/>
      <c r="EP1220" s="54"/>
      <c r="EQ1220" s="54"/>
      <c r="ER1220" s="54"/>
      <c r="ES1220" s="54"/>
      <c r="ET1220" s="54"/>
      <c r="EU1220" s="54"/>
      <c r="EV1220" s="54"/>
      <c r="EW1220" s="54"/>
      <c r="EX1220" s="54"/>
      <c r="EY1220" s="54"/>
      <c r="EZ1220" s="54"/>
      <c r="FA1220" s="54"/>
      <c r="FB1220" s="54"/>
      <c r="FC1220" s="54"/>
      <c r="FD1220" s="54"/>
      <c r="FE1220" s="54"/>
      <c r="FF1220" s="54"/>
      <c r="FG1220" s="54"/>
      <c r="FH1220" s="54"/>
      <c r="FI1220" s="54"/>
      <c r="FJ1220" s="54"/>
      <c r="FK1220" s="54"/>
      <c r="FL1220" s="54"/>
      <c r="FM1220" s="54"/>
      <c r="FN1220" s="54"/>
      <c r="FO1220" s="54"/>
      <c r="FP1220" s="54"/>
      <c r="FQ1220" s="54"/>
      <c r="FR1220" s="54"/>
      <c r="FS1220" s="54"/>
      <c r="FT1220" s="54"/>
      <c r="FU1220" s="54"/>
      <c r="FV1220" s="54"/>
      <c r="FW1220" s="54"/>
      <c r="FX1220" s="54"/>
      <c r="FY1220" s="54"/>
      <c r="FZ1220" s="54"/>
      <c r="GA1220" s="54"/>
      <c r="GB1220" s="54"/>
      <c r="GC1220" s="54"/>
      <c r="GD1220" s="54"/>
      <c r="GE1220" s="54"/>
      <c r="GF1220" s="54"/>
      <c r="GG1220" s="54"/>
      <c r="GH1220" s="54"/>
      <c r="GI1220" s="54"/>
      <c r="GJ1220" s="54"/>
      <c r="GK1220" s="54"/>
      <c r="GL1220" s="54"/>
      <c r="GM1220" s="54"/>
      <c r="GN1220" s="54"/>
      <c r="GO1220" s="54"/>
      <c r="GP1220" s="54"/>
      <c r="GQ1220" s="54"/>
      <c r="GR1220" s="54"/>
      <c r="GS1220" s="54"/>
      <c r="GT1220" s="54"/>
      <c r="GU1220" s="54"/>
      <c r="GV1220" s="54"/>
      <c r="GW1220" s="54"/>
      <c r="GX1220" s="54"/>
      <c r="GY1220" s="54"/>
      <c r="GZ1220" s="54"/>
      <c r="HA1220" s="54"/>
      <c r="HB1220" s="54"/>
      <c r="HC1220" s="54"/>
      <c r="HD1220" s="54"/>
      <c r="HE1220" s="54"/>
      <c r="HF1220" s="54"/>
      <c r="HG1220" s="54"/>
      <c r="HH1220" s="54"/>
      <c r="HI1220" s="54"/>
      <c r="HJ1220" s="54"/>
      <c r="HK1220" s="54"/>
      <c r="HL1220" s="54"/>
      <c r="HM1220" s="54"/>
      <c r="HN1220" s="54"/>
      <c r="HO1220" s="54"/>
      <c r="HP1220" s="54"/>
      <c r="HQ1220" s="54"/>
      <c r="HR1220" s="54"/>
      <c r="HS1220" s="54"/>
      <c r="HT1220" s="54"/>
      <c r="HU1220" s="54"/>
      <c r="HV1220" s="54"/>
      <c r="HW1220" s="54"/>
      <c r="HX1220" s="54"/>
      <c r="HY1220" s="54"/>
      <c r="HZ1220" s="54"/>
      <c r="IA1220" s="54"/>
      <c r="IB1220" s="54"/>
      <c r="IC1220" s="54"/>
      <c r="ID1220" s="54"/>
      <c r="IE1220" s="54"/>
      <c r="IF1220" s="54"/>
      <c r="IG1220" s="54"/>
      <c r="IH1220" s="54"/>
      <c r="II1220" s="54"/>
      <c r="IJ1220" s="54"/>
      <c r="IK1220" s="54"/>
      <c r="IL1220" s="54"/>
      <c r="IM1220" s="54"/>
      <c r="IN1220" s="54"/>
      <c r="IO1220" s="54"/>
      <c r="IP1220" s="54"/>
      <c r="IQ1220" s="54"/>
      <c r="IR1220" s="54"/>
      <c r="IS1220" s="54"/>
      <c r="IT1220" s="54"/>
      <c r="IU1220" s="54"/>
      <c r="IV1220" s="54"/>
      <c r="IW1220" s="54"/>
      <c r="IX1220" s="54"/>
      <c r="IY1220" s="54"/>
      <c r="IZ1220" s="54"/>
      <c r="JA1220" s="16"/>
      <c r="JB1220" s="16"/>
      <c r="JC1220" s="16"/>
      <c r="JD1220" s="16"/>
    </row>
    <row r="1221" spans="1:264" s="6" customFormat="1" x14ac:dyDescent="0.25">
      <c r="A1221" s="55">
        <v>1217</v>
      </c>
      <c r="B1221" s="56">
        <f>ESTUDIANTES!B1221</f>
        <v>0</v>
      </c>
      <c r="C1221" s="56">
        <f>ESTUDIANTES!C1221</f>
        <v>0</v>
      </c>
      <c r="D1221" s="97">
        <f>ESTUDIANTES!D1221</f>
        <v>0</v>
      </c>
      <c r="E1221" s="97"/>
      <c r="F1221" s="97"/>
      <c r="G1221" s="97"/>
      <c r="H1221" s="57">
        <f>ESTUDIANTES!H1221</f>
        <v>0</v>
      </c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54"/>
      <c r="U1221" s="54"/>
      <c r="V1221" s="54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  <c r="AL1221" s="54"/>
      <c r="AM1221" s="54"/>
      <c r="AN1221" s="54"/>
      <c r="AO1221" s="54"/>
      <c r="AP1221" s="54"/>
      <c r="AQ1221" s="54"/>
      <c r="AR1221" s="54"/>
      <c r="AS1221" s="54"/>
      <c r="AT1221" s="54"/>
      <c r="AU1221" s="54"/>
      <c r="AV1221" s="54"/>
      <c r="AW1221" s="54"/>
      <c r="AX1221" s="54"/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  <c r="BO1221" s="54"/>
      <c r="BP1221" s="54"/>
      <c r="BQ1221" s="54"/>
      <c r="BR1221" s="54"/>
      <c r="BS1221" s="54"/>
      <c r="BT1221" s="54"/>
      <c r="BU1221" s="54"/>
      <c r="BV1221" s="54"/>
      <c r="BW1221" s="54"/>
      <c r="BX1221" s="54"/>
      <c r="BY1221" s="54"/>
      <c r="BZ1221" s="54"/>
      <c r="CA1221" s="54"/>
      <c r="CB1221" s="54"/>
      <c r="CC1221" s="54"/>
      <c r="CD1221" s="54"/>
      <c r="CE1221" s="54"/>
      <c r="CF1221" s="54"/>
      <c r="CG1221" s="54"/>
      <c r="CH1221" s="54"/>
      <c r="CI1221" s="54"/>
      <c r="CJ1221" s="54"/>
      <c r="CK1221" s="54"/>
      <c r="CL1221" s="54"/>
      <c r="CM1221" s="54"/>
      <c r="CN1221" s="54"/>
      <c r="CO1221" s="54"/>
      <c r="CP1221" s="54"/>
      <c r="CQ1221" s="54"/>
      <c r="CR1221" s="54"/>
      <c r="CS1221" s="54"/>
      <c r="CT1221" s="54"/>
      <c r="CU1221" s="54"/>
      <c r="CV1221" s="54"/>
      <c r="CW1221" s="54"/>
      <c r="CX1221" s="54"/>
      <c r="CY1221" s="54"/>
      <c r="CZ1221" s="54"/>
      <c r="DA1221" s="54"/>
      <c r="DB1221" s="54"/>
      <c r="DC1221" s="54"/>
      <c r="DD1221" s="54"/>
      <c r="DE1221" s="54"/>
      <c r="DF1221" s="54"/>
      <c r="DG1221" s="54"/>
      <c r="DH1221" s="54"/>
      <c r="DI1221" s="54"/>
      <c r="DJ1221" s="54"/>
      <c r="DK1221" s="54"/>
      <c r="DL1221" s="54"/>
      <c r="DM1221" s="54"/>
      <c r="DN1221" s="54"/>
      <c r="DO1221" s="54"/>
      <c r="DP1221" s="54"/>
      <c r="DQ1221" s="54"/>
      <c r="DR1221" s="54"/>
      <c r="DS1221" s="54"/>
      <c r="DT1221" s="54"/>
      <c r="DU1221" s="54"/>
      <c r="DV1221" s="54"/>
      <c r="DW1221" s="54"/>
      <c r="DX1221" s="54"/>
      <c r="DY1221" s="54"/>
      <c r="DZ1221" s="54"/>
      <c r="EA1221" s="54"/>
      <c r="EB1221" s="54"/>
      <c r="EC1221" s="54"/>
      <c r="ED1221" s="54"/>
      <c r="EE1221" s="54"/>
      <c r="EF1221" s="54"/>
      <c r="EG1221" s="54"/>
      <c r="EH1221" s="54"/>
      <c r="EI1221" s="54"/>
      <c r="EJ1221" s="54"/>
      <c r="EK1221" s="54"/>
      <c r="EL1221" s="54"/>
      <c r="EM1221" s="54"/>
      <c r="EN1221" s="54"/>
      <c r="EO1221" s="54"/>
      <c r="EP1221" s="54"/>
      <c r="EQ1221" s="54"/>
      <c r="ER1221" s="54"/>
      <c r="ES1221" s="54"/>
      <c r="ET1221" s="54"/>
      <c r="EU1221" s="54"/>
      <c r="EV1221" s="54"/>
      <c r="EW1221" s="54"/>
      <c r="EX1221" s="54"/>
      <c r="EY1221" s="54"/>
      <c r="EZ1221" s="54"/>
      <c r="FA1221" s="54"/>
      <c r="FB1221" s="54"/>
      <c r="FC1221" s="54"/>
      <c r="FD1221" s="54"/>
      <c r="FE1221" s="54"/>
      <c r="FF1221" s="54"/>
      <c r="FG1221" s="54"/>
      <c r="FH1221" s="54"/>
      <c r="FI1221" s="54"/>
      <c r="FJ1221" s="54"/>
      <c r="FK1221" s="54"/>
      <c r="FL1221" s="54"/>
      <c r="FM1221" s="54"/>
      <c r="FN1221" s="54"/>
      <c r="FO1221" s="54"/>
      <c r="FP1221" s="54"/>
      <c r="FQ1221" s="54"/>
      <c r="FR1221" s="54"/>
      <c r="FS1221" s="54"/>
      <c r="FT1221" s="54"/>
      <c r="FU1221" s="54"/>
      <c r="FV1221" s="54"/>
      <c r="FW1221" s="54"/>
      <c r="FX1221" s="54"/>
      <c r="FY1221" s="54"/>
      <c r="FZ1221" s="54"/>
      <c r="GA1221" s="54"/>
      <c r="GB1221" s="54"/>
      <c r="GC1221" s="54"/>
      <c r="GD1221" s="54"/>
      <c r="GE1221" s="54"/>
      <c r="GF1221" s="54"/>
      <c r="GG1221" s="54"/>
      <c r="GH1221" s="54"/>
      <c r="GI1221" s="54"/>
      <c r="GJ1221" s="54"/>
      <c r="GK1221" s="54"/>
      <c r="GL1221" s="54"/>
      <c r="GM1221" s="54"/>
      <c r="GN1221" s="54"/>
      <c r="GO1221" s="54"/>
      <c r="GP1221" s="54"/>
      <c r="GQ1221" s="54"/>
      <c r="GR1221" s="54"/>
      <c r="GS1221" s="54"/>
      <c r="GT1221" s="54"/>
      <c r="GU1221" s="54"/>
      <c r="GV1221" s="54"/>
      <c r="GW1221" s="54"/>
      <c r="GX1221" s="54"/>
      <c r="GY1221" s="54"/>
      <c r="GZ1221" s="54"/>
      <c r="HA1221" s="54"/>
      <c r="HB1221" s="54"/>
      <c r="HC1221" s="54"/>
      <c r="HD1221" s="54"/>
      <c r="HE1221" s="54"/>
      <c r="HF1221" s="54"/>
      <c r="HG1221" s="54"/>
      <c r="HH1221" s="54"/>
      <c r="HI1221" s="54"/>
      <c r="HJ1221" s="54"/>
      <c r="HK1221" s="54"/>
      <c r="HL1221" s="54"/>
      <c r="HM1221" s="54"/>
      <c r="HN1221" s="54"/>
      <c r="HO1221" s="54"/>
      <c r="HP1221" s="54"/>
      <c r="HQ1221" s="54"/>
      <c r="HR1221" s="54"/>
      <c r="HS1221" s="54"/>
      <c r="HT1221" s="54"/>
      <c r="HU1221" s="54"/>
      <c r="HV1221" s="54"/>
      <c r="HW1221" s="54"/>
      <c r="HX1221" s="54"/>
      <c r="HY1221" s="54"/>
      <c r="HZ1221" s="54"/>
      <c r="IA1221" s="54"/>
      <c r="IB1221" s="54"/>
      <c r="IC1221" s="54"/>
      <c r="ID1221" s="54"/>
      <c r="IE1221" s="54"/>
      <c r="IF1221" s="54"/>
      <c r="IG1221" s="54"/>
      <c r="IH1221" s="54"/>
      <c r="II1221" s="54"/>
      <c r="IJ1221" s="54"/>
      <c r="IK1221" s="54"/>
      <c r="IL1221" s="54"/>
      <c r="IM1221" s="54"/>
      <c r="IN1221" s="54"/>
      <c r="IO1221" s="54"/>
      <c r="IP1221" s="54"/>
      <c r="IQ1221" s="54"/>
      <c r="IR1221" s="54"/>
      <c r="IS1221" s="54"/>
      <c r="IT1221" s="54"/>
      <c r="IU1221" s="54"/>
      <c r="IV1221" s="54"/>
      <c r="IW1221" s="54"/>
      <c r="IX1221" s="54"/>
      <c r="IY1221" s="54"/>
      <c r="IZ1221" s="54"/>
      <c r="JA1221" s="16"/>
      <c r="JB1221" s="16"/>
      <c r="JC1221" s="16"/>
      <c r="JD1221" s="16"/>
    </row>
    <row r="1222" spans="1:264" s="6" customFormat="1" x14ac:dyDescent="0.25">
      <c r="A1222" s="55">
        <v>1218</v>
      </c>
      <c r="B1222" s="56">
        <f>ESTUDIANTES!B1222</f>
        <v>0</v>
      </c>
      <c r="C1222" s="56">
        <f>ESTUDIANTES!C1222</f>
        <v>0</v>
      </c>
      <c r="D1222" s="97">
        <f>ESTUDIANTES!D1222</f>
        <v>0</v>
      </c>
      <c r="E1222" s="97"/>
      <c r="F1222" s="97"/>
      <c r="G1222" s="97"/>
      <c r="H1222" s="57">
        <f>ESTUDIANTES!H1222</f>
        <v>0</v>
      </c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  <c r="T1222" s="54"/>
      <c r="U1222" s="54"/>
      <c r="V1222" s="54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  <c r="AL1222" s="54"/>
      <c r="AM1222" s="54"/>
      <c r="AN1222" s="54"/>
      <c r="AO1222" s="54"/>
      <c r="AP1222" s="54"/>
      <c r="AQ1222" s="54"/>
      <c r="AR1222" s="54"/>
      <c r="AS1222" s="54"/>
      <c r="AT1222" s="54"/>
      <c r="AU1222" s="54"/>
      <c r="AV1222" s="54"/>
      <c r="AW1222" s="54"/>
      <c r="AX1222" s="54"/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  <c r="BO1222" s="54"/>
      <c r="BP1222" s="54"/>
      <c r="BQ1222" s="54"/>
      <c r="BR1222" s="54"/>
      <c r="BS1222" s="54"/>
      <c r="BT1222" s="54"/>
      <c r="BU1222" s="54"/>
      <c r="BV1222" s="54"/>
      <c r="BW1222" s="54"/>
      <c r="BX1222" s="54"/>
      <c r="BY1222" s="54"/>
      <c r="BZ1222" s="54"/>
      <c r="CA1222" s="54"/>
      <c r="CB1222" s="54"/>
      <c r="CC1222" s="54"/>
      <c r="CD1222" s="54"/>
      <c r="CE1222" s="54"/>
      <c r="CF1222" s="54"/>
      <c r="CG1222" s="54"/>
      <c r="CH1222" s="54"/>
      <c r="CI1222" s="54"/>
      <c r="CJ1222" s="54"/>
      <c r="CK1222" s="54"/>
      <c r="CL1222" s="54"/>
      <c r="CM1222" s="54"/>
      <c r="CN1222" s="54"/>
      <c r="CO1222" s="54"/>
      <c r="CP1222" s="54"/>
      <c r="CQ1222" s="54"/>
      <c r="CR1222" s="54"/>
      <c r="CS1222" s="54"/>
      <c r="CT1222" s="54"/>
      <c r="CU1222" s="54"/>
      <c r="CV1222" s="54"/>
      <c r="CW1222" s="54"/>
      <c r="CX1222" s="54"/>
      <c r="CY1222" s="54"/>
      <c r="CZ1222" s="54"/>
      <c r="DA1222" s="54"/>
      <c r="DB1222" s="54"/>
      <c r="DC1222" s="54"/>
      <c r="DD1222" s="54"/>
      <c r="DE1222" s="54"/>
      <c r="DF1222" s="54"/>
      <c r="DG1222" s="54"/>
      <c r="DH1222" s="54"/>
      <c r="DI1222" s="54"/>
      <c r="DJ1222" s="54"/>
      <c r="DK1222" s="54"/>
      <c r="DL1222" s="54"/>
      <c r="DM1222" s="54"/>
      <c r="DN1222" s="54"/>
      <c r="DO1222" s="54"/>
      <c r="DP1222" s="54"/>
      <c r="DQ1222" s="54"/>
      <c r="DR1222" s="54"/>
      <c r="DS1222" s="54"/>
      <c r="DT1222" s="54"/>
      <c r="DU1222" s="54"/>
      <c r="DV1222" s="54"/>
      <c r="DW1222" s="54"/>
      <c r="DX1222" s="54"/>
      <c r="DY1222" s="54"/>
      <c r="DZ1222" s="54"/>
      <c r="EA1222" s="54"/>
      <c r="EB1222" s="54"/>
      <c r="EC1222" s="54"/>
      <c r="ED1222" s="54"/>
      <c r="EE1222" s="54"/>
      <c r="EF1222" s="54"/>
      <c r="EG1222" s="54"/>
      <c r="EH1222" s="54"/>
      <c r="EI1222" s="54"/>
      <c r="EJ1222" s="54"/>
      <c r="EK1222" s="54"/>
      <c r="EL1222" s="54"/>
      <c r="EM1222" s="54"/>
      <c r="EN1222" s="54"/>
      <c r="EO1222" s="54"/>
      <c r="EP1222" s="54"/>
      <c r="EQ1222" s="54"/>
      <c r="ER1222" s="54"/>
      <c r="ES1222" s="54"/>
      <c r="ET1222" s="54"/>
      <c r="EU1222" s="54"/>
      <c r="EV1222" s="54"/>
      <c r="EW1222" s="54"/>
      <c r="EX1222" s="54"/>
      <c r="EY1222" s="54"/>
      <c r="EZ1222" s="54"/>
      <c r="FA1222" s="54"/>
      <c r="FB1222" s="54"/>
      <c r="FC1222" s="54"/>
      <c r="FD1222" s="54"/>
      <c r="FE1222" s="54"/>
      <c r="FF1222" s="54"/>
      <c r="FG1222" s="54"/>
      <c r="FH1222" s="54"/>
      <c r="FI1222" s="54"/>
      <c r="FJ1222" s="54"/>
      <c r="FK1222" s="54"/>
      <c r="FL1222" s="54"/>
      <c r="FM1222" s="54"/>
      <c r="FN1222" s="54"/>
      <c r="FO1222" s="54"/>
      <c r="FP1222" s="54"/>
      <c r="FQ1222" s="54"/>
      <c r="FR1222" s="54"/>
      <c r="FS1222" s="54"/>
      <c r="FT1222" s="54"/>
      <c r="FU1222" s="54"/>
      <c r="FV1222" s="54"/>
      <c r="FW1222" s="54"/>
      <c r="FX1222" s="54"/>
      <c r="FY1222" s="54"/>
      <c r="FZ1222" s="54"/>
      <c r="GA1222" s="54"/>
      <c r="GB1222" s="54"/>
      <c r="GC1222" s="54"/>
      <c r="GD1222" s="54"/>
      <c r="GE1222" s="54"/>
      <c r="GF1222" s="54"/>
      <c r="GG1222" s="54"/>
      <c r="GH1222" s="54"/>
      <c r="GI1222" s="54"/>
      <c r="GJ1222" s="54"/>
      <c r="GK1222" s="54"/>
      <c r="GL1222" s="54"/>
      <c r="GM1222" s="54"/>
      <c r="GN1222" s="54"/>
      <c r="GO1222" s="54"/>
      <c r="GP1222" s="54"/>
      <c r="GQ1222" s="54"/>
      <c r="GR1222" s="54"/>
      <c r="GS1222" s="54"/>
      <c r="GT1222" s="54"/>
      <c r="GU1222" s="54"/>
      <c r="GV1222" s="54"/>
      <c r="GW1222" s="54"/>
      <c r="GX1222" s="54"/>
      <c r="GY1222" s="54"/>
      <c r="GZ1222" s="54"/>
      <c r="HA1222" s="54"/>
      <c r="HB1222" s="54"/>
      <c r="HC1222" s="54"/>
      <c r="HD1222" s="54"/>
      <c r="HE1222" s="54"/>
      <c r="HF1222" s="54"/>
      <c r="HG1222" s="54"/>
      <c r="HH1222" s="54"/>
      <c r="HI1222" s="54"/>
      <c r="HJ1222" s="54"/>
      <c r="HK1222" s="54"/>
      <c r="HL1222" s="54"/>
      <c r="HM1222" s="54"/>
      <c r="HN1222" s="54"/>
      <c r="HO1222" s="54"/>
      <c r="HP1222" s="54"/>
      <c r="HQ1222" s="54"/>
      <c r="HR1222" s="54"/>
      <c r="HS1222" s="54"/>
      <c r="HT1222" s="54"/>
      <c r="HU1222" s="54"/>
      <c r="HV1222" s="54"/>
      <c r="HW1222" s="54"/>
      <c r="HX1222" s="54"/>
      <c r="HY1222" s="54"/>
      <c r="HZ1222" s="54"/>
      <c r="IA1222" s="54"/>
      <c r="IB1222" s="54"/>
      <c r="IC1222" s="54"/>
      <c r="ID1222" s="54"/>
      <c r="IE1222" s="54"/>
      <c r="IF1222" s="54"/>
      <c r="IG1222" s="54"/>
      <c r="IH1222" s="54"/>
      <c r="II1222" s="54"/>
      <c r="IJ1222" s="54"/>
      <c r="IK1222" s="54"/>
      <c r="IL1222" s="54"/>
      <c r="IM1222" s="54"/>
      <c r="IN1222" s="54"/>
      <c r="IO1222" s="54"/>
      <c r="IP1222" s="54"/>
      <c r="IQ1222" s="54"/>
      <c r="IR1222" s="54"/>
      <c r="IS1222" s="54"/>
      <c r="IT1222" s="54"/>
      <c r="IU1222" s="54"/>
      <c r="IV1222" s="54"/>
      <c r="IW1222" s="54"/>
      <c r="IX1222" s="54"/>
      <c r="IY1222" s="54"/>
      <c r="IZ1222" s="54"/>
      <c r="JA1222" s="16"/>
      <c r="JB1222" s="16"/>
      <c r="JC1222" s="16"/>
      <c r="JD1222" s="16"/>
    </row>
    <row r="1223" spans="1:264" s="6" customFormat="1" x14ac:dyDescent="0.25">
      <c r="A1223" s="55">
        <v>1219</v>
      </c>
      <c r="B1223" s="56">
        <f>ESTUDIANTES!B1223</f>
        <v>0</v>
      </c>
      <c r="C1223" s="56">
        <f>ESTUDIANTES!C1223</f>
        <v>0</v>
      </c>
      <c r="D1223" s="97">
        <f>ESTUDIANTES!D1223</f>
        <v>0</v>
      </c>
      <c r="E1223" s="97"/>
      <c r="F1223" s="97"/>
      <c r="G1223" s="97"/>
      <c r="H1223" s="57">
        <f>ESTUDIANTES!H1223</f>
        <v>0</v>
      </c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54"/>
      <c r="U1223" s="54"/>
      <c r="V1223" s="54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  <c r="AL1223" s="54"/>
      <c r="AM1223" s="54"/>
      <c r="AN1223" s="54"/>
      <c r="AO1223" s="54"/>
      <c r="AP1223" s="54"/>
      <c r="AQ1223" s="54"/>
      <c r="AR1223" s="54"/>
      <c r="AS1223" s="54"/>
      <c r="AT1223" s="54"/>
      <c r="AU1223" s="54"/>
      <c r="AV1223" s="54"/>
      <c r="AW1223" s="54"/>
      <c r="AX1223" s="54"/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  <c r="BO1223" s="54"/>
      <c r="BP1223" s="54"/>
      <c r="BQ1223" s="54"/>
      <c r="BR1223" s="54"/>
      <c r="BS1223" s="54"/>
      <c r="BT1223" s="54"/>
      <c r="BU1223" s="54"/>
      <c r="BV1223" s="54"/>
      <c r="BW1223" s="54"/>
      <c r="BX1223" s="54"/>
      <c r="BY1223" s="54"/>
      <c r="BZ1223" s="54"/>
      <c r="CA1223" s="54"/>
      <c r="CB1223" s="54"/>
      <c r="CC1223" s="54"/>
      <c r="CD1223" s="54"/>
      <c r="CE1223" s="54"/>
      <c r="CF1223" s="54"/>
      <c r="CG1223" s="54"/>
      <c r="CH1223" s="54"/>
      <c r="CI1223" s="54"/>
      <c r="CJ1223" s="54"/>
      <c r="CK1223" s="54"/>
      <c r="CL1223" s="54"/>
      <c r="CM1223" s="54"/>
      <c r="CN1223" s="54"/>
      <c r="CO1223" s="54"/>
      <c r="CP1223" s="54"/>
      <c r="CQ1223" s="54"/>
      <c r="CR1223" s="54"/>
      <c r="CS1223" s="54"/>
      <c r="CT1223" s="54"/>
      <c r="CU1223" s="54"/>
      <c r="CV1223" s="54"/>
      <c r="CW1223" s="54"/>
      <c r="CX1223" s="54"/>
      <c r="CY1223" s="54"/>
      <c r="CZ1223" s="54"/>
      <c r="DA1223" s="54"/>
      <c r="DB1223" s="54"/>
      <c r="DC1223" s="54"/>
      <c r="DD1223" s="54"/>
      <c r="DE1223" s="54"/>
      <c r="DF1223" s="54"/>
      <c r="DG1223" s="54"/>
      <c r="DH1223" s="54"/>
      <c r="DI1223" s="54"/>
      <c r="DJ1223" s="54"/>
      <c r="DK1223" s="54"/>
      <c r="DL1223" s="54"/>
      <c r="DM1223" s="54"/>
      <c r="DN1223" s="54"/>
      <c r="DO1223" s="54"/>
      <c r="DP1223" s="54"/>
      <c r="DQ1223" s="54"/>
      <c r="DR1223" s="54"/>
      <c r="DS1223" s="54"/>
      <c r="DT1223" s="54"/>
      <c r="DU1223" s="54"/>
      <c r="DV1223" s="54"/>
      <c r="DW1223" s="54"/>
      <c r="DX1223" s="54"/>
      <c r="DY1223" s="54"/>
      <c r="DZ1223" s="54"/>
      <c r="EA1223" s="54"/>
      <c r="EB1223" s="54"/>
      <c r="EC1223" s="54"/>
      <c r="ED1223" s="54"/>
      <c r="EE1223" s="54"/>
      <c r="EF1223" s="54"/>
      <c r="EG1223" s="54"/>
      <c r="EH1223" s="54"/>
      <c r="EI1223" s="54"/>
      <c r="EJ1223" s="54"/>
      <c r="EK1223" s="54"/>
      <c r="EL1223" s="54"/>
      <c r="EM1223" s="54"/>
      <c r="EN1223" s="54"/>
      <c r="EO1223" s="54"/>
      <c r="EP1223" s="54"/>
      <c r="EQ1223" s="54"/>
      <c r="ER1223" s="54"/>
      <c r="ES1223" s="54"/>
      <c r="ET1223" s="54"/>
      <c r="EU1223" s="54"/>
      <c r="EV1223" s="54"/>
      <c r="EW1223" s="54"/>
      <c r="EX1223" s="54"/>
      <c r="EY1223" s="54"/>
      <c r="EZ1223" s="54"/>
      <c r="FA1223" s="54"/>
      <c r="FB1223" s="54"/>
      <c r="FC1223" s="54"/>
      <c r="FD1223" s="54"/>
      <c r="FE1223" s="54"/>
      <c r="FF1223" s="54"/>
      <c r="FG1223" s="54"/>
      <c r="FH1223" s="54"/>
      <c r="FI1223" s="54"/>
      <c r="FJ1223" s="54"/>
      <c r="FK1223" s="54"/>
      <c r="FL1223" s="54"/>
      <c r="FM1223" s="54"/>
      <c r="FN1223" s="54"/>
      <c r="FO1223" s="54"/>
      <c r="FP1223" s="54"/>
      <c r="FQ1223" s="54"/>
      <c r="FR1223" s="54"/>
      <c r="FS1223" s="54"/>
      <c r="FT1223" s="54"/>
      <c r="FU1223" s="54"/>
      <c r="FV1223" s="54"/>
      <c r="FW1223" s="54"/>
      <c r="FX1223" s="54"/>
      <c r="FY1223" s="54"/>
      <c r="FZ1223" s="54"/>
      <c r="GA1223" s="54"/>
      <c r="GB1223" s="54"/>
      <c r="GC1223" s="54"/>
      <c r="GD1223" s="54"/>
      <c r="GE1223" s="54"/>
      <c r="GF1223" s="54"/>
      <c r="GG1223" s="54"/>
      <c r="GH1223" s="54"/>
      <c r="GI1223" s="54"/>
      <c r="GJ1223" s="54"/>
      <c r="GK1223" s="54"/>
      <c r="GL1223" s="54"/>
      <c r="GM1223" s="54"/>
      <c r="GN1223" s="54"/>
      <c r="GO1223" s="54"/>
      <c r="GP1223" s="54"/>
      <c r="GQ1223" s="54"/>
      <c r="GR1223" s="54"/>
      <c r="GS1223" s="54"/>
      <c r="GT1223" s="54"/>
      <c r="GU1223" s="54"/>
      <c r="GV1223" s="54"/>
      <c r="GW1223" s="54"/>
      <c r="GX1223" s="54"/>
      <c r="GY1223" s="54"/>
      <c r="GZ1223" s="54"/>
      <c r="HA1223" s="54"/>
      <c r="HB1223" s="54"/>
      <c r="HC1223" s="54"/>
      <c r="HD1223" s="54"/>
      <c r="HE1223" s="54"/>
      <c r="HF1223" s="54"/>
      <c r="HG1223" s="54"/>
      <c r="HH1223" s="54"/>
      <c r="HI1223" s="54"/>
      <c r="HJ1223" s="54"/>
      <c r="HK1223" s="54"/>
      <c r="HL1223" s="54"/>
      <c r="HM1223" s="54"/>
      <c r="HN1223" s="54"/>
      <c r="HO1223" s="54"/>
      <c r="HP1223" s="54"/>
      <c r="HQ1223" s="54"/>
      <c r="HR1223" s="54"/>
      <c r="HS1223" s="54"/>
      <c r="HT1223" s="54"/>
      <c r="HU1223" s="54"/>
      <c r="HV1223" s="54"/>
      <c r="HW1223" s="54"/>
      <c r="HX1223" s="54"/>
      <c r="HY1223" s="54"/>
      <c r="HZ1223" s="54"/>
      <c r="IA1223" s="54"/>
      <c r="IB1223" s="54"/>
      <c r="IC1223" s="54"/>
      <c r="ID1223" s="54"/>
      <c r="IE1223" s="54"/>
      <c r="IF1223" s="54"/>
      <c r="IG1223" s="54"/>
      <c r="IH1223" s="54"/>
      <c r="II1223" s="54"/>
      <c r="IJ1223" s="54"/>
      <c r="IK1223" s="54"/>
      <c r="IL1223" s="54"/>
      <c r="IM1223" s="54"/>
      <c r="IN1223" s="54"/>
      <c r="IO1223" s="54"/>
      <c r="IP1223" s="54"/>
      <c r="IQ1223" s="54"/>
      <c r="IR1223" s="54"/>
      <c r="IS1223" s="54"/>
      <c r="IT1223" s="54"/>
      <c r="IU1223" s="54"/>
      <c r="IV1223" s="54"/>
      <c r="IW1223" s="54"/>
      <c r="IX1223" s="54"/>
      <c r="IY1223" s="54"/>
      <c r="IZ1223" s="54"/>
      <c r="JA1223" s="16"/>
      <c r="JB1223" s="16"/>
      <c r="JC1223" s="16"/>
      <c r="JD1223" s="16"/>
    </row>
    <row r="1224" spans="1:264" s="6" customFormat="1" x14ac:dyDescent="0.25">
      <c r="A1224" s="55">
        <v>1220</v>
      </c>
      <c r="B1224" s="56">
        <f>ESTUDIANTES!B1224</f>
        <v>0</v>
      </c>
      <c r="C1224" s="56">
        <f>ESTUDIANTES!C1224</f>
        <v>0</v>
      </c>
      <c r="D1224" s="97">
        <f>ESTUDIANTES!D1224</f>
        <v>0</v>
      </c>
      <c r="E1224" s="97"/>
      <c r="F1224" s="97"/>
      <c r="G1224" s="97"/>
      <c r="H1224" s="57">
        <f>ESTUDIANTES!H1224</f>
        <v>0</v>
      </c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  <c r="T1224" s="54"/>
      <c r="U1224" s="54"/>
      <c r="V1224" s="54"/>
      <c r="W1224" s="54"/>
      <c r="X1224" s="54"/>
      <c r="Y1224" s="54"/>
      <c r="Z1224" s="54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  <c r="AL1224" s="54"/>
      <c r="AM1224" s="54"/>
      <c r="AN1224" s="54"/>
      <c r="AO1224" s="54"/>
      <c r="AP1224" s="54"/>
      <c r="AQ1224" s="54"/>
      <c r="AR1224" s="54"/>
      <c r="AS1224" s="54"/>
      <c r="AT1224" s="54"/>
      <c r="AU1224" s="54"/>
      <c r="AV1224" s="54"/>
      <c r="AW1224" s="54"/>
      <c r="AX1224" s="54"/>
      <c r="AY1224" s="54"/>
      <c r="AZ1224" s="54"/>
      <c r="BA1224" s="54"/>
      <c r="BB1224" s="54"/>
      <c r="BC1224" s="54"/>
      <c r="BD1224" s="54"/>
      <c r="BE1224" s="54"/>
      <c r="BF1224" s="54"/>
      <c r="BG1224" s="54"/>
      <c r="BH1224" s="54"/>
      <c r="BI1224" s="54"/>
      <c r="BJ1224" s="54"/>
      <c r="BK1224" s="54"/>
      <c r="BL1224" s="54"/>
      <c r="BM1224" s="54"/>
      <c r="BN1224" s="54"/>
      <c r="BO1224" s="54"/>
      <c r="BP1224" s="54"/>
      <c r="BQ1224" s="54"/>
      <c r="BR1224" s="54"/>
      <c r="BS1224" s="54"/>
      <c r="BT1224" s="54"/>
      <c r="BU1224" s="54"/>
      <c r="BV1224" s="54"/>
      <c r="BW1224" s="54"/>
      <c r="BX1224" s="54"/>
      <c r="BY1224" s="54"/>
      <c r="BZ1224" s="54"/>
      <c r="CA1224" s="54"/>
      <c r="CB1224" s="54"/>
      <c r="CC1224" s="54"/>
      <c r="CD1224" s="54"/>
      <c r="CE1224" s="54"/>
      <c r="CF1224" s="54"/>
      <c r="CG1224" s="54"/>
      <c r="CH1224" s="54"/>
      <c r="CI1224" s="54"/>
      <c r="CJ1224" s="54"/>
      <c r="CK1224" s="54"/>
      <c r="CL1224" s="54"/>
      <c r="CM1224" s="54"/>
      <c r="CN1224" s="54"/>
      <c r="CO1224" s="54"/>
      <c r="CP1224" s="54"/>
      <c r="CQ1224" s="54"/>
      <c r="CR1224" s="54"/>
      <c r="CS1224" s="54"/>
      <c r="CT1224" s="54"/>
      <c r="CU1224" s="54"/>
      <c r="CV1224" s="54"/>
      <c r="CW1224" s="54"/>
      <c r="CX1224" s="54"/>
      <c r="CY1224" s="54"/>
      <c r="CZ1224" s="54"/>
      <c r="DA1224" s="54"/>
      <c r="DB1224" s="54"/>
      <c r="DC1224" s="54"/>
      <c r="DD1224" s="54"/>
      <c r="DE1224" s="54"/>
      <c r="DF1224" s="54"/>
      <c r="DG1224" s="54"/>
      <c r="DH1224" s="54"/>
      <c r="DI1224" s="54"/>
      <c r="DJ1224" s="54"/>
      <c r="DK1224" s="54"/>
      <c r="DL1224" s="54"/>
      <c r="DM1224" s="54"/>
      <c r="DN1224" s="54"/>
      <c r="DO1224" s="54"/>
      <c r="DP1224" s="54"/>
      <c r="DQ1224" s="54"/>
      <c r="DR1224" s="54"/>
      <c r="DS1224" s="54"/>
      <c r="DT1224" s="54"/>
      <c r="DU1224" s="54"/>
      <c r="DV1224" s="54"/>
      <c r="DW1224" s="54"/>
      <c r="DX1224" s="54"/>
      <c r="DY1224" s="54"/>
      <c r="DZ1224" s="54"/>
      <c r="EA1224" s="54"/>
      <c r="EB1224" s="54"/>
      <c r="EC1224" s="54"/>
      <c r="ED1224" s="54"/>
      <c r="EE1224" s="54"/>
      <c r="EF1224" s="54"/>
      <c r="EG1224" s="54"/>
      <c r="EH1224" s="54"/>
      <c r="EI1224" s="54"/>
      <c r="EJ1224" s="54"/>
      <c r="EK1224" s="54"/>
      <c r="EL1224" s="54"/>
      <c r="EM1224" s="54"/>
      <c r="EN1224" s="54"/>
      <c r="EO1224" s="54"/>
      <c r="EP1224" s="54"/>
      <c r="EQ1224" s="54"/>
      <c r="ER1224" s="54"/>
      <c r="ES1224" s="54"/>
      <c r="ET1224" s="54"/>
      <c r="EU1224" s="54"/>
      <c r="EV1224" s="54"/>
      <c r="EW1224" s="54"/>
      <c r="EX1224" s="54"/>
      <c r="EY1224" s="54"/>
      <c r="EZ1224" s="54"/>
      <c r="FA1224" s="54"/>
      <c r="FB1224" s="54"/>
      <c r="FC1224" s="54"/>
      <c r="FD1224" s="54"/>
      <c r="FE1224" s="54"/>
      <c r="FF1224" s="54"/>
      <c r="FG1224" s="54"/>
      <c r="FH1224" s="54"/>
      <c r="FI1224" s="54"/>
      <c r="FJ1224" s="54"/>
      <c r="FK1224" s="54"/>
      <c r="FL1224" s="54"/>
      <c r="FM1224" s="54"/>
      <c r="FN1224" s="54"/>
      <c r="FO1224" s="54"/>
      <c r="FP1224" s="54"/>
      <c r="FQ1224" s="54"/>
      <c r="FR1224" s="54"/>
      <c r="FS1224" s="54"/>
      <c r="FT1224" s="54"/>
      <c r="FU1224" s="54"/>
      <c r="FV1224" s="54"/>
      <c r="FW1224" s="54"/>
      <c r="FX1224" s="54"/>
      <c r="FY1224" s="54"/>
      <c r="FZ1224" s="54"/>
      <c r="GA1224" s="54"/>
      <c r="GB1224" s="54"/>
      <c r="GC1224" s="54"/>
      <c r="GD1224" s="54"/>
      <c r="GE1224" s="54"/>
      <c r="GF1224" s="54"/>
      <c r="GG1224" s="54"/>
      <c r="GH1224" s="54"/>
      <c r="GI1224" s="54"/>
      <c r="GJ1224" s="54"/>
      <c r="GK1224" s="54"/>
      <c r="GL1224" s="54"/>
      <c r="GM1224" s="54"/>
      <c r="GN1224" s="54"/>
      <c r="GO1224" s="54"/>
      <c r="GP1224" s="54"/>
      <c r="GQ1224" s="54"/>
      <c r="GR1224" s="54"/>
      <c r="GS1224" s="54"/>
      <c r="GT1224" s="54"/>
      <c r="GU1224" s="54"/>
      <c r="GV1224" s="54"/>
      <c r="GW1224" s="54"/>
      <c r="GX1224" s="54"/>
      <c r="GY1224" s="54"/>
      <c r="GZ1224" s="54"/>
      <c r="HA1224" s="54"/>
      <c r="HB1224" s="54"/>
      <c r="HC1224" s="54"/>
      <c r="HD1224" s="54"/>
      <c r="HE1224" s="54"/>
      <c r="HF1224" s="54"/>
      <c r="HG1224" s="54"/>
      <c r="HH1224" s="54"/>
      <c r="HI1224" s="54"/>
      <c r="HJ1224" s="54"/>
      <c r="HK1224" s="54"/>
      <c r="HL1224" s="54"/>
      <c r="HM1224" s="54"/>
      <c r="HN1224" s="54"/>
      <c r="HO1224" s="54"/>
      <c r="HP1224" s="54"/>
      <c r="HQ1224" s="54"/>
      <c r="HR1224" s="54"/>
      <c r="HS1224" s="54"/>
      <c r="HT1224" s="54"/>
      <c r="HU1224" s="54"/>
      <c r="HV1224" s="54"/>
      <c r="HW1224" s="54"/>
      <c r="HX1224" s="54"/>
      <c r="HY1224" s="54"/>
      <c r="HZ1224" s="54"/>
      <c r="IA1224" s="54"/>
      <c r="IB1224" s="54"/>
      <c r="IC1224" s="54"/>
      <c r="ID1224" s="54"/>
      <c r="IE1224" s="54"/>
      <c r="IF1224" s="54"/>
      <c r="IG1224" s="54"/>
      <c r="IH1224" s="54"/>
      <c r="II1224" s="54"/>
      <c r="IJ1224" s="54"/>
      <c r="IK1224" s="54"/>
      <c r="IL1224" s="54"/>
      <c r="IM1224" s="54"/>
      <c r="IN1224" s="54"/>
      <c r="IO1224" s="54"/>
      <c r="IP1224" s="54"/>
      <c r="IQ1224" s="54"/>
      <c r="IR1224" s="54"/>
      <c r="IS1224" s="54"/>
      <c r="IT1224" s="54"/>
      <c r="IU1224" s="54"/>
      <c r="IV1224" s="54"/>
      <c r="IW1224" s="54"/>
      <c r="IX1224" s="54"/>
      <c r="IY1224" s="54"/>
      <c r="IZ1224" s="54"/>
      <c r="JA1224" s="16"/>
      <c r="JB1224" s="16"/>
      <c r="JC1224" s="16"/>
      <c r="JD1224" s="16"/>
    </row>
    <row r="1225" spans="1:264" s="6" customFormat="1" x14ac:dyDescent="0.25">
      <c r="A1225" s="55">
        <v>1221</v>
      </c>
      <c r="B1225" s="56">
        <f>ESTUDIANTES!B1225</f>
        <v>0</v>
      </c>
      <c r="C1225" s="56">
        <f>ESTUDIANTES!C1225</f>
        <v>0</v>
      </c>
      <c r="D1225" s="97">
        <f>ESTUDIANTES!D1225</f>
        <v>0</v>
      </c>
      <c r="E1225" s="97"/>
      <c r="F1225" s="97"/>
      <c r="G1225" s="97"/>
      <c r="H1225" s="57">
        <f>ESTUDIANTES!H1225</f>
        <v>0</v>
      </c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54"/>
      <c r="T1225" s="54"/>
      <c r="U1225" s="54"/>
      <c r="V1225" s="54"/>
      <c r="W1225" s="54"/>
      <c r="X1225" s="54"/>
      <c r="Y1225" s="54"/>
      <c r="Z1225" s="54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  <c r="AL1225" s="54"/>
      <c r="AM1225" s="54"/>
      <c r="AN1225" s="54"/>
      <c r="AO1225" s="54"/>
      <c r="AP1225" s="54"/>
      <c r="AQ1225" s="54"/>
      <c r="AR1225" s="54"/>
      <c r="AS1225" s="54"/>
      <c r="AT1225" s="54"/>
      <c r="AU1225" s="54"/>
      <c r="AV1225" s="54"/>
      <c r="AW1225" s="54"/>
      <c r="AX1225" s="54"/>
      <c r="AY1225" s="54"/>
      <c r="AZ1225" s="54"/>
      <c r="BA1225" s="54"/>
      <c r="BB1225" s="54"/>
      <c r="BC1225" s="54"/>
      <c r="BD1225" s="54"/>
      <c r="BE1225" s="54"/>
      <c r="BF1225" s="54"/>
      <c r="BG1225" s="54"/>
      <c r="BH1225" s="54"/>
      <c r="BI1225" s="54"/>
      <c r="BJ1225" s="54"/>
      <c r="BK1225" s="54"/>
      <c r="BL1225" s="54"/>
      <c r="BM1225" s="54"/>
      <c r="BN1225" s="54"/>
      <c r="BO1225" s="54"/>
      <c r="BP1225" s="54"/>
      <c r="BQ1225" s="54"/>
      <c r="BR1225" s="54"/>
      <c r="BS1225" s="54"/>
      <c r="BT1225" s="54"/>
      <c r="BU1225" s="54"/>
      <c r="BV1225" s="54"/>
      <c r="BW1225" s="54"/>
      <c r="BX1225" s="54"/>
      <c r="BY1225" s="54"/>
      <c r="BZ1225" s="54"/>
      <c r="CA1225" s="54"/>
      <c r="CB1225" s="54"/>
      <c r="CC1225" s="54"/>
      <c r="CD1225" s="54"/>
      <c r="CE1225" s="54"/>
      <c r="CF1225" s="54"/>
      <c r="CG1225" s="54"/>
      <c r="CH1225" s="54"/>
      <c r="CI1225" s="54"/>
      <c r="CJ1225" s="54"/>
      <c r="CK1225" s="54"/>
      <c r="CL1225" s="54"/>
      <c r="CM1225" s="54"/>
      <c r="CN1225" s="54"/>
      <c r="CO1225" s="54"/>
      <c r="CP1225" s="54"/>
      <c r="CQ1225" s="54"/>
      <c r="CR1225" s="54"/>
      <c r="CS1225" s="54"/>
      <c r="CT1225" s="54"/>
      <c r="CU1225" s="54"/>
      <c r="CV1225" s="54"/>
      <c r="CW1225" s="54"/>
      <c r="CX1225" s="54"/>
      <c r="CY1225" s="54"/>
      <c r="CZ1225" s="54"/>
      <c r="DA1225" s="54"/>
      <c r="DB1225" s="54"/>
      <c r="DC1225" s="54"/>
      <c r="DD1225" s="54"/>
      <c r="DE1225" s="54"/>
      <c r="DF1225" s="54"/>
      <c r="DG1225" s="54"/>
      <c r="DH1225" s="54"/>
      <c r="DI1225" s="54"/>
      <c r="DJ1225" s="54"/>
      <c r="DK1225" s="54"/>
      <c r="DL1225" s="54"/>
      <c r="DM1225" s="54"/>
      <c r="DN1225" s="54"/>
      <c r="DO1225" s="54"/>
      <c r="DP1225" s="54"/>
      <c r="DQ1225" s="54"/>
      <c r="DR1225" s="54"/>
      <c r="DS1225" s="54"/>
      <c r="DT1225" s="54"/>
      <c r="DU1225" s="54"/>
      <c r="DV1225" s="54"/>
      <c r="DW1225" s="54"/>
      <c r="DX1225" s="54"/>
      <c r="DY1225" s="54"/>
      <c r="DZ1225" s="54"/>
      <c r="EA1225" s="54"/>
      <c r="EB1225" s="54"/>
      <c r="EC1225" s="54"/>
      <c r="ED1225" s="54"/>
      <c r="EE1225" s="54"/>
      <c r="EF1225" s="54"/>
      <c r="EG1225" s="54"/>
      <c r="EH1225" s="54"/>
      <c r="EI1225" s="54"/>
      <c r="EJ1225" s="54"/>
      <c r="EK1225" s="54"/>
      <c r="EL1225" s="54"/>
      <c r="EM1225" s="54"/>
      <c r="EN1225" s="54"/>
      <c r="EO1225" s="54"/>
      <c r="EP1225" s="54"/>
      <c r="EQ1225" s="54"/>
      <c r="ER1225" s="54"/>
      <c r="ES1225" s="54"/>
      <c r="ET1225" s="54"/>
      <c r="EU1225" s="54"/>
      <c r="EV1225" s="54"/>
      <c r="EW1225" s="54"/>
      <c r="EX1225" s="54"/>
      <c r="EY1225" s="54"/>
      <c r="EZ1225" s="54"/>
      <c r="FA1225" s="54"/>
      <c r="FB1225" s="54"/>
      <c r="FC1225" s="54"/>
      <c r="FD1225" s="54"/>
      <c r="FE1225" s="54"/>
      <c r="FF1225" s="54"/>
      <c r="FG1225" s="54"/>
      <c r="FH1225" s="54"/>
      <c r="FI1225" s="54"/>
      <c r="FJ1225" s="54"/>
      <c r="FK1225" s="54"/>
      <c r="FL1225" s="54"/>
      <c r="FM1225" s="54"/>
      <c r="FN1225" s="54"/>
      <c r="FO1225" s="54"/>
      <c r="FP1225" s="54"/>
      <c r="FQ1225" s="54"/>
      <c r="FR1225" s="54"/>
      <c r="FS1225" s="54"/>
      <c r="FT1225" s="54"/>
      <c r="FU1225" s="54"/>
      <c r="FV1225" s="54"/>
      <c r="FW1225" s="54"/>
      <c r="FX1225" s="54"/>
      <c r="FY1225" s="54"/>
      <c r="FZ1225" s="54"/>
      <c r="GA1225" s="54"/>
      <c r="GB1225" s="54"/>
      <c r="GC1225" s="54"/>
      <c r="GD1225" s="54"/>
      <c r="GE1225" s="54"/>
      <c r="GF1225" s="54"/>
      <c r="GG1225" s="54"/>
      <c r="GH1225" s="54"/>
      <c r="GI1225" s="54"/>
      <c r="GJ1225" s="54"/>
      <c r="GK1225" s="54"/>
      <c r="GL1225" s="54"/>
      <c r="GM1225" s="54"/>
      <c r="GN1225" s="54"/>
      <c r="GO1225" s="54"/>
      <c r="GP1225" s="54"/>
      <c r="GQ1225" s="54"/>
      <c r="GR1225" s="54"/>
      <c r="GS1225" s="54"/>
      <c r="GT1225" s="54"/>
      <c r="GU1225" s="54"/>
      <c r="GV1225" s="54"/>
      <c r="GW1225" s="54"/>
      <c r="GX1225" s="54"/>
      <c r="GY1225" s="54"/>
      <c r="GZ1225" s="54"/>
      <c r="HA1225" s="54"/>
      <c r="HB1225" s="54"/>
      <c r="HC1225" s="54"/>
      <c r="HD1225" s="54"/>
      <c r="HE1225" s="54"/>
      <c r="HF1225" s="54"/>
      <c r="HG1225" s="54"/>
      <c r="HH1225" s="54"/>
      <c r="HI1225" s="54"/>
      <c r="HJ1225" s="54"/>
      <c r="HK1225" s="54"/>
      <c r="HL1225" s="54"/>
      <c r="HM1225" s="54"/>
      <c r="HN1225" s="54"/>
      <c r="HO1225" s="54"/>
      <c r="HP1225" s="54"/>
      <c r="HQ1225" s="54"/>
      <c r="HR1225" s="54"/>
      <c r="HS1225" s="54"/>
      <c r="HT1225" s="54"/>
      <c r="HU1225" s="54"/>
      <c r="HV1225" s="54"/>
      <c r="HW1225" s="54"/>
      <c r="HX1225" s="54"/>
      <c r="HY1225" s="54"/>
      <c r="HZ1225" s="54"/>
      <c r="IA1225" s="54"/>
      <c r="IB1225" s="54"/>
      <c r="IC1225" s="54"/>
      <c r="ID1225" s="54"/>
      <c r="IE1225" s="54"/>
      <c r="IF1225" s="54"/>
      <c r="IG1225" s="54"/>
      <c r="IH1225" s="54"/>
      <c r="II1225" s="54"/>
      <c r="IJ1225" s="54"/>
      <c r="IK1225" s="54"/>
      <c r="IL1225" s="54"/>
      <c r="IM1225" s="54"/>
      <c r="IN1225" s="54"/>
      <c r="IO1225" s="54"/>
      <c r="IP1225" s="54"/>
      <c r="IQ1225" s="54"/>
      <c r="IR1225" s="54"/>
      <c r="IS1225" s="54"/>
      <c r="IT1225" s="54"/>
      <c r="IU1225" s="54"/>
      <c r="IV1225" s="54"/>
      <c r="IW1225" s="54"/>
      <c r="IX1225" s="54"/>
      <c r="IY1225" s="54"/>
      <c r="IZ1225" s="54"/>
      <c r="JA1225" s="16"/>
      <c r="JB1225" s="16"/>
      <c r="JC1225" s="16"/>
      <c r="JD1225" s="16"/>
    </row>
    <row r="1226" spans="1:264" s="6" customFormat="1" x14ac:dyDescent="0.25">
      <c r="A1226" s="55">
        <v>1222</v>
      </c>
      <c r="B1226" s="56">
        <f>ESTUDIANTES!B1226</f>
        <v>0</v>
      </c>
      <c r="C1226" s="56">
        <f>ESTUDIANTES!C1226</f>
        <v>0</v>
      </c>
      <c r="D1226" s="97">
        <f>ESTUDIANTES!D1226</f>
        <v>0</v>
      </c>
      <c r="E1226" s="97"/>
      <c r="F1226" s="97"/>
      <c r="G1226" s="97"/>
      <c r="H1226" s="57">
        <f>ESTUDIANTES!H1226</f>
        <v>0</v>
      </c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  <c r="T1226" s="54"/>
      <c r="U1226" s="54"/>
      <c r="V1226" s="54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  <c r="AL1226" s="54"/>
      <c r="AM1226" s="54"/>
      <c r="AN1226" s="54"/>
      <c r="AO1226" s="54"/>
      <c r="AP1226" s="54"/>
      <c r="AQ1226" s="54"/>
      <c r="AR1226" s="54"/>
      <c r="AS1226" s="54"/>
      <c r="AT1226" s="54"/>
      <c r="AU1226" s="54"/>
      <c r="AV1226" s="54"/>
      <c r="AW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  <c r="BO1226" s="54"/>
      <c r="BP1226" s="54"/>
      <c r="BQ1226" s="54"/>
      <c r="BR1226" s="54"/>
      <c r="BS1226" s="54"/>
      <c r="BT1226" s="54"/>
      <c r="BU1226" s="54"/>
      <c r="BV1226" s="54"/>
      <c r="BW1226" s="54"/>
      <c r="BX1226" s="54"/>
      <c r="BY1226" s="54"/>
      <c r="BZ1226" s="54"/>
      <c r="CA1226" s="54"/>
      <c r="CB1226" s="54"/>
      <c r="CC1226" s="54"/>
      <c r="CD1226" s="54"/>
      <c r="CE1226" s="54"/>
      <c r="CF1226" s="54"/>
      <c r="CG1226" s="54"/>
      <c r="CH1226" s="54"/>
      <c r="CI1226" s="54"/>
      <c r="CJ1226" s="54"/>
      <c r="CK1226" s="54"/>
      <c r="CL1226" s="54"/>
      <c r="CM1226" s="54"/>
      <c r="CN1226" s="54"/>
      <c r="CO1226" s="54"/>
      <c r="CP1226" s="54"/>
      <c r="CQ1226" s="54"/>
      <c r="CR1226" s="54"/>
      <c r="CS1226" s="54"/>
      <c r="CT1226" s="54"/>
      <c r="CU1226" s="54"/>
      <c r="CV1226" s="54"/>
      <c r="CW1226" s="54"/>
      <c r="CX1226" s="54"/>
      <c r="CY1226" s="54"/>
      <c r="CZ1226" s="54"/>
      <c r="DA1226" s="54"/>
      <c r="DB1226" s="54"/>
      <c r="DC1226" s="54"/>
      <c r="DD1226" s="54"/>
      <c r="DE1226" s="54"/>
      <c r="DF1226" s="54"/>
      <c r="DG1226" s="54"/>
      <c r="DH1226" s="54"/>
      <c r="DI1226" s="54"/>
      <c r="DJ1226" s="54"/>
      <c r="DK1226" s="54"/>
      <c r="DL1226" s="54"/>
      <c r="DM1226" s="54"/>
      <c r="DN1226" s="54"/>
      <c r="DO1226" s="54"/>
      <c r="DP1226" s="54"/>
      <c r="DQ1226" s="54"/>
      <c r="DR1226" s="54"/>
      <c r="DS1226" s="54"/>
      <c r="DT1226" s="54"/>
      <c r="DU1226" s="54"/>
      <c r="DV1226" s="54"/>
      <c r="DW1226" s="54"/>
      <c r="DX1226" s="54"/>
      <c r="DY1226" s="54"/>
      <c r="DZ1226" s="54"/>
      <c r="EA1226" s="54"/>
      <c r="EB1226" s="54"/>
      <c r="EC1226" s="54"/>
      <c r="ED1226" s="54"/>
      <c r="EE1226" s="54"/>
      <c r="EF1226" s="54"/>
      <c r="EG1226" s="54"/>
      <c r="EH1226" s="54"/>
      <c r="EI1226" s="54"/>
      <c r="EJ1226" s="54"/>
      <c r="EK1226" s="54"/>
      <c r="EL1226" s="54"/>
      <c r="EM1226" s="54"/>
      <c r="EN1226" s="54"/>
      <c r="EO1226" s="54"/>
      <c r="EP1226" s="54"/>
      <c r="EQ1226" s="54"/>
      <c r="ER1226" s="54"/>
      <c r="ES1226" s="54"/>
      <c r="ET1226" s="54"/>
      <c r="EU1226" s="54"/>
      <c r="EV1226" s="54"/>
      <c r="EW1226" s="54"/>
      <c r="EX1226" s="54"/>
      <c r="EY1226" s="54"/>
      <c r="EZ1226" s="54"/>
      <c r="FA1226" s="54"/>
      <c r="FB1226" s="54"/>
      <c r="FC1226" s="54"/>
      <c r="FD1226" s="54"/>
      <c r="FE1226" s="54"/>
      <c r="FF1226" s="54"/>
      <c r="FG1226" s="54"/>
      <c r="FH1226" s="54"/>
      <c r="FI1226" s="54"/>
      <c r="FJ1226" s="54"/>
      <c r="FK1226" s="54"/>
      <c r="FL1226" s="54"/>
      <c r="FM1226" s="54"/>
      <c r="FN1226" s="54"/>
      <c r="FO1226" s="54"/>
      <c r="FP1226" s="54"/>
      <c r="FQ1226" s="54"/>
      <c r="FR1226" s="54"/>
      <c r="FS1226" s="54"/>
      <c r="FT1226" s="54"/>
      <c r="FU1226" s="54"/>
      <c r="FV1226" s="54"/>
      <c r="FW1226" s="54"/>
      <c r="FX1226" s="54"/>
      <c r="FY1226" s="54"/>
      <c r="FZ1226" s="54"/>
      <c r="GA1226" s="54"/>
      <c r="GB1226" s="54"/>
      <c r="GC1226" s="54"/>
      <c r="GD1226" s="54"/>
      <c r="GE1226" s="54"/>
      <c r="GF1226" s="54"/>
      <c r="GG1226" s="54"/>
      <c r="GH1226" s="54"/>
      <c r="GI1226" s="54"/>
      <c r="GJ1226" s="54"/>
      <c r="GK1226" s="54"/>
      <c r="GL1226" s="54"/>
      <c r="GM1226" s="54"/>
      <c r="GN1226" s="54"/>
      <c r="GO1226" s="54"/>
      <c r="GP1226" s="54"/>
      <c r="GQ1226" s="54"/>
      <c r="GR1226" s="54"/>
      <c r="GS1226" s="54"/>
      <c r="GT1226" s="54"/>
      <c r="GU1226" s="54"/>
      <c r="GV1226" s="54"/>
      <c r="GW1226" s="54"/>
      <c r="GX1226" s="54"/>
      <c r="GY1226" s="54"/>
      <c r="GZ1226" s="54"/>
      <c r="HA1226" s="54"/>
      <c r="HB1226" s="54"/>
      <c r="HC1226" s="54"/>
      <c r="HD1226" s="54"/>
      <c r="HE1226" s="54"/>
      <c r="HF1226" s="54"/>
      <c r="HG1226" s="54"/>
      <c r="HH1226" s="54"/>
      <c r="HI1226" s="54"/>
      <c r="HJ1226" s="54"/>
      <c r="HK1226" s="54"/>
      <c r="HL1226" s="54"/>
      <c r="HM1226" s="54"/>
      <c r="HN1226" s="54"/>
      <c r="HO1226" s="54"/>
      <c r="HP1226" s="54"/>
      <c r="HQ1226" s="54"/>
      <c r="HR1226" s="54"/>
      <c r="HS1226" s="54"/>
      <c r="HT1226" s="54"/>
      <c r="HU1226" s="54"/>
      <c r="HV1226" s="54"/>
      <c r="HW1226" s="54"/>
      <c r="HX1226" s="54"/>
      <c r="HY1226" s="54"/>
      <c r="HZ1226" s="54"/>
      <c r="IA1226" s="54"/>
      <c r="IB1226" s="54"/>
      <c r="IC1226" s="54"/>
      <c r="ID1226" s="54"/>
      <c r="IE1226" s="54"/>
      <c r="IF1226" s="54"/>
      <c r="IG1226" s="54"/>
      <c r="IH1226" s="54"/>
      <c r="II1226" s="54"/>
      <c r="IJ1226" s="54"/>
      <c r="IK1226" s="54"/>
      <c r="IL1226" s="54"/>
      <c r="IM1226" s="54"/>
      <c r="IN1226" s="54"/>
      <c r="IO1226" s="54"/>
      <c r="IP1226" s="54"/>
      <c r="IQ1226" s="54"/>
      <c r="IR1226" s="54"/>
      <c r="IS1226" s="54"/>
      <c r="IT1226" s="54"/>
      <c r="IU1226" s="54"/>
      <c r="IV1226" s="54"/>
      <c r="IW1226" s="54"/>
      <c r="IX1226" s="54"/>
      <c r="IY1226" s="54"/>
      <c r="IZ1226" s="54"/>
      <c r="JA1226" s="16"/>
      <c r="JB1226" s="16"/>
      <c r="JC1226" s="16"/>
      <c r="JD1226" s="16"/>
    </row>
    <row r="1227" spans="1:264" s="6" customFormat="1" x14ac:dyDescent="0.25">
      <c r="A1227" s="55">
        <v>1223</v>
      </c>
      <c r="B1227" s="56">
        <f>ESTUDIANTES!B1227</f>
        <v>0</v>
      </c>
      <c r="C1227" s="56">
        <f>ESTUDIANTES!C1227</f>
        <v>0</v>
      </c>
      <c r="D1227" s="97">
        <f>ESTUDIANTES!D1227</f>
        <v>0</v>
      </c>
      <c r="E1227" s="97"/>
      <c r="F1227" s="97"/>
      <c r="G1227" s="97"/>
      <c r="H1227" s="57">
        <f>ESTUDIANTES!H1227</f>
        <v>0</v>
      </c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54"/>
      <c r="U1227" s="54"/>
      <c r="V1227" s="54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  <c r="AL1227" s="54"/>
      <c r="AM1227" s="54"/>
      <c r="AN1227" s="54"/>
      <c r="AO1227" s="54"/>
      <c r="AP1227" s="54"/>
      <c r="AQ1227" s="54"/>
      <c r="AR1227" s="54"/>
      <c r="AS1227" s="54"/>
      <c r="AT1227" s="54"/>
      <c r="AU1227" s="54"/>
      <c r="AV1227" s="54"/>
      <c r="AW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  <c r="BO1227" s="54"/>
      <c r="BP1227" s="54"/>
      <c r="BQ1227" s="54"/>
      <c r="BR1227" s="54"/>
      <c r="BS1227" s="54"/>
      <c r="BT1227" s="54"/>
      <c r="BU1227" s="54"/>
      <c r="BV1227" s="54"/>
      <c r="BW1227" s="54"/>
      <c r="BX1227" s="54"/>
      <c r="BY1227" s="54"/>
      <c r="BZ1227" s="54"/>
      <c r="CA1227" s="54"/>
      <c r="CB1227" s="54"/>
      <c r="CC1227" s="54"/>
      <c r="CD1227" s="54"/>
      <c r="CE1227" s="54"/>
      <c r="CF1227" s="54"/>
      <c r="CG1227" s="54"/>
      <c r="CH1227" s="54"/>
      <c r="CI1227" s="54"/>
      <c r="CJ1227" s="54"/>
      <c r="CK1227" s="54"/>
      <c r="CL1227" s="54"/>
      <c r="CM1227" s="54"/>
      <c r="CN1227" s="54"/>
      <c r="CO1227" s="54"/>
      <c r="CP1227" s="54"/>
      <c r="CQ1227" s="54"/>
      <c r="CR1227" s="54"/>
      <c r="CS1227" s="54"/>
      <c r="CT1227" s="54"/>
      <c r="CU1227" s="54"/>
      <c r="CV1227" s="54"/>
      <c r="CW1227" s="54"/>
      <c r="CX1227" s="54"/>
      <c r="CY1227" s="54"/>
      <c r="CZ1227" s="54"/>
      <c r="DA1227" s="54"/>
      <c r="DB1227" s="54"/>
      <c r="DC1227" s="54"/>
      <c r="DD1227" s="54"/>
      <c r="DE1227" s="54"/>
      <c r="DF1227" s="54"/>
      <c r="DG1227" s="54"/>
      <c r="DH1227" s="54"/>
      <c r="DI1227" s="54"/>
      <c r="DJ1227" s="54"/>
      <c r="DK1227" s="54"/>
      <c r="DL1227" s="54"/>
      <c r="DM1227" s="54"/>
      <c r="DN1227" s="54"/>
      <c r="DO1227" s="54"/>
      <c r="DP1227" s="54"/>
      <c r="DQ1227" s="54"/>
      <c r="DR1227" s="54"/>
      <c r="DS1227" s="54"/>
      <c r="DT1227" s="54"/>
      <c r="DU1227" s="54"/>
      <c r="DV1227" s="54"/>
      <c r="DW1227" s="54"/>
      <c r="DX1227" s="54"/>
      <c r="DY1227" s="54"/>
      <c r="DZ1227" s="54"/>
      <c r="EA1227" s="54"/>
      <c r="EB1227" s="54"/>
      <c r="EC1227" s="54"/>
      <c r="ED1227" s="54"/>
      <c r="EE1227" s="54"/>
      <c r="EF1227" s="54"/>
      <c r="EG1227" s="54"/>
      <c r="EH1227" s="54"/>
      <c r="EI1227" s="54"/>
      <c r="EJ1227" s="54"/>
      <c r="EK1227" s="54"/>
      <c r="EL1227" s="54"/>
      <c r="EM1227" s="54"/>
      <c r="EN1227" s="54"/>
      <c r="EO1227" s="54"/>
      <c r="EP1227" s="54"/>
      <c r="EQ1227" s="54"/>
      <c r="ER1227" s="54"/>
      <c r="ES1227" s="54"/>
      <c r="ET1227" s="54"/>
      <c r="EU1227" s="54"/>
      <c r="EV1227" s="54"/>
      <c r="EW1227" s="54"/>
      <c r="EX1227" s="54"/>
      <c r="EY1227" s="54"/>
      <c r="EZ1227" s="54"/>
      <c r="FA1227" s="54"/>
      <c r="FB1227" s="54"/>
      <c r="FC1227" s="54"/>
      <c r="FD1227" s="54"/>
      <c r="FE1227" s="54"/>
      <c r="FF1227" s="54"/>
      <c r="FG1227" s="54"/>
      <c r="FH1227" s="54"/>
      <c r="FI1227" s="54"/>
      <c r="FJ1227" s="54"/>
      <c r="FK1227" s="54"/>
      <c r="FL1227" s="54"/>
      <c r="FM1227" s="54"/>
      <c r="FN1227" s="54"/>
      <c r="FO1227" s="54"/>
      <c r="FP1227" s="54"/>
      <c r="FQ1227" s="54"/>
      <c r="FR1227" s="54"/>
      <c r="FS1227" s="54"/>
      <c r="FT1227" s="54"/>
      <c r="FU1227" s="54"/>
      <c r="FV1227" s="54"/>
      <c r="FW1227" s="54"/>
      <c r="FX1227" s="54"/>
      <c r="FY1227" s="54"/>
      <c r="FZ1227" s="54"/>
      <c r="GA1227" s="54"/>
      <c r="GB1227" s="54"/>
      <c r="GC1227" s="54"/>
      <c r="GD1227" s="54"/>
      <c r="GE1227" s="54"/>
      <c r="GF1227" s="54"/>
      <c r="GG1227" s="54"/>
      <c r="GH1227" s="54"/>
      <c r="GI1227" s="54"/>
      <c r="GJ1227" s="54"/>
      <c r="GK1227" s="54"/>
      <c r="GL1227" s="54"/>
      <c r="GM1227" s="54"/>
      <c r="GN1227" s="54"/>
      <c r="GO1227" s="54"/>
      <c r="GP1227" s="54"/>
      <c r="GQ1227" s="54"/>
      <c r="GR1227" s="54"/>
      <c r="GS1227" s="54"/>
      <c r="GT1227" s="54"/>
      <c r="GU1227" s="54"/>
      <c r="GV1227" s="54"/>
      <c r="GW1227" s="54"/>
      <c r="GX1227" s="54"/>
      <c r="GY1227" s="54"/>
      <c r="GZ1227" s="54"/>
      <c r="HA1227" s="54"/>
      <c r="HB1227" s="54"/>
      <c r="HC1227" s="54"/>
      <c r="HD1227" s="54"/>
      <c r="HE1227" s="54"/>
      <c r="HF1227" s="54"/>
      <c r="HG1227" s="54"/>
      <c r="HH1227" s="54"/>
      <c r="HI1227" s="54"/>
      <c r="HJ1227" s="54"/>
      <c r="HK1227" s="54"/>
      <c r="HL1227" s="54"/>
      <c r="HM1227" s="54"/>
      <c r="HN1227" s="54"/>
      <c r="HO1227" s="54"/>
      <c r="HP1227" s="54"/>
      <c r="HQ1227" s="54"/>
      <c r="HR1227" s="54"/>
      <c r="HS1227" s="54"/>
      <c r="HT1227" s="54"/>
      <c r="HU1227" s="54"/>
      <c r="HV1227" s="54"/>
      <c r="HW1227" s="54"/>
      <c r="HX1227" s="54"/>
      <c r="HY1227" s="54"/>
      <c r="HZ1227" s="54"/>
      <c r="IA1227" s="54"/>
      <c r="IB1227" s="54"/>
      <c r="IC1227" s="54"/>
      <c r="ID1227" s="54"/>
      <c r="IE1227" s="54"/>
      <c r="IF1227" s="54"/>
      <c r="IG1227" s="54"/>
      <c r="IH1227" s="54"/>
      <c r="II1227" s="54"/>
      <c r="IJ1227" s="54"/>
      <c r="IK1227" s="54"/>
      <c r="IL1227" s="54"/>
      <c r="IM1227" s="54"/>
      <c r="IN1227" s="54"/>
      <c r="IO1227" s="54"/>
      <c r="IP1227" s="54"/>
      <c r="IQ1227" s="54"/>
      <c r="IR1227" s="54"/>
      <c r="IS1227" s="54"/>
      <c r="IT1227" s="54"/>
      <c r="IU1227" s="54"/>
      <c r="IV1227" s="54"/>
      <c r="IW1227" s="54"/>
      <c r="IX1227" s="54"/>
      <c r="IY1227" s="54"/>
      <c r="IZ1227" s="54"/>
      <c r="JA1227" s="16"/>
      <c r="JB1227" s="16"/>
      <c r="JC1227" s="16"/>
      <c r="JD1227" s="16"/>
    </row>
    <row r="1228" spans="1:264" s="6" customFormat="1" x14ac:dyDescent="0.25">
      <c r="A1228" s="55">
        <v>1224</v>
      </c>
      <c r="B1228" s="56">
        <f>ESTUDIANTES!B1228</f>
        <v>0</v>
      </c>
      <c r="C1228" s="56">
        <f>ESTUDIANTES!C1228</f>
        <v>0</v>
      </c>
      <c r="D1228" s="97">
        <f>ESTUDIANTES!D1228</f>
        <v>0</v>
      </c>
      <c r="E1228" s="97"/>
      <c r="F1228" s="97"/>
      <c r="G1228" s="97"/>
      <c r="H1228" s="57">
        <f>ESTUDIANTES!H1228</f>
        <v>0</v>
      </c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U1228" s="54"/>
      <c r="V1228" s="54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  <c r="AL1228" s="54"/>
      <c r="AM1228" s="54"/>
      <c r="AN1228" s="54"/>
      <c r="AO1228" s="54"/>
      <c r="AP1228" s="54"/>
      <c r="AQ1228" s="54"/>
      <c r="AR1228" s="54"/>
      <c r="AS1228" s="54"/>
      <c r="AT1228" s="54"/>
      <c r="AU1228" s="54"/>
      <c r="AV1228" s="54"/>
      <c r="AW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  <c r="BO1228" s="54"/>
      <c r="BP1228" s="54"/>
      <c r="BQ1228" s="54"/>
      <c r="BR1228" s="54"/>
      <c r="BS1228" s="54"/>
      <c r="BT1228" s="54"/>
      <c r="BU1228" s="54"/>
      <c r="BV1228" s="54"/>
      <c r="BW1228" s="54"/>
      <c r="BX1228" s="54"/>
      <c r="BY1228" s="54"/>
      <c r="BZ1228" s="54"/>
      <c r="CA1228" s="54"/>
      <c r="CB1228" s="54"/>
      <c r="CC1228" s="54"/>
      <c r="CD1228" s="54"/>
      <c r="CE1228" s="54"/>
      <c r="CF1228" s="54"/>
      <c r="CG1228" s="54"/>
      <c r="CH1228" s="54"/>
      <c r="CI1228" s="54"/>
      <c r="CJ1228" s="54"/>
      <c r="CK1228" s="54"/>
      <c r="CL1228" s="54"/>
      <c r="CM1228" s="54"/>
      <c r="CN1228" s="54"/>
      <c r="CO1228" s="54"/>
      <c r="CP1228" s="54"/>
      <c r="CQ1228" s="54"/>
      <c r="CR1228" s="54"/>
      <c r="CS1228" s="54"/>
      <c r="CT1228" s="54"/>
      <c r="CU1228" s="54"/>
      <c r="CV1228" s="54"/>
      <c r="CW1228" s="54"/>
      <c r="CX1228" s="54"/>
      <c r="CY1228" s="54"/>
      <c r="CZ1228" s="54"/>
      <c r="DA1228" s="54"/>
      <c r="DB1228" s="54"/>
      <c r="DC1228" s="54"/>
      <c r="DD1228" s="54"/>
      <c r="DE1228" s="54"/>
      <c r="DF1228" s="54"/>
      <c r="DG1228" s="54"/>
      <c r="DH1228" s="54"/>
      <c r="DI1228" s="54"/>
      <c r="DJ1228" s="54"/>
      <c r="DK1228" s="54"/>
      <c r="DL1228" s="54"/>
      <c r="DM1228" s="54"/>
      <c r="DN1228" s="54"/>
      <c r="DO1228" s="54"/>
      <c r="DP1228" s="54"/>
      <c r="DQ1228" s="54"/>
      <c r="DR1228" s="54"/>
      <c r="DS1228" s="54"/>
      <c r="DT1228" s="54"/>
      <c r="DU1228" s="54"/>
      <c r="DV1228" s="54"/>
      <c r="DW1228" s="54"/>
      <c r="DX1228" s="54"/>
      <c r="DY1228" s="54"/>
      <c r="DZ1228" s="54"/>
      <c r="EA1228" s="54"/>
      <c r="EB1228" s="54"/>
      <c r="EC1228" s="54"/>
      <c r="ED1228" s="54"/>
      <c r="EE1228" s="54"/>
      <c r="EF1228" s="54"/>
      <c r="EG1228" s="54"/>
      <c r="EH1228" s="54"/>
      <c r="EI1228" s="54"/>
      <c r="EJ1228" s="54"/>
      <c r="EK1228" s="54"/>
      <c r="EL1228" s="54"/>
      <c r="EM1228" s="54"/>
      <c r="EN1228" s="54"/>
      <c r="EO1228" s="54"/>
      <c r="EP1228" s="54"/>
      <c r="EQ1228" s="54"/>
      <c r="ER1228" s="54"/>
      <c r="ES1228" s="54"/>
      <c r="ET1228" s="54"/>
      <c r="EU1228" s="54"/>
      <c r="EV1228" s="54"/>
      <c r="EW1228" s="54"/>
      <c r="EX1228" s="54"/>
      <c r="EY1228" s="54"/>
      <c r="EZ1228" s="54"/>
      <c r="FA1228" s="54"/>
      <c r="FB1228" s="54"/>
      <c r="FC1228" s="54"/>
      <c r="FD1228" s="54"/>
      <c r="FE1228" s="54"/>
      <c r="FF1228" s="54"/>
      <c r="FG1228" s="54"/>
      <c r="FH1228" s="54"/>
      <c r="FI1228" s="54"/>
      <c r="FJ1228" s="54"/>
      <c r="FK1228" s="54"/>
      <c r="FL1228" s="54"/>
      <c r="FM1228" s="54"/>
      <c r="FN1228" s="54"/>
      <c r="FO1228" s="54"/>
      <c r="FP1228" s="54"/>
      <c r="FQ1228" s="54"/>
      <c r="FR1228" s="54"/>
      <c r="FS1228" s="54"/>
      <c r="FT1228" s="54"/>
      <c r="FU1228" s="54"/>
      <c r="FV1228" s="54"/>
      <c r="FW1228" s="54"/>
      <c r="FX1228" s="54"/>
      <c r="FY1228" s="54"/>
      <c r="FZ1228" s="54"/>
      <c r="GA1228" s="54"/>
      <c r="GB1228" s="54"/>
      <c r="GC1228" s="54"/>
      <c r="GD1228" s="54"/>
      <c r="GE1228" s="54"/>
      <c r="GF1228" s="54"/>
      <c r="GG1228" s="54"/>
      <c r="GH1228" s="54"/>
      <c r="GI1228" s="54"/>
      <c r="GJ1228" s="54"/>
      <c r="GK1228" s="54"/>
      <c r="GL1228" s="54"/>
      <c r="GM1228" s="54"/>
      <c r="GN1228" s="54"/>
      <c r="GO1228" s="54"/>
      <c r="GP1228" s="54"/>
      <c r="GQ1228" s="54"/>
      <c r="GR1228" s="54"/>
      <c r="GS1228" s="54"/>
      <c r="GT1228" s="54"/>
      <c r="GU1228" s="54"/>
      <c r="GV1228" s="54"/>
      <c r="GW1228" s="54"/>
      <c r="GX1228" s="54"/>
      <c r="GY1228" s="54"/>
      <c r="GZ1228" s="54"/>
      <c r="HA1228" s="54"/>
      <c r="HB1228" s="54"/>
      <c r="HC1228" s="54"/>
      <c r="HD1228" s="54"/>
      <c r="HE1228" s="54"/>
      <c r="HF1228" s="54"/>
      <c r="HG1228" s="54"/>
      <c r="HH1228" s="54"/>
      <c r="HI1228" s="54"/>
      <c r="HJ1228" s="54"/>
      <c r="HK1228" s="54"/>
      <c r="HL1228" s="54"/>
      <c r="HM1228" s="54"/>
      <c r="HN1228" s="54"/>
      <c r="HO1228" s="54"/>
      <c r="HP1228" s="54"/>
      <c r="HQ1228" s="54"/>
      <c r="HR1228" s="54"/>
      <c r="HS1228" s="54"/>
      <c r="HT1228" s="54"/>
      <c r="HU1228" s="54"/>
      <c r="HV1228" s="54"/>
      <c r="HW1228" s="54"/>
      <c r="HX1228" s="54"/>
      <c r="HY1228" s="54"/>
      <c r="HZ1228" s="54"/>
      <c r="IA1228" s="54"/>
      <c r="IB1228" s="54"/>
      <c r="IC1228" s="54"/>
      <c r="ID1228" s="54"/>
      <c r="IE1228" s="54"/>
      <c r="IF1228" s="54"/>
      <c r="IG1228" s="54"/>
      <c r="IH1228" s="54"/>
      <c r="II1228" s="54"/>
      <c r="IJ1228" s="54"/>
      <c r="IK1228" s="54"/>
      <c r="IL1228" s="54"/>
      <c r="IM1228" s="54"/>
      <c r="IN1228" s="54"/>
      <c r="IO1228" s="54"/>
      <c r="IP1228" s="54"/>
      <c r="IQ1228" s="54"/>
      <c r="IR1228" s="54"/>
      <c r="IS1228" s="54"/>
      <c r="IT1228" s="54"/>
      <c r="IU1228" s="54"/>
      <c r="IV1228" s="54"/>
      <c r="IW1228" s="54"/>
      <c r="IX1228" s="54"/>
      <c r="IY1228" s="54"/>
      <c r="IZ1228" s="54"/>
      <c r="JA1228" s="16"/>
      <c r="JB1228" s="16"/>
      <c r="JC1228" s="16"/>
      <c r="JD1228" s="16"/>
    </row>
    <row r="1229" spans="1:264" s="6" customFormat="1" x14ac:dyDescent="0.25">
      <c r="A1229" s="55">
        <v>1225</v>
      </c>
      <c r="B1229" s="56">
        <f>ESTUDIANTES!B1229</f>
        <v>0</v>
      </c>
      <c r="C1229" s="56">
        <f>ESTUDIANTES!C1229</f>
        <v>0</v>
      </c>
      <c r="D1229" s="97">
        <f>ESTUDIANTES!D1229</f>
        <v>0</v>
      </c>
      <c r="E1229" s="97"/>
      <c r="F1229" s="97"/>
      <c r="G1229" s="97"/>
      <c r="H1229" s="57">
        <f>ESTUDIANTES!H1229</f>
        <v>0</v>
      </c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  <c r="AL1229" s="54"/>
      <c r="AM1229" s="54"/>
      <c r="AN1229" s="54"/>
      <c r="AO1229" s="54"/>
      <c r="AP1229" s="54"/>
      <c r="AQ1229" s="54"/>
      <c r="AR1229" s="54"/>
      <c r="AS1229" s="54"/>
      <c r="AT1229" s="54"/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  <c r="CK1229" s="54"/>
      <c r="CL1229" s="54"/>
      <c r="CM1229" s="54"/>
      <c r="CN1229" s="54"/>
      <c r="CO1229" s="54"/>
      <c r="CP1229" s="54"/>
      <c r="CQ1229" s="54"/>
      <c r="CR1229" s="54"/>
      <c r="CS1229" s="54"/>
      <c r="CT1229" s="54"/>
      <c r="CU1229" s="54"/>
      <c r="CV1229" s="54"/>
      <c r="CW1229" s="54"/>
      <c r="CX1229" s="54"/>
      <c r="CY1229" s="54"/>
      <c r="CZ1229" s="54"/>
      <c r="DA1229" s="54"/>
      <c r="DB1229" s="54"/>
      <c r="DC1229" s="54"/>
      <c r="DD1229" s="54"/>
      <c r="DE1229" s="54"/>
      <c r="DF1229" s="54"/>
      <c r="DG1229" s="54"/>
      <c r="DH1229" s="54"/>
      <c r="DI1229" s="54"/>
      <c r="DJ1229" s="54"/>
      <c r="DK1229" s="54"/>
      <c r="DL1229" s="54"/>
      <c r="DM1229" s="54"/>
      <c r="DN1229" s="54"/>
      <c r="DO1229" s="54"/>
      <c r="DP1229" s="54"/>
      <c r="DQ1229" s="54"/>
      <c r="DR1229" s="54"/>
      <c r="DS1229" s="54"/>
      <c r="DT1229" s="54"/>
      <c r="DU1229" s="54"/>
      <c r="DV1229" s="54"/>
      <c r="DW1229" s="54"/>
      <c r="DX1229" s="54"/>
      <c r="DY1229" s="54"/>
      <c r="DZ1229" s="54"/>
      <c r="EA1229" s="54"/>
      <c r="EB1229" s="54"/>
      <c r="EC1229" s="54"/>
      <c r="ED1229" s="54"/>
      <c r="EE1229" s="54"/>
      <c r="EF1229" s="54"/>
      <c r="EG1229" s="54"/>
      <c r="EH1229" s="54"/>
      <c r="EI1229" s="54"/>
      <c r="EJ1229" s="54"/>
      <c r="EK1229" s="54"/>
      <c r="EL1229" s="54"/>
      <c r="EM1229" s="54"/>
      <c r="EN1229" s="54"/>
      <c r="EO1229" s="54"/>
      <c r="EP1229" s="54"/>
      <c r="EQ1229" s="54"/>
      <c r="ER1229" s="54"/>
      <c r="ES1229" s="54"/>
      <c r="ET1229" s="54"/>
      <c r="EU1229" s="54"/>
      <c r="EV1229" s="54"/>
      <c r="EW1229" s="54"/>
      <c r="EX1229" s="54"/>
      <c r="EY1229" s="54"/>
      <c r="EZ1229" s="54"/>
      <c r="FA1229" s="54"/>
      <c r="FB1229" s="54"/>
      <c r="FC1229" s="54"/>
      <c r="FD1229" s="54"/>
      <c r="FE1229" s="54"/>
      <c r="FF1229" s="54"/>
      <c r="FG1229" s="54"/>
      <c r="FH1229" s="54"/>
      <c r="FI1229" s="54"/>
      <c r="FJ1229" s="54"/>
      <c r="FK1229" s="54"/>
      <c r="FL1229" s="54"/>
      <c r="FM1229" s="54"/>
      <c r="FN1229" s="54"/>
      <c r="FO1229" s="54"/>
      <c r="FP1229" s="54"/>
      <c r="FQ1229" s="54"/>
      <c r="FR1229" s="54"/>
      <c r="FS1229" s="54"/>
      <c r="FT1229" s="54"/>
      <c r="FU1229" s="54"/>
      <c r="FV1229" s="54"/>
      <c r="FW1229" s="54"/>
      <c r="FX1229" s="54"/>
      <c r="FY1229" s="54"/>
      <c r="FZ1229" s="54"/>
      <c r="GA1229" s="54"/>
      <c r="GB1229" s="54"/>
      <c r="GC1229" s="54"/>
      <c r="GD1229" s="54"/>
      <c r="GE1229" s="54"/>
      <c r="GF1229" s="54"/>
      <c r="GG1229" s="54"/>
      <c r="GH1229" s="54"/>
      <c r="GI1229" s="54"/>
      <c r="GJ1229" s="54"/>
      <c r="GK1229" s="54"/>
      <c r="GL1229" s="54"/>
      <c r="GM1229" s="54"/>
      <c r="GN1229" s="54"/>
      <c r="GO1229" s="54"/>
      <c r="GP1229" s="54"/>
      <c r="GQ1229" s="54"/>
      <c r="GR1229" s="54"/>
      <c r="GS1229" s="54"/>
      <c r="GT1229" s="54"/>
      <c r="GU1229" s="54"/>
      <c r="GV1229" s="54"/>
      <c r="GW1229" s="54"/>
      <c r="GX1229" s="54"/>
      <c r="GY1229" s="54"/>
      <c r="GZ1229" s="54"/>
      <c r="HA1229" s="54"/>
      <c r="HB1229" s="54"/>
      <c r="HC1229" s="54"/>
      <c r="HD1229" s="54"/>
      <c r="HE1229" s="54"/>
      <c r="HF1229" s="54"/>
      <c r="HG1229" s="54"/>
      <c r="HH1229" s="54"/>
      <c r="HI1229" s="54"/>
      <c r="HJ1229" s="54"/>
      <c r="HK1229" s="54"/>
      <c r="HL1229" s="54"/>
      <c r="HM1229" s="54"/>
      <c r="HN1229" s="54"/>
      <c r="HO1229" s="54"/>
      <c r="HP1229" s="54"/>
      <c r="HQ1229" s="54"/>
      <c r="HR1229" s="54"/>
      <c r="HS1229" s="54"/>
      <c r="HT1229" s="54"/>
      <c r="HU1229" s="54"/>
      <c r="HV1229" s="54"/>
      <c r="HW1229" s="54"/>
      <c r="HX1229" s="54"/>
      <c r="HY1229" s="54"/>
      <c r="HZ1229" s="54"/>
      <c r="IA1229" s="54"/>
      <c r="IB1229" s="54"/>
      <c r="IC1229" s="54"/>
      <c r="ID1229" s="54"/>
      <c r="IE1229" s="54"/>
      <c r="IF1229" s="54"/>
      <c r="IG1229" s="54"/>
      <c r="IH1229" s="54"/>
      <c r="II1229" s="54"/>
      <c r="IJ1229" s="54"/>
      <c r="IK1229" s="54"/>
      <c r="IL1229" s="54"/>
      <c r="IM1229" s="54"/>
      <c r="IN1229" s="54"/>
      <c r="IO1229" s="54"/>
      <c r="IP1229" s="54"/>
      <c r="IQ1229" s="54"/>
      <c r="IR1229" s="54"/>
      <c r="IS1229" s="54"/>
      <c r="IT1229" s="54"/>
      <c r="IU1229" s="54"/>
      <c r="IV1229" s="54"/>
      <c r="IW1229" s="54"/>
      <c r="IX1229" s="54"/>
      <c r="IY1229" s="54"/>
      <c r="IZ1229" s="54"/>
      <c r="JA1229" s="16"/>
      <c r="JB1229" s="16"/>
      <c r="JC1229" s="16"/>
      <c r="JD1229" s="16"/>
    </row>
    <row r="1230" spans="1:264" s="6" customFormat="1" x14ac:dyDescent="0.25">
      <c r="A1230" s="55">
        <v>1226</v>
      </c>
      <c r="B1230" s="56">
        <f>ESTUDIANTES!B1230</f>
        <v>0</v>
      </c>
      <c r="C1230" s="56">
        <f>ESTUDIANTES!C1230</f>
        <v>0</v>
      </c>
      <c r="D1230" s="97">
        <f>ESTUDIANTES!D1230</f>
        <v>0</v>
      </c>
      <c r="E1230" s="97"/>
      <c r="F1230" s="97"/>
      <c r="G1230" s="97"/>
      <c r="H1230" s="57">
        <f>ESTUDIANTES!H1230</f>
        <v>0</v>
      </c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  <c r="V1230" s="54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  <c r="AL1230" s="54"/>
      <c r="AM1230" s="54"/>
      <c r="AN1230" s="54"/>
      <c r="AO1230" s="54"/>
      <c r="AP1230" s="54"/>
      <c r="AQ1230" s="54"/>
      <c r="AR1230" s="54"/>
      <c r="AS1230" s="54"/>
      <c r="AT1230" s="54"/>
      <c r="AU1230" s="54"/>
      <c r="AV1230" s="54"/>
      <c r="AW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  <c r="BO1230" s="54"/>
      <c r="BP1230" s="54"/>
      <c r="BQ1230" s="54"/>
      <c r="BR1230" s="54"/>
      <c r="BS1230" s="54"/>
      <c r="BT1230" s="54"/>
      <c r="BU1230" s="54"/>
      <c r="BV1230" s="54"/>
      <c r="BW1230" s="54"/>
      <c r="BX1230" s="54"/>
      <c r="BY1230" s="54"/>
      <c r="BZ1230" s="54"/>
      <c r="CA1230" s="54"/>
      <c r="CB1230" s="54"/>
      <c r="CC1230" s="54"/>
      <c r="CD1230" s="54"/>
      <c r="CE1230" s="54"/>
      <c r="CF1230" s="54"/>
      <c r="CG1230" s="54"/>
      <c r="CH1230" s="54"/>
      <c r="CI1230" s="54"/>
      <c r="CJ1230" s="54"/>
      <c r="CK1230" s="54"/>
      <c r="CL1230" s="54"/>
      <c r="CM1230" s="54"/>
      <c r="CN1230" s="54"/>
      <c r="CO1230" s="54"/>
      <c r="CP1230" s="54"/>
      <c r="CQ1230" s="54"/>
      <c r="CR1230" s="54"/>
      <c r="CS1230" s="54"/>
      <c r="CT1230" s="54"/>
      <c r="CU1230" s="54"/>
      <c r="CV1230" s="54"/>
      <c r="CW1230" s="54"/>
      <c r="CX1230" s="54"/>
      <c r="CY1230" s="54"/>
      <c r="CZ1230" s="54"/>
      <c r="DA1230" s="54"/>
      <c r="DB1230" s="54"/>
      <c r="DC1230" s="54"/>
      <c r="DD1230" s="54"/>
      <c r="DE1230" s="54"/>
      <c r="DF1230" s="54"/>
      <c r="DG1230" s="54"/>
      <c r="DH1230" s="54"/>
      <c r="DI1230" s="54"/>
      <c r="DJ1230" s="54"/>
      <c r="DK1230" s="54"/>
      <c r="DL1230" s="54"/>
      <c r="DM1230" s="54"/>
      <c r="DN1230" s="54"/>
      <c r="DO1230" s="54"/>
      <c r="DP1230" s="54"/>
      <c r="DQ1230" s="54"/>
      <c r="DR1230" s="54"/>
      <c r="DS1230" s="54"/>
      <c r="DT1230" s="54"/>
      <c r="DU1230" s="54"/>
      <c r="DV1230" s="54"/>
      <c r="DW1230" s="54"/>
      <c r="DX1230" s="54"/>
      <c r="DY1230" s="54"/>
      <c r="DZ1230" s="54"/>
      <c r="EA1230" s="54"/>
      <c r="EB1230" s="54"/>
      <c r="EC1230" s="54"/>
      <c r="ED1230" s="54"/>
      <c r="EE1230" s="54"/>
      <c r="EF1230" s="54"/>
      <c r="EG1230" s="54"/>
      <c r="EH1230" s="54"/>
      <c r="EI1230" s="54"/>
      <c r="EJ1230" s="54"/>
      <c r="EK1230" s="54"/>
      <c r="EL1230" s="54"/>
      <c r="EM1230" s="54"/>
      <c r="EN1230" s="54"/>
      <c r="EO1230" s="54"/>
      <c r="EP1230" s="54"/>
      <c r="EQ1230" s="54"/>
      <c r="ER1230" s="54"/>
      <c r="ES1230" s="54"/>
      <c r="ET1230" s="54"/>
      <c r="EU1230" s="54"/>
      <c r="EV1230" s="54"/>
      <c r="EW1230" s="54"/>
      <c r="EX1230" s="54"/>
      <c r="EY1230" s="54"/>
      <c r="EZ1230" s="54"/>
      <c r="FA1230" s="54"/>
      <c r="FB1230" s="54"/>
      <c r="FC1230" s="54"/>
      <c r="FD1230" s="54"/>
      <c r="FE1230" s="54"/>
      <c r="FF1230" s="54"/>
      <c r="FG1230" s="54"/>
      <c r="FH1230" s="54"/>
      <c r="FI1230" s="54"/>
      <c r="FJ1230" s="54"/>
      <c r="FK1230" s="54"/>
      <c r="FL1230" s="54"/>
      <c r="FM1230" s="54"/>
      <c r="FN1230" s="54"/>
      <c r="FO1230" s="54"/>
      <c r="FP1230" s="54"/>
      <c r="FQ1230" s="54"/>
      <c r="FR1230" s="54"/>
      <c r="FS1230" s="54"/>
      <c r="FT1230" s="54"/>
      <c r="FU1230" s="54"/>
      <c r="FV1230" s="54"/>
      <c r="FW1230" s="54"/>
      <c r="FX1230" s="54"/>
      <c r="FY1230" s="54"/>
      <c r="FZ1230" s="54"/>
      <c r="GA1230" s="54"/>
      <c r="GB1230" s="54"/>
      <c r="GC1230" s="54"/>
      <c r="GD1230" s="54"/>
      <c r="GE1230" s="54"/>
      <c r="GF1230" s="54"/>
      <c r="GG1230" s="54"/>
      <c r="GH1230" s="54"/>
      <c r="GI1230" s="54"/>
      <c r="GJ1230" s="54"/>
      <c r="GK1230" s="54"/>
      <c r="GL1230" s="54"/>
      <c r="GM1230" s="54"/>
      <c r="GN1230" s="54"/>
      <c r="GO1230" s="54"/>
      <c r="GP1230" s="54"/>
      <c r="GQ1230" s="54"/>
      <c r="GR1230" s="54"/>
      <c r="GS1230" s="54"/>
      <c r="GT1230" s="54"/>
      <c r="GU1230" s="54"/>
      <c r="GV1230" s="54"/>
      <c r="GW1230" s="54"/>
      <c r="GX1230" s="54"/>
      <c r="GY1230" s="54"/>
      <c r="GZ1230" s="54"/>
      <c r="HA1230" s="54"/>
      <c r="HB1230" s="54"/>
      <c r="HC1230" s="54"/>
      <c r="HD1230" s="54"/>
      <c r="HE1230" s="54"/>
      <c r="HF1230" s="54"/>
      <c r="HG1230" s="54"/>
      <c r="HH1230" s="54"/>
      <c r="HI1230" s="54"/>
      <c r="HJ1230" s="54"/>
      <c r="HK1230" s="54"/>
      <c r="HL1230" s="54"/>
      <c r="HM1230" s="54"/>
      <c r="HN1230" s="54"/>
      <c r="HO1230" s="54"/>
      <c r="HP1230" s="54"/>
      <c r="HQ1230" s="54"/>
      <c r="HR1230" s="54"/>
      <c r="HS1230" s="54"/>
      <c r="HT1230" s="54"/>
      <c r="HU1230" s="54"/>
      <c r="HV1230" s="54"/>
      <c r="HW1230" s="54"/>
      <c r="HX1230" s="54"/>
      <c r="HY1230" s="54"/>
      <c r="HZ1230" s="54"/>
      <c r="IA1230" s="54"/>
      <c r="IB1230" s="54"/>
      <c r="IC1230" s="54"/>
      <c r="ID1230" s="54"/>
      <c r="IE1230" s="54"/>
      <c r="IF1230" s="54"/>
      <c r="IG1230" s="54"/>
      <c r="IH1230" s="54"/>
      <c r="II1230" s="54"/>
      <c r="IJ1230" s="54"/>
      <c r="IK1230" s="54"/>
      <c r="IL1230" s="54"/>
      <c r="IM1230" s="54"/>
      <c r="IN1230" s="54"/>
      <c r="IO1230" s="54"/>
      <c r="IP1230" s="54"/>
      <c r="IQ1230" s="54"/>
      <c r="IR1230" s="54"/>
      <c r="IS1230" s="54"/>
      <c r="IT1230" s="54"/>
      <c r="IU1230" s="54"/>
      <c r="IV1230" s="54"/>
      <c r="IW1230" s="54"/>
      <c r="IX1230" s="54"/>
      <c r="IY1230" s="54"/>
      <c r="IZ1230" s="54"/>
      <c r="JA1230" s="16"/>
      <c r="JB1230" s="16"/>
      <c r="JC1230" s="16"/>
      <c r="JD1230" s="16"/>
    </row>
    <row r="1231" spans="1:264" s="6" customFormat="1" x14ac:dyDescent="0.25">
      <c r="A1231" s="55">
        <v>1227</v>
      </c>
      <c r="B1231" s="56">
        <f>ESTUDIANTES!B1231</f>
        <v>0</v>
      </c>
      <c r="C1231" s="56">
        <f>ESTUDIANTES!C1231</f>
        <v>0</v>
      </c>
      <c r="D1231" s="97">
        <f>ESTUDIANTES!D1231</f>
        <v>0</v>
      </c>
      <c r="E1231" s="97"/>
      <c r="F1231" s="97"/>
      <c r="G1231" s="97"/>
      <c r="H1231" s="57">
        <f>ESTUDIANTES!H1231</f>
        <v>0</v>
      </c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  <c r="T1231" s="54"/>
      <c r="U1231" s="54"/>
      <c r="V1231" s="54"/>
      <c r="W1231" s="54"/>
      <c r="X1231" s="54"/>
      <c r="Y1231" s="54"/>
      <c r="Z1231" s="54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  <c r="AL1231" s="54"/>
      <c r="AM1231" s="54"/>
      <c r="AN1231" s="54"/>
      <c r="AO1231" s="54"/>
      <c r="AP1231" s="54"/>
      <c r="AQ1231" s="54"/>
      <c r="AR1231" s="54"/>
      <c r="AS1231" s="54"/>
      <c r="AT1231" s="54"/>
      <c r="AU1231" s="54"/>
      <c r="AV1231" s="54"/>
      <c r="AW1231" s="54"/>
      <c r="AX1231" s="54"/>
      <c r="AY1231" s="54"/>
      <c r="AZ1231" s="54"/>
      <c r="BA1231" s="54"/>
      <c r="BB1231" s="54"/>
      <c r="BC1231" s="54"/>
      <c r="BD1231" s="54"/>
      <c r="BE1231" s="54"/>
      <c r="BF1231" s="54"/>
      <c r="BG1231" s="54"/>
      <c r="BH1231" s="54"/>
      <c r="BI1231" s="54"/>
      <c r="BJ1231" s="54"/>
      <c r="BK1231" s="54"/>
      <c r="BL1231" s="54"/>
      <c r="BM1231" s="54"/>
      <c r="BN1231" s="54"/>
      <c r="BO1231" s="54"/>
      <c r="BP1231" s="54"/>
      <c r="BQ1231" s="54"/>
      <c r="BR1231" s="54"/>
      <c r="BS1231" s="54"/>
      <c r="BT1231" s="54"/>
      <c r="BU1231" s="54"/>
      <c r="BV1231" s="54"/>
      <c r="BW1231" s="54"/>
      <c r="BX1231" s="54"/>
      <c r="BY1231" s="54"/>
      <c r="BZ1231" s="54"/>
      <c r="CA1231" s="54"/>
      <c r="CB1231" s="54"/>
      <c r="CC1231" s="54"/>
      <c r="CD1231" s="54"/>
      <c r="CE1231" s="54"/>
      <c r="CF1231" s="54"/>
      <c r="CG1231" s="54"/>
      <c r="CH1231" s="54"/>
      <c r="CI1231" s="54"/>
      <c r="CJ1231" s="54"/>
      <c r="CK1231" s="54"/>
      <c r="CL1231" s="54"/>
      <c r="CM1231" s="54"/>
      <c r="CN1231" s="54"/>
      <c r="CO1231" s="54"/>
      <c r="CP1231" s="54"/>
      <c r="CQ1231" s="54"/>
      <c r="CR1231" s="54"/>
      <c r="CS1231" s="54"/>
      <c r="CT1231" s="54"/>
      <c r="CU1231" s="54"/>
      <c r="CV1231" s="54"/>
      <c r="CW1231" s="54"/>
      <c r="CX1231" s="54"/>
      <c r="CY1231" s="54"/>
      <c r="CZ1231" s="54"/>
      <c r="DA1231" s="54"/>
      <c r="DB1231" s="54"/>
      <c r="DC1231" s="54"/>
      <c r="DD1231" s="54"/>
      <c r="DE1231" s="54"/>
      <c r="DF1231" s="54"/>
      <c r="DG1231" s="54"/>
      <c r="DH1231" s="54"/>
      <c r="DI1231" s="54"/>
      <c r="DJ1231" s="54"/>
      <c r="DK1231" s="54"/>
      <c r="DL1231" s="54"/>
      <c r="DM1231" s="54"/>
      <c r="DN1231" s="54"/>
      <c r="DO1231" s="54"/>
      <c r="DP1231" s="54"/>
      <c r="DQ1231" s="54"/>
      <c r="DR1231" s="54"/>
      <c r="DS1231" s="54"/>
      <c r="DT1231" s="54"/>
      <c r="DU1231" s="54"/>
      <c r="DV1231" s="54"/>
      <c r="DW1231" s="54"/>
      <c r="DX1231" s="54"/>
      <c r="DY1231" s="54"/>
      <c r="DZ1231" s="54"/>
      <c r="EA1231" s="54"/>
      <c r="EB1231" s="54"/>
      <c r="EC1231" s="54"/>
      <c r="ED1231" s="54"/>
      <c r="EE1231" s="54"/>
      <c r="EF1231" s="54"/>
      <c r="EG1231" s="54"/>
      <c r="EH1231" s="54"/>
      <c r="EI1231" s="54"/>
      <c r="EJ1231" s="54"/>
      <c r="EK1231" s="54"/>
      <c r="EL1231" s="54"/>
      <c r="EM1231" s="54"/>
      <c r="EN1231" s="54"/>
      <c r="EO1231" s="54"/>
      <c r="EP1231" s="54"/>
      <c r="EQ1231" s="54"/>
      <c r="ER1231" s="54"/>
      <c r="ES1231" s="54"/>
      <c r="ET1231" s="54"/>
      <c r="EU1231" s="54"/>
      <c r="EV1231" s="54"/>
      <c r="EW1231" s="54"/>
      <c r="EX1231" s="54"/>
      <c r="EY1231" s="54"/>
      <c r="EZ1231" s="54"/>
      <c r="FA1231" s="54"/>
      <c r="FB1231" s="54"/>
      <c r="FC1231" s="54"/>
      <c r="FD1231" s="54"/>
      <c r="FE1231" s="54"/>
      <c r="FF1231" s="54"/>
      <c r="FG1231" s="54"/>
      <c r="FH1231" s="54"/>
      <c r="FI1231" s="54"/>
      <c r="FJ1231" s="54"/>
      <c r="FK1231" s="54"/>
      <c r="FL1231" s="54"/>
      <c r="FM1231" s="54"/>
      <c r="FN1231" s="54"/>
      <c r="FO1231" s="54"/>
      <c r="FP1231" s="54"/>
      <c r="FQ1231" s="54"/>
      <c r="FR1231" s="54"/>
      <c r="FS1231" s="54"/>
      <c r="FT1231" s="54"/>
      <c r="FU1231" s="54"/>
      <c r="FV1231" s="54"/>
      <c r="FW1231" s="54"/>
      <c r="FX1231" s="54"/>
      <c r="FY1231" s="54"/>
      <c r="FZ1231" s="54"/>
      <c r="GA1231" s="54"/>
      <c r="GB1231" s="54"/>
      <c r="GC1231" s="54"/>
      <c r="GD1231" s="54"/>
      <c r="GE1231" s="54"/>
      <c r="GF1231" s="54"/>
      <c r="GG1231" s="54"/>
      <c r="GH1231" s="54"/>
      <c r="GI1231" s="54"/>
      <c r="GJ1231" s="54"/>
      <c r="GK1231" s="54"/>
      <c r="GL1231" s="54"/>
      <c r="GM1231" s="54"/>
      <c r="GN1231" s="54"/>
      <c r="GO1231" s="54"/>
      <c r="GP1231" s="54"/>
      <c r="GQ1231" s="54"/>
      <c r="GR1231" s="54"/>
      <c r="GS1231" s="54"/>
      <c r="GT1231" s="54"/>
      <c r="GU1231" s="54"/>
      <c r="GV1231" s="54"/>
      <c r="GW1231" s="54"/>
      <c r="GX1231" s="54"/>
      <c r="GY1231" s="54"/>
      <c r="GZ1231" s="54"/>
      <c r="HA1231" s="54"/>
      <c r="HB1231" s="54"/>
      <c r="HC1231" s="54"/>
      <c r="HD1231" s="54"/>
      <c r="HE1231" s="54"/>
      <c r="HF1231" s="54"/>
      <c r="HG1231" s="54"/>
      <c r="HH1231" s="54"/>
      <c r="HI1231" s="54"/>
      <c r="HJ1231" s="54"/>
      <c r="HK1231" s="54"/>
      <c r="HL1231" s="54"/>
      <c r="HM1231" s="54"/>
      <c r="HN1231" s="54"/>
      <c r="HO1231" s="54"/>
      <c r="HP1231" s="54"/>
      <c r="HQ1231" s="54"/>
      <c r="HR1231" s="54"/>
      <c r="HS1231" s="54"/>
      <c r="HT1231" s="54"/>
      <c r="HU1231" s="54"/>
      <c r="HV1231" s="54"/>
      <c r="HW1231" s="54"/>
      <c r="HX1231" s="54"/>
      <c r="HY1231" s="54"/>
      <c r="HZ1231" s="54"/>
      <c r="IA1231" s="54"/>
      <c r="IB1231" s="54"/>
      <c r="IC1231" s="54"/>
      <c r="ID1231" s="54"/>
      <c r="IE1231" s="54"/>
      <c r="IF1231" s="54"/>
      <c r="IG1231" s="54"/>
      <c r="IH1231" s="54"/>
      <c r="II1231" s="54"/>
      <c r="IJ1231" s="54"/>
      <c r="IK1231" s="54"/>
      <c r="IL1231" s="54"/>
      <c r="IM1231" s="54"/>
      <c r="IN1231" s="54"/>
      <c r="IO1231" s="54"/>
      <c r="IP1231" s="54"/>
      <c r="IQ1231" s="54"/>
      <c r="IR1231" s="54"/>
      <c r="IS1231" s="54"/>
      <c r="IT1231" s="54"/>
      <c r="IU1231" s="54"/>
      <c r="IV1231" s="54"/>
      <c r="IW1231" s="54"/>
      <c r="IX1231" s="54"/>
      <c r="IY1231" s="54"/>
      <c r="IZ1231" s="54"/>
      <c r="JA1231" s="16"/>
      <c r="JB1231" s="16"/>
      <c r="JC1231" s="16"/>
      <c r="JD1231" s="16"/>
    </row>
    <row r="1232" spans="1:264" s="6" customFormat="1" x14ac:dyDescent="0.25">
      <c r="A1232" s="55">
        <v>1228</v>
      </c>
      <c r="B1232" s="56">
        <f>ESTUDIANTES!B1232</f>
        <v>0</v>
      </c>
      <c r="C1232" s="56">
        <f>ESTUDIANTES!C1232</f>
        <v>0</v>
      </c>
      <c r="D1232" s="97">
        <f>ESTUDIANTES!D1232</f>
        <v>0</v>
      </c>
      <c r="E1232" s="97"/>
      <c r="F1232" s="97"/>
      <c r="G1232" s="97"/>
      <c r="H1232" s="57">
        <f>ESTUDIANTES!H1232</f>
        <v>0</v>
      </c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  <c r="T1232" s="54"/>
      <c r="U1232" s="54"/>
      <c r="V1232" s="54"/>
      <c r="W1232" s="54"/>
      <c r="X1232" s="54"/>
      <c r="Y1232" s="54"/>
      <c r="Z1232" s="54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  <c r="AL1232" s="54"/>
      <c r="AM1232" s="54"/>
      <c r="AN1232" s="54"/>
      <c r="AO1232" s="54"/>
      <c r="AP1232" s="54"/>
      <c r="AQ1232" s="54"/>
      <c r="AR1232" s="54"/>
      <c r="AS1232" s="54"/>
      <c r="AT1232" s="54"/>
      <c r="AU1232" s="54"/>
      <c r="AV1232" s="54"/>
      <c r="AW1232" s="54"/>
      <c r="AX1232" s="54"/>
      <c r="AY1232" s="54"/>
      <c r="AZ1232" s="54"/>
      <c r="BA1232" s="54"/>
      <c r="BB1232" s="54"/>
      <c r="BC1232" s="54"/>
      <c r="BD1232" s="54"/>
      <c r="BE1232" s="54"/>
      <c r="BF1232" s="54"/>
      <c r="BG1232" s="54"/>
      <c r="BH1232" s="54"/>
      <c r="BI1232" s="54"/>
      <c r="BJ1232" s="54"/>
      <c r="BK1232" s="54"/>
      <c r="BL1232" s="54"/>
      <c r="BM1232" s="54"/>
      <c r="BN1232" s="54"/>
      <c r="BO1232" s="54"/>
      <c r="BP1232" s="54"/>
      <c r="BQ1232" s="54"/>
      <c r="BR1232" s="54"/>
      <c r="BS1232" s="54"/>
      <c r="BT1232" s="54"/>
      <c r="BU1232" s="54"/>
      <c r="BV1232" s="54"/>
      <c r="BW1232" s="54"/>
      <c r="BX1232" s="54"/>
      <c r="BY1232" s="54"/>
      <c r="BZ1232" s="54"/>
      <c r="CA1232" s="54"/>
      <c r="CB1232" s="54"/>
      <c r="CC1232" s="54"/>
      <c r="CD1232" s="54"/>
      <c r="CE1232" s="54"/>
      <c r="CF1232" s="54"/>
      <c r="CG1232" s="54"/>
      <c r="CH1232" s="54"/>
      <c r="CI1232" s="54"/>
      <c r="CJ1232" s="54"/>
      <c r="CK1232" s="54"/>
      <c r="CL1232" s="54"/>
      <c r="CM1232" s="54"/>
      <c r="CN1232" s="54"/>
      <c r="CO1232" s="54"/>
      <c r="CP1232" s="54"/>
      <c r="CQ1232" s="54"/>
      <c r="CR1232" s="54"/>
      <c r="CS1232" s="54"/>
      <c r="CT1232" s="54"/>
      <c r="CU1232" s="54"/>
      <c r="CV1232" s="54"/>
      <c r="CW1232" s="54"/>
      <c r="CX1232" s="54"/>
      <c r="CY1232" s="54"/>
      <c r="CZ1232" s="54"/>
      <c r="DA1232" s="54"/>
      <c r="DB1232" s="54"/>
      <c r="DC1232" s="54"/>
      <c r="DD1232" s="54"/>
      <c r="DE1232" s="54"/>
      <c r="DF1232" s="54"/>
      <c r="DG1232" s="54"/>
      <c r="DH1232" s="54"/>
      <c r="DI1232" s="54"/>
      <c r="DJ1232" s="54"/>
      <c r="DK1232" s="54"/>
      <c r="DL1232" s="54"/>
      <c r="DM1232" s="54"/>
      <c r="DN1232" s="54"/>
      <c r="DO1232" s="54"/>
      <c r="DP1232" s="54"/>
      <c r="DQ1232" s="54"/>
      <c r="DR1232" s="54"/>
      <c r="DS1232" s="54"/>
      <c r="DT1232" s="54"/>
      <c r="DU1232" s="54"/>
      <c r="DV1232" s="54"/>
      <c r="DW1232" s="54"/>
      <c r="DX1232" s="54"/>
      <c r="DY1232" s="54"/>
      <c r="DZ1232" s="54"/>
      <c r="EA1232" s="54"/>
      <c r="EB1232" s="54"/>
      <c r="EC1232" s="54"/>
      <c r="ED1232" s="54"/>
      <c r="EE1232" s="54"/>
      <c r="EF1232" s="54"/>
      <c r="EG1232" s="54"/>
      <c r="EH1232" s="54"/>
      <c r="EI1232" s="54"/>
      <c r="EJ1232" s="54"/>
      <c r="EK1232" s="54"/>
      <c r="EL1232" s="54"/>
      <c r="EM1232" s="54"/>
      <c r="EN1232" s="54"/>
      <c r="EO1232" s="54"/>
      <c r="EP1232" s="54"/>
      <c r="EQ1232" s="54"/>
      <c r="ER1232" s="54"/>
      <c r="ES1232" s="54"/>
      <c r="ET1232" s="54"/>
      <c r="EU1232" s="54"/>
      <c r="EV1232" s="54"/>
      <c r="EW1232" s="54"/>
      <c r="EX1232" s="54"/>
      <c r="EY1232" s="54"/>
      <c r="EZ1232" s="54"/>
      <c r="FA1232" s="54"/>
      <c r="FB1232" s="54"/>
      <c r="FC1232" s="54"/>
      <c r="FD1232" s="54"/>
      <c r="FE1232" s="54"/>
      <c r="FF1232" s="54"/>
      <c r="FG1232" s="54"/>
      <c r="FH1232" s="54"/>
      <c r="FI1232" s="54"/>
      <c r="FJ1232" s="54"/>
      <c r="FK1232" s="54"/>
      <c r="FL1232" s="54"/>
      <c r="FM1232" s="54"/>
      <c r="FN1232" s="54"/>
      <c r="FO1232" s="54"/>
      <c r="FP1232" s="54"/>
      <c r="FQ1232" s="54"/>
      <c r="FR1232" s="54"/>
      <c r="FS1232" s="54"/>
      <c r="FT1232" s="54"/>
      <c r="FU1232" s="54"/>
      <c r="FV1232" s="54"/>
      <c r="FW1232" s="54"/>
      <c r="FX1232" s="54"/>
      <c r="FY1232" s="54"/>
      <c r="FZ1232" s="54"/>
      <c r="GA1232" s="54"/>
      <c r="GB1232" s="54"/>
      <c r="GC1232" s="54"/>
      <c r="GD1232" s="54"/>
      <c r="GE1232" s="54"/>
      <c r="GF1232" s="54"/>
      <c r="GG1232" s="54"/>
      <c r="GH1232" s="54"/>
      <c r="GI1232" s="54"/>
      <c r="GJ1232" s="54"/>
      <c r="GK1232" s="54"/>
      <c r="GL1232" s="54"/>
      <c r="GM1232" s="54"/>
      <c r="GN1232" s="54"/>
      <c r="GO1232" s="54"/>
      <c r="GP1232" s="54"/>
      <c r="GQ1232" s="54"/>
      <c r="GR1232" s="54"/>
      <c r="GS1232" s="54"/>
      <c r="GT1232" s="54"/>
      <c r="GU1232" s="54"/>
      <c r="GV1232" s="54"/>
      <c r="GW1232" s="54"/>
      <c r="GX1232" s="54"/>
      <c r="GY1232" s="54"/>
      <c r="GZ1232" s="54"/>
      <c r="HA1232" s="54"/>
      <c r="HB1232" s="54"/>
      <c r="HC1232" s="54"/>
      <c r="HD1232" s="54"/>
      <c r="HE1232" s="54"/>
      <c r="HF1232" s="54"/>
      <c r="HG1232" s="54"/>
      <c r="HH1232" s="54"/>
      <c r="HI1232" s="54"/>
      <c r="HJ1232" s="54"/>
      <c r="HK1232" s="54"/>
      <c r="HL1232" s="54"/>
      <c r="HM1232" s="54"/>
      <c r="HN1232" s="54"/>
      <c r="HO1232" s="54"/>
      <c r="HP1232" s="54"/>
      <c r="HQ1232" s="54"/>
      <c r="HR1232" s="54"/>
      <c r="HS1232" s="54"/>
      <c r="HT1232" s="54"/>
      <c r="HU1232" s="54"/>
      <c r="HV1232" s="54"/>
      <c r="HW1232" s="54"/>
      <c r="HX1232" s="54"/>
      <c r="HY1232" s="54"/>
      <c r="HZ1232" s="54"/>
      <c r="IA1232" s="54"/>
      <c r="IB1232" s="54"/>
      <c r="IC1232" s="54"/>
      <c r="ID1232" s="54"/>
      <c r="IE1232" s="54"/>
      <c r="IF1232" s="54"/>
      <c r="IG1232" s="54"/>
      <c r="IH1232" s="54"/>
      <c r="II1232" s="54"/>
      <c r="IJ1232" s="54"/>
      <c r="IK1232" s="54"/>
      <c r="IL1232" s="54"/>
      <c r="IM1232" s="54"/>
      <c r="IN1232" s="54"/>
      <c r="IO1232" s="54"/>
      <c r="IP1232" s="54"/>
      <c r="IQ1232" s="54"/>
      <c r="IR1232" s="54"/>
      <c r="IS1232" s="54"/>
      <c r="IT1232" s="54"/>
      <c r="IU1232" s="54"/>
      <c r="IV1232" s="54"/>
      <c r="IW1232" s="54"/>
      <c r="IX1232" s="54"/>
      <c r="IY1232" s="54"/>
      <c r="IZ1232" s="54"/>
      <c r="JA1232" s="16"/>
      <c r="JB1232" s="16"/>
      <c r="JC1232" s="16"/>
      <c r="JD1232" s="16"/>
    </row>
    <row r="1233" spans="1:264" s="6" customFormat="1" x14ac:dyDescent="0.25">
      <c r="A1233" s="55">
        <v>1229</v>
      </c>
      <c r="B1233" s="56">
        <f>ESTUDIANTES!B1233</f>
        <v>0</v>
      </c>
      <c r="C1233" s="56">
        <f>ESTUDIANTES!C1233</f>
        <v>0</v>
      </c>
      <c r="D1233" s="97">
        <f>ESTUDIANTES!D1233</f>
        <v>0</v>
      </c>
      <c r="E1233" s="97"/>
      <c r="F1233" s="97"/>
      <c r="G1233" s="97"/>
      <c r="H1233" s="57">
        <f>ESTUDIANTES!H1233</f>
        <v>0</v>
      </c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  <c r="AL1233" s="54"/>
      <c r="AM1233" s="54"/>
      <c r="AN1233" s="54"/>
      <c r="AO1233" s="54"/>
      <c r="AP1233" s="54"/>
      <c r="AQ1233" s="54"/>
      <c r="AR1233" s="54"/>
      <c r="AS1233" s="54"/>
      <c r="AT1233" s="54"/>
      <c r="AU1233" s="54"/>
      <c r="AV1233" s="54"/>
      <c r="AW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  <c r="BO1233" s="54"/>
      <c r="BP1233" s="54"/>
      <c r="BQ1233" s="54"/>
      <c r="BR1233" s="54"/>
      <c r="BS1233" s="54"/>
      <c r="BT1233" s="54"/>
      <c r="BU1233" s="54"/>
      <c r="BV1233" s="54"/>
      <c r="BW1233" s="54"/>
      <c r="BX1233" s="54"/>
      <c r="BY1233" s="54"/>
      <c r="BZ1233" s="54"/>
      <c r="CA1233" s="54"/>
      <c r="CB1233" s="54"/>
      <c r="CC1233" s="54"/>
      <c r="CD1233" s="54"/>
      <c r="CE1233" s="54"/>
      <c r="CF1233" s="54"/>
      <c r="CG1233" s="54"/>
      <c r="CH1233" s="54"/>
      <c r="CI1233" s="54"/>
      <c r="CJ1233" s="54"/>
      <c r="CK1233" s="54"/>
      <c r="CL1233" s="54"/>
      <c r="CM1233" s="54"/>
      <c r="CN1233" s="54"/>
      <c r="CO1233" s="54"/>
      <c r="CP1233" s="54"/>
      <c r="CQ1233" s="54"/>
      <c r="CR1233" s="54"/>
      <c r="CS1233" s="54"/>
      <c r="CT1233" s="54"/>
      <c r="CU1233" s="54"/>
      <c r="CV1233" s="54"/>
      <c r="CW1233" s="54"/>
      <c r="CX1233" s="54"/>
      <c r="CY1233" s="54"/>
      <c r="CZ1233" s="54"/>
      <c r="DA1233" s="54"/>
      <c r="DB1233" s="54"/>
      <c r="DC1233" s="54"/>
      <c r="DD1233" s="54"/>
      <c r="DE1233" s="54"/>
      <c r="DF1233" s="54"/>
      <c r="DG1233" s="54"/>
      <c r="DH1233" s="54"/>
      <c r="DI1233" s="54"/>
      <c r="DJ1233" s="54"/>
      <c r="DK1233" s="54"/>
      <c r="DL1233" s="54"/>
      <c r="DM1233" s="54"/>
      <c r="DN1233" s="54"/>
      <c r="DO1233" s="54"/>
      <c r="DP1233" s="54"/>
      <c r="DQ1233" s="54"/>
      <c r="DR1233" s="54"/>
      <c r="DS1233" s="54"/>
      <c r="DT1233" s="54"/>
      <c r="DU1233" s="54"/>
      <c r="DV1233" s="54"/>
      <c r="DW1233" s="54"/>
      <c r="DX1233" s="54"/>
      <c r="DY1233" s="54"/>
      <c r="DZ1233" s="54"/>
      <c r="EA1233" s="54"/>
      <c r="EB1233" s="54"/>
      <c r="EC1233" s="54"/>
      <c r="ED1233" s="54"/>
      <c r="EE1233" s="54"/>
      <c r="EF1233" s="54"/>
      <c r="EG1233" s="54"/>
      <c r="EH1233" s="54"/>
      <c r="EI1233" s="54"/>
      <c r="EJ1233" s="54"/>
      <c r="EK1233" s="54"/>
      <c r="EL1233" s="54"/>
      <c r="EM1233" s="54"/>
      <c r="EN1233" s="54"/>
      <c r="EO1233" s="54"/>
      <c r="EP1233" s="54"/>
      <c r="EQ1233" s="54"/>
      <c r="ER1233" s="54"/>
      <c r="ES1233" s="54"/>
      <c r="ET1233" s="54"/>
      <c r="EU1233" s="54"/>
      <c r="EV1233" s="54"/>
      <c r="EW1233" s="54"/>
      <c r="EX1233" s="54"/>
      <c r="EY1233" s="54"/>
      <c r="EZ1233" s="54"/>
      <c r="FA1233" s="54"/>
      <c r="FB1233" s="54"/>
      <c r="FC1233" s="54"/>
      <c r="FD1233" s="54"/>
      <c r="FE1233" s="54"/>
      <c r="FF1233" s="54"/>
      <c r="FG1233" s="54"/>
      <c r="FH1233" s="54"/>
      <c r="FI1233" s="54"/>
      <c r="FJ1233" s="54"/>
      <c r="FK1233" s="54"/>
      <c r="FL1233" s="54"/>
      <c r="FM1233" s="54"/>
      <c r="FN1233" s="54"/>
      <c r="FO1233" s="54"/>
      <c r="FP1233" s="54"/>
      <c r="FQ1233" s="54"/>
      <c r="FR1233" s="54"/>
      <c r="FS1233" s="54"/>
      <c r="FT1233" s="54"/>
      <c r="FU1233" s="54"/>
      <c r="FV1233" s="54"/>
      <c r="FW1233" s="54"/>
      <c r="FX1233" s="54"/>
      <c r="FY1233" s="54"/>
      <c r="FZ1233" s="54"/>
      <c r="GA1233" s="54"/>
      <c r="GB1233" s="54"/>
      <c r="GC1233" s="54"/>
      <c r="GD1233" s="54"/>
      <c r="GE1233" s="54"/>
      <c r="GF1233" s="54"/>
      <c r="GG1233" s="54"/>
      <c r="GH1233" s="54"/>
      <c r="GI1233" s="54"/>
      <c r="GJ1233" s="54"/>
      <c r="GK1233" s="54"/>
      <c r="GL1233" s="54"/>
      <c r="GM1233" s="54"/>
      <c r="GN1233" s="54"/>
      <c r="GO1233" s="54"/>
      <c r="GP1233" s="54"/>
      <c r="GQ1233" s="54"/>
      <c r="GR1233" s="54"/>
      <c r="GS1233" s="54"/>
      <c r="GT1233" s="54"/>
      <c r="GU1233" s="54"/>
      <c r="GV1233" s="54"/>
      <c r="GW1233" s="54"/>
      <c r="GX1233" s="54"/>
      <c r="GY1233" s="54"/>
      <c r="GZ1233" s="54"/>
      <c r="HA1233" s="54"/>
      <c r="HB1233" s="54"/>
      <c r="HC1233" s="54"/>
      <c r="HD1233" s="54"/>
      <c r="HE1233" s="54"/>
      <c r="HF1233" s="54"/>
      <c r="HG1233" s="54"/>
      <c r="HH1233" s="54"/>
      <c r="HI1233" s="54"/>
      <c r="HJ1233" s="54"/>
      <c r="HK1233" s="54"/>
      <c r="HL1233" s="54"/>
      <c r="HM1233" s="54"/>
      <c r="HN1233" s="54"/>
      <c r="HO1233" s="54"/>
      <c r="HP1233" s="54"/>
      <c r="HQ1233" s="54"/>
      <c r="HR1233" s="54"/>
      <c r="HS1233" s="54"/>
      <c r="HT1233" s="54"/>
      <c r="HU1233" s="54"/>
      <c r="HV1233" s="54"/>
      <c r="HW1233" s="54"/>
      <c r="HX1233" s="54"/>
      <c r="HY1233" s="54"/>
      <c r="HZ1233" s="54"/>
      <c r="IA1233" s="54"/>
      <c r="IB1233" s="54"/>
      <c r="IC1233" s="54"/>
      <c r="ID1233" s="54"/>
      <c r="IE1233" s="54"/>
      <c r="IF1233" s="54"/>
      <c r="IG1233" s="54"/>
      <c r="IH1233" s="54"/>
      <c r="II1233" s="54"/>
      <c r="IJ1233" s="54"/>
      <c r="IK1233" s="54"/>
      <c r="IL1233" s="54"/>
      <c r="IM1233" s="54"/>
      <c r="IN1233" s="54"/>
      <c r="IO1233" s="54"/>
      <c r="IP1233" s="54"/>
      <c r="IQ1233" s="54"/>
      <c r="IR1233" s="54"/>
      <c r="IS1233" s="54"/>
      <c r="IT1233" s="54"/>
      <c r="IU1233" s="54"/>
      <c r="IV1233" s="54"/>
      <c r="IW1233" s="54"/>
      <c r="IX1233" s="54"/>
      <c r="IY1233" s="54"/>
      <c r="IZ1233" s="54"/>
      <c r="JA1233" s="16"/>
      <c r="JB1233" s="16"/>
      <c r="JC1233" s="16"/>
      <c r="JD1233" s="16"/>
    </row>
    <row r="1234" spans="1:264" s="6" customFormat="1" x14ac:dyDescent="0.25">
      <c r="A1234" s="55">
        <v>1230</v>
      </c>
      <c r="B1234" s="56">
        <f>ESTUDIANTES!B1234</f>
        <v>0</v>
      </c>
      <c r="C1234" s="56">
        <f>ESTUDIANTES!C1234</f>
        <v>0</v>
      </c>
      <c r="D1234" s="97">
        <f>ESTUDIANTES!D1234</f>
        <v>0</v>
      </c>
      <c r="E1234" s="97"/>
      <c r="F1234" s="97"/>
      <c r="G1234" s="97"/>
      <c r="H1234" s="57">
        <f>ESTUDIANTES!H1234</f>
        <v>0</v>
      </c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  <c r="V1234" s="54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  <c r="AL1234" s="54"/>
      <c r="AM1234" s="54"/>
      <c r="AN1234" s="54"/>
      <c r="AO1234" s="54"/>
      <c r="AP1234" s="54"/>
      <c r="AQ1234" s="54"/>
      <c r="AR1234" s="54"/>
      <c r="AS1234" s="54"/>
      <c r="AT1234" s="54"/>
      <c r="AU1234" s="54"/>
      <c r="AV1234" s="54"/>
      <c r="AW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  <c r="BO1234" s="54"/>
      <c r="BP1234" s="54"/>
      <c r="BQ1234" s="54"/>
      <c r="BR1234" s="54"/>
      <c r="BS1234" s="54"/>
      <c r="BT1234" s="54"/>
      <c r="BU1234" s="54"/>
      <c r="BV1234" s="54"/>
      <c r="BW1234" s="54"/>
      <c r="BX1234" s="54"/>
      <c r="BY1234" s="54"/>
      <c r="BZ1234" s="54"/>
      <c r="CA1234" s="54"/>
      <c r="CB1234" s="54"/>
      <c r="CC1234" s="54"/>
      <c r="CD1234" s="54"/>
      <c r="CE1234" s="54"/>
      <c r="CF1234" s="54"/>
      <c r="CG1234" s="54"/>
      <c r="CH1234" s="54"/>
      <c r="CI1234" s="54"/>
      <c r="CJ1234" s="54"/>
      <c r="CK1234" s="54"/>
      <c r="CL1234" s="54"/>
      <c r="CM1234" s="54"/>
      <c r="CN1234" s="54"/>
      <c r="CO1234" s="54"/>
      <c r="CP1234" s="54"/>
      <c r="CQ1234" s="54"/>
      <c r="CR1234" s="54"/>
      <c r="CS1234" s="54"/>
      <c r="CT1234" s="54"/>
      <c r="CU1234" s="54"/>
      <c r="CV1234" s="54"/>
      <c r="CW1234" s="54"/>
      <c r="CX1234" s="54"/>
      <c r="CY1234" s="54"/>
      <c r="CZ1234" s="54"/>
      <c r="DA1234" s="54"/>
      <c r="DB1234" s="54"/>
      <c r="DC1234" s="54"/>
      <c r="DD1234" s="54"/>
      <c r="DE1234" s="54"/>
      <c r="DF1234" s="54"/>
      <c r="DG1234" s="54"/>
      <c r="DH1234" s="54"/>
      <c r="DI1234" s="54"/>
      <c r="DJ1234" s="54"/>
      <c r="DK1234" s="54"/>
      <c r="DL1234" s="54"/>
      <c r="DM1234" s="54"/>
      <c r="DN1234" s="54"/>
      <c r="DO1234" s="54"/>
      <c r="DP1234" s="54"/>
      <c r="DQ1234" s="54"/>
      <c r="DR1234" s="54"/>
      <c r="DS1234" s="54"/>
      <c r="DT1234" s="54"/>
      <c r="DU1234" s="54"/>
      <c r="DV1234" s="54"/>
      <c r="DW1234" s="54"/>
      <c r="DX1234" s="54"/>
      <c r="DY1234" s="54"/>
      <c r="DZ1234" s="54"/>
      <c r="EA1234" s="54"/>
      <c r="EB1234" s="54"/>
      <c r="EC1234" s="54"/>
      <c r="ED1234" s="54"/>
      <c r="EE1234" s="54"/>
      <c r="EF1234" s="54"/>
      <c r="EG1234" s="54"/>
      <c r="EH1234" s="54"/>
      <c r="EI1234" s="54"/>
      <c r="EJ1234" s="54"/>
      <c r="EK1234" s="54"/>
      <c r="EL1234" s="54"/>
      <c r="EM1234" s="54"/>
      <c r="EN1234" s="54"/>
      <c r="EO1234" s="54"/>
      <c r="EP1234" s="54"/>
      <c r="EQ1234" s="54"/>
      <c r="ER1234" s="54"/>
      <c r="ES1234" s="54"/>
      <c r="ET1234" s="54"/>
      <c r="EU1234" s="54"/>
      <c r="EV1234" s="54"/>
      <c r="EW1234" s="54"/>
      <c r="EX1234" s="54"/>
      <c r="EY1234" s="54"/>
      <c r="EZ1234" s="54"/>
      <c r="FA1234" s="54"/>
      <c r="FB1234" s="54"/>
      <c r="FC1234" s="54"/>
      <c r="FD1234" s="54"/>
      <c r="FE1234" s="54"/>
      <c r="FF1234" s="54"/>
      <c r="FG1234" s="54"/>
      <c r="FH1234" s="54"/>
      <c r="FI1234" s="54"/>
      <c r="FJ1234" s="54"/>
      <c r="FK1234" s="54"/>
      <c r="FL1234" s="54"/>
      <c r="FM1234" s="54"/>
      <c r="FN1234" s="54"/>
      <c r="FO1234" s="54"/>
      <c r="FP1234" s="54"/>
      <c r="FQ1234" s="54"/>
      <c r="FR1234" s="54"/>
      <c r="FS1234" s="54"/>
      <c r="FT1234" s="54"/>
      <c r="FU1234" s="54"/>
      <c r="FV1234" s="54"/>
      <c r="FW1234" s="54"/>
      <c r="FX1234" s="54"/>
      <c r="FY1234" s="54"/>
      <c r="FZ1234" s="54"/>
      <c r="GA1234" s="54"/>
      <c r="GB1234" s="54"/>
      <c r="GC1234" s="54"/>
      <c r="GD1234" s="54"/>
      <c r="GE1234" s="54"/>
      <c r="GF1234" s="54"/>
      <c r="GG1234" s="54"/>
      <c r="GH1234" s="54"/>
      <c r="GI1234" s="54"/>
      <c r="GJ1234" s="54"/>
      <c r="GK1234" s="54"/>
      <c r="GL1234" s="54"/>
      <c r="GM1234" s="54"/>
      <c r="GN1234" s="54"/>
      <c r="GO1234" s="54"/>
      <c r="GP1234" s="54"/>
      <c r="GQ1234" s="54"/>
      <c r="GR1234" s="54"/>
      <c r="GS1234" s="54"/>
      <c r="GT1234" s="54"/>
      <c r="GU1234" s="54"/>
      <c r="GV1234" s="54"/>
      <c r="GW1234" s="54"/>
      <c r="GX1234" s="54"/>
      <c r="GY1234" s="54"/>
      <c r="GZ1234" s="54"/>
      <c r="HA1234" s="54"/>
      <c r="HB1234" s="54"/>
      <c r="HC1234" s="54"/>
      <c r="HD1234" s="54"/>
      <c r="HE1234" s="54"/>
      <c r="HF1234" s="54"/>
      <c r="HG1234" s="54"/>
      <c r="HH1234" s="54"/>
      <c r="HI1234" s="54"/>
      <c r="HJ1234" s="54"/>
      <c r="HK1234" s="54"/>
      <c r="HL1234" s="54"/>
      <c r="HM1234" s="54"/>
      <c r="HN1234" s="54"/>
      <c r="HO1234" s="54"/>
      <c r="HP1234" s="54"/>
      <c r="HQ1234" s="54"/>
      <c r="HR1234" s="54"/>
      <c r="HS1234" s="54"/>
      <c r="HT1234" s="54"/>
      <c r="HU1234" s="54"/>
      <c r="HV1234" s="54"/>
      <c r="HW1234" s="54"/>
      <c r="HX1234" s="54"/>
      <c r="HY1234" s="54"/>
      <c r="HZ1234" s="54"/>
      <c r="IA1234" s="54"/>
      <c r="IB1234" s="54"/>
      <c r="IC1234" s="54"/>
      <c r="ID1234" s="54"/>
      <c r="IE1234" s="54"/>
      <c r="IF1234" s="54"/>
      <c r="IG1234" s="54"/>
      <c r="IH1234" s="54"/>
      <c r="II1234" s="54"/>
      <c r="IJ1234" s="54"/>
      <c r="IK1234" s="54"/>
      <c r="IL1234" s="54"/>
      <c r="IM1234" s="54"/>
      <c r="IN1234" s="54"/>
      <c r="IO1234" s="54"/>
      <c r="IP1234" s="54"/>
      <c r="IQ1234" s="54"/>
      <c r="IR1234" s="54"/>
      <c r="IS1234" s="54"/>
      <c r="IT1234" s="54"/>
      <c r="IU1234" s="54"/>
      <c r="IV1234" s="54"/>
      <c r="IW1234" s="54"/>
      <c r="IX1234" s="54"/>
      <c r="IY1234" s="54"/>
      <c r="IZ1234" s="54"/>
      <c r="JA1234" s="16"/>
      <c r="JB1234" s="16"/>
      <c r="JC1234" s="16"/>
      <c r="JD1234" s="16"/>
    </row>
    <row r="1235" spans="1:264" s="6" customFormat="1" x14ac:dyDescent="0.25">
      <c r="A1235" s="55">
        <v>1231</v>
      </c>
      <c r="B1235" s="56">
        <f>ESTUDIANTES!B1235</f>
        <v>0</v>
      </c>
      <c r="C1235" s="56">
        <f>ESTUDIANTES!C1235</f>
        <v>0</v>
      </c>
      <c r="D1235" s="97">
        <f>ESTUDIANTES!D1235</f>
        <v>0</v>
      </c>
      <c r="E1235" s="97"/>
      <c r="F1235" s="97"/>
      <c r="G1235" s="97"/>
      <c r="H1235" s="57">
        <f>ESTUDIANTES!H1235</f>
        <v>0</v>
      </c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  <c r="T1235" s="54"/>
      <c r="U1235" s="54"/>
      <c r="V1235" s="54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  <c r="AL1235" s="54"/>
      <c r="AM1235" s="54"/>
      <c r="AN1235" s="54"/>
      <c r="AO1235" s="54"/>
      <c r="AP1235" s="54"/>
      <c r="AQ1235" s="54"/>
      <c r="AR1235" s="54"/>
      <c r="AS1235" s="54"/>
      <c r="AT1235" s="54"/>
      <c r="AU1235" s="54"/>
      <c r="AV1235" s="54"/>
      <c r="AW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  <c r="BO1235" s="54"/>
      <c r="BP1235" s="54"/>
      <c r="BQ1235" s="54"/>
      <c r="BR1235" s="54"/>
      <c r="BS1235" s="54"/>
      <c r="BT1235" s="54"/>
      <c r="BU1235" s="54"/>
      <c r="BV1235" s="54"/>
      <c r="BW1235" s="54"/>
      <c r="BX1235" s="54"/>
      <c r="BY1235" s="54"/>
      <c r="BZ1235" s="54"/>
      <c r="CA1235" s="54"/>
      <c r="CB1235" s="54"/>
      <c r="CC1235" s="54"/>
      <c r="CD1235" s="54"/>
      <c r="CE1235" s="54"/>
      <c r="CF1235" s="54"/>
      <c r="CG1235" s="54"/>
      <c r="CH1235" s="54"/>
      <c r="CI1235" s="54"/>
      <c r="CJ1235" s="54"/>
      <c r="CK1235" s="54"/>
      <c r="CL1235" s="54"/>
      <c r="CM1235" s="54"/>
      <c r="CN1235" s="54"/>
      <c r="CO1235" s="54"/>
      <c r="CP1235" s="54"/>
      <c r="CQ1235" s="54"/>
      <c r="CR1235" s="54"/>
      <c r="CS1235" s="54"/>
      <c r="CT1235" s="54"/>
      <c r="CU1235" s="54"/>
      <c r="CV1235" s="54"/>
      <c r="CW1235" s="54"/>
      <c r="CX1235" s="54"/>
      <c r="CY1235" s="54"/>
      <c r="CZ1235" s="54"/>
      <c r="DA1235" s="54"/>
      <c r="DB1235" s="54"/>
      <c r="DC1235" s="54"/>
      <c r="DD1235" s="54"/>
      <c r="DE1235" s="54"/>
      <c r="DF1235" s="54"/>
      <c r="DG1235" s="54"/>
      <c r="DH1235" s="54"/>
      <c r="DI1235" s="54"/>
      <c r="DJ1235" s="54"/>
      <c r="DK1235" s="54"/>
      <c r="DL1235" s="54"/>
      <c r="DM1235" s="54"/>
      <c r="DN1235" s="54"/>
      <c r="DO1235" s="54"/>
      <c r="DP1235" s="54"/>
      <c r="DQ1235" s="54"/>
      <c r="DR1235" s="54"/>
      <c r="DS1235" s="54"/>
      <c r="DT1235" s="54"/>
      <c r="DU1235" s="54"/>
      <c r="DV1235" s="54"/>
      <c r="DW1235" s="54"/>
      <c r="DX1235" s="54"/>
      <c r="DY1235" s="54"/>
      <c r="DZ1235" s="54"/>
      <c r="EA1235" s="54"/>
      <c r="EB1235" s="54"/>
      <c r="EC1235" s="54"/>
      <c r="ED1235" s="54"/>
      <c r="EE1235" s="54"/>
      <c r="EF1235" s="54"/>
      <c r="EG1235" s="54"/>
      <c r="EH1235" s="54"/>
      <c r="EI1235" s="54"/>
      <c r="EJ1235" s="54"/>
      <c r="EK1235" s="54"/>
      <c r="EL1235" s="54"/>
      <c r="EM1235" s="54"/>
      <c r="EN1235" s="54"/>
      <c r="EO1235" s="54"/>
      <c r="EP1235" s="54"/>
      <c r="EQ1235" s="54"/>
      <c r="ER1235" s="54"/>
      <c r="ES1235" s="54"/>
      <c r="ET1235" s="54"/>
      <c r="EU1235" s="54"/>
      <c r="EV1235" s="54"/>
      <c r="EW1235" s="54"/>
      <c r="EX1235" s="54"/>
      <c r="EY1235" s="54"/>
      <c r="EZ1235" s="54"/>
      <c r="FA1235" s="54"/>
      <c r="FB1235" s="54"/>
      <c r="FC1235" s="54"/>
      <c r="FD1235" s="54"/>
      <c r="FE1235" s="54"/>
      <c r="FF1235" s="54"/>
      <c r="FG1235" s="54"/>
      <c r="FH1235" s="54"/>
      <c r="FI1235" s="54"/>
      <c r="FJ1235" s="54"/>
      <c r="FK1235" s="54"/>
      <c r="FL1235" s="54"/>
      <c r="FM1235" s="54"/>
      <c r="FN1235" s="54"/>
      <c r="FO1235" s="54"/>
      <c r="FP1235" s="54"/>
      <c r="FQ1235" s="54"/>
      <c r="FR1235" s="54"/>
      <c r="FS1235" s="54"/>
      <c r="FT1235" s="54"/>
      <c r="FU1235" s="54"/>
      <c r="FV1235" s="54"/>
      <c r="FW1235" s="54"/>
      <c r="FX1235" s="54"/>
      <c r="FY1235" s="54"/>
      <c r="FZ1235" s="54"/>
      <c r="GA1235" s="54"/>
      <c r="GB1235" s="54"/>
      <c r="GC1235" s="54"/>
      <c r="GD1235" s="54"/>
      <c r="GE1235" s="54"/>
      <c r="GF1235" s="54"/>
      <c r="GG1235" s="54"/>
      <c r="GH1235" s="54"/>
      <c r="GI1235" s="54"/>
      <c r="GJ1235" s="54"/>
      <c r="GK1235" s="54"/>
      <c r="GL1235" s="54"/>
      <c r="GM1235" s="54"/>
      <c r="GN1235" s="54"/>
      <c r="GO1235" s="54"/>
      <c r="GP1235" s="54"/>
      <c r="GQ1235" s="54"/>
      <c r="GR1235" s="54"/>
      <c r="GS1235" s="54"/>
      <c r="GT1235" s="54"/>
      <c r="GU1235" s="54"/>
      <c r="GV1235" s="54"/>
      <c r="GW1235" s="54"/>
      <c r="GX1235" s="54"/>
      <c r="GY1235" s="54"/>
      <c r="GZ1235" s="54"/>
      <c r="HA1235" s="54"/>
      <c r="HB1235" s="54"/>
      <c r="HC1235" s="54"/>
      <c r="HD1235" s="54"/>
      <c r="HE1235" s="54"/>
      <c r="HF1235" s="54"/>
      <c r="HG1235" s="54"/>
      <c r="HH1235" s="54"/>
      <c r="HI1235" s="54"/>
      <c r="HJ1235" s="54"/>
      <c r="HK1235" s="54"/>
      <c r="HL1235" s="54"/>
      <c r="HM1235" s="54"/>
      <c r="HN1235" s="54"/>
      <c r="HO1235" s="54"/>
      <c r="HP1235" s="54"/>
      <c r="HQ1235" s="54"/>
      <c r="HR1235" s="54"/>
      <c r="HS1235" s="54"/>
      <c r="HT1235" s="54"/>
      <c r="HU1235" s="54"/>
      <c r="HV1235" s="54"/>
      <c r="HW1235" s="54"/>
      <c r="HX1235" s="54"/>
      <c r="HY1235" s="54"/>
      <c r="HZ1235" s="54"/>
      <c r="IA1235" s="54"/>
      <c r="IB1235" s="54"/>
      <c r="IC1235" s="54"/>
      <c r="ID1235" s="54"/>
      <c r="IE1235" s="54"/>
      <c r="IF1235" s="54"/>
      <c r="IG1235" s="54"/>
      <c r="IH1235" s="54"/>
      <c r="II1235" s="54"/>
      <c r="IJ1235" s="54"/>
      <c r="IK1235" s="54"/>
      <c r="IL1235" s="54"/>
      <c r="IM1235" s="54"/>
      <c r="IN1235" s="54"/>
      <c r="IO1235" s="54"/>
      <c r="IP1235" s="54"/>
      <c r="IQ1235" s="54"/>
      <c r="IR1235" s="54"/>
      <c r="IS1235" s="54"/>
      <c r="IT1235" s="54"/>
      <c r="IU1235" s="54"/>
      <c r="IV1235" s="54"/>
      <c r="IW1235" s="54"/>
      <c r="IX1235" s="54"/>
      <c r="IY1235" s="54"/>
      <c r="IZ1235" s="54"/>
      <c r="JA1235" s="16"/>
      <c r="JB1235" s="16"/>
      <c r="JC1235" s="16"/>
      <c r="JD1235" s="16"/>
    </row>
    <row r="1236" spans="1:264" s="6" customFormat="1" x14ac:dyDescent="0.25">
      <c r="A1236" s="55">
        <v>1232</v>
      </c>
      <c r="B1236" s="56">
        <f>ESTUDIANTES!B1236</f>
        <v>0</v>
      </c>
      <c r="C1236" s="56">
        <f>ESTUDIANTES!C1236</f>
        <v>0</v>
      </c>
      <c r="D1236" s="97">
        <f>ESTUDIANTES!D1236</f>
        <v>0</v>
      </c>
      <c r="E1236" s="97"/>
      <c r="F1236" s="97"/>
      <c r="G1236" s="97"/>
      <c r="H1236" s="57">
        <f>ESTUDIANTES!H1236</f>
        <v>0</v>
      </c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54"/>
      <c r="U1236" s="54"/>
      <c r="V1236" s="54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  <c r="AL1236" s="54"/>
      <c r="AM1236" s="54"/>
      <c r="AN1236" s="54"/>
      <c r="AO1236" s="54"/>
      <c r="AP1236" s="54"/>
      <c r="AQ1236" s="54"/>
      <c r="AR1236" s="54"/>
      <c r="AS1236" s="54"/>
      <c r="AT1236" s="54"/>
      <c r="AU1236" s="54"/>
      <c r="AV1236" s="54"/>
      <c r="AW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  <c r="BO1236" s="54"/>
      <c r="BP1236" s="54"/>
      <c r="BQ1236" s="54"/>
      <c r="BR1236" s="54"/>
      <c r="BS1236" s="54"/>
      <c r="BT1236" s="54"/>
      <c r="BU1236" s="54"/>
      <c r="BV1236" s="54"/>
      <c r="BW1236" s="54"/>
      <c r="BX1236" s="54"/>
      <c r="BY1236" s="54"/>
      <c r="BZ1236" s="54"/>
      <c r="CA1236" s="54"/>
      <c r="CB1236" s="54"/>
      <c r="CC1236" s="54"/>
      <c r="CD1236" s="54"/>
      <c r="CE1236" s="54"/>
      <c r="CF1236" s="54"/>
      <c r="CG1236" s="54"/>
      <c r="CH1236" s="54"/>
      <c r="CI1236" s="54"/>
      <c r="CJ1236" s="54"/>
      <c r="CK1236" s="54"/>
      <c r="CL1236" s="54"/>
      <c r="CM1236" s="54"/>
      <c r="CN1236" s="54"/>
      <c r="CO1236" s="54"/>
      <c r="CP1236" s="54"/>
      <c r="CQ1236" s="54"/>
      <c r="CR1236" s="54"/>
      <c r="CS1236" s="54"/>
      <c r="CT1236" s="54"/>
      <c r="CU1236" s="54"/>
      <c r="CV1236" s="54"/>
      <c r="CW1236" s="54"/>
      <c r="CX1236" s="54"/>
      <c r="CY1236" s="54"/>
      <c r="CZ1236" s="54"/>
      <c r="DA1236" s="54"/>
      <c r="DB1236" s="54"/>
      <c r="DC1236" s="54"/>
      <c r="DD1236" s="54"/>
      <c r="DE1236" s="54"/>
      <c r="DF1236" s="54"/>
      <c r="DG1236" s="54"/>
      <c r="DH1236" s="54"/>
      <c r="DI1236" s="54"/>
      <c r="DJ1236" s="54"/>
      <c r="DK1236" s="54"/>
      <c r="DL1236" s="54"/>
      <c r="DM1236" s="54"/>
      <c r="DN1236" s="54"/>
      <c r="DO1236" s="54"/>
      <c r="DP1236" s="54"/>
      <c r="DQ1236" s="54"/>
      <c r="DR1236" s="54"/>
      <c r="DS1236" s="54"/>
      <c r="DT1236" s="54"/>
      <c r="DU1236" s="54"/>
      <c r="DV1236" s="54"/>
      <c r="DW1236" s="54"/>
      <c r="DX1236" s="54"/>
      <c r="DY1236" s="54"/>
      <c r="DZ1236" s="54"/>
      <c r="EA1236" s="54"/>
      <c r="EB1236" s="54"/>
      <c r="EC1236" s="54"/>
      <c r="ED1236" s="54"/>
      <c r="EE1236" s="54"/>
      <c r="EF1236" s="54"/>
      <c r="EG1236" s="54"/>
      <c r="EH1236" s="54"/>
      <c r="EI1236" s="54"/>
      <c r="EJ1236" s="54"/>
      <c r="EK1236" s="54"/>
      <c r="EL1236" s="54"/>
      <c r="EM1236" s="54"/>
      <c r="EN1236" s="54"/>
      <c r="EO1236" s="54"/>
      <c r="EP1236" s="54"/>
      <c r="EQ1236" s="54"/>
      <c r="ER1236" s="54"/>
      <c r="ES1236" s="54"/>
      <c r="ET1236" s="54"/>
      <c r="EU1236" s="54"/>
      <c r="EV1236" s="54"/>
      <c r="EW1236" s="54"/>
      <c r="EX1236" s="54"/>
      <c r="EY1236" s="54"/>
      <c r="EZ1236" s="54"/>
      <c r="FA1236" s="54"/>
      <c r="FB1236" s="54"/>
      <c r="FC1236" s="54"/>
      <c r="FD1236" s="54"/>
      <c r="FE1236" s="54"/>
      <c r="FF1236" s="54"/>
      <c r="FG1236" s="54"/>
      <c r="FH1236" s="54"/>
      <c r="FI1236" s="54"/>
      <c r="FJ1236" s="54"/>
      <c r="FK1236" s="54"/>
      <c r="FL1236" s="54"/>
      <c r="FM1236" s="54"/>
      <c r="FN1236" s="54"/>
      <c r="FO1236" s="54"/>
      <c r="FP1236" s="54"/>
      <c r="FQ1236" s="54"/>
      <c r="FR1236" s="54"/>
      <c r="FS1236" s="54"/>
      <c r="FT1236" s="54"/>
      <c r="FU1236" s="54"/>
      <c r="FV1236" s="54"/>
      <c r="FW1236" s="54"/>
      <c r="FX1236" s="54"/>
      <c r="FY1236" s="54"/>
      <c r="FZ1236" s="54"/>
      <c r="GA1236" s="54"/>
      <c r="GB1236" s="54"/>
      <c r="GC1236" s="54"/>
      <c r="GD1236" s="54"/>
      <c r="GE1236" s="54"/>
      <c r="GF1236" s="54"/>
      <c r="GG1236" s="54"/>
      <c r="GH1236" s="54"/>
      <c r="GI1236" s="54"/>
      <c r="GJ1236" s="54"/>
      <c r="GK1236" s="54"/>
      <c r="GL1236" s="54"/>
      <c r="GM1236" s="54"/>
      <c r="GN1236" s="54"/>
      <c r="GO1236" s="54"/>
      <c r="GP1236" s="54"/>
      <c r="GQ1236" s="54"/>
      <c r="GR1236" s="54"/>
      <c r="GS1236" s="54"/>
      <c r="GT1236" s="54"/>
      <c r="GU1236" s="54"/>
      <c r="GV1236" s="54"/>
      <c r="GW1236" s="54"/>
      <c r="GX1236" s="54"/>
      <c r="GY1236" s="54"/>
      <c r="GZ1236" s="54"/>
      <c r="HA1236" s="54"/>
      <c r="HB1236" s="54"/>
      <c r="HC1236" s="54"/>
      <c r="HD1236" s="54"/>
      <c r="HE1236" s="54"/>
      <c r="HF1236" s="54"/>
      <c r="HG1236" s="54"/>
      <c r="HH1236" s="54"/>
      <c r="HI1236" s="54"/>
      <c r="HJ1236" s="54"/>
      <c r="HK1236" s="54"/>
      <c r="HL1236" s="54"/>
      <c r="HM1236" s="54"/>
      <c r="HN1236" s="54"/>
      <c r="HO1236" s="54"/>
      <c r="HP1236" s="54"/>
      <c r="HQ1236" s="54"/>
      <c r="HR1236" s="54"/>
      <c r="HS1236" s="54"/>
      <c r="HT1236" s="54"/>
      <c r="HU1236" s="54"/>
      <c r="HV1236" s="54"/>
      <c r="HW1236" s="54"/>
      <c r="HX1236" s="54"/>
      <c r="HY1236" s="54"/>
      <c r="HZ1236" s="54"/>
      <c r="IA1236" s="54"/>
      <c r="IB1236" s="54"/>
      <c r="IC1236" s="54"/>
      <c r="ID1236" s="54"/>
      <c r="IE1236" s="54"/>
      <c r="IF1236" s="54"/>
      <c r="IG1236" s="54"/>
      <c r="IH1236" s="54"/>
      <c r="II1236" s="54"/>
      <c r="IJ1236" s="54"/>
      <c r="IK1236" s="54"/>
      <c r="IL1236" s="54"/>
      <c r="IM1236" s="54"/>
      <c r="IN1236" s="54"/>
      <c r="IO1236" s="54"/>
      <c r="IP1236" s="54"/>
      <c r="IQ1236" s="54"/>
      <c r="IR1236" s="54"/>
      <c r="IS1236" s="54"/>
      <c r="IT1236" s="54"/>
      <c r="IU1236" s="54"/>
      <c r="IV1236" s="54"/>
      <c r="IW1236" s="54"/>
      <c r="IX1236" s="54"/>
      <c r="IY1236" s="54"/>
      <c r="IZ1236" s="54"/>
      <c r="JA1236" s="16"/>
      <c r="JB1236" s="16"/>
      <c r="JC1236" s="16"/>
      <c r="JD1236" s="16"/>
    </row>
    <row r="1237" spans="1:264" s="6" customFormat="1" x14ac:dyDescent="0.25">
      <c r="A1237" s="55">
        <v>1233</v>
      </c>
      <c r="B1237" s="56">
        <f>ESTUDIANTES!B1237</f>
        <v>0</v>
      </c>
      <c r="C1237" s="56">
        <f>ESTUDIANTES!C1237</f>
        <v>0</v>
      </c>
      <c r="D1237" s="97">
        <f>ESTUDIANTES!D1237</f>
        <v>0</v>
      </c>
      <c r="E1237" s="97"/>
      <c r="F1237" s="97"/>
      <c r="G1237" s="97"/>
      <c r="H1237" s="57">
        <f>ESTUDIANTES!H1237</f>
        <v>0</v>
      </c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  <c r="AL1237" s="54"/>
      <c r="AM1237" s="54"/>
      <c r="AN1237" s="54"/>
      <c r="AO1237" s="54"/>
      <c r="AP1237" s="54"/>
      <c r="AQ1237" s="54"/>
      <c r="AR1237" s="54"/>
      <c r="AS1237" s="54"/>
      <c r="AT1237" s="54"/>
      <c r="AU1237" s="54"/>
      <c r="AV1237" s="54"/>
      <c r="AW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  <c r="BO1237" s="54"/>
      <c r="BP1237" s="54"/>
      <c r="BQ1237" s="54"/>
      <c r="BR1237" s="54"/>
      <c r="BS1237" s="54"/>
      <c r="BT1237" s="54"/>
      <c r="BU1237" s="54"/>
      <c r="BV1237" s="54"/>
      <c r="BW1237" s="54"/>
      <c r="BX1237" s="54"/>
      <c r="BY1237" s="54"/>
      <c r="BZ1237" s="54"/>
      <c r="CA1237" s="54"/>
      <c r="CB1237" s="54"/>
      <c r="CC1237" s="54"/>
      <c r="CD1237" s="54"/>
      <c r="CE1237" s="54"/>
      <c r="CF1237" s="54"/>
      <c r="CG1237" s="54"/>
      <c r="CH1237" s="54"/>
      <c r="CI1237" s="54"/>
      <c r="CJ1237" s="54"/>
      <c r="CK1237" s="54"/>
      <c r="CL1237" s="54"/>
      <c r="CM1237" s="54"/>
      <c r="CN1237" s="54"/>
      <c r="CO1237" s="54"/>
      <c r="CP1237" s="54"/>
      <c r="CQ1237" s="54"/>
      <c r="CR1237" s="54"/>
      <c r="CS1237" s="54"/>
      <c r="CT1237" s="54"/>
      <c r="CU1237" s="54"/>
      <c r="CV1237" s="54"/>
      <c r="CW1237" s="54"/>
      <c r="CX1237" s="54"/>
      <c r="CY1237" s="54"/>
      <c r="CZ1237" s="54"/>
      <c r="DA1237" s="54"/>
      <c r="DB1237" s="54"/>
      <c r="DC1237" s="54"/>
      <c r="DD1237" s="54"/>
      <c r="DE1237" s="54"/>
      <c r="DF1237" s="54"/>
      <c r="DG1237" s="54"/>
      <c r="DH1237" s="54"/>
      <c r="DI1237" s="54"/>
      <c r="DJ1237" s="54"/>
      <c r="DK1237" s="54"/>
      <c r="DL1237" s="54"/>
      <c r="DM1237" s="54"/>
      <c r="DN1237" s="54"/>
      <c r="DO1237" s="54"/>
      <c r="DP1237" s="54"/>
      <c r="DQ1237" s="54"/>
      <c r="DR1237" s="54"/>
      <c r="DS1237" s="54"/>
      <c r="DT1237" s="54"/>
      <c r="DU1237" s="54"/>
      <c r="DV1237" s="54"/>
      <c r="DW1237" s="54"/>
      <c r="DX1237" s="54"/>
      <c r="DY1237" s="54"/>
      <c r="DZ1237" s="54"/>
      <c r="EA1237" s="54"/>
      <c r="EB1237" s="54"/>
      <c r="EC1237" s="54"/>
      <c r="ED1237" s="54"/>
      <c r="EE1237" s="54"/>
      <c r="EF1237" s="54"/>
      <c r="EG1237" s="54"/>
      <c r="EH1237" s="54"/>
      <c r="EI1237" s="54"/>
      <c r="EJ1237" s="54"/>
      <c r="EK1237" s="54"/>
      <c r="EL1237" s="54"/>
      <c r="EM1237" s="54"/>
      <c r="EN1237" s="54"/>
      <c r="EO1237" s="54"/>
      <c r="EP1237" s="54"/>
      <c r="EQ1237" s="54"/>
      <c r="ER1237" s="54"/>
      <c r="ES1237" s="54"/>
      <c r="ET1237" s="54"/>
      <c r="EU1237" s="54"/>
      <c r="EV1237" s="54"/>
      <c r="EW1237" s="54"/>
      <c r="EX1237" s="54"/>
      <c r="EY1237" s="54"/>
      <c r="EZ1237" s="54"/>
      <c r="FA1237" s="54"/>
      <c r="FB1237" s="54"/>
      <c r="FC1237" s="54"/>
      <c r="FD1237" s="54"/>
      <c r="FE1237" s="54"/>
      <c r="FF1237" s="54"/>
      <c r="FG1237" s="54"/>
      <c r="FH1237" s="54"/>
      <c r="FI1237" s="54"/>
      <c r="FJ1237" s="54"/>
      <c r="FK1237" s="54"/>
      <c r="FL1237" s="54"/>
      <c r="FM1237" s="54"/>
      <c r="FN1237" s="54"/>
      <c r="FO1237" s="54"/>
      <c r="FP1237" s="54"/>
      <c r="FQ1237" s="54"/>
      <c r="FR1237" s="54"/>
      <c r="FS1237" s="54"/>
      <c r="FT1237" s="54"/>
      <c r="FU1237" s="54"/>
      <c r="FV1237" s="54"/>
      <c r="FW1237" s="54"/>
      <c r="FX1237" s="54"/>
      <c r="FY1237" s="54"/>
      <c r="FZ1237" s="54"/>
      <c r="GA1237" s="54"/>
      <c r="GB1237" s="54"/>
      <c r="GC1237" s="54"/>
      <c r="GD1237" s="54"/>
      <c r="GE1237" s="54"/>
      <c r="GF1237" s="54"/>
      <c r="GG1237" s="54"/>
      <c r="GH1237" s="54"/>
      <c r="GI1237" s="54"/>
      <c r="GJ1237" s="54"/>
      <c r="GK1237" s="54"/>
      <c r="GL1237" s="54"/>
      <c r="GM1237" s="54"/>
      <c r="GN1237" s="54"/>
      <c r="GO1237" s="54"/>
      <c r="GP1237" s="54"/>
      <c r="GQ1237" s="54"/>
      <c r="GR1237" s="54"/>
      <c r="GS1237" s="54"/>
      <c r="GT1237" s="54"/>
      <c r="GU1237" s="54"/>
      <c r="GV1237" s="54"/>
      <c r="GW1237" s="54"/>
      <c r="GX1237" s="54"/>
      <c r="GY1237" s="54"/>
      <c r="GZ1237" s="54"/>
      <c r="HA1237" s="54"/>
      <c r="HB1237" s="54"/>
      <c r="HC1237" s="54"/>
      <c r="HD1237" s="54"/>
      <c r="HE1237" s="54"/>
      <c r="HF1237" s="54"/>
      <c r="HG1237" s="54"/>
      <c r="HH1237" s="54"/>
      <c r="HI1237" s="54"/>
      <c r="HJ1237" s="54"/>
      <c r="HK1237" s="54"/>
      <c r="HL1237" s="54"/>
      <c r="HM1237" s="54"/>
      <c r="HN1237" s="54"/>
      <c r="HO1237" s="54"/>
      <c r="HP1237" s="54"/>
      <c r="HQ1237" s="54"/>
      <c r="HR1237" s="54"/>
      <c r="HS1237" s="54"/>
      <c r="HT1237" s="54"/>
      <c r="HU1237" s="54"/>
      <c r="HV1237" s="54"/>
      <c r="HW1237" s="54"/>
      <c r="HX1237" s="54"/>
      <c r="HY1237" s="54"/>
      <c r="HZ1237" s="54"/>
      <c r="IA1237" s="54"/>
      <c r="IB1237" s="54"/>
      <c r="IC1237" s="54"/>
      <c r="ID1237" s="54"/>
      <c r="IE1237" s="54"/>
      <c r="IF1237" s="54"/>
      <c r="IG1237" s="54"/>
      <c r="IH1237" s="54"/>
      <c r="II1237" s="54"/>
      <c r="IJ1237" s="54"/>
      <c r="IK1237" s="54"/>
      <c r="IL1237" s="54"/>
      <c r="IM1237" s="54"/>
      <c r="IN1237" s="54"/>
      <c r="IO1237" s="54"/>
      <c r="IP1237" s="54"/>
      <c r="IQ1237" s="54"/>
      <c r="IR1237" s="54"/>
      <c r="IS1237" s="54"/>
      <c r="IT1237" s="54"/>
      <c r="IU1237" s="54"/>
      <c r="IV1237" s="54"/>
      <c r="IW1237" s="54"/>
      <c r="IX1237" s="54"/>
      <c r="IY1237" s="54"/>
      <c r="IZ1237" s="54"/>
      <c r="JA1237" s="16"/>
      <c r="JB1237" s="16"/>
      <c r="JC1237" s="16"/>
      <c r="JD1237" s="16"/>
    </row>
    <row r="1238" spans="1:264" s="6" customFormat="1" x14ac:dyDescent="0.25">
      <c r="A1238" s="55">
        <v>1234</v>
      </c>
      <c r="B1238" s="56">
        <f>ESTUDIANTES!B1238</f>
        <v>0</v>
      </c>
      <c r="C1238" s="56">
        <f>ESTUDIANTES!C1238</f>
        <v>0</v>
      </c>
      <c r="D1238" s="97">
        <f>ESTUDIANTES!D1238</f>
        <v>0</v>
      </c>
      <c r="E1238" s="97"/>
      <c r="F1238" s="97"/>
      <c r="G1238" s="97"/>
      <c r="H1238" s="57">
        <f>ESTUDIANTES!H1238</f>
        <v>0</v>
      </c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  <c r="S1238" s="54"/>
      <c r="T1238" s="54"/>
      <c r="U1238" s="54"/>
      <c r="V1238" s="54"/>
      <c r="W1238" s="54"/>
      <c r="X1238" s="54"/>
      <c r="Y1238" s="54"/>
      <c r="Z1238" s="54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  <c r="AL1238" s="54"/>
      <c r="AM1238" s="54"/>
      <c r="AN1238" s="54"/>
      <c r="AO1238" s="54"/>
      <c r="AP1238" s="54"/>
      <c r="AQ1238" s="54"/>
      <c r="AR1238" s="54"/>
      <c r="AS1238" s="54"/>
      <c r="AT1238" s="54"/>
      <c r="AU1238" s="54"/>
      <c r="AV1238" s="54"/>
      <c r="AW1238" s="54"/>
      <c r="AX1238" s="54"/>
      <c r="AY1238" s="54"/>
      <c r="AZ1238" s="54"/>
      <c r="BA1238" s="54"/>
      <c r="BB1238" s="54"/>
      <c r="BC1238" s="54"/>
      <c r="BD1238" s="54"/>
      <c r="BE1238" s="54"/>
      <c r="BF1238" s="54"/>
      <c r="BG1238" s="54"/>
      <c r="BH1238" s="54"/>
      <c r="BI1238" s="54"/>
      <c r="BJ1238" s="54"/>
      <c r="BK1238" s="54"/>
      <c r="BL1238" s="54"/>
      <c r="BM1238" s="54"/>
      <c r="BN1238" s="54"/>
      <c r="BO1238" s="54"/>
      <c r="BP1238" s="54"/>
      <c r="BQ1238" s="54"/>
      <c r="BR1238" s="54"/>
      <c r="BS1238" s="54"/>
      <c r="BT1238" s="54"/>
      <c r="BU1238" s="54"/>
      <c r="BV1238" s="54"/>
      <c r="BW1238" s="54"/>
      <c r="BX1238" s="54"/>
      <c r="BY1238" s="54"/>
      <c r="BZ1238" s="54"/>
      <c r="CA1238" s="54"/>
      <c r="CB1238" s="54"/>
      <c r="CC1238" s="54"/>
      <c r="CD1238" s="54"/>
      <c r="CE1238" s="54"/>
      <c r="CF1238" s="54"/>
      <c r="CG1238" s="54"/>
      <c r="CH1238" s="54"/>
      <c r="CI1238" s="54"/>
      <c r="CJ1238" s="54"/>
      <c r="CK1238" s="54"/>
      <c r="CL1238" s="54"/>
      <c r="CM1238" s="54"/>
      <c r="CN1238" s="54"/>
      <c r="CO1238" s="54"/>
      <c r="CP1238" s="54"/>
      <c r="CQ1238" s="54"/>
      <c r="CR1238" s="54"/>
      <c r="CS1238" s="54"/>
      <c r="CT1238" s="54"/>
      <c r="CU1238" s="54"/>
      <c r="CV1238" s="54"/>
      <c r="CW1238" s="54"/>
      <c r="CX1238" s="54"/>
      <c r="CY1238" s="54"/>
      <c r="CZ1238" s="54"/>
      <c r="DA1238" s="54"/>
      <c r="DB1238" s="54"/>
      <c r="DC1238" s="54"/>
      <c r="DD1238" s="54"/>
      <c r="DE1238" s="54"/>
      <c r="DF1238" s="54"/>
      <c r="DG1238" s="54"/>
      <c r="DH1238" s="54"/>
      <c r="DI1238" s="54"/>
      <c r="DJ1238" s="54"/>
      <c r="DK1238" s="54"/>
      <c r="DL1238" s="54"/>
      <c r="DM1238" s="54"/>
      <c r="DN1238" s="54"/>
      <c r="DO1238" s="54"/>
      <c r="DP1238" s="54"/>
      <c r="DQ1238" s="54"/>
      <c r="DR1238" s="54"/>
      <c r="DS1238" s="54"/>
      <c r="DT1238" s="54"/>
      <c r="DU1238" s="54"/>
      <c r="DV1238" s="54"/>
      <c r="DW1238" s="54"/>
      <c r="DX1238" s="54"/>
      <c r="DY1238" s="54"/>
      <c r="DZ1238" s="54"/>
      <c r="EA1238" s="54"/>
      <c r="EB1238" s="54"/>
      <c r="EC1238" s="54"/>
      <c r="ED1238" s="54"/>
      <c r="EE1238" s="54"/>
      <c r="EF1238" s="54"/>
      <c r="EG1238" s="54"/>
      <c r="EH1238" s="54"/>
      <c r="EI1238" s="54"/>
      <c r="EJ1238" s="54"/>
      <c r="EK1238" s="54"/>
      <c r="EL1238" s="54"/>
      <c r="EM1238" s="54"/>
      <c r="EN1238" s="54"/>
      <c r="EO1238" s="54"/>
      <c r="EP1238" s="54"/>
      <c r="EQ1238" s="54"/>
      <c r="ER1238" s="54"/>
      <c r="ES1238" s="54"/>
      <c r="ET1238" s="54"/>
      <c r="EU1238" s="54"/>
      <c r="EV1238" s="54"/>
      <c r="EW1238" s="54"/>
      <c r="EX1238" s="54"/>
      <c r="EY1238" s="54"/>
      <c r="EZ1238" s="54"/>
      <c r="FA1238" s="54"/>
      <c r="FB1238" s="54"/>
      <c r="FC1238" s="54"/>
      <c r="FD1238" s="54"/>
      <c r="FE1238" s="54"/>
      <c r="FF1238" s="54"/>
      <c r="FG1238" s="54"/>
      <c r="FH1238" s="54"/>
      <c r="FI1238" s="54"/>
      <c r="FJ1238" s="54"/>
      <c r="FK1238" s="54"/>
      <c r="FL1238" s="54"/>
      <c r="FM1238" s="54"/>
      <c r="FN1238" s="54"/>
      <c r="FO1238" s="54"/>
      <c r="FP1238" s="54"/>
      <c r="FQ1238" s="54"/>
      <c r="FR1238" s="54"/>
      <c r="FS1238" s="54"/>
      <c r="FT1238" s="54"/>
      <c r="FU1238" s="54"/>
      <c r="FV1238" s="54"/>
      <c r="FW1238" s="54"/>
      <c r="FX1238" s="54"/>
      <c r="FY1238" s="54"/>
      <c r="FZ1238" s="54"/>
      <c r="GA1238" s="54"/>
      <c r="GB1238" s="54"/>
      <c r="GC1238" s="54"/>
      <c r="GD1238" s="54"/>
      <c r="GE1238" s="54"/>
      <c r="GF1238" s="54"/>
      <c r="GG1238" s="54"/>
      <c r="GH1238" s="54"/>
      <c r="GI1238" s="54"/>
      <c r="GJ1238" s="54"/>
      <c r="GK1238" s="54"/>
      <c r="GL1238" s="54"/>
      <c r="GM1238" s="54"/>
      <c r="GN1238" s="54"/>
      <c r="GO1238" s="54"/>
      <c r="GP1238" s="54"/>
      <c r="GQ1238" s="54"/>
      <c r="GR1238" s="54"/>
      <c r="GS1238" s="54"/>
      <c r="GT1238" s="54"/>
      <c r="GU1238" s="54"/>
      <c r="GV1238" s="54"/>
      <c r="GW1238" s="54"/>
      <c r="GX1238" s="54"/>
      <c r="GY1238" s="54"/>
      <c r="GZ1238" s="54"/>
      <c r="HA1238" s="54"/>
      <c r="HB1238" s="54"/>
      <c r="HC1238" s="54"/>
      <c r="HD1238" s="54"/>
      <c r="HE1238" s="54"/>
      <c r="HF1238" s="54"/>
      <c r="HG1238" s="54"/>
      <c r="HH1238" s="54"/>
      <c r="HI1238" s="54"/>
      <c r="HJ1238" s="54"/>
      <c r="HK1238" s="54"/>
      <c r="HL1238" s="54"/>
      <c r="HM1238" s="54"/>
      <c r="HN1238" s="54"/>
      <c r="HO1238" s="54"/>
      <c r="HP1238" s="54"/>
      <c r="HQ1238" s="54"/>
      <c r="HR1238" s="54"/>
      <c r="HS1238" s="54"/>
      <c r="HT1238" s="54"/>
      <c r="HU1238" s="54"/>
      <c r="HV1238" s="54"/>
      <c r="HW1238" s="54"/>
      <c r="HX1238" s="54"/>
      <c r="HY1238" s="54"/>
      <c r="HZ1238" s="54"/>
      <c r="IA1238" s="54"/>
      <c r="IB1238" s="54"/>
      <c r="IC1238" s="54"/>
      <c r="ID1238" s="54"/>
      <c r="IE1238" s="54"/>
      <c r="IF1238" s="54"/>
      <c r="IG1238" s="54"/>
      <c r="IH1238" s="54"/>
      <c r="II1238" s="54"/>
      <c r="IJ1238" s="54"/>
      <c r="IK1238" s="54"/>
      <c r="IL1238" s="54"/>
      <c r="IM1238" s="54"/>
      <c r="IN1238" s="54"/>
      <c r="IO1238" s="54"/>
      <c r="IP1238" s="54"/>
      <c r="IQ1238" s="54"/>
      <c r="IR1238" s="54"/>
      <c r="IS1238" s="54"/>
      <c r="IT1238" s="54"/>
      <c r="IU1238" s="54"/>
      <c r="IV1238" s="54"/>
      <c r="IW1238" s="54"/>
      <c r="IX1238" s="54"/>
      <c r="IY1238" s="54"/>
      <c r="IZ1238" s="54"/>
      <c r="JA1238" s="16"/>
      <c r="JB1238" s="16"/>
      <c r="JC1238" s="16"/>
      <c r="JD1238" s="16"/>
    </row>
    <row r="1239" spans="1:264" s="6" customFormat="1" x14ac:dyDescent="0.25">
      <c r="A1239" s="55">
        <v>1235</v>
      </c>
      <c r="B1239" s="56">
        <f>ESTUDIANTES!B1239</f>
        <v>0</v>
      </c>
      <c r="C1239" s="56">
        <f>ESTUDIANTES!C1239</f>
        <v>0</v>
      </c>
      <c r="D1239" s="97">
        <f>ESTUDIANTES!D1239</f>
        <v>0</v>
      </c>
      <c r="E1239" s="97"/>
      <c r="F1239" s="97"/>
      <c r="G1239" s="97"/>
      <c r="H1239" s="57">
        <f>ESTUDIANTES!H1239</f>
        <v>0</v>
      </c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  <c r="T1239" s="54"/>
      <c r="U1239" s="54"/>
      <c r="V1239" s="54"/>
      <c r="W1239" s="54"/>
      <c r="X1239" s="54"/>
      <c r="Y1239" s="54"/>
      <c r="Z1239" s="54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  <c r="AL1239" s="54"/>
      <c r="AM1239" s="54"/>
      <c r="AN1239" s="54"/>
      <c r="AO1239" s="54"/>
      <c r="AP1239" s="54"/>
      <c r="AQ1239" s="54"/>
      <c r="AR1239" s="54"/>
      <c r="AS1239" s="54"/>
      <c r="AT1239" s="54"/>
      <c r="AU1239" s="54"/>
      <c r="AV1239" s="54"/>
      <c r="AW1239" s="54"/>
      <c r="AX1239" s="54"/>
      <c r="AY1239" s="54"/>
      <c r="AZ1239" s="54"/>
      <c r="BA1239" s="54"/>
      <c r="BB1239" s="54"/>
      <c r="BC1239" s="54"/>
      <c r="BD1239" s="54"/>
      <c r="BE1239" s="54"/>
      <c r="BF1239" s="54"/>
      <c r="BG1239" s="54"/>
      <c r="BH1239" s="54"/>
      <c r="BI1239" s="54"/>
      <c r="BJ1239" s="54"/>
      <c r="BK1239" s="54"/>
      <c r="BL1239" s="54"/>
      <c r="BM1239" s="54"/>
      <c r="BN1239" s="54"/>
      <c r="BO1239" s="54"/>
      <c r="BP1239" s="54"/>
      <c r="BQ1239" s="54"/>
      <c r="BR1239" s="54"/>
      <c r="BS1239" s="54"/>
      <c r="BT1239" s="54"/>
      <c r="BU1239" s="54"/>
      <c r="BV1239" s="54"/>
      <c r="BW1239" s="54"/>
      <c r="BX1239" s="54"/>
      <c r="BY1239" s="54"/>
      <c r="BZ1239" s="54"/>
      <c r="CA1239" s="54"/>
      <c r="CB1239" s="54"/>
      <c r="CC1239" s="54"/>
      <c r="CD1239" s="54"/>
      <c r="CE1239" s="54"/>
      <c r="CF1239" s="54"/>
      <c r="CG1239" s="54"/>
      <c r="CH1239" s="54"/>
      <c r="CI1239" s="54"/>
      <c r="CJ1239" s="54"/>
      <c r="CK1239" s="54"/>
      <c r="CL1239" s="54"/>
      <c r="CM1239" s="54"/>
      <c r="CN1239" s="54"/>
      <c r="CO1239" s="54"/>
      <c r="CP1239" s="54"/>
      <c r="CQ1239" s="54"/>
      <c r="CR1239" s="54"/>
      <c r="CS1239" s="54"/>
      <c r="CT1239" s="54"/>
      <c r="CU1239" s="54"/>
      <c r="CV1239" s="54"/>
      <c r="CW1239" s="54"/>
      <c r="CX1239" s="54"/>
      <c r="CY1239" s="54"/>
      <c r="CZ1239" s="54"/>
      <c r="DA1239" s="54"/>
      <c r="DB1239" s="54"/>
      <c r="DC1239" s="54"/>
      <c r="DD1239" s="54"/>
      <c r="DE1239" s="54"/>
      <c r="DF1239" s="54"/>
      <c r="DG1239" s="54"/>
      <c r="DH1239" s="54"/>
      <c r="DI1239" s="54"/>
      <c r="DJ1239" s="54"/>
      <c r="DK1239" s="54"/>
      <c r="DL1239" s="54"/>
      <c r="DM1239" s="54"/>
      <c r="DN1239" s="54"/>
      <c r="DO1239" s="54"/>
      <c r="DP1239" s="54"/>
      <c r="DQ1239" s="54"/>
      <c r="DR1239" s="54"/>
      <c r="DS1239" s="54"/>
      <c r="DT1239" s="54"/>
      <c r="DU1239" s="54"/>
      <c r="DV1239" s="54"/>
      <c r="DW1239" s="54"/>
      <c r="DX1239" s="54"/>
      <c r="DY1239" s="54"/>
      <c r="DZ1239" s="54"/>
      <c r="EA1239" s="54"/>
      <c r="EB1239" s="54"/>
      <c r="EC1239" s="54"/>
      <c r="ED1239" s="54"/>
      <c r="EE1239" s="54"/>
      <c r="EF1239" s="54"/>
      <c r="EG1239" s="54"/>
      <c r="EH1239" s="54"/>
      <c r="EI1239" s="54"/>
      <c r="EJ1239" s="54"/>
      <c r="EK1239" s="54"/>
      <c r="EL1239" s="54"/>
      <c r="EM1239" s="54"/>
      <c r="EN1239" s="54"/>
      <c r="EO1239" s="54"/>
      <c r="EP1239" s="54"/>
      <c r="EQ1239" s="54"/>
      <c r="ER1239" s="54"/>
      <c r="ES1239" s="54"/>
      <c r="ET1239" s="54"/>
      <c r="EU1239" s="54"/>
      <c r="EV1239" s="54"/>
      <c r="EW1239" s="54"/>
      <c r="EX1239" s="54"/>
      <c r="EY1239" s="54"/>
      <c r="EZ1239" s="54"/>
      <c r="FA1239" s="54"/>
      <c r="FB1239" s="54"/>
      <c r="FC1239" s="54"/>
      <c r="FD1239" s="54"/>
      <c r="FE1239" s="54"/>
      <c r="FF1239" s="54"/>
      <c r="FG1239" s="54"/>
      <c r="FH1239" s="54"/>
      <c r="FI1239" s="54"/>
      <c r="FJ1239" s="54"/>
      <c r="FK1239" s="54"/>
      <c r="FL1239" s="54"/>
      <c r="FM1239" s="54"/>
      <c r="FN1239" s="54"/>
      <c r="FO1239" s="54"/>
      <c r="FP1239" s="54"/>
      <c r="FQ1239" s="54"/>
      <c r="FR1239" s="54"/>
      <c r="FS1239" s="54"/>
      <c r="FT1239" s="54"/>
      <c r="FU1239" s="54"/>
      <c r="FV1239" s="54"/>
      <c r="FW1239" s="54"/>
      <c r="FX1239" s="54"/>
      <c r="FY1239" s="54"/>
      <c r="FZ1239" s="54"/>
      <c r="GA1239" s="54"/>
      <c r="GB1239" s="54"/>
      <c r="GC1239" s="54"/>
      <c r="GD1239" s="54"/>
      <c r="GE1239" s="54"/>
      <c r="GF1239" s="54"/>
      <c r="GG1239" s="54"/>
      <c r="GH1239" s="54"/>
      <c r="GI1239" s="54"/>
      <c r="GJ1239" s="54"/>
      <c r="GK1239" s="54"/>
      <c r="GL1239" s="54"/>
      <c r="GM1239" s="54"/>
      <c r="GN1239" s="54"/>
      <c r="GO1239" s="54"/>
      <c r="GP1239" s="54"/>
      <c r="GQ1239" s="54"/>
      <c r="GR1239" s="54"/>
      <c r="GS1239" s="54"/>
      <c r="GT1239" s="54"/>
      <c r="GU1239" s="54"/>
      <c r="GV1239" s="54"/>
      <c r="GW1239" s="54"/>
      <c r="GX1239" s="54"/>
      <c r="GY1239" s="54"/>
      <c r="GZ1239" s="54"/>
      <c r="HA1239" s="54"/>
      <c r="HB1239" s="54"/>
      <c r="HC1239" s="54"/>
      <c r="HD1239" s="54"/>
      <c r="HE1239" s="54"/>
      <c r="HF1239" s="54"/>
      <c r="HG1239" s="54"/>
      <c r="HH1239" s="54"/>
      <c r="HI1239" s="54"/>
      <c r="HJ1239" s="54"/>
      <c r="HK1239" s="54"/>
      <c r="HL1239" s="54"/>
      <c r="HM1239" s="54"/>
      <c r="HN1239" s="54"/>
      <c r="HO1239" s="54"/>
      <c r="HP1239" s="54"/>
      <c r="HQ1239" s="54"/>
      <c r="HR1239" s="54"/>
      <c r="HS1239" s="54"/>
      <c r="HT1239" s="54"/>
      <c r="HU1239" s="54"/>
      <c r="HV1239" s="54"/>
      <c r="HW1239" s="54"/>
      <c r="HX1239" s="54"/>
      <c r="HY1239" s="54"/>
      <c r="HZ1239" s="54"/>
      <c r="IA1239" s="54"/>
      <c r="IB1239" s="54"/>
      <c r="IC1239" s="54"/>
      <c r="ID1239" s="54"/>
      <c r="IE1239" s="54"/>
      <c r="IF1239" s="54"/>
      <c r="IG1239" s="54"/>
      <c r="IH1239" s="54"/>
      <c r="II1239" s="54"/>
      <c r="IJ1239" s="54"/>
      <c r="IK1239" s="54"/>
      <c r="IL1239" s="54"/>
      <c r="IM1239" s="54"/>
      <c r="IN1239" s="54"/>
      <c r="IO1239" s="54"/>
      <c r="IP1239" s="54"/>
      <c r="IQ1239" s="54"/>
      <c r="IR1239" s="54"/>
      <c r="IS1239" s="54"/>
      <c r="IT1239" s="54"/>
      <c r="IU1239" s="54"/>
      <c r="IV1239" s="54"/>
      <c r="IW1239" s="54"/>
      <c r="IX1239" s="54"/>
      <c r="IY1239" s="54"/>
      <c r="IZ1239" s="54"/>
      <c r="JA1239" s="16"/>
      <c r="JB1239" s="16"/>
      <c r="JC1239" s="16"/>
      <c r="JD1239" s="16"/>
    </row>
    <row r="1240" spans="1:264" s="6" customFormat="1" x14ac:dyDescent="0.25">
      <c r="A1240" s="55">
        <v>1236</v>
      </c>
      <c r="B1240" s="56">
        <f>ESTUDIANTES!B1240</f>
        <v>0</v>
      </c>
      <c r="C1240" s="56">
        <f>ESTUDIANTES!C1240</f>
        <v>0</v>
      </c>
      <c r="D1240" s="97">
        <f>ESTUDIANTES!D1240</f>
        <v>0</v>
      </c>
      <c r="E1240" s="97"/>
      <c r="F1240" s="97"/>
      <c r="G1240" s="97"/>
      <c r="H1240" s="57">
        <f>ESTUDIANTES!H1240</f>
        <v>0</v>
      </c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54"/>
      <c r="U1240" s="54"/>
      <c r="V1240" s="54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  <c r="AL1240" s="54"/>
      <c r="AM1240" s="54"/>
      <c r="AN1240" s="54"/>
      <c r="AO1240" s="54"/>
      <c r="AP1240" s="54"/>
      <c r="AQ1240" s="54"/>
      <c r="AR1240" s="54"/>
      <c r="AS1240" s="54"/>
      <c r="AT1240" s="54"/>
      <c r="AU1240" s="54"/>
      <c r="AV1240" s="54"/>
      <c r="AW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  <c r="BO1240" s="54"/>
      <c r="BP1240" s="54"/>
      <c r="BQ1240" s="54"/>
      <c r="BR1240" s="54"/>
      <c r="BS1240" s="54"/>
      <c r="BT1240" s="54"/>
      <c r="BU1240" s="54"/>
      <c r="BV1240" s="54"/>
      <c r="BW1240" s="54"/>
      <c r="BX1240" s="54"/>
      <c r="BY1240" s="54"/>
      <c r="BZ1240" s="54"/>
      <c r="CA1240" s="54"/>
      <c r="CB1240" s="54"/>
      <c r="CC1240" s="54"/>
      <c r="CD1240" s="54"/>
      <c r="CE1240" s="54"/>
      <c r="CF1240" s="54"/>
      <c r="CG1240" s="54"/>
      <c r="CH1240" s="54"/>
      <c r="CI1240" s="54"/>
      <c r="CJ1240" s="54"/>
      <c r="CK1240" s="54"/>
      <c r="CL1240" s="54"/>
      <c r="CM1240" s="54"/>
      <c r="CN1240" s="54"/>
      <c r="CO1240" s="54"/>
      <c r="CP1240" s="54"/>
      <c r="CQ1240" s="54"/>
      <c r="CR1240" s="54"/>
      <c r="CS1240" s="54"/>
      <c r="CT1240" s="54"/>
      <c r="CU1240" s="54"/>
      <c r="CV1240" s="54"/>
      <c r="CW1240" s="54"/>
      <c r="CX1240" s="54"/>
      <c r="CY1240" s="54"/>
      <c r="CZ1240" s="54"/>
      <c r="DA1240" s="54"/>
      <c r="DB1240" s="54"/>
      <c r="DC1240" s="54"/>
      <c r="DD1240" s="54"/>
      <c r="DE1240" s="54"/>
      <c r="DF1240" s="54"/>
      <c r="DG1240" s="54"/>
      <c r="DH1240" s="54"/>
      <c r="DI1240" s="54"/>
      <c r="DJ1240" s="54"/>
      <c r="DK1240" s="54"/>
      <c r="DL1240" s="54"/>
      <c r="DM1240" s="54"/>
      <c r="DN1240" s="54"/>
      <c r="DO1240" s="54"/>
      <c r="DP1240" s="54"/>
      <c r="DQ1240" s="54"/>
      <c r="DR1240" s="54"/>
      <c r="DS1240" s="54"/>
      <c r="DT1240" s="54"/>
      <c r="DU1240" s="54"/>
      <c r="DV1240" s="54"/>
      <c r="DW1240" s="54"/>
      <c r="DX1240" s="54"/>
      <c r="DY1240" s="54"/>
      <c r="DZ1240" s="54"/>
      <c r="EA1240" s="54"/>
      <c r="EB1240" s="54"/>
      <c r="EC1240" s="54"/>
      <c r="ED1240" s="54"/>
      <c r="EE1240" s="54"/>
      <c r="EF1240" s="54"/>
      <c r="EG1240" s="54"/>
      <c r="EH1240" s="54"/>
      <c r="EI1240" s="54"/>
      <c r="EJ1240" s="54"/>
      <c r="EK1240" s="54"/>
      <c r="EL1240" s="54"/>
      <c r="EM1240" s="54"/>
      <c r="EN1240" s="54"/>
      <c r="EO1240" s="54"/>
      <c r="EP1240" s="54"/>
      <c r="EQ1240" s="54"/>
      <c r="ER1240" s="54"/>
      <c r="ES1240" s="54"/>
      <c r="ET1240" s="54"/>
      <c r="EU1240" s="54"/>
      <c r="EV1240" s="54"/>
      <c r="EW1240" s="54"/>
      <c r="EX1240" s="54"/>
      <c r="EY1240" s="54"/>
      <c r="EZ1240" s="54"/>
      <c r="FA1240" s="54"/>
      <c r="FB1240" s="54"/>
      <c r="FC1240" s="54"/>
      <c r="FD1240" s="54"/>
      <c r="FE1240" s="54"/>
      <c r="FF1240" s="54"/>
      <c r="FG1240" s="54"/>
      <c r="FH1240" s="54"/>
      <c r="FI1240" s="54"/>
      <c r="FJ1240" s="54"/>
      <c r="FK1240" s="54"/>
      <c r="FL1240" s="54"/>
      <c r="FM1240" s="54"/>
      <c r="FN1240" s="54"/>
      <c r="FO1240" s="54"/>
      <c r="FP1240" s="54"/>
      <c r="FQ1240" s="54"/>
      <c r="FR1240" s="54"/>
      <c r="FS1240" s="54"/>
      <c r="FT1240" s="54"/>
      <c r="FU1240" s="54"/>
      <c r="FV1240" s="54"/>
      <c r="FW1240" s="54"/>
      <c r="FX1240" s="54"/>
      <c r="FY1240" s="54"/>
      <c r="FZ1240" s="54"/>
      <c r="GA1240" s="54"/>
      <c r="GB1240" s="54"/>
      <c r="GC1240" s="54"/>
      <c r="GD1240" s="54"/>
      <c r="GE1240" s="54"/>
      <c r="GF1240" s="54"/>
      <c r="GG1240" s="54"/>
      <c r="GH1240" s="54"/>
      <c r="GI1240" s="54"/>
      <c r="GJ1240" s="54"/>
      <c r="GK1240" s="54"/>
      <c r="GL1240" s="54"/>
      <c r="GM1240" s="54"/>
      <c r="GN1240" s="54"/>
      <c r="GO1240" s="54"/>
      <c r="GP1240" s="54"/>
      <c r="GQ1240" s="54"/>
      <c r="GR1240" s="54"/>
      <c r="GS1240" s="54"/>
      <c r="GT1240" s="54"/>
      <c r="GU1240" s="54"/>
      <c r="GV1240" s="54"/>
      <c r="GW1240" s="54"/>
      <c r="GX1240" s="54"/>
      <c r="GY1240" s="54"/>
      <c r="GZ1240" s="54"/>
      <c r="HA1240" s="54"/>
      <c r="HB1240" s="54"/>
      <c r="HC1240" s="54"/>
      <c r="HD1240" s="54"/>
      <c r="HE1240" s="54"/>
      <c r="HF1240" s="54"/>
      <c r="HG1240" s="54"/>
      <c r="HH1240" s="54"/>
      <c r="HI1240" s="54"/>
      <c r="HJ1240" s="54"/>
      <c r="HK1240" s="54"/>
      <c r="HL1240" s="54"/>
      <c r="HM1240" s="54"/>
      <c r="HN1240" s="54"/>
      <c r="HO1240" s="54"/>
      <c r="HP1240" s="54"/>
      <c r="HQ1240" s="54"/>
      <c r="HR1240" s="54"/>
      <c r="HS1240" s="54"/>
      <c r="HT1240" s="54"/>
      <c r="HU1240" s="54"/>
      <c r="HV1240" s="54"/>
      <c r="HW1240" s="54"/>
      <c r="HX1240" s="54"/>
      <c r="HY1240" s="54"/>
      <c r="HZ1240" s="54"/>
      <c r="IA1240" s="54"/>
      <c r="IB1240" s="54"/>
      <c r="IC1240" s="54"/>
      <c r="ID1240" s="54"/>
      <c r="IE1240" s="54"/>
      <c r="IF1240" s="54"/>
      <c r="IG1240" s="54"/>
      <c r="IH1240" s="54"/>
      <c r="II1240" s="54"/>
      <c r="IJ1240" s="54"/>
      <c r="IK1240" s="54"/>
      <c r="IL1240" s="54"/>
      <c r="IM1240" s="54"/>
      <c r="IN1240" s="54"/>
      <c r="IO1240" s="54"/>
      <c r="IP1240" s="54"/>
      <c r="IQ1240" s="54"/>
      <c r="IR1240" s="54"/>
      <c r="IS1240" s="54"/>
      <c r="IT1240" s="54"/>
      <c r="IU1240" s="54"/>
      <c r="IV1240" s="54"/>
      <c r="IW1240" s="54"/>
      <c r="IX1240" s="54"/>
      <c r="IY1240" s="54"/>
      <c r="IZ1240" s="54"/>
      <c r="JA1240" s="16"/>
      <c r="JB1240" s="16"/>
      <c r="JC1240" s="16"/>
      <c r="JD1240" s="16"/>
    </row>
    <row r="1241" spans="1:264" s="6" customFormat="1" x14ac:dyDescent="0.25">
      <c r="A1241" s="55">
        <v>1237</v>
      </c>
      <c r="B1241" s="56">
        <f>ESTUDIANTES!B1241</f>
        <v>0</v>
      </c>
      <c r="C1241" s="56">
        <f>ESTUDIANTES!C1241</f>
        <v>0</v>
      </c>
      <c r="D1241" s="97">
        <f>ESTUDIANTES!D1241</f>
        <v>0</v>
      </c>
      <c r="E1241" s="97"/>
      <c r="F1241" s="97"/>
      <c r="G1241" s="97"/>
      <c r="H1241" s="57">
        <f>ESTUDIANTES!H1241</f>
        <v>0</v>
      </c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  <c r="AL1241" s="54"/>
      <c r="AM1241" s="54"/>
      <c r="AN1241" s="54"/>
      <c r="AO1241" s="54"/>
      <c r="AP1241" s="54"/>
      <c r="AQ1241" s="54"/>
      <c r="AR1241" s="54"/>
      <c r="AS1241" s="54"/>
      <c r="AT1241" s="54"/>
      <c r="AU1241" s="54"/>
      <c r="AV1241" s="54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4"/>
      <c r="BW1241" s="54"/>
      <c r="BX1241" s="54"/>
      <c r="BY1241" s="54"/>
      <c r="BZ1241" s="54"/>
      <c r="CA1241" s="54"/>
      <c r="CB1241" s="54"/>
      <c r="CC1241" s="54"/>
      <c r="CD1241" s="54"/>
      <c r="CE1241" s="54"/>
      <c r="CF1241" s="54"/>
      <c r="CG1241" s="54"/>
      <c r="CH1241" s="54"/>
      <c r="CI1241" s="54"/>
      <c r="CJ1241" s="54"/>
      <c r="CK1241" s="54"/>
      <c r="CL1241" s="54"/>
      <c r="CM1241" s="54"/>
      <c r="CN1241" s="54"/>
      <c r="CO1241" s="54"/>
      <c r="CP1241" s="54"/>
      <c r="CQ1241" s="54"/>
      <c r="CR1241" s="54"/>
      <c r="CS1241" s="54"/>
      <c r="CT1241" s="54"/>
      <c r="CU1241" s="54"/>
      <c r="CV1241" s="54"/>
      <c r="CW1241" s="54"/>
      <c r="CX1241" s="54"/>
      <c r="CY1241" s="54"/>
      <c r="CZ1241" s="54"/>
      <c r="DA1241" s="54"/>
      <c r="DB1241" s="54"/>
      <c r="DC1241" s="54"/>
      <c r="DD1241" s="54"/>
      <c r="DE1241" s="54"/>
      <c r="DF1241" s="54"/>
      <c r="DG1241" s="54"/>
      <c r="DH1241" s="54"/>
      <c r="DI1241" s="54"/>
      <c r="DJ1241" s="54"/>
      <c r="DK1241" s="54"/>
      <c r="DL1241" s="54"/>
      <c r="DM1241" s="54"/>
      <c r="DN1241" s="54"/>
      <c r="DO1241" s="54"/>
      <c r="DP1241" s="54"/>
      <c r="DQ1241" s="54"/>
      <c r="DR1241" s="54"/>
      <c r="DS1241" s="54"/>
      <c r="DT1241" s="54"/>
      <c r="DU1241" s="54"/>
      <c r="DV1241" s="54"/>
      <c r="DW1241" s="54"/>
      <c r="DX1241" s="54"/>
      <c r="DY1241" s="54"/>
      <c r="DZ1241" s="54"/>
      <c r="EA1241" s="54"/>
      <c r="EB1241" s="54"/>
      <c r="EC1241" s="54"/>
      <c r="ED1241" s="54"/>
      <c r="EE1241" s="54"/>
      <c r="EF1241" s="54"/>
      <c r="EG1241" s="54"/>
      <c r="EH1241" s="54"/>
      <c r="EI1241" s="54"/>
      <c r="EJ1241" s="54"/>
      <c r="EK1241" s="54"/>
      <c r="EL1241" s="54"/>
      <c r="EM1241" s="54"/>
      <c r="EN1241" s="54"/>
      <c r="EO1241" s="54"/>
      <c r="EP1241" s="54"/>
      <c r="EQ1241" s="54"/>
      <c r="ER1241" s="54"/>
      <c r="ES1241" s="54"/>
      <c r="ET1241" s="54"/>
      <c r="EU1241" s="54"/>
      <c r="EV1241" s="54"/>
      <c r="EW1241" s="54"/>
      <c r="EX1241" s="54"/>
      <c r="EY1241" s="54"/>
      <c r="EZ1241" s="54"/>
      <c r="FA1241" s="54"/>
      <c r="FB1241" s="54"/>
      <c r="FC1241" s="54"/>
      <c r="FD1241" s="54"/>
      <c r="FE1241" s="54"/>
      <c r="FF1241" s="54"/>
      <c r="FG1241" s="54"/>
      <c r="FH1241" s="54"/>
      <c r="FI1241" s="54"/>
      <c r="FJ1241" s="54"/>
      <c r="FK1241" s="54"/>
      <c r="FL1241" s="54"/>
      <c r="FM1241" s="54"/>
      <c r="FN1241" s="54"/>
      <c r="FO1241" s="54"/>
      <c r="FP1241" s="54"/>
      <c r="FQ1241" s="54"/>
      <c r="FR1241" s="54"/>
      <c r="FS1241" s="54"/>
      <c r="FT1241" s="54"/>
      <c r="FU1241" s="54"/>
      <c r="FV1241" s="54"/>
      <c r="FW1241" s="54"/>
      <c r="FX1241" s="54"/>
      <c r="FY1241" s="54"/>
      <c r="FZ1241" s="54"/>
      <c r="GA1241" s="54"/>
      <c r="GB1241" s="54"/>
      <c r="GC1241" s="54"/>
      <c r="GD1241" s="54"/>
      <c r="GE1241" s="54"/>
      <c r="GF1241" s="54"/>
      <c r="GG1241" s="54"/>
      <c r="GH1241" s="54"/>
      <c r="GI1241" s="54"/>
      <c r="GJ1241" s="54"/>
      <c r="GK1241" s="54"/>
      <c r="GL1241" s="54"/>
      <c r="GM1241" s="54"/>
      <c r="GN1241" s="54"/>
      <c r="GO1241" s="54"/>
      <c r="GP1241" s="54"/>
      <c r="GQ1241" s="54"/>
      <c r="GR1241" s="54"/>
      <c r="GS1241" s="54"/>
      <c r="GT1241" s="54"/>
      <c r="GU1241" s="54"/>
      <c r="GV1241" s="54"/>
      <c r="GW1241" s="54"/>
      <c r="GX1241" s="54"/>
      <c r="GY1241" s="54"/>
      <c r="GZ1241" s="54"/>
      <c r="HA1241" s="54"/>
      <c r="HB1241" s="54"/>
      <c r="HC1241" s="54"/>
      <c r="HD1241" s="54"/>
      <c r="HE1241" s="54"/>
      <c r="HF1241" s="54"/>
      <c r="HG1241" s="54"/>
      <c r="HH1241" s="54"/>
      <c r="HI1241" s="54"/>
      <c r="HJ1241" s="54"/>
      <c r="HK1241" s="54"/>
      <c r="HL1241" s="54"/>
      <c r="HM1241" s="54"/>
      <c r="HN1241" s="54"/>
      <c r="HO1241" s="54"/>
      <c r="HP1241" s="54"/>
      <c r="HQ1241" s="54"/>
      <c r="HR1241" s="54"/>
      <c r="HS1241" s="54"/>
      <c r="HT1241" s="54"/>
      <c r="HU1241" s="54"/>
      <c r="HV1241" s="54"/>
      <c r="HW1241" s="54"/>
      <c r="HX1241" s="54"/>
      <c r="HY1241" s="54"/>
      <c r="HZ1241" s="54"/>
      <c r="IA1241" s="54"/>
      <c r="IB1241" s="54"/>
      <c r="IC1241" s="54"/>
      <c r="ID1241" s="54"/>
      <c r="IE1241" s="54"/>
      <c r="IF1241" s="54"/>
      <c r="IG1241" s="54"/>
      <c r="IH1241" s="54"/>
      <c r="II1241" s="54"/>
      <c r="IJ1241" s="54"/>
      <c r="IK1241" s="54"/>
      <c r="IL1241" s="54"/>
      <c r="IM1241" s="54"/>
      <c r="IN1241" s="54"/>
      <c r="IO1241" s="54"/>
      <c r="IP1241" s="54"/>
      <c r="IQ1241" s="54"/>
      <c r="IR1241" s="54"/>
      <c r="IS1241" s="54"/>
      <c r="IT1241" s="54"/>
      <c r="IU1241" s="54"/>
      <c r="IV1241" s="54"/>
      <c r="IW1241" s="54"/>
      <c r="IX1241" s="54"/>
      <c r="IY1241" s="54"/>
      <c r="IZ1241" s="54"/>
      <c r="JA1241" s="16"/>
      <c r="JB1241" s="16"/>
      <c r="JC1241" s="16"/>
      <c r="JD1241" s="16"/>
    </row>
    <row r="1242" spans="1:264" s="6" customFormat="1" x14ac:dyDescent="0.25">
      <c r="A1242" s="55">
        <v>1238</v>
      </c>
      <c r="B1242" s="56">
        <f>ESTUDIANTES!B1242</f>
        <v>0</v>
      </c>
      <c r="C1242" s="56">
        <f>ESTUDIANTES!C1242</f>
        <v>0</v>
      </c>
      <c r="D1242" s="97">
        <f>ESTUDIANTES!D1242</f>
        <v>0</v>
      </c>
      <c r="E1242" s="97"/>
      <c r="F1242" s="97"/>
      <c r="G1242" s="97"/>
      <c r="H1242" s="57">
        <f>ESTUDIANTES!H1242</f>
        <v>0</v>
      </c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  <c r="AL1242" s="54"/>
      <c r="AM1242" s="54"/>
      <c r="AN1242" s="54"/>
      <c r="AO1242" s="54"/>
      <c r="AP1242" s="54"/>
      <c r="AQ1242" s="54"/>
      <c r="AR1242" s="54"/>
      <c r="AS1242" s="54"/>
      <c r="AT1242" s="54"/>
      <c r="AU1242" s="54"/>
      <c r="AV1242" s="54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  <c r="BO1242" s="54"/>
      <c r="BP1242" s="54"/>
      <c r="BQ1242" s="54"/>
      <c r="BR1242" s="54"/>
      <c r="BS1242" s="54"/>
      <c r="BT1242" s="54"/>
      <c r="BU1242" s="54"/>
      <c r="BV1242" s="54"/>
      <c r="BW1242" s="54"/>
      <c r="BX1242" s="54"/>
      <c r="BY1242" s="54"/>
      <c r="BZ1242" s="54"/>
      <c r="CA1242" s="54"/>
      <c r="CB1242" s="54"/>
      <c r="CC1242" s="54"/>
      <c r="CD1242" s="54"/>
      <c r="CE1242" s="54"/>
      <c r="CF1242" s="54"/>
      <c r="CG1242" s="54"/>
      <c r="CH1242" s="54"/>
      <c r="CI1242" s="54"/>
      <c r="CJ1242" s="54"/>
      <c r="CK1242" s="54"/>
      <c r="CL1242" s="54"/>
      <c r="CM1242" s="54"/>
      <c r="CN1242" s="54"/>
      <c r="CO1242" s="54"/>
      <c r="CP1242" s="54"/>
      <c r="CQ1242" s="54"/>
      <c r="CR1242" s="54"/>
      <c r="CS1242" s="54"/>
      <c r="CT1242" s="54"/>
      <c r="CU1242" s="54"/>
      <c r="CV1242" s="54"/>
      <c r="CW1242" s="54"/>
      <c r="CX1242" s="54"/>
      <c r="CY1242" s="54"/>
      <c r="CZ1242" s="54"/>
      <c r="DA1242" s="54"/>
      <c r="DB1242" s="54"/>
      <c r="DC1242" s="54"/>
      <c r="DD1242" s="54"/>
      <c r="DE1242" s="54"/>
      <c r="DF1242" s="54"/>
      <c r="DG1242" s="54"/>
      <c r="DH1242" s="54"/>
      <c r="DI1242" s="54"/>
      <c r="DJ1242" s="54"/>
      <c r="DK1242" s="54"/>
      <c r="DL1242" s="54"/>
      <c r="DM1242" s="54"/>
      <c r="DN1242" s="54"/>
      <c r="DO1242" s="54"/>
      <c r="DP1242" s="54"/>
      <c r="DQ1242" s="54"/>
      <c r="DR1242" s="54"/>
      <c r="DS1242" s="54"/>
      <c r="DT1242" s="54"/>
      <c r="DU1242" s="54"/>
      <c r="DV1242" s="54"/>
      <c r="DW1242" s="54"/>
      <c r="DX1242" s="54"/>
      <c r="DY1242" s="54"/>
      <c r="DZ1242" s="54"/>
      <c r="EA1242" s="54"/>
      <c r="EB1242" s="54"/>
      <c r="EC1242" s="54"/>
      <c r="ED1242" s="54"/>
      <c r="EE1242" s="54"/>
      <c r="EF1242" s="54"/>
      <c r="EG1242" s="54"/>
      <c r="EH1242" s="54"/>
      <c r="EI1242" s="54"/>
      <c r="EJ1242" s="54"/>
      <c r="EK1242" s="54"/>
      <c r="EL1242" s="54"/>
      <c r="EM1242" s="54"/>
      <c r="EN1242" s="54"/>
      <c r="EO1242" s="54"/>
      <c r="EP1242" s="54"/>
      <c r="EQ1242" s="54"/>
      <c r="ER1242" s="54"/>
      <c r="ES1242" s="54"/>
      <c r="ET1242" s="54"/>
      <c r="EU1242" s="54"/>
      <c r="EV1242" s="54"/>
      <c r="EW1242" s="54"/>
      <c r="EX1242" s="54"/>
      <c r="EY1242" s="54"/>
      <c r="EZ1242" s="54"/>
      <c r="FA1242" s="54"/>
      <c r="FB1242" s="54"/>
      <c r="FC1242" s="54"/>
      <c r="FD1242" s="54"/>
      <c r="FE1242" s="54"/>
      <c r="FF1242" s="54"/>
      <c r="FG1242" s="54"/>
      <c r="FH1242" s="54"/>
      <c r="FI1242" s="54"/>
      <c r="FJ1242" s="54"/>
      <c r="FK1242" s="54"/>
      <c r="FL1242" s="54"/>
      <c r="FM1242" s="54"/>
      <c r="FN1242" s="54"/>
      <c r="FO1242" s="54"/>
      <c r="FP1242" s="54"/>
      <c r="FQ1242" s="54"/>
      <c r="FR1242" s="54"/>
      <c r="FS1242" s="54"/>
      <c r="FT1242" s="54"/>
      <c r="FU1242" s="54"/>
      <c r="FV1242" s="54"/>
      <c r="FW1242" s="54"/>
      <c r="FX1242" s="54"/>
      <c r="FY1242" s="54"/>
      <c r="FZ1242" s="54"/>
      <c r="GA1242" s="54"/>
      <c r="GB1242" s="54"/>
      <c r="GC1242" s="54"/>
      <c r="GD1242" s="54"/>
      <c r="GE1242" s="54"/>
      <c r="GF1242" s="54"/>
      <c r="GG1242" s="54"/>
      <c r="GH1242" s="54"/>
      <c r="GI1242" s="54"/>
      <c r="GJ1242" s="54"/>
      <c r="GK1242" s="54"/>
      <c r="GL1242" s="54"/>
      <c r="GM1242" s="54"/>
      <c r="GN1242" s="54"/>
      <c r="GO1242" s="54"/>
      <c r="GP1242" s="54"/>
      <c r="GQ1242" s="54"/>
      <c r="GR1242" s="54"/>
      <c r="GS1242" s="54"/>
      <c r="GT1242" s="54"/>
      <c r="GU1242" s="54"/>
      <c r="GV1242" s="54"/>
      <c r="GW1242" s="54"/>
      <c r="GX1242" s="54"/>
      <c r="GY1242" s="54"/>
      <c r="GZ1242" s="54"/>
      <c r="HA1242" s="54"/>
      <c r="HB1242" s="54"/>
      <c r="HC1242" s="54"/>
      <c r="HD1242" s="54"/>
      <c r="HE1242" s="54"/>
      <c r="HF1242" s="54"/>
      <c r="HG1242" s="54"/>
      <c r="HH1242" s="54"/>
      <c r="HI1242" s="54"/>
      <c r="HJ1242" s="54"/>
      <c r="HK1242" s="54"/>
      <c r="HL1242" s="54"/>
      <c r="HM1242" s="54"/>
      <c r="HN1242" s="54"/>
      <c r="HO1242" s="54"/>
      <c r="HP1242" s="54"/>
      <c r="HQ1242" s="54"/>
      <c r="HR1242" s="54"/>
      <c r="HS1242" s="54"/>
      <c r="HT1242" s="54"/>
      <c r="HU1242" s="54"/>
      <c r="HV1242" s="54"/>
      <c r="HW1242" s="54"/>
      <c r="HX1242" s="54"/>
      <c r="HY1242" s="54"/>
      <c r="HZ1242" s="54"/>
      <c r="IA1242" s="54"/>
      <c r="IB1242" s="54"/>
      <c r="IC1242" s="54"/>
      <c r="ID1242" s="54"/>
      <c r="IE1242" s="54"/>
      <c r="IF1242" s="54"/>
      <c r="IG1242" s="54"/>
      <c r="IH1242" s="54"/>
      <c r="II1242" s="54"/>
      <c r="IJ1242" s="54"/>
      <c r="IK1242" s="54"/>
      <c r="IL1242" s="54"/>
      <c r="IM1242" s="54"/>
      <c r="IN1242" s="54"/>
      <c r="IO1242" s="54"/>
      <c r="IP1242" s="54"/>
      <c r="IQ1242" s="54"/>
      <c r="IR1242" s="54"/>
      <c r="IS1242" s="54"/>
      <c r="IT1242" s="54"/>
      <c r="IU1242" s="54"/>
      <c r="IV1242" s="54"/>
      <c r="IW1242" s="54"/>
      <c r="IX1242" s="54"/>
      <c r="IY1242" s="54"/>
      <c r="IZ1242" s="54"/>
      <c r="JA1242" s="16"/>
      <c r="JB1242" s="16"/>
      <c r="JC1242" s="16"/>
      <c r="JD1242" s="16"/>
    </row>
    <row r="1243" spans="1:264" s="6" customFormat="1" x14ac:dyDescent="0.25">
      <c r="A1243" s="55">
        <v>1239</v>
      </c>
      <c r="B1243" s="56">
        <f>ESTUDIANTES!B1243</f>
        <v>0</v>
      </c>
      <c r="C1243" s="56">
        <f>ESTUDIANTES!C1243</f>
        <v>0</v>
      </c>
      <c r="D1243" s="97">
        <f>ESTUDIANTES!D1243</f>
        <v>0</v>
      </c>
      <c r="E1243" s="97"/>
      <c r="F1243" s="97"/>
      <c r="G1243" s="97"/>
      <c r="H1243" s="57">
        <f>ESTUDIANTES!H1243</f>
        <v>0</v>
      </c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  <c r="AL1243" s="54"/>
      <c r="AM1243" s="54"/>
      <c r="AN1243" s="54"/>
      <c r="AO1243" s="54"/>
      <c r="AP1243" s="54"/>
      <c r="AQ1243" s="54"/>
      <c r="AR1243" s="54"/>
      <c r="AS1243" s="54"/>
      <c r="AT1243" s="54"/>
      <c r="AU1243" s="54"/>
      <c r="AV1243" s="54"/>
      <c r="AW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  <c r="BO1243" s="54"/>
      <c r="BP1243" s="54"/>
      <c r="BQ1243" s="54"/>
      <c r="BR1243" s="54"/>
      <c r="BS1243" s="54"/>
      <c r="BT1243" s="54"/>
      <c r="BU1243" s="54"/>
      <c r="BV1243" s="54"/>
      <c r="BW1243" s="54"/>
      <c r="BX1243" s="54"/>
      <c r="BY1243" s="54"/>
      <c r="BZ1243" s="54"/>
      <c r="CA1243" s="54"/>
      <c r="CB1243" s="54"/>
      <c r="CC1243" s="54"/>
      <c r="CD1243" s="54"/>
      <c r="CE1243" s="54"/>
      <c r="CF1243" s="54"/>
      <c r="CG1243" s="54"/>
      <c r="CH1243" s="54"/>
      <c r="CI1243" s="54"/>
      <c r="CJ1243" s="54"/>
      <c r="CK1243" s="54"/>
      <c r="CL1243" s="54"/>
      <c r="CM1243" s="54"/>
      <c r="CN1243" s="54"/>
      <c r="CO1243" s="54"/>
      <c r="CP1243" s="54"/>
      <c r="CQ1243" s="54"/>
      <c r="CR1243" s="54"/>
      <c r="CS1243" s="54"/>
      <c r="CT1243" s="54"/>
      <c r="CU1243" s="54"/>
      <c r="CV1243" s="54"/>
      <c r="CW1243" s="54"/>
      <c r="CX1243" s="54"/>
      <c r="CY1243" s="54"/>
      <c r="CZ1243" s="54"/>
      <c r="DA1243" s="54"/>
      <c r="DB1243" s="54"/>
      <c r="DC1243" s="54"/>
      <c r="DD1243" s="54"/>
      <c r="DE1243" s="54"/>
      <c r="DF1243" s="54"/>
      <c r="DG1243" s="54"/>
      <c r="DH1243" s="54"/>
      <c r="DI1243" s="54"/>
      <c r="DJ1243" s="54"/>
      <c r="DK1243" s="54"/>
      <c r="DL1243" s="54"/>
      <c r="DM1243" s="54"/>
      <c r="DN1243" s="54"/>
      <c r="DO1243" s="54"/>
      <c r="DP1243" s="54"/>
      <c r="DQ1243" s="54"/>
      <c r="DR1243" s="54"/>
      <c r="DS1243" s="54"/>
      <c r="DT1243" s="54"/>
      <c r="DU1243" s="54"/>
      <c r="DV1243" s="54"/>
      <c r="DW1243" s="54"/>
      <c r="DX1243" s="54"/>
      <c r="DY1243" s="54"/>
      <c r="DZ1243" s="54"/>
      <c r="EA1243" s="54"/>
      <c r="EB1243" s="54"/>
      <c r="EC1243" s="54"/>
      <c r="ED1243" s="54"/>
      <c r="EE1243" s="54"/>
      <c r="EF1243" s="54"/>
      <c r="EG1243" s="54"/>
      <c r="EH1243" s="54"/>
      <c r="EI1243" s="54"/>
      <c r="EJ1243" s="54"/>
      <c r="EK1243" s="54"/>
      <c r="EL1243" s="54"/>
      <c r="EM1243" s="54"/>
      <c r="EN1243" s="54"/>
      <c r="EO1243" s="54"/>
      <c r="EP1243" s="54"/>
      <c r="EQ1243" s="54"/>
      <c r="ER1243" s="54"/>
      <c r="ES1243" s="54"/>
      <c r="ET1243" s="54"/>
      <c r="EU1243" s="54"/>
      <c r="EV1243" s="54"/>
      <c r="EW1243" s="54"/>
      <c r="EX1243" s="54"/>
      <c r="EY1243" s="54"/>
      <c r="EZ1243" s="54"/>
      <c r="FA1243" s="54"/>
      <c r="FB1243" s="54"/>
      <c r="FC1243" s="54"/>
      <c r="FD1243" s="54"/>
      <c r="FE1243" s="54"/>
      <c r="FF1243" s="54"/>
      <c r="FG1243" s="54"/>
      <c r="FH1243" s="54"/>
      <c r="FI1243" s="54"/>
      <c r="FJ1243" s="54"/>
      <c r="FK1243" s="54"/>
      <c r="FL1243" s="54"/>
      <c r="FM1243" s="54"/>
      <c r="FN1243" s="54"/>
      <c r="FO1243" s="54"/>
      <c r="FP1243" s="54"/>
      <c r="FQ1243" s="54"/>
      <c r="FR1243" s="54"/>
      <c r="FS1243" s="54"/>
      <c r="FT1243" s="54"/>
      <c r="FU1243" s="54"/>
      <c r="FV1243" s="54"/>
      <c r="FW1243" s="54"/>
      <c r="FX1243" s="54"/>
      <c r="FY1243" s="54"/>
      <c r="FZ1243" s="54"/>
      <c r="GA1243" s="54"/>
      <c r="GB1243" s="54"/>
      <c r="GC1243" s="54"/>
      <c r="GD1243" s="54"/>
      <c r="GE1243" s="54"/>
      <c r="GF1243" s="54"/>
      <c r="GG1243" s="54"/>
      <c r="GH1243" s="54"/>
      <c r="GI1243" s="54"/>
      <c r="GJ1243" s="54"/>
      <c r="GK1243" s="54"/>
      <c r="GL1243" s="54"/>
      <c r="GM1243" s="54"/>
      <c r="GN1243" s="54"/>
      <c r="GO1243" s="54"/>
      <c r="GP1243" s="54"/>
      <c r="GQ1243" s="54"/>
      <c r="GR1243" s="54"/>
      <c r="GS1243" s="54"/>
      <c r="GT1243" s="54"/>
      <c r="GU1243" s="54"/>
      <c r="GV1243" s="54"/>
      <c r="GW1243" s="54"/>
      <c r="GX1243" s="54"/>
      <c r="GY1243" s="54"/>
      <c r="GZ1243" s="54"/>
      <c r="HA1243" s="54"/>
      <c r="HB1243" s="54"/>
      <c r="HC1243" s="54"/>
      <c r="HD1243" s="54"/>
      <c r="HE1243" s="54"/>
      <c r="HF1243" s="54"/>
      <c r="HG1243" s="54"/>
      <c r="HH1243" s="54"/>
      <c r="HI1243" s="54"/>
      <c r="HJ1243" s="54"/>
      <c r="HK1243" s="54"/>
      <c r="HL1243" s="54"/>
      <c r="HM1243" s="54"/>
      <c r="HN1243" s="54"/>
      <c r="HO1243" s="54"/>
      <c r="HP1243" s="54"/>
      <c r="HQ1243" s="54"/>
      <c r="HR1243" s="54"/>
      <c r="HS1243" s="54"/>
      <c r="HT1243" s="54"/>
      <c r="HU1243" s="54"/>
      <c r="HV1243" s="54"/>
      <c r="HW1243" s="54"/>
      <c r="HX1243" s="54"/>
      <c r="HY1243" s="54"/>
      <c r="HZ1243" s="54"/>
      <c r="IA1243" s="54"/>
      <c r="IB1243" s="54"/>
      <c r="IC1243" s="54"/>
      <c r="ID1243" s="54"/>
      <c r="IE1243" s="54"/>
      <c r="IF1243" s="54"/>
      <c r="IG1243" s="54"/>
      <c r="IH1243" s="54"/>
      <c r="II1243" s="54"/>
      <c r="IJ1243" s="54"/>
      <c r="IK1243" s="54"/>
      <c r="IL1243" s="54"/>
      <c r="IM1243" s="54"/>
      <c r="IN1243" s="54"/>
      <c r="IO1243" s="54"/>
      <c r="IP1243" s="54"/>
      <c r="IQ1243" s="54"/>
      <c r="IR1243" s="54"/>
      <c r="IS1243" s="54"/>
      <c r="IT1243" s="54"/>
      <c r="IU1243" s="54"/>
      <c r="IV1243" s="54"/>
      <c r="IW1243" s="54"/>
      <c r="IX1243" s="54"/>
      <c r="IY1243" s="54"/>
      <c r="IZ1243" s="54"/>
      <c r="JA1243" s="16"/>
      <c r="JB1243" s="16"/>
      <c r="JC1243" s="16"/>
      <c r="JD1243" s="16"/>
    </row>
    <row r="1244" spans="1:264" s="6" customFormat="1" x14ac:dyDescent="0.25">
      <c r="A1244" s="55">
        <v>1240</v>
      </c>
      <c r="B1244" s="56">
        <f>ESTUDIANTES!B1244</f>
        <v>0</v>
      </c>
      <c r="C1244" s="56">
        <f>ESTUDIANTES!C1244</f>
        <v>0</v>
      </c>
      <c r="D1244" s="97">
        <f>ESTUDIANTES!D1244</f>
        <v>0</v>
      </c>
      <c r="E1244" s="97"/>
      <c r="F1244" s="97"/>
      <c r="G1244" s="97"/>
      <c r="H1244" s="57">
        <f>ESTUDIANTES!H1244</f>
        <v>0</v>
      </c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  <c r="AL1244" s="54"/>
      <c r="AM1244" s="54"/>
      <c r="AN1244" s="54"/>
      <c r="AO1244" s="54"/>
      <c r="AP1244" s="54"/>
      <c r="AQ1244" s="54"/>
      <c r="AR1244" s="54"/>
      <c r="AS1244" s="54"/>
      <c r="AT1244" s="54"/>
      <c r="AU1244" s="54"/>
      <c r="AV1244" s="54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  <c r="BO1244" s="54"/>
      <c r="BP1244" s="54"/>
      <c r="BQ1244" s="54"/>
      <c r="BR1244" s="54"/>
      <c r="BS1244" s="54"/>
      <c r="BT1244" s="54"/>
      <c r="BU1244" s="54"/>
      <c r="BV1244" s="54"/>
      <c r="BW1244" s="54"/>
      <c r="BX1244" s="54"/>
      <c r="BY1244" s="54"/>
      <c r="BZ1244" s="54"/>
      <c r="CA1244" s="54"/>
      <c r="CB1244" s="54"/>
      <c r="CC1244" s="54"/>
      <c r="CD1244" s="54"/>
      <c r="CE1244" s="54"/>
      <c r="CF1244" s="54"/>
      <c r="CG1244" s="54"/>
      <c r="CH1244" s="54"/>
      <c r="CI1244" s="54"/>
      <c r="CJ1244" s="54"/>
      <c r="CK1244" s="54"/>
      <c r="CL1244" s="54"/>
      <c r="CM1244" s="54"/>
      <c r="CN1244" s="54"/>
      <c r="CO1244" s="54"/>
      <c r="CP1244" s="54"/>
      <c r="CQ1244" s="54"/>
      <c r="CR1244" s="54"/>
      <c r="CS1244" s="54"/>
      <c r="CT1244" s="54"/>
      <c r="CU1244" s="54"/>
      <c r="CV1244" s="54"/>
      <c r="CW1244" s="54"/>
      <c r="CX1244" s="54"/>
      <c r="CY1244" s="54"/>
      <c r="CZ1244" s="54"/>
      <c r="DA1244" s="54"/>
      <c r="DB1244" s="54"/>
      <c r="DC1244" s="54"/>
      <c r="DD1244" s="54"/>
      <c r="DE1244" s="54"/>
      <c r="DF1244" s="54"/>
      <c r="DG1244" s="54"/>
      <c r="DH1244" s="54"/>
      <c r="DI1244" s="54"/>
      <c r="DJ1244" s="54"/>
      <c r="DK1244" s="54"/>
      <c r="DL1244" s="54"/>
      <c r="DM1244" s="54"/>
      <c r="DN1244" s="54"/>
      <c r="DO1244" s="54"/>
      <c r="DP1244" s="54"/>
      <c r="DQ1244" s="54"/>
      <c r="DR1244" s="54"/>
      <c r="DS1244" s="54"/>
      <c r="DT1244" s="54"/>
      <c r="DU1244" s="54"/>
      <c r="DV1244" s="54"/>
      <c r="DW1244" s="54"/>
      <c r="DX1244" s="54"/>
      <c r="DY1244" s="54"/>
      <c r="DZ1244" s="54"/>
      <c r="EA1244" s="54"/>
      <c r="EB1244" s="54"/>
      <c r="EC1244" s="54"/>
      <c r="ED1244" s="54"/>
      <c r="EE1244" s="54"/>
      <c r="EF1244" s="54"/>
      <c r="EG1244" s="54"/>
      <c r="EH1244" s="54"/>
      <c r="EI1244" s="54"/>
      <c r="EJ1244" s="54"/>
      <c r="EK1244" s="54"/>
      <c r="EL1244" s="54"/>
      <c r="EM1244" s="54"/>
      <c r="EN1244" s="54"/>
      <c r="EO1244" s="54"/>
      <c r="EP1244" s="54"/>
      <c r="EQ1244" s="54"/>
      <c r="ER1244" s="54"/>
      <c r="ES1244" s="54"/>
      <c r="ET1244" s="54"/>
      <c r="EU1244" s="54"/>
      <c r="EV1244" s="54"/>
      <c r="EW1244" s="54"/>
      <c r="EX1244" s="54"/>
      <c r="EY1244" s="54"/>
      <c r="EZ1244" s="54"/>
      <c r="FA1244" s="54"/>
      <c r="FB1244" s="54"/>
      <c r="FC1244" s="54"/>
      <c r="FD1244" s="54"/>
      <c r="FE1244" s="54"/>
      <c r="FF1244" s="54"/>
      <c r="FG1244" s="54"/>
      <c r="FH1244" s="54"/>
      <c r="FI1244" s="54"/>
      <c r="FJ1244" s="54"/>
      <c r="FK1244" s="54"/>
      <c r="FL1244" s="54"/>
      <c r="FM1244" s="54"/>
      <c r="FN1244" s="54"/>
      <c r="FO1244" s="54"/>
      <c r="FP1244" s="54"/>
      <c r="FQ1244" s="54"/>
      <c r="FR1244" s="54"/>
      <c r="FS1244" s="54"/>
      <c r="FT1244" s="54"/>
      <c r="FU1244" s="54"/>
      <c r="FV1244" s="54"/>
      <c r="FW1244" s="54"/>
      <c r="FX1244" s="54"/>
      <c r="FY1244" s="54"/>
      <c r="FZ1244" s="54"/>
      <c r="GA1244" s="54"/>
      <c r="GB1244" s="54"/>
      <c r="GC1244" s="54"/>
      <c r="GD1244" s="54"/>
      <c r="GE1244" s="54"/>
      <c r="GF1244" s="54"/>
      <c r="GG1244" s="54"/>
      <c r="GH1244" s="54"/>
      <c r="GI1244" s="54"/>
      <c r="GJ1244" s="54"/>
      <c r="GK1244" s="54"/>
      <c r="GL1244" s="54"/>
      <c r="GM1244" s="54"/>
      <c r="GN1244" s="54"/>
      <c r="GO1244" s="54"/>
      <c r="GP1244" s="54"/>
      <c r="GQ1244" s="54"/>
      <c r="GR1244" s="54"/>
      <c r="GS1244" s="54"/>
      <c r="GT1244" s="54"/>
      <c r="GU1244" s="54"/>
      <c r="GV1244" s="54"/>
      <c r="GW1244" s="54"/>
      <c r="GX1244" s="54"/>
      <c r="GY1244" s="54"/>
      <c r="GZ1244" s="54"/>
      <c r="HA1244" s="54"/>
      <c r="HB1244" s="54"/>
      <c r="HC1244" s="54"/>
      <c r="HD1244" s="54"/>
      <c r="HE1244" s="54"/>
      <c r="HF1244" s="54"/>
      <c r="HG1244" s="54"/>
      <c r="HH1244" s="54"/>
      <c r="HI1244" s="54"/>
      <c r="HJ1244" s="54"/>
      <c r="HK1244" s="54"/>
      <c r="HL1244" s="54"/>
      <c r="HM1244" s="54"/>
      <c r="HN1244" s="54"/>
      <c r="HO1244" s="54"/>
      <c r="HP1244" s="54"/>
      <c r="HQ1244" s="54"/>
      <c r="HR1244" s="54"/>
      <c r="HS1244" s="54"/>
      <c r="HT1244" s="54"/>
      <c r="HU1244" s="54"/>
      <c r="HV1244" s="54"/>
      <c r="HW1244" s="54"/>
      <c r="HX1244" s="54"/>
      <c r="HY1244" s="54"/>
      <c r="HZ1244" s="54"/>
      <c r="IA1244" s="54"/>
      <c r="IB1244" s="54"/>
      <c r="IC1244" s="54"/>
      <c r="ID1244" s="54"/>
      <c r="IE1244" s="54"/>
      <c r="IF1244" s="54"/>
      <c r="IG1244" s="54"/>
      <c r="IH1244" s="54"/>
      <c r="II1244" s="54"/>
      <c r="IJ1244" s="54"/>
      <c r="IK1244" s="54"/>
      <c r="IL1244" s="54"/>
      <c r="IM1244" s="54"/>
      <c r="IN1244" s="54"/>
      <c r="IO1244" s="54"/>
      <c r="IP1244" s="54"/>
      <c r="IQ1244" s="54"/>
      <c r="IR1244" s="54"/>
      <c r="IS1244" s="54"/>
      <c r="IT1244" s="54"/>
      <c r="IU1244" s="54"/>
      <c r="IV1244" s="54"/>
      <c r="IW1244" s="54"/>
      <c r="IX1244" s="54"/>
      <c r="IY1244" s="54"/>
      <c r="IZ1244" s="54"/>
      <c r="JA1244" s="16"/>
      <c r="JB1244" s="16"/>
      <c r="JC1244" s="16"/>
      <c r="JD1244" s="16"/>
    </row>
    <row r="1245" spans="1:264" s="6" customFormat="1" x14ac:dyDescent="0.25">
      <c r="A1245" s="55">
        <v>1241</v>
      </c>
      <c r="B1245" s="56">
        <f>ESTUDIANTES!B1245</f>
        <v>0</v>
      </c>
      <c r="C1245" s="56">
        <f>ESTUDIANTES!C1245</f>
        <v>0</v>
      </c>
      <c r="D1245" s="97">
        <f>ESTUDIANTES!D1245</f>
        <v>0</v>
      </c>
      <c r="E1245" s="97"/>
      <c r="F1245" s="97"/>
      <c r="G1245" s="97"/>
      <c r="H1245" s="57">
        <f>ESTUDIANTES!H1245</f>
        <v>0</v>
      </c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  <c r="T1245" s="54"/>
      <c r="U1245" s="54"/>
      <c r="V1245" s="54"/>
      <c r="W1245" s="54"/>
      <c r="X1245" s="54"/>
      <c r="Y1245" s="54"/>
      <c r="Z1245" s="54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  <c r="AL1245" s="54"/>
      <c r="AM1245" s="54"/>
      <c r="AN1245" s="54"/>
      <c r="AO1245" s="54"/>
      <c r="AP1245" s="54"/>
      <c r="AQ1245" s="54"/>
      <c r="AR1245" s="54"/>
      <c r="AS1245" s="54"/>
      <c r="AT1245" s="54"/>
      <c r="AU1245" s="54"/>
      <c r="AV1245" s="54"/>
      <c r="AW1245" s="54"/>
      <c r="AX1245" s="54"/>
      <c r="AY1245" s="54"/>
      <c r="AZ1245" s="54"/>
      <c r="BA1245" s="54"/>
      <c r="BB1245" s="54"/>
      <c r="BC1245" s="54"/>
      <c r="BD1245" s="54"/>
      <c r="BE1245" s="54"/>
      <c r="BF1245" s="54"/>
      <c r="BG1245" s="54"/>
      <c r="BH1245" s="54"/>
      <c r="BI1245" s="54"/>
      <c r="BJ1245" s="54"/>
      <c r="BK1245" s="54"/>
      <c r="BL1245" s="54"/>
      <c r="BM1245" s="54"/>
      <c r="BN1245" s="54"/>
      <c r="BO1245" s="54"/>
      <c r="BP1245" s="54"/>
      <c r="BQ1245" s="54"/>
      <c r="BR1245" s="54"/>
      <c r="BS1245" s="54"/>
      <c r="BT1245" s="54"/>
      <c r="BU1245" s="54"/>
      <c r="BV1245" s="54"/>
      <c r="BW1245" s="54"/>
      <c r="BX1245" s="54"/>
      <c r="BY1245" s="54"/>
      <c r="BZ1245" s="54"/>
      <c r="CA1245" s="54"/>
      <c r="CB1245" s="54"/>
      <c r="CC1245" s="54"/>
      <c r="CD1245" s="54"/>
      <c r="CE1245" s="54"/>
      <c r="CF1245" s="54"/>
      <c r="CG1245" s="54"/>
      <c r="CH1245" s="54"/>
      <c r="CI1245" s="54"/>
      <c r="CJ1245" s="54"/>
      <c r="CK1245" s="54"/>
      <c r="CL1245" s="54"/>
      <c r="CM1245" s="54"/>
      <c r="CN1245" s="54"/>
      <c r="CO1245" s="54"/>
      <c r="CP1245" s="54"/>
      <c r="CQ1245" s="54"/>
      <c r="CR1245" s="54"/>
      <c r="CS1245" s="54"/>
      <c r="CT1245" s="54"/>
      <c r="CU1245" s="54"/>
      <c r="CV1245" s="54"/>
      <c r="CW1245" s="54"/>
      <c r="CX1245" s="54"/>
      <c r="CY1245" s="54"/>
      <c r="CZ1245" s="54"/>
      <c r="DA1245" s="54"/>
      <c r="DB1245" s="54"/>
      <c r="DC1245" s="54"/>
      <c r="DD1245" s="54"/>
      <c r="DE1245" s="54"/>
      <c r="DF1245" s="54"/>
      <c r="DG1245" s="54"/>
      <c r="DH1245" s="54"/>
      <c r="DI1245" s="54"/>
      <c r="DJ1245" s="54"/>
      <c r="DK1245" s="54"/>
      <c r="DL1245" s="54"/>
      <c r="DM1245" s="54"/>
      <c r="DN1245" s="54"/>
      <c r="DO1245" s="54"/>
      <c r="DP1245" s="54"/>
      <c r="DQ1245" s="54"/>
      <c r="DR1245" s="54"/>
      <c r="DS1245" s="54"/>
      <c r="DT1245" s="54"/>
      <c r="DU1245" s="54"/>
      <c r="DV1245" s="54"/>
      <c r="DW1245" s="54"/>
      <c r="DX1245" s="54"/>
      <c r="DY1245" s="54"/>
      <c r="DZ1245" s="54"/>
      <c r="EA1245" s="54"/>
      <c r="EB1245" s="54"/>
      <c r="EC1245" s="54"/>
      <c r="ED1245" s="54"/>
      <c r="EE1245" s="54"/>
      <c r="EF1245" s="54"/>
      <c r="EG1245" s="54"/>
      <c r="EH1245" s="54"/>
      <c r="EI1245" s="54"/>
      <c r="EJ1245" s="54"/>
      <c r="EK1245" s="54"/>
      <c r="EL1245" s="54"/>
      <c r="EM1245" s="54"/>
      <c r="EN1245" s="54"/>
      <c r="EO1245" s="54"/>
      <c r="EP1245" s="54"/>
      <c r="EQ1245" s="54"/>
      <c r="ER1245" s="54"/>
      <c r="ES1245" s="54"/>
      <c r="ET1245" s="54"/>
      <c r="EU1245" s="54"/>
      <c r="EV1245" s="54"/>
      <c r="EW1245" s="54"/>
      <c r="EX1245" s="54"/>
      <c r="EY1245" s="54"/>
      <c r="EZ1245" s="54"/>
      <c r="FA1245" s="54"/>
      <c r="FB1245" s="54"/>
      <c r="FC1245" s="54"/>
      <c r="FD1245" s="54"/>
      <c r="FE1245" s="54"/>
      <c r="FF1245" s="54"/>
      <c r="FG1245" s="54"/>
      <c r="FH1245" s="54"/>
      <c r="FI1245" s="54"/>
      <c r="FJ1245" s="54"/>
      <c r="FK1245" s="54"/>
      <c r="FL1245" s="54"/>
      <c r="FM1245" s="54"/>
      <c r="FN1245" s="54"/>
      <c r="FO1245" s="54"/>
      <c r="FP1245" s="54"/>
      <c r="FQ1245" s="54"/>
      <c r="FR1245" s="54"/>
      <c r="FS1245" s="54"/>
      <c r="FT1245" s="54"/>
      <c r="FU1245" s="54"/>
      <c r="FV1245" s="54"/>
      <c r="FW1245" s="54"/>
      <c r="FX1245" s="54"/>
      <c r="FY1245" s="54"/>
      <c r="FZ1245" s="54"/>
      <c r="GA1245" s="54"/>
      <c r="GB1245" s="54"/>
      <c r="GC1245" s="54"/>
      <c r="GD1245" s="54"/>
      <c r="GE1245" s="54"/>
      <c r="GF1245" s="54"/>
      <c r="GG1245" s="54"/>
      <c r="GH1245" s="54"/>
      <c r="GI1245" s="54"/>
      <c r="GJ1245" s="54"/>
      <c r="GK1245" s="54"/>
      <c r="GL1245" s="54"/>
      <c r="GM1245" s="54"/>
      <c r="GN1245" s="54"/>
      <c r="GO1245" s="54"/>
      <c r="GP1245" s="54"/>
      <c r="GQ1245" s="54"/>
      <c r="GR1245" s="54"/>
      <c r="GS1245" s="54"/>
      <c r="GT1245" s="54"/>
      <c r="GU1245" s="54"/>
      <c r="GV1245" s="54"/>
      <c r="GW1245" s="54"/>
      <c r="GX1245" s="54"/>
      <c r="GY1245" s="54"/>
      <c r="GZ1245" s="54"/>
      <c r="HA1245" s="54"/>
      <c r="HB1245" s="54"/>
      <c r="HC1245" s="54"/>
      <c r="HD1245" s="54"/>
      <c r="HE1245" s="54"/>
      <c r="HF1245" s="54"/>
      <c r="HG1245" s="54"/>
      <c r="HH1245" s="54"/>
      <c r="HI1245" s="54"/>
      <c r="HJ1245" s="54"/>
      <c r="HK1245" s="54"/>
      <c r="HL1245" s="54"/>
      <c r="HM1245" s="54"/>
      <c r="HN1245" s="54"/>
      <c r="HO1245" s="54"/>
      <c r="HP1245" s="54"/>
      <c r="HQ1245" s="54"/>
      <c r="HR1245" s="54"/>
      <c r="HS1245" s="54"/>
      <c r="HT1245" s="54"/>
      <c r="HU1245" s="54"/>
      <c r="HV1245" s="54"/>
      <c r="HW1245" s="54"/>
      <c r="HX1245" s="54"/>
      <c r="HY1245" s="54"/>
      <c r="HZ1245" s="54"/>
      <c r="IA1245" s="54"/>
      <c r="IB1245" s="54"/>
      <c r="IC1245" s="54"/>
      <c r="ID1245" s="54"/>
      <c r="IE1245" s="54"/>
      <c r="IF1245" s="54"/>
      <c r="IG1245" s="54"/>
      <c r="IH1245" s="54"/>
      <c r="II1245" s="54"/>
      <c r="IJ1245" s="54"/>
      <c r="IK1245" s="54"/>
      <c r="IL1245" s="54"/>
      <c r="IM1245" s="54"/>
      <c r="IN1245" s="54"/>
      <c r="IO1245" s="54"/>
      <c r="IP1245" s="54"/>
      <c r="IQ1245" s="54"/>
      <c r="IR1245" s="54"/>
      <c r="IS1245" s="54"/>
      <c r="IT1245" s="54"/>
      <c r="IU1245" s="54"/>
      <c r="IV1245" s="54"/>
      <c r="IW1245" s="54"/>
      <c r="IX1245" s="54"/>
      <c r="IY1245" s="54"/>
      <c r="IZ1245" s="54"/>
      <c r="JA1245" s="16"/>
      <c r="JB1245" s="16"/>
      <c r="JC1245" s="16"/>
      <c r="JD1245" s="16"/>
    </row>
    <row r="1246" spans="1:264" s="6" customFormat="1" x14ac:dyDescent="0.25">
      <c r="A1246" s="55">
        <v>1242</v>
      </c>
      <c r="B1246" s="56">
        <f>ESTUDIANTES!B1246</f>
        <v>0</v>
      </c>
      <c r="C1246" s="56">
        <f>ESTUDIANTES!C1246</f>
        <v>0</v>
      </c>
      <c r="D1246" s="97">
        <f>ESTUDIANTES!D1246</f>
        <v>0</v>
      </c>
      <c r="E1246" s="97"/>
      <c r="F1246" s="97"/>
      <c r="G1246" s="97"/>
      <c r="H1246" s="57">
        <f>ESTUDIANTES!H1246</f>
        <v>0</v>
      </c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  <c r="AL1246" s="54"/>
      <c r="AM1246" s="54"/>
      <c r="AN1246" s="54"/>
      <c r="AO1246" s="54"/>
      <c r="AP1246" s="54"/>
      <c r="AQ1246" s="54"/>
      <c r="AR1246" s="54"/>
      <c r="AS1246" s="54"/>
      <c r="AT1246" s="54"/>
      <c r="AU1246" s="54"/>
      <c r="AV1246" s="54"/>
      <c r="AW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4"/>
      <c r="BI1246" s="54"/>
      <c r="BJ1246" s="54"/>
      <c r="BK1246" s="54"/>
      <c r="BL1246" s="54"/>
      <c r="BM1246" s="54"/>
      <c r="BN1246" s="54"/>
      <c r="BO1246" s="54"/>
      <c r="BP1246" s="54"/>
      <c r="BQ1246" s="54"/>
      <c r="BR1246" s="54"/>
      <c r="BS1246" s="54"/>
      <c r="BT1246" s="54"/>
      <c r="BU1246" s="54"/>
      <c r="BV1246" s="54"/>
      <c r="BW1246" s="54"/>
      <c r="BX1246" s="54"/>
      <c r="BY1246" s="54"/>
      <c r="BZ1246" s="54"/>
      <c r="CA1246" s="54"/>
      <c r="CB1246" s="54"/>
      <c r="CC1246" s="54"/>
      <c r="CD1246" s="54"/>
      <c r="CE1246" s="54"/>
      <c r="CF1246" s="54"/>
      <c r="CG1246" s="54"/>
      <c r="CH1246" s="54"/>
      <c r="CI1246" s="54"/>
      <c r="CJ1246" s="54"/>
      <c r="CK1246" s="54"/>
      <c r="CL1246" s="54"/>
      <c r="CM1246" s="54"/>
      <c r="CN1246" s="54"/>
      <c r="CO1246" s="54"/>
      <c r="CP1246" s="54"/>
      <c r="CQ1246" s="54"/>
      <c r="CR1246" s="54"/>
      <c r="CS1246" s="54"/>
      <c r="CT1246" s="54"/>
      <c r="CU1246" s="54"/>
      <c r="CV1246" s="54"/>
      <c r="CW1246" s="54"/>
      <c r="CX1246" s="54"/>
      <c r="CY1246" s="54"/>
      <c r="CZ1246" s="54"/>
      <c r="DA1246" s="54"/>
      <c r="DB1246" s="54"/>
      <c r="DC1246" s="54"/>
      <c r="DD1246" s="54"/>
      <c r="DE1246" s="54"/>
      <c r="DF1246" s="54"/>
      <c r="DG1246" s="54"/>
      <c r="DH1246" s="54"/>
      <c r="DI1246" s="54"/>
      <c r="DJ1246" s="54"/>
      <c r="DK1246" s="54"/>
      <c r="DL1246" s="54"/>
      <c r="DM1246" s="54"/>
      <c r="DN1246" s="54"/>
      <c r="DO1246" s="54"/>
      <c r="DP1246" s="54"/>
      <c r="DQ1246" s="54"/>
      <c r="DR1246" s="54"/>
      <c r="DS1246" s="54"/>
      <c r="DT1246" s="54"/>
      <c r="DU1246" s="54"/>
      <c r="DV1246" s="54"/>
      <c r="DW1246" s="54"/>
      <c r="DX1246" s="54"/>
      <c r="DY1246" s="54"/>
      <c r="DZ1246" s="54"/>
      <c r="EA1246" s="54"/>
      <c r="EB1246" s="54"/>
      <c r="EC1246" s="54"/>
      <c r="ED1246" s="54"/>
      <c r="EE1246" s="54"/>
      <c r="EF1246" s="54"/>
      <c r="EG1246" s="54"/>
      <c r="EH1246" s="54"/>
      <c r="EI1246" s="54"/>
      <c r="EJ1246" s="54"/>
      <c r="EK1246" s="54"/>
      <c r="EL1246" s="54"/>
      <c r="EM1246" s="54"/>
      <c r="EN1246" s="54"/>
      <c r="EO1246" s="54"/>
      <c r="EP1246" s="54"/>
      <c r="EQ1246" s="54"/>
      <c r="ER1246" s="54"/>
      <c r="ES1246" s="54"/>
      <c r="ET1246" s="54"/>
      <c r="EU1246" s="54"/>
      <c r="EV1246" s="54"/>
      <c r="EW1246" s="54"/>
      <c r="EX1246" s="54"/>
      <c r="EY1246" s="54"/>
      <c r="EZ1246" s="54"/>
      <c r="FA1246" s="54"/>
      <c r="FB1246" s="54"/>
      <c r="FC1246" s="54"/>
      <c r="FD1246" s="54"/>
      <c r="FE1246" s="54"/>
      <c r="FF1246" s="54"/>
      <c r="FG1246" s="54"/>
      <c r="FH1246" s="54"/>
      <c r="FI1246" s="54"/>
      <c r="FJ1246" s="54"/>
      <c r="FK1246" s="54"/>
      <c r="FL1246" s="54"/>
      <c r="FM1246" s="54"/>
      <c r="FN1246" s="54"/>
      <c r="FO1246" s="54"/>
      <c r="FP1246" s="54"/>
      <c r="FQ1246" s="54"/>
      <c r="FR1246" s="54"/>
      <c r="FS1246" s="54"/>
      <c r="FT1246" s="54"/>
      <c r="FU1246" s="54"/>
      <c r="FV1246" s="54"/>
      <c r="FW1246" s="54"/>
      <c r="FX1246" s="54"/>
      <c r="FY1246" s="54"/>
      <c r="FZ1246" s="54"/>
      <c r="GA1246" s="54"/>
      <c r="GB1246" s="54"/>
      <c r="GC1246" s="54"/>
      <c r="GD1246" s="54"/>
      <c r="GE1246" s="54"/>
      <c r="GF1246" s="54"/>
      <c r="GG1246" s="54"/>
      <c r="GH1246" s="54"/>
      <c r="GI1246" s="54"/>
      <c r="GJ1246" s="54"/>
      <c r="GK1246" s="54"/>
      <c r="GL1246" s="54"/>
      <c r="GM1246" s="54"/>
      <c r="GN1246" s="54"/>
      <c r="GO1246" s="54"/>
      <c r="GP1246" s="54"/>
      <c r="GQ1246" s="54"/>
      <c r="GR1246" s="54"/>
      <c r="GS1246" s="54"/>
      <c r="GT1246" s="54"/>
      <c r="GU1246" s="54"/>
      <c r="GV1246" s="54"/>
      <c r="GW1246" s="54"/>
      <c r="GX1246" s="54"/>
      <c r="GY1246" s="54"/>
      <c r="GZ1246" s="54"/>
      <c r="HA1246" s="54"/>
      <c r="HB1246" s="54"/>
      <c r="HC1246" s="54"/>
      <c r="HD1246" s="54"/>
      <c r="HE1246" s="54"/>
      <c r="HF1246" s="54"/>
      <c r="HG1246" s="54"/>
      <c r="HH1246" s="54"/>
      <c r="HI1246" s="54"/>
      <c r="HJ1246" s="54"/>
      <c r="HK1246" s="54"/>
      <c r="HL1246" s="54"/>
      <c r="HM1246" s="54"/>
      <c r="HN1246" s="54"/>
      <c r="HO1246" s="54"/>
      <c r="HP1246" s="54"/>
      <c r="HQ1246" s="54"/>
      <c r="HR1246" s="54"/>
      <c r="HS1246" s="54"/>
      <c r="HT1246" s="54"/>
      <c r="HU1246" s="54"/>
      <c r="HV1246" s="54"/>
      <c r="HW1246" s="54"/>
      <c r="HX1246" s="54"/>
      <c r="HY1246" s="54"/>
      <c r="HZ1246" s="54"/>
      <c r="IA1246" s="54"/>
      <c r="IB1246" s="54"/>
      <c r="IC1246" s="54"/>
      <c r="ID1246" s="54"/>
      <c r="IE1246" s="54"/>
      <c r="IF1246" s="54"/>
      <c r="IG1246" s="54"/>
      <c r="IH1246" s="54"/>
      <c r="II1246" s="54"/>
      <c r="IJ1246" s="54"/>
      <c r="IK1246" s="54"/>
      <c r="IL1246" s="54"/>
      <c r="IM1246" s="54"/>
      <c r="IN1246" s="54"/>
      <c r="IO1246" s="54"/>
      <c r="IP1246" s="54"/>
      <c r="IQ1246" s="54"/>
      <c r="IR1246" s="54"/>
      <c r="IS1246" s="54"/>
      <c r="IT1246" s="54"/>
      <c r="IU1246" s="54"/>
      <c r="IV1246" s="54"/>
      <c r="IW1246" s="54"/>
      <c r="IX1246" s="54"/>
      <c r="IY1246" s="54"/>
      <c r="IZ1246" s="54"/>
      <c r="JA1246" s="16"/>
      <c r="JB1246" s="16"/>
      <c r="JC1246" s="16"/>
      <c r="JD1246" s="16"/>
    </row>
    <row r="1247" spans="1:264" s="6" customFormat="1" x14ac:dyDescent="0.25">
      <c r="A1247" s="55">
        <v>1243</v>
      </c>
      <c r="B1247" s="56">
        <f>ESTUDIANTES!B1247</f>
        <v>0</v>
      </c>
      <c r="C1247" s="56">
        <f>ESTUDIANTES!C1247</f>
        <v>0</v>
      </c>
      <c r="D1247" s="97">
        <f>ESTUDIANTES!D1247</f>
        <v>0</v>
      </c>
      <c r="E1247" s="97"/>
      <c r="F1247" s="97"/>
      <c r="G1247" s="97"/>
      <c r="H1247" s="57">
        <f>ESTUDIANTES!H1247</f>
        <v>0</v>
      </c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54"/>
      <c r="U1247" s="54"/>
      <c r="V1247" s="54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  <c r="AL1247" s="54"/>
      <c r="AM1247" s="54"/>
      <c r="AN1247" s="54"/>
      <c r="AO1247" s="54"/>
      <c r="AP1247" s="54"/>
      <c r="AQ1247" s="54"/>
      <c r="AR1247" s="54"/>
      <c r="AS1247" s="54"/>
      <c r="AT1247" s="54"/>
      <c r="AU1247" s="54"/>
      <c r="AV1247" s="54"/>
      <c r="AW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  <c r="BO1247" s="54"/>
      <c r="BP1247" s="54"/>
      <c r="BQ1247" s="54"/>
      <c r="BR1247" s="54"/>
      <c r="BS1247" s="54"/>
      <c r="BT1247" s="54"/>
      <c r="BU1247" s="54"/>
      <c r="BV1247" s="54"/>
      <c r="BW1247" s="54"/>
      <c r="BX1247" s="54"/>
      <c r="BY1247" s="54"/>
      <c r="BZ1247" s="54"/>
      <c r="CA1247" s="54"/>
      <c r="CB1247" s="54"/>
      <c r="CC1247" s="54"/>
      <c r="CD1247" s="54"/>
      <c r="CE1247" s="54"/>
      <c r="CF1247" s="54"/>
      <c r="CG1247" s="54"/>
      <c r="CH1247" s="54"/>
      <c r="CI1247" s="54"/>
      <c r="CJ1247" s="54"/>
      <c r="CK1247" s="54"/>
      <c r="CL1247" s="54"/>
      <c r="CM1247" s="54"/>
      <c r="CN1247" s="54"/>
      <c r="CO1247" s="54"/>
      <c r="CP1247" s="54"/>
      <c r="CQ1247" s="54"/>
      <c r="CR1247" s="54"/>
      <c r="CS1247" s="54"/>
      <c r="CT1247" s="54"/>
      <c r="CU1247" s="54"/>
      <c r="CV1247" s="54"/>
      <c r="CW1247" s="54"/>
      <c r="CX1247" s="54"/>
      <c r="CY1247" s="54"/>
      <c r="CZ1247" s="54"/>
      <c r="DA1247" s="54"/>
      <c r="DB1247" s="54"/>
      <c r="DC1247" s="54"/>
      <c r="DD1247" s="54"/>
      <c r="DE1247" s="54"/>
      <c r="DF1247" s="54"/>
      <c r="DG1247" s="54"/>
      <c r="DH1247" s="54"/>
      <c r="DI1247" s="54"/>
      <c r="DJ1247" s="54"/>
      <c r="DK1247" s="54"/>
      <c r="DL1247" s="54"/>
      <c r="DM1247" s="54"/>
      <c r="DN1247" s="54"/>
      <c r="DO1247" s="54"/>
      <c r="DP1247" s="54"/>
      <c r="DQ1247" s="54"/>
      <c r="DR1247" s="54"/>
      <c r="DS1247" s="54"/>
      <c r="DT1247" s="54"/>
      <c r="DU1247" s="54"/>
      <c r="DV1247" s="54"/>
      <c r="DW1247" s="54"/>
      <c r="DX1247" s="54"/>
      <c r="DY1247" s="54"/>
      <c r="DZ1247" s="54"/>
      <c r="EA1247" s="54"/>
      <c r="EB1247" s="54"/>
      <c r="EC1247" s="54"/>
      <c r="ED1247" s="54"/>
      <c r="EE1247" s="54"/>
      <c r="EF1247" s="54"/>
      <c r="EG1247" s="54"/>
      <c r="EH1247" s="54"/>
      <c r="EI1247" s="54"/>
      <c r="EJ1247" s="54"/>
      <c r="EK1247" s="54"/>
      <c r="EL1247" s="54"/>
      <c r="EM1247" s="54"/>
      <c r="EN1247" s="54"/>
      <c r="EO1247" s="54"/>
      <c r="EP1247" s="54"/>
      <c r="EQ1247" s="54"/>
      <c r="ER1247" s="54"/>
      <c r="ES1247" s="54"/>
      <c r="ET1247" s="54"/>
      <c r="EU1247" s="54"/>
      <c r="EV1247" s="54"/>
      <c r="EW1247" s="54"/>
      <c r="EX1247" s="54"/>
      <c r="EY1247" s="54"/>
      <c r="EZ1247" s="54"/>
      <c r="FA1247" s="54"/>
      <c r="FB1247" s="54"/>
      <c r="FC1247" s="54"/>
      <c r="FD1247" s="54"/>
      <c r="FE1247" s="54"/>
      <c r="FF1247" s="54"/>
      <c r="FG1247" s="54"/>
      <c r="FH1247" s="54"/>
      <c r="FI1247" s="54"/>
      <c r="FJ1247" s="54"/>
      <c r="FK1247" s="54"/>
      <c r="FL1247" s="54"/>
      <c r="FM1247" s="54"/>
      <c r="FN1247" s="54"/>
      <c r="FO1247" s="54"/>
      <c r="FP1247" s="54"/>
      <c r="FQ1247" s="54"/>
      <c r="FR1247" s="54"/>
      <c r="FS1247" s="54"/>
      <c r="FT1247" s="54"/>
      <c r="FU1247" s="54"/>
      <c r="FV1247" s="54"/>
      <c r="FW1247" s="54"/>
      <c r="FX1247" s="54"/>
      <c r="FY1247" s="54"/>
      <c r="FZ1247" s="54"/>
      <c r="GA1247" s="54"/>
      <c r="GB1247" s="54"/>
      <c r="GC1247" s="54"/>
      <c r="GD1247" s="54"/>
      <c r="GE1247" s="54"/>
      <c r="GF1247" s="54"/>
      <c r="GG1247" s="54"/>
      <c r="GH1247" s="54"/>
      <c r="GI1247" s="54"/>
      <c r="GJ1247" s="54"/>
      <c r="GK1247" s="54"/>
      <c r="GL1247" s="54"/>
      <c r="GM1247" s="54"/>
      <c r="GN1247" s="54"/>
      <c r="GO1247" s="54"/>
      <c r="GP1247" s="54"/>
      <c r="GQ1247" s="54"/>
      <c r="GR1247" s="54"/>
      <c r="GS1247" s="54"/>
      <c r="GT1247" s="54"/>
      <c r="GU1247" s="54"/>
      <c r="GV1247" s="54"/>
      <c r="GW1247" s="54"/>
      <c r="GX1247" s="54"/>
      <c r="GY1247" s="54"/>
      <c r="GZ1247" s="54"/>
      <c r="HA1247" s="54"/>
      <c r="HB1247" s="54"/>
      <c r="HC1247" s="54"/>
      <c r="HD1247" s="54"/>
      <c r="HE1247" s="54"/>
      <c r="HF1247" s="54"/>
      <c r="HG1247" s="54"/>
      <c r="HH1247" s="54"/>
      <c r="HI1247" s="54"/>
      <c r="HJ1247" s="54"/>
      <c r="HK1247" s="54"/>
      <c r="HL1247" s="54"/>
      <c r="HM1247" s="54"/>
      <c r="HN1247" s="54"/>
      <c r="HO1247" s="54"/>
      <c r="HP1247" s="54"/>
      <c r="HQ1247" s="54"/>
      <c r="HR1247" s="54"/>
      <c r="HS1247" s="54"/>
      <c r="HT1247" s="54"/>
      <c r="HU1247" s="54"/>
      <c r="HV1247" s="54"/>
      <c r="HW1247" s="54"/>
      <c r="HX1247" s="54"/>
      <c r="HY1247" s="54"/>
      <c r="HZ1247" s="54"/>
      <c r="IA1247" s="54"/>
      <c r="IB1247" s="54"/>
      <c r="IC1247" s="54"/>
      <c r="ID1247" s="54"/>
      <c r="IE1247" s="54"/>
      <c r="IF1247" s="54"/>
      <c r="IG1247" s="54"/>
      <c r="IH1247" s="54"/>
      <c r="II1247" s="54"/>
      <c r="IJ1247" s="54"/>
      <c r="IK1247" s="54"/>
      <c r="IL1247" s="54"/>
      <c r="IM1247" s="54"/>
      <c r="IN1247" s="54"/>
      <c r="IO1247" s="54"/>
      <c r="IP1247" s="54"/>
      <c r="IQ1247" s="54"/>
      <c r="IR1247" s="54"/>
      <c r="IS1247" s="54"/>
      <c r="IT1247" s="54"/>
      <c r="IU1247" s="54"/>
      <c r="IV1247" s="54"/>
      <c r="IW1247" s="54"/>
      <c r="IX1247" s="54"/>
      <c r="IY1247" s="54"/>
      <c r="IZ1247" s="54"/>
      <c r="JA1247" s="16"/>
      <c r="JB1247" s="16"/>
      <c r="JC1247" s="16"/>
      <c r="JD1247" s="16"/>
    </row>
    <row r="1248" spans="1:264" s="6" customFormat="1" x14ac:dyDescent="0.25">
      <c r="A1248" s="55">
        <v>1244</v>
      </c>
      <c r="B1248" s="56">
        <f>ESTUDIANTES!B1248</f>
        <v>0</v>
      </c>
      <c r="C1248" s="56">
        <f>ESTUDIANTES!C1248</f>
        <v>0</v>
      </c>
      <c r="D1248" s="97">
        <f>ESTUDIANTES!D1248</f>
        <v>0</v>
      </c>
      <c r="E1248" s="97"/>
      <c r="F1248" s="97"/>
      <c r="G1248" s="97"/>
      <c r="H1248" s="57">
        <f>ESTUDIANTES!H1248</f>
        <v>0</v>
      </c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54"/>
      <c r="U1248" s="54"/>
      <c r="V1248" s="54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  <c r="AL1248" s="54"/>
      <c r="AM1248" s="54"/>
      <c r="AN1248" s="54"/>
      <c r="AO1248" s="54"/>
      <c r="AP1248" s="54"/>
      <c r="AQ1248" s="54"/>
      <c r="AR1248" s="54"/>
      <c r="AS1248" s="54"/>
      <c r="AT1248" s="54"/>
      <c r="AU1248" s="54"/>
      <c r="AV1248" s="54"/>
      <c r="AW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  <c r="BO1248" s="54"/>
      <c r="BP1248" s="54"/>
      <c r="BQ1248" s="54"/>
      <c r="BR1248" s="54"/>
      <c r="BS1248" s="54"/>
      <c r="BT1248" s="54"/>
      <c r="BU1248" s="54"/>
      <c r="BV1248" s="54"/>
      <c r="BW1248" s="54"/>
      <c r="BX1248" s="54"/>
      <c r="BY1248" s="54"/>
      <c r="BZ1248" s="54"/>
      <c r="CA1248" s="54"/>
      <c r="CB1248" s="54"/>
      <c r="CC1248" s="54"/>
      <c r="CD1248" s="54"/>
      <c r="CE1248" s="54"/>
      <c r="CF1248" s="54"/>
      <c r="CG1248" s="54"/>
      <c r="CH1248" s="54"/>
      <c r="CI1248" s="54"/>
      <c r="CJ1248" s="54"/>
      <c r="CK1248" s="54"/>
      <c r="CL1248" s="54"/>
      <c r="CM1248" s="54"/>
      <c r="CN1248" s="54"/>
      <c r="CO1248" s="54"/>
      <c r="CP1248" s="54"/>
      <c r="CQ1248" s="54"/>
      <c r="CR1248" s="54"/>
      <c r="CS1248" s="54"/>
      <c r="CT1248" s="54"/>
      <c r="CU1248" s="54"/>
      <c r="CV1248" s="54"/>
      <c r="CW1248" s="54"/>
      <c r="CX1248" s="54"/>
      <c r="CY1248" s="54"/>
      <c r="CZ1248" s="54"/>
      <c r="DA1248" s="54"/>
      <c r="DB1248" s="54"/>
      <c r="DC1248" s="54"/>
      <c r="DD1248" s="54"/>
      <c r="DE1248" s="54"/>
      <c r="DF1248" s="54"/>
      <c r="DG1248" s="54"/>
      <c r="DH1248" s="54"/>
      <c r="DI1248" s="54"/>
      <c r="DJ1248" s="54"/>
      <c r="DK1248" s="54"/>
      <c r="DL1248" s="54"/>
      <c r="DM1248" s="54"/>
      <c r="DN1248" s="54"/>
      <c r="DO1248" s="54"/>
      <c r="DP1248" s="54"/>
      <c r="DQ1248" s="54"/>
      <c r="DR1248" s="54"/>
      <c r="DS1248" s="54"/>
      <c r="DT1248" s="54"/>
      <c r="DU1248" s="54"/>
      <c r="DV1248" s="54"/>
      <c r="DW1248" s="54"/>
      <c r="DX1248" s="54"/>
      <c r="DY1248" s="54"/>
      <c r="DZ1248" s="54"/>
      <c r="EA1248" s="54"/>
      <c r="EB1248" s="54"/>
      <c r="EC1248" s="54"/>
      <c r="ED1248" s="54"/>
      <c r="EE1248" s="54"/>
      <c r="EF1248" s="54"/>
      <c r="EG1248" s="54"/>
      <c r="EH1248" s="54"/>
      <c r="EI1248" s="54"/>
      <c r="EJ1248" s="54"/>
      <c r="EK1248" s="54"/>
      <c r="EL1248" s="54"/>
      <c r="EM1248" s="54"/>
      <c r="EN1248" s="54"/>
      <c r="EO1248" s="54"/>
      <c r="EP1248" s="54"/>
      <c r="EQ1248" s="54"/>
      <c r="ER1248" s="54"/>
      <c r="ES1248" s="54"/>
      <c r="ET1248" s="54"/>
      <c r="EU1248" s="54"/>
      <c r="EV1248" s="54"/>
      <c r="EW1248" s="54"/>
      <c r="EX1248" s="54"/>
      <c r="EY1248" s="54"/>
      <c r="EZ1248" s="54"/>
      <c r="FA1248" s="54"/>
      <c r="FB1248" s="54"/>
      <c r="FC1248" s="54"/>
      <c r="FD1248" s="54"/>
      <c r="FE1248" s="54"/>
      <c r="FF1248" s="54"/>
      <c r="FG1248" s="54"/>
      <c r="FH1248" s="54"/>
      <c r="FI1248" s="54"/>
      <c r="FJ1248" s="54"/>
      <c r="FK1248" s="54"/>
      <c r="FL1248" s="54"/>
      <c r="FM1248" s="54"/>
      <c r="FN1248" s="54"/>
      <c r="FO1248" s="54"/>
      <c r="FP1248" s="54"/>
      <c r="FQ1248" s="54"/>
      <c r="FR1248" s="54"/>
      <c r="FS1248" s="54"/>
      <c r="FT1248" s="54"/>
      <c r="FU1248" s="54"/>
      <c r="FV1248" s="54"/>
      <c r="FW1248" s="54"/>
      <c r="FX1248" s="54"/>
      <c r="FY1248" s="54"/>
      <c r="FZ1248" s="54"/>
      <c r="GA1248" s="54"/>
      <c r="GB1248" s="54"/>
      <c r="GC1248" s="54"/>
      <c r="GD1248" s="54"/>
      <c r="GE1248" s="54"/>
      <c r="GF1248" s="54"/>
      <c r="GG1248" s="54"/>
      <c r="GH1248" s="54"/>
      <c r="GI1248" s="54"/>
      <c r="GJ1248" s="54"/>
      <c r="GK1248" s="54"/>
      <c r="GL1248" s="54"/>
      <c r="GM1248" s="54"/>
      <c r="GN1248" s="54"/>
      <c r="GO1248" s="54"/>
      <c r="GP1248" s="54"/>
      <c r="GQ1248" s="54"/>
      <c r="GR1248" s="54"/>
      <c r="GS1248" s="54"/>
      <c r="GT1248" s="54"/>
      <c r="GU1248" s="54"/>
      <c r="GV1248" s="54"/>
      <c r="GW1248" s="54"/>
      <c r="GX1248" s="54"/>
      <c r="GY1248" s="54"/>
      <c r="GZ1248" s="54"/>
      <c r="HA1248" s="54"/>
      <c r="HB1248" s="54"/>
      <c r="HC1248" s="54"/>
      <c r="HD1248" s="54"/>
      <c r="HE1248" s="54"/>
      <c r="HF1248" s="54"/>
      <c r="HG1248" s="54"/>
      <c r="HH1248" s="54"/>
      <c r="HI1248" s="54"/>
      <c r="HJ1248" s="54"/>
      <c r="HK1248" s="54"/>
      <c r="HL1248" s="54"/>
      <c r="HM1248" s="54"/>
      <c r="HN1248" s="54"/>
      <c r="HO1248" s="54"/>
      <c r="HP1248" s="54"/>
      <c r="HQ1248" s="54"/>
      <c r="HR1248" s="54"/>
      <c r="HS1248" s="54"/>
      <c r="HT1248" s="54"/>
      <c r="HU1248" s="54"/>
      <c r="HV1248" s="54"/>
      <c r="HW1248" s="54"/>
      <c r="HX1248" s="54"/>
      <c r="HY1248" s="54"/>
      <c r="HZ1248" s="54"/>
      <c r="IA1248" s="54"/>
      <c r="IB1248" s="54"/>
      <c r="IC1248" s="54"/>
      <c r="ID1248" s="54"/>
      <c r="IE1248" s="54"/>
      <c r="IF1248" s="54"/>
      <c r="IG1248" s="54"/>
      <c r="IH1248" s="54"/>
      <c r="II1248" s="54"/>
      <c r="IJ1248" s="54"/>
      <c r="IK1248" s="54"/>
      <c r="IL1248" s="54"/>
      <c r="IM1248" s="54"/>
      <c r="IN1248" s="54"/>
      <c r="IO1248" s="54"/>
      <c r="IP1248" s="54"/>
      <c r="IQ1248" s="54"/>
      <c r="IR1248" s="54"/>
      <c r="IS1248" s="54"/>
      <c r="IT1248" s="54"/>
      <c r="IU1248" s="54"/>
      <c r="IV1248" s="54"/>
      <c r="IW1248" s="54"/>
      <c r="IX1248" s="54"/>
      <c r="IY1248" s="54"/>
      <c r="IZ1248" s="54"/>
      <c r="JA1248" s="16"/>
      <c r="JB1248" s="16"/>
      <c r="JC1248" s="16"/>
      <c r="JD1248" s="16"/>
    </row>
    <row r="1249" spans="1:264" s="6" customFormat="1" x14ac:dyDescent="0.25">
      <c r="A1249" s="55">
        <v>1245</v>
      </c>
      <c r="B1249" s="56">
        <f>ESTUDIANTES!B1249</f>
        <v>0</v>
      </c>
      <c r="C1249" s="56">
        <f>ESTUDIANTES!C1249</f>
        <v>0</v>
      </c>
      <c r="D1249" s="97">
        <f>ESTUDIANTES!D1249</f>
        <v>0</v>
      </c>
      <c r="E1249" s="97"/>
      <c r="F1249" s="97"/>
      <c r="G1249" s="97"/>
      <c r="H1249" s="57">
        <f>ESTUDIANTES!H1249</f>
        <v>0</v>
      </c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  <c r="T1249" s="54"/>
      <c r="U1249" s="54"/>
      <c r="V1249" s="54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  <c r="AL1249" s="54"/>
      <c r="AM1249" s="54"/>
      <c r="AN1249" s="54"/>
      <c r="AO1249" s="54"/>
      <c r="AP1249" s="54"/>
      <c r="AQ1249" s="54"/>
      <c r="AR1249" s="54"/>
      <c r="AS1249" s="54"/>
      <c r="AT1249" s="54"/>
      <c r="AU1249" s="54"/>
      <c r="AV1249" s="54"/>
      <c r="AW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  <c r="BO1249" s="54"/>
      <c r="BP1249" s="54"/>
      <c r="BQ1249" s="54"/>
      <c r="BR1249" s="54"/>
      <c r="BS1249" s="54"/>
      <c r="BT1249" s="54"/>
      <c r="BU1249" s="54"/>
      <c r="BV1249" s="54"/>
      <c r="BW1249" s="54"/>
      <c r="BX1249" s="54"/>
      <c r="BY1249" s="54"/>
      <c r="BZ1249" s="54"/>
      <c r="CA1249" s="54"/>
      <c r="CB1249" s="54"/>
      <c r="CC1249" s="54"/>
      <c r="CD1249" s="54"/>
      <c r="CE1249" s="54"/>
      <c r="CF1249" s="54"/>
      <c r="CG1249" s="54"/>
      <c r="CH1249" s="54"/>
      <c r="CI1249" s="54"/>
      <c r="CJ1249" s="54"/>
      <c r="CK1249" s="54"/>
      <c r="CL1249" s="54"/>
      <c r="CM1249" s="54"/>
      <c r="CN1249" s="54"/>
      <c r="CO1249" s="54"/>
      <c r="CP1249" s="54"/>
      <c r="CQ1249" s="54"/>
      <c r="CR1249" s="54"/>
      <c r="CS1249" s="54"/>
      <c r="CT1249" s="54"/>
      <c r="CU1249" s="54"/>
      <c r="CV1249" s="54"/>
      <c r="CW1249" s="54"/>
      <c r="CX1249" s="54"/>
      <c r="CY1249" s="54"/>
      <c r="CZ1249" s="54"/>
      <c r="DA1249" s="54"/>
      <c r="DB1249" s="54"/>
      <c r="DC1249" s="54"/>
      <c r="DD1249" s="54"/>
      <c r="DE1249" s="54"/>
      <c r="DF1249" s="54"/>
      <c r="DG1249" s="54"/>
      <c r="DH1249" s="54"/>
      <c r="DI1249" s="54"/>
      <c r="DJ1249" s="54"/>
      <c r="DK1249" s="54"/>
      <c r="DL1249" s="54"/>
      <c r="DM1249" s="54"/>
      <c r="DN1249" s="54"/>
      <c r="DO1249" s="54"/>
      <c r="DP1249" s="54"/>
      <c r="DQ1249" s="54"/>
      <c r="DR1249" s="54"/>
      <c r="DS1249" s="54"/>
      <c r="DT1249" s="54"/>
      <c r="DU1249" s="54"/>
      <c r="DV1249" s="54"/>
      <c r="DW1249" s="54"/>
      <c r="DX1249" s="54"/>
      <c r="DY1249" s="54"/>
      <c r="DZ1249" s="54"/>
      <c r="EA1249" s="54"/>
      <c r="EB1249" s="54"/>
      <c r="EC1249" s="54"/>
      <c r="ED1249" s="54"/>
      <c r="EE1249" s="54"/>
      <c r="EF1249" s="54"/>
      <c r="EG1249" s="54"/>
      <c r="EH1249" s="54"/>
      <c r="EI1249" s="54"/>
      <c r="EJ1249" s="54"/>
      <c r="EK1249" s="54"/>
      <c r="EL1249" s="54"/>
      <c r="EM1249" s="54"/>
      <c r="EN1249" s="54"/>
      <c r="EO1249" s="54"/>
      <c r="EP1249" s="54"/>
      <c r="EQ1249" s="54"/>
      <c r="ER1249" s="54"/>
      <c r="ES1249" s="54"/>
      <c r="ET1249" s="54"/>
      <c r="EU1249" s="54"/>
      <c r="EV1249" s="54"/>
      <c r="EW1249" s="54"/>
      <c r="EX1249" s="54"/>
      <c r="EY1249" s="54"/>
      <c r="EZ1249" s="54"/>
      <c r="FA1249" s="54"/>
      <c r="FB1249" s="54"/>
      <c r="FC1249" s="54"/>
      <c r="FD1249" s="54"/>
      <c r="FE1249" s="54"/>
      <c r="FF1249" s="54"/>
      <c r="FG1249" s="54"/>
      <c r="FH1249" s="54"/>
      <c r="FI1249" s="54"/>
      <c r="FJ1249" s="54"/>
      <c r="FK1249" s="54"/>
      <c r="FL1249" s="54"/>
      <c r="FM1249" s="54"/>
      <c r="FN1249" s="54"/>
      <c r="FO1249" s="54"/>
      <c r="FP1249" s="54"/>
      <c r="FQ1249" s="54"/>
      <c r="FR1249" s="54"/>
      <c r="FS1249" s="54"/>
      <c r="FT1249" s="54"/>
      <c r="FU1249" s="54"/>
      <c r="FV1249" s="54"/>
      <c r="FW1249" s="54"/>
      <c r="FX1249" s="54"/>
      <c r="FY1249" s="54"/>
      <c r="FZ1249" s="54"/>
      <c r="GA1249" s="54"/>
      <c r="GB1249" s="54"/>
      <c r="GC1249" s="54"/>
      <c r="GD1249" s="54"/>
      <c r="GE1249" s="54"/>
      <c r="GF1249" s="54"/>
      <c r="GG1249" s="54"/>
      <c r="GH1249" s="54"/>
      <c r="GI1249" s="54"/>
      <c r="GJ1249" s="54"/>
      <c r="GK1249" s="54"/>
      <c r="GL1249" s="54"/>
      <c r="GM1249" s="54"/>
      <c r="GN1249" s="54"/>
      <c r="GO1249" s="54"/>
      <c r="GP1249" s="54"/>
      <c r="GQ1249" s="54"/>
      <c r="GR1249" s="54"/>
      <c r="GS1249" s="54"/>
      <c r="GT1249" s="54"/>
      <c r="GU1249" s="54"/>
      <c r="GV1249" s="54"/>
      <c r="GW1249" s="54"/>
      <c r="GX1249" s="54"/>
      <c r="GY1249" s="54"/>
      <c r="GZ1249" s="54"/>
      <c r="HA1249" s="54"/>
      <c r="HB1249" s="54"/>
      <c r="HC1249" s="54"/>
      <c r="HD1249" s="54"/>
      <c r="HE1249" s="54"/>
      <c r="HF1249" s="54"/>
      <c r="HG1249" s="54"/>
      <c r="HH1249" s="54"/>
      <c r="HI1249" s="54"/>
      <c r="HJ1249" s="54"/>
      <c r="HK1249" s="54"/>
      <c r="HL1249" s="54"/>
      <c r="HM1249" s="54"/>
      <c r="HN1249" s="54"/>
      <c r="HO1249" s="54"/>
      <c r="HP1249" s="54"/>
      <c r="HQ1249" s="54"/>
      <c r="HR1249" s="54"/>
      <c r="HS1249" s="54"/>
      <c r="HT1249" s="54"/>
      <c r="HU1249" s="54"/>
      <c r="HV1249" s="54"/>
      <c r="HW1249" s="54"/>
      <c r="HX1249" s="54"/>
      <c r="HY1249" s="54"/>
      <c r="HZ1249" s="54"/>
      <c r="IA1249" s="54"/>
      <c r="IB1249" s="54"/>
      <c r="IC1249" s="54"/>
      <c r="ID1249" s="54"/>
      <c r="IE1249" s="54"/>
      <c r="IF1249" s="54"/>
      <c r="IG1249" s="54"/>
      <c r="IH1249" s="54"/>
      <c r="II1249" s="54"/>
      <c r="IJ1249" s="54"/>
      <c r="IK1249" s="54"/>
      <c r="IL1249" s="54"/>
      <c r="IM1249" s="54"/>
      <c r="IN1249" s="54"/>
      <c r="IO1249" s="54"/>
      <c r="IP1249" s="54"/>
      <c r="IQ1249" s="54"/>
      <c r="IR1249" s="54"/>
      <c r="IS1249" s="54"/>
      <c r="IT1249" s="54"/>
      <c r="IU1249" s="54"/>
      <c r="IV1249" s="54"/>
      <c r="IW1249" s="54"/>
      <c r="IX1249" s="54"/>
      <c r="IY1249" s="54"/>
      <c r="IZ1249" s="54"/>
      <c r="JA1249" s="16"/>
      <c r="JB1249" s="16"/>
      <c r="JC1249" s="16"/>
      <c r="JD1249" s="16"/>
    </row>
    <row r="1250" spans="1:264" s="6" customFormat="1" x14ac:dyDescent="0.25">
      <c r="A1250" s="55">
        <v>1246</v>
      </c>
      <c r="B1250" s="56">
        <f>ESTUDIANTES!B1250</f>
        <v>0</v>
      </c>
      <c r="C1250" s="56">
        <f>ESTUDIANTES!C1250</f>
        <v>0</v>
      </c>
      <c r="D1250" s="97">
        <f>ESTUDIANTES!D1250</f>
        <v>0</v>
      </c>
      <c r="E1250" s="97"/>
      <c r="F1250" s="97"/>
      <c r="G1250" s="97"/>
      <c r="H1250" s="57">
        <f>ESTUDIANTES!H1250</f>
        <v>0</v>
      </c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  <c r="T1250" s="54"/>
      <c r="U1250" s="54"/>
      <c r="V1250" s="54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  <c r="AL1250" s="54"/>
      <c r="AM1250" s="54"/>
      <c r="AN1250" s="54"/>
      <c r="AO1250" s="54"/>
      <c r="AP1250" s="54"/>
      <c r="AQ1250" s="54"/>
      <c r="AR1250" s="54"/>
      <c r="AS1250" s="54"/>
      <c r="AT1250" s="54"/>
      <c r="AU1250" s="54"/>
      <c r="AV1250" s="54"/>
      <c r="AW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  <c r="BO1250" s="54"/>
      <c r="BP1250" s="54"/>
      <c r="BQ1250" s="54"/>
      <c r="BR1250" s="54"/>
      <c r="BS1250" s="54"/>
      <c r="BT1250" s="54"/>
      <c r="BU1250" s="54"/>
      <c r="BV1250" s="54"/>
      <c r="BW1250" s="54"/>
      <c r="BX1250" s="54"/>
      <c r="BY1250" s="54"/>
      <c r="BZ1250" s="54"/>
      <c r="CA1250" s="54"/>
      <c r="CB1250" s="54"/>
      <c r="CC1250" s="54"/>
      <c r="CD1250" s="54"/>
      <c r="CE1250" s="54"/>
      <c r="CF1250" s="54"/>
      <c r="CG1250" s="54"/>
      <c r="CH1250" s="54"/>
      <c r="CI1250" s="54"/>
      <c r="CJ1250" s="54"/>
      <c r="CK1250" s="54"/>
      <c r="CL1250" s="54"/>
      <c r="CM1250" s="54"/>
      <c r="CN1250" s="54"/>
      <c r="CO1250" s="54"/>
      <c r="CP1250" s="54"/>
      <c r="CQ1250" s="54"/>
      <c r="CR1250" s="54"/>
      <c r="CS1250" s="54"/>
      <c r="CT1250" s="54"/>
      <c r="CU1250" s="54"/>
      <c r="CV1250" s="54"/>
      <c r="CW1250" s="54"/>
      <c r="CX1250" s="54"/>
      <c r="CY1250" s="54"/>
      <c r="CZ1250" s="54"/>
      <c r="DA1250" s="54"/>
      <c r="DB1250" s="54"/>
      <c r="DC1250" s="54"/>
      <c r="DD1250" s="54"/>
      <c r="DE1250" s="54"/>
      <c r="DF1250" s="54"/>
      <c r="DG1250" s="54"/>
      <c r="DH1250" s="54"/>
      <c r="DI1250" s="54"/>
      <c r="DJ1250" s="54"/>
      <c r="DK1250" s="54"/>
      <c r="DL1250" s="54"/>
      <c r="DM1250" s="54"/>
      <c r="DN1250" s="54"/>
      <c r="DO1250" s="54"/>
      <c r="DP1250" s="54"/>
      <c r="DQ1250" s="54"/>
      <c r="DR1250" s="54"/>
      <c r="DS1250" s="54"/>
      <c r="DT1250" s="54"/>
      <c r="DU1250" s="54"/>
      <c r="DV1250" s="54"/>
      <c r="DW1250" s="54"/>
      <c r="DX1250" s="54"/>
      <c r="DY1250" s="54"/>
      <c r="DZ1250" s="54"/>
      <c r="EA1250" s="54"/>
      <c r="EB1250" s="54"/>
      <c r="EC1250" s="54"/>
      <c r="ED1250" s="54"/>
      <c r="EE1250" s="54"/>
      <c r="EF1250" s="54"/>
      <c r="EG1250" s="54"/>
      <c r="EH1250" s="54"/>
      <c r="EI1250" s="54"/>
      <c r="EJ1250" s="54"/>
      <c r="EK1250" s="54"/>
      <c r="EL1250" s="54"/>
      <c r="EM1250" s="54"/>
      <c r="EN1250" s="54"/>
      <c r="EO1250" s="54"/>
      <c r="EP1250" s="54"/>
      <c r="EQ1250" s="54"/>
      <c r="ER1250" s="54"/>
      <c r="ES1250" s="54"/>
      <c r="ET1250" s="54"/>
      <c r="EU1250" s="54"/>
      <c r="EV1250" s="54"/>
      <c r="EW1250" s="54"/>
      <c r="EX1250" s="54"/>
      <c r="EY1250" s="54"/>
      <c r="EZ1250" s="54"/>
      <c r="FA1250" s="54"/>
      <c r="FB1250" s="54"/>
      <c r="FC1250" s="54"/>
      <c r="FD1250" s="54"/>
      <c r="FE1250" s="54"/>
      <c r="FF1250" s="54"/>
      <c r="FG1250" s="54"/>
      <c r="FH1250" s="54"/>
      <c r="FI1250" s="54"/>
      <c r="FJ1250" s="54"/>
      <c r="FK1250" s="54"/>
      <c r="FL1250" s="54"/>
      <c r="FM1250" s="54"/>
      <c r="FN1250" s="54"/>
      <c r="FO1250" s="54"/>
      <c r="FP1250" s="54"/>
      <c r="FQ1250" s="54"/>
      <c r="FR1250" s="54"/>
      <c r="FS1250" s="54"/>
      <c r="FT1250" s="54"/>
      <c r="FU1250" s="54"/>
      <c r="FV1250" s="54"/>
      <c r="FW1250" s="54"/>
      <c r="FX1250" s="54"/>
      <c r="FY1250" s="54"/>
      <c r="FZ1250" s="54"/>
      <c r="GA1250" s="54"/>
      <c r="GB1250" s="54"/>
      <c r="GC1250" s="54"/>
      <c r="GD1250" s="54"/>
      <c r="GE1250" s="54"/>
      <c r="GF1250" s="54"/>
      <c r="GG1250" s="54"/>
      <c r="GH1250" s="54"/>
      <c r="GI1250" s="54"/>
      <c r="GJ1250" s="54"/>
      <c r="GK1250" s="54"/>
      <c r="GL1250" s="54"/>
      <c r="GM1250" s="54"/>
      <c r="GN1250" s="54"/>
      <c r="GO1250" s="54"/>
      <c r="GP1250" s="54"/>
      <c r="GQ1250" s="54"/>
      <c r="GR1250" s="54"/>
      <c r="GS1250" s="54"/>
      <c r="GT1250" s="54"/>
      <c r="GU1250" s="54"/>
      <c r="GV1250" s="54"/>
      <c r="GW1250" s="54"/>
      <c r="GX1250" s="54"/>
      <c r="GY1250" s="54"/>
      <c r="GZ1250" s="54"/>
      <c r="HA1250" s="54"/>
      <c r="HB1250" s="54"/>
      <c r="HC1250" s="54"/>
      <c r="HD1250" s="54"/>
      <c r="HE1250" s="54"/>
      <c r="HF1250" s="54"/>
      <c r="HG1250" s="54"/>
      <c r="HH1250" s="54"/>
      <c r="HI1250" s="54"/>
      <c r="HJ1250" s="54"/>
      <c r="HK1250" s="54"/>
      <c r="HL1250" s="54"/>
      <c r="HM1250" s="54"/>
      <c r="HN1250" s="54"/>
      <c r="HO1250" s="54"/>
      <c r="HP1250" s="54"/>
      <c r="HQ1250" s="54"/>
      <c r="HR1250" s="54"/>
      <c r="HS1250" s="54"/>
      <c r="HT1250" s="54"/>
      <c r="HU1250" s="54"/>
      <c r="HV1250" s="54"/>
      <c r="HW1250" s="54"/>
      <c r="HX1250" s="54"/>
      <c r="HY1250" s="54"/>
      <c r="HZ1250" s="54"/>
      <c r="IA1250" s="54"/>
      <c r="IB1250" s="54"/>
      <c r="IC1250" s="54"/>
      <c r="ID1250" s="54"/>
      <c r="IE1250" s="54"/>
      <c r="IF1250" s="54"/>
      <c r="IG1250" s="54"/>
      <c r="IH1250" s="54"/>
      <c r="II1250" s="54"/>
      <c r="IJ1250" s="54"/>
      <c r="IK1250" s="54"/>
      <c r="IL1250" s="54"/>
      <c r="IM1250" s="54"/>
      <c r="IN1250" s="54"/>
      <c r="IO1250" s="54"/>
      <c r="IP1250" s="54"/>
      <c r="IQ1250" s="54"/>
      <c r="IR1250" s="54"/>
      <c r="IS1250" s="54"/>
      <c r="IT1250" s="54"/>
      <c r="IU1250" s="54"/>
      <c r="IV1250" s="54"/>
      <c r="IW1250" s="54"/>
      <c r="IX1250" s="54"/>
      <c r="IY1250" s="54"/>
      <c r="IZ1250" s="54"/>
      <c r="JA1250" s="16"/>
      <c r="JB1250" s="16"/>
      <c r="JC1250" s="16"/>
      <c r="JD1250" s="16"/>
    </row>
    <row r="1251" spans="1:264" s="6" customFormat="1" x14ac:dyDescent="0.25">
      <c r="A1251" s="55">
        <v>1247</v>
      </c>
      <c r="B1251" s="56">
        <f>ESTUDIANTES!B1251</f>
        <v>0</v>
      </c>
      <c r="C1251" s="56">
        <f>ESTUDIANTES!C1251</f>
        <v>0</v>
      </c>
      <c r="D1251" s="97">
        <f>ESTUDIANTES!D1251</f>
        <v>0</v>
      </c>
      <c r="E1251" s="97"/>
      <c r="F1251" s="97"/>
      <c r="G1251" s="97"/>
      <c r="H1251" s="57">
        <f>ESTUDIANTES!H1251</f>
        <v>0</v>
      </c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  <c r="V1251" s="54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  <c r="AL1251" s="54"/>
      <c r="AM1251" s="54"/>
      <c r="AN1251" s="54"/>
      <c r="AO1251" s="54"/>
      <c r="AP1251" s="54"/>
      <c r="AQ1251" s="54"/>
      <c r="AR1251" s="54"/>
      <c r="AS1251" s="54"/>
      <c r="AT1251" s="54"/>
      <c r="AU1251" s="54"/>
      <c r="AV1251" s="54"/>
      <c r="AW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  <c r="BO1251" s="54"/>
      <c r="BP1251" s="54"/>
      <c r="BQ1251" s="54"/>
      <c r="BR1251" s="54"/>
      <c r="BS1251" s="54"/>
      <c r="BT1251" s="54"/>
      <c r="BU1251" s="54"/>
      <c r="BV1251" s="54"/>
      <c r="BW1251" s="54"/>
      <c r="BX1251" s="54"/>
      <c r="BY1251" s="54"/>
      <c r="BZ1251" s="54"/>
      <c r="CA1251" s="54"/>
      <c r="CB1251" s="54"/>
      <c r="CC1251" s="54"/>
      <c r="CD1251" s="54"/>
      <c r="CE1251" s="54"/>
      <c r="CF1251" s="54"/>
      <c r="CG1251" s="54"/>
      <c r="CH1251" s="54"/>
      <c r="CI1251" s="54"/>
      <c r="CJ1251" s="54"/>
      <c r="CK1251" s="54"/>
      <c r="CL1251" s="54"/>
      <c r="CM1251" s="54"/>
      <c r="CN1251" s="54"/>
      <c r="CO1251" s="54"/>
      <c r="CP1251" s="54"/>
      <c r="CQ1251" s="54"/>
      <c r="CR1251" s="54"/>
      <c r="CS1251" s="54"/>
      <c r="CT1251" s="54"/>
      <c r="CU1251" s="54"/>
      <c r="CV1251" s="54"/>
      <c r="CW1251" s="54"/>
      <c r="CX1251" s="54"/>
      <c r="CY1251" s="54"/>
      <c r="CZ1251" s="54"/>
      <c r="DA1251" s="54"/>
      <c r="DB1251" s="54"/>
      <c r="DC1251" s="54"/>
      <c r="DD1251" s="54"/>
      <c r="DE1251" s="54"/>
      <c r="DF1251" s="54"/>
      <c r="DG1251" s="54"/>
      <c r="DH1251" s="54"/>
      <c r="DI1251" s="54"/>
      <c r="DJ1251" s="54"/>
      <c r="DK1251" s="54"/>
      <c r="DL1251" s="54"/>
      <c r="DM1251" s="54"/>
      <c r="DN1251" s="54"/>
      <c r="DO1251" s="54"/>
      <c r="DP1251" s="54"/>
      <c r="DQ1251" s="54"/>
      <c r="DR1251" s="54"/>
      <c r="DS1251" s="54"/>
      <c r="DT1251" s="54"/>
      <c r="DU1251" s="54"/>
      <c r="DV1251" s="54"/>
      <c r="DW1251" s="54"/>
      <c r="DX1251" s="54"/>
      <c r="DY1251" s="54"/>
      <c r="DZ1251" s="54"/>
      <c r="EA1251" s="54"/>
      <c r="EB1251" s="54"/>
      <c r="EC1251" s="54"/>
      <c r="ED1251" s="54"/>
      <c r="EE1251" s="54"/>
      <c r="EF1251" s="54"/>
      <c r="EG1251" s="54"/>
      <c r="EH1251" s="54"/>
      <c r="EI1251" s="54"/>
      <c r="EJ1251" s="54"/>
      <c r="EK1251" s="54"/>
      <c r="EL1251" s="54"/>
      <c r="EM1251" s="54"/>
      <c r="EN1251" s="54"/>
      <c r="EO1251" s="54"/>
      <c r="EP1251" s="54"/>
      <c r="EQ1251" s="54"/>
      <c r="ER1251" s="54"/>
      <c r="ES1251" s="54"/>
      <c r="ET1251" s="54"/>
      <c r="EU1251" s="54"/>
      <c r="EV1251" s="54"/>
      <c r="EW1251" s="54"/>
      <c r="EX1251" s="54"/>
      <c r="EY1251" s="54"/>
      <c r="EZ1251" s="54"/>
      <c r="FA1251" s="54"/>
      <c r="FB1251" s="54"/>
      <c r="FC1251" s="54"/>
      <c r="FD1251" s="54"/>
      <c r="FE1251" s="54"/>
      <c r="FF1251" s="54"/>
      <c r="FG1251" s="54"/>
      <c r="FH1251" s="54"/>
      <c r="FI1251" s="54"/>
      <c r="FJ1251" s="54"/>
      <c r="FK1251" s="54"/>
      <c r="FL1251" s="54"/>
      <c r="FM1251" s="54"/>
      <c r="FN1251" s="54"/>
      <c r="FO1251" s="54"/>
      <c r="FP1251" s="54"/>
      <c r="FQ1251" s="54"/>
      <c r="FR1251" s="54"/>
      <c r="FS1251" s="54"/>
      <c r="FT1251" s="54"/>
      <c r="FU1251" s="54"/>
      <c r="FV1251" s="54"/>
      <c r="FW1251" s="54"/>
      <c r="FX1251" s="54"/>
      <c r="FY1251" s="54"/>
      <c r="FZ1251" s="54"/>
      <c r="GA1251" s="54"/>
      <c r="GB1251" s="54"/>
      <c r="GC1251" s="54"/>
      <c r="GD1251" s="54"/>
      <c r="GE1251" s="54"/>
      <c r="GF1251" s="54"/>
      <c r="GG1251" s="54"/>
      <c r="GH1251" s="54"/>
      <c r="GI1251" s="54"/>
      <c r="GJ1251" s="54"/>
      <c r="GK1251" s="54"/>
      <c r="GL1251" s="54"/>
      <c r="GM1251" s="54"/>
      <c r="GN1251" s="54"/>
      <c r="GO1251" s="54"/>
      <c r="GP1251" s="54"/>
      <c r="GQ1251" s="54"/>
      <c r="GR1251" s="54"/>
      <c r="GS1251" s="54"/>
      <c r="GT1251" s="54"/>
      <c r="GU1251" s="54"/>
      <c r="GV1251" s="54"/>
      <c r="GW1251" s="54"/>
      <c r="GX1251" s="54"/>
      <c r="GY1251" s="54"/>
      <c r="GZ1251" s="54"/>
      <c r="HA1251" s="54"/>
      <c r="HB1251" s="54"/>
      <c r="HC1251" s="54"/>
      <c r="HD1251" s="54"/>
      <c r="HE1251" s="54"/>
      <c r="HF1251" s="54"/>
      <c r="HG1251" s="54"/>
      <c r="HH1251" s="54"/>
      <c r="HI1251" s="54"/>
      <c r="HJ1251" s="54"/>
      <c r="HK1251" s="54"/>
      <c r="HL1251" s="54"/>
      <c r="HM1251" s="54"/>
      <c r="HN1251" s="54"/>
      <c r="HO1251" s="54"/>
      <c r="HP1251" s="54"/>
      <c r="HQ1251" s="54"/>
      <c r="HR1251" s="54"/>
      <c r="HS1251" s="54"/>
      <c r="HT1251" s="54"/>
      <c r="HU1251" s="54"/>
      <c r="HV1251" s="54"/>
      <c r="HW1251" s="54"/>
      <c r="HX1251" s="54"/>
      <c r="HY1251" s="54"/>
      <c r="HZ1251" s="54"/>
      <c r="IA1251" s="54"/>
      <c r="IB1251" s="54"/>
      <c r="IC1251" s="54"/>
      <c r="ID1251" s="54"/>
      <c r="IE1251" s="54"/>
      <c r="IF1251" s="54"/>
      <c r="IG1251" s="54"/>
      <c r="IH1251" s="54"/>
      <c r="II1251" s="54"/>
      <c r="IJ1251" s="54"/>
      <c r="IK1251" s="54"/>
      <c r="IL1251" s="54"/>
      <c r="IM1251" s="54"/>
      <c r="IN1251" s="54"/>
      <c r="IO1251" s="54"/>
      <c r="IP1251" s="54"/>
      <c r="IQ1251" s="54"/>
      <c r="IR1251" s="54"/>
      <c r="IS1251" s="54"/>
      <c r="IT1251" s="54"/>
      <c r="IU1251" s="54"/>
      <c r="IV1251" s="54"/>
      <c r="IW1251" s="54"/>
      <c r="IX1251" s="54"/>
      <c r="IY1251" s="54"/>
      <c r="IZ1251" s="54"/>
      <c r="JA1251" s="16"/>
      <c r="JB1251" s="16"/>
      <c r="JC1251" s="16"/>
      <c r="JD1251" s="16"/>
    </row>
    <row r="1252" spans="1:264" s="6" customFormat="1" x14ac:dyDescent="0.25">
      <c r="A1252" s="55">
        <v>1248</v>
      </c>
      <c r="B1252" s="56">
        <f>ESTUDIANTES!B1252</f>
        <v>0</v>
      </c>
      <c r="C1252" s="56">
        <f>ESTUDIANTES!C1252</f>
        <v>0</v>
      </c>
      <c r="D1252" s="97">
        <f>ESTUDIANTES!D1252</f>
        <v>0</v>
      </c>
      <c r="E1252" s="97"/>
      <c r="F1252" s="97"/>
      <c r="G1252" s="97"/>
      <c r="H1252" s="57">
        <f>ESTUDIANTES!H1252</f>
        <v>0</v>
      </c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  <c r="T1252" s="54"/>
      <c r="U1252" s="54"/>
      <c r="V1252" s="54"/>
      <c r="W1252" s="54"/>
      <c r="X1252" s="54"/>
      <c r="Y1252" s="54"/>
      <c r="Z1252" s="54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  <c r="AL1252" s="54"/>
      <c r="AM1252" s="54"/>
      <c r="AN1252" s="54"/>
      <c r="AO1252" s="54"/>
      <c r="AP1252" s="54"/>
      <c r="AQ1252" s="54"/>
      <c r="AR1252" s="54"/>
      <c r="AS1252" s="54"/>
      <c r="AT1252" s="54"/>
      <c r="AU1252" s="54"/>
      <c r="AV1252" s="54"/>
      <c r="AW1252" s="54"/>
      <c r="AX1252" s="54"/>
      <c r="AY1252" s="54"/>
      <c r="AZ1252" s="54"/>
      <c r="BA1252" s="54"/>
      <c r="BB1252" s="54"/>
      <c r="BC1252" s="54"/>
      <c r="BD1252" s="54"/>
      <c r="BE1252" s="54"/>
      <c r="BF1252" s="54"/>
      <c r="BG1252" s="54"/>
      <c r="BH1252" s="54"/>
      <c r="BI1252" s="54"/>
      <c r="BJ1252" s="54"/>
      <c r="BK1252" s="54"/>
      <c r="BL1252" s="54"/>
      <c r="BM1252" s="54"/>
      <c r="BN1252" s="54"/>
      <c r="BO1252" s="54"/>
      <c r="BP1252" s="54"/>
      <c r="BQ1252" s="54"/>
      <c r="BR1252" s="54"/>
      <c r="BS1252" s="54"/>
      <c r="BT1252" s="54"/>
      <c r="BU1252" s="54"/>
      <c r="BV1252" s="54"/>
      <c r="BW1252" s="54"/>
      <c r="BX1252" s="54"/>
      <c r="BY1252" s="54"/>
      <c r="BZ1252" s="54"/>
      <c r="CA1252" s="54"/>
      <c r="CB1252" s="54"/>
      <c r="CC1252" s="54"/>
      <c r="CD1252" s="54"/>
      <c r="CE1252" s="54"/>
      <c r="CF1252" s="54"/>
      <c r="CG1252" s="54"/>
      <c r="CH1252" s="54"/>
      <c r="CI1252" s="54"/>
      <c r="CJ1252" s="54"/>
      <c r="CK1252" s="54"/>
      <c r="CL1252" s="54"/>
      <c r="CM1252" s="54"/>
      <c r="CN1252" s="54"/>
      <c r="CO1252" s="54"/>
      <c r="CP1252" s="54"/>
      <c r="CQ1252" s="54"/>
      <c r="CR1252" s="54"/>
      <c r="CS1252" s="54"/>
      <c r="CT1252" s="54"/>
      <c r="CU1252" s="54"/>
      <c r="CV1252" s="54"/>
      <c r="CW1252" s="54"/>
      <c r="CX1252" s="54"/>
      <c r="CY1252" s="54"/>
      <c r="CZ1252" s="54"/>
      <c r="DA1252" s="54"/>
      <c r="DB1252" s="54"/>
      <c r="DC1252" s="54"/>
      <c r="DD1252" s="54"/>
      <c r="DE1252" s="54"/>
      <c r="DF1252" s="54"/>
      <c r="DG1252" s="54"/>
      <c r="DH1252" s="54"/>
      <c r="DI1252" s="54"/>
      <c r="DJ1252" s="54"/>
      <c r="DK1252" s="54"/>
      <c r="DL1252" s="54"/>
      <c r="DM1252" s="54"/>
      <c r="DN1252" s="54"/>
      <c r="DO1252" s="54"/>
      <c r="DP1252" s="54"/>
      <c r="DQ1252" s="54"/>
      <c r="DR1252" s="54"/>
      <c r="DS1252" s="54"/>
      <c r="DT1252" s="54"/>
      <c r="DU1252" s="54"/>
      <c r="DV1252" s="54"/>
      <c r="DW1252" s="54"/>
      <c r="DX1252" s="54"/>
      <c r="DY1252" s="54"/>
      <c r="DZ1252" s="54"/>
      <c r="EA1252" s="54"/>
      <c r="EB1252" s="54"/>
      <c r="EC1252" s="54"/>
      <c r="ED1252" s="54"/>
      <c r="EE1252" s="54"/>
      <c r="EF1252" s="54"/>
      <c r="EG1252" s="54"/>
      <c r="EH1252" s="54"/>
      <c r="EI1252" s="54"/>
      <c r="EJ1252" s="54"/>
      <c r="EK1252" s="54"/>
      <c r="EL1252" s="54"/>
      <c r="EM1252" s="54"/>
      <c r="EN1252" s="54"/>
      <c r="EO1252" s="54"/>
      <c r="EP1252" s="54"/>
      <c r="EQ1252" s="54"/>
      <c r="ER1252" s="54"/>
      <c r="ES1252" s="54"/>
      <c r="ET1252" s="54"/>
      <c r="EU1252" s="54"/>
      <c r="EV1252" s="54"/>
      <c r="EW1252" s="54"/>
      <c r="EX1252" s="54"/>
      <c r="EY1252" s="54"/>
      <c r="EZ1252" s="54"/>
      <c r="FA1252" s="54"/>
      <c r="FB1252" s="54"/>
      <c r="FC1252" s="54"/>
      <c r="FD1252" s="54"/>
      <c r="FE1252" s="54"/>
      <c r="FF1252" s="54"/>
      <c r="FG1252" s="54"/>
      <c r="FH1252" s="54"/>
      <c r="FI1252" s="54"/>
      <c r="FJ1252" s="54"/>
      <c r="FK1252" s="54"/>
      <c r="FL1252" s="54"/>
      <c r="FM1252" s="54"/>
      <c r="FN1252" s="54"/>
      <c r="FO1252" s="54"/>
      <c r="FP1252" s="54"/>
      <c r="FQ1252" s="54"/>
      <c r="FR1252" s="54"/>
      <c r="FS1252" s="54"/>
      <c r="FT1252" s="54"/>
      <c r="FU1252" s="54"/>
      <c r="FV1252" s="54"/>
      <c r="FW1252" s="54"/>
      <c r="FX1252" s="54"/>
      <c r="FY1252" s="54"/>
      <c r="FZ1252" s="54"/>
      <c r="GA1252" s="54"/>
      <c r="GB1252" s="54"/>
      <c r="GC1252" s="54"/>
      <c r="GD1252" s="54"/>
      <c r="GE1252" s="54"/>
      <c r="GF1252" s="54"/>
      <c r="GG1252" s="54"/>
      <c r="GH1252" s="54"/>
      <c r="GI1252" s="54"/>
      <c r="GJ1252" s="54"/>
      <c r="GK1252" s="54"/>
      <c r="GL1252" s="54"/>
      <c r="GM1252" s="54"/>
      <c r="GN1252" s="54"/>
      <c r="GO1252" s="54"/>
      <c r="GP1252" s="54"/>
      <c r="GQ1252" s="54"/>
      <c r="GR1252" s="54"/>
      <c r="GS1252" s="54"/>
      <c r="GT1252" s="54"/>
      <c r="GU1252" s="54"/>
      <c r="GV1252" s="54"/>
      <c r="GW1252" s="54"/>
      <c r="GX1252" s="54"/>
      <c r="GY1252" s="54"/>
      <c r="GZ1252" s="54"/>
      <c r="HA1252" s="54"/>
      <c r="HB1252" s="54"/>
      <c r="HC1252" s="54"/>
      <c r="HD1252" s="54"/>
      <c r="HE1252" s="54"/>
      <c r="HF1252" s="54"/>
      <c r="HG1252" s="54"/>
      <c r="HH1252" s="54"/>
      <c r="HI1252" s="54"/>
      <c r="HJ1252" s="54"/>
      <c r="HK1252" s="54"/>
      <c r="HL1252" s="54"/>
      <c r="HM1252" s="54"/>
      <c r="HN1252" s="54"/>
      <c r="HO1252" s="54"/>
      <c r="HP1252" s="54"/>
      <c r="HQ1252" s="54"/>
      <c r="HR1252" s="54"/>
      <c r="HS1252" s="54"/>
      <c r="HT1252" s="54"/>
      <c r="HU1252" s="54"/>
      <c r="HV1252" s="54"/>
      <c r="HW1252" s="54"/>
      <c r="HX1252" s="54"/>
      <c r="HY1252" s="54"/>
      <c r="HZ1252" s="54"/>
      <c r="IA1252" s="54"/>
      <c r="IB1252" s="54"/>
      <c r="IC1252" s="54"/>
      <c r="ID1252" s="54"/>
      <c r="IE1252" s="54"/>
      <c r="IF1252" s="54"/>
      <c r="IG1252" s="54"/>
      <c r="IH1252" s="54"/>
      <c r="II1252" s="54"/>
      <c r="IJ1252" s="54"/>
      <c r="IK1252" s="54"/>
      <c r="IL1252" s="54"/>
      <c r="IM1252" s="54"/>
      <c r="IN1252" s="54"/>
      <c r="IO1252" s="54"/>
      <c r="IP1252" s="54"/>
      <c r="IQ1252" s="54"/>
      <c r="IR1252" s="54"/>
      <c r="IS1252" s="54"/>
      <c r="IT1252" s="54"/>
      <c r="IU1252" s="54"/>
      <c r="IV1252" s="54"/>
      <c r="IW1252" s="54"/>
      <c r="IX1252" s="54"/>
      <c r="IY1252" s="54"/>
      <c r="IZ1252" s="54"/>
      <c r="JA1252" s="16"/>
      <c r="JB1252" s="16"/>
      <c r="JC1252" s="16"/>
      <c r="JD1252" s="16"/>
    </row>
    <row r="1253" spans="1:264" s="6" customFormat="1" x14ac:dyDescent="0.25">
      <c r="A1253" s="55">
        <v>1249</v>
      </c>
      <c r="B1253" s="56">
        <f>ESTUDIANTES!B1253</f>
        <v>0</v>
      </c>
      <c r="C1253" s="56">
        <f>ESTUDIANTES!C1253</f>
        <v>0</v>
      </c>
      <c r="D1253" s="97">
        <f>ESTUDIANTES!D1253</f>
        <v>0</v>
      </c>
      <c r="E1253" s="97"/>
      <c r="F1253" s="97"/>
      <c r="G1253" s="97"/>
      <c r="H1253" s="57">
        <f>ESTUDIANTES!H1253</f>
        <v>0</v>
      </c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54"/>
      <c r="U1253" s="54"/>
      <c r="V1253" s="54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  <c r="AL1253" s="54"/>
      <c r="AM1253" s="54"/>
      <c r="AN1253" s="54"/>
      <c r="AO1253" s="54"/>
      <c r="AP1253" s="54"/>
      <c r="AQ1253" s="54"/>
      <c r="AR1253" s="54"/>
      <c r="AS1253" s="54"/>
      <c r="AT1253" s="54"/>
      <c r="AU1253" s="54"/>
      <c r="AV1253" s="54"/>
      <c r="AW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  <c r="BO1253" s="54"/>
      <c r="BP1253" s="54"/>
      <c r="BQ1253" s="54"/>
      <c r="BR1253" s="54"/>
      <c r="BS1253" s="54"/>
      <c r="BT1253" s="54"/>
      <c r="BU1253" s="54"/>
      <c r="BV1253" s="54"/>
      <c r="BW1253" s="54"/>
      <c r="BX1253" s="54"/>
      <c r="BY1253" s="54"/>
      <c r="BZ1253" s="54"/>
      <c r="CA1253" s="54"/>
      <c r="CB1253" s="54"/>
      <c r="CC1253" s="54"/>
      <c r="CD1253" s="54"/>
      <c r="CE1253" s="54"/>
      <c r="CF1253" s="54"/>
      <c r="CG1253" s="54"/>
      <c r="CH1253" s="54"/>
      <c r="CI1253" s="54"/>
      <c r="CJ1253" s="54"/>
      <c r="CK1253" s="54"/>
      <c r="CL1253" s="54"/>
      <c r="CM1253" s="54"/>
      <c r="CN1253" s="54"/>
      <c r="CO1253" s="54"/>
      <c r="CP1253" s="54"/>
      <c r="CQ1253" s="54"/>
      <c r="CR1253" s="54"/>
      <c r="CS1253" s="54"/>
      <c r="CT1253" s="54"/>
      <c r="CU1253" s="54"/>
      <c r="CV1253" s="54"/>
      <c r="CW1253" s="54"/>
      <c r="CX1253" s="54"/>
      <c r="CY1253" s="54"/>
      <c r="CZ1253" s="54"/>
      <c r="DA1253" s="54"/>
      <c r="DB1253" s="54"/>
      <c r="DC1253" s="54"/>
      <c r="DD1253" s="54"/>
      <c r="DE1253" s="54"/>
      <c r="DF1253" s="54"/>
      <c r="DG1253" s="54"/>
      <c r="DH1253" s="54"/>
      <c r="DI1253" s="54"/>
      <c r="DJ1253" s="54"/>
      <c r="DK1253" s="54"/>
      <c r="DL1253" s="54"/>
      <c r="DM1253" s="54"/>
      <c r="DN1253" s="54"/>
      <c r="DO1253" s="54"/>
      <c r="DP1253" s="54"/>
      <c r="DQ1253" s="54"/>
      <c r="DR1253" s="54"/>
      <c r="DS1253" s="54"/>
      <c r="DT1253" s="54"/>
      <c r="DU1253" s="54"/>
      <c r="DV1253" s="54"/>
      <c r="DW1253" s="54"/>
      <c r="DX1253" s="54"/>
      <c r="DY1253" s="54"/>
      <c r="DZ1253" s="54"/>
      <c r="EA1253" s="54"/>
      <c r="EB1253" s="54"/>
      <c r="EC1253" s="54"/>
      <c r="ED1253" s="54"/>
      <c r="EE1253" s="54"/>
      <c r="EF1253" s="54"/>
      <c r="EG1253" s="54"/>
      <c r="EH1253" s="54"/>
      <c r="EI1253" s="54"/>
      <c r="EJ1253" s="54"/>
      <c r="EK1253" s="54"/>
      <c r="EL1253" s="54"/>
      <c r="EM1253" s="54"/>
      <c r="EN1253" s="54"/>
      <c r="EO1253" s="54"/>
      <c r="EP1253" s="54"/>
      <c r="EQ1253" s="54"/>
      <c r="ER1253" s="54"/>
      <c r="ES1253" s="54"/>
      <c r="ET1253" s="54"/>
      <c r="EU1253" s="54"/>
      <c r="EV1253" s="54"/>
      <c r="EW1253" s="54"/>
      <c r="EX1253" s="54"/>
      <c r="EY1253" s="54"/>
      <c r="EZ1253" s="54"/>
      <c r="FA1253" s="54"/>
      <c r="FB1253" s="54"/>
      <c r="FC1253" s="54"/>
      <c r="FD1253" s="54"/>
      <c r="FE1253" s="54"/>
      <c r="FF1253" s="54"/>
      <c r="FG1253" s="54"/>
      <c r="FH1253" s="54"/>
      <c r="FI1253" s="54"/>
      <c r="FJ1253" s="54"/>
      <c r="FK1253" s="54"/>
      <c r="FL1253" s="54"/>
      <c r="FM1253" s="54"/>
      <c r="FN1253" s="54"/>
      <c r="FO1253" s="54"/>
      <c r="FP1253" s="54"/>
      <c r="FQ1253" s="54"/>
      <c r="FR1253" s="54"/>
      <c r="FS1253" s="54"/>
      <c r="FT1253" s="54"/>
      <c r="FU1253" s="54"/>
      <c r="FV1253" s="54"/>
      <c r="FW1253" s="54"/>
      <c r="FX1253" s="54"/>
      <c r="FY1253" s="54"/>
      <c r="FZ1253" s="54"/>
      <c r="GA1253" s="54"/>
      <c r="GB1253" s="54"/>
      <c r="GC1253" s="54"/>
      <c r="GD1253" s="54"/>
      <c r="GE1253" s="54"/>
      <c r="GF1253" s="54"/>
      <c r="GG1253" s="54"/>
      <c r="GH1253" s="54"/>
      <c r="GI1253" s="54"/>
      <c r="GJ1253" s="54"/>
      <c r="GK1253" s="54"/>
      <c r="GL1253" s="54"/>
      <c r="GM1253" s="54"/>
      <c r="GN1253" s="54"/>
      <c r="GO1253" s="54"/>
      <c r="GP1253" s="54"/>
      <c r="GQ1253" s="54"/>
      <c r="GR1253" s="54"/>
      <c r="GS1253" s="54"/>
      <c r="GT1253" s="54"/>
      <c r="GU1253" s="54"/>
      <c r="GV1253" s="54"/>
      <c r="GW1253" s="54"/>
      <c r="GX1253" s="54"/>
      <c r="GY1253" s="54"/>
      <c r="GZ1253" s="54"/>
      <c r="HA1253" s="54"/>
      <c r="HB1253" s="54"/>
      <c r="HC1253" s="54"/>
      <c r="HD1253" s="54"/>
      <c r="HE1253" s="54"/>
      <c r="HF1253" s="54"/>
      <c r="HG1253" s="54"/>
      <c r="HH1253" s="54"/>
      <c r="HI1253" s="54"/>
      <c r="HJ1253" s="54"/>
      <c r="HK1253" s="54"/>
      <c r="HL1253" s="54"/>
      <c r="HM1253" s="54"/>
      <c r="HN1253" s="54"/>
      <c r="HO1253" s="54"/>
      <c r="HP1253" s="54"/>
      <c r="HQ1253" s="54"/>
      <c r="HR1253" s="54"/>
      <c r="HS1253" s="54"/>
      <c r="HT1253" s="54"/>
      <c r="HU1253" s="54"/>
      <c r="HV1253" s="54"/>
      <c r="HW1253" s="54"/>
      <c r="HX1253" s="54"/>
      <c r="HY1253" s="54"/>
      <c r="HZ1253" s="54"/>
      <c r="IA1253" s="54"/>
      <c r="IB1253" s="54"/>
      <c r="IC1253" s="54"/>
      <c r="ID1253" s="54"/>
      <c r="IE1253" s="54"/>
      <c r="IF1253" s="54"/>
      <c r="IG1253" s="54"/>
      <c r="IH1253" s="54"/>
      <c r="II1253" s="54"/>
      <c r="IJ1253" s="54"/>
      <c r="IK1253" s="54"/>
      <c r="IL1253" s="54"/>
      <c r="IM1253" s="54"/>
      <c r="IN1253" s="54"/>
      <c r="IO1253" s="54"/>
      <c r="IP1253" s="54"/>
      <c r="IQ1253" s="54"/>
      <c r="IR1253" s="54"/>
      <c r="IS1253" s="54"/>
      <c r="IT1253" s="54"/>
      <c r="IU1253" s="54"/>
      <c r="IV1253" s="54"/>
      <c r="IW1253" s="54"/>
      <c r="IX1253" s="54"/>
      <c r="IY1253" s="54"/>
      <c r="IZ1253" s="54"/>
      <c r="JA1253" s="16"/>
      <c r="JB1253" s="16"/>
      <c r="JC1253" s="16"/>
      <c r="JD1253" s="16"/>
    </row>
    <row r="1254" spans="1:264" s="6" customFormat="1" x14ac:dyDescent="0.25">
      <c r="A1254" s="55">
        <v>1250</v>
      </c>
      <c r="B1254" s="56">
        <f>ESTUDIANTES!B1254</f>
        <v>0</v>
      </c>
      <c r="C1254" s="56">
        <f>ESTUDIANTES!C1254</f>
        <v>0</v>
      </c>
      <c r="D1254" s="97">
        <f>ESTUDIANTES!D1254</f>
        <v>0</v>
      </c>
      <c r="E1254" s="97"/>
      <c r="F1254" s="97"/>
      <c r="G1254" s="97"/>
      <c r="H1254" s="57">
        <f>ESTUDIANTES!H1254</f>
        <v>0</v>
      </c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54"/>
      <c r="U1254" s="54"/>
      <c r="V1254" s="54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  <c r="AL1254" s="54"/>
      <c r="AM1254" s="54"/>
      <c r="AN1254" s="54"/>
      <c r="AO1254" s="54"/>
      <c r="AP1254" s="54"/>
      <c r="AQ1254" s="54"/>
      <c r="AR1254" s="54"/>
      <c r="AS1254" s="54"/>
      <c r="AT1254" s="54"/>
      <c r="AU1254" s="54"/>
      <c r="AV1254" s="54"/>
      <c r="AW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  <c r="BO1254" s="54"/>
      <c r="BP1254" s="54"/>
      <c r="BQ1254" s="54"/>
      <c r="BR1254" s="54"/>
      <c r="BS1254" s="54"/>
      <c r="BT1254" s="54"/>
      <c r="BU1254" s="54"/>
      <c r="BV1254" s="54"/>
      <c r="BW1254" s="54"/>
      <c r="BX1254" s="54"/>
      <c r="BY1254" s="54"/>
      <c r="BZ1254" s="54"/>
      <c r="CA1254" s="54"/>
      <c r="CB1254" s="54"/>
      <c r="CC1254" s="54"/>
      <c r="CD1254" s="54"/>
      <c r="CE1254" s="54"/>
      <c r="CF1254" s="54"/>
      <c r="CG1254" s="54"/>
      <c r="CH1254" s="54"/>
      <c r="CI1254" s="54"/>
      <c r="CJ1254" s="54"/>
      <c r="CK1254" s="54"/>
      <c r="CL1254" s="54"/>
      <c r="CM1254" s="54"/>
      <c r="CN1254" s="54"/>
      <c r="CO1254" s="54"/>
      <c r="CP1254" s="54"/>
      <c r="CQ1254" s="54"/>
      <c r="CR1254" s="54"/>
      <c r="CS1254" s="54"/>
      <c r="CT1254" s="54"/>
      <c r="CU1254" s="54"/>
      <c r="CV1254" s="54"/>
      <c r="CW1254" s="54"/>
      <c r="CX1254" s="54"/>
      <c r="CY1254" s="54"/>
      <c r="CZ1254" s="54"/>
      <c r="DA1254" s="54"/>
      <c r="DB1254" s="54"/>
      <c r="DC1254" s="54"/>
      <c r="DD1254" s="54"/>
      <c r="DE1254" s="54"/>
      <c r="DF1254" s="54"/>
      <c r="DG1254" s="54"/>
      <c r="DH1254" s="54"/>
      <c r="DI1254" s="54"/>
      <c r="DJ1254" s="54"/>
      <c r="DK1254" s="54"/>
      <c r="DL1254" s="54"/>
      <c r="DM1254" s="54"/>
      <c r="DN1254" s="54"/>
      <c r="DO1254" s="54"/>
      <c r="DP1254" s="54"/>
      <c r="DQ1254" s="54"/>
      <c r="DR1254" s="54"/>
      <c r="DS1254" s="54"/>
      <c r="DT1254" s="54"/>
      <c r="DU1254" s="54"/>
      <c r="DV1254" s="54"/>
      <c r="DW1254" s="54"/>
      <c r="DX1254" s="54"/>
      <c r="DY1254" s="54"/>
      <c r="DZ1254" s="54"/>
      <c r="EA1254" s="54"/>
      <c r="EB1254" s="54"/>
      <c r="EC1254" s="54"/>
      <c r="ED1254" s="54"/>
      <c r="EE1254" s="54"/>
      <c r="EF1254" s="54"/>
      <c r="EG1254" s="54"/>
      <c r="EH1254" s="54"/>
      <c r="EI1254" s="54"/>
      <c r="EJ1254" s="54"/>
      <c r="EK1254" s="54"/>
      <c r="EL1254" s="54"/>
      <c r="EM1254" s="54"/>
      <c r="EN1254" s="54"/>
      <c r="EO1254" s="54"/>
      <c r="EP1254" s="54"/>
      <c r="EQ1254" s="54"/>
      <c r="ER1254" s="54"/>
      <c r="ES1254" s="54"/>
      <c r="ET1254" s="54"/>
      <c r="EU1254" s="54"/>
      <c r="EV1254" s="54"/>
      <c r="EW1254" s="54"/>
      <c r="EX1254" s="54"/>
      <c r="EY1254" s="54"/>
      <c r="EZ1254" s="54"/>
      <c r="FA1254" s="54"/>
      <c r="FB1254" s="54"/>
      <c r="FC1254" s="54"/>
      <c r="FD1254" s="54"/>
      <c r="FE1254" s="54"/>
      <c r="FF1254" s="54"/>
      <c r="FG1254" s="54"/>
      <c r="FH1254" s="54"/>
      <c r="FI1254" s="54"/>
      <c r="FJ1254" s="54"/>
      <c r="FK1254" s="54"/>
      <c r="FL1254" s="54"/>
      <c r="FM1254" s="54"/>
      <c r="FN1254" s="54"/>
      <c r="FO1254" s="54"/>
      <c r="FP1254" s="54"/>
      <c r="FQ1254" s="54"/>
      <c r="FR1254" s="54"/>
      <c r="FS1254" s="54"/>
      <c r="FT1254" s="54"/>
      <c r="FU1254" s="54"/>
      <c r="FV1254" s="54"/>
      <c r="FW1254" s="54"/>
      <c r="FX1254" s="54"/>
      <c r="FY1254" s="54"/>
      <c r="FZ1254" s="54"/>
      <c r="GA1254" s="54"/>
      <c r="GB1254" s="54"/>
      <c r="GC1254" s="54"/>
      <c r="GD1254" s="54"/>
      <c r="GE1254" s="54"/>
      <c r="GF1254" s="54"/>
      <c r="GG1254" s="54"/>
      <c r="GH1254" s="54"/>
      <c r="GI1254" s="54"/>
      <c r="GJ1254" s="54"/>
      <c r="GK1254" s="54"/>
      <c r="GL1254" s="54"/>
      <c r="GM1254" s="54"/>
      <c r="GN1254" s="54"/>
      <c r="GO1254" s="54"/>
      <c r="GP1254" s="54"/>
      <c r="GQ1254" s="54"/>
      <c r="GR1254" s="54"/>
      <c r="GS1254" s="54"/>
      <c r="GT1254" s="54"/>
      <c r="GU1254" s="54"/>
      <c r="GV1254" s="54"/>
      <c r="GW1254" s="54"/>
      <c r="GX1254" s="54"/>
      <c r="GY1254" s="54"/>
      <c r="GZ1254" s="54"/>
      <c r="HA1254" s="54"/>
      <c r="HB1254" s="54"/>
      <c r="HC1254" s="54"/>
      <c r="HD1254" s="54"/>
      <c r="HE1254" s="54"/>
      <c r="HF1254" s="54"/>
      <c r="HG1254" s="54"/>
      <c r="HH1254" s="54"/>
      <c r="HI1254" s="54"/>
      <c r="HJ1254" s="54"/>
      <c r="HK1254" s="54"/>
      <c r="HL1254" s="54"/>
      <c r="HM1254" s="54"/>
      <c r="HN1254" s="54"/>
      <c r="HO1254" s="54"/>
      <c r="HP1254" s="54"/>
      <c r="HQ1254" s="54"/>
      <c r="HR1254" s="54"/>
      <c r="HS1254" s="54"/>
      <c r="HT1254" s="54"/>
      <c r="HU1254" s="54"/>
      <c r="HV1254" s="54"/>
      <c r="HW1254" s="54"/>
      <c r="HX1254" s="54"/>
      <c r="HY1254" s="54"/>
      <c r="HZ1254" s="54"/>
      <c r="IA1254" s="54"/>
      <c r="IB1254" s="54"/>
      <c r="IC1254" s="54"/>
      <c r="ID1254" s="54"/>
      <c r="IE1254" s="54"/>
      <c r="IF1254" s="54"/>
      <c r="IG1254" s="54"/>
      <c r="IH1254" s="54"/>
      <c r="II1254" s="54"/>
      <c r="IJ1254" s="54"/>
      <c r="IK1254" s="54"/>
      <c r="IL1254" s="54"/>
      <c r="IM1254" s="54"/>
      <c r="IN1254" s="54"/>
      <c r="IO1254" s="54"/>
      <c r="IP1254" s="54"/>
      <c r="IQ1254" s="54"/>
      <c r="IR1254" s="54"/>
      <c r="IS1254" s="54"/>
      <c r="IT1254" s="54"/>
      <c r="IU1254" s="54"/>
      <c r="IV1254" s="54"/>
      <c r="IW1254" s="54"/>
      <c r="IX1254" s="54"/>
      <c r="IY1254" s="54"/>
      <c r="IZ1254" s="54"/>
      <c r="JA1254" s="16"/>
      <c r="JB1254" s="16"/>
      <c r="JC1254" s="16"/>
      <c r="JD1254" s="16"/>
    </row>
    <row r="1255" spans="1:264" s="6" customFormat="1" x14ac:dyDescent="0.25">
      <c r="A1255" s="55">
        <v>1251</v>
      </c>
      <c r="B1255" s="56">
        <f>ESTUDIANTES!B1255</f>
        <v>0</v>
      </c>
      <c r="C1255" s="56">
        <f>ESTUDIANTES!C1255</f>
        <v>0</v>
      </c>
      <c r="D1255" s="97">
        <f>ESTUDIANTES!D1255</f>
        <v>0</v>
      </c>
      <c r="E1255" s="97"/>
      <c r="F1255" s="97"/>
      <c r="G1255" s="97"/>
      <c r="H1255" s="57">
        <f>ESTUDIANTES!H1255</f>
        <v>0</v>
      </c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54"/>
      <c r="U1255" s="54"/>
      <c r="V1255" s="54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  <c r="AL1255" s="54"/>
      <c r="AM1255" s="54"/>
      <c r="AN1255" s="54"/>
      <c r="AO1255" s="54"/>
      <c r="AP1255" s="54"/>
      <c r="AQ1255" s="54"/>
      <c r="AR1255" s="54"/>
      <c r="AS1255" s="54"/>
      <c r="AT1255" s="54"/>
      <c r="AU1255" s="54"/>
      <c r="AV1255" s="54"/>
      <c r="AW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  <c r="BO1255" s="54"/>
      <c r="BP1255" s="54"/>
      <c r="BQ1255" s="54"/>
      <c r="BR1255" s="54"/>
      <c r="BS1255" s="54"/>
      <c r="BT1255" s="54"/>
      <c r="BU1255" s="54"/>
      <c r="BV1255" s="54"/>
      <c r="BW1255" s="54"/>
      <c r="BX1255" s="54"/>
      <c r="BY1255" s="54"/>
      <c r="BZ1255" s="54"/>
      <c r="CA1255" s="54"/>
      <c r="CB1255" s="54"/>
      <c r="CC1255" s="54"/>
      <c r="CD1255" s="54"/>
      <c r="CE1255" s="54"/>
      <c r="CF1255" s="54"/>
      <c r="CG1255" s="54"/>
      <c r="CH1255" s="54"/>
      <c r="CI1255" s="54"/>
      <c r="CJ1255" s="54"/>
      <c r="CK1255" s="54"/>
      <c r="CL1255" s="54"/>
      <c r="CM1255" s="54"/>
      <c r="CN1255" s="54"/>
      <c r="CO1255" s="54"/>
      <c r="CP1255" s="54"/>
      <c r="CQ1255" s="54"/>
      <c r="CR1255" s="54"/>
      <c r="CS1255" s="54"/>
      <c r="CT1255" s="54"/>
      <c r="CU1255" s="54"/>
      <c r="CV1255" s="54"/>
      <c r="CW1255" s="54"/>
      <c r="CX1255" s="54"/>
      <c r="CY1255" s="54"/>
      <c r="CZ1255" s="54"/>
      <c r="DA1255" s="54"/>
      <c r="DB1255" s="54"/>
      <c r="DC1255" s="54"/>
      <c r="DD1255" s="54"/>
      <c r="DE1255" s="54"/>
      <c r="DF1255" s="54"/>
      <c r="DG1255" s="54"/>
      <c r="DH1255" s="54"/>
      <c r="DI1255" s="54"/>
      <c r="DJ1255" s="54"/>
      <c r="DK1255" s="54"/>
      <c r="DL1255" s="54"/>
      <c r="DM1255" s="54"/>
      <c r="DN1255" s="54"/>
      <c r="DO1255" s="54"/>
      <c r="DP1255" s="54"/>
      <c r="DQ1255" s="54"/>
      <c r="DR1255" s="54"/>
      <c r="DS1255" s="54"/>
      <c r="DT1255" s="54"/>
      <c r="DU1255" s="54"/>
      <c r="DV1255" s="54"/>
      <c r="DW1255" s="54"/>
      <c r="DX1255" s="54"/>
      <c r="DY1255" s="54"/>
      <c r="DZ1255" s="54"/>
      <c r="EA1255" s="54"/>
      <c r="EB1255" s="54"/>
      <c r="EC1255" s="54"/>
      <c r="ED1255" s="54"/>
      <c r="EE1255" s="54"/>
      <c r="EF1255" s="54"/>
      <c r="EG1255" s="54"/>
      <c r="EH1255" s="54"/>
      <c r="EI1255" s="54"/>
      <c r="EJ1255" s="54"/>
      <c r="EK1255" s="54"/>
      <c r="EL1255" s="54"/>
      <c r="EM1255" s="54"/>
      <c r="EN1255" s="54"/>
      <c r="EO1255" s="54"/>
      <c r="EP1255" s="54"/>
      <c r="EQ1255" s="54"/>
      <c r="ER1255" s="54"/>
      <c r="ES1255" s="54"/>
      <c r="ET1255" s="54"/>
      <c r="EU1255" s="54"/>
      <c r="EV1255" s="54"/>
      <c r="EW1255" s="54"/>
      <c r="EX1255" s="54"/>
      <c r="EY1255" s="54"/>
      <c r="EZ1255" s="54"/>
      <c r="FA1255" s="54"/>
      <c r="FB1255" s="54"/>
      <c r="FC1255" s="54"/>
      <c r="FD1255" s="54"/>
      <c r="FE1255" s="54"/>
      <c r="FF1255" s="54"/>
      <c r="FG1255" s="54"/>
      <c r="FH1255" s="54"/>
      <c r="FI1255" s="54"/>
      <c r="FJ1255" s="54"/>
      <c r="FK1255" s="54"/>
      <c r="FL1255" s="54"/>
      <c r="FM1255" s="54"/>
      <c r="FN1255" s="54"/>
      <c r="FO1255" s="54"/>
      <c r="FP1255" s="54"/>
      <c r="FQ1255" s="54"/>
      <c r="FR1255" s="54"/>
      <c r="FS1255" s="54"/>
      <c r="FT1255" s="54"/>
      <c r="FU1255" s="54"/>
      <c r="FV1255" s="54"/>
      <c r="FW1255" s="54"/>
      <c r="FX1255" s="54"/>
      <c r="FY1255" s="54"/>
      <c r="FZ1255" s="54"/>
      <c r="GA1255" s="54"/>
      <c r="GB1255" s="54"/>
      <c r="GC1255" s="54"/>
      <c r="GD1255" s="54"/>
      <c r="GE1255" s="54"/>
      <c r="GF1255" s="54"/>
      <c r="GG1255" s="54"/>
      <c r="GH1255" s="54"/>
      <c r="GI1255" s="54"/>
      <c r="GJ1255" s="54"/>
      <c r="GK1255" s="54"/>
      <c r="GL1255" s="54"/>
      <c r="GM1255" s="54"/>
      <c r="GN1255" s="54"/>
      <c r="GO1255" s="54"/>
      <c r="GP1255" s="54"/>
      <c r="GQ1255" s="54"/>
      <c r="GR1255" s="54"/>
      <c r="GS1255" s="54"/>
      <c r="GT1255" s="54"/>
      <c r="GU1255" s="54"/>
      <c r="GV1255" s="54"/>
      <c r="GW1255" s="54"/>
      <c r="GX1255" s="54"/>
      <c r="GY1255" s="54"/>
      <c r="GZ1255" s="54"/>
      <c r="HA1255" s="54"/>
      <c r="HB1255" s="54"/>
      <c r="HC1255" s="54"/>
      <c r="HD1255" s="54"/>
      <c r="HE1255" s="54"/>
      <c r="HF1255" s="54"/>
      <c r="HG1255" s="54"/>
      <c r="HH1255" s="54"/>
      <c r="HI1255" s="54"/>
      <c r="HJ1255" s="54"/>
      <c r="HK1255" s="54"/>
      <c r="HL1255" s="54"/>
      <c r="HM1255" s="54"/>
      <c r="HN1255" s="54"/>
      <c r="HO1255" s="54"/>
      <c r="HP1255" s="54"/>
      <c r="HQ1255" s="54"/>
      <c r="HR1255" s="54"/>
      <c r="HS1255" s="54"/>
      <c r="HT1255" s="54"/>
      <c r="HU1255" s="54"/>
      <c r="HV1255" s="54"/>
      <c r="HW1255" s="54"/>
      <c r="HX1255" s="54"/>
      <c r="HY1255" s="54"/>
      <c r="HZ1255" s="54"/>
      <c r="IA1255" s="54"/>
      <c r="IB1255" s="54"/>
      <c r="IC1255" s="54"/>
      <c r="ID1255" s="54"/>
      <c r="IE1255" s="54"/>
      <c r="IF1255" s="54"/>
      <c r="IG1255" s="54"/>
      <c r="IH1255" s="54"/>
      <c r="II1255" s="54"/>
      <c r="IJ1255" s="54"/>
      <c r="IK1255" s="54"/>
      <c r="IL1255" s="54"/>
      <c r="IM1255" s="54"/>
      <c r="IN1255" s="54"/>
      <c r="IO1255" s="54"/>
      <c r="IP1255" s="54"/>
      <c r="IQ1255" s="54"/>
      <c r="IR1255" s="54"/>
      <c r="IS1255" s="54"/>
      <c r="IT1255" s="54"/>
      <c r="IU1255" s="54"/>
      <c r="IV1255" s="54"/>
      <c r="IW1255" s="54"/>
      <c r="IX1255" s="54"/>
      <c r="IY1255" s="54"/>
      <c r="IZ1255" s="54"/>
      <c r="JA1255" s="16"/>
      <c r="JB1255" s="16"/>
      <c r="JC1255" s="16"/>
      <c r="JD1255" s="16"/>
    </row>
    <row r="1256" spans="1:264" s="6" customFormat="1" x14ac:dyDescent="0.25">
      <c r="A1256" s="55">
        <v>1252</v>
      </c>
      <c r="B1256" s="56">
        <f>ESTUDIANTES!B1256</f>
        <v>0</v>
      </c>
      <c r="C1256" s="56">
        <f>ESTUDIANTES!C1256</f>
        <v>0</v>
      </c>
      <c r="D1256" s="97">
        <f>ESTUDIANTES!D1256</f>
        <v>0</v>
      </c>
      <c r="E1256" s="97"/>
      <c r="F1256" s="97"/>
      <c r="G1256" s="97"/>
      <c r="H1256" s="57">
        <f>ESTUDIANTES!H1256</f>
        <v>0</v>
      </c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54"/>
      <c r="U1256" s="54"/>
      <c r="V1256" s="54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  <c r="AL1256" s="54"/>
      <c r="AM1256" s="54"/>
      <c r="AN1256" s="54"/>
      <c r="AO1256" s="54"/>
      <c r="AP1256" s="54"/>
      <c r="AQ1256" s="54"/>
      <c r="AR1256" s="54"/>
      <c r="AS1256" s="54"/>
      <c r="AT1256" s="54"/>
      <c r="AU1256" s="54"/>
      <c r="AV1256" s="54"/>
      <c r="AW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  <c r="BO1256" s="54"/>
      <c r="BP1256" s="54"/>
      <c r="BQ1256" s="54"/>
      <c r="BR1256" s="54"/>
      <c r="BS1256" s="54"/>
      <c r="BT1256" s="54"/>
      <c r="BU1256" s="54"/>
      <c r="BV1256" s="54"/>
      <c r="BW1256" s="54"/>
      <c r="BX1256" s="54"/>
      <c r="BY1256" s="54"/>
      <c r="BZ1256" s="54"/>
      <c r="CA1256" s="54"/>
      <c r="CB1256" s="54"/>
      <c r="CC1256" s="54"/>
      <c r="CD1256" s="54"/>
      <c r="CE1256" s="54"/>
      <c r="CF1256" s="54"/>
      <c r="CG1256" s="54"/>
      <c r="CH1256" s="54"/>
      <c r="CI1256" s="54"/>
      <c r="CJ1256" s="54"/>
      <c r="CK1256" s="54"/>
      <c r="CL1256" s="54"/>
      <c r="CM1256" s="54"/>
      <c r="CN1256" s="54"/>
      <c r="CO1256" s="54"/>
      <c r="CP1256" s="54"/>
      <c r="CQ1256" s="54"/>
      <c r="CR1256" s="54"/>
      <c r="CS1256" s="54"/>
      <c r="CT1256" s="54"/>
      <c r="CU1256" s="54"/>
      <c r="CV1256" s="54"/>
      <c r="CW1256" s="54"/>
      <c r="CX1256" s="54"/>
      <c r="CY1256" s="54"/>
      <c r="CZ1256" s="54"/>
      <c r="DA1256" s="54"/>
      <c r="DB1256" s="54"/>
      <c r="DC1256" s="54"/>
      <c r="DD1256" s="54"/>
      <c r="DE1256" s="54"/>
      <c r="DF1256" s="54"/>
      <c r="DG1256" s="54"/>
      <c r="DH1256" s="54"/>
      <c r="DI1256" s="54"/>
      <c r="DJ1256" s="54"/>
      <c r="DK1256" s="54"/>
      <c r="DL1256" s="54"/>
      <c r="DM1256" s="54"/>
      <c r="DN1256" s="54"/>
      <c r="DO1256" s="54"/>
      <c r="DP1256" s="54"/>
      <c r="DQ1256" s="54"/>
      <c r="DR1256" s="54"/>
      <c r="DS1256" s="54"/>
      <c r="DT1256" s="54"/>
      <c r="DU1256" s="54"/>
      <c r="DV1256" s="54"/>
      <c r="DW1256" s="54"/>
      <c r="DX1256" s="54"/>
      <c r="DY1256" s="54"/>
      <c r="DZ1256" s="54"/>
      <c r="EA1256" s="54"/>
      <c r="EB1256" s="54"/>
      <c r="EC1256" s="54"/>
      <c r="ED1256" s="54"/>
      <c r="EE1256" s="54"/>
      <c r="EF1256" s="54"/>
      <c r="EG1256" s="54"/>
      <c r="EH1256" s="54"/>
      <c r="EI1256" s="54"/>
      <c r="EJ1256" s="54"/>
      <c r="EK1256" s="54"/>
      <c r="EL1256" s="54"/>
      <c r="EM1256" s="54"/>
      <c r="EN1256" s="54"/>
      <c r="EO1256" s="54"/>
      <c r="EP1256" s="54"/>
      <c r="EQ1256" s="54"/>
      <c r="ER1256" s="54"/>
      <c r="ES1256" s="54"/>
      <c r="ET1256" s="54"/>
      <c r="EU1256" s="54"/>
      <c r="EV1256" s="54"/>
      <c r="EW1256" s="54"/>
      <c r="EX1256" s="54"/>
      <c r="EY1256" s="54"/>
      <c r="EZ1256" s="54"/>
      <c r="FA1256" s="54"/>
      <c r="FB1256" s="54"/>
      <c r="FC1256" s="54"/>
      <c r="FD1256" s="54"/>
      <c r="FE1256" s="54"/>
      <c r="FF1256" s="54"/>
      <c r="FG1256" s="54"/>
      <c r="FH1256" s="54"/>
      <c r="FI1256" s="54"/>
      <c r="FJ1256" s="54"/>
      <c r="FK1256" s="54"/>
      <c r="FL1256" s="54"/>
      <c r="FM1256" s="54"/>
      <c r="FN1256" s="54"/>
      <c r="FO1256" s="54"/>
      <c r="FP1256" s="54"/>
      <c r="FQ1256" s="54"/>
      <c r="FR1256" s="54"/>
      <c r="FS1256" s="54"/>
      <c r="FT1256" s="54"/>
      <c r="FU1256" s="54"/>
      <c r="FV1256" s="54"/>
      <c r="FW1256" s="54"/>
      <c r="FX1256" s="54"/>
      <c r="FY1256" s="54"/>
      <c r="FZ1256" s="54"/>
      <c r="GA1256" s="54"/>
      <c r="GB1256" s="54"/>
      <c r="GC1256" s="54"/>
      <c r="GD1256" s="54"/>
      <c r="GE1256" s="54"/>
      <c r="GF1256" s="54"/>
      <c r="GG1256" s="54"/>
      <c r="GH1256" s="54"/>
      <c r="GI1256" s="54"/>
      <c r="GJ1256" s="54"/>
      <c r="GK1256" s="54"/>
      <c r="GL1256" s="54"/>
      <c r="GM1256" s="54"/>
      <c r="GN1256" s="54"/>
      <c r="GO1256" s="54"/>
      <c r="GP1256" s="54"/>
      <c r="GQ1256" s="54"/>
      <c r="GR1256" s="54"/>
      <c r="GS1256" s="54"/>
      <c r="GT1256" s="54"/>
      <c r="GU1256" s="54"/>
      <c r="GV1256" s="54"/>
      <c r="GW1256" s="54"/>
      <c r="GX1256" s="54"/>
      <c r="GY1256" s="54"/>
      <c r="GZ1256" s="54"/>
      <c r="HA1256" s="54"/>
      <c r="HB1256" s="54"/>
      <c r="HC1256" s="54"/>
      <c r="HD1256" s="54"/>
      <c r="HE1256" s="54"/>
      <c r="HF1256" s="54"/>
      <c r="HG1256" s="54"/>
      <c r="HH1256" s="54"/>
      <c r="HI1256" s="54"/>
      <c r="HJ1256" s="54"/>
      <c r="HK1256" s="54"/>
      <c r="HL1256" s="54"/>
      <c r="HM1256" s="54"/>
      <c r="HN1256" s="54"/>
      <c r="HO1256" s="54"/>
      <c r="HP1256" s="54"/>
      <c r="HQ1256" s="54"/>
      <c r="HR1256" s="54"/>
      <c r="HS1256" s="54"/>
      <c r="HT1256" s="54"/>
      <c r="HU1256" s="54"/>
      <c r="HV1256" s="54"/>
      <c r="HW1256" s="54"/>
      <c r="HX1256" s="54"/>
      <c r="HY1256" s="54"/>
      <c r="HZ1256" s="54"/>
      <c r="IA1256" s="54"/>
      <c r="IB1256" s="54"/>
      <c r="IC1256" s="54"/>
      <c r="ID1256" s="54"/>
      <c r="IE1256" s="54"/>
      <c r="IF1256" s="54"/>
      <c r="IG1256" s="54"/>
      <c r="IH1256" s="54"/>
      <c r="II1256" s="54"/>
      <c r="IJ1256" s="54"/>
      <c r="IK1256" s="54"/>
      <c r="IL1256" s="54"/>
      <c r="IM1256" s="54"/>
      <c r="IN1256" s="54"/>
      <c r="IO1256" s="54"/>
      <c r="IP1256" s="54"/>
      <c r="IQ1256" s="54"/>
      <c r="IR1256" s="54"/>
      <c r="IS1256" s="54"/>
      <c r="IT1256" s="54"/>
      <c r="IU1256" s="54"/>
      <c r="IV1256" s="54"/>
      <c r="IW1256" s="54"/>
      <c r="IX1256" s="54"/>
      <c r="IY1256" s="54"/>
      <c r="IZ1256" s="54"/>
      <c r="JA1256" s="16"/>
      <c r="JB1256" s="16"/>
      <c r="JC1256" s="16"/>
      <c r="JD1256" s="16"/>
    </row>
    <row r="1257" spans="1:264" s="6" customFormat="1" x14ac:dyDescent="0.25">
      <c r="A1257" s="55">
        <v>1253</v>
      </c>
      <c r="B1257" s="56">
        <f>ESTUDIANTES!B1257</f>
        <v>0</v>
      </c>
      <c r="C1257" s="56">
        <f>ESTUDIANTES!C1257</f>
        <v>0</v>
      </c>
      <c r="D1257" s="97">
        <f>ESTUDIANTES!D1257</f>
        <v>0</v>
      </c>
      <c r="E1257" s="97"/>
      <c r="F1257" s="97"/>
      <c r="G1257" s="97"/>
      <c r="H1257" s="57">
        <f>ESTUDIANTES!H1257</f>
        <v>0</v>
      </c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  <c r="AL1257" s="54"/>
      <c r="AM1257" s="54"/>
      <c r="AN1257" s="54"/>
      <c r="AO1257" s="54"/>
      <c r="AP1257" s="54"/>
      <c r="AQ1257" s="54"/>
      <c r="AR1257" s="54"/>
      <c r="AS1257" s="54"/>
      <c r="AT1257" s="54"/>
      <c r="AU1257" s="54"/>
      <c r="AV1257" s="54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4"/>
      <c r="BW1257" s="54"/>
      <c r="BX1257" s="54"/>
      <c r="BY1257" s="54"/>
      <c r="BZ1257" s="54"/>
      <c r="CA1257" s="54"/>
      <c r="CB1257" s="54"/>
      <c r="CC1257" s="54"/>
      <c r="CD1257" s="54"/>
      <c r="CE1257" s="54"/>
      <c r="CF1257" s="54"/>
      <c r="CG1257" s="54"/>
      <c r="CH1257" s="54"/>
      <c r="CI1257" s="54"/>
      <c r="CJ1257" s="54"/>
      <c r="CK1257" s="54"/>
      <c r="CL1257" s="54"/>
      <c r="CM1257" s="54"/>
      <c r="CN1257" s="54"/>
      <c r="CO1257" s="54"/>
      <c r="CP1257" s="54"/>
      <c r="CQ1257" s="54"/>
      <c r="CR1257" s="54"/>
      <c r="CS1257" s="54"/>
      <c r="CT1257" s="54"/>
      <c r="CU1257" s="54"/>
      <c r="CV1257" s="54"/>
      <c r="CW1257" s="54"/>
      <c r="CX1257" s="54"/>
      <c r="CY1257" s="54"/>
      <c r="CZ1257" s="54"/>
      <c r="DA1257" s="54"/>
      <c r="DB1257" s="54"/>
      <c r="DC1257" s="54"/>
      <c r="DD1257" s="54"/>
      <c r="DE1257" s="54"/>
      <c r="DF1257" s="54"/>
      <c r="DG1257" s="54"/>
      <c r="DH1257" s="54"/>
      <c r="DI1257" s="54"/>
      <c r="DJ1257" s="54"/>
      <c r="DK1257" s="54"/>
      <c r="DL1257" s="54"/>
      <c r="DM1257" s="54"/>
      <c r="DN1257" s="54"/>
      <c r="DO1257" s="54"/>
      <c r="DP1257" s="54"/>
      <c r="DQ1257" s="54"/>
      <c r="DR1257" s="54"/>
      <c r="DS1257" s="54"/>
      <c r="DT1257" s="54"/>
      <c r="DU1257" s="54"/>
      <c r="DV1257" s="54"/>
      <c r="DW1257" s="54"/>
      <c r="DX1257" s="54"/>
      <c r="DY1257" s="54"/>
      <c r="DZ1257" s="54"/>
      <c r="EA1257" s="54"/>
      <c r="EB1257" s="54"/>
      <c r="EC1257" s="54"/>
      <c r="ED1257" s="54"/>
      <c r="EE1257" s="54"/>
      <c r="EF1257" s="54"/>
      <c r="EG1257" s="54"/>
      <c r="EH1257" s="54"/>
      <c r="EI1257" s="54"/>
      <c r="EJ1257" s="54"/>
      <c r="EK1257" s="54"/>
      <c r="EL1257" s="54"/>
      <c r="EM1257" s="54"/>
      <c r="EN1257" s="54"/>
      <c r="EO1257" s="54"/>
      <c r="EP1257" s="54"/>
      <c r="EQ1257" s="54"/>
      <c r="ER1257" s="54"/>
      <c r="ES1257" s="54"/>
      <c r="ET1257" s="54"/>
      <c r="EU1257" s="54"/>
      <c r="EV1257" s="54"/>
      <c r="EW1257" s="54"/>
      <c r="EX1257" s="54"/>
      <c r="EY1257" s="54"/>
      <c r="EZ1257" s="54"/>
      <c r="FA1257" s="54"/>
      <c r="FB1257" s="54"/>
      <c r="FC1257" s="54"/>
      <c r="FD1257" s="54"/>
      <c r="FE1257" s="54"/>
      <c r="FF1257" s="54"/>
      <c r="FG1257" s="54"/>
      <c r="FH1257" s="54"/>
      <c r="FI1257" s="54"/>
      <c r="FJ1257" s="54"/>
      <c r="FK1257" s="54"/>
      <c r="FL1257" s="54"/>
      <c r="FM1257" s="54"/>
      <c r="FN1257" s="54"/>
      <c r="FO1257" s="54"/>
      <c r="FP1257" s="54"/>
      <c r="FQ1257" s="54"/>
      <c r="FR1257" s="54"/>
      <c r="FS1257" s="54"/>
      <c r="FT1257" s="54"/>
      <c r="FU1257" s="54"/>
      <c r="FV1257" s="54"/>
      <c r="FW1257" s="54"/>
      <c r="FX1257" s="54"/>
      <c r="FY1257" s="54"/>
      <c r="FZ1257" s="54"/>
      <c r="GA1257" s="54"/>
      <c r="GB1257" s="54"/>
      <c r="GC1257" s="54"/>
      <c r="GD1257" s="54"/>
      <c r="GE1257" s="54"/>
      <c r="GF1257" s="54"/>
      <c r="GG1257" s="54"/>
      <c r="GH1257" s="54"/>
      <c r="GI1257" s="54"/>
      <c r="GJ1257" s="54"/>
      <c r="GK1257" s="54"/>
      <c r="GL1257" s="54"/>
      <c r="GM1257" s="54"/>
      <c r="GN1257" s="54"/>
      <c r="GO1257" s="54"/>
      <c r="GP1257" s="54"/>
      <c r="GQ1257" s="54"/>
      <c r="GR1257" s="54"/>
      <c r="GS1257" s="54"/>
      <c r="GT1257" s="54"/>
      <c r="GU1257" s="54"/>
      <c r="GV1257" s="54"/>
      <c r="GW1257" s="54"/>
      <c r="GX1257" s="54"/>
      <c r="GY1257" s="54"/>
      <c r="GZ1257" s="54"/>
      <c r="HA1257" s="54"/>
      <c r="HB1257" s="54"/>
      <c r="HC1257" s="54"/>
      <c r="HD1257" s="54"/>
      <c r="HE1257" s="54"/>
      <c r="HF1257" s="54"/>
      <c r="HG1257" s="54"/>
      <c r="HH1257" s="54"/>
      <c r="HI1257" s="54"/>
      <c r="HJ1257" s="54"/>
      <c r="HK1257" s="54"/>
      <c r="HL1257" s="54"/>
      <c r="HM1257" s="54"/>
      <c r="HN1257" s="54"/>
      <c r="HO1257" s="54"/>
      <c r="HP1257" s="54"/>
      <c r="HQ1257" s="54"/>
      <c r="HR1257" s="54"/>
      <c r="HS1257" s="54"/>
      <c r="HT1257" s="54"/>
      <c r="HU1257" s="54"/>
      <c r="HV1257" s="54"/>
      <c r="HW1257" s="54"/>
      <c r="HX1257" s="54"/>
      <c r="HY1257" s="54"/>
      <c r="HZ1257" s="54"/>
      <c r="IA1257" s="54"/>
      <c r="IB1257" s="54"/>
      <c r="IC1257" s="54"/>
      <c r="ID1257" s="54"/>
      <c r="IE1257" s="54"/>
      <c r="IF1257" s="54"/>
      <c r="IG1257" s="54"/>
      <c r="IH1257" s="54"/>
      <c r="II1257" s="54"/>
      <c r="IJ1257" s="54"/>
      <c r="IK1257" s="54"/>
      <c r="IL1257" s="54"/>
      <c r="IM1257" s="54"/>
      <c r="IN1257" s="54"/>
      <c r="IO1257" s="54"/>
      <c r="IP1257" s="54"/>
      <c r="IQ1257" s="54"/>
      <c r="IR1257" s="54"/>
      <c r="IS1257" s="54"/>
      <c r="IT1257" s="54"/>
      <c r="IU1257" s="54"/>
      <c r="IV1257" s="54"/>
      <c r="IW1257" s="54"/>
      <c r="IX1257" s="54"/>
      <c r="IY1257" s="54"/>
      <c r="IZ1257" s="54"/>
      <c r="JA1257" s="16"/>
      <c r="JB1257" s="16"/>
      <c r="JC1257" s="16"/>
      <c r="JD1257" s="16"/>
    </row>
    <row r="1258" spans="1:264" s="6" customFormat="1" x14ac:dyDescent="0.25">
      <c r="A1258" s="55">
        <v>1254</v>
      </c>
      <c r="B1258" s="56">
        <f>ESTUDIANTES!B1258</f>
        <v>0</v>
      </c>
      <c r="C1258" s="56">
        <f>ESTUDIANTES!C1258</f>
        <v>0</v>
      </c>
      <c r="D1258" s="97">
        <f>ESTUDIANTES!D1258</f>
        <v>0</v>
      </c>
      <c r="E1258" s="97"/>
      <c r="F1258" s="97"/>
      <c r="G1258" s="97"/>
      <c r="H1258" s="57">
        <f>ESTUDIANTES!H1258</f>
        <v>0</v>
      </c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54"/>
      <c r="U1258" s="54"/>
      <c r="V1258" s="54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  <c r="AL1258" s="54"/>
      <c r="AM1258" s="54"/>
      <c r="AN1258" s="54"/>
      <c r="AO1258" s="54"/>
      <c r="AP1258" s="54"/>
      <c r="AQ1258" s="54"/>
      <c r="AR1258" s="54"/>
      <c r="AS1258" s="54"/>
      <c r="AT1258" s="54"/>
      <c r="AU1258" s="54"/>
      <c r="AV1258" s="54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  <c r="BO1258" s="54"/>
      <c r="BP1258" s="54"/>
      <c r="BQ1258" s="54"/>
      <c r="BR1258" s="54"/>
      <c r="BS1258" s="54"/>
      <c r="BT1258" s="54"/>
      <c r="BU1258" s="54"/>
      <c r="BV1258" s="54"/>
      <c r="BW1258" s="54"/>
      <c r="BX1258" s="54"/>
      <c r="BY1258" s="54"/>
      <c r="BZ1258" s="54"/>
      <c r="CA1258" s="54"/>
      <c r="CB1258" s="54"/>
      <c r="CC1258" s="54"/>
      <c r="CD1258" s="54"/>
      <c r="CE1258" s="54"/>
      <c r="CF1258" s="54"/>
      <c r="CG1258" s="54"/>
      <c r="CH1258" s="54"/>
      <c r="CI1258" s="54"/>
      <c r="CJ1258" s="54"/>
      <c r="CK1258" s="54"/>
      <c r="CL1258" s="54"/>
      <c r="CM1258" s="54"/>
      <c r="CN1258" s="54"/>
      <c r="CO1258" s="54"/>
      <c r="CP1258" s="54"/>
      <c r="CQ1258" s="54"/>
      <c r="CR1258" s="54"/>
      <c r="CS1258" s="54"/>
      <c r="CT1258" s="54"/>
      <c r="CU1258" s="54"/>
      <c r="CV1258" s="54"/>
      <c r="CW1258" s="54"/>
      <c r="CX1258" s="54"/>
      <c r="CY1258" s="54"/>
      <c r="CZ1258" s="54"/>
      <c r="DA1258" s="54"/>
      <c r="DB1258" s="54"/>
      <c r="DC1258" s="54"/>
      <c r="DD1258" s="54"/>
      <c r="DE1258" s="54"/>
      <c r="DF1258" s="54"/>
      <c r="DG1258" s="54"/>
      <c r="DH1258" s="54"/>
      <c r="DI1258" s="54"/>
      <c r="DJ1258" s="54"/>
      <c r="DK1258" s="54"/>
      <c r="DL1258" s="54"/>
      <c r="DM1258" s="54"/>
      <c r="DN1258" s="54"/>
      <c r="DO1258" s="54"/>
      <c r="DP1258" s="54"/>
      <c r="DQ1258" s="54"/>
      <c r="DR1258" s="54"/>
      <c r="DS1258" s="54"/>
      <c r="DT1258" s="54"/>
      <c r="DU1258" s="54"/>
      <c r="DV1258" s="54"/>
      <c r="DW1258" s="54"/>
      <c r="DX1258" s="54"/>
      <c r="DY1258" s="54"/>
      <c r="DZ1258" s="54"/>
      <c r="EA1258" s="54"/>
      <c r="EB1258" s="54"/>
      <c r="EC1258" s="54"/>
      <c r="ED1258" s="54"/>
      <c r="EE1258" s="54"/>
      <c r="EF1258" s="54"/>
      <c r="EG1258" s="54"/>
      <c r="EH1258" s="54"/>
      <c r="EI1258" s="54"/>
      <c r="EJ1258" s="54"/>
      <c r="EK1258" s="54"/>
      <c r="EL1258" s="54"/>
      <c r="EM1258" s="54"/>
      <c r="EN1258" s="54"/>
      <c r="EO1258" s="54"/>
      <c r="EP1258" s="54"/>
      <c r="EQ1258" s="54"/>
      <c r="ER1258" s="54"/>
      <c r="ES1258" s="54"/>
      <c r="ET1258" s="54"/>
      <c r="EU1258" s="54"/>
      <c r="EV1258" s="54"/>
      <c r="EW1258" s="54"/>
      <c r="EX1258" s="54"/>
      <c r="EY1258" s="54"/>
      <c r="EZ1258" s="54"/>
      <c r="FA1258" s="54"/>
      <c r="FB1258" s="54"/>
      <c r="FC1258" s="54"/>
      <c r="FD1258" s="54"/>
      <c r="FE1258" s="54"/>
      <c r="FF1258" s="54"/>
      <c r="FG1258" s="54"/>
      <c r="FH1258" s="54"/>
      <c r="FI1258" s="54"/>
      <c r="FJ1258" s="54"/>
      <c r="FK1258" s="54"/>
      <c r="FL1258" s="54"/>
      <c r="FM1258" s="54"/>
      <c r="FN1258" s="54"/>
      <c r="FO1258" s="54"/>
      <c r="FP1258" s="54"/>
      <c r="FQ1258" s="54"/>
      <c r="FR1258" s="54"/>
      <c r="FS1258" s="54"/>
      <c r="FT1258" s="54"/>
      <c r="FU1258" s="54"/>
      <c r="FV1258" s="54"/>
      <c r="FW1258" s="54"/>
      <c r="FX1258" s="54"/>
      <c r="FY1258" s="54"/>
      <c r="FZ1258" s="54"/>
      <c r="GA1258" s="54"/>
      <c r="GB1258" s="54"/>
      <c r="GC1258" s="54"/>
      <c r="GD1258" s="54"/>
      <c r="GE1258" s="54"/>
      <c r="GF1258" s="54"/>
      <c r="GG1258" s="54"/>
      <c r="GH1258" s="54"/>
      <c r="GI1258" s="54"/>
      <c r="GJ1258" s="54"/>
      <c r="GK1258" s="54"/>
      <c r="GL1258" s="54"/>
      <c r="GM1258" s="54"/>
      <c r="GN1258" s="54"/>
      <c r="GO1258" s="54"/>
      <c r="GP1258" s="54"/>
      <c r="GQ1258" s="54"/>
      <c r="GR1258" s="54"/>
      <c r="GS1258" s="54"/>
      <c r="GT1258" s="54"/>
      <c r="GU1258" s="54"/>
      <c r="GV1258" s="54"/>
      <c r="GW1258" s="54"/>
      <c r="GX1258" s="54"/>
      <c r="GY1258" s="54"/>
      <c r="GZ1258" s="54"/>
      <c r="HA1258" s="54"/>
      <c r="HB1258" s="54"/>
      <c r="HC1258" s="54"/>
      <c r="HD1258" s="54"/>
      <c r="HE1258" s="54"/>
      <c r="HF1258" s="54"/>
      <c r="HG1258" s="54"/>
      <c r="HH1258" s="54"/>
      <c r="HI1258" s="54"/>
      <c r="HJ1258" s="54"/>
      <c r="HK1258" s="54"/>
      <c r="HL1258" s="54"/>
      <c r="HM1258" s="54"/>
      <c r="HN1258" s="54"/>
      <c r="HO1258" s="54"/>
      <c r="HP1258" s="54"/>
      <c r="HQ1258" s="54"/>
      <c r="HR1258" s="54"/>
      <c r="HS1258" s="54"/>
      <c r="HT1258" s="54"/>
      <c r="HU1258" s="54"/>
      <c r="HV1258" s="54"/>
      <c r="HW1258" s="54"/>
      <c r="HX1258" s="54"/>
      <c r="HY1258" s="54"/>
      <c r="HZ1258" s="54"/>
      <c r="IA1258" s="54"/>
      <c r="IB1258" s="54"/>
      <c r="IC1258" s="54"/>
      <c r="ID1258" s="54"/>
      <c r="IE1258" s="54"/>
      <c r="IF1258" s="54"/>
      <c r="IG1258" s="54"/>
      <c r="IH1258" s="54"/>
      <c r="II1258" s="54"/>
      <c r="IJ1258" s="54"/>
      <c r="IK1258" s="54"/>
      <c r="IL1258" s="54"/>
      <c r="IM1258" s="54"/>
      <c r="IN1258" s="54"/>
      <c r="IO1258" s="54"/>
      <c r="IP1258" s="54"/>
      <c r="IQ1258" s="54"/>
      <c r="IR1258" s="54"/>
      <c r="IS1258" s="54"/>
      <c r="IT1258" s="54"/>
      <c r="IU1258" s="54"/>
      <c r="IV1258" s="54"/>
      <c r="IW1258" s="54"/>
      <c r="IX1258" s="54"/>
      <c r="IY1258" s="54"/>
      <c r="IZ1258" s="54"/>
      <c r="JA1258" s="16"/>
      <c r="JB1258" s="16"/>
      <c r="JC1258" s="16"/>
      <c r="JD1258" s="16"/>
    </row>
    <row r="1259" spans="1:264" s="6" customFormat="1" x14ac:dyDescent="0.25">
      <c r="A1259" s="55">
        <v>1255</v>
      </c>
      <c r="B1259" s="56">
        <f>ESTUDIANTES!B1259</f>
        <v>0</v>
      </c>
      <c r="C1259" s="56">
        <f>ESTUDIANTES!C1259</f>
        <v>0</v>
      </c>
      <c r="D1259" s="97">
        <f>ESTUDIANTES!D1259</f>
        <v>0</v>
      </c>
      <c r="E1259" s="97"/>
      <c r="F1259" s="97"/>
      <c r="G1259" s="97"/>
      <c r="H1259" s="57">
        <f>ESTUDIANTES!H1259</f>
        <v>0</v>
      </c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  <c r="T1259" s="54"/>
      <c r="U1259" s="54"/>
      <c r="V1259" s="54"/>
      <c r="W1259" s="54"/>
      <c r="X1259" s="54"/>
      <c r="Y1259" s="54"/>
      <c r="Z1259" s="54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  <c r="AL1259" s="54"/>
      <c r="AM1259" s="54"/>
      <c r="AN1259" s="54"/>
      <c r="AO1259" s="54"/>
      <c r="AP1259" s="54"/>
      <c r="AQ1259" s="54"/>
      <c r="AR1259" s="54"/>
      <c r="AS1259" s="54"/>
      <c r="AT1259" s="54"/>
      <c r="AU1259" s="54"/>
      <c r="AV1259" s="54"/>
      <c r="AW1259" s="54"/>
      <c r="AX1259" s="54"/>
      <c r="AY1259" s="54"/>
      <c r="AZ1259" s="54"/>
      <c r="BA1259" s="54"/>
      <c r="BB1259" s="54"/>
      <c r="BC1259" s="54"/>
      <c r="BD1259" s="54"/>
      <c r="BE1259" s="54"/>
      <c r="BF1259" s="54"/>
      <c r="BG1259" s="54"/>
      <c r="BH1259" s="54"/>
      <c r="BI1259" s="54"/>
      <c r="BJ1259" s="54"/>
      <c r="BK1259" s="54"/>
      <c r="BL1259" s="54"/>
      <c r="BM1259" s="54"/>
      <c r="BN1259" s="54"/>
      <c r="BO1259" s="54"/>
      <c r="BP1259" s="54"/>
      <c r="BQ1259" s="54"/>
      <c r="BR1259" s="54"/>
      <c r="BS1259" s="54"/>
      <c r="BT1259" s="54"/>
      <c r="BU1259" s="54"/>
      <c r="BV1259" s="54"/>
      <c r="BW1259" s="54"/>
      <c r="BX1259" s="54"/>
      <c r="BY1259" s="54"/>
      <c r="BZ1259" s="54"/>
      <c r="CA1259" s="54"/>
      <c r="CB1259" s="54"/>
      <c r="CC1259" s="54"/>
      <c r="CD1259" s="54"/>
      <c r="CE1259" s="54"/>
      <c r="CF1259" s="54"/>
      <c r="CG1259" s="54"/>
      <c r="CH1259" s="54"/>
      <c r="CI1259" s="54"/>
      <c r="CJ1259" s="54"/>
      <c r="CK1259" s="54"/>
      <c r="CL1259" s="54"/>
      <c r="CM1259" s="54"/>
      <c r="CN1259" s="54"/>
      <c r="CO1259" s="54"/>
      <c r="CP1259" s="54"/>
      <c r="CQ1259" s="54"/>
      <c r="CR1259" s="54"/>
      <c r="CS1259" s="54"/>
      <c r="CT1259" s="54"/>
      <c r="CU1259" s="54"/>
      <c r="CV1259" s="54"/>
      <c r="CW1259" s="54"/>
      <c r="CX1259" s="54"/>
      <c r="CY1259" s="54"/>
      <c r="CZ1259" s="54"/>
      <c r="DA1259" s="54"/>
      <c r="DB1259" s="54"/>
      <c r="DC1259" s="54"/>
      <c r="DD1259" s="54"/>
      <c r="DE1259" s="54"/>
      <c r="DF1259" s="54"/>
      <c r="DG1259" s="54"/>
      <c r="DH1259" s="54"/>
      <c r="DI1259" s="54"/>
      <c r="DJ1259" s="54"/>
      <c r="DK1259" s="54"/>
      <c r="DL1259" s="54"/>
      <c r="DM1259" s="54"/>
      <c r="DN1259" s="54"/>
      <c r="DO1259" s="54"/>
      <c r="DP1259" s="54"/>
      <c r="DQ1259" s="54"/>
      <c r="DR1259" s="54"/>
      <c r="DS1259" s="54"/>
      <c r="DT1259" s="54"/>
      <c r="DU1259" s="54"/>
      <c r="DV1259" s="54"/>
      <c r="DW1259" s="54"/>
      <c r="DX1259" s="54"/>
      <c r="DY1259" s="54"/>
      <c r="DZ1259" s="54"/>
      <c r="EA1259" s="54"/>
      <c r="EB1259" s="54"/>
      <c r="EC1259" s="54"/>
      <c r="ED1259" s="54"/>
      <c r="EE1259" s="54"/>
      <c r="EF1259" s="54"/>
      <c r="EG1259" s="54"/>
      <c r="EH1259" s="54"/>
      <c r="EI1259" s="54"/>
      <c r="EJ1259" s="54"/>
      <c r="EK1259" s="54"/>
      <c r="EL1259" s="54"/>
      <c r="EM1259" s="54"/>
      <c r="EN1259" s="54"/>
      <c r="EO1259" s="54"/>
      <c r="EP1259" s="54"/>
      <c r="EQ1259" s="54"/>
      <c r="ER1259" s="54"/>
      <c r="ES1259" s="54"/>
      <c r="ET1259" s="54"/>
      <c r="EU1259" s="54"/>
      <c r="EV1259" s="54"/>
      <c r="EW1259" s="54"/>
      <c r="EX1259" s="54"/>
      <c r="EY1259" s="54"/>
      <c r="EZ1259" s="54"/>
      <c r="FA1259" s="54"/>
      <c r="FB1259" s="54"/>
      <c r="FC1259" s="54"/>
      <c r="FD1259" s="54"/>
      <c r="FE1259" s="54"/>
      <c r="FF1259" s="54"/>
      <c r="FG1259" s="54"/>
      <c r="FH1259" s="54"/>
      <c r="FI1259" s="54"/>
      <c r="FJ1259" s="54"/>
      <c r="FK1259" s="54"/>
      <c r="FL1259" s="54"/>
      <c r="FM1259" s="54"/>
      <c r="FN1259" s="54"/>
      <c r="FO1259" s="54"/>
      <c r="FP1259" s="54"/>
      <c r="FQ1259" s="54"/>
      <c r="FR1259" s="54"/>
      <c r="FS1259" s="54"/>
      <c r="FT1259" s="54"/>
      <c r="FU1259" s="54"/>
      <c r="FV1259" s="54"/>
      <c r="FW1259" s="54"/>
      <c r="FX1259" s="54"/>
      <c r="FY1259" s="54"/>
      <c r="FZ1259" s="54"/>
      <c r="GA1259" s="54"/>
      <c r="GB1259" s="54"/>
      <c r="GC1259" s="54"/>
      <c r="GD1259" s="54"/>
      <c r="GE1259" s="54"/>
      <c r="GF1259" s="54"/>
      <c r="GG1259" s="54"/>
      <c r="GH1259" s="54"/>
      <c r="GI1259" s="54"/>
      <c r="GJ1259" s="54"/>
      <c r="GK1259" s="54"/>
      <c r="GL1259" s="54"/>
      <c r="GM1259" s="54"/>
      <c r="GN1259" s="54"/>
      <c r="GO1259" s="54"/>
      <c r="GP1259" s="54"/>
      <c r="GQ1259" s="54"/>
      <c r="GR1259" s="54"/>
      <c r="GS1259" s="54"/>
      <c r="GT1259" s="54"/>
      <c r="GU1259" s="54"/>
      <c r="GV1259" s="54"/>
      <c r="GW1259" s="54"/>
      <c r="GX1259" s="54"/>
      <c r="GY1259" s="54"/>
      <c r="GZ1259" s="54"/>
      <c r="HA1259" s="54"/>
      <c r="HB1259" s="54"/>
      <c r="HC1259" s="54"/>
      <c r="HD1259" s="54"/>
      <c r="HE1259" s="54"/>
      <c r="HF1259" s="54"/>
      <c r="HG1259" s="54"/>
      <c r="HH1259" s="54"/>
      <c r="HI1259" s="54"/>
      <c r="HJ1259" s="54"/>
      <c r="HK1259" s="54"/>
      <c r="HL1259" s="54"/>
      <c r="HM1259" s="54"/>
      <c r="HN1259" s="54"/>
      <c r="HO1259" s="54"/>
      <c r="HP1259" s="54"/>
      <c r="HQ1259" s="54"/>
      <c r="HR1259" s="54"/>
      <c r="HS1259" s="54"/>
      <c r="HT1259" s="54"/>
      <c r="HU1259" s="54"/>
      <c r="HV1259" s="54"/>
      <c r="HW1259" s="54"/>
      <c r="HX1259" s="54"/>
      <c r="HY1259" s="54"/>
      <c r="HZ1259" s="54"/>
      <c r="IA1259" s="54"/>
      <c r="IB1259" s="54"/>
      <c r="IC1259" s="54"/>
      <c r="ID1259" s="54"/>
      <c r="IE1259" s="54"/>
      <c r="IF1259" s="54"/>
      <c r="IG1259" s="54"/>
      <c r="IH1259" s="54"/>
      <c r="II1259" s="54"/>
      <c r="IJ1259" s="54"/>
      <c r="IK1259" s="54"/>
      <c r="IL1259" s="54"/>
      <c r="IM1259" s="54"/>
      <c r="IN1259" s="54"/>
      <c r="IO1259" s="54"/>
      <c r="IP1259" s="54"/>
      <c r="IQ1259" s="54"/>
      <c r="IR1259" s="54"/>
      <c r="IS1259" s="54"/>
      <c r="IT1259" s="54"/>
      <c r="IU1259" s="54"/>
      <c r="IV1259" s="54"/>
      <c r="IW1259" s="54"/>
      <c r="IX1259" s="54"/>
      <c r="IY1259" s="54"/>
      <c r="IZ1259" s="54"/>
      <c r="JA1259" s="16"/>
      <c r="JB1259" s="16"/>
      <c r="JC1259" s="16"/>
      <c r="JD1259" s="16"/>
    </row>
    <row r="1260" spans="1:264" s="6" customFormat="1" x14ac:dyDescent="0.25">
      <c r="A1260" s="55">
        <v>1256</v>
      </c>
      <c r="B1260" s="56">
        <f>ESTUDIANTES!B1260</f>
        <v>0</v>
      </c>
      <c r="C1260" s="56">
        <f>ESTUDIANTES!C1260</f>
        <v>0</v>
      </c>
      <c r="D1260" s="97">
        <f>ESTUDIANTES!D1260</f>
        <v>0</v>
      </c>
      <c r="E1260" s="97"/>
      <c r="F1260" s="97"/>
      <c r="G1260" s="97"/>
      <c r="H1260" s="57">
        <f>ESTUDIANTES!H1260</f>
        <v>0</v>
      </c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54"/>
      <c r="U1260" s="54"/>
      <c r="V1260" s="54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  <c r="AL1260" s="54"/>
      <c r="AM1260" s="54"/>
      <c r="AN1260" s="54"/>
      <c r="AO1260" s="54"/>
      <c r="AP1260" s="54"/>
      <c r="AQ1260" s="54"/>
      <c r="AR1260" s="54"/>
      <c r="AS1260" s="54"/>
      <c r="AT1260" s="54"/>
      <c r="AU1260" s="54"/>
      <c r="AV1260" s="54"/>
      <c r="AW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  <c r="BO1260" s="54"/>
      <c r="BP1260" s="54"/>
      <c r="BQ1260" s="54"/>
      <c r="BR1260" s="54"/>
      <c r="BS1260" s="54"/>
      <c r="BT1260" s="54"/>
      <c r="BU1260" s="54"/>
      <c r="BV1260" s="54"/>
      <c r="BW1260" s="54"/>
      <c r="BX1260" s="54"/>
      <c r="BY1260" s="54"/>
      <c r="BZ1260" s="54"/>
      <c r="CA1260" s="54"/>
      <c r="CB1260" s="54"/>
      <c r="CC1260" s="54"/>
      <c r="CD1260" s="54"/>
      <c r="CE1260" s="54"/>
      <c r="CF1260" s="54"/>
      <c r="CG1260" s="54"/>
      <c r="CH1260" s="54"/>
      <c r="CI1260" s="54"/>
      <c r="CJ1260" s="54"/>
      <c r="CK1260" s="54"/>
      <c r="CL1260" s="54"/>
      <c r="CM1260" s="54"/>
      <c r="CN1260" s="54"/>
      <c r="CO1260" s="54"/>
      <c r="CP1260" s="54"/>
      <c r="CQ1260" s="54"/>
      <c r="CR1260" s="54"/>
      <c r="CS1260" s="54"/>
      <c r="CT1260" s="54"/>
      <c r="CU1260" s="54"/>
      <c r="CV1260" s="54"/>
      <c r="CW1260" s="54"/>
      <c r="CX1260" s="54"/>
      <c r="CY1260" s="54"/>
      <c r="CZ1260" s="54"/>
      <c r="DA1260" s="54"/>
      <c r="DB1260" s="54"/>
      <c r="DC1260" s="54"/>
      <c r="DD1260" s="54"/>
      <c r="DE1260" s="54"/>
      <c r="DF1260" s="54"/>
      <c r="DG1260" s="54"/>
      <c r="DH1260" s="54"/>
      <c r="DI1260" s="54"/>
      <c r="DJ1260" s="54"/>
      <c r="DK1260" s="54"/>
      <c r="DL1260" s="54"/>
      <c r="DM1260" s="54"/>
      <c r="DN1260" s="54"/>
      <c r="DO1260" s="54"/>
      <c r="DP1260" s="54"/>
      <c r="DQ1260" s="54"/>
      <c r="DR1260" s="54"/>
      <c r="DS1260" s="54"/>
      <c r="DT1260" s="54"/>
      <c r="DU1260" s="54"/>
      <c r="DV1260" s="54"/>
      <c r="DW1260" s="54"/>
      <c r="DX1260" s="54"/>
      <c r="DY1260" s="54"/>
      <c r="DZ1260" s="54"/>
      <c r="EA1260" s="54"/>
      <c r="EB1260" s="54"/>
      <c r="EC1260" s="54"/>
      <c r="ED1260" s="54"/>
      <c r="EE1260" s="54"/>
      <c r="EF1260" s="54"/>
      <c r="EG1260" s="54"/>
      <c r="EH1260" s="54"/>
      <c r="EI1260" s="54"/>
      <c r="EJ1260" s="54"/>
      <c r="EK1260" s="54"/>
      <c r="EL1260" s="54"/>
      <c r="EM1260" s="54"/>
      <c r="EN1260" s="54"/>
      <c r="EO1260" s="54"/>
      <c r="EP1260" s="54"/>
      <c r="EQ1260" s="54"/>
      <c r="ER1260" s="54"/>
      <c r="ES1260" s="54"/>
      <c r="ET1260" s="54"/>
      <c r="EU1260" s="54"/>
      <c r="EV1260" s="54"/>
      <c r="EW1260" s="54"/>
      <c r="EX1260" s="54"/>
      <c r="EY1260" s="54"/>
      <c r="EZ1260" s="54"/>
      <c r="FA1260" s="54"/>
      <c r="FB1260" s="54"/>
      <c r="FC1260" s="54"/>
      <c r="FD1260" s="54"/>
      <c r="FE1260" s="54"/>
      <c r="FF1260" s="54"/>
      <c r="FG1260" s="54"/>
      <c r="FH1260" s="54"/>
      <c r="FI1260" s="54"/>
      <c r="FJ1260" s="54"/>
      <c r="FK1260" s="54"/>
      <c r="FL1260" s="54"/>
      <c r="FM1260" s="54"/>
      <c r="FN1260" s="54"/>
      <c r="FO1260" s="54"/>
      <c r="FP1260" s="54"/>
      <c r="FQ1260" s="54"/>
      <c r="FR1260" s="54"/>
      <c r="FS1260" s="54"/>
      <c r="FT1260" s="54"/>
      <c r="FU1260" s="54"/>
      <c r="FV1260" s="54"/>
      <c r="FW1260" s="54"/>
      <c r="FX1260" s="54"/>
      <c r="FY1260" s="54"/>
      <c r="FZ1260" s="54"/>
      <c r="GA1260" s="54"/>
      <c r="GB1260" s="54"/>
      <c r="GC1260" s="54"/>
      <c r="GD1260" s="54"/>
      <c r="GE1260" s="54"/>
      <c r="GF1260" s="54"/>
      <c r="GG1260" s="54"/>
      <c r="GH1260" s="54"/>
      <c r="GI1260" s="54"/>
      <c r="GJ1260" s="54"/>
      <c r="GK1260" s="54"/>
      <c r="GL1260" s="54"/>
      <c r="GM1260" s="54"/>
      <c r="GN1260" s="54"/>
      <c r="GO1260" s="54"/>
      <c r="GP1260" s="54"/>
      <c r="GQ1260" s="54"/>
      <c r="GR1260" s="54"/>
      <c r="GS1260" s="54"/>
      <c r="GT1260" s="54"/>
      <c r="GU1260" s="54"/>
      <c r="GV1260" s="54"/>
      <c r="GW1260" s="54"/>
      <c r="GX1260" s="54"/>
      <c r="GY1260" s="54"/>
      <c r="GZ1260" s="54"/>
      <c r="HA1260" s="54"/>
      <c r="HB1260" s="54"/>
      <c r="HC1260" s="54"/>
      <c r="HD1260" s="54"/>
      <c r="HE1260" s="54"/>
      <c r="HF1260" s="54"/>
      <c r="HG1260" s="54"/>
      <c r="HH1260" s="54"/>
      <c r="HI1260" s="54"/>
      <c r="HJ1260" s="54"/>
      <c r="HK1260" s="54"/>
      <c r="HL1260" s="54"/>
      <c r="HM1260" s="54"/>
      <c r="HN1260" s="54"/>
      <c r="HO1260" s="54"/>
      <c r="HP1260" s="54"/>
      <c r="HQ1260" s="54"/>
      <c r="HR1260" s="54"/>
      <c r="HS1260" s="54"/>
      <c r="HT1260" s="54"/>
      <c r="HU1260" s="54"/>
      <c r="HV1260" s="54"/>
      <c r="HW1260" s="54"/>
      <c r="HX1260" s="54"/>
      <c r="HY1260" s="54"/>
      <c r="HZ1260" s="54"/>
      <c r="IA1260" s="54"/>
      <c r="IB1260" s="54"/>
      <c r="IC1260" s="54"/>
      <c r="ID1260" s="54"/>
      <c r="IE1260" s="54"/>
      <c r="IF1260" s="54"/>
      <c r="IG1260" s="54"/>
      <c r="IH1260" s="54"/>
      <c r="II1260" s="54"/>
      <c r="IJ1260" s="54"/>
      <c r="IK1260" s="54"/>
      <c r="IL1260" s="54"/>
      <c r="IM1260" s="54"/>
      <c r="IN1260" s="54"/>
      <c r="IO1260" s="54"/>
      <c r="IP1260" s="54"/>
      <c r="IQ1260" s="54"/>
      <c r="IR1260" s="54"/>
      <c r="IS1260" s="54"/>
      <c r="IT1260" s="54"/>
      <c r="IU1260" s="54"/>
      <c r="IV1260" s="54"/>
      <c r="IW1260" s="54"/>
      <c r="IX1260" s="54"/>
      <c r="IY1260" s="54"/>
      <c r="IZ1260" s="54"/>
      <c r="JA1260" s="16"/>
      <c r="JB1260" s="16"/>
      <c r="JC1260" s="16"/>
      <c r="JD1260" s="16"/>
    </row>
    <row r="1261" spans="1:264" s="6" customFormat="1" x14ac:dyDescent="0.25">
      <c r="A1261" s="55">
        <v>1257</v>
      </c>
      <c r="B1261" s="56">
        <f>ESTUDIANTES!B1261</f>
        <v>0</v>
      </c>
      <c r="C1261" s="56">
        <f>ESTUDIANTES!C1261</f>
        <v>0</v>
      </c>
      <c r="D1261" s="97">
        <f>ESTUDIANTES!D1261</f>
        <v>0</v>
      </c>
      <c r="E1261" s="97"/>
      <c r="F1261" s="97"/>
      <c r="G1261" s="97"/>
      <c r="H1261" s="57">
        <f>ESTUDIANTES!H1261</f>
        <v>0</v>
      </c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  <c r="AL1261" s="54"/>
      <c r="AM1261" s="54"/>
      <c r="AN1261" s="54"/>
      <c r="AO1261" s="54"/>
      <c r="AP1261" s="54"/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  <c r="BV1261" s="54"/>
      <c r="BW1261" s="54"/>
      <c r="BX1261" s="54"/>
      <c r="BY1261" s="54"/>
      <c r="BZ1261" s="54"/>
      <c r="CA1261" s="54"/>
      <c r="CB1261" s="54"/>
      <c r="CC1261" s="54"/>
      <c r="CD1261" s="54"/>
      <c r="CE1261" s="54"/>
      <c r="CF1261" s="54"/>
      <c r="CG1261" s="54"/>
      <c r="CH1261" s="54"/>
      <c r="CI1261" s="54"/>
      <c r="CJ1261" s="54"/>
      <c r="CK1261" s="54"/>
      <c r="CL1261" s="54"/>
      <c r="CM1261" s="54"/>
      <c r="CN1261" s="54"/>
      <c r="CO1261" s="54"/>
      <c r="CP1261" s="54"/>
      <c r="CQ1261" s="54"/>
      <c r="CR1261" s="54"/>
      <c r="CS1261" s="54"/>
      <c r="CT1261" s="54"/>
      <c r="CU1261" s="54"/>
      <c r="CV1261" s="54"/>
      <c r="CW1261" s="54"/>
      <c r="CX1261" s="54"/>
      <c r="CY1261" s="54"/>
      <c r="CZ1261" s="54"/>
      <c r="DA1261" s="54"/>
      <c r="DB1261" s="54"/>
      <c r="DC1261" s="54"/>
      <c r="DD1261" s="54"/>
      <c r="DE1261" s="54"/>
      <c r="DF1261" s="54"/>
      <c r="DG1261" s="54"/>
      <c r="DH1261" s="54"/>
      <c r="DI1261" s="54"/>
      <c r="DJ1261" s="54"/>
      <c r="DK1261" s="54"/>
      <c r="DL1261" s="54"/>
      <c r="DM1261" s="54"/>
      <c r="DN1261" s="54"/>
      <c r="DO1261" s="54"/>
      <c r="DP1261" s="54"/>
      <c r="DQ1261" s="54"/>
      <c r="DR1261" s="54"/>
      <c r="DS1261" s="54"/>
      <c r="DT1261" s="54"/>
      <c r="DU1261" s="54"/>
      <c r="DV1261" s="54"/>
      <c r="DW1261" s="54"/>
      <c r="DX1261" s="54"/>
      <c r="DY1261" s="54"/>
      <c r="DZ1261" s="54"/>
      <c r="EA1261" s="54"/>
      <c r="EB1261" s="54"/>
      <c r="EC1261" s="54"/>
      <c r="ED1261" s="54"/>
      <c r="EE1261" s="54"/>
      <c r="EF1261" s="54"/>
      <c r="EG1261" s="54"/>
      <c r="EH1261" s="54"/>
      <c r="EI1261" s="54"/>
      <c r="EJ1261" s="54"/>
      <c r="EK1261" s="54"/>
      <c r="EL1261" s="54"/>
      <c r="EM1261" s="54"/>
      <c r="EN1261" s="54"/>
      <c r="EO1261" s="54"/>
      <c r="EP1261" s="54"/>
      <c r="EQ1261" s="54"/>
      <c r="ER1261" s="54"/>
      <c r="ES1261" s="54"/>
      <c r="ET1261" s="54"/>
      <c r="EU1261" s="54"/>
      <c r="EV1261" s="54"/>
      <c r="EW1261" s="54"/>
      <c r="EX1261" s="54"/>
      <c r="EY1261" s="54"/>
      <c r="EZ1261" s="54"/>
      <c r="FA1261" s="54"/>
      <c r="FB1261" s="54"/>
      <c r="FC1261" s="54"/>
      <c r="FD1261" s="54"/>
      <c r="FE1261" s="54"/>
      <c r="FF1261" s="54"/>
      <c r="FG1261" s="54"/>
      <c r="FH1261" s="54"/>
      <c r="FI1261" s="54"/>
      <c r="FJ1261" s="54"/>
      <c r="FK1261" s="54"/>
      <c r="FL1261" s="54"/>
      <c r="FM1261" s="54"/>
      <c r="FN1261" s="54"/>
      <c r="FO1261" s="54"/>
      <c r="FP1261" s="54"/>
      <c r="FQ1261" s="54"/>
      <c r="FR1261" s="54"/>
      <c r="FS1261" s="54"/>
      <c r="FT1261" s="54"/>
      <c r="FU1261" s="54"/>
      <c r="FV1261" s="54"/>
      <c r="FW1261" s="54"/>
      <c r="FX1261" s="54"/>
      <c r="FY1261" s="54"/>
      <c r="FZ1261" s="54"/>
      <c r="GA1261" s="54"/>
      <c r="GB1261" s="54"/>
      <c r="GC1261" s="54"/>
      <c r="GD1261" s="54"/>
      <c r="GE1261" s="54"/>
      <c r="GF1261" s="54"/>
      <c r="GG1261" s="54"/>
      <c r="GH1261" s="54"/>
      <c r="GI1261" s="54"/>
      <c r="GJ1261" s="54"/>
      <c r="GK1261" s="54"/>
      <c r="GL1261" s="54"/>
      <c r="GM1261" s="54"/>
      <c r="GN1261" s="54"/>
      <c r="GO1261" s="54"/>
      <c r="GP1261" s="54"/>
      <c r="GQ1261" s="54"/>
      <c r="GR1261" s="54"/>
      <c r="GS1261" s="54"/>
      <c r="GT1261" s="54"/>
      <c r="GU1261" s="54"/>
      <c r="GV1261" s="54"/>
      <c r="GW1261" s="54"/>
      <c r="GX1261" s="54"/>
      <c r="GY1261" s="54"/>
      <c r="GZ1261" s="54"/>
      <c r="HA1261" s="54"/>
      <c r="HB1261" s="54"/>
      <c r="HC1261" s="54"/>
      <c r="HD1261" s="54"/>
      <c r="HE1261" s="54"/>
      <c r="HF1261" s="54"/>
      <c r="HG1261" s="54"/>
      <c r="HH1261" s="54"/>
      <c r="HI1261" s="54"/>
      <c r="HJ1261" s="54"/>
      <c r="HK1261" s="54"/>
      <c r="HL1261" s="54"/>
      <c r="HM1261" s="54"/>
      <c r="HN1261" s="54"/>
      <c r="HO1261" s="54"/>
      <c r="HP1261" s="54"/>
      <c r="HQ1261" s="54"/>
      <c r="HR1261" s="54"/>
      <c r="HS1261" s="54"/>
      <c r="HT1261" s="54"/>
      <c r="HU1261" s="54"/>
      <c r="HV1261" s="54"/>
      <c r="HW1261" s="54"/>
      <c r="HX1261" s="54"/>
      <c r="HY1261" s="54"/>
      <c r="HZ1261" s="54"/>
      <c r="IA1261" s="54"/>
      <c r="IB1261" s="54"/>
      <c r="IC1261" s="54"/>
      <c r="ID1261" s="54"/>
      <c r="IE1261" s="54"/>
      <c r="IF1261" s="54"/>
      <c r="IG1261" s="54"/>
      <c r="IH1261" s="54"/>
      <c r="II1261" s="54"/>
      <c r="IJ1261" s="54"/>
      <c r="IK1261" s="54"/>
      <c r="IL1261" s="54"/>
      <c r="IM1261" s="54"/>
      <c r="IN1261" s="54"/>
      <c r="IO1261" s="54"/>
      <c r="IP1261" s="54"/>
      <c r="IQ1261" s="54"/>
      <c r="IR1261" s="54"/>
      <c r="IS1261" s="54"/>
      <c r="IT1261" s="54"/>
      <c r="IU1261" s="54"/>
      <c r="IV1261" s="54"/>
      <c r="IW1261" s="54"/>
      <c r="IX1261" s="54"/>
      <c r="IY1261" s="54"/>
      <c r="IZ1261" s="54"/>
      <c r="JA1261" s="16"/>
      <c r="JB1261" s="16"/>
      <c r="JC1261" s="16"/>
      <c r="JD1261" s="16"/>
    </row>
    <row r="1262" spans="1:264" s="6" customFormat="1" x14ac:dyDescent="0.25">
      <c r="A1262" s="55">
        <v>1258</v>
      </c>
      <c r="B1262" s="56">
        <f>ESTUDIANTES!B1262</f>
        <v>0</v>
      </c>
      <c r="C1262" s="56">
        <f>ESTUDIANTES!C1262</f>
        <v>0</v>
      </c>
      <c r="D1262" s="97">
        <f>ESTUDIANTES!D1262</f>
        <v>0</v>
      </c>
      <c r="E1262" s="97"/>
      <c r="F1262" s="97"/>
      <c r="G1262" s="97"/>
      <c r="H1262" s="57">
        <f>ESTUDIANTES!H1262</f>
        <v>0</v>
      </c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  <c r="AL1262" s="54"/>
      <c r="AM1262" s="54"/>
      <c r="AN1262" s="54"/>
      <c r="AO1262" s="54"/>
      <c r="AP1262" s="54"/>
      <c r="AQ1262" s="54"/>
      <c r="AR1262" s="54"/>
      <c r="AS1262" s="54"/>
      <c r="AT1262" s="54"/>
      <c r="AU1262" s="54"/>
      <c r="AV1262" s="54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  <c r="BV1262" s="54"/>
      <c r="BW1262" s="54"/>
      <c r="BX1262" s="54"/>
      <c r="BY1262" s="54"/>
      <c r="BZ1262" s="54"/>
      <c r="CA1262" s="54"/>
      <c r="CB1262" s="54"/>
      <c r="CC1262" s="54"/>
      <c r="CD1262" s="54"/>
      <c r="CE1262" s="54"/>
      <c r="CF1262" s="54"/>
      <c r="CG1262" s="54"/>
      <c r="CH1262" s="54"/>
      <c r="CI1262" s="54"/>
      <c r="CJ1262" s="54"/>
      <c r="CK1262" s="54"/>
      <c r="CL1262" s="54"/>
      <c r="CM1262" s="54"/>
      <c r="CN1262" s="54"/>
      <c r="CO1262" s="54"/>
      <c r="CP1262" s="54"/>
      <c r="CQ1262" s="54"/>
      <c r="CR1262" s="54"/>
      <c r="CS1262" s="54"/>
      <c r="CT1262" s="54"/>
      <c r="CU1262" s="54"/>
      <c r="CV1262" s="54"/>
      <c r="CW1262" s="54"/>
      <c r="CX1262" s="54"/>
      <c r="CY1262" s="54"/>
      <c r="CZ1262" s="54"/>
      <c r="DA1262" s="54"/>
      <c r="DB1262" s="54"/>
      <c r="DC1262" s="54"/>
      <c r="DD1262" s="54"/>
      <c r="DE1262" s="54"/>
      <c r="DF1262" s="54"/>
      <c r="DG1262" s="54"/>
      <c r="DH1262" s="54"/>
      <c r="DI1262" s="54"/>
      <c r="DJ1262" s="54"/>
      <c r="DK1262" s="54"/>
      <c r="DL1262" s="54"/>
      <c r="DM1262" s="54"/>
      <c r="DN1262" s="54"/>
      <c r="DO1262" s="54"/>
      <c r="DP1262" s="54"/>
      <c r="DQ1262" s="54"/>
      <c r="DR1262" s="54"/>
      <c r="DS1262" s="54"/>
      <c r="DT1262" s="54"/>
      <c r="DU1262" s="54"/>
      <c r="DV1262" s="54"/>
      <c r="DW1262" s="54"/>
      <c r="DX1262" s="54"/>
      <c r="DY1262" s="54"/>
      <c r="DZ1262" s="54"/>
      <c r="EA1262" s="54"/>
      <c r="EB1262" s="54"/>
      <c r="EC1262" s="54"/>
      <c r="ED1262" s="54"/>
      <c r="EE1262" s="54"/>
      <c r="EF1262" s="54"/>
      <c r="EG1262" s="54"/>
      <c r="EH1262" s="54"/>
      <c r="EI1262" s="54"/>
      <c r="EJ1262" s="54"/>
      <c r="EK1262" s="54"/>
      <c r="EL1262" s="54"/>
      <c r="EM1262" s="54"/>
      <c r="EN1262" s="54"/>
      <c r="EO1262" s="54"/>
      <c r="EP1262" s="54"/>
      <c r="EQ1262" s="54"/>
      <c r="ER1262" s="54"/>
      <c r="ES1262" s="54"/>
      <c r="ET1262" s="54"/>
      <c r="EU1262" s="54"/>
      <c r="EV1262" s="54"/>
      <c r="EW1262" s="54"/>
      <c r="EX1262" s="54"/>
      <c r="EY1262" s="54"/>
      <c r="EZ1262" s="54"/>
      <c r="FA1262" s="54"/>
      <c r="FB1262" s="54"/>
      <c r="FC1262" s="54"/>
      <c r="FD1262" s="54"/>
      <c r="FE1262" s="54"/>
      <c r="FF1262" s="54"/>
      <c r="FG1262" s="54"/>
      <c r="FH1262" s="54"/>
      <c r="FI1262" s="54"/>
      <c r="FJ1262" s="54"/>
      <c r="FK1262" s="54"/>
      <c r="FL1262" s="54"/>
      <c r="FM1262" s="54"/>
      <c r="FN1262" s="54"/>
      <c r="FO1262" s="54"/>
      <c r="FP1262" s="54"/>
      <c r="FQ1262" s="54"/>
      <c r="FR1262" s="54"/>
      <c r="FS1262" s="54"/>
      <c r="FT1262" s="54"/>
      <c r="FU1262" s="54"/>
      <c r="FV1262" s="54"/>
      <c r="FW1262" s="54"/>
      <c r="FX1262" s="54"/>
      <c r="FY1262" s="54"/>
      <c r="FZ1262" s="54"/>
      <c r="GA1262" s="54"/>
      <c r="GB1262" s="54"/>
      <c r="GC1262" s="54"/>
      <c r="GD1262" s="54"/>
      <c r="GE1262" s="54"/>
      <c r="GF1262" s="54"/>
      <c r="GG1262" s="54"/>
      <c r="GH1262" s="54"/>
      <c r="GI1262" s="54"/>
      <c r="GJ1262" s="54"/>
      <c r="GK1262" s="54"/>
      <c r="GL1262" s="54"/>
      <c r="GM1262" s="54"/>
      <c r="GN1262" s="54"/>
      <c r="GO1262" s="54"/>
      <c r="GP1262" s="54"/>
      <c r="GQ1262" s="54"/>
      <c r="GR1262" s="54"/>
      <c r="GS1262" s="54"/>
      <c r="GT1262" s="54"/>
      <c r="GU1262" s="54"/>
      <c r="GV1262" s="54"/>
      <c r="GW1262" s="54"/>
      <c r="GX1262" s="54"/>
      <c r="GY1262" s="54"/>
      <c r="GZ1262" s="54"/>
      <c r="HA1262" s="54"/>
      <c r="HB1262" s="54"/>
      <c r="HC1262" s="54"/>
      <c r="HD1262" s="54"/>
      <c r="HE1262" s="54"/>
      <c r="HF1262" s="54"/>
      <c r="HG1262" s="54"/>
      <c r="HH1262" s="54"/>
      <c r="HI1262" s="54"/>
      <c r="HJ1262" s="54"/>
      <c r="HK1262" s="54"/>
      <c r="HL1262" s="54"/>
      <c r="HM1262" s="54"/>
      <c r="HN1262" s="54"/>
      <c r="HO1262" s="54"/>
      <c r="HP1262" s="54"/>
      <c r="HQ1262" s="54"/>
      <c r="HR1262" s="54"/>
      <c r="HS1262" s="54"/>
      <c r="HT1262" s="54"/>
      <c r="HU1262" s="54"/>
      <c r="HV1262" s="54"/>
      <c r="HW1262" s="54"/>
      <c r="HX1262" s="54"/>
      <c r="HY1262" s="54"/>
      <c r="HZ1262" s="54"/>
      <c r="IA1262" s="54"/>
      <c r="IB1262" s="54"/>
      <c r="IC1262" s="54"/>
      <c r="ID1262" s="54"/>
      <c r="IE1262" s="54"/>
      <c r="IF1262" s="54"/>
      <c r="IG1262" s="54"/>
      <c r="IH1262" s="54"/>
      <c r="II1262" s="54"/>
      <c r="IJ1262" s="54"/>
      <c r="IK1262" s="54"/>
      <c r="IL1262" s="54"/>
      <c r="IM1262" s="54"/>
      <c r="IN1262" s="54"/>
      <c r="IO1262" s="54"/>
      <c r="IP1262" s="54"/>
      <c r="IQ1262" s="54"/>
      <c r="IR1262" s="54"/>
      <c r="IS1262" s="54"/>
      <c r="IT1262" s="54"/>
      <c r="IU1262" s="54"/>
      <c r="IV1262" s="54"/>
      <c r="IW1262" s="54"/>
      <c r="IX1262" s="54"/>
      <c r="IY1262" s="54"/>
      <c r="IZ1262" s="54"/>
      <c r="JA1262" s="16"/>
      <c r="JB1262" s="16"/>
      <c r="JC1262" s="16"/>
      <c r="JD1262" s="16"/>
    </row>
    <row r="1263" spans="1:264" s="6" customFormat="1" x14ac:dyDescent="0.25">
      <c r="A1263" s="55">
        <v>1259</v>
      </c>
      <c r="B1263" s="56">
        <f>ESTUDIANTES!B1263</f>
        <v>0</v>
      </c>
      <c r="C1263" s="56">
        <f>ESTUDIANTES!C1263</f>
        <v>0</v>
      </c>
      <c r="D1263" s="97">
        <f>ESTUDIANTES!D1263</f>
        <v>0</v>
      </c>
      <c r="E1263" s="97"/>
      <c r="F1263" s="97"/>
      <c r="G1263" s="97"/>
      <c r="H1263" s="57">
        <f>ESTUDIANTES!H1263</f>
        <v>0</v>
      </c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  <c r="AL1263" s="54"/>
      <c r="AM1263" s="54"/>
      <c r="AN1263" s="54"/>
      <c r="AO1263" s="54"/>
      <c r="AP1263" s="54"/>
      <c r="AQ1263" s="54"/>
      <c r="AR1263" s="54"/>
      <c r="AS1263" s="54"/>
      <c r="AT1263" s="54"/>
      <c r="AU1263" s="54"/>
      <c r="AV1263" s="54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  <c r="BV1263" s="54"/>
      <c r="BW1263" s="54"/>
      <c r="BX1263" s="54"/>
      <c r="BY1263" s="54"/>
      <c r="BZ1263" s="54"/>
      <c r="CA1263" s="54"/>
      <c r="CB1263" s="54"/>
      <c r="CC1263" s="54"/>
      <c r="CD1263" s="54"/>
      <c r="CE1263" s="54"/>
      <c r="CF1263" s="54"/>
      <c r="CG1263" s="54"/>
      <c r="CH1263" s="54"/>
      <c r="CI1263" s="54"/>
      <c r="CJ1263" s="54"/>
      <c r="CK1263" s="54"/>
      <c r="CL1263" s="54"/>
      <c r="CM1263" s="54"/>
      <c r="CN1263" s="54"/>
      <c r="CO1263" s="54"/>
      <c r="CP1263" s="54"/>
      <c r="CQ1263" s="54"/>
      <c r="CR1263" s="54"/>
      <c r="CS1263" s="54"/>
      <c r="CT1263" s="54"/>
      <c r="CU1263" s="54"/>
      <c r="CV1263" s="54"/>
      <c r="CW1263" s="54"/>
      <c r="CX1263" s="54"/>
      <c r="CY1263" s="54"/>
      <c r="CZ1263" s="54"/>
      <c r="DA1263" s="54"/>
      <c r="DB1263" s="54"/>
      <c r="DC1263" s="54"/>
      <c r="DD1263" s="54"/>
      <c r="DE1263" s="54"/>
      <c r="DF1263" s="54"/>
      <c r="DG1263" s="54"/>
      <c r="DH1263" s="54"/>
      <c r="DI1263" s="54"/>
      <c r="DJ1263" s="54"/>
      <c r="DK1263" s="54"/>
      <c r="DL1263" s="54"/>
      <c r="DM1263" s="54"/>
      <c r="DN1263" s="54"/>
      <c r="DO1263" s="54"/>
      <c r="DP1263" s="54"/>
      <c r="DQ1263" s="54"/>
      <c r="DR1263" s="54"/>
      <c r="DS1263" s="54"/>
      <c r="DT1263" s="54"/>
      <c r="DU1263" s="54"/>
      <c r="DV1263" s="54"/>
      <c r="DW1263" s="54"/>
      <c r="DX1263" s="54"/>
      <c r="DY1263" s="54"/>
      <c r="DZ1263" s="54"/>
      <c r="EA1263" s="54"/>
      <c r="EB1263" s="54"/>
      <c r="EC1263" s="54"/>
      <c r="ED1263" s="54"/>
      <c r="EE1263" s="54"/>
      <c r="EF1263" s="54"/>
      <c r="EG1263" s="54"/>
      <c r="EH1263" s="54"/>
      <c r="EI1263" s="54"/>
      <c r="EJ1263" s="54"/>
      <c r="EK1263" s="54"/>
      <c r="EL1263" s="54"/>
      <c r="EM1263" s="54"/>
      <c r="EN1263" s="54"/>
      <c r="EO1263" s="54"/>
      <c r="EP1263" s="54"/>
      <c r="EQ1263" s="54"/>
      <c r="ER1263" s="54"/>
      <c r="ES1263" s="54"/>
      <c r="ET1263" s="54"/>
      <c r="EU1263" s="54"/>
      <c r="EV1263" s="54"/>
      <c r="EW1263" s="54"/>
      <c r="EX1263" s="54"/>
      <c r="EY1263" s="54"/>
      <c r="EZ1263" s="54"/>
      <c r="FA1263" s="54"/>
      <c r="FB1263" s="54"/>
      <c r="FC1263" s="54"/>
      <c r="FD1263" s="54"/>
      <c r="FE1263" s="54"/>
      <c r="FF1263" s="54"/>
      <c r="FG1263" s="54"/>
      <c r="FH1263" s="54"/>
      <c r="FI1263" s="54"/>
      <c r="FJ1263" s="54"/>
      <c r="FK1263" s="54"/>
      <c r="FL1263" s="54"/>
      <c r="FM1263" s="54"/>
      <c r="FN1263" s="54"/>
      <c r="FO1263" s="54"/>
      <c r="FP1263" s="54"/>
      <c r="FQ1263" s="54"/>
      <c r="FR1263" s="54"/>
      <c r="FS1263" s="54"/>
      <c r="FT1263" s="54"/>
      <c r="FU1263" s="54"/>
      <c r="FV1263" s="54"/>
      <c r="FW1263" s="54"/>
      <c r="FX1263" s="54"/>
      <c r="FY1263" s="54"/>
      <c r="FZ1263" s="54"/>
      <c r="GA1263" s="54"/>
      <c r="GB1263" s="54"/>
      <c r="GC1263" s="54"/>
      <c r="GD1263" s="54"/>
      <c r="GE1263" s="54"/>
      <c r="GF1263" s="54"/>
      <c r="GG1263" s="54"/>
      <c r="GH1263" s="54"/>
      <c r="GI1263" s="54"/>
      <c r="GJ1263" s="54"/>
      <c r="GK1263" s="54"/>
      <c r="GL1263" s="54"/>
      <c r="GM1263" s="54"/>
      <c r="GN1263" s="54"/>
      <c r="GO1263" s="54"/>
      <c r="GP1263" s="54"/>
      <c r="GQ1263" s="54"/>
      <c r="GR1263" s="54"/>
      <c r="GS1263" s="54"/>
      <c r="GT1263" s="54"/>
      <c r="GU1263" s="54"/>
      <c r="GV1263" s="54"/>
      <c r="GW1263" s="54"/>
      <c r="GX1263" s="54"/>
      <c r="GY1263" s="54"/>
      <c r="GZ1263" s="54"/>
      <c r="HA1263" s="54"/>
      <c r="HB1263" s="54"/>
      <c r="HC1263" s="54"/>
      <c r="HD1263" s="54"/>
      <c r="HE1263" s="54"/>
      <c r="HF1263" s="54"/>
      <c r="HG1263" s="54"/>
      <c r="HH1263" s="54"/>
      <c r="HI1263" s="54"/>
      <c r="HJ1263" s="54"/>
      <c r="HK1263" s="54"/>
      <c r="HL1263" s="54"/>
      <c r="HM1263" s="54"/>
      <c r="HN1263" s="54"/>
      <c r="HO1263" s="54"/>
      <c r="HP1263" s="54"/>
      <c r="HQ1263" s="54"/>
      <c r="HR1263" s="54"/>
      <c r="HS1263" s="54"/>
      <c r="HT1263" s="54"/>
      <c r="HU1263" s="54"/>
      <c r="HV1263" s="54"/>
      <c r="HW1263" s="54"/>
      <c r="HX1263" s="54"/>
      <c r="HY1263" s="54"/>
      <c r="HZ1263" s="54"/>
      <c r="IA1263" s="54"/>
      <c r="IB1263" s="54"/>
      <c r="IC1263" s="54"/>
      <c r="ID1263" s="54"/>
      <c r="IE1263" s="54"/>
      <c r="IF1263" s="54"/>
      <c r="IG1263" s="54"/>
      <c r="IH1263" s="54"/>
      <c r="II1263" s="54"/>
      <c r="IJ1263" s="54"/>
      <c r="IK1263" s="54"/>
      <c r="IL1263" s="54"/>
      <c r="IM1263" s="54"/>
      <c r="IN1263" s="54"/>
      <c r="IO1263" s="54"/>
      <c r="IP1263" s="54"/>
      <c r="IQ1263" s="54"/>
      <c r="IR1263" s="54"/>
      <c r="IS1263" s="54"/>
      <c r="IT1263" s="54"/>
      <c r="IU1263" s="54"/>
      <c r="IV1263" s="54"/>
      <c r="IW1263" s="54"/>
      <c r="IX1263" s="54"/>
      <c r="IY1263" s="54"/>
      <c r="IZ1263" s="54"/>
      <c r="JA1263" s="16"/>
      <c r="JB1263" s="16"/>
      <c r="JC1263" s="16"/>
      <c r="JD1263" s="16"/>
    </row>
    <row r="1264" spans="1:264" s="6" customFormat="1" x14ac:dyDescent="0.25">
      <c r="A1264" s="55">
        <v>1260</v>
      </c>
      <c r="B1264" s="56">
        <f>ESTUDIANTES!B1264</f>
        <v>0</v>
      </c>
      <c r="C1264" s="56">
        <f>ESTUDIANTES!C1264</f>
        <v>0</v>
      </c>
      <c r="D1264" s="97">
        <f>ESTUDIANTES!D1264</f>
        <v>0</v>
      </c>
      <c r="E1264" s="97"/>
      <c r="F1264" s="97"/>
      <c r="G1264" s="97"/>
      <c r="H1264" s="57">
        <f>ESTUDIANTES!H1264</f>
        <v>0</v>
      </c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  <c r="AL1264" s="54"/>
      <c r="AM1264" s="54"/>
      <c r="AN1264" s="54"/>
      <c r="AO1264" s="54"/>
      <c r="AP1264" s="54"/>
      <c r="AQ1264" s="54"/>
      <c r="AR1264" s="54"/>
      <c r="AS1264" s="54"/>
      <c r="AT1264" s="54"/>
      <c r="AU1264" s="54"/>
      <c r="AV1264" s="54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  <c r="BV1264" s="54"/>
      <c r="BW1264" s="54"/>
      <c r="BX1264" s="54"/>
      <c r="BY1264" s="54"/>
      <c r="BZ1264" s="54"/>
      <c r="CA1264" s="54"/>
      <c r="CB1264" s="54"/>
      <c r="CC1264" s="54"/>
      <c r="CD1264" s="54"/>
      <c r="CE1264" s="54"/>
      <c r="CF1264" s="54"/>
      <c r="CG1264" s="54"/>
      <c r="CH1264" s="54"/>
      <c r="CI1264" s="54"/>
      <c r="CJ1264" s="54"/>
      <c r="CK1264" s="54"/>
      <c r="CL1264" s="54"/>
      <c r="CM1264" s="54"/>
      <c r="CN1264" s="54"/>
      <c r="CO1264" s="54"/>
      <c r="CP1264" s="54"/>
      <c r="CQ1264" s="54"/>
      <c r="CR1264" s="54"/>
      <c r="CS1264" s="54"/>
      <c r="CT1264" s="54"/>
      <c r="CU1264" s="54"/>
      <c r="CV1264" s="54"/>
      <c r="CW1264" s="54"/>
      <c r="CX1264" s="54"/>
      <c r="CY1264" s="54"/>
      <c r="CZ1264" s="54"/>
      <c r="DA1264" s="54"/>
      <c r="DB1264" s="54"/>
      <c r="DC1264" s="54"/>
      <c r="DD1264" s="54"/>
      <c r="DE1264" s="54"/>
      <c r="DF1264" s="54"/>
      <c r="DG1264" s="54"/>
      <c r="DH1264" s="54"/>
      <c r="DI1264" s="54"/>
      <c r="DJ1264" s="54"/>
      <c r="DK1264" s="54"/>
      <c r="DL1264" s="54"/>
      <c r="DM1264" s="54"/>
      <c r="DN1264" s="54"/>
      <c r="DO1264" s="54"/>
      <c r="DP1264" s="54"/>
      <c r="DQ1264" s="54"/>
      <c r="DR1264" s="54"/>
      <c r="DS1264" s="54"/>
      <c r="DT1264" s="54"/>
      <c r="DU1264" s="54"/>
      <c r="DV1264" s="54"/>
      <c r="DW1264" s="54"/>
      <c r="DX1264" s="54"/>
      <c r="DY1264" s="54"/>
      <c r="DZ1264" s="54"/>
      <c r="EA1264" s="54"/>
      <c r="EB1264" s="54"/>
      <c r="EC1264" s="54"/>
      <c r="ED1264" s="54"/>
      <c r="EE1264" s="54"/>
      <c r="EF1264" s="54"/>
      <c r="EG1264" s="54"/>
      <c r="EH1264" s="54"/>
      <c r="EI1264" s="54"/>
      <c r="EJ1264" s="54"/>
      <c r="EK1264" s="54"/>
      <c r="EL1264" s="54"/>
      <c r="EM1264" s="54"/>
      <c r="EN1264" s="54"/>
      <c r="EO1264" s="54"/>
      <c r="EP1264" s="54"/>
      <c r="EQ1264" s="54"/>
      <c r="ER1264" s="54"/>
      <c r="ES1264" s="54"/>
      <c r="ET1264" s="54"/>
      <c r="EU1264" s="54"/>
      <c r="EV1264" s="54"/>
      <c r="EW1264" s="54"/>
      <c r="EX1264" s="54"/>
      <c r="EY1264" s="54"/>
      <c r="EZ1264" s="54"/>
      <c r="FA1264" s="54"/>
      <c r="FB1264" s="54"/>
      <c r="FC1264" s="54"/>
      <c r="FD1264" s="54"/>
      <c r="FE1264" s="54"/>
      <c r="FF1264" s="54"/>
      <c r="FG1264" s="54"/>
      <c r="FH1264" s="54"/>
      <c r="FI1264" s="54"/>
      <c r="FJ1264" s="54"/>
      <c r="FK1264" s="54"/>
      <c r="FL1264" s="54"/>
      <c r="FM1264" s="54"/>
      <c r="FN1264" s="54"/>
      <c r="FO1264" s="54"/>
      <c r="FP1264" s="54"/>
      <c r="FQ1264" s="54"/>
      <c r="FR1264" s="54"/>
      <c r="FS1264" s="54"/>
      <c r="FT1264" s="54"/>
      <c r="FU1264" s="54"/>
      <c r="FV1264" s="54"/>
      <c r="FW1264" s="54"/>
      <c r="FX1264" s="54"/>
      <c r="FY1264" s="54"/>
      <c r="FZ1264" s="54"/>
      <c r="GA1264" s="54"/>
      <c r="GB1264" s="54"/>
      <c r="GC1264" s="54"/>
      <c r="GD1264" s="54"/>
      <c r="GE1264" s="54"/>
      <c r="GF1264" s="54"/>
      <c r="GG1264" s="54"/>
      <c r="GH1264" s="54"/>
      <c r="GI1264" s="54"/>
      <c r="GJ1264" s="54"/>
      <c r="GK1264" s="54"/>
      <c r="GL1264" s="54"/>
      <c r="GM1264" s="54"/>
      <c r="GN1264" s="54"/>
      <c r="GO1264" s="54"/>
      <c r="GP1264" s="54"/>
      <c r="GQ1264" s="54"/>
      <c r="GR1264" s="54"/>
      <c r="GS1264" s="54"/>
      <c r="GT1264" s="54"/>
      <c r="GU1264" s="54"/>
      <c r="GV1264" s="54"/>
      <c r="GW1264" s="54"/>
      <c r="GX1264" s="54"/>
      <c r="GY1264" s="54"/>
      <c r="GZ1264" s="54"/>
      <c r="HA1264" s="54"/>
      <c r="HB1264" s="54"/>
      <c r="HC1264" s="54"/>
      <c r="HD1264" s="54"/>
      <c r="HE1264" s="54"/>
      <c r="HF1264" s="54"/>
      <c r="HG1264" s="54"/>
      <c r="HH1264" s="54"/>
      <c r="HI1264" s="54"/>
      <c r="HJ1264" s="54"/>
      <c r="HK1264" s="54"/>
      <c r="HL1264" s="54"/>
      <c r="HM1264" s="54"/>
      <c r="HN1264" s="54"/>
      <c r="HO1264" s="54"/>
      <c r="HP1264" s="54"/>
      <c r="HQ1264" s="54"/>
      <c r="HR1264" s="54"/>
      <c r="HS1264" s="54"/>
      <c r="HT1264" s="54"/>
      <c r="HU1264" s="54"/>
      <c r="HV1264" s="54"/>
      <c r="HW1264" s="54"/>
      <c r="HX1264" s="54"/>
      <c r="HY1264" s="54"/>
      <c r="HZ1264" s="54"/>
      <c r="IA1264" s="54"/>
      <c r="IB1264" s="54"/>
      <c r="IC1264" s="54"/>
      <c r="ID1264" s="54"/>
      <c r="IE1264" s="54"/>
      <c r="IF1264" s="54"/>
      <c r="IG1264" s="54"/>
      <c r="IH1264" s="54"/>
      <c r="II1264" s="54"/>
      <c r="IJ1264" s="54"/>
      <c r="IK1264" s="54"/>
      <c r="IL1264" s="54"/>
      <c r="IM1264" s="54"/>
      <c r="IN1264" s="54"/>
      <c r="IO1264" s="54"/>
      <c r="IP1264" s="54"/>
      <c r="IQ1264" s="54"/>
      <c r="IR1264" s="54"/>
      <c r="IS1264" s="54"/>
      <c r="IT1264" s="54"/>
      <c r="IU1264" s="54"/>
      <c r="IV1264" s="54"/>
      <c r="IW1264" s="54"/>
      <c r="IX1264" s="54"/>
      <c r="IY1264" s="54"/>
      <c r="IZ1264" s="54"/>
      <c r="JA1264" s="16"/>
      <c r="JB1264" s="16"/>
      <c r="JC1264" s="16"/>
      <c r="JD1264" s="16"/>
    </row>
    <row r="1265" spans="1:264" s="6" customFormat="1" x14ac:dyDescent="0.25">
      <c r="A1265" s="55">
        <v>1261</v>
      </c>
      <c r="B1265" s="56">
        <f>ESTUDIANTES!B1265</f>
        <v>0</v>
      </c>
      <c r="C1265" s="56">
        <f>ESTUDIANTES!C1265</f>
        <v>0</v>
      </c>
      <c r="D1265" s="97">
        <f>ESTUDIANTES!D1265</f>
        <v>0</v>
      </c>
      <c r="E1265" s="97"/>
      <c r="F1265" s="97"/>
      <c r="G1265" s="97"/>
      <c r="H1265" s="57">
        <f>ESTUDIANTES!H1265</f>
        <v>0</v>
      </c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4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4"/>
      <c r="BW1265" s="54"/>
      <c r="BX1265" s="54"/>
      <c r="BY1265" s="54"/>
      <c r="BZ1265" s="54"/>
      <c r="CA1265" s="54"/>
      <c r="CB1265" s="54"/>
      <c r="CC1265" s="54"/>
      <c r="CD1265" s="54"/>
      <c r="CE1265" s="54"/>
      <c r="CF1265" s="54"/>
      <c r="CG1265" s="54"/>
      <c r="CH1265" s="54"/>
      <c r="CI1265" s="54"/>
      <c r="CJ1265" s="54"/>
      <c r="CK1265" s="54"/>
      <c r="CL1265" s="54"/>
      <c r="CM1265" s="54"/>
      <c r="CN1265" s="54"/>
      <c r="CO1265" s="54"/>
      <c r="CP1265" s="54"/>
      <c r="CQ1265" s="54"/>
      <c r="CR1265" s="54"/>
      <c r="CS1265" s="54"/>
      <c r="CT1265" s="54"/>
      <c r="CU1265" s="54"/>
      <c r="CV1265" s="54"/>
      <c r="CW1265" s="54"/>
      <c r="CX1265" s="54"/>
      <c r="CY1265" s="54"/>
      <c r="CZ1265" s="54"/>
      <c r="DA1265" s="54"/>
      <c r="DB1265" s="54"/>
      <c r="DC1265" s="54"/>
      <c r="DD1265" s="54"/>
      <c r="DE1265" s="54"/>
      <c r="DF1265" s="54"/>
      <c r="DG1265" s="54"/>
      <c r="DH1265" s="54"/>
      <c r="DI1265" s="54"/>
      <c r="DJ1265" s="54"/>
      <c r="DK1265" s="54"/>
      <c r="DL1265" s="54"/>
      <c r="DM1265" s="54"/>
      <c r="DN1265" s="54"/>
      <c r="DO1265" s="54"/>
      <c r="DP1265" s="54"/>
      <c r="DQ1265" s="54"/>
      <c r="DR1265" s="54"/>
      <c r="DS1265" s="54"/>
      <c r="DT1265" s="54"/>
      <c r="DU1265" s="54"/>
      <c r="DV1265" s="54"/>
      <c r="DW1265" s="54"/>
      <c r="DX1265" s="54"/>
      <c r="DY1265" s="54"/>
      <c r="DZ1265" s="54"/>
      <c r="EA1265" s="54"/>
      <c r="EB1265" s="54"/>
      <c r="EC1265" s="54"/>
      <c r="ED1265" s="54"/>
      <c r="EE1265" s="54"/>
      <c r="EF1265" s="54"/>
      <c r="EG1265" s="54"/>
      <c r="EH1265" s="54"/>
      <c r="EI1265" s="54"/>
      <c r="EJ1265" s="54"/>
      <c r="EK1265" s="54"/>
      <c r="EL1265" s="54"/>
      <c r="EM1265" s="54"/>
      <c r="EN1265" s="54"/>
      <c r="EO1265" s="54"/>
      <c r="EP1265" s="54"/>
      <c r="EQ1265" s="54"/>
      <c r="ER1265" s="54"/>
      <c r="ES1265" s="54"/>
      <c r="ET1265" s="54"/>
      <c r="EU1265" s="54"/>
      <c r="EV1265" s="54"/>
      <c r="EW1265" s="54"/>
      <c r="EX1265" s="54"/>
      <c r="EY1265" s="54"/>
      <c r="EZ1265" s="54"/>
      <c r="FA1265" s="54"/>
      <c r="FB1265" s="54"/>
      <c r="FC1265" s="54"/>
      <c r="FD1265" s="54"/>
      <c r="FE1265" s="54"/>
      <c r="FF1265" s="54"/>
      <c r="FG1265" s="54"/>
      <c r="FH1265" s="54"/>
      <c r="FI1265" s="54"/>
      <c r="FJ1265" s="54"/>
      <c r="FK1265" s="54"/>
      <c r="FL1265" s="54"/>
      <c r="FM1265" s="54"/>
      <c r="FN1265" s="54"/>
      <c r="FO1265" s="54"/>
      <c r="FP1265" s="54"/>
      <c r="FQ1265" s="54"/>
      <c r="FR1265" s="54"/>
      <c r="FS1265" s="54"/>
      <c r="FT1265" s="54"/>
      <c r="FU1265" s="54"/>
      <c r="FV1265" s="54"/>
      <c r="FW1265" s="54"/>
      <c r="FX1265" s="54"/>
      <c r="FY1265" s="54"/>
      <c r="FZ1265" s="54"/>
      <c r="GA1265" s="54"/>
      <c r="GB1265" s="54"/>
      <c r="GC1265" s="54"/>
      <c r="GD1265" s="54"/>
      <c r="GE1265" s="54"/>
      <c r="GF1265" s="54"/>
      <c r="GG1265" s="54"/>
      <c r="GH1265" s="54"/>
      <c r="GI1265" s="54"/>
      <c r="GJ1265" s="54"/>
      <c r="GK1265" s="54"/>
      <c r="GL1265" s="54"/>
      <c r="GM1265" s="54"/>
      <c r="GN1265" s="54"/>
      <c r="GO1265" s="54"/>
      <c r="GP1265" s="54"/>
      <c r="GQ1265" s="54"/>
      <c r="GR1265" s="54"/>
      <c r="GS1265" s="54"/>
      <c r="GT1265" s="54"/>
      <c r="GU1265" s="54"/>
      <c r="GV1265" s="54"/>
      <c r="GW1265" s="54"/>
      <c r="GX1265" s="54"/>
      <c r="GY1265" s="54"/>
      <c r="GZ1265" s="54"/>
      <c r="HA1265" s="54"/>
      <c r="HB1265" s="54"/>
      <c r="HC1265" s="54"/>
      <c r="HD1265" s="54"/>
      <c r="HE1265" s="54"/>
      <c r="HF1265" s="54"/>
      <c r="HG1265" s="54"/>
      <c r="HH1265" s="54"/>
      <c r="HI1265" s="54"/>
      <c r="HJ1265" s="54"/>
      <c r="HK1265" s="54"/>
      <c r="HL1265" s="54"/>
      <c r="HM1265" s="54"/>
      <c r="HN1265" s="54"/>
      <c r="HO1265" s="54"/>
      <c r="HP1265" s="54"/>
      <c r="HQ1265" s="54"/>
      <c r="HR1265" s="54"/>
      <c r="HS1265" s="54"/>
      <c r="HT1265" s="54"/>
      <c r="HU1265" s="54"/>
      <c r="HV1265" s="54"/>
      <c r="HW1265" s="54"/>
      <c r="HX1265" s="54"/>
      <c r="HY1265" s="54"/>
      <c r="HZ1265" s="54"/>
      <c r="IA1265" s="54"/>
      <c r="IB1265" s="54"/>
      <c r="IC1265" s="54"/>
      <c r="ID1265" s="54"/>
      <c r="IE1265" s="54"/>
      <c r="IF1265" s="54"/>
      <c r="IG1265" s="54"/>
      <c r="IH1265" s="54"/>
      <c r="II1265" s="54"/>
      <c r="IJ1265" s="54"/>
      <c r="IK1265" s="54"/>
      <c r="IL1265" s="54"/>
      <c r="IM1265" s="54"/>
      <c r="IN1265" s="54"/>
      <c r="IO1265" s="54"/>
      <c r="IP1265" s="54"/>
      <c r="IQ1265" s="54"/>
      <c r="IR1265" s="54"/>
      <c r="IS1265" s="54"/>
      <c r="IT1265" s="54"/>
      <c r="IU1265" s="54"/>
      <c r="IV1265" s="54"/>
      <c r="IW1265" s="54"/>
      <c r="IX1265" s="54"/>
      <c r="IY1265" s="54"/>
      <c r="IZ1265" s="54"/>
      <c r="JA1265" s="16"/>
      <c r="JB1265" s="16"/>
      <c r="JC1265" s="16"/>
      <c r="JD1265" s="16"/>
    </row>
    <row r="1266" spans="1:264" s="6" customFormat="1" x14ac:dyDescent="0.25">
      <c r="A1266" s="55">
        <v>1262</v>
      </c>
      <c r="B1266" s="56">
        <f>ESTUDIANTES!B1266</f>
        <v>0</v>
      </c>
      <c r="C1266" s="56">
        <f>ESTUDIANTES!C1266</f>
        <v>0</v>
      </c>
      <c r="D1266" s="97">
        <f>ESTUDIANTES!D1266</f>
        <v>0</v>
      </c>
      <c r="E1266" s="97"/>
      <c r="F1266" s="97"/>
      <c r="G1266" s="97"/>
      <c r="H1266" s="57">
        <f>ESTUDIANTES!H1266</f>
        <v>0</v>
      </c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54"/>
      <c r="U1266" s="54"/>
      <c r="V1266" s="54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  <c r="AL1266" s="54"/>
      <c r="AM1266" s="54"/>
      <c r="AN1266" s="54"/>
      <c r="AO1266" s="54"/>
      <c r="AP1266" s="54"/>
      <c r="AQ1266" s="54"/>
      <c r="AR1266" s="54"/>
      <c r="AS1266" s="54"/>
      <c r="AT1266" s="54"/>
      <c r="AU1266" s="54"/>
      <c r="AV1266" s="54"/>
      <c r="AW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  <c r="BO1266" s="54"/>
      <c r="BP1266" s="54"/>
      <c r="BQ1266" s="54"/>
      <c r="BR1266" s="54"/>
      <c r="BS1266" s="54"/>
      <c r="BT1266" s="54"/>
      <c r="BU1266" s="54"/>
      <c r="BV1266" s="54"/>
      <c r="BW1266" s="54"/>
      <c r="BX1266" s="54"/>
      <c r="BY1266" s="54"/>
      <c r="BZ1266" s="54"/>
      <c r="CA1266" s="54"/>
      <c r="CB1266" s="54"/>
      <c r="CC1266" s="54"/>
      <c r="CD1266" s="54"/>
      <c r="CE1266" s="54"/>
      <c r="CF1266" s="54"/>
      <c r="CG1266" s="54"/>
      <c r="CH1266" s="54"/>
      <c r="CI1266" s="54"/>
      <c r="CJ1266" s="54"/>
      <c r="CK1266" s="54"/>
      <c r="CL1266" s="54"/>
      <c r="CM1266" s="54"/>
      <c r="CN1266" s="54"/>
      <c r="CO1266" s="54"/>
      <c r="CP1266" s="54"/>
      <c r="CQ1266" s="54"/>
      <c r="CR1266" s="54"/>
      <c r="CS1266" s="54"/>
      <c r="CT1266" s="54"/>
      <c r="CU1266" s="54"/>
      <c r="CV1266" s="54"/>
      <c r="CW1266" s="54"/>
      <c r="CX1266" s="54"/>
      <c r="CY1266" s="54"/>
      <c r="CZ1266" s="54"/>
      <c r="DA1266" s="54"/>
      <c r="DB1266" s="54"/>
      <c r="DC1266" s="54"/>
      <c r="DD1266" s="54"/>
      <c r="DE1266" s="54"/>
      <c r="DF1266" s="54"/>
      <c r="DG1266" s="54"/>
      <c r="DH1266" s="54"/>
      <c r="DI1266" s="54"/>
      <c r="DJ1266" s="54"/>
      <c r="DK1266" s="54"/>
      <c r="DL1266" s="54"/>
      <c r="DM1266" s="54"/>
      <c r="DN1266" s="54"/>
      <c r="DO1266" s="54"/>
      <c r="DP1266" s="54"/>
      <c r="DQ1266" s="54"/>
      <c r="DR1266" s="54"/>
      <c r="DS1266" s="54"/>
      <c r="DT1266" s="54"/>
      <c r="DU1266" s="54"/>
      <c r="DV1266" s="54"/>
      <c r="DW1266" s="54"/>
      <c r="DX1266" s="54"/>
      <c r="DY1266" s="54"/>
      <c r="DZ1266" s="54"/>
      <c r="EA1266" s="54"/>
      <c r="EB1266" s="54"/>
      <c r="EC1266" s="54"/>
      <c r="ED1266" s="54"/>
      <c r="EE1266" s="54"/>
      <c r="EF1266" s="54"/>
      <c r="EG1266" s="54"/>
      <c r="EH1266" s="54"/>
      <c r="EI1266" s="54"/>
      <c r="EJ1266" s="54"/>
      <c r="EK1266" s="54"/>
      <c r="EL1266" s="54"/>
      <c r="EM1266" s="54"/>
      <c r="EN1266" s="54"/>
      <c r="EO1266" s="54"/>
      <c r="EP1266" s="54"/>
      <c r="EQ1266" s="54"/>
      <c r="ER1266" s="54"/>
      <c r="ES1266" s="54"/>
      <c r="ET1266" s="54"/>
      <c r="EU1266" s="54"/>
      <c r="EV1266" s="54"/>
      <c r="EW1266" s="54"/>
      <c r="EX1266" s="54"/>
      <c r="EY1266" s="54"/>
      <c r="EZ1266" s="54"/>
      <c r="FA1266" s="54"/>
      <c r="FB1266" s="54"/>
      <c r="FC1266" s="54"/>
      <c r="FD1266" s="54"/>
      <c r="FE1266" s="54"/>
      <c r="FF1266" s="54"/>
      <c r="FG1266" s="54"/>
      <c r="FH1266" s="54"/>
      <c r="FI1266" s="54"/>
      <c r="FJ1266" s="54"/>
      <c r="FK1266" s="54"/>
      <c r="FL1266" s="54"/>
      <c r="FM1266" s="54"/>
      <c r="FN1266" s="54"/>
      <c r="FO1266" s="54"/>
      <c r="FP1266" s="54"/>
      <c r="FQ1266" s="54"/>
      <c r="FR1266" s="54"/>
      <c r="FS1266" s="54"/>
      <c r="FT1266" s="54"/>
      <c r="FU1266" s="54"/>
      <c r="FV1266" s="54"/>
      <c r="FW1266" s="54"/>
      <c r="FX1266" s="54"/>
      <c r="FY1266" s="54"/>
      <c r="FZ1266" s="54"/>
      <c r="GA1266" s="54"/>
      <c r="GB1266" s="54"/>
      <c r="GC1266" s="54"/>
      <c r="GD1266" s="54"/>
      <c r="GE1266" s="54"/>
      <c r="GF1266" s="54"/>
      <c r="GG1266" s="54"/>
      <c r="GH1266" s="54"/>
      <c r="GI1266" s="54"/>
      <c r="GJ1266" s="54"/>
      <c r="GK1266" s="54"/>
      <c r="GL1266" s="54"/>
      <c r="GM1266" s="54"/>
      <c r="GN1266" s="54"/>
      <c r="GO1266" s="54"/>
      <c r="GP1266" s="54"/>
      <c r="GQ1266" s="54"/>
      <c r="GR1266" s="54"/>
      <c r="GS1266" s="54"/>
      <c r="GT1266" s="54"/>
      <c r="GU1266" s="54"/>
      <c r="GV1266" s="54"/>
      <c r="GW1266" s="54"/>
      <c r="GX1266" s="54"/>
      <c r="GY1266" s="54"/>
      <c r="GZ1266" s="54"/>
      <c r="HA1266" s="54"/>
      <c r="HB1266" s="54"/>
      <c r="HC1266" s="54"/>
      <c r="HD1266" s="54"/>
      <c r="HE1266" s="54"/>
      <c r="HF1266" s="54"/>
      <c r="HG1266" s="54"/>
      <c r="HH1266" s="54"/>
      <c r="HI1266" s="54"/>
      <c r="HJ1266" s="54"/>
      <c r="HK1266" s="54"/>
      <c r="HL1266" s="54"/>
      <c r="HM1266" s="54"/>
      <c r="HN1266" s="54"/>
      <c r="HO1266" s="54"/>
      <c r="HP1266" s="54"/>
      <c r="HQ1266" s="54"/>
      <c r="HR1266" s="54"/>
      <c r="HS1266" s="54"/>
      <c r="HT1266" s="54"/>
      <c r="HU1266" s="54"/>
      <c r="HV1266" s="54"/>
      <c r="HW1266" s="54"/>
      <c r="HX1266" s="54"/>
      <c r="HY1266" s="54"/>
      <c r="HZ1266" s="54"/>
      <c r="IA1266" s="54"/>
      <c r="IB1266" s="54"/>
      <c r="IC1266" s="54"/>
      <c r="ID1266" s="54"/>
      <c r="IE1266" s="54"/>
      <c r="IF1266" s="54"/>
      <c r="IG1266" s="54"/>
      <c r="IH1266" s="54"/>
      <c r="II1266" s="54"/>
      <c r="IJ1266" s="54"/>
      <c r="IK1266" s="54"/>
      <c r="IL1266" s="54"/>
      <c r="IM1266" s="54"/>
      <c r="IN1266" s="54"/>
      <c r="IO1266" s="54"/>
      <c r="IP1266" s="54"/>
      <c r="IQ1266" s="54"/>
      <c r="IR1266" s="54"/>
      <c r="IS1266" s="54"/>
      <c r="IT1266" s="54"/>
      <c r="IU1266" s="54"/>
      <c r="IV1266" s="54"/>
      <c r="IW1266" s="54"/>
      <c r="IX1266" s="54"/>
      <c r="IY1266" s="54"/>
      <c r="IZ1266" s="54"/>
      <c r="JA1266" s="16"/>
      <c r="JB1266" s="16"/>
      <c r="JC1266" s="16"/>
      <c r="JD1266" s="16"/>
    </row>
    <row r="1267" spans="1:264" s="6" customFormat="1" x14ac:dyDescent="0.25">
      <c r="A1267" s="55">
        <v>1263</v>
      </c>
      <c r="B1267" s="56">
        <f>ESTUDIANTES!B1267</f>
        <v>0</v>
      </c>
      <c r="C1267" s="56">
        <f>ESTUDIANTES!C1267</f>
        <v>0</v>
      </c>
      <c r="D1267" s="97">
        <f>ESTUDIANTES!D1267</f>
        <v>0</v>
      </c>
      <c r="E1267" s="97"/>
      <c r="F1267" s="97"/>
      <c r="G1267" s="97"/>
      <c r="H1267" s="57">
        <f>ESTUDIANTES!H1267</f>
        <v>0</v>
      </c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  <c r="AL1267" s="54"/>
      <c r="AM1267" s="54"/>
      <c r="AN1267" s="54"/>
      <c r="AO1267" s="54"/>
      <c r="AP1267" s="54"/>
      <c r="AQ1267" s="54"/>
      <c r="AR1267" s="54"/>
      <c r="AS1267" s="54"/>
      <c r="AT1267" s="54"/>
      <c r="AU1267" s="54"/>
      <c r="AV1267" s="54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  <c r="BO1267" s="54"/>
      <c r="BP1267" s="54"/>
      <c r="BQ1267" s="54"/>
      <c r="BR1267" s="54"/>
      <c r="BS1267" s="54"/>
      <c r="BT1267" s="54"/>
      <c r="BU1267" s="54"/>
      <c r="BV1267" s="54"/>
      <c r="BW1267" s="54"/>
      <c r="BX1267" s="54"/>
      <c r="BY1267" s="54"/>
      <c r="BZ1267" s="54"/>
      <c r="CA1267" s="54"/>
      <c r="CB1267" s="54"/>
      <c r="CC1267" s="54"/>
      <c r="CD1267" s="54"/>
      <c r="CE1267" s="54"/>
      <c r="CF1267" s="54"/>
      <c r="CG1267" s="54"/>
      <c r="CH1267" s="54"/>
      <c r="CI1267" s="54"/>
      <c r="CJ1267" s="54"/>
      <c r="CK1267" s="54"/>
      <c r="CL1267" s="54"/>
      <c r="CM1267" s="54"/>
      <c r="CN1267" s="54"/>
      <c r="CO1267" s="54"/>
      <c r="CP1267" s="54"/>
      <c r="CQ1267" s="54"/>
      <c r="CR1267" s="54"/>
      <c r="CS1267" s="54"/>
      <c r="CT1267" s="54"/>
      <c r="CU1267" s="54"/>
      <c r="CV1267" s="54"/>
      <c r="CW1267" s="54"/>
      <c r="CX1267" s="54"/>
      <c r="CY1267" s="54"/>
      <c r="CZ1267" s="54"/>
      <c r="DA1267" s="54"/>
      <c r="DB1267" s="54"/>
      <c r="DC1267" s="54"/>
      <c r="DD1267" s="54"/>
      <c r="DE1267" s="54"/>
      <c r="DF1267" s="54"/>
      <c r="DG1267" s="54"/>
      <c r="DH1267" s="54"/>
      <c r="DI1267" s="54"/>
      <c r="DJ1267" s="54"/>
      <c r="DK1267" s="54"/>
      <c r="DL1267" s="54"/>
      <c r="DM1267" s="54"/>
      <c r="DN1267" s="54"/>
      <c r="DO1267" s="54"/>
      <c r="DP1267" s="54"/>
      <c r="DQ1267" s="54"/>
      <c r="DR1267" s="54"/>
      <c r="DS1267" s="54"/>
      <c r="DT1267" s="54"/>
      <c r="DU1267" s="54"/>
      <c r="DV1267" s="54"/>
      <c r="DW1267" s="54"/>
      <c r="DX1267" s="54"/>
      <c r="DY1267" s="54"/>
      <c r="DZ1267" s="54"/>
      <c r="EA1267" s="54"/>
      <c r="EB1267" s="54"/>
      <c r="EC1267" s="54"/>
      <c r="ED1267" s="54"/>
      <c r="EE1267" s="54"/>
      <c r="EF1267" s="54"/>
      <c r="EG1267" s="54"/>
      <c r="EH1267" s="54"/>
      <c r="EI1267" s="54"/>
      <c r="EJ1267" s="54"/>
      <c r="EK1267" s="54"/>
      <c r="EL1267" s="54"/>
      <c r="EM1267" s="54"/>
      <c r="EN1267" s="54"/>
      <c r="EO1267" s="54"/>
      <c r="EP1267" s="54"/>
      <c r="EQ1267" s="54"/>
      <c r="ER1267" s="54"/>
      <c r="ES1267" s="54"/>
      <c r="ET1267" s="54"/>
      <c r="EU1267" s="54"/>
      <c r="EV1267" s="54"/>
      <c r="EW1267" s="54"/>
      <c r="EX1267" s="54"/>
      <c r="EY1267" s="54"/>
      <c r="EZ1267" s="54"/>
      <c r="FA1267" s="54"/>
      <c r="FB1267" s="54"/>
      <c r="FC1267" s="54"/>
      <c r="FD1267" s="54"/>
      <c r="FE1267" s="54"/>
      <c r="FF1267" s="54"/>
      <c r="FG1267" s="54"/>
      <c r="FH1267" s="54"/>
      <c r="FI1267" s="54"/>
      <c r="FJ1267" s="54"/>
      <c r="FK1267" s="54"/>
      <c r="FL1267" s="54"/>
      <c r="FM1267" s="54"/>
      <c r="FN1267" s="54"/>
      <c r="FO1267" s="54"/>
      <c r="FP1267" s="54"/>
      <c r="FQ1267" s="54"/>
      <c r="FR1267" s="54"/>
      <c r="FS1267" s="54"/>
      <c r="FT1267" s="54"/>
      <c r="FU1267" s="54"/>
      <c r="FV1267" s="54"/>
      <c r="FW1267" s="54"/>
      <c r="FX1267" s="54"/>
      <c r="FY1267" s="54"/>
      <c r="FZ1267" s="54"/>
      <c r="GA1267" s="54"/>
      <c r="GB1267" s="54"/>
      <c r="GC1267" s="54"/>
      <c r="GD1267" s="54"/>
      <c r="GE1267" s="54"/>
      <c r="GF1267" s="54"/>
      <c r="GG1267" s="54"/>
      <c r="GH1267" s="54"/>
      <c r="GI1267" s="54"/>
      <c r="GJ1267" s="54"/>
      <c r="GK1267" s="54"/>
      <c r="GL1267" s="54"/>
      <c r="GM1267" s="54"/>
      <c r="GN1267" s="54"/>
      <c r="GO1267" s="54"/>
      <c r="GP1267" s="54"/>
      <c r="GQ1267" s="54"/>
      <c r="GR1267" s="54"/>
      <c r="GS1267" s="54"/>
      <c r="GT1267" s="54"/>
      <c r="GU1267" s="54"/>
      <c r="GV1267" s="54"/>
      <c r="GW1267" s="54"/>
      <c r="GX1267" s="54"/>
      <c r="GY1267" s="54"/>
      <c r="GZ1267" s="54"/>
      <c r="HA1267" s="54"/>
      <c r="HB1267" s="54"/>
      <c r="HC1267" s="54"/>
      <c r="HD1267" s="54"/>
      <c r="HE1267" s="54"/>
      <c r="HF1267" s="54"/>
      <c r="HG1267" s="54"/>
      <c r="HH1267" s="54"/>
      <c r="HI1267" s="54"/>
      <c r="HJ1267" s="54"/>
      <c r="HK1267" s="54"/>
      <c r="HL1267" s="54"/>
      <c r="HM1267" s="54"/>
      <c r="HN1267" s="54"/>
      <c r="HO1267" s="54"/>
      <c r="HP1267" s="54"/>
      <c r="HQ1267" s="54"/>
      <c r="HR1267" s="54"/>
      <c r="HS1267" s="54"/>
      <c r="HT1267" s="54"/>
      <c r="HU1267" s="54"/>
      <c r="HV1267" s="54"/>
      <c r="HW1267" s="54"/>
      <c r="HX1267" s="54"/>
      <c r="HY1267" s="54"/>
      <c r="HZ1267" s="54"/>
      <c r="IA1267" s="54"/>
      <c r="IB1267" s="54"/>
      <c r="IC1267" s="54"/>
      <c r="ID1267" s="54"/>
      <c r="IE1267" s="54"/>
      <c r="IF1267" s="54"/>
      <c r="IG1267" s="54"/>
      <c r="IH1267" s="54"/>
      <c r="II1267" s="54"/>
      <c r="IJ1267" s="54"/>
      <c r="IK1267" s="54"/>
      <c r="IL1267" s="54"/>
      <c r="IM1267" s="54"/>
      <c r="IN1267" s="54"/>
      <c r="IO1267" s="54"/>
      <c r="IP1267" s="54"/>
      <c r="IQ1267" s="54"/>
      <c r="IR1267" s="54"/>
      <c r="IS1267" s="54"/>
      <c r="IT1267" s="54"/>
      <c r="IU1267" s="54"/>
      <c r="IV1267" s="54"/>
      <c r="IW1267" s="54"/>
      <c r="IX1267" s="54"/>
      <c r="IY1267" s="54"/>
      <c r="IZ1267" s="54"/>
      <c r="JA1267" s="16"/>
      <c r="JB1267" s="16"/>
      <c r="JC1267" s="16"/>
      <c r="JD1267" s="16"/>
    </row>
    <row r="1268" spans="1:264" s="6" customFormat="1" x14ac:dyDescent="0.25">
      <c r="A1268" s="55">
        <v>1264</v>
      </c>
      <c r="B1268" s="56">
        <f>ESTUDIANTES!B1268</f>
        <v>0</v>
      </c>
      <c r="C1268" s="56">
        <f>ESTUDIANTES!C1268</f>
        <v>0</v>
      </c>
      <c r="D1268" s="97">
        <f>ESTUDIANTES!D1268</f>
        <v>0</v>
      </c>
      <c r="E1268" s="97"/>
      <c r="F1268" s="97"/>
      <c r="G1268" s="97"/>
      <c r="H1268" s="57">
        <f>ESTUDIANTES!H1268</f>
        <v>0</v>
      </c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  <c r="AL1268" s="54"/>
      <c r="AM1268" s="54"/>
      <c r="AN1268" s="54"/>
      <c r="AO1268" s="54"/>
      <c r="AP1268" s="54"/>
      <c r="AQ1268" s="54"/>
      <c r="AR1268" s="54"/>
      <c r="AS1268" s="54"/>
      <c r="AT1268" s="54"/>
      <c r="AU1268" s="54"/>
      <c r="AV1268" s="54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  <c r="BV1268" s="54"/>
      <c r="BW1268" s="54"/>
      <c r="BX1268" s="54"/>
      <c r="BY1268" s="54"/>
      <c r="BZ1268" s="54"/>
      <c r="CA1268" s="54"/>
      <c r="CB1268" s="54"/>
      <c r="CC1268" s="54"/>
      <c r="CD1268" s="54"/>
      <c r="CE1268" s="54"/>
      <c r="CF1268" s="54"/>
      <c r="CG1268" s="54"/>
      <c r="CH1268" s="54"/>
      <c r="CI1268" s="54"/>
      <c r="CJ1268" s="54"/>
      <c r="CK1268" s="54"/>
      <c r="CL1268" s="54"/>
      <c r="CM1268" s="54"/>
      <c r="CN1268" s="54"/>
      <c r="CO1268" s="54"/>
      <c r="CP1268" s="54"/>
      <c r="CQ1268" s="54"/>
      <c r="CR1268" s="54"/>
      <c r="CS1268" s="54"/>
      <c r="CT1268" s="54"/>
      <c r="CU1268" s="54"/>
      <c r="CV1268" s="54"/>
      <c r="CW1268" s="54"/>
      <c r="CX1268" s="54"/>
      <c r="CY1268" s="54"/>
      <c r="CZ1268" s="54"/>
      <c r="DA1268" s="54"/>
      <c r="DB1268" s="54"/>
      <c r="DC1268" s="54"/>
      <c r="DD1268" s="54"/>
      <c r="DE1268" s="54"/>
      <c r="DF1268" s="54"/>
      <c r="DG1268" s="54"/>
      <c r="DH1268" s="54"/>
      <c r="DI1268" s="54"/>
      <c r="DJ1268" s="54"/>
      <c r="DK1268" s="54"/>
      <c r="DL1268" s="54"/>
      <c r="DM1268" s="54"/>
      <c r="DN1268" s="54"/>
      <c r="DO1268" s="54"/>
      <c r="DP1268" s="54"/>
      <c r="DQ1268" s="54"/>
      <c r="DR1268" s="54"/>
      <c r="DS1268" s="54"/>
      <c r="DT1268" s="54"/>
      <c r="DU1268" s="54"/>
      <c r="DV1268" s="54"/>
      <c r="DW1268" s="54"/>
      <c r="DX1268" s="54"/>
      <c r="DY1268" s="54"/>
      <c r="DZ1268" s="54"/>
      <c r="EA1268" s="54"/>
      <c r="EB1268" s="54"/>
      <c r="EC1268" s="54"/>
      <c r="ED1268" s="54"/>
      <c r="EE1268" s="54"/>
      <c r="EF1268" s="54"/>
      <c r="EG1268" s="54"/>
      <c r="EH1268" s="54"/>
      <c r="EI1268" s="54"/>
      <c r="EJ1268" s="54"/>
      <c r="EK1268" s="54"/>
      <c r="EL1268" s="54"/>
      <c r="EM1268" s="54"/>
      <c r="EN1268" s="54"/>
      <c r="EO1268" s="54"/>
      <c r="EP1268" s="54"/>
      <c r="EQ1268" s="54"/>
      <c r="ER1268" s="54"/>
      <c r="ES1268" s="54"/>
      <c r="ET1268" s="54"/>
      <c r="EU1268" s="54"/>
      <c r="EV1268" s="54"/>
      <c r="EW1268" s="54"/>
      <c r="EX1268" s="54"/>
      <c r="EY1268" s="54"/>
      <c r="EZ1268" s="54"/>
      <c r="FA1268" s="54"/>
      <c r="FB1268" s="54"/>
      <c r="FC1268" s="54"/>
      <c r="FD1268" s="54"/>
      <c r="FE1268" s="54"/>
      <c r="FF1268" s="54"/>
      <c r="FG1268" s="54"/>
      <c r="FH1268" s="54"/>
      <c r="FI1268" s="54"/>
      <c r="FJ1268" s="54"/>
      <c r="FK1268" s="54"/>
      <c r="FL1268" s="54"/>
      <c r="FM1268" s="54"/>
      <c r="FN1268" s="54"/>
      <c r="FO1268" s="54"/>
      <c r="FP1268" s="54"/>
      <c r="FQ1268" s="54"/>
      <c r="FR1268" s="54"/>
      <c r="FS1268" s="54"/>
      <c r="FT1268" s="54"/>
      <c r="FU1268" s="54"/>
      <c r="FV1268" s="54"/>
      <c r="FW1268" s="54"/>
      <c r="FX1268" s="54"/>
      <c r="FY1268" s="54"/>
      <c r="FZ1268" s="54"/>
      <c r="GA1268" s="54"/>
      <c r="GB1268" s="54"/>
      <c r="GC1268" s="54"/>
      <c r="GD1268" s="54"/>
      <c r="GE1268" s="54"/>
      <c r="GF1268" s="54"/>
      <c r="GG1268" s="54"/>
      <c r="GH1268" s="54"/>
      <c r="GI1268" s="54"/>
      <c r="GJ1268" s="54"/>
      <c r="GK1268" s="54"/>
      <c r="GL1268" s="54"/>
      <c r="GM1268" s="54"/>
      <c r="GN1268" s="54"/>
      <c r="GO1268" s="54"/>
      <c r="GP1268" s="54"/>
      <c r="GQ1268" s="54"/>
      <c r="GR1268" s="54"/>
      <c r="GS1268" s="54"/>
      <c r="GT1268" s="54"/>
      <c r="GU1268" s="54"/>
      <c r="GV1268" s="54"/>
      <c r="GW1268" s="54"/>
      <c r="GX1268" s="54"/>
      <c r="GY1268" s="54"/>
      <c r="GZ1268" s="54"/>
      <c r="HA1268" s="54"/>
      <c r="HB1268" s="54"/>
      <c r="HC1268" s="54"/>
      <c r="HD1268" s="54"/>
      <c r="HE1268" s="54"/>
      <c r="HF1268" s="54"/>
      <c r="HG1268" s="54"/>
      <c r="HH1268" s="54"/>
      <c r="HI1268" s="54"/>
      <c r="HJ1268" s="54"/>
      <c r="HK1268" s="54"/>
      <c r="HL1268" s="54"/>
      <c r="HM1268" s="54"/>
      <c r="HN1268" s="54"/>
      <c r="HO1268" s="54"/>
      <c r="HP1268" s="54"/>
      <c r="HQ1268" s="54"/>
      <c r="HR1268" s="54"/>
      <c r="HS1268" s="54"/>
      <c r="HT1268" s="54"/>
      <c r="HU1268" s="54"/>
      <c r="HV1268" s="54"/>
      <c r="HW1268" s="54"/>
      <c r="HX1268" s="54"/>
      <c r="HY1268" s="54"/>
      <c r="HZ1268" s="54"/>
      <c r="IA1268" s="54"/>
      <c r="IB1268" s="54"/>
      <c r="IC1268" s="54"/>
      <c r="ID1268" s="54"/>
      <c r="IE1268" s="54"/>
      <c r="IF1268" s="54"/>
      <c r="IG1268" s="54"/>
      <c r="IH1268" s="54"/>
      <c r="II1268" s="54"/>
      <c r="IJ1268" s="54"/>
      <c r="IK1268" s="54"/>
      <c r="IL1268" s="54"/>
      <c r="IM1268" s="54"/>
      <c r="IN1268" s="54"/>
      <c r="IO1268" s="54"/>
      <c r="IP1268" s="54"/>
      <c r="IQ1268" s="54"/>
      <c r="IR1268" s="54"/>
      <c r="IS1268" s="54"/>
      <c r="IT1268" s="54"/>
      <c r="IU1268" s="54"/>
      <c r="IV1268" s="54"/>
      <c r="IW1268" s="54"/>
      <c r="IX1268" s="54"/>
      <c r="IY1268" s="54"/>
      <c r="IZ1268" s="54"/>
      <c r="JA1268" s="16"/>
      <c r="JB1268" s="16"/>
      <c r="JC1268" s="16"/>
      <c r="JD1268" s="16"/>
    </row>
    <row r="1269" spans="1:264" s="6" customFormat="1" x14ac:dyDescent="0.25">
      <c r="A1269" s="55">
        <v>1265</v>
      </c>
      <c r="B1269" s="56">
        <f>ESTUDIANTES!B1269</f>
        <v>0</v>
      </c>
      <c r="C1269" s="56">
        <f>ESTUDIANTES!C1269</f>
        <v>0</v>
      </c>
      <c r="D1269" s="97">
        <f>ESTUDIANTES!D1269</f>
        <v>0</v>
      </c>
      <c r="E1269" s="97"/>
      <c r="F1269" s="97"/>
      <c r="G1269" s="97"/>
      <c r="H1269" s="57">
        <f>ESTUDIANTES!H1269</f>
        <v>0</v>
      </c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  <c r="AL1269" s="54"/>
      <c r="AM1269" s="54"/>
      <c r="AN1269" s="54"/>
      <c r="AO1269" s="54"/>
      <c r="AP1269" s="54"/>
      <c r="AQ1269" s="54"/>
      <c r="AR1269" s="54"/>
      <c r="AS1269" s="54"/>
      <c r="AT1269" s="54"/>
      <c r="AU1269" s="54"/>
      <c r="AV1269" s="54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  <c r="BV1269" s="54"/>
      <c r="BW1269" s="54"/>
      <c r="BX1269" s="54"/>
      <c r="BY1269" s="54"/>
      <c r="BZ1269" s="54"/>
      <c r="CA1269" s="54"/>
      <c r="CB1269" s="54"/>
      <c r="CC1269" s="54"/>
      <c r="CD1269" s="54"/>
      <c r="CE1269" s="54"/>
      <c r="CF1269" s="54"/>
      <c r="CG1269" s="54"/>
      <c r="CH1269" s="54"/>
      <c r="CI1269" s="54"/>
      <c r="CJ1269" s="54"/>
      <c r="CK1269" s="54"/>
      <c r="CL1269" s="54"/>
      <c r="CM1269" s="54"/>
      <c r="CN1269" s="54"/>
      <c r="CO1269" s="54"/>
      <c r="CP1269" s="54"/>
      <c r="CQ1269" s="54"/>
      <c r="CR1269" s="54"/>
      <c r="CS1269" s="54"/>
      <c r="CT1269" s="54"/>
      <c r="CU1269" s="54"/>
      <c r="CV1269" s="54"/>
      <c r="CW1269" s="54"/>
      <c r="CX1269" s="54"/>
      <c r="CY1269" s="54"/>
      <c r="CZ1269" s="54"/>
      <c r="DA1269" s="54"/>
      <c r="DB1269" s="54"/>
      <c r="DC1269" s="54"/>
      <c r="DD1269" s="54"/>
      <c r="DE1269" s="54"/>
      <c r="DF1269" s="54"/>
      <c r="DG1269" s="54"/>
      <c r="DH1269" s="54"/>
      <c r="DI1269" s="54"/>
      <c r="DJ1269" s="54"/>
      <c r="DK1269" s="54"/>
      <c r="DL1269" s="54"/>
      <c r="DM1269" s="54"/>
      <c r="DN1269" s="54"/>
      <c r="DO1269" s="54"/>
      <c r="DP1269" s="54"/>
      <c r="DQ1269" s="54"/>
      <c r="DR1269" s="54"/>
      <c r="DS1269" s="54"/>
      <c r="DT1269" s="54"/>
      <c r="DU1269" s="54"/>
      <c r="DV1269" s="54"/>
      <c r="DW1269" s="54"/>
      <c r="DX1269" s="54"/>
      <c r="DY1269" s="54"/>
      <c r="DZ1269" s="54"/>
      <c r="EA1269" s="54"/>
      <c r="EB1269" s="54"/>
      <c r="EC1269" s="54"/>
      <c r="ED1269" s="54"/>
      <c r="EE1269" s="54"/>
      <c r="EF1269" s="54"/>
      <c r="EG1269" s="54"/>
      <c r="EH1269" s="54"/>
      <c r="EI1269" s="54"/>
      <c r="EJ1269" s="54"/>
      <c r="EK1269" s="54"/>
      <c r="EL1269" s="54"/>
      <c r="EM1269" s="54"/>
      <c r="EN1269" s="54"/>
      <c r="EO1269" s="54"/>
      <c r="EP1269" s="54"/>
      <c r="EQ1269" s="54"/>
      <c r="ER1269" s="54"/>
      <c r="ES1269" s="54"/>
      <c r="ET1269" s="54"/>
      <c r="EU1269" s="54"/>
      <c r="EV1269" s="54"/>
      <c r="EW1269" s="54"/>
      <c r="EX1269" s="54"/>
      <c r="EY1269" s="54"/>
      <c r="EZ1269" s="54"/>
      <c r="FA1269" s="54"/>
      <c r="FB1269" s="54"/>
      <c r="FC1269" s="54"/>
      <c r="FD1269" s="54"/>
      <c r="FE1269" s="54"/>
      <c r="FF1269" s="54"/>
      <c r="FG1269" s="54"/>
      <c r="FH1269" s="54"/>
      <c r="FI1269" s="54"/>
      <c r="FJ1269" s="54"/>
      <c r="FK1269" s="54"/>
      <c r="FL1269" s="54"/>
      <c r="FM1269" s="54"/>
      <c r="FN1269" s="54"/>
      <c r="FO1269" s="54"/>
      <c r="FP1269" s="54"/>
      <c r="FQ1269" s="54"/>
      <c r="FR1269" s="54"/>
      <c r="FS1269" s="54"/>
      <c r="FT1269" s="54"/>
      <c r="FU1269" s="54"/>
      <c r="FV1269" s="54"/>
      <c r="FW1269" s="54"/>
      <c r="FX1269" s="54"/>
      <c r="FY1269" s="54"/>
      <c r="FZ1269" s="54"/>
      <c r="GA1269" s="54"/>
      <c r="GB1269" s="54"/>
      <c r="GC1269" s="54"/>
      <c r="GD1269" s="54"/>
      <c r="GE1269" s="54"/>
      <c r="GF1269" s="54"/>
      <c r="GG1269" s="54"/>
      <c r="GH1269" s="54"/>
      <c r="GI1269" s="54"/>
      <c r="GJ1269" s="54"/>
      <c r="GK1269" s="54"/>
      <c r="GL1269" s="54"/>
      <c r="GM1269" s="54"/>
      <c r="GN1269" s="54"/>
      <c r="GO1269" s="54"/>
      <c r="GP1269" s="54"/>
      <c r="GQ1269" s="54"/>
      <c r="GR1269" s="54"/>
      <c r="GS1269" s="54"/>
      <c r="GT1269" s="54"/>
      <c r="GU1269" s="54"/>
      <c r="GV1269" s="54"/>
      <c r="GW1269" s="54"/>
      <c r="GX1269" s="54"/>
      <c r="GY1269" s="54"/>
      <c r="GZ1269" s="54"/>
      <c r="HA1269" s="54"/>
      <c r="HB1269" s="54"/>
      <c r="HC1269" s="54"/>
      <c r="HD1269" s="54"/>
      <c r="HE1269" s="54"/>
      <c r="HF1269" s="54"/>
      <c r="HG1269" s="54"/>
      <c r="HH1269" s="54"/>
      <c r="HI1269" s="54"/>
      <c r="HJ1269" s="54"/>
      <c r="HK1269" s="54"/>
      <c r="HL1269" s="54"/>
      <c r="HM1269" s="54"/>
      <c r="HN1269" s="54"/>
      <c r="HO1269" s="54"/>
      <c r="HP1269" s="54"/>
      <c r="HQ1269" s="54"/>
      <c r="HR1269" s="54"/>
      <c r="HS1269" s="54"/>
      <c r="HT1269" s="54"/>
      <c r="HU1269" s="54"/>
      <c r="HV1269" s="54"/>
      <c r="HW1269" s="54"/>
      <c r="HX1269" s="54"/>
      <c r="HY1269" s="54"/>
      <c r="HZ1269" s="54"/>
      <c r="IA1269" s="54"/>
      <c r="IB1269" s="54"/>
      <c r="IC1269" s="54"/>
      <c r="ID1269" s="54"/>
      <c r="IE1269" s="54"/>
      <c r="IF1269" s="54"/>
      <c r="IG1269" s="54"/>
      <c r="IH1269" s="54"/>
      <c r="II1269" s="54"/>
      <c r="IJ1269" s="54"/>
      <c r="IK1269" s="54"/>
      <c r="IL1269" s="54"/>
      <c r="IM1269" s="54"/>
      <c r="IN1269" s="54"/>
      <c r="IO1269" s="54"/>
      <c r="IP1269" s="54"/>
      <c r="IQ1269" s="54"/>
      <c r="IR1269" s="54"/>
      <c r="IS1269" s="54"/>
      <c r="IT1269" s="54"/>
      <c r="IU1269" s="54"/>
      <c r="IV1269" s="54"/>
      <c r="IW1269" s="54"/>
      <c r="IX1269" s="54"/>
      <c r="IY1269" s="54"/>
      <c r="IZ1269" s="54"/>
      <c r="JA1269" s="16"/>
      <c r="JB1269" s="16"/>
      <c r="JC1269" s="16"/>
      <c r="JD1269" s="16"/>
    </row>
    <row r="1270" spans="1:264" s="6" customFormat="1" x14ac:dyDescent="0.25">
      <c r="A1270" s="55">
        <v>1266</v>
      </c>
      <c r="B1270" s="56">
        <f>ESTUDIANTES!B1270</f>
        <v>0</v>
      </c>
      <c r="C1270" s="56">
        <f>ESTUDIANTES!C1270</f>
        <v>0</v>
      </c>
      <c r="D1270" s="97">
        <f>ESTUDIANTES!D1270</f>
        <v>0</v>
      </c>
      <c r="E1270" s="97"/>
      <c r="F1270" s="97"/>
      <c r="G1270" s="97"/>
      <c r="H1270" s="57">
        <f>ESTUDIANTES!H1270</f>
        <v>0</v>
      </c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  <c r="AL1270" s="54"/>
      <c r="AM1270" s="54"/>
      <c r="AN1270" s="54"/>
      <c r="AO1270" s="54"/>
      <c r="AP1270" s="54"/>
      <c r="AQ1270" s="54"/>
      <c r="AR1270" s="54"/>
      <c r="AS1270" s="54"/>
      <c r="AT1270" s="54"/>
      <c r="AU1270" s="54"/>
      <c r="AV1270" s="54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  <c r="BV1270" s="54"/>
      <c r="BW1270" s="54"/>
      <c r="BX1270" s="54"/>
      <c r="BY1270" s="54"/>
      <c r="BZ1270" s="54"/>
      <c r="CA1270" s="54"/>
      <c r="CB1270" s="54"/>
      <c r="CC1270" s="54"/>
      <c r="CD1270" s="54"/>
      <c r="CE1270" s="54"/>
      <c r="CF1270" s="54"/>
      <c r="CG1270" s="54"/>
      <c r="CH1270" s="54"/>
      <c r="CI1270" s="54"/>
      <c r="CJ1270" s="54"/>
      <c r="CK1270" s="54"/>
      <c r="CL1270" s="54"/>
      <c r="CM1270" s="54"/>
      <c r="CN1270" s="54"/>
      <c r="CO1270" s="54"/>
      <c r="CP1270" s="54"/>
      <c r="CQ1270" s="54"/>
      <c r="CR1270" s="54"/>
      <c r="CS1270" s="54"/>
      <c r="CT1270" s="54"/>
      <c r="CU1270" s="54"/>
      <c r="CV1270" s="54"/>
      <c r="CW1270" s="54"/>
      <c r="CX1270" s="54"/>
      <c r="CY1270" s="54"/>
      <c r="CZ1270" s="54"/>
      <c r="DA1270" s="54"/>
      <c r="DB1270" s="54"/>
      <c r="DC1270" s="54"/>
      <c r="DD1270" s="54"/>
      <c r="DE1270" s="54"/>
      <c r="DF1270" s="54"/>
      <c r="DG1270" s="54"/>
      <c r="DH1270" s="54"/>
      <c r="DI1270" s="54"/>
      <c r="DJ1270" s="54"/>
      <c r="DK1270" s="54"/>
      <c r="DL1270" s="54"/>
      <c r="DM1270" s="54"/>
      <c r="DN1270" s="54"/>
      <c r="DO1270" s="54"/>
      <c r="DP1270" s="54"/>
      <c r="DQ1270" s="54"/>
      <c r="DR1270" s="54"/>
      <c r="DS1270" s="54"/>
      <c r="DT1270" s="54"/>
      <c r="DU1270" s="54"/>
      <c r="DV1270" s="54"/>
      <c r="DW1270" s="54"/>
      <c r="DX1270" s="54"/>
      <c r="DY1270" s="54"/>
      <c r="DZ1270" s="54"/>
      <c r="EA1270" s="54"/>
      <c r="EB1270" s="54"/>
      <c r="EC1270" s="54"/>
      <c r="ED1270" s="54"/>
      <c r="EE1270" s="54"/>
      <c r="EF1270" s="54"/>
      <c r="EG1270" s="54"/>
      <c r="EH1270" s="54"/>
      <c r="EI1270" s="54"/>
      <c r="EJ1270" s="54"/>
      <c r="EK1270" s="54"/>
      <c r="EL1270" s="54"/>
      <c r="EM1270" s="54"/>
      <c r="EN1270" s="54"/>
      <c r="EO1270" s="54"/>
      <c r="EP1270" s="54"/>
      <c r="EQ1270" s="54"/>
      <c r="ER1270" s="54"/>
      <c r="ES1270" s="54"/>
      <c r="ET1270" s="54"/>
      <c r="EU1270" s="54"/>
      <c r="EV1270" s="54"/>
      <c r="EW1270" s="54"/>
      <c r="EX1270" s="54"/>
      <c r="EY1270" s="54"/>
      <c r="EZ1270" s="54"/>
      <c r="FA1270" s="54"/>
      <c r="FB1270" s="54"/>
      <c r="FC1270" s="54"/>
      <c r="FD1270" s="54"/>
      <c r="FE1270" s="54"/>
      <c r="FF1270" s="54"/>
      <c r="FG1270" s="54"/>
      <c r="FH1270" s="54"/>
      <c r="FI1270" s="54"/>
      <c r="FJ1270" s="54"/>
      <c r="FK1270" s="54"/>
      <c r="FL1270" s="54"/>
      <c r="FM1270" s="54"/>
      <c r="FN1270" s="54"/>
      <c r="FO1270" s="54"/>
      <c r="FP1270" s="54"/>
      <c r="FQ1270" s="54"/>
      <c r="FR1270" s="54"/>
      <c r="FS1270" s="54"/>
      <c r="FT1270" s="54"/>
      <c r="FU1270" s="54"/>
      <c r="FV1270" s="54"/>
      <c r="FW1270" s="54"/>
      <c r="FX1270" s="54"/>
      <c r="FY1270" s="54"/>
      <c r="FZ1270" s="54"/>
      <c r="GA1270" s="54"/>
      <c r="GB1270" s="54"/>
      <c r="GC1270" s="54"/>
      <c r="GD1270" s="54"/>
      <c r="GE1270" s="54"/>
      <c r="GF1270" s="54"/>
      <c r="GG1270" s="54"/>
      <c r="GH1270" s="54"/>
      <c r="GI1270" s="54"/>
      <c r="GJ1270" s="54"/>
      <c r="GK1270" s="54"/>
      <c r="GL1270" s="54"/>
      <c r="GM1270" s="54"/>
      <c r="GN1270" s="54"/>
      <c r="GO1270" s="54"/>
      <c r="GP1270" s="54"/>
      <c r="GQ1270" s="54"/>
      <c r="GR1270" s="54"/>
      <c r="GS1270" s="54"/>
      <c r="GT1270" s="54"/>
      <c r="GU1270" s="54"/>
      <c r="GV1270" s="54"/>
      <c r="GW1270" s="54"/>
      <c r="GX1270" s="54"/>
      <c r="GY1270" s="54"/>
      <c r="GZ1270" s="54"/>
      <c r="HA1270" s="54"/>
      <c r="HB1270" s="54"/>
      <c r="HC1270" s="54"/>
      <c r="HD1270" s="54"/>
      <c r="HE1270" s="54"/>
      <c r="HF1270" s="54"/>
      <c r="HG1270" s="54"/>
      <c r="HH1270" s="54"/>
      <c r="HI1270" s="54"/>
      <c r="HJ1270" s="54"/>
      <c r="HK1270" s="54"/>
      <c r="HL1270" s="54"/>
      <c r="HM1270" s="54"/>
      <c r="HN1270" s="54"/>
      <c r="HO1270" s="54"/>
      <c r="HP1270" s="54"/>
      <c r="HQ1270" s="54"/>
      <c r="HR1270" s="54"/>
      <c r="HS1270" s="54"/>
      <c r="HT1270" s="54"/>
      <c r="HU1270" s="54"/>
      <c r="HV1270" s="54"/>
      <c r="HW1270" s="54"/>
      <c r="HX1270" s="54"/>
      <c r="HY1270" s="54"/>
      <c r="HZ1270" s="54"/>
      <c r="IA1270" s="54"/>
      <c r="IB1270" s="54"/>
      <c r="IC1270" s="54"/>
      <c r="ID1270" s="54"/>
      <c r="IE1270" s="54"/>
      <c r="IF1270" s="54"/>
      <c r="IG1270" s="54"/>
      <c r="IH1270" s="54"/>
      <c r="II1270" s="54"/>
      <c r="IJ1270" s="54"/>
      <c r="IK1270" s="54"/>
      <c r="IL1270" s="54"/>
      <c r="IM1270" s="54"/>
      <c r="IN1270" s="54"/>
      <c r="IO1270" s="54"/>
      <c r="IP1270" s="54"/>
      <c r="IQ1270" s="54"/>
      <c r="IR1270" s="54"/>
      <c r="IS1270" s="54"/>
      <c r="IT1270" s="54"/>
      <c r="IU1270" s="54"/>
      <c r="IV1270" s="54"/>
      <c r="IW1270" s="54"/>
      <c r="IX1270" s="54"/>
      <c r="IY1270" s="54"/>
      <c r="IZ1270" s="54"/>
      <c r="JA1270" s="16"/>
      <c r="JB1270" s="16"/>
      <c r="JC1270" s="16"/>
      <c r="JD1270" s="16"/>
    </row>
    <row r="1271" spans="1:264" s="6" customFormat="1" x14ac:dyDescent="0.25">
      <c r="A1271" s="55">
        <v>1267</v>
      </c>
      <c r="B1271" s="56">
        <f>ESTUDIANTES!B1271</f>
        <v>0</v>
      </c>
      <c r="C1271" s="56">
        <f>ESTUDIANTES!C1271</f>
        <v>0</v>
      </c>
      <c r="D1271" s="97">
        <f>ESTUDIANTES!D1271</f>
        <v>0</v>
      </c>
      <c r="E1271" s="97"/>
      <c r="F1271" s="97"/>
      <c r="G1271" s="97"/>
      <c r="H1271" s="57">
        <f>ESTUDIANTES!H1271</f>
        <v>0</v>
      </c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  <c r="AL1271" s="54"/>
      <c r="AM1271" s="54"/>
      <c r="AN1271" s="54"/>
      <c r="AO1271" s="54"/>
      <c r="AP1271" s="54"/>
      <c r="AQ1271" s="54"/>
      <c r="AR1271" s="54"/>
      <c r="AS1271" s="54"/>
      <c r="AT1271" s="54"/>
      <c r="AU1271" s="54"/>
      <c r="AV1271" s="54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  <c r="BV1271" s="54"/>
      <c r="BW1271" s="54"/>
      <c r="BX1271" s="54"/>
      <c r="BY1271" s="54"/>
      <c r="BZ1271" s="54"/>
      <c r="CA1271" s="54"/>
      <c r="CB1271" s="54"/>
      <c r="CC1271" s="54"/>
      <c r="CD1271" s="54"/>
      <c r="CE1271" s="54"/>
      <c r="CF1271" s="54"/>
      <c r="CG1271" s="54"/>
      <c r="CH1271" s="54"/>
      <c r="CI1271" s="54"/>
      <c r="CJ1271" s="54"/>
      <c r="CK1271" s="54"/>
      <c r="CL1271" s="54"/>
      <c r="CM1271" s="54"/>
      <c r="CN1271" s="54"/>
      <c r="CO1271" s="54"/>
      <c r="CP1271" s="54"/>
      <c r="CQ1271" s="54"/>
      <c r="CR1271" s="54"/>
      <c r="CS1271" s="54"/>
      <c r="CT1271" s="54"/>
      <c r="CU1271" s="54"/>
      <c r="CV1271" s="54"/>
      <c r="CW1271" s="54"/>
      <c r="CX1271" s="54"/>
      <c r="CY1271" s="54"/>
      <c r="CZ1271" s="54"/>
      <c r="DA1271" s="54"/>
      <c r="DB1271" s="54"/>
      <c r="DC1271" s="54"/>
      <c r="DD1271" s="54"/>
      <c r="DE1271" s="54"/>
      <c r="DF1271" s="54"/>
      <c r="DG1271" s="54"/>
      <c r="DH1271" s="54"/>
      <c r="DI1271" s="54"/>
      <c r="DJ1271" s="54"/>
      <c r="DK1271" s="54"/>
      <c r="DL1271" s="54"/>
      <c r="DM1271" s="54"/>
      <c r="DN1271" s="54"/>
      <c r="DO1271" s="54"/>
      <c r="DP1271" s="54"/>
      <c r="DQ1271" s="54"/>
      <c r="DR1271" s="54"/>
      <c r="DS1271" s="54"/>
      <c r="DT1271" s="54"/>
      <c r="DU1271" s="54"/>
      <c r="DV1271" s="54"/>
      <c r="DW1271" s="54"/>
      <c r="DX1271" s="54"/>
      <c r="DY1271" s="54"/>
      <c r="DZ1271" s="54"/>
      <c r="EA1271" s="54"/>
      <c r="EB1271" s="54"/>
      <c r="EC1271" s="54"/>
      <c r="ED1271" s="54"/>
      <c r="EE1271" s="54"/>
      <c r="EF1271" s="54"/>
      <c r="EG1271" s="54"/>
      <c r="EH1271" s="54"/>
      <c r="EI1271" s="54"/>
      <c r="EJ1271" s="54"/>
      <c r="EK1271" s="54"/>
      <c r="EL1271" s="54"/>
      <c r="EM1271" s="54"/>
      <c r="EN1271" s="54"/>
      <c r="EO1271" s="54"/>
      <c r="EP1271" s="54"/>
      <c r="EQ1271" s="54"/>
      <c r="ER1271" s="54"/>
      <c r="ES1271" s="54"/>
      <c r="ET1271" s="54"/>
      <c r="EU1271" s="54"/>
      <c r="EV1271" s="54"/>
      <c r="EW1271" s="54"/>
      <c r="EX1271" s="54"/>
      <c r="EY1271" s="54"/>
      <c r="EZ1271" s="54"/>
      <c r="FA1271" s="54"/>
      <c r="FB1271" s="54"/>
      <c r="FC1271" s="54"/>
      <c r="FD1271" s="54"/>
      <c r="FE1271" s="54"/>
      <c r="FF1271" s="54"/>
      <c r="FG1271" s="54"/>
      <c r="FH1271" s="54"/>
      <c r="FI1271" s="54"/>
      <c r="FJ1271" s="54"/>
      <c r="FK1271" s="54"/>
      <c r="FL1271" s="54"/>
      <c r="FM1271" s="54"/>
      <c r="FN1271" s="54"/>
      <c r="FO1271" s="54"/>
      <c r="FP1271" s="54"/>
      <c r="FQ1271" s="54"/>
      <c r="FR1271" s="54"/>
      <c r="FS1271" s="54"/>
      <c r="FT1271" s="54"/>
      <c r="FU1271" s="54"/>
      <c r="FV1271" s="54"/>
      <c r="FW1271" s="54"/>
      <c r="FX1271" s="54"/>
      <c r="FY1271" s="54"/>
      <c r="FZ1271" s="54"/>
      <c r="GA1271" s="54"/>
      <c r="GB1271" s="54"/>
      <c r="GC1271" s="54"/>
      <c r="GD1271" s="54"/>
      <c r="GE1271" s="54"/>
      <c r="GF1271" s="54"/>
      <c r="GG1271" s="54"/>
      <c r="GH1271" s="54"/>
      <c r="GI1271" s="54"/>
      <c r="GJ1271" s="54"/>
      <c r="GK1271" s="54"/>
      <c r="GL1271" s="54"/>
      <c r="GM1271" s="54"/>
      <c r="GN1271" s="54"/>
      <c r="GO1271" s="54"/>
      <c r="GP1271" s="54"/>
      <c r="GQ1271" s="54"/>
      <c r="GR1271" s="54"/>
      <c r="GS1271" s="54"/>
      <c r="GT1271" s="54"/>
      <c r="GU1271" s="54"/>
      <c r="GV1271" s="54"/>
      <c r="GW1271" s="54"/>
      <c r="GX1271" s="54"/>
      <c r="GY1271" s="54"/>
      <c r="GZ1271" s="54"/>
      <c r="HA1271" s="54"/>
      <c r="HB1271" s="54"/>
      <c r="HC1271" s="54"/>
      <c r="HD1271" s="54"/>
      <c r="HE1271" s="54"/>
      <c r="HF1271" s="54"/>
      <c r="HG1271" s="54"/>
      <c r="HH1271" s="54"/>
      <c r="HI1271" s="54"/>
      <c r="HJ1271" s="54"/>
      <c r="HK1271" s="54"/>
      <c r="HL1271" s="54"/>
      <c r="HM1271" s="54"/>
      <c r="HN1271" s="54"/>
      <c r="HO1271" s="54"/>
      <c r="HP1271" s="54"/>
      <c r="HQ1271" s="54"/>
      <c r="HR1271" s="54"/>
      <c r="HS1271" s="54"/>
      <c r="HT1271" s="54"/>
      <c r="HU1271" s="54"/>
      <c r="HV1271" s="54"/>
      <c r="HW1271" s="54"/>
      <c r="HX1271" s="54"/>
      <c r="HY1271" s="54"/>
      <c r="HZ1271" s="54"/>
      <c r="IA1271" s="54"/>
      <c r="IB1271" s="54"/>
      <c r="IC1271" s="54"/>
      <c r="ID1271" s="54"/>
      <c r="IE1271" s="54"/>
      <c r="IF1271" s="54"/>
      <c r="IG1271" s="54"/>
      <c r="IH1271" s="54"/>
      <c r="II1271" s="54"/>
      <c r="IJ1271" s="54"/>
      <c r="IK1271" s="54"/>
      <c r="IL1271" s="54"/>
      <c r="IM1271" s="54"/>
      <c r="IN1271" s="54"/>
      <c r="IO1271" s="54"/>
      <c r="IP1271" s="54"/>
      <c r="IQ1271" s="54"/>
      <c r="IR1271" s="54"/>
      <c r="IS1271" s="54"/>
      <c r="IT1271" s="54"/>
      <c r="IU1271" s="54"/>
      <c r="IV1271" s="54"/>
      <c r="IW1271" s="54"/>
      <c r="IX1271" s="54"/>
      <c r="IY1271" s="54"/>
      <c r="IZ1271" s="54"/>
      <c r="JA1271" s="16"/>
      <c r="JB1271" s="16"/>
      <c r="JC1271" s="16"/>
      <c r="JD1271" s="16"/>
    </row>
    <row r="1272" spans="1:264" s="6" customFormat="1" x14ac:dyDescent="0.25">
      <c r="A1272" s="55">
        <v>1268</v>
      </c>
      <c r="B1272" s="56">
        <f>ESTUDIANTES!B1272</f>
        <v>0</v>
      </c>
      <c r="C1272" s="56">
        <f>ESTUDIANTES!C1272</f>
        <v>0</v>
      </c>
      <c r="D1272" s="97">
        <f>ESTUDIANTES!D1272</f>
        <v>0</v>
      </c>
      <c r="E1272" s="97"/>
      <c r="F1272" s="97"/>
      <c r="G1272" s="97"/>
      <c r="H1272" s="57">
        <f>ESTUDIANTES!H1272</f>
        <v>0</v>
      </c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  <c r="AL1272" s="54"/>
      <c r="AM1272" s="54"/>
      <c r="AN1272" s="54"/>
      <c r="AO1272" s="54"/>
      <c r="AP1272" s="54"/>
      <c r="AQ1272" s="54"/>
      <c r="AR1272" s="54"/>
      <c r="AS1272" s="54"/>
      <c r="AT1272" s="54"/>
      <c r="AU1272" s="54"/>
      <c r="AV1272" s="54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  <c r="BV1272" s="54"/>
      <c r="BW1272" s="54"/>
      <c r="BX1272" s="54"/>
      <c r="BY1272" s="54"/>
      <c r="BZ1272" s="54"/>
      <c r="CA1272" s="54"/>
      <c r="CB1272" s="54"/>
      <c r="CC1272" s="54"/>
      <c r="CD1272" s="54"/>
      <c r="CE1272" s="54"/>
      <c r="CF1272" s="54"/>
      <c r="CG1272" s="54"/>
      <c r="CH1272" s="54"/>
      <c r="CI1272" s="54"/>
      <c r="CJ1272" s="54"/>
      <c r="CK1272" s="54"/>
      <c r="CL1272" s="54"/>
      <c r="CM1272" s="54"/>
      <c r="CN1272" s="54"/>
      <c r="CO1272" s="54"/>
      <c r="CP1272" s="54"/>
      <c r="CQ1272" s="54"/>
      <c r="CR1272" s="54"/>
      <c r="CS1272" s="54"/>
      <c r="CT1272" s="54"/>
      <c r="CU1272" s="54"/>
      <c r="CV1272" s="54"/>
      <c r="CW1272" s="54"/>
      <c r="CX1272" s="54"/>
      <c r="CY1272" s="54"/>
      <c r="CZ1272" s="54"/>
      <c r="DA1272" s="54"/>
      <c r="DB1272" s="54"/>
      <c r="DC1272" s="54"/>
      <c r="DD1272" s="54"/>
      <c r="DE1272" s="54"/>
      <c r="DF1272" s="54"/>
      <c r="DG1272" s="54"/>
      <c r="DH1272" s="54"/>
      <c r="DI1272" s="54"/>
      <c r="DJ1272" s="54"/>
      <c r="DK1272" s="54"/>
      <c r="DL1272" s="54"/>
      <c r="DM1272" s="54"/>
      <c r="DN1272" s="54"/>
      <c r="DO1272" s="54"/>
      <c r="DP1272" s="54"/>
      <c r="DQ1272" s="54"/>
      <c r="DR1272" s="54"/>
      <c r="DS1272" s="54"/>
      <c r="DT1272" s="54"/>
      <c r="DU1272" s="54"/>
      <c r="DV1272" s="54"/>
      <c r="DW1272" s="54"/>
      <c r="DX1272" s="54"/>
      <c r="DY1272" s="54"/>
      <c r="DZ1272" s="54"/>
      <c r="EA1272" s="54"/>
      <c r="EB1272" s="54"/>
      <c r="EC1272" s="54"/>
      <c r="ED1272" s="54"/>
      <c r="EE1272" s="54"/>
      <c r="EF1272" s="54"/>
      <c r="EG1272" s="54"/>
      <c r="EH1272" s="54"/>
      <c r="EI1272" s="54"/>
      <c r="EJ1272" s="54"/>
      <c r="EK1272" s="54"/>
      <c r="EL1272" s="54"/>
      <c r="EM1272" s="54"/>
      <c r="EN1272" s="54"/>
      <c r="EO1272" s="54"/>
      <c r="EP1272" s="54"/>
      <c r="EQ1272" s="54"/>
      <c r="ER1272" s="54"/>
      <c r="ES1272" s="54"/>
      <c r="ET1272" s="54"/>
      <c r="EU1272" s="54"/>
      <c r="EV1272" s="54"/>
      <c r="EW1272" s="54"/>
      <c r="EX1272" s="54"/>
      <c r="EY1272" s="54"/>
      <c r="EZ1272" s="54"/>
      <c r="FA1272" s="54"/>
      <c r="FB1272" s="54"/>
      <c r="FC1272" s="54"/>
      <c r="FD1272" s="54"/>
      <c r="FE1272" s="54"/>
      <c r="FF1272" s="54"/>
      <c r="FG1272" s="54"/>
      <c r="FH1272" s="54"/>
      <c r="FI1272" s="54"/>
      <c r="FJ1272" s="54"/>
      <c r="FK1272" s="54"/>
      <c r="FL1272" s="54"/>
      <c r="FM1272" s="54"/>
      <c r="FN1272" s="54"/>
      <c r="FO1272" s="54"/>
      <c r="FP1272" s="54"/>
      <c r="FQ1272" s="54"/>
      <c r="FR1272" s="54"/>
      <c r="FS1272" s="54"/>
      <c r="FT1272" s="54"/>
      <c r="FU1272" s="54"/>
      <c r="FV1272" s="54"/>
      <c r="FW1272" s="54"/>
      <c r="FX1272" s="54"/>
      <c r="FY1272" s="54"/>
      <c r="FZ1272" s="54"/>
      <c r="GA1272" s="54"/>
      <c r="GB1272" s="54"/>
      <c r="GC1272" s="54"/>
      <c r="GD1272" s="54"/>
      <c r="GE1272" s="54"/>
      <c r="GF1272" s="54"/>
      <c r="GG1272" s="54"/>
      <c r="GH1272" s="54"/>
      <c r="GI1272" s="54"/>
      <c r="GJ1272" s="54"/>
      <c r="GK1272" s="54"/>
      <c r="GL1272" s="54"/>
      <c r="GM1272" s="54"/>
      <c r="GN1272" s="54"/>
      <c r="GO1272" s="54"/>
      <c r="GP1272" s="54"/>
      <c r="GQ1272" s="54"/>
      <c r="GR1272" s="54"/>
      <c r="GS1272" s="54"/>
      <c r="GT1272" s="54"/>
      <c r="GU1272" s="54"/>
      <c r="GV1272" s="54"/>
      <c r="GW1272" s="54"/>
      <c r="GX1272" s="54"/>
      <c r="GY1272" s="54"/>
      <c r="GZ1272" s="54"/>
      <c r="HA1272" s="54"/>
      <c r="HB1272" s="54"/>
      <c r="HC1272" s="54"/>
      <c r="HD1272" s="54"/>
      <c r="HE1272" s="54"/>
      <c r="HF1272" s="54"/>
      <c r="HG1272" s="54"/>
      <c r="HH1272" s="54"/>
      <c r="HI1272" s="54"/>
      <c r="HJ1272" s="54"/>
      <c r="HK1272" s="54"/>
      <c r="HL1272" s="54"/>
      <c r="HM1272" s="54"/>
      <c r="HN1272" s="54"/>
      <c r="HO1272" s="54"/>
      <c r="HP1272" s="54"/>
      <c r="HQ1272" s="54"/>
      <c r="HR1272" s="54"/>
      <c r="HS1272" s="54"/>
      <c r="HT1272" s="54"/>
      <c r="HU1272" s="54"/>
      <c r="HV1272" s="54"/>
      <c r="HW1272" s="54"/>
      <c r="HX1272" s="54"/>
      <c r="HY1272" s="54"/>
      <c r="HZ1272" s="54"/>
      <c r="IA1272" s="54"/>
      <c r="IB1272" s="54"/>
      <c r="IC1272" s="54"/>
      <c r="ID1272" s="54"/>
      <c r="IE1272" s="54"/>
      <c r="IF1272" s="54"/>
      <c r="IG1272" s="54"/>
      <c r="IH1272" s="54"/>
      <c r="II1272" s="54"/>
      <c r="IJ1272" s="54"/>
      <c r="IK1272" s="54"/>
      <c r="IL1272" s="54"/>
      <c r="IM1272" s="54"/>
      <c r="IN1272" s="54"/>
      <c r="IO1272" s="54"/>
      <c r="IP1272" s="54"/>
      <c r="IQ1272" s="54"/>
      <c r="IR1272" s="54"/>
      <c r="IS1272" s="54"/>
      <c r="IT1272" s="54"/>
      <c r="IU1272" s="54"/>
      <c r="IV1272" s="54"/>
      <c r="IW1272" s="54"/>
      <c r="IX1272" s="54"/>
      <c r="IY1272" s="54"/>
      <c r="IZ1272" s="54"/>
      <c r="JA1272" s="16"/>
      <c r="JB1272" s="16"/>
      <c r="JC1272" s="16"/>
      <c r="JD1272" s="16"/>
    </row>
    <row r="1273" spans="1:264" s="6" customFormat="1" x14ac:dyDescent="0.25">
      <c r="A1273" s="55">
        <v>1269</v>
      </c>
      <c r="B1273" s="56">
        <f>ESTUDIANTES!B1273</f>
        <v>0</v>
      </c>
      <c r="C1273" s="56">
        <f>ESTUDIANTES!C1273</f>
        <v>0</v>
      </c>
      <c r="D1273" s="97">
        <f>ESTUDIANTES!D1273</f>
        <v>0</v>
      </c>
      <c r="E1273" s="97"/>
      <c r="F1273" s="97"/>
      <c r="G1273" s="97"/>
      <c r="H1273" s="57">
        <f>ESTUDIANTES!H1273</f>
        <v>0</v>
      </c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  <c r="T1273" s="54"/>
      <c r="U1273" s="54"/>
      <c r="V1273" s="54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  <c r="AL1273" s="54"/>
      <c r="AM1273" s="54"/>
      <c r="AN1273" s="54"/>
      <c r="AO1273" s="54"/>
      <c r="AP1273" s="54"/>
      <c r="AQ1273" s="54"/>
      <c r="AR1273" s="54"/>
      <c r="AS1273" s="54"/>
      <c r="AT1273" s="54"/>
      <c r="AU1273" s="54"/>
      <c r="AV1273" s="54"/>
      <c r="AW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  <c r="BO1273" s="54"/>
      <c r="BP1273" s="54"/>
      <c r="BQ1273" s="54"/>
      <c r="BR1273" s="54"/>
      <c r="BS1273" s="54"/>
      <c r="BT1273" s="54"/>
      <c r="BU1273" s="54"/>
      <c r="BV1273" s="54"/>
      <c r="BW1273" s="54"/>
      <c r="BX1273" s="54"/>
      <c r="BY1273" s="54"/>
      <c r="BZ1273" s="54"/>
      <c r="CA1273" s="54"/>
      <c r="CB1273" s="54"/>
      <c r="CC1273" s="54"/>
      <c r="CD1273" s="54"/>
      <c r="CE1273" s="54"/>
      <c r="CF1273" s="54"/>
      <c r="CG1273" s="54"/>
      <c r="CH1273" s="54"/>
      <c r="CI1273" s="54"/>
      <c r="CJ1273" s="54"/>
      <c r="CK1273" s="54"/>
      <c r="CL1273" s="54"/>
      <c r="CM1273" s="54"/>
      <c r="CN1273" s="54"/>
      <c r="CO1273" s="54"/>
      <c r="CP1273" s="54"/>
      <c r="CQ1273" s="54"/>
      <c r="CR1273" s="54"/>
      <c r="CS1273" s="54"/>
      <c r="CT1273" s="54"/>
      <c r="CU1273" s="54"/>
      <c r="CV1273" s="54"/>
      <c r="CW1273" s="54"/>
      <c r="CX1273" s="54"/>
      <c r="CY1273" s="54"/>
      <c r="CZ1273" s="54"/>
      <c r="DA1273" s="54"/>
      <c r="DB1273" s="54"/>
      <c r="DC1273" s="54"/>
      <c r="DD1273" s="54"/>
      <c r="DE1273" s="54"/>
      <c r="DF1273" s="54"/>
      <c r="DG1273" s="54"/>
      <c r="DH1273" s="54"/>
      <c r="DI1273" s="54"/>
      <c r="DJ1273" s="54"/>
      <c r="DK1273" s="54"/>
      <c r="DL1273" s="54"/>
      <c r="DM1273" s="54"/>
      <c r="DN1273" s="54"/>
      <c r="DO1273" s="54"/>
      <c r="DP1273" s="54"/>
      <c r="DQ1273" s="54"/>
      <c r="DR1273" s="54"/>
      <c r="DS1273" s="54"/>
      <c r="DT1273" s="54"/>
      <c r="DU1273" s="54"/>
      <c r="DV1273" s="54"/>
      <c r="DW1273" s="54"/>
      <c r="DX1273" s="54"/>
      <c r="DY1273" s="54"/>
      <c r="DZ1273" s="54"/>
      <c r="EA1273" s="54"/>
      <c r="EB1273" s="54"/>
      <c r="EC1273" s="54"/>
      <c r="ED1273" s="54"/>
      <c r="EE1273" s="54"/>
      <c r="EF1273" s="54"/>
      <c r="EG1273" s="54"/>
      <c r="EH1273" s="54"/>
      <c r="EI1273" s="54"/>
      <c r="EJ1273" s="54"/>
      <c r="EK1273" s="54"/>
      <c r="EL1273" s="54"/>
      <c r="EM1273" s="54"/>
      <c r="EN1273" s="54"/>
      <c r="EO1273" s="54"/>
      <c r="EP1273" s="54"/>
      <c r="EQ1273" s="54"/>
      <c r="ER1273" s="54"/>
      <c r="ES1273" s="54"/>
      <c r="ET1273" s="54"/>
      <c r="EU1273" s="54"/>
      <c r="EV1273" s="54"/>
      <c r="EW1273" s="54"/>
      <c r="EX1273" s="54"/>
      <c r="EY1273" s="54"/>
      <c r="EZ1273" s="54"/>
      <c r="FA1273" s="54"/>
      <c r="FB1273" s="54"/>
      <c r="FC1273" s="54"/>
      <c r="FD1273" s="54"/>
      <c r="FE1273" s="54"/>
      <c r="FF1273" s="54"/>
      <c r="FG1273" s="54"/>
      <c r="FH1273" s="54"/>
      <c r="FI1273" s="54"/>
      <c r="FJ1273" s="54"/>
      <c r="FK1273" s="54"/>
      <c r="FL1273" s="54"/>
      <c r="FM1273" s="54"/>
      <c r="FN1273" s="54"/>
      <c r="FO1273" s="54"/>
      <c r="FP1273" s="54"/>
      <c r="FQ1273" s="54"/>
      <c r="FR1273" s="54"/>
      <c r="FS1273" s="54"/>
      <c r="FT1273" s="54"/>
      <c r="FU1273" s="54"/>
      <c r="FV1273" s="54"/>
      <c r="FW1273" s="54"/>
      <c r="FX1273" s="54"/>
      <c r="FY1273" s="54"/>
      <c r="FZ1273" s="54"/>
      <c r="GA1273" s="54"/>
      <c r="GB1273" s="54"/>
      <c r="GC1273" s="54"/>
      <c r="GD1273" s="54"/>
      <c r="GE1273" s="54"/>
      <c r="GF1273" s="54"/>
      <c r="GG1273" s="54"/>
      <c r="GH1273" s="54"/>
      <c r="GI1273" s="54"/>
      <c r="GJ1273" s="54"/>
      <c r="GK1273" s="54"/>
      <c r="GL1273" s="54"/>
      <c r="GM1273" s="54"/>
      <c r="GN1273" s="54"/>
      <c r="GO1273" s="54"/>
      <c r="GP1273" s="54"/>
      <c r="GQ1273" s="54"/>
      <c r="GR1273" s="54"/>
      <c r="GS1273" s="54"/>
      <c r="GT1273" s="54"/>
      <c r="GU1273" s="54"/>
      <c r="GV1273" s="54"/>
      <c r="GW1273" s="54"/>
      <c r="GX1273" s="54"/>
      <c r="GY1273" s="54"/>
      <c r="GZ1273" s="54"/>
      <c r="HA1273" s="54"/>
      <c r="HB1273" s="54"/>
      <c r="HC1273" s="54"/>
      <c r="HD1273" s="54"/>
      <c r="HE1273" s="54"/>
      <c r="HF1273" s="54"/>
      <c r="HG1273" s="54"/>
      <c r="HH1273" s="54"/>
      <c r="HI1273" s="54"/>
      <c r="HJ1273" s="54"/>
      <c r="HK1273" s="54"/>
      <c r="HL1273" s="54"/>
      <c r="HM1273" s="54"/>
      <c r="HN1273" s="54"/>
      <c r="HO1273" s="54"/>
      <c r="HP1273" s="54"/>
      <c r="HQ1273" s="54"/>
      <c r="HR1273" s="54"/>
      <c r="HS1273" s="54"/>
      <c r="HT1273" s="54"/>
      <c r="HU1273" s="54"/>
      <c r="HV1273" s="54"/>
      <c r="HW1273" s="54"/>
      <c r="HX1273" s="54"/>
      <c r="HY1273" s="54"/>
      <c r="HZ1273" s="54"/>
      <c r="IA1273" s="54"/>
      <c r="IB1273" s="54"/>
      <c r="IC1273" s="54"/>
      <c r="ID1273" s="54"/>
      <c r="IE1273" s="54"/>
      <c r="IF1273" s="54"/>
      <c r="IG1273" s="54"/>
      <c r="IH1273" s="54"/>
      <c r="II1273" s="54"/>
      <c r="IJ1273" s="54"/>
      <c r="IK1273" s="54"/>
      <c r="IL1273" s="54"/>
      <c r="IM1273" s="54"/>
      <c r="IN1273" s="54"/>
      <c r="IO1273" s="54"/>
      <c r="IP1273" s="54"/>
      <c r="IQ1273" s="54"/>
      <c r="IR1273" s="54"/>
      <c r="IS1273" s="54"/>
      <c r="IT1273" s="54"/>
      <c r="IU1273" s="54"/>
      <c r="IV1273" s="54"/>
      <c r="IW1273" s="54"/>
      <c r="IX1273" s="54"/>
      <c r="IY1273" s="54"/>
      <c r="IZ1273" s="54"/>
      <c r="JA1273" s="16"/>
      <c r="JB1273" s="16"/>
      <c r="JC1273" s="16"/>
      <c r="JD1273" s="16"/>
    </row>
    <row r="1274" spans="1:264" s="6" customFormat="1" x14ac:dyDescent="0.25">
      <c r="A1274" s="55">
        <v>1270</v>
      </c>
      <c r="B1274" s="56">
        <f>ESTUDIANTES!B1274</f>
        <v>0</v>
      </c>
      <c r="C1274" s="56">
        <f>ESTUDIANTES!C1274</f>
        <v>0</v>
      </c>
      <c r="D1274" s="97">
        <f>ESTUDIANTES!D1274</f>
        <v>0</v>
      </c>
      <c r="E1274" s="97"/>
      <c r="F1274" s="97"/>
      <c r="G1274" s="97"/>
      <c r="H1274" s="57">
        <f>ESTUDIANTES!H1274</f>
        <v>0</v>
      </c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  <c r="AL1274" s="54"/>
      <c r="AM1274" s="54"/>
      <c r="AN1274" s="54"/>
      <c r="AO1274" s="54"/>
      <c r="AP1274" s="54"/>
      <c r="AQ1274" s="54"/>
      <c r="AR1274" s="54"/>
      <c r="AS1274" s="54"/>
      <c r="AT1274" s="54"/>
      <c r="AU1274" s="54"/>
      <c r="AV1274" s="54"/>
      <c r="AW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  <c r="BO1274" s="54"/>
      <c r="BP1274" s="54"/>
      <c r="BQ1274" s="54"/>
      <c r="BR1274" s="54"/>
      <c r="BS1274" s="54"/>
      <c r="BT1274" s="54"/>
      <c r="BU1274" s="54"/>
      <c r="BV1274" s="54"/>
      <c r="BW1274" s="54"/>
      <c r="BX1274" s="54"/>
      <c r="BY1274" s="54"/>
      <c r="BZ1274" s="54"/>
      <c r="CA1274" s="54"/>
      <c r="CB1274" s="54"/>
      <c r="CC1274" s="54"/>
      <c r="CD1274" s="54"/>
      <c r="CE1274" s="54"/>
      <c r="CF1274" s="54"/>
      <c r="CG1274" s="54"/>
      <c r="CH1274" s="54"/>
      <c r="CI1274" s="54"/>
      <c r="CJ1274" s="54"/>
      <c r="CK1274" s="54"/>
      <c r="CL1274" s="54"/>
      <c r="CM1274" s="54"/>
      <c r="CN1274" s="54"/>
      <c r="CO1274" s="54"/>
      <c r="CP1274" s="54"/>
      <c r="CQ1274" s="54"/>
      <c r="CR1274" s="54"/>
      <c r="CS1274" s="54"/>
      <c r="CT1274" s="54"/>
      <c r="CU1274" s="54"/>
      <c r="CV1274" s="54"/>
      <c r="CW1274" s="54"/>
      <c r="CX1274" s="54"/>
      <c r="CY1274" s="54"/>
      <c r="CZ1274" s="54"/>
      <c r="DA1274" s="54"/>
      <c r="DB1274" s="54"/>
      <c r="DC1274" s="54"/>
      <c r="DD1274" s="54"/>
      <c r="DE1274" s="54"/>
      <c r="DF1274" s="54"/>
      <c r="DG1274" s="54"/>
      <c r="DH1274" s="54"/>
      <c r="DI1274" s="54"/>
      <c r="DJ1274" s="54"/>
      <c r="DK1274" s="54"/>
      <c r="DL1274" s="54"/>
      <c r="DM1274" s="54"/>
      <c r="DN1274" s="54"/>
      <c r="DO1274" s="54"/>
      <c r="DP1274" s="54"/>
      <c r="DQ1274" s="54"/>
      <c r="DR1274" s="54"/>
      <c r="DS1274" s="54"/>
      <c r="DT1274" s="54"/>
      <c r="DU1274" s="54"/>
      <c r="DV1274" s="54"/>
      <c r="DW1274" s="54"/>
      <c r="DX1274" s="54"/>
      <c r="DY1274" s="54"/>
      <c r="DZ1274" s="54"/>
      <c r="EA1274" s="54"/>
      <c r="EB1274" s="54"/>
      <c r="EC1274" s="54"/>
      <c r="ED1274" s="54"/>
      <c r="EE1274" s="54"/>
      <c r="EF1274" s="54"/>
      <c r="EG1274" s="54"/>
      <c r="EH1274" s="54"/>
      <c r="EI1274" s="54"/>
      <c r="EJ1274" s="54"/>
      <c r="EK1274" s="54"/>
      <c r="EL1274" s="54"/>
      <c r="EM1274" s="54"/>
      <c r="EN1274" s="54"/>
      <c r="EO1274" s="54"/>
      <c r="EP1274" s="54"/>
      <c r="EQ1274" s="54"/>
      <c r="ER1274" s="54"/>
      <c r="ES1274" s="54"/>
      <c r="ET1274" s="54"/>
      <c r="EU1274" s="54"/>
      <c r="EV1274" s="54"/>
      <c r="EW1274" s="54"/>
      <c r="EX1274" s="54"/>
      <c r="EY1274" s="54"/>
      <c r="EZ1274" s="54"/>
      <c r="FA1274" s="54"/>
      <c r="FB1274" s="54"/>
      <c r="FC1274" s="54"/>
      <c r="FD1274" s="54"/>
      <c r="FE1274" s="54"/>
      <c r="FF1274" s="54"/>
      <c r="FG1274" s="54"/>
      <c r="FH1274" s="54"/>
      <c r="FI1274" s="54"/>
      <c r="FJ1274" s="54"/>
      <c r="FK1274" s="54"/>
      <c r="FL1274" s="54"/>
      <c r="FM1274" s="54"/>
      <c r="FN1274" s="54"/>
      <c r="FO1274" s="54"/>
      <c r="FP1274" s="54"/>
      <c r="FQ1274" s="54"/>
      <c r="FR1274" s="54"/>
      <c r="FS1274" s="54"/>
      <c r="FT1274" s="54"/>
      <c r="FU1274" s="54"/>
      <c r="FV1274" s="54"/>
      <c r="FW1274" s="54"/>
      <c r="FX1274" s="54"/>
      <c r="FY1274" s="54"/>
      <c r="FZ1274" s="54"/>
      <c r="GA1274" s="54"/>
      <c r="GB1274" s="54"/>
      <c r="GC1274" s="54"/>
      <c r="GD1274" s="54"/>
      <c r="GE1274" s="54"/>
      <c r="GF1274" s="54"/>
      <c r="GG1274" s="54"/>
      <c r="GH1274" s="54"/>
      <c r="GI1274" s="54"/>
      <c r="GJ1274" s="54"/>
      <c r="GK1274" s="54"/>
      <c r="GL1274" s="54"/>
      <c r="GM1274" s="54"/>
      <c r="GN1274" s="54"/>
      <c r="GO1274" s="54"/>
      <c r="GP1274" s="54"/>
      <c r="GQ1274" s="54"/>
      <c r="GR1274" s="54"/>
      <c r="GS1274" s="54"/>
      <c r="GT1274" s="54"/>
      <c r="GU1274" s="54"/>
      <c r="GV1274" s="54"/>
      <c r="GW1274" s="54"/>
      <c r="GX1274" s="54"/>
      <c r="GY1274" s="54"/>
      <c r="GZ1274" s="54"/>
      <c r="HA1274" s="54"/>
      <c r="HB1274" s="54"/>
      <c r="HC1274" s="54"/>
      <c r="HD1274" s="54"/>
      <c r="HE1274" s="54"/>
      <c r="HF1274" s="54"/>
      <c r="HG1274" s="54"/>
      <c r="HH1274" s="54"/>
      <c r="HI1274" s="54"/>
      <c r="HJ1274" s="54"/>
      <c r="HK1274" s="54"/>
      <c r="HL1274" s="54"/>
      <c r="HM1274" s="54"/>
      <c r="HN1274" s="54"/>
      <c r="HO1274" s="54"/>
      <c r="HP1274" s="54"/>
      <c r="HQ1274" s="54"/>
      <c r="HR1274" s="54"/>
      <c r="HS1274" s="54"/>
      <c r="HT1274" s="54"/>
      <c r="HU1274" s="54"/>
      <c r="HV1274" s="54"/>
      <c r="HW1274" s="54"/>
      <c r="HX1274" s="54"/>
      <c r="HY1274" s="54"/>
      <c r="HZ1274" s="54"/>
      <c r="IA1274" s="54"/>
      <c r="IB1274" s="54"/>
      <c r="IC1274" s="54"/>
      <c r="ID1274" s="54"/>
      <c r="IE1274" s="54"/>
      <c r="IF1274" s="54"/>
      <c r="IG1274" s="54"/>
      <c r="IH1274" s="54"/>
      <c r="II1274" s="54"/>
      <c r="IJ1274" s="54"/>
      <c r="IK1274" s="54"/>
      <c r="IL1274" s="54"/>
      <c r="IM1274" s="54"/>
      <c r="IN1274" s="54"/>
      <c r="IO1274" s="54"/>
      <c r="IP1274" s="54"/>
      <c r="IQ1274" s="54"/>
      <c r="IR1274" s="54"/>
      <c r="IS1274" s="54"/>
      <c r="IT1274" s="54"/>
      <c r="IU1274" s="54"/>
      <c r="IV1274" s="54"/>
      <c r="IW1274" s="54"/>
      <c r="IX1274" s="54"/>
      <c r="IY1274" s="54"/>
      <c r="IZ1274" s="54"/>
      <c r="JA1274" s="16"/>
      <c r="JB1274" s="16"/>
      <c r="JC1274" s="16"/>
      <c r="JD1274" s="16"/>
    </row>
    <row r="1275" spans="1:264" s="6" customFormat="1" x14ac:dyDescent="0.25">
      <c r="A1275" s="55">
        <v>1271</v>
      </c>
      <c r="B1275" s="56">
        <f>ESTUDIANTES!B1275</f>
        <v>0</v>
      </c>
      <c r="C1275" s="56">
        <f>ESTUDIANTES!C1275</f>
        <v>0</v>
      </c>
      <c r="D1275" s="97">
        <f>ESTUDIANTES!D1275</f>
        <v>0</v>
      </c>
      <c r="E1275" s="97"/>
      <c r="F1275" s="97"/>
      <c r="G1275" s="97"/>
      <c r="H1275" s="57">
        <f>ESTUDIANTES!H1275</f>
        <v>0</v>
      </c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  <c r="AL1275" s="54"/>
      <c r="AM1275" s="54"/>
      <c r="AN1275" s="54"/>
      <c r="AO1275" s="54"/>
      <c r="AP1275" s="54"/>
      <c r="AQ1275" s="54"/>
      <c r="AR1275" s="54"/>
      <c r="AS1275" s="54"/>
      <c r="AT1275" s="54"/>
      <c r="AU1275" s="54"/>
      <c r="AV1275" s="54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  <c r="BV1275" s="54"/>
      <c r="BW1275" s="54"/>
      <c r="BX1275" s="54"/>
      <c r="BY1275" s="54"/>
      <c r="BZ1275" s="54"/>
      <c r="CA1275" s="54"/>
      <c r="CB1275" s="54"/>
      <c r="CC1275" s="54"/>
      <c r="CD1275" s="54"/>
      <c r="CE1275" s="54"/>
      <c r="CF1275" s="54"/>
      <c r="CG1275" s="54"/>
      <c r="CH1275" s="54"/>
      <c r="CI1275" s="54"/>
      <c r="CJ1275" s="54"/>
      <c r="CK1275" s="54"/>
      <c r="CL1275" s="54"/>
      <c r="CM1275" s="54"/>
      <c r="CN1275" s="54"/>
      <c r="CO1275" s="54"/>
      <c r="CP1275" s="54"/>
      <c r="CQ1275" s="54"/>
      <c r="CR1275" s="54"/>
      <c r="CS1275" s="54"/>
      <c r="CT1275" s="54"/>
      <c r="CU1275" s="54"/>
      <c r="CV1275" s="54"/>
      <c r="CW1275" s="54"/>
      <c r="CX1275" s="54"/>
      <c r="CY1275" s="54"/>
      <c r="CZ1275" s="54"/>
      <c r="DA1275" s="54"/>
      <c r="DB1275" s="54"/>
      <c r="DC1275" s="54"/>
      <c r="DD1275" s="54"/>
      <c r="DE1275" s="54"/>
      <c r="DF1275" s="54"/>
      <c r="DG1275" s="54"/>
      <c r="DH1275" s="54"/>
      <c r="DI1275" s="54"/>
      <c r="DJ1275" s="54"/>
      <c r="DK1275" s="54"/>
      <c r="DL1275" s="54"/>
      <c r="DM1275" s="54"/>
      <c r="DN1275" s="54"/>
      <c r="DO1275" s="54"/>
      <c r="DP1275" s="54"/>
      <c r="DQ1275" s="54"/>
      <c r="DR1275" s="54"/>
      <c r="DS1275" s="54"/>
      <c r="DT1275" s="54"/>
      <c r="DU1275" s="54"/>
      <c r="DV1275" s="54"/>
      <c r="DW1275" s="54"/>
      <c r="DX1275" s="54"/>
      <c r="DY1275" s="54"/>
      <c r="DZ1275" s="54"/>
      <c r="EA1275" s="54"/>
      <c r="EB1275" s="54"/>
      <c r="EC1275" s="54"/>
      <c r="ED1275" s="54"/>
      <c r="EE1275" s="54"/>
      <c r="EF1275" s="54"/>
      <c r="EG1275" s="54"/>
      <c r="EH1275" s="54"/>
      <c r="EI1275" s="54"/>
      <c r="EJ1275" s="54"/>
      <c r="EK1275" s="54"/>
      <c r="EL1275" s="54"/>
      <c r="EM1275" s="54"/>
      <c r="EN1275" s="54"/>
      <c r="EO1275" s="54"/>
      <c r="EP1275" s="54"/>
      <c r="EQ1275" s="54"/>
      <c r="ER1275" s="54"/>
      <c r="ES1275" s="54"/>
      <c r="ET1275" s="54"/>
      <c r="EU1275" s="54"/>
      <c r="EV1275" s="54"/>
      <c r="EW1275" s="54"/>
      <c r="EX1275" s="54"/>
      <c r="EY1275" s="54"/>
      <c r="EZ1275" s="54"/>
      <c r="FA1275" s="54"/>
      <c r="FB1275" s="54"/>
      <c r="FC1275" s="54"/>
      <c r="FD1275" s="54"/>
      <c r="FE1275" s="54"/>
      <c r="FF1275" s="54"/>
      <c r="FG1275" s="54"/>
      <c r="FH1275" s="54"/>
      <c r="FI1275" s="54"/>
      <c r="FJ1275" s="54"/>
      <c r="FK1275" s="54"/>
      <c r="FL1275" s="54"/>
      <c r="FM1275" s="54"/>
      <c r="FN1275" s="54"/>
      <c r="FO1275" s="54"/>
      <c r="FP1275" s="54"/>
      <c r="FQ1275" s="54"/>
      <c r="FR1275" s="54"/>
      <c r="FS1275" s="54"/>
      <c r="FT1275" s="54"/>
      <c r="FU1275" s="54"/>
      <c r="FV1275" s="54"/>
      <c r="FW1275" s="54"/>
      <c r="FX1275" s="54"/>
      <c r="FY1275" s="54"/>
      <c r="FZ1275" s="54"/>
      <c r="GA1275" s="54"/>
      <c r="GB1275" s="54"/>
      <c r="GC1275" s="54"/>
      <c r="GD1275" s="54"/>
      <c r="GE1275" s="54"/>
      <c r="GF1275" s="54"/>
      <c r="GG1275" s="54"/>
      <c r="GH1275" s="54"/>
      <c r="GI1275" s="54"/>
      <c r="GJ1275" s="54"/>
      <c r="GK1275" s="54"/>
      <c r="GL1275" s="54"/>
      <c r="GM1275" s="54"/>
      <c r="GN1275" s="54"/>
      <c r="GO1275" s="54"/>
      <c r="GP1275" s="54"/>
      <c r="GQ1275" s="54"/>
      <c r="GR1275" s="54"/>
      <c r="GS1275" s="54"/>
      <c r="GT1275" s="54"/>
      <c r="GU1275" s="54"/>
      <c r="GV1275" s="54"/>
      <c r="GW1275" s="54"/>
      <c r="GX1275" s="54"/>
      <c r="GY1275" s="54"/>
      <c r="GZ1275" s="54"/>
      <c r="HA1275" s="54"/>
      <c r="HB1275" s="54"/>
      <c r="HC1275" s="54"/>
      <c r="HD1275" s="54"/>
      <c r="HE1275" s="54"/>
      <c r="HF1275" s="54"/>
      <c r="HG1275" s="54"/>
      <c r="HH1275" s="54"/>
      <c r="HI1275" s="54"/>
      <c r="HJ1275" s="54"/>
      <c r="HK1275" s="54"/>
      <c r="HL1275" s="54"/>
      <c r="HM1275" s="54"/>
      <c r="HN1275" s="54"/>
      <c r="HO1275" s="54"/>
      <c r="HP1275" s="54"/>
      <c r="HQ1275" s="54"/>
      <c r="HR1275" s="54"/>
      <c r="HS1275" s="54"/>
      <c r="HT1275" s="54"/>
      <c r="HU1275" s="54"/>
      <c r="HV1275" s="54"/>
      <c r="HW1275" s="54"/>
      <c r="HX1275" s="54"/>
      <c r="HY1275" s="54"/>
      <c r="HZ1275" s="54"/>
      <c r="IA1275" s="54"/>
      <c r="IB1275" s="54"/>
      <c r="IC1275" s="54"/>
      <c r="ID1275" s="54"/>
      <c r="IE1275" s="54"/>
      <c r="IF1275" s="54"/>
      <c r="IG1275" s="54"/>
      <c r="IH1275" s="54"/>
      <c r="II1275" s="54"/>
      <c r="IJ1275" s="54"/>
      <c r="IK1275" s="54"/>
      <c r="IL1275" s="54"/>
      <c r="IM1275" s="54"/>
      <c r="IN1275" s="54"/>
      <c r="IO1275" s="54"/>
      <c r="IP1275" s="54"/>
      <c r="IQ1275" s="54"/>
      <c r="IR1275" s="54"/>
      <c r="IS1275" s="54"/>
      <c r="IT1275" s="54"/>
      <c r="IU1275" s="54"/>
      <c r="IV1275" s="54"/>
      <c r="IW1275" s="54"/>
      <c r="IX1275" s="54"/>
      <c r="IY1275" s="54"/>
      <c r="IZ1275" s="54"/>
      <c r="JA1275" s="16"/>
      <c r="JB1275" s="16"/>
      <c r="JC1275" s="16"/>
      <c r="JD1275" s="16"/>
    </row>
    <row r="1276" spans="1:264" s="6" customFormat="1" x14ac:dyDescent="0.25">
      <c r="A1276" s="55">
        <v>1272</v>
      </c>
      <c r="B1276" s="56">
        <f>ESTUDIANTES!B1276</f>
        <v>0</v>
      </c>
      <c r="C1276" s="56">
        <f>ESTUDIANTES!C1276</f>
        <v>0</v>
      </c>
      <c r="D1276" s="97">
        <f>ESTUDIANTES!D1276</f>
        <v>0</v>
      </c>
      <c r="E1276" s="97"/>
      <c r="F1276" s="97"/>
      <c r="G1276" s="97"/>
      <c r="H1276" s="57">
        <f>ESTUDIANTES!H1276</f>
        <v>0</v>
      </c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  <c r="AL1276" s="54"/>
      <c r="AM1276" s="54"/>
      <c r="AN1276" s="54"/>
      <c r="AO1276" s="54"/>
      <c r="AP1276" s="54"/>
      <c r="AQ1276" s="54"/>
      <c r="AR1276" s="54"/>
      <c r="AS1276" s="54"/>
      <c r="AT1276" s="54"/>
      <c r="AU1276" s="54"/>
      <c r="AV1276" s="54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  <c r="BV1276" s="54"/>
      <c r="BW1276" s="54"/>
      <c r="BX1276" s="54"/>
      <c r="BY1276" s="54"/>
      <c r="BZ1276" s="54"/>
      <c r="CA1276" s="54"/>
      <c r="CB1276" s="54"/>
      <c r="CC1276" s="54"/>
      <c r="CD1276" s="54"/>
      <c r="CE1276" s="54"/>
      <c r="CF1276" s="54"/>
      <c r="CG1276" s="54"/>
      <c r="CH1276" s="54"/>
      <c r="CI1276" s="54"/>
      <c r="CJ1276" s="54"/>
      <c r="CK1276" s="54"/>
      <c r="CL1276" s="54"/>
      <c r="CM1276" s="54"/>
      <c r="CN1276" s="54"/>
      <c r="CO1276" s="54"/>
      <c r="CP1276" s="54"/>
      <c r="CQ1276" s="54"/>
      <c r="CR1276" s="54"/>
      <c r="CS1276" s="54"/>
      <c r="CT1276" s="54"/>
      <c r="CU1276" s="54"/>
      <c r="CV1276" s="54"/>
      <c r="CW1276" s="54"/>
      <c r="CX1276" s="54"/>
      <c r="CY1276" s="54"/>
      <c r="CZ1276" s="54"/>
      <c r="DA1276" s="54"/>
      <c r="DB1276" s="54"/>
      <c r="DC1276" s="54"/>
      <c r="DD1276" s="54"/>
      <c r="DE1276" s="54"/>
      <c r="DF1276" s="54"/>
      <c r="DG1276" s="54"/>
      <c r="DH1276" s="54"/>
      <c r="DI1276" s="54"/>
      <c r="DJ1276" s="54"/>
      <c r="DK1276" s="54"/>
      <c r="DL1276" s="54"/>
      <c r="DM1276" s="54"/>
      <c r="DN1276" s="54"/>
      <c r="DO1276" s="54"/>
      <c r="DP1276" s="54"/>
      <c r="DQ1276" s="54"/>
      <c r="DR1276" s="54"/>
      <c r="DS1276" s="54"/>
      <c r="DT1276" s="54"/>
      <c r="DU1276" s="54"/>
      <c r="DV1276" s="54"/>
      <c r="DW1276" s="54"/>
      <c r="DX1276" s="54"/>
      <c r="DY1276" s="54"/>
      <c r="DZ1276" s="54"/>
      <c r="EA1276" s="54"/>
      <c r="EB1276" s="54"/>
      <c r="EC1276" s="54"/>
      <c r="ED1276" s="54"/>
      <c r="EE1276" s="54"/>
      <c r="EF1276" s="54"/>
      <c r="EG1276" s="54"/>
      <c r="EH1276" s="54"/>
      <c r="EI1276" s="54"/>
      <c r="EJ1276" s="54"/>
      <c r="EK1276" s="54"/>
      <c r="EL1276" s="54"/>
      <c r="EM1276" s="54"/>
      <c r="EN1276" s="54"/>
      <c r="EO1276" s="54"/>
      <c r="EP1276" s="54"/>
      <c r="EQ1276" s="54"/>
      <c r="ER1276" s="54"/>
      <c r="ES1276" s="54"/>
      <c r="ET1276" s="54"/>
      <c r="EU1276" s="54"/>
      <c r="EV1276" s="54"/>
      <c r="EW1276" s="54"/>
      <c r="EX1276" s="54"/>
      <c r="EY1276" s="54"/>
      <c r="EZ1276" s="54"/>
      <c r="FA1276" s="54"/>
      <c r="FB1276" s="54"/>
      <c r="FC1276" s="54"/>
      <c r="FD1276" s="54"/>
      <c r="FE1276" s="54"/>
      <c r="FF1276" s="54"/>
      <c r="FG1276" s="54"/>
      <c r="FH1276" s="54"/>
      <c r="FI1276" s="54"/>
      <c r="FJ1276" s="54"/>
      <c r="FK1276" s="54"/>
      <c r="FL1276" s="54"/>
      <c r="FM1276" s="54"/>
      <c r="FN1276" s="54"/>
      <c r="FO1276" s="54"/>
      <c r="FP1276" s="54"/>
      <c r="FQ1276" s="54"/>
      <c r="FR1276" s="54"/>
      <c r="FS1276" s="54"/>
      <c r="FT1276" s="54"/>
      <c r="FU1276" s="54"/>
      <c r="FV1276" s="54"/>
      <c r="FW1276" s="54"/>
      <c r="FX1276" s="54"/>
      <c r="FY1276" s="54"/>
      <c r="FZ1276" s="54"/>
      <c r="GA1276" s="54"/>
      <c r="GB1276" s="54"/>
      <c r="GC1276" s="54"/>
      <c r="GD1276" s="54"/>
      <c r="GE1276" s="54"/>
      <c r="GF1276" s="54"/>
      <c r="GG1276" s="54"/>
      <c r="GH1276" s="54"/>
      <c r="GI1276" s="54"/>
      <c r="GJ1276" s="54"/>
      <c r="GK1276" s="54"/>
      <c r="GL1276" s="54"/>
      <c r="GM1276" s="54"/>
      <c r="GN1276" s="54"/>
      <c r="GO1276" s="54"/>
      <c r="GP1276" s="54"/>
      <c r="GQ1276" s="54"/>
      <c r="GR1276" s="54"/>
      <c r="GS1276" s="54"/>
      <c r="GT1276" s="54"/>
      <c r="GU1276" s="54"/>
      <c r="GV1276" s="54"/>
      <c r="GW1276" s="54"/>
      <c r="GX1276" s="54"/>
      <c r="GY1276" s="54"/>
      <c r="GZ1276" s="54"/>
      <c r="HA1276" s="54"/>
      <c r="HB1276" s="54"/>
      <c r="HC1276" s="54"/>
      <c r="HD1276" s="54"/>
      <c r="HE1276" s="54"/>
      <c r="HF1276" s="54"/>
      <c r="HG1276" s="54"/>
      <c r="HH1276" s="54"/>
      <c r="HI1276" s="54"/>
      <c r="HJ1276" s="54"/>
      <c r="HK1276" s="54"/>
      <c r="HL1276" s="54"/>
      <c r="HM1276" s="54"/>
      <c r="HN1276" s="54"/>
      <c r="HO1276" s="54"/>
      <c r="HP1276" s="54"/>
      <c r="HQ1276" s="54"/>
      <c r="HR1276" s="54"/>
      <c r="HS1276" s="54"/>
      <c r="HT1276" s="54"/>
      <c r="HU1276" s="54"/>
      <c r="HV1276" s="54"/>
      <c r="HW1276" s="54"/>
      <c r="HX1276" s="54"/>
      <c r="HY1276" s="54"/>
      <c r="HZ1276" s="54"/>
      <c r="IA1276" s="54"/>
      <c r="IB1276" s="54"/>
      <c r="IC1276" s="54"/>
      <c r="ID1276" s="54"/>
      <c r="IE1276" s="54"/>
      <c r="IF1276" s="54"/>
      <c r="IG1276" s="54"/>
      <c r="IH1276" s="54"/>
      <c r="II1276" s="54"/>
      <c r="IJ1276" s="54"/>
      <c r="IK1276" s="54"/>
      <c r="IL1276" s="54"/>
      <c r="IM1276" s="54"/>
      <c r="IN1276" s="54"/>
      <c r="IO1276" s="54"/>
      <c r="IP1276" s="54"/>
      <c r="IQ1276" s="54"/>
      <c r="IR1276" s="54"/>
      <c r="IS1276" s="54"/>
      <c r="IT1276" s="54"/>
      <c r="IU1276" s="54"/>
      <c r="IV1276" s="54"/>
      <c r="IW1276" s="54"/>
      <c r="IX1276" s="54"/>
      <c r="IY1276" s="54"/>
      <c r="IZ1276" s="54"/>
      <c r="JA1276" s="16"/>
      <c r="JB1276" s="16"/>
      <c r="JC1276" s="16"/>
      <c r="JD1276" s="16"/>
    </row>
    <row r="1277" spans="1:264" s="6" customFormat="1" x14ac:dyDescent="0.25">
      <c r="A1277" s="55">
        <v>1273</v>
      </c>
      <c r="B1277" s="56">
        <f>ESTUDIANTES!B1277</f>
        <v>0</v>
      </c>
      <c r="C1277" s="56">
        <f>ESTUDIANTES!C1277</f>
        <v>0</v>
      </c>
      <c r="D1277" s="97">
        <f>ESTUDIANTES!D1277</f>
        <v>0</v>
      </c>
      <c r="E1277" s="97"/>
      <c r="F1277" s="97"/>
      <c r="G1277" s="97"/>
      <c r="H1277" s="57">
        <f>ESTUDIANTES!H1277</f>
        <v>0</v>
      </c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4"/>
      <c r="BW1277" s="54"/>
      <c r="BX1277" s="54"/>
      <c r="BY1277" s="54"/>
      <c r="BZ1277" s="54"/>
      <c r="CA1277" s="54"/>
      <c r="CB1277" s="54"/>
      <c r="CC1277" s="54"/>
      <c r="CD1277" s="54"/>
      <c r="CE1277" s="54"/>
      <c r="CF1277" s="54"/>
      <c r="CG1277" s="54"/>
      <c r="CH1277" s="54"/>
      <c r="CI1277" s="54"/>
      <c r="CJ1277" s="54"/>
      <c r="CK1277" s="54"/>
      <c r="CL1277" s="54"/>
      <c r="CM1277" s="54"/>
      <c r="CN1277" s="54"/>
      <c r="CO1277" s="54"/>
      <c r="CP1277" s="54"/>
      <c r="CQ1277" s="54"/>
      <c r="CR1277" s="54"/>
      <c r="CS1277" s="54"/>
      <c r="CT1277" s="54"/>
      <c r="CU1277" s="54"/>
      <c r="CV1277" s="54"/>
      <c r="CW1277" s="54"/>
      <c r="CX1277" s="54"/>
      <c r="CY1277" s="54"/>
      <c r="CZ1277" s="54"/>
      <c r="DA1277" s="54"/>
      <c r="DB1277" s="54"/>
      <c r="DC1277" s="54"/>
      <c r="DD1277" s="54"/>
      <c r="DE1277" s="54"/>
      <c r="DF1277" s="54"/>
      <c r="DG1277" s="54"/>
      <c r="DH1277" s="54"/>
      <c r="DI1277" s="54"/>
      <c r="DJ1277" s="54"/>
      <c r="DK1277" s="54"/>
      <c r="DL1277" s="54"/>
      <c r="DM1277" s="54"/>
      <c r="DN1277" s="54"/>
      <c r="DO1277" s="54"/>
      <c r="DP1277" s="54"/>
      <c r="DQ1277" s="54"/>
      <c r="DR1277" s="54"/>
      <c r="DS1277" s="54"/>
      <c r="DT1277" s="54"/>
      <c r="DU1277" s="54"/>
      <c r="DV1277" s="54"/>
      <c r="DW1277" s="54"/>
      <c r="DX1277" s="54"/>
      <c r="DY1277" s="54"/>
      <c r="DZ1277" s="54"/>
      <c r="EA1277" s="54"/>
      <c r="EB1277" s="54"/>
      <c r="EC1277" s="54"/>
      <c r="ED1277" s="54"/>
      <c r="EE1277" s="54"/>
      <c r="EF1277" s="54"/>
      <c r="EG1277" s="54"/>
      <c r="EH1277" s="54"/>
      <c r="EI1277" s="54"/>
      <c r="EJ1277" s="54"/>
      <c r="EK1277" s="54"/>
      <c r="EL1277" s="54"/>
      <c r="EM1277" s="54"/>
      <c r="EN1277" s="54"/>
      <c r="EO1277" s="54"/>
      <c r="EP1277" s="54"/>
      <c r="EQ1277" s="54"/>
      <c r="ER1277" s="54"/>
      <c r="ES1277" s="54"/>
      <c r="ET1277" s="54"/>
      <c r="EU1277" s="54"/>
      <c r="EV1277" s="54"/>
      <c r="EW1277" s="54"/>
      <c r="EX1277" s="54"/>
      <c r="EY1277" s="54"/>
      <c r="EZ1277" s="54"/>
      <c r="FA1277" s="54"/>
      <c r="FB1277" s="54"/>
      <c r="FC1277" s="54"/>
      <c r="FD1277" s="54"/>
      <c r="FE1277" s="54"/>
      <c r="FF1277" s="54"/>
      <c r="FG1277" s="54"/>
      <c r="FH1277" s="54"/>
      <c r="FI1277" s="54"/>
      <c r="FJ1277" s="54"/>
      <c r="FK1277" s="54"/>
      <c r="FL1277" s="54"/>
      <c r="FM1277" s="54"/>
      <c r="FN1277" s="54"/>
      <c r="FO1277" s="54"/>
      <c r="FP1277" s="54"/>
      <c r="FQ1277" s="54"/>
      <c r="FR1277" s="54"/>
      <c r="FS1277" s="54"/>
      <c r="FT1277" s="54"/>
      <c r="FU1277" s="54"/>
      <c r="FV1277" s="54"/>
      <c r="FW1277" s="54"/>
      <c r="FX1277" s="54"/>
      <c r="FY1277" s="54"/>
      <c r="FZ1277" s="54"/>
      <c r="GA1277" s="54"/>
      <c r="GB1277" s="54"/>
      <c r="GC1277" s="54"/>
      <c r="GD1277" s="54"/>
      <c r="GE1277" s="54"/>
      <c r="GF1277" s="54"/>
      <c r="GG1277" s="54"/>
      <c r="GH1277" s="54"/>
      <c r="GI1277" s="54"/>
      <c r="GJ1277" s="54"/>
      <c r="GK1277" s="54"/>
      <c r="GL1277" s="54"/>
      <c r="GM1277" s="54"/>
      <c r="GN1277" s="54"/>
      <c r="GO1277" s="54"/>
      <c r="GP1277" s="54"/>
      <c r="GQ1277" s="54"/>
      <c r="GR1277" s="54"/>
      <c r="GS1277" s="54"/>
      <c r="GT1277" s="54"/>
      <c r="GU1277" s="54"/>
      <c r="GV1277" s="54"/>
      <c r="GW1277" s="54"/>
      <c r="GX1277" s="54"/>
      <c r="GY1277" s="54"/>
      <c r="GZ1277" s="54"/>
      <c r="HA1277" s="54"/>
      <c r="HB1277" s="54"/>
      <c r="HC1277" s="54"/>
      <c r="HD1277" s="54"/>
      <c r="HE1277" s="54"/>
      <c r="HF1277" s="54"/>
      <c r="HG1277" s="54"/>
      <c r="HH1277" s="54"/>
      <c r="HI1277" s="54"/>
      <c r="HJ1277" s="54"/>
      <c r="HK1277" s="54"/>
      <c r="HL1277" s="54"/>
      <c r="HM1277" s="54"/>
      <c r="HN1277" s="54"/>
      <c r="HO1277" s="54"/>
      <c r="HP1277" s="54"/>
      <c r="HQ1277" s="54"/>
      <c r="HR1277" s="54"/>
      <c r="HS1277" s="54"/>
      <c r="HT1277" s="54"/>
      <c r="HU1277" s="54"/>
      <c r="HV1277" s="54"/>
      <c r="HW1277" s="54"/>
      <c r="HX1277" s="54"/>
      <c r="HY1277" s="54"/>
      <c r="HZ1277" s="54"/>
      <c r="IA1277" s="54"/>
      <c r="IB1277" s="54"/>
      <c r="IC1277" s="54"/>
      <c r="ID1277" s="54"/>
      <c r="IE1277" s="54"/>
      <c r="IF1277" s="54"/>
      <c r="IG1277" s="54"/>
      <c r="IH1277" s="54"/>
      <c r="II1277" s="54"/>
      <c r="IJ1277" s="54"/>
      <c r="IK1277" s="54"/>
      <c r="IL1277" s="54"/>
      <c r="IM1277" s="54"/>
      <c r="IN1277" s="54"/>
      <c r="IO1277" s="54"/>
      <c r="IP1277" s="54"/>
      <c r="IQ1277" s="54"/>
      <c r="IR1277" s="54"/>
      <c r="IS1277" s="54"/>
      <c r="IT1277" s="54"/>
      <c r="IU1277" s="54"/>
      <c r="IV1277" s="54"/>
      <c r="IW1277" s="54"/>
      <c r="IX1277" s="54"/>
      <c r="IY1277" s="54"/>
      <c r="IZ1277" s="54"/>
      <c r="JA1277" s="16"/>
      <c r="JB1277" s="16"/>
      <c r="JC1277" s="16"/>
      <c r="JD1277" s="16"/>
    </row>
    <row r="1278" spans="1:264" s="6" customFormat="1" x14ac:dyDescent="0.25">
      <c r="A1278" s="55">
        <v>1274</v>
      </c>
      <c r="B1278" s="56">
        <f>ESTUDIANTES!B1278</f>
        <v>0</v>
      </c>
      <c r="C1278" s="56">
        <f>ESTUDIANTES!C1278</f>
        <v>0</v>
      </c>
      <c r="D1278" s="97">
        <f>ESTUDIANTES!D1278</f>
        <v>0</v>
      </c>
      <c r="E1278" s="97"/>
      <c r="F1278" s="97"/>
      <c r="G1278" s="97"/>
      <c r="H1278" s="57">
        <f>ESTUDIANTES!H1278</f>
        <v>0</v>
      </c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  <c r="AL1278" s="54"/>
      <c r="AM1278" s="54"/>
      <c r="AN1278" s="54"/>
      <c r="AO1278" s="54"/>
      <c r="AP1278" s="54"/>
      <c r="AQ1278" s="54"/>
      <c r="AR1278" s="54"/>
      <c r="AS1278" s="54"/>
      <c r="AT1278" s="54"/>
      <c r="AU1278" s="54"/>
      <c r="AV1278" s="54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  <c r="BV1278" s="54"/>
      <c r="BW1278" s="54"/>
      <c r="BX1278" s="54"/>
      <c r="BY1278" s="54"/>
      <c r="BZ1278" s="54"/>
      <c r="CA1278" s="54"/>
      <c r="CB1278" s="54"/>
      <c r="CC1278" s="54"/>
      <c r="CD1278" s="54"/>
      <c r="CE1278" s="54"/>
      <c r="CF1278" s="54"/>
      <c r="CG1278" s="54"/>
      <c r="CH1278" s="54"/>
      <c r="CI1278" s="54"/>
      <c r="CJ1278" s="54"/>
      <c r="CK1278" s="54"/>
      <c r="CL1278" s="54"/>
      <c r="CM1278" s="54"/>
      <c r="CN1278" s="54"/>
      <c r="CO1278" s="54"/>
      <c r="CP1278" s="54"/>
      <c r="CQ1278" s="54"/>
      <c r="CR1278" s="54"/>
      <c r="CS1278" s="54"/>
      <c r="CT1278" s="54"/>
      <c r="CU1278" s="54"/>
      <c r="CV1278" s="54"/>
      <c r="CW1278" s="54"/>
      <c r="CX1278" s="54"/>
      <c r="CY1278" s="54"/>
      <c r="CZ1278" s="54"/>
      <c r="DA1278" s="54"/>
      <c r="DB1278" s="54"/>
      <c r="DC1278" s="54"/>
      <c r="DD1278" s="54"/>
      <c r="DE1278" s="54"/>
      <c r="DF1278" s="54"/>
      <c r="DG1278" s="54"/>
      <c r="DH1278" s="54"/>
      <c r="DI1278" s="54"/>
      <c r="DJ1278" s="54"/>
      <c r="DK1278" s="54"/>
      <c r="DL1278" s="54"/>
      <c r="DM1278" s="54"/>
      <c r="DN1278" s="54"/>
      <c r="DO1278" s="54"/>
      <c r="DP1278" s="54"/>
      <c r="DQ1278" s="54"/>
      <c r="DR1278" s="54"/>
      <c r="DS1278" s="54"/>
      <c r="DT1278" s="54"/>
      <c r="DU1278" s="54"/>
      <c r="DV1278" s="54"/>
      <c r="DW1278" s="54"/>
      <c r="DX1278" s="54"/>
      <c r="DY1278" s="54"/>
      <c r="DZ1278" s="54"/>
      <c r="EA1278" s="54"/>
      <c r="EB1278" s="54"/>
      <c r="EC1278" s="54"/>
      <c r="ED1278" s="54"/>
      <c r="EE1278" s="54"/>
      <c r="EF1278" s="54"/>
      <c r="EG1278" s="54"/>
      <c r="EH1278" s="54"/>
      <c r="EI1278" s="54"/>
      <c r="EJ1278" s="54"/>
      <c r="EK1278" s="54"/>
      <c r="EL1278" s="54"/>
      <c r="EM1278" s="54"/>
      <c r="EN1278" s="54"/>
      <c r="EO1278" s="54"/>
      <c r="EP1278" s="54"/>
      <c r="EQ1278" s="54"/>
      <c r="ER1278" s="54"/>
      <c r="ES1278" s="54"/>
      <c r="ET1278" s="54"/>
      <c r="EU1278" s="54"/>
      <c r="EV1278" s="54"/>
      <c r="EW1278" s="54"/>
      <c r="EX1278" s="54"/>
      <c r="EY1278" s="54"/>
      <c r="EZ1278" s="54"/>
      <c r="FA1278" s="54"/>
      <c r="FB1278" s="54"/>
      <c r="FC1278" s="54"/>
      <c r="FD1278" s="54"/>
      <c r="FE1278" s="54"/>
      <c r="FF1278" s="54"/>
      <c r="FG1278" s="54"/>
      <c r="FH1278" s="54"/>
      <c r="FI1278" s="54"/>
      <c r="FJ1278" s="54"/>
      <c r="FK1278" s="54"/>
      <c r="FL1278" s="54"/>
      <c r="FM1278" s="54"/>
      <c r="FN1278" s="54"/>
      <c r="FO1278" s="54"/>
      <c r="FP1278" s="54"/>
      <c r="FQ1278" s="54"/>
      <c r="FR1278" s="54"/>
      <c r="FS1278" s="54"/>
      <c r="FT1278" s="54"/>
      <c r="FU1278" s="54"/>
      <c r="FV1278" s="54"/>
      <c r="FW1278" s="54"/>
      <c r="FX1278" s="54"/>
      <c r="FY1278" s="54"/>
      <c r="FZ1278" s="54"/>
      <c r="GA1278" s="54"/>
      <c r="GB1278" s="54"/>
      <c r="GC1278" s="54"/>
      <c r="GD1278" s="54"/>
      <c r="GE1278" s="54"/>
      <c r="GF1278" s="54"/>
      <c r="GG1278" s="54"/>
      <c r="GH1278" s="54"/>
      <c r="GI1278" s="54"/>
      <c r="GJ1278" s="54"/>
      <c r="GK1278" s="54"/>
      <c r="GL1278" s="54"/>
      <c r="GM1278" s="54"/>
      <c r="GN1278" s="54"/>
      <c r="GO1278" s="54"/>
      <c r="GP1278" s="54"/>
      <c r="GQ1278" s="54"/>
      <c r="GR1278" s="54"/>
      <c r="GS1278" s="54"/>
      <c r="GT1278" s="54"/>
      <c r="GU1278" s="54"/>
      <c r="GV1278" s="54"/>
      <c r="GW1278" s="54"/>
      <c r="GX1278" s="54"/>
      <c r="GY1278" s="54"/>
      <c r="GZ1278" s="54"/>
      <c r="HA1278" s="54"/>
      <c r="HB1278" s="54"/>
      <c r="HC1278" s="54"/>
      <c r="HD1278" s="54"/>
      <c r="HE1278" s="54"/>
      <c r="HF1278" s="54"/>
      <c r="HG1278" s="54"/>
      <c r="HH1278" s="54"/>
      <c r="HI1278" s="54"/>
      <c r="HJ1278" s="54"/>
      <c r="HK1278" s="54"/>
      <c r="HL1278" s="54"/>
      <c r="HM1278" s="54"/>
      <c r="HN1278" s="54"/>
      <c r="HO1278" s="54"/>
      <c r="HP1278" s="54"/>
      <c r="HQ1278" s="54"/>
      <c r="HR1278" s="54"/>
      <c r="HS1278" s="54"/>
      <c r="HT1278" s="54"/>
      <c r="HU1278" s="54"/>
      <c r="HV1278" s="54"/>
      <c r="HW1278" s="54"/>
      <c r="HX1278" s="54"/>
      <c r="HY1278" s="54"/>
      <c r="HZ1278" s="54"/>
      <c r="IA1278" s="54"/>
      <c r="IB1278" s="54"/>
      <c r="IC1278" s="54"/>
      <c r="ID1278" s="54"/>
      <c r="IE1278" s="54"/>
      <c r="IF1278" s="54"/>
      <c r="IG1278" s="54"/>
      <c r="IH1278" s="54"/>
      <c r="II1278" s="54"/>
      <c r="IJ1278" s="54"/>
      <c r="IK1278" s="54"/>
      <c r="IL1278" s="54"/>
      <c r="IM1278" s="54"/>
      <c r="IN1278" s="54"/>
      <c r="IO1278" s="54"/>
      <c r="IP1278" s="54"/>
      <c r="IQ1278" s="54"/>
      <c r="IR1278" s="54"/>
      <c r="IS1278" s="54"/>
      <c r="IT1278" s="54"/>
      <c r="IU1278" s="54"/>
      <c r="IV1278" s="54"/>
      <c r="IW1278" s="54"/>
      <c r="IX1278" s="54"/>
      <c r="IY1278" s="54"/>
      <c r="IZ1278" s="54"/>
      <c r="JA1278" s="16"/>
      <c r="JB1278" s="16"/>
      <c r="JC1278" s="16"/>
      <c r="JD1278" s="16"/>
    </row>
    <row r="1279" spans="1:264" s="6" customFormat="1" x14ac:dyDescent="0.25">
      <c r="A1279" s="55">
        <v>1275</v>
      </c>
      <c r="B1279" s="56">
        <f>ESTUDIANTES!B1279</f>
        <v>0</v>
      </c>
      <c r="C1279" s="56">
        <f>ESTUDIANTES!C1279</f>
        <v>0</v>
      </c>
      <c r="D1279" s="97">
        <f>ESTUDIANTES!D1279</f>
        <v>0</v>
      </c>
      <c r="E1279" s="97"/>
      <c r="F1279" s="97"/>
      <c r="G1279" s="97"/>
      <c r="H1279" s="57">
        <f>ESTUDIANTES!H1279</f>
        <v>0</v>
      </c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  <c r="AL1279" s="54"/>
      <c r="AM1279" s="54"/>
      <c r="AN1279" s="54"/>
      <c r="AO1279" s="54"/>
      <c r="AP1279" s="54"/>
      <c r="AQ1279" s="54"/>
      <c r="AR1279" s="54"/>
      <c r="AS1279" s="54"/>
      <c r="AT1279" s="54"/>
      <c r="AU1279" s="54"/>
      <c r="AV1279" s="54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  <c r="BV1279" s="54"/>
      <c r="BW1279" s="54"/>
      <c r="BX1279" s="54"/>
      <c r="BY1279" s="54"/>
      <c r="BZ1279" s="54"/>
      <c r="CA1279" s="54"/>
      <c r="CB1279" s="54"/>
      <c r="CC1279" s="54"/>
      <c r="CD1279" s="54"/>
      <c r="CE1279" s="54"/>
      <c r="CF1279" s="54"/>
      <c r="CG1279" s="54"/>
      <c r="CH1279" s="54"/>
      <c r="CI1279" s="54"/>
      <c r="CJ1279" s="54"/>
      <c r="CK1279" s="54"/>
      <c r="CL1279" s="54"/>
      <c r="CM1279" s="54"/>
      <c r="CN1279" s="54"/>
      <c r="CO1279" s="54"/>
      <c r="CP1279" s="54"/>
      <c r="CQ1279" s="54"/>
      <c r="CR1279" s="54"/>
      <c r="CS1279" s="54"/>
      <c r="CT1279" s="54"/>
      <c r="CU1279" s="54"/>
      <c r="CV1279" s="54"/>
      <c r="CW1279" s="54"/>
      <c r="CX1279" s="54"/>
      <c r="CY1279" s="54"/>
      <c r="CZ1279" s="54"/>
      <c r="DA1279" s="54"/>
      <c r="DB1279" s="54"/>
      <c r="DC1279" s="54"/>
      <c r="DD1279" s="54"/>
      <c r="DE1279" s="54"/>
      <c r="DF1279" s="54"/>
      <c r="DG1279" s="54"/>
      <c r="DH1279" s="54"/>
      <c r="DI1279" s="54"/>
      <c r="DJ1279" s="54"/>
      <c r="DK1279" s="54"/>
      <c r="DL1279" s="54"/>
      <c r="DM1279" s="54"/>
      <c r="DN1279" s="54"/>
      <c r="DO1279" s="54"/>
      <c r="DP1279" s="54"/>
      <c r="DQ1279" s="54"/>
      <c r="DR1279" s="54"/>
      <c r="DS1279" s="54"/>
      <c r="DT1279" s="54"/>
      <c r="DU1279" s="54"/>
      <c r="DV1279" s="54"/>
      <c r="DW1279" s="54"/>
      <c r="DX1279" s="54"/>
      <c r="DY1279" s="54"/>
      <c r="DZ1279" s="54"/>
      <c r="EA1279" s="54"/>
      <c r="EB1279" s="54"/>
      <c r="EC1279" s="54"/>
      <c r="ED1279" s="54"/>
      <c r="EE1279" s="54"/>
      <c r="EF1279" s="54"/>
      <c r="EG1279" s="54"/>
      <c r="EH1279" s="54"/>
      <c r="EI1279" s="54"/>
      <c r="EJ1279" s="54"/>
      <c r="EK1279" s="54"/>
      <c r="EL1279" s="54"/>
      <c r="EM1279" s="54"/>
      <c r="EN1279" s="54"/>
      <c r="EO1279" s="54"/>
      <c r="EP1279" s="54"/>
      <c r="EQ1279" s="54"/>
      <c r="ER1279" s="54"/>
      <c r="ES1279" s="54"/>
      <c r="ET1279" s="54"/>
      <c r="EU1279" s="54"/>
      <c r="EV1279" s="54"/>
      <c r="EW1279" s="54"/>
      <c r="EX1279" s="54"/>
      <c r="EY1279" s="54"/>
      <c r="EZ1279" s="54"/>
      <c r="FA1279" s="54"/>
      <c r="FB1279" s="54"/>
      <c r="FC1279" s="54"/>
      <c r="FD1279" s="54"/>
      <c r="FE1279" s="54"/>
      <c r="FF1279" s="54"/>
      <c r="FG1279" s="54"/>
      <c r="FH1279" s="54"/>
      <c r="FI1279" s="54"/>
      <c r="FJ1279" s="54"/>
      <c r="FK1279" s="54"/>
      <c r="FL1279" s="54"/>
      <c r="FM1279" s="54"/>
      <c r="FN1279" s="54"/>
      <c r="FO1279" s="54"/>
      <c r="FP1279" s="54"/>
      <c r="FQ1279" s="54"/>
      <c r="FR1279" s="54"/>
      <c r="FS1279" s="54"/>
      <c r="FT1279" s="54"/>
      <c r="FU1279" s="54"/>
      <c r="FV1279" s="54"/>
      <c r="FW1279" s="54"/>
      <c r="FX1279" s="54"/>
      <c r="FY1279" s="54"/>
      <c r="FZ1279" s="54"/>
      <c r="GA1279" s="54"/>
      <c r="GB1279" s="54"/>
      <c r="GC1279" s="54"/>
      <c r="GD1279" s="54"/>
      <c r="GE1279" s="54"/>
      <c r="GF1279" s="54"/>
      <c r="GG1279" s="54"/>
      <c r="GH1279" s="54"/>
      <c r="GI1279" s="54"/>
      <c r="GJ1279" s="54"/>
      <c r="GK1279" s="54"/>
      <c r="GL1279" s="54"/>
      <c r="GM1279" s="54"/>
      <c r="GN1279" s="54"/>
      <c r="GO1279" s="54"/>
      <c r="GP1279" s="54"/>
      <c r="GQ1279" s="54"/>
      <c r="GR1279" s="54"/>
      <c r="GS1279" s="54"/>
      <c r="GT1279" s="54"/>
      <c r="GU1279" s="54"/>
      <c r="GV1279" s="54"/>
      <c r="GW1279" s="54"/>
      <c r="GX1279" s="54"/>
      <c r="GY1279" s="54"/>
      <c r="GZ1279" s="54"/>
      <c r="HA1279" s="54"/>
      <c r="HB1279" s="54"/>
      <c r="HC1279" s="54"/>
      <c r="HD1279" s="54"/>
      <c r="HE1279" s="54"/>
      <c r="HF1279" s="54"/>
      <c r="HG1279" s="54"/>
      <c r="HH1279" s="54"/>
      <c r="HI1279" s="54"/>
      <c r="HJ1279" s="54"/>
      <c r="HK1279" s="54"/>
      <c r="HL1279" s="54"/>
      <c r="HM1279" s="54"/>
      <c r="HN1279" s="54"/>
      <c r="HO1279" s="54"/>
      <c r="HP1279" s="54"/>
      <c r="HQ1279" s="54"/>
      <c r="HR1279" s="54"/>
      <c r="HS1279" s="54"/>
      <c r="HT1279" s="54"/>
      <c r="HU1279" s="54"/>
      <c r="HV1279" s="54"/>
      <c r="HW1279" s="54"/>
      <c r="HX1279" s="54"/>
      <c r="HY1279" s="54"/>
      <c r="HZ1279" s="54"/>
      <c r="IA1279" s="54"/>
      <c r="IB1279" s="54"/>
      <c r="IC1279" s="54"/>
      <c r="ID1279" s="54"/>
      <c r="IE1279" s="54"/>
      <c r="IF1279" s="54"/>
      <c r="IG1279" s="54"/>
      <c r="IH1279" s="54"/>
      <c r="II1279" s="54"/>
      <c r="IJ1279" s="54"/>
      <c r="IK1279" s="54"/>
      <c r="IL1279" s="54"/>
      <c r="IM1279" s="54"/>
      <c r="IN1279" s="54"/>
      <c r="IO1279" s="54"/>
      <c r="IP1279" s="54"/>
      <c r="IQ1279" s="54"/>
      <c r="IR1279" s="54"/>
      <c r="IS1279" s="54"/>
      <c r="IT1279" s="54"/>
      <c r="IU1279" s="54"/>
      <c r="IV1279" s="54"/>
      <c r="IW1279" s="54"/>
      <c r="IX1279" s="54"/>
      <c r="IY1279" s="54"/>
      <c r="IZ1279" s="54"/>
      <c r="JA1279" s="16"/>
      <c r="JB1279" s="16"/>
      <c r="JC1279" s="16"/>
      <c r="JD1279" s="16"/>
    </row>
    <row r="1280" spans="1:264" s="6" customFormat="1" x14ac:dyDescent="0.25">
      <c r="A1280" s="55">
        <v>1276</v>
      </c>
      <c r="B1280" s="56">
        <f>ESTUDIANTES!B1280</f>
        <v>0</v>
      </c>
      <c r="C1280" s="56">
        <f>ESTUDIANTES!C1280</f>
        <v>0</v>
      </c>
      <c r="D1280" s="97">
        <f>ESTUDIANTES!D1280</f>
        <v>0</v>
      </c>
      <c r="E1280" s="97"/>
      <c r="F1280" s="97"/>
      <c r="G1280" s="97"/>
      <c r="H1280" s="57">
        <f>ESTUDIANTES!H1280</f>
        <v>0</v>
      </c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  <c r="AL1280" s="54"/>
      <c r="AM1280" s="54"/>
      <c r="AN1280" s="54"/>
      <c r="AO1280" s="54"/>
      <c r="AP1280" s="54"/>
      <c r="AQ1280" s="54"/>
      <c r="AR1280" s="54"/>
      <c r="AS1280" s="54"/>
      <c r="AT1280" s="54"/>
      <c r="AU1280" s="54"/>
      <c r="AV1280" s="54"/>
      <c r="AW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  <c r="BO1280" s="54"/>
      <c r="BP1280" s="54"/>
      <c r="BQ1280" s="54"/>
      <c r="BR1280" s="54"/>
      <c r="BS1280" s="54"/>
      <c r="BT1280" s="54"/>
      <c r="BU1280" s="54"/>
      <c r="BV1280" s="54"/>
      <c r="BW1280" s="54"/>
      <c r="BX1280" s="54"/>
      <c r="BY1280" s="54"/>
      <c r="BZ1280" s="54"/>
      <c r="CA1280" s="54"/>
      <c r="CB1280" s="54"/>
      <c r="CC1280" s="54"/>
      <c r="CD1280" s="54"/>
      <c r="CE1280" s="54"/>
      <c r="CF1280" s="54"/>
      <c r="CG1280" s="54"/>
      <c r="CH1280" s="54"/>
      <c r="CI1280" s="54"/>
      <c r="CJ1280" s="54"/>
      <c r="CK1280" s="54"/>
      <c r="CL1280" s="54"/>
      <c r="CM1280" s="54"/>
      <c r="CN1280" s="54"/>
      <c r="CO1280" s="54"/>
      <c r="CP1280" s="54"/>
      <c r="CQ1280" s="54"/>
      <c r="CR1280" s="54"/>
      <c r="CS1280" s="54"/>
      <c r="CT1280" s="54"/>
      <c r="CU1280" s="54"/>
      <c r="CV1280" s="54"/>
      <c r="CW1280" s="54"/>
      <c r="CX1280" s="54"/>
      <c r="CY1280" s="54"/>
      <c r="CZ1280" s="54"/>
      <c r="DA1280" s="54"/>
      <c r="DB1280" s="54"/>
      <c r="DC1280" s="54"/>
      <c r="DD1280" s="54"/>
      <c r="DE1280" s="54"/>
      <c r="DF1280" s="54"/>
      <c r="DG1280" s="54"/>
      <c r="DH1280" s="54"/>
      <c r="DI1280" s="54"/>
      <c r="DJ1280" s="54"/>
      <c r="DK1280" s="54"/>
      <c r="DL1280" s="54"/>
      <c r="DM1280" s="54"/>
      <c r="DN1280" s="54"/>
      <c r="DO1280" s="54"/>
      <c r="DP1280" s="54"/>
      <c r="DQ1280" s="54"/>
      <c r="DR1280" s="54"/>
      <c r="DS1280" s="54"/>
      <c r="DT1280" s="54"/>
      <c r="DU1280" s="54"/>
      <c r="DV1280" s="54"/>
      <c r="DW1280" s="54"/>
      <c r="DX1280" s="54"/>
      <c r="DY1280" s="54"/>
      <c r="DZ1280" s="54"/>
      <c r="EA1280" s="54"/>
      <c r="EB1280" s="54"/>
      <c r="EC1280" s="54"/>
      <c r="ED1280" s="54"/>
      <c r="EE1280" s="54"/>
      <c r="EF1280" s="54"/>
      <c r="EG1280" s="54"/>
      <c r="EH1280" s="54"/>
      <c r="EI1280" s="54"/>
      <c r="EJ1280" s="54"/>
      <c r="EK1280" s="54"/>
      <c r="EL1280" s="54"/>
      <c r="EM1280" s="54"/>
      <c r="EN1280" s="54"/>
      <c r="EO1280" s="54"/>
      <c r="EP1280" s="54"/>
      <c r="EQ1280" s="54"/>
      <c r="ER1280" s="54"/>
      <c r="ES1280" s="54"/>
      <c r="ET1280" s="54"/>
      <c r="EU1280" s="54"/>
      <c r="EV1280" s="54"/>
      <c r="EW1280" s="54"/>
      <c r="EX1280" s="54"/>
      <c r="EY1280" s="54"/>
      <c r="EZ1280" s="54"/>
      <c r="FA1280" s="54"/>
      <c r="FB1280" s="54"/>
      <c r="FC1280" s="54"/>
      <c r="FD1280" s="54"/>
      <c r="FE1280" s="54"/>
      <c r="FF1280" s="54"/>
      <c r="FG1280" s="54"/>
      <c r="FH1280" s="54"/>
      <c r="FI1280" s="54"/>
      <c r="FJ1280" s="54"/>
      <c r="FK1280" s="54"/>
      <c r="FL1280" s="54"/>
      <c r="FM1280" s="54"/>
      <c r="FN1280" s="54"/>
      <c r="FO1280" s="54"/>
      <c r="FP1280" s="54"/>
      <c r="FQ1280" s="54"/>
      <c r="FR1280" s="54"/>
      <c r="FS1280" s="54"/>
      <c r="FT1280" s="54"/>
      <c r="FU1280" s="54"/>
      <c r="FV1280" s="54"/>
      <c r="FW1280" s="54"/>
      <c r="FX1280" s="54"/>
      <c r="FY1280" s="54"/>
      <c r="FZ1280" s="54"/>
      <c r="GA1280" s="54"/>
      <c r="GB1280" s="54"/>
      <c r="GC1280" s="54"/>
      <c r="GD1280" s="54"/>
      <c r="GE1280" s="54"/>
      <c r="GF1280" s="54"/>
      <c r="GG1280" s="54"/>
      <c r="GH1280" s="54"/>
      <c r="GI1280" s="54"/>
      <c r="GJ1280" s="54"/>
      <c r="GK1280" s="54"/>
      <c r="GL1280" s="54"/>
      <c r="GM1280" s="54"/>
      <c r="GN1280" s="54"/>
      <c r="GO1280" s="54"/>
      <c r="GP1280" s="54"/>
      <c r="GQ1280" s="54"/>
      <c r="GR1280" s="54"/>
      <c r="GS1280" s="54"/>
      <c r="GT1280" s="54"/>
      <c r="GU1280" s="54"/>
      <c r="GV1280" s="54"/>
      <c r="GW1280" s="54"/>
      <c r="GX1280" s="54"/>
      <c r="GY1280" s="54"/>
      <c r="GZ1280" s="54"/>
      <c r="HA1280" s="54"/>
      <c r="HB1280" s="54"/>
      <c r="HC1280" s="54"/>
      <c r="HD1280" s="54"/>
      <c r="HE1280" s="54"/>
      <c r="HF1280" s="54"/>
      <c r="HG1280" s="54"/>
      <c r="HH1280" s="54"/>
      <c r="HI1280" s="54"/>
      <c r="HJ1280" s="54"/>
      <c r="HK1280" s="54"/>
      <c r="HL1280" s="54"/>
      <c r="HM1280" s="54"/>
      <c r="HN1280" s="54"/>
      <c r="HO1280" s="54"/>
      <c r="HP1280" s="54"/>
      <c r="HQ1280" s="54"/>
      <c r="HR1280" s="54"/>
      <c r="HS1280" s="54"/>
      <c r="HT1280" s="54"/>
      <c r="HU1280" s="54"/>
      <c r="HV1280" s="54"/>
      <c r="HW1280" s="54"/>
      <c r="HX1280" s="54"/>
      <c r="HY1280" s="54"/>
      <c r="HZ1280" s="54"/>
      <c r="IA1280" s="54"/>
      <c r="IB1280" s="54"/>
      <c r="IC1280" s="54"/>
      <c r="ID1280" s="54"/>
      <c r="IE1280" s="54"/>
      <c r="IF1280" s="54"/>
      <c r="IG1280" s="54"/>
      <c r="IH1280" s="54"/>
      <c r="II1280" s="54"/>
      <c r="IJ1280" s="54"/>
      <c r="IK1280" s="54"/>
      <c r="IL1280" s="54"/>
      <c r="IM1280" s="54"/>
      <c r="IN1280" s="54"/>
      <c r="IO1280" s="54"/>
      <c r="IP1280" s="54"/>
      <c r="IQ1280" s="54"/>
      <c r="IR1280" s="54"/>
      <c r="IS1280" s="54"/>
      <c r="IT1280" s="54"/>
      <c r="IU1280" s="54"/>
      <c r="IV1280" s="54"/>
      <c r="IW1280" s="54"/>
      <c r="IX1280" s="54"/>
      <c r="IY1280" s="54"/>
      <c r="IZ1280" s="54"/>
      <c r="JA1280" s="16"/>
      <c r="JB1280" s="16"/>
      <c r="JC1280" s="16"/>
      <c r="JD1280" s="16"/>
    </row>
    <row r="1281" spans="1:264" s="6" customFormat="1" x14ac:dyDescent="0.25">
      <c r="A1281" s="55">
        <v>1277</v>
      </c>
      <c r="B1281" s="56">
        <f>ESTUDIANTES!B1281</f>
        <v>0</v>
      </c>
      <c r="C1281" s="56">
        <f>ESTUDIANTES!C1281</f>
        <v>0</v>
      </c>
      <c r="D1281" s="97">
        <f>ESTUDIANTES!D1281</f>
        <v>0</v>
      </c>
      <c r="E1281" s="97"/>
      <c r="F1281" s="97"/>
      <c r="G1281" s="97"/>
      <c r="H1281" s="57">
        <f>ESTUDIANTES!H1281</f>
        <v>0</v>
      </c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54"/>
      <c r="U1281" s="54"/>
      <c r="V1281" s="54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  <c r="AL1281" s="54"/>
      <c r="AM1281" s="54"/>
      <c r="AN1281" s="54"/>
      <c r="AO1281" s="54"/>
      <c r="AP1281" s="54"/>
      <c r="AQ1281" s="54"/>
      <c r="AR1281" s="54"/>
      <c r="AS1281" s="54"/>
      <c r="AT1281" s="54"/>
      <c r="AU1281" s="54"/>
      <c r="AV1281" s="54"/>
      <c r="AW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  <c r="BO1281" s="54"/>
      <c r="BP1281" s="54"/>
      <c r="BQ1281" s="54"/>
      <c r="BR1281" s="54"/>
      <c r="BS1281" s="54"/>
      <c r="BT1281" s="54"/>
      <c r="BU1281" s="54"/>
      <c r="BV1281" s="54"/>
      <c r="BW1281" s="54"/>
      <c r="BX1281" s="54"/>
      <c r="BY1281" s="54"/>
      <c r="BZ1281" s="54"/>
      <c r="CA1281" s="54"/>
      <c r="CB1281" s="54"/>
      <c r="CC1281" s="54"/>
      <c r="CD1281" s="54"/>
      <c r="CE1281" s="54"/>
      <c r="CF1281" s="54"/>
      <c r="CG1281" s="54"/>
      <c r="CH1281" s="54"/>
      <c r="CI1281" s="54"/>
      <c r="CJ1281" s="54"/>
      <c r="CK1281" s="54"/>
      <c r="CL1281" s="54"/>
      <c r="CM1281" s="54"/>
      <c r="CN1281" s="54"/>
      <c r="CO1281" s="54"/>
      <c r="CP1281" s="54"/>
      <c r="CQ1281" s="54"/>
      <c r="CR1281" s="54"/>
      <c r="CS1281" s="54"/>
      <c r="CT1281" s="54"/>
      <c r="CU1281" s="54"/>
      <c r="CV1281" s="54"/>
      <c r="CW1281" s="54"/>
      <c r="CX1281" s="54"/>
      <c r="CY1281" s="54"/>
      <c r="CZ1281" s="54"/>
      <c r="DA1281" s="54"/>
      <c r="DB1281" s="54"/>
      <c r="DC1281" s="54"/>
      <c r="DD1281" s="54"/>
      <c r="DE1281" s="54"/>
      <c r="DF1281" s="54"/>
      <c r="DG1281" s="54"/>
      <c r="DH1281" s="54"/>
      <c r="DI1281" s="54"/>
      <c r="DJ1281" s="54"/>
      <c r="DK1281" s="54"/>
      <c r="DL1281" s="54"/>
      <c r="DM1281" s="54"/>
      <c r="DN1281" s="54"/>
      <c r="DO1281" s="54"/>
      <c r="DP1281" s="54"/>
      <c r="DQ1281" s="54"/>
      <c r="DR1281" s="54"/>
      <c r="DS1281" s="54"/>
      <c r="DT1281" s="54"/>
      <c r="DU1281" s="54"/>
      <c r="DV1281" s="54"/>
      <c r="DW1281" s="54"/>
      <c r="DX1281" s="54"/>
      <c r="DY1281" s="54"/>
      <c r="DZ1281" s="54"/>
      <c r="EA1281" s="54"/>
      <c r="EB1281" s="54"/>
      <c r="EC1281" s="54"/>
      <c r="ED1281" s="54"/>
      <c r="EE1281" s="54"/>
      <c r="EF1281" s="54"/>
      <c r="EG1281" s="54"/>
      <c r="EH1281" s="54"/>
      <c r="EI1281" s="54"/>
      <c r="EJ1281" s="54"/>
      <c r="EK1281" s="54"/>
      <c r="EL1281" s="54"/>
      <c r="EM1281" s="54"/>
      <c r="EN1281" s="54"/>
      <c r="EO1281" s="54"/>
      <c r="EP1281" s="54"/>
      <c r="EQ1281" s="54"/>
      <c r="ER1281" s="54"/>
      <c r="ES1281" s="54"/>
      <c r="ET1281" s="54"/>
      <c r="EU1281" s="54"/>
      <c r="EV1281" s="54"/>
      <c r="EW1281" s="54"/>
      <c r="EX1281" s="54"/>
      <c r="EY1281" s="54"/>
      <c r="EZ1281" s="54"/>
      <c r="FA1281" s="54"/>
      <c r="FB1281" s="54"/>
      <c r="FC1281" s="54"/>
      <c r="FD1281" s="54"/>
      <c r="FE1281" s="54"/>
      <c r="FF1281" s="54"/>
      <c r="FG1281" s="54"/>
      <c r="FH1281" s="54"/>
      <c r="FI1281" s="54"/>
      <c r="FJ1281" s="54"/>
      <c r="FK1281" s="54"/>
      <c r="FL1281" s="54"/>
      <c r="FM1281" s="54"/>
      <c r="FN1281" s="54"/>
      <c r="FO1281" s="54"/>
      <c r="FP1281" s="54"/>
      <c r="FQ1281" s="54"/>
      <c r="FR1281" s="54"/>
      <c r="FS1281" s="54"/>
      <c r="FT1281" s="54"/>
      <c r="FU1281" s="54"/>
      <c r="FV1281" s="54"/>
      <c r="FW1281" s="54"/>
      <c r="FX1281" s="54"/>
      <c r="FY1281" s="54"/>
      <c r="FZ1281" s="54"/>
      <c r="GA1281" s="54"/>
      <c r="GB1281" s="54"/>
      <c r="GC1281" s="54"/>
      <c r="GD1281" s="54"/>
      <c r="GE1281" s="54"/>
      <c r="GF1281" s="54"/>
      <c r="GG1281" s="54"/>
      <c r="GH1281" s="54"/>
      <c r="GI1281" s="54"/>
      <c r="GJ1281" s="54"/>
      <c r="GK1281" s="54"/>
      <c r="GL1281" s="54"/>
      <c r="GM1281" s="54"/>
      <c r="GN1281" s="54"/>
      <c r="GO1281" s="54"/>
      <c r="GP1281" s="54"/>
      <c r="GQ1281" s="54"/>
      <c r="GR1281" s="54"/>
      <c r="GS1281" s="54"/>
      <c r="GT1281" s="54"/>
      <c r="GU1281" s="54"/>
      <c r="GV1281" s="54"/>
      <c r="GW1281" s="54"/>
      <c r="GX1281" s="54"/>
      <c r="GY1281" s="54"/>
      <c r="GZ1281" s="54"/>
      <c r="HA1281" s="54"/>
      <c r="HB1281" s="54"/>
      <c r="HC1281" s="54"/>
      <c r="HD1281" s="54"/>
      <c r="HE1281" s="54"/>
      <c r="HF1281" s="54"/>
      <c r="HG1281" s="54"/>
      <c r="HH1281" s="54"/>
      <c r="HI1281" s="54"/>
      <c r="HJ1281" s="54"/>
      <c r="HK1281" s="54"/>
      <c r="HL1281" s="54"/>
      <c r="HM1281" s="54"/>
      <c r="HN1281" s="54"/>
      <c r="HO1281" s="54"/>
      <c r="HP1281" s="54"/>
      <c r="HQ1281" s="54"/>
      <c r="HR1281" s="54"/>
      <c r="HS1281" s="54"/>
      <c r="HT1281" s="54"/>
      <c r="HU1281" s="54"/>
      <c r="HV1281" s="54"/>
      <c r="HW1281" s="54"/>
      <c r="HX1281" s="54"/>
      <c r="HY1281" s="54"/>
      <c r="HZ1281" s="54"/>
      <c r="IA1281" s="54"/>
      <c r="IB1281" s="54"/>
      <c r="IC1281" s="54"/>
      <c r="ID1281" s="54"/>
      <c r="IE1281" s="54"/>
      <c r="IF1281" s="54"/>
      <c r="IG1281" s="54"/>
      <c r="IH1281" s="54"/>
      <c r="II1281" s="54"/>
      <c r="IJ1281" s="54"/>
      <c r="IK1281" s="54"/>
      <c r="IL1281" s="54"/>
      <c r="IM1281" s="54"/>
      <c r="IN1281" s="54"/>
      <c r="IO1281" s="54"/>
      <c r="IP1281" s="54"/>
      <c r="IQ1281" s="54"/>
      <c r="IR1281" s="54"/>
      <c r="IS1281" s="54"/>
      <c r="IT1281" s="54"/>
      <c r="IU1281" s="54"/>
      <c r="IV1281" s="54"/>
      <c r="IW1281" s="54"/>
      <c r="IX1281" s="54"/>
      <c r="IY1281" s="54"/>
      <c r="IZ1281" s="54"/>
      <c r="JA1281" s="16"/>
      <c r="JB1281" s="16"/>
      <c r="JC1281" s="16"/>
      <c r="JD1281" s="16"/>
    </row>
    <row r="1282" spans="1:264" s="6" customFormat="1" x14ac:dyDescent="0.25">
      <c r="A1282" s="55">
        <v>1278</v>
      </c>
      <c r="B1282" s="56">
        <f>ESTUDIANTES!B1282</f>
        <v>0</v>
      </c>
      <c r="C1282" s="56">
        <f>ESTUDIANTES!C1282</f>
        <v>0</v>
      </c>
      <c r="D1282" s="97">
        <f>ESTUDIANTES!D1282</f>
        <v>0</v>
      </c>
      <c r="E1282" s="97"/>
      <c r="F1282" s="97"/>
      <c r="G1282" s="97"/>
      <c r="H1282" s="57">
        <f>ESTUDIANTES!H1282</f>
        <v>0</v>
      </c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  <c r="BV1282" s="54"/>
      <c r="BW1282" s="54"/>
      <c r="BX1282" s="54"/>
      <c r="BY1282" s="54"/>
      <c r="BZ1282" s="54"/>
      <c r="CA1282" s="54"/>
      <c r="CB1282" s="54"/>
      <c r="CC1282" s="54"/>
      <c r="CD1282" s="54"/>
      <c r="CE1282" s="54"/>
      <c r="CF1282" s="54"/>
      <c r="CG1282" s="54"/>
      <c r="CH1282" s="54"/>
      <c r="CI1282" s="54"/>
      <c r="CJ1282" s="54"/>
      <c r="CK1282" s="54"/>
      <c r="CL1282" s="54"/>
      <c r="CM1282" s="54"/>
      <c r="CN1282" s="54"/>
      <c r="CO1282" s="54"/>
      <c r="CP1282" s="54"/>
      <c r="CQ1282" s="54"/>
      <c r="CR1282" s="54"/>
      <c r="CS1282" s="54"/>
      <c r="CT1282" s="54"/>
      <c r="CU1282" s="54"/>
      <c r="CV1282" s="54"/>
      <c r="CW1282" s="54"/>
      <c r="CX1282" s="54"/>
      <c r="CY1282" s="54"/>
      <c r="CZ1282" s="54"/>
      <c r="DA1282" s="54"/>
      <c r="DB1282" s="54"/>
      <c r="DC1282" s="54"/>
      <c r="DD1282" s="54"/>
      <c r="DE1282" s="54"/>
      <c r="DF1282" s="54"/>
      <c r="DG1282" s="54"/>
      <c r="DH1282" s="54"/>
      <c r="DI1282" s="54"/>
      <c r="DJ1282" s="54"/>
      <c r="DK1282" s="54"/>
      <c r="DL1282" s="54"/>
      <c r="DM1282" s="54"/>
      <c r="DN1282" s="54"/>
      <c r="DO1282" s="54"/>
      <c r="DP1282" s="54"/>
      <c r="DQ1282" s="54"/>
      <c r="DR1282" s="54"/>
      <c r="DS1282" s="54"/>
      <c r="DT1282" s="54"/>
      <c r="DU1282" s="54"/>
      <c r="DV1282" s="54"/>
      <c r="DW1282" s="54"/>
      <c r="DX1282" s="54"/>
      <c r="DY1282" s="54"/>
      <c r="DZ1282" s="54"/>
      <c r="EA1282" s="54"/>
      <c r="EB1282" s="54"/>
      <c r="EC1282" s="54"/>
      <c r="ED1282" s="54"/>
      <c r="EE1282" s="54"/>
      <c r="EF1282" s="54"/>
      <c r="EG1282" s="54"/>
      <c r="EH1282" s="54"/>
      <c r="EI1282" s="54"/>
      <c r="EJ1282" s="54"/>
      <c r="EK1282" s="54"/>
      <c r="EL1282" s="54"/>
      <c r="EM1282" s="54"/>
      <c r="EN1282" s="54"/>
      <c r="EO1282" s="54"/>
      <c r="EP1282" s="54"/>
      <c r="EQ1282" s="54"/>
      <c r="ER1282" s="54"/>
      <c r="ES1282" s="54"/>
      <c r="ET1282" s="54"/>
      <c r="EU1282" s="54"/>
      <c r="EV1282" s="54"/>
      <c r="EW1282" s="54"/>
      <c r="EX1282" s="54"/>
      <c r="EY1282" s="54"/>
      <c r="EZ1282" s="54"/>
      <c r="FA1282" s="54"/>
      <c r="FB1282" s="54"/>
      <c r="FC1282" s="54"/>
      <c r="FD1282" s="54"/>
      <c r="FE1282" s="54"/>
      <c r="FF1282" s="54"/>
      <c r="FG1282" s="54"/>
      <c r="FH1282" s="54"/>
      <c r="FI1282" s="54"/>
      <c r="FJ1282" s="54"/>
      <c r="FK1282" s="54"/>
      <c r="FL1282" s="54"/>
      <c r="FM1282" s="54"/>
      <c r="FN1282" s="54"/>
      <c r="FO1282" s="54"/>
      <c r="FP1282" s="54"/>
      <c r="FQ1282" s="54"/>
      <c r="FR1282" s="54"/>
      <c r="FS1282" s="54"/>
      <c r="FT1282" s="54"/>
      <c r="FU1282" s="54"/>
      <c r="FV1282" s="54"/>
      <c r="FW1282" s="54"/>
      <c r="FX1282" s="54"/>
      <c r="FY1282" s="54"/>
      <c r="FZ1282" s="54"/>
      <c r="GA1282" s="54"/>
      <c r="GB1282" s="54"/>
      <c r="GC1282" s="54"/>
      <c r="GD1282" s="54"/>
      <c r="GE1282" s="54"/>
      <c r="GF1282" s="54"/>
      <c r="GG1282" s="54"/>
      <c r="GH1282" s="54"/>
      <c r="GI1282" s="54"/>
      <c r="GJ1282" s="54"/>
      <c r="GK1282" s="54"/>
      <c r="GL1282" s="54"/>
      <c r="GM1282" s="54"/>
      <c r="GN1282" s="54"/>
      <c r="GO1282" s="54"/>
      <c r="GP1282" s="54"/>
      <c r="GQ1282" s="54"/>
      <c r="GR1282" s="54"/>
      <c r="GS1282" s="54"/>
      <c r="GT1282" s="54"/>
      <c r="GU1282" s="54"/>
      <c r="GV1282" s="54"/>
      <c r="GW1282" s="54"/>
      <c r="GX1282" s="54"/>
      <c r="GY1282" s="54"/>
      <c r="GZ1282" s="54"/>
      <c r="HA1282" s="54"/>
      <c r="HB1282" s="54"/>
      <c r="HC1282" s="54"/>
      <c r="HD1282" s="54"/>
      <c r="HE1282" s="54"/>
      <c r="HF1282" s="54"/>
      <c r="HG1282" s="54"/>
      <c r="HH1282" s="54"/>
      <c r="HI1282" s="54"/>
      <c r="HJ1282" s="54"/>
      <c r="HK1282" s="54"/>
      <c r="HL1282" s="54"/>
      <c r="HM1282" s="54"/>
      <c r="HN1282" s="54"/>
      <c r="HO1282" s="54"/>
      <c r="HP1282" s="54"/>
      <c r="HQ1282" s="54"/>
      <c r="HR1282" s="54"/>
      <c r="HS1282" s="54"/>
      <c r="HT1282" s="54"/>
      <c r="HU1282" s="54"/>
      <c r="HV1282" s="54"/>
      <c r="HW1282" s="54"/>
      <c r="HX1282" s="54"/>
      <c r="HY1282" s="54"/>
      <c r="HZ1282" s="54"/>
      <c r="IA1282" s="54"/>
      <c r="IB1282" s="54"/>
      <c r="IC1282" s="54"/>
      <c r="ID1282" s="54"/>
      <c r="IE1282" s="54"/>
      <c r="IF1282" s="54"/>
      <c r="IG1282" s="54"/>
      <c r="IH1282" s="54"/>
      <c r="II1282" s="54"/>
      <c r="IJ1282" s="54"/>
      <c r="IK1282" s="54"/>
      <c r="IL1282" s="54"/>
      <c r="IM1282" s="54"/>
      <c r="IN1282" s="54"/>
      <c r="IO1282" s="54"/>
      <c r="IP1282" s="54"/>
      <c r="IQ1282" s="54"/>
      <c r="IR1282" s="54"/>
      <c r="IS1282" s="54"/>
      <c r="IT1282" s="54"/>
      <c r="IU1282" s="54"/>
      <c r="IV1282" s="54"/>
      <c r="IW1282" s="54"/>
      <c r="IX1282" s="54"/>
      <c r="IY1282" s="54"/>
      <c r="IZ1282" s="54"/>
      <c r="JA1282" s="16"/>
      <c r="JB1282" s="16"/>
      <c r="JC1282" s="16"/>
      <c r="JD1282" s="16"/>
    </row>
    <row r="1283" spans="1:264" s="6" customFormat="1" x14ac:dyDescent="0.25">
      <c r="A1283" s="55">
        <v>1279</v>
      </c>
      <c r="B1283" s="56">
        <f>ESTUDIANTES!B1283</f>
        <v>0</v>
      </c>
      <c r="C1283" s="56">
        <f>ESTUDIANTES!C1283</f>
        <v>0</v>
      </c>
      <c r="D1283" s="97">
        <f>ESTUDIANTES!D1283</f>
        <v>0</v>
      </c>
      <c r="E1283" s="97"/>
      <c r="F1283" s="97"/>
      <c r="G1283" s="97"/>
      <c r="H1283" s="57">
        <f>ESTUDIANTES!H1283</f>
        <v>0</v>
      </c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  <c r="AL1283" s="54"/>
      <c r="AM1283" s="54"/>
      <c r="AN1283" s="54"/>
      <c r="AO1283" s="54"/>
      <c r="AP1283" s="54"/>
      <c r="AQ1283" s="54"/>
      <c r="AR1283" s="54"/>
      <c r="AS1283" s="54"/>
      <c r="AT1283" s="54"/>
      <c r="AU1283" s="54"/>
      <c r="AV1283" s="54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  <c r="BV1283" s="54"/>
      <c r="BW1283" s="54"/>
      <c r="BX1283" s="54"/>
      <c r="BY1283" s="54"/>
      <c r="BZ1283" s="54"/>
      <c r="CA1283" s="54"/>
      <c r="CB1283" s="54"/>
      <c r="CC1283" s="54"/>
      <c r="CD1283" s="54"/>
      <c r="CE1283" s="54"/>
      <c r="CF1283" s="54"/>
      <c r="CG1283" s="54"/>
      <c r="CH1283" s="54"/>
      <c r="CI1283" s="54"/>
      <c r="CJ1283" s="54"/>
      <c r="CK1283" s="54"/>
      <c r="CL1283" s="54"/>
      <c r="CM1283" s="54"/>
      <c r="CN1283" s="54"/>
      <c r="CO1283" s="54"/>
      <c r="CP1283" s="54"/>
      <c r="CQ1283" s="54"/>
      <c r="CR1283" s="54"/>
      <c r="CS1283" s="54"/>
      <c r="CT1283" s="54"/>
      <c r="CU1283" s="54"/>
      <c r="CV1283" s="54"/>
      <c r="CW1283" s="54"/>
      <c r="CX1283" s="54"/>
      <c r="CY1283" s="54"/>
      <c r="CZ1283" s="54"/>
      <c r="DA1283" s="54"/>
      <c r="DB1283" s="54"/>
      <c r="DC1283" s="54"/>
      <c r="DD1283" s="54"/>
      <c r="DE1283" s="54"/>
      <c r="DF1283" s="54"/>
      <c r="DG1283" s="54"/>
      <c r="DH1283" s="54"/>
      <c r="DI1283" s="54"/>
      <c r="DJ1283" s="54"/>
      <c r="DK1283" s="54"/>
      <c r="DL1283" s="54"/>
      <c r="DM1283" s="54"/>
      <c r="DN1283" s="54"/>
      <c r="DO1283" s="54"/>
      <c r="DP1283" s="54"/>
      <c r="DQ1283" s="54"/>
      <c r="DR1283" s="54"/>
      <c r="DS1283" s="54"/>
      <c r="DT1283" s="54"/>
      <c r="DU1283" s="54"/>
      <c r="DV1283" s="54"/>
      <c r="DW1283" s="54"/>
      <c r="DX1283" s="54"/>
      <c r="DY1283" s="54"/>
      <c r="DZ1283" s="54"/>
      <c r="EA1283" s="54"/>
      <c r="EB1283" s="54"/>
      <c r="EC1283" s="54"/>
      <c r="ED1283" s="54"/>
      <c r="EE1283" s="54"/>
      <c r="EF1283" s="54"/>
      <c r="EG1283" s="54"/>
      <c r="EH1283" s="54"/>
      <c r="EI1283" s="54"/>
      <c r="EJ1283" s="54"/>
      <c r="EK1283" s="54"/>
      <c r="EL1283" s="54"/>
      <c r="EM1283" s="54"/>
      <c r="EN1283" s="54"/>
      <c r="EO1283" s="54"/>
      <c r="EP1283" s="54"/>
      <c r="EQ1283" s="54"/>
      <c r="ER1283" s="54"/>
      <c r="ES1283" s="54"/>
      <c r="ET1283" s="54"/>
      <c r="EU1283" s="54"/>
      <c r="EV1283" s="54"/>
      <c r="EW1283" s="54"/>
      <c r="EX1283" s="54"/>
      <c r="EY1283" s="54"/>
      <c r="EZ1283" s="54"/>
      <c r="FA1283" s="54"/>
      <c r="FB1283" s="54"/>
      <c r="FC1283" s="54"/>
      <c r="FD1283" s="54"/>
      <c r="FE1283" s="54"/>
      <c r="FF1283" s="54"/>
      <c r="FG1283" s="54"/>
      <c r="FH1283" s="54"/>
      <c r="FI1283" s="54"/>
      <c r="FJ1283" s="54"/>
      <c r="FK1283" s="54"/>
      <c r="FL1283" s="54"/>
      <c r="FM1283" s="54"/>
      <c r="FN1283" s="54"/>
      <c r="FO1283" s="54"/>
      <c r="FP1283" s="54"/>
      <c r="FQ1283" s="54"/>
      <c r="FR1283" s="54"/>
      <c r="FS1283" s="54"/>
      <c r="FT1283" s="54"/>
      <c r="FU1283" s="54"/>
      <c r="FV1283" s="54"/>
      <c r="FW1283" s="54"/>
      <c r="FX1283" s="54"/>
      <c r="FY1283" s="54"/>
      <c r="FZ1283" s="54"/>
      <c r="GA1283" s="54"/>
      <c r="GB1283" s="54"/>
      <c r="GC1283" s="54"/>
      <c r="GD1283" s="54"/>
      <c r="GE1283" s="54"/>
      <c r="GF1283" s="54"/>
      <c r="GG1283" s="54"/>
      <c r="GH1283" s="54"/>
      <c r="GI1283" s="54"/>
      <c r="GJ1283" s="54"/>
      <c r="GK1283" s="54"/>
      <c r="GL1283" s="54"/>
      <c r="GM1283" s="54"/>
      <c r="GN1283" s="54"/>
      <c r="GO1283" s="54"/>
      <c r="GP1283" s="54"/>
      <c r="GQ1283" s="54"/>
      <c r="GR1283" s="54"/>
      <c r="GS1283" s="54"/>
      <c r="GT1283" s="54"/>
      <c r="GU1283" s="54"/>
      <c r="GV1283" s="54"/>
      <c r="GW1283" s="54"/>
      <c r="GX1283" s="54"/>
      <c r="GY1283" s="54"/>
      <c r="GZ1283" s="54"/>
      <c r="HA1283" s="54"/>
      <c r="HB1283" s="54"/>
      <c r="HC1283" s="54"/>
      <c r="HD1283" s="54"/>
      <c r="HE1283" s="54"/>
      <c r="HF1283" s="54"/>
      <c r="HG1283" s="54"/>
      <c r="HH1283" s="54"/>
      <c r="HI1283" s="54"/>
      <c r="HJ1283" s="54"/>
      <c r="HK1283" s="54"/>
      <c r="HL1283" s="54"/>
      <c r="HM1283" s="54"/>
      <c r="HN1283" s="54"/>
      <c r="HO1283" s="54"/>
      <c r="HP1283" s="54"/>
      <c r="HQ1283" s="54"/>
      <c r="HR1283" s="54"/>
      <c r="HS1283" s="54"/>
      <c r="HT1283" s="54"/>
      <c r="HU1283" s="54"/>
      <c r="HV1283" s="54"/>
      <c r="HW1283" s="54"/>
      <c r="HX1283" s="54"/>
      <c r="HY1283" s="54"/>
      <c r="HZ1283" s="54"/>
      <c r="IA1283" s="54"/>
      <c r="IB1283" s="54"/>
      <c r="IC1283" s="54"/>
      <c r="ID1283" s="54"/>
      <c r="IE1283" s="54"/>
      <c r="IF1283" s="54"/>
      <c r="IG1283" s="54"/>
      <c r="IH1283" s="54"/>
      <c r="II1283" s="54"/>
      <c r="IJ1283" s="54"/>
      <c r="IK1283" s="54"/>
      <c r="IL1283" s="54"/>
      <c r="IM1283" s="54"/>
      <c r="IN1283" s="54"/>
      <c r="IO1283" s="54"/>
      <c r="IP1283" s="54"/>
      <c r="IQ1283" s="54"/>
      <c r="IR1283" s="54"/>
      <c r="IS1283" s="54"/>
      <c r="IT1283" s="54"/>
      <c r="IU1283" s="54"/>
      <c r="IV1283" s="54"/>
      <c r="IW1283" s="54"/>
      <c r="IX1283" s="54"/>
      <c r="IY1283" s="54"/>
      <c r="IZ1283" s="54"/>
      <c r="JA1283" s="16"/>
      <c r="JB1283" s="16"/>
      <c r="JC1283" s="16"/>
      <c r="JD1283" s="16"/>
    </row>
    <row r="1284" spans="1:264" s="6" customFormat="1" x14ac:dyDescent="0.25">
      <c r="A1284" s="55">
        <v>1280</v>
      </c>
      <c r="B1284" s="56">
        <f>ESTUDIANTES!B1284</f>
        <v>0</v>
      </c>
      <c r="C1284" s="56">
        <f>ESTUDIANTES!C1284</f>
        <v>0</v>
      </c>
      <c r="D1284" s="97">
        <f>ESTUDIANTES!D1284</f>
        <v>0</v>
      </c>
      <c r="E1284" s="97"/>
      <c r="F1284" s="97"/>
      <c r="G1284" s="97"/>
      <c r="H1284" s="57">
        <f>ESTUDIANTES!H1284</f>
        <v>0</v>
      </c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  <c r="AL1284" s="54"/>
      <c r="AM1284" s="54"/>
      <c r="AN1284" s="54"/>
      <c r="AO1284" s="54"/>
      <c r="AP1284" s="54"/>
      <c r="AQ1284" s="54"/>
      <c r="AR1284" s="54"/>
      <c r="AS1284" s="54"/>
      <c r="AT1284" s="54"/>
      <c r="AU1284" s="54"/>
      <c r="AV1284" s="54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  <c r="BV1284" s="54"/>
      <c r="BW1284" s="54"/>
      <c r="BX1284" s="54"/>
      <c r="BY1284" s="54"/>
      <c r="BZ1284" s="54"/>
      <c r="CA1284" s="54"/>
      <c r="CB1284" s="54"/>
      <c r="CC1284" s="54"/>
      <c r="CD1284" s="54"/>
      <c r="CE1284" s="54"/>
      <c r="CF1284" s="54"/>
      <c r="CG1284" s="54"/>
      <c r="CH1284" s="54"/>
      <c r="CI1284" s="54"/>
      <c r="CJ1284" s="54"/>
      <c r="CK1284" s="54"/>
      <c r="CL1284" s="54"/>
      <c r="CM1284" s="54"/>
      <c r="CN1284" s="54"/>
      <c r="CO1284" s="54"/>
      <c r="CP1284" s="54"/>
      <c r="CQ1284" s="54"/>
      <c r="CR1284" s="54"/>
      <c r="CS1284" s="54"/>
      <c r="CT1284" s="54"/>
      <c r="CU1284" s="54"/>
      <c r="CV1284" s="54"/>
      <c r="CW1284" s="54"/>
      <c r="CX1284" s="54"/>
      <c r="CY1284" s="54"/>
      <c r="CZ1284" s="54"/>
      <c r="DA1284" s="54"/>
      <c r="DB1284" s="54"/>
      <c r="DC1284" s="54"/>
      <c r="DD1284" s="54"/>
      <c r="DE1284" s="54"/>
      <c r="DF1284" s="54"/>
      <c r="DG1284" s="54"/>
      <c r="DH1284" s="54"/>
      <c r="DI1284" s="54"/>
      <c r="DJ1284" s="54"/>
      <c r="DK1284" s="54"/>
      <c r="DL1284" s="54"/>
      <c r="DM1284" s="54"/>
      <c r="DN1284" s="54"/>
      <c r="DO1284" s="54"/>
      <c r="DP1284" s="54"/>
      <c r="DQ1284" s="54"/>
      <c r="DR1284" s="54"/>
      <c r="DS1284" s="54"/>
      <c r="DT1284" s="54"/>
      <c r="DU1284" s="54"/>
      <c r="DV1284" s="54"/>
      <c r="DW1284" s="54"/>
      <c r="DX1284" s="54"/>
      <c r="DY1284" s="54"/>
      <c r="DZ1284" s="54"/>
      <c r="EA1284" s="54"/>
      <c r="EB1284" s="54"/>
      <c r="EC1284" s="54"/>
      <c r="ED1284" s="54"/>
      <c r="EE1284" s="54"/>
      <c r="EF1284" s="54"/>
      <c r="EG1284" s="54"/>
      <c r="EH1284" s="54"/>
      <c r="EI1284" s="54"/>
      <c r="EJ1284" s="54"/>
      <c r="EK1284" s="54"/>
      <c r="EL1284" s="54"/>
      <c r="EM1284" s="54"/>
      <c r="EN1284" s="54"/>
      <c r="EO1284" s="54"/>
      <c r="EP1284" s="54"/>
      <c r="EQ1284" s="54"/>
      <c r="ER1284" s="54"/>
      <c r="ES1284" s="54"/>
      <c r="ET1284" s="54"/>
      <c r="EU1284" s="54"/>
      <c r="EV1284" s="54"/>
      <c r="EW1284" s="54"/>
      <c r="EX1284" s="54"/>
      <c r="EY1284" s="54"/>
      <c r="EZ1284" s="54"/>
      <c r="FA1284" s="54"/>
      <c r="FB1284" s="54"/>
      <c r="FC1284" s="54"/>
      <c r="FD1284" s="54"/>
      <c r="FE1284" s="54"/>
      <c r="FF1284" s="54"/>
      <c r="FG1284" s="54"/>
      <c r="FH1284" s="54"/>
      <c r="FI1284" s="54"/>
      <c r="FJ1284" s="54"/>
      <c r="FK1284" s="54"/>
      <c r="FL1284" s="54"/>
      <c r="FM1284" s="54"/>
      <c r="FN1284" s="54"/>
      <c r="FO1284" s="54"/>
      <c r="FP1284" s="54"/>
      <c r="FQ1284" s="54"/>
      <c r="FR1284" s="54"/>
      <c r="FS1284" s="54"/>
      <c r="FT1284" s="54"/>
      <c r="FU1284" s="54"/>
      <c r="FV1284" s="54"/>
      <c r="FW1284" s="54"/>
      <c r="FX1284" s="54"/>
      <c r="FY1284" s="54"/>
      <c r="FZ1284" s="54"/>
      <c r="GA1284" s="54"/>
      <c r="GB1284" s="54"/>
      <c r="GC1284" s="54"/>
      <c r="GD1284" s="54"/>
      <c r="GE1284" s="54"/>
      <c r="GF1284" s="54"/>
      <c r="GG1284" s="54"/>
      <c r="GH1284" s="54"/>
      <c r="GI1284" s="54"/>
      <c r="GJ1284" s="54"/>
      <c r="GK1284" s="54"/>
      <c r="GL1284" s="54"/>
      <c r="GM1284" s="54"/>
      <c r="GN1284" s="54"/>
      <c r="GO1284" s="54"/>
      <c r="GP1284" s="54"/>
      <c r="GQ1284" s="54"/>
      <c r="GR1284" s="54"/>
      <c r="GS1284" s="54"/>
      <c r="GT1284" s="54"/>
      <c r="GU1284" s="54"/>
      <c r="GV1284" s="54"/>
      <c r="GW1284" s="54"/>
      <c r="GX1284" s="54"/>
      <c r="GY1284" s="54"/>
      <c r="GZ1284" s="54"/>
      <c r="HA1284" s="54"/>
      <c r="HB1284" s="54"/>
      <c r="HC1284" s="54"/>
      <c r="HD1284" s="54"/>
      <c r="HE1284" s="54"/>
      <c r="HF1284" s="54"/>
      <c r="HG1284" s="54"/>
      <c r="HH1284" s="54"/>
      <c r="HI1284" s="54"/>
      <c r="HJ1284" s="54"/>
      <c r="HK1284" s="54"/>
      <c r="HL1284" s="54"/>
      <c r="HM1284" s="54"/>
      <c r="HN1284" s="54"/>
      <c r="HO1284" s="54"/>
      <c r="HP1284" s="54"/>
      <c r="HQ1284" s="54"/>
      <c r="HR1284" s="54"/>
      <c r="HS1284" s="54"/>
      <c r="HT1284" s="54"/>
      <c r="HU1284" s="54"/>
      <c r="HV1284" s="54"/>
      <c r="HW1284" s="54"/>
      <c r="HX1284" s="54"/>
      <c r="HY1284" s="54"/>
      <c r="HZ1284" s="54"/>
      <c r="IA1284" s="54"/>
      <c r="IB1284" s="54"/>
      <c r="IC1284" s="54"/>
      <c r="ID1284" s="54"/>
      <c r="IE1284" s="54"/>
      <c r="IF1284" s="54"/>
      <c r="IG1284" s="54"/>
      <c r="IH1284" s="54"/>
      <c r="II1284" s="54"/>
      <c r="IJ1284" s="54"/>
      <c r="IK1284" s="54"/>
      <c r="IL1284" s="54"/>
      <c r="IM1284" s="54"/>
      <c r="IN1284" s="54"/>
      <c r="IO1284" s="54"/>
      <c r="IP1284" s="54"/>
      <c r="IQ1284" s="54"/>
      <c r="IR1284" s="54"/>
      <c r="IS1284" s="54"/>
      <c r="IT1284" s="54"/>
      <c r="IU1284" s="54"/>
      <c r="IV1284" s="54"/>
      <c r="IW1284" s="54"/>
      <c r="IX1284" s="54"/>
      <c r="IY1284" s="54"/>
      <c r="IZ1284" s="54"/>
      <c r="JA1284" s="16"/>
      <c r="JB1284" s="16"/>
      <c r="JC1284" s="16"/>
      <c r="JD1284" s="16"/>
    </row>
    <row r="1285" spans="1:264" s="6" customFormat="1" x14ac:dyDescent="0.25">
      <c r="A1285" s="55">
        <v>1281</v>
      </c>
      <c r="B1285" s="56">
        <f>ESTUDIANTES!B1285</f>
        <v>0</v>
      </c>
      <c r="C1285" s="56">
        <f>ESTUDIANTES!C1285</f>
        <v>0</v>
      </c>
      <c r="D1285" s="97">
        <f>ESTUDIANTES!D1285</f>
        <v>0</v>
      </c>
      <c r="E1285" s="97"/>
      <c r="F1285" s="97"/>
      <c r="G1285" s="97"/>
      <c r="H1285" s="57">
        <f>ESTUDIANTES!H1285</f>
        <v>0</v>
      </c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  <c r="AL1285" s="54"/>
      <c r="AM1285" s="54"/>
      <c r="AN1285" s="54"/>
      <c r="AO1285" s="54"/>
      <c r="AP1285" s="54"/>
      <c r="AQ1285" s="54"/>
      <c r="AR1285" s="54"/>
      <c r="AS1285" s="54"/>
      <c r="AT1285" s="54"/>
      <c r="AU1285" s="54"/>
      <c r="AV1285" s="54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  <c r="BV1285" s="54"/>
      <c r="BW1285" s="54"/>
      <c r="BX1285" s="54"/>
      <c r="BY1285" s="54"/>
      <c r="BZ1285" s="54"/>
      <c r="CA1285" s="54"/>
      <c r="CB1285" s="54"/>
      <c r="CC1285" s="54"/>
      <c r="CD1285" s="54"/>
      <c r="CE1285" s="54"/>
      <c r="CF1285" s="54"/>
      <c r="CG1285" s="54"/>
      <c r="CH1285" s="54"/>
      <c r="CI1285" s="54"/>
      <c r="CJ1285" s="54"/>
      <c r="CK1285" s="54"/>
      <c r="CL1285" s="54"/>
      <c r="CM1285" s="54"/>
      <c r="CN1285" s="54"/>
      <c r="CO1285" s="54"/>
      <c r="CP1285" s="54"/>
      <c r="CQ1285" s="54"/>
      <c r="CR1285" s="54"/>
      <c r="CS1285" s="54"/>
      <c r="CT1285" s="54"/>
      <c r="CU1285" s="54"/>
      <c r="CV1285" s="54"/>
      <c r="CW1285" s="54"/>
      <c r="CX1285" s="54"/>
      <c r="CY1285" s="54"/>
      <c r="CZ1285" s="54"/>
      <c r="DA1285" s="54"/>
      <c r="DB1285" s="54"/>
      <c r="DC1285" s="54"/>
      <c r="DD1285" s="54"/>
      <c r="DE1285" s="54"/>
      <c r="DF1285" s="54"/>
      <c r="DG1285" s="54"/>
      <c r="DH1285" s="54"/>
      <c r="DI1285" s="54"/>
      <c r="DJ1285" s="54"/>
      <c r="DK1285" s="54"/>
      <c r="DL1285" s="54"/>
      <c r="DM1285" s="54"/>
      <c r="DN1285" s="54"/>
      <c r="DO1285" s="54"/>
      <c r="DP1285" s="54"/>
      <c r="DQ1285" s="54"/>
      <c r="DR1285" s="54"/>
      <c r="DS1285" s="54"/>
      <c r="DT1285" s="54"/>
      <c r="DU1285" s="54"/>
      <c r="DV1285" s="54"/>
      <c r="DW1285" s="54"/>
      <c r="DX1285" s="54"/>
      <c r="DY1285" s="54"/>
      <c r="DZ1285" s="54"/>
      <c r="EA1285" s="54"/>
      <c r="EB1285" s="54"/>
      <c r="EC1285" s="54"/>
      <c r="ED1285" s="54"/>
      <c r="EE1285" s="54"/>
      <c r="EF1285" s="54"/>
      <c r="EG1285" s="54"/>
      <c r="EH1285" s="54"/>
      <c r="EI1285" s="54"/>
      <c r="EJ1285" s="54"/>
      <c r="EK1285" s="54"/>
      <c r="EL1285" s="54"/>
      <c r="EM1285" s="54"/>
      <c r="EN1285" s="54"/>
      <c r="EO1285" s="54"/>
      <c r="EP1285" s="54"/>
      <c r="EQ1285" s="54"/>
      <c r="ER1285" s="54"/>
      <c r="ES1285" s="54"/>
      <c r="ET1285" s="54"/>
      <c r="EU1285" s="54"/>
      <c r="EV1285" s="54"/>
      <c r="EW1285" s="54"/>
      <c r="EX1285" s="54"/>
      <c r="EY1285" s="54"/>
      <c r="EZ1285" s="54"/>
      <c r="FA1285" s="54"/>
      <c r="FB1285" s="54"/>
      <c r="FC1285" s="54"/>
      <c r="FD1285" s="54"/>
      <c r="FE1285" s="54"/>
      <c r="FF1285" s="54"/>
      <c r="FG1285" s="54"/>
      <c r="FH1285" s="54"/>
      <c r="FI1285" s="54"/>
      <c r="FJ1285" s="54"/>
      <c r="FK1285" s="54"/>
      <c r="FL1285" s="54"/>
      <c r="FM1285" s="54"/>
      <c r="FN1285" s="54"/>
      <c r="FO1285" s="54"/>
      <c r="FP1285" s="54"/>
      <c r="FQ1285" s="54"/>
      <c r="FR1285" s="54"/>
      <c r="FS1285" s="54"/>
      <c r="FT1285" s="54"/>
      <c r="FU1285" s="54"/>
      <c r="FV1285" s="54"/>
      <c r="FW1285" s="54"/>
      <c r="FX1285" s="54"/>
      <c r="FY1285" s="54"/>
      <c r="FZ1285" s="54"/>
      <c r="GA1285" s="54"/>
      <c r="GB1285" s="54"/>
      <c r="GC1285" s="54"/>
      <c r="GD1285" s="54"/>
      <c r="GE1285" s="54"/>
      <c r="GF1285" s="54"/>
      <c r="GG1285" s="54"/>
      <c r="GH1285" s="54"/>
      <c r="GI1285" s="54"/>
      <c r="GJ1285" s="54"/>
      <c r="GK1285" s="54"/>
      <c r="GL1285" s="54"/>
      <c r="GM1285" s="54"/>
      <c r="GN1285" s="54"/>
      <c r="GO1285" s="54"/>
      <c r="GP1285" s="54"/>
      <c r="GQ1285" s="54"/>
      <c r="GR1285" s="54"/>
      <c r="GS1285" s="54"/>
      <c r="GT1285" s="54"/>
      <c r="GU1285" s="54"/>
      <c r="GV1285" s="54"/>
      <c r="GW1285" s="54"/>
      <c r="GX1285" s="54"/>
      <c r="GY1285" s="54"/>
      <c r="GZ1285" s="54"/>
      <c r="HA1285" s="54"/>
      <c r="HB1285" s="54"/>
      <c r="HC1285" s="54"/>
      <c r="HD1285" s="54"/>
      <c r="HE1285" s="54"/>
      <c r="HF1285" s="54"/>
      <c r="HG1285" s="54"/>
      <c r="HH1285" s="54"/>
      <c r="HI1285" s="54"/>
      <c r="HJ1285" s="54"/>
      <c r="HK1285" s="54"/>
      <c r="HL1285" s="54"/>
      <c r="HM1285" s="54"/>
      <c r="HN1285" s="54"/>
      <c r="HO1285" s="54"/>
      <c r="HP1285" s="54"/>
      <c r="HQ1285" s="54"/>
      <c r="HR1285" s="54"/>
      <c r="HS1285" s="54"/>
      <c r="HT1285" s="54"/>
      <c r="HU1285" s="54"/>
      <c r="HV1285" s="54"/>
      <c r="HW1285" s="54"/>
      <c r="HX1285" s="54"/>
      <c r="HY1285" s="54"/>
      <c r="HZ1285" s="54"/>
      <c r="IA1285" s="54"/>
      <c r="IB1285" s="54"/>
      <c r="IC1285" s="54"/>
      <c r="ID1285" s="54"/>
      <c r="IE1285" s="54"/>
      <c r="IF1285" s="54"/>
      <c r="IG1285" s="54"/>
      <c r="IH1285" s="54"/>
      <c r="II1285" s="54"/>
      <c r="IJ1285" s="54"/>
      <c r="IK1285" s="54"/>
      <c r="IL1285" s="54"/>
      <c r="IM1285" s="54"/>
      <c r="IN1285" s="54"/>
      <c r="IO1285" s="54"/>
      <c r="IP1285" s="54"/>
      <c r="IQ1285" s="54"/>
      <c r="IR1285" s="54"/>
      <c r="IS1285" s="54"/>
      <c r="IT1285" s="54"/>
      <c r="IU1285" s="54"/>
      <c r="IV1285" s="54"/>
      <c r="IW1285" s="54"/>
      <c r="IX1285" s="54"/>
      <c r="IY1285" s="54"/>
      <c r="IZ1285" s="54"/>
      <c r="JA1285" s="16"/>
      <c r="JB1285" s="16"/>
      <c r="JC1285" s="16"/>
      <c r="JD1285" s="16"/>
    </row>
    <row r="1286" spans="1:264" s="6" customFormat="1" x14ac:dyDescent="0.25">
      <c r="A1286" s="55">
        <v>1282</v>
      </c>
      <c r="B1286" s="56">
        <f>ESTUDIANTES!B1286</f>
        <v>0</v>
      </c>
      <c r="C1286" s="56">
        <f>ESTUDIANTES!C1286</f>
        <v>0</v>
      </c>
      <c r="D1286" s="97">
        <f>ESTUDIANTES!D1286</f>
        <v>0</v>
      </c>
      <c r="E1286" s="97"/>
      <c r="F1286" s="97"/>
      <c r="G1286" s="97"/>
      <c r="H1286" s="57">
        <f>ESTUDIANTES!H1286</f>
        <v>0</v>
      </c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  <c r="AL1286" s="54"/>
      <c r="AM1286" s="54"/>
      <c r="AN1286" s="54"/>
      <c r="AO1286" s="54"/>
      <c r="AP1286" s="54"/>
      <c r="AQ1286" s="54"/>
      <c r="AR1286" s="54"/>
      <c r="AS1286" s="54"/>
      <c r="AT1286" s="54"/>
      <c r="AU1286" s="54"/>
      <c r="AV1286" s="54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  <c r="BV1286" s="54"/>
      <c r="BW1286" s="54"/>
      <c r="BX1286" s="54"/>
      <c r="BY1286" s="54"/>
      <c r="BZ1286" s="54"/>
      <c r="CA1286" s="54"/>
      <c r="CB1286" s="54"/>
      <c r="CC1286" s="54"/>
      <c r="CD1286" s="54"/>
      <c r="CE1286" s="54"/>
      <c r="CF1286" s="54"/>
      <c r="CG1286" s="54"/>
      <c r="CH1286" s="54"/>
      <c r="CI1286" s="54"/>
      <c r="CJ1286" s="54"/>
      <c r="CK1286" s="54"/>
      <c r="CL1286" s="54"/>
      <c r="CM1286" s="54"/>
      <c r="CN1286" s="54"/>
      <c r="CO1286" s="54"/>
      <c r="CP1286" s="54"/>
      <c r="CQ1286" s="54"/>
      <c r="CR1286" s="54"/>
      <c r="CS1286" s="54"/>
      <c r="CT1286" s="54"/>
      <c r="CU1286" s="54"/>
      <c r="CV1286" s="54"/>
      <c r="CW1286" s="54"/>
      <c r="CX1286" s="54"/>
      <c r="CY1286" s="54"/>
      <c r="CZ1286" s="54"/>
      <c r="DA1286" s="54"/>
      <c r="DB1286" s="54"/>
      <c r="DC1286" s="54"/>
      <c r="DD1286" s="54"/>
      <c r="DE1286" s="54"/>
      <c r="DF1286" s="54"/>
      <c r="DG1286" s="54"/>
      <c r="DH1286" s="54"/>
      <c r="DI1286" s="54"/>
      <c r="DJ1286" s="54"/>
      <c r="DK1286" s="54"/>
      <c r="DL1286" s="54"/>
      <c r="DM1286" s="54"/>
      <c r="DN1286" s="54"/>
      <c r="DO1286" s="54"/>
      <c r="DP1286" s="54"/>
      <c r="DQ1286" s="54"/>
      <c r="DR1286" s="54"/>
      <c r="DS1286" s="54"/>
      <c r="DT1286" s="54"/>
      <c r="DU1286" s="54"/>
      <c r="DV1286" s="54"/>
      <c r="DW1286" s="54"/>
      <c r="DX1286" s="54"/>
      <c r="DY1286" s="54"/>
      <c r="DZ1286" s="54"/>
      <c r="EA1286" s="54"/>
      <c r="EB1286" s="54"/>
      <c r="EC1286" s="54"/>
      <c r="ED1286" s="54"/>
      <c r="EE1286" s="54"/>
      <c r="EF1286" s="54"/>
      <c r="EG1286" s="54"/>
      <c r="EH1286" s="54"/>
      <c r="EI1286" s="54"/>
      <c r="EJ1286" s="54"/>
      <c r="EK1286" s="54"/>
      <c r="EL1286" s="54"/>
      <c r="EM1286" s="54"/>
      <c r="EN1286" s="54"/>
      <c r="EO1286" s="54"/>
      <c r="EP1286" s="54"/>
      <c r="EQ1286" s="54"/>
      <c r="ER1286" s="54"/>
      <c r="ES1286" s="54"/>
      <c r="ET1286" s="54"/>
      <c r="EU1286" s="54"/>
      <c r="EV1286" s="54"/>
      <c r="EW1286" s="54"/>
      <c r="EX1286" s="54"/>
      <c r="EY1286" s="54"/>
      <c r="EZ1286" s="54"/>
      <c r="FA1286" s="54"/>
      <c r="FB1286" s="54"/>
      <c r="FC1286" s="54"/>
      <c r="FD1286" s="54"/>
      <c r="FE1286" s="54"/>
      <c r="FF1286" s="54"/>
      <c r="FG1286" s="54"/>
      <c r="FH1286" s="54"/>
      <c r="FI1286" s="54"/>
      <c r="FJ1286" s="54"/>
      <c r="FK1286" s="54"/>
      <c r="FL1286" s="54"/>
      <c r="FM1286" s="54"/>
      <c r="FN1286" s="54"/>
      <c r="FO1286" s="54"/>
      <c r="FP1286" s="54"/>
      <c r="FQ1286" s="54"/>
      <c r="FR1286" s="54"/>
      <c r="FS1286" s="54"/>
      <c r="FT1286" s="54"/>
      <c r="FU1286" s="54"/>
      <c r="FV1286" s="54"/>
      <c r="FW1286" s="54"/>
      <c r="FX1286" s="54"/>
      <c r="FY1286" s="54"/>
      <c r="FZ1286" s="54"/>
      <c r="GA1286" s="54"/>
      <c r="GB1286" s="54"/>
      <c r="GC1286" s="54"/>
      <c r="GD1286" s="54"/>
      <c r="GE1286" s="54"/>
      <c r="GF1286" s="54"/>
      <c r="GG1286" s="54"/>
      <c r="GH1286" s="54"/>
      <c r="GI1286" s="54"/>
      <c r="GJ1286" s="54"/>
      <c r="GK1286" s="54"/>
      <c r="GL1286" s="54"/>
      <c r="GM1286" s="54"/>
      <c r="GN1286" s="54"/>
      <c r="GO1286" s="54"/>
      <c r="GP1286" s="54"/>
      <c r="GQ1286" s="54"/>
      <c r="GR1286" s="54"/>
      <c r="GS1286" s="54"/>
      <c r="GT1286" s="54"/>
      <c r="GU1286" s="54"/>
      <c r="GV1286" s="54"/>
      <c r="GW1286" s="54"/>
      <c r="GX1286" s="54"/>
      <c r="GY1286" s="54"/>
      <c r="GZ1286" s="54"/>
      <c r="HA1286" s="54"/>
      <c r="HB1286" s="54"/>
      <c r="HC1286" s="54"/>
      <c r="HD1286" s="54"/>
      <c r="HE1286" s="54"/>
      <c r="HF1286" s="54"/>
      <c r="HG1286" s="54"/>
      <c r="HH1286" s="54"/>
      <c r="HI1286" s="54"/>
      <c r="HJ1286" s="54"/>
      <c r="HK1286" s="54"/>
      <c r="HL1286" s="54"/>
      <c r="HM1286" s="54"/>
      <c r="HN1286" s="54"/>
      <c r="HO1286" s="54"/>
      <c r="HP1286" s="54"/>
      <c r="HQ1286" s="54"/>
      <c r="HR1286" s="54"/>
      <c r="HS1286" s="54"/>
      <c r="HT1286" s="54"/>
      <c r="HU1286" s="54"/>
      <c r="HV1286" s="54"/>
      <c r="HW1286" s="54"/>
      <c r="HX1286" s="54"/>
      <c r="HY1286" s="54"/>
      <c r="HZ1286" s="54"/>
      <c r="IA1286" s="54"/>
      <c r="IB1286" s="54"/>
      <c r="IC1286" s="54"/>
      <c r="ID1286" s="54"/>
      <c r="IE1286" s="54"/>
      <c r="IF1286" s="54"/>
      <c r="IG1286" s="54"/>
      <c r="IH1286" s="54"/>
      <c r="II1286" s="54"/>
      <c r="IJ1286" s="54"/>
      <c r="IK1286" s="54"/>
      <c r="IL1286" s="54"/>
      <c r="IM1286" s="54"/>
      <c r="IN1286" s="54"/>
      <c r="IO1286" s="54"/>
      <c r="IP1286" s="54"/>
      <c r="IQ1286" s="54"/>
      <c r="IR1286" s="54"/>
      <c r="IS1286" s="54"/>
      <c r="IT1286" s="54"/>
      <c r="IU1286" s="54"/>
      <c r="IV1286" s="54"/>
      <c r="IW1286" s="54"/>
      <c r="IX1286" s="54"/>
      <c r="IY1286" s="54"/>
      <c r="IZ1286" s="54"/>
      <c r="JA1286" s="16"/>
      <c r="JB1286" s="16"/>
      <c r="JC1286" s="16"/>
      <c r="JD1286" s="16"/>
    </row>
    <row r="1287" spans="1:264" s="6" customFormat="1" x14ac:dyDescent="0.25">
      <c r="A1287" s="55">
        <v>1283</v>
      </c>
      <c r="B1287" s="56">
        <f>ESTUDIANTES!B1287</f>
        <v>0</v>
      </c>
      <c r="C1287" s="56">
        <f>ESTUDIANTES!C1287</f>
        <v>0</v>
      </c>
      <c r="D1287" s="97">
        <f>ESTUDIANTES!D1287</f>
        <v>0</v>
      </c>
      <c r="E1287" s="97"/>
      <c r="F1287" s="97"/>
      <c r="G1287" s="97"/>
      <c r="H1287" s="57">
        <f>ESTUDIANTES!H1287</f>
        <v>0</v>
      </c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54"/>
      <c r="U1287" s="54"/>
      <c r="V1287" s="54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  <c r="AL1287" s="54"/>
      <c r="AM1287" s="54"/>
      <c r="AN1287" s="54"/>
      <c r="AO1287" s="54"/>
      <c r="AP1287" s="54"/>
      <c r="AQ1287" s="54"/>
      <c r="AR1287" s="54"/>
      <c r="AS1287" s="54"/>
      <c r="AT1287" s="54"/>
      <c r="AU1287" s="54"/>
      <c r="AV1287" s="54"/>
      <c r="AW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  <c r="BO1287" s="54"/>
      <c r="BP1287" s="54"/>
      <c r="BQ1287" s="54"/>
      <c r="BR1287" s="54"/>
      <c r="BS1287" s="54"/>
      <c r="BT1287" s="54"/>
      <c r="BU1287" s="54"/>
      <c r="BV1287" s="54"/>
      <c r="BW1287" s="54"/>
      <c r="BX1287" s="54"/>
      <c r="BY1287" s="54"/>
      <c r="BZ1287" s="54"/>
      <c r="CA1287" s="54"/>
      <c r="CB1287" s="54"/>
      <c r="CC1287" s="54"/>
      <c r="CD1287" s="54"/>
      <c r="CE1287" s="54"/>
      <c r="CF1287" s="54"/>
      <c r="CG1287" s="54"/>
      <c r="CH1287" s="54"/>
      <c r="CI1287" s="54"/>
      <c r="CJ1287" s="54"/>
      <c r="CK1287" s="54"/>
      <c r="CL1287" s="54"/>
      <c r="CM1287" s="54"/>
      <c r="CN1287" s="54"/>
      <c r="CO1287" s="54"/>
      <c r="CP1287" s="54"/>
      <c r="CQ1287" s="54"/>
      <c r="CR1287" s="54"/>
      <c r="CS1287" s="54"/>
      <c r="CT1287" s="54"/>
      <c r="CU1287" s="54"/>
      <c r="CV1287" s="54"/>
      <c r="CW1287" s="54"/>
      <c r="CX1287" s="54"/>
      <c r="CY1287" s="54"/>
      <c r="CZ1287" s="54"/>
      <c r="DA1287" s="54"/>
      <c r="DB1287" s="54"/>
      <c r="DC1287" s="54"/>
      <c r="DD1287" s="54"/>
      <c r="DE1287" s="54"/>
      <c r="DF1287" s="54"/>
      <c r="DG1287" s="54"/>
      <c r="DH1287" s="54"/>
      <c r="DI1287" s="54"/>
      <c r="DJ1287" s="54"/>
      <c r="DK1287" s="54"/>
      <c r="DL1287" s="54"/>
      <c r="DM1287" s="54"/>
      <c r="DN1287" s="54"/>
      <c r="DO1287" s="54"/>
      <c r="DP1287" s="54"/>
      <c r="DQ1287" s="54"/>
      <c r="DR1287" s="54"/>
      <c r="DS1287" s="54"/>
      <c r="DT1287" s="54"/>
      <c r="DU1287" s="54"/>
      <c r="DV1287" s="54"/>
      <c r="DW1287" s="54"/>
      <c r="DX1287" s="54"/>
      <c r="DY1287" s="54"/>
      <c r="DZ1287" s="54"/>
      <c r="EA1287" s="54"/>
      <c r="EB1287" s="54"/>
      <c r="EC1287" s="54"/>
      <c r="ED1287" s="54"/>
      <c r="EE1287" s="54"/>
      <c r="EF1287" s="54"/>
      <c r="EG1287" s="54"/>
      <c r="EH1287" s="54"/>
      <c r="EI1287" s="54"/>
      <c r="EJ1287" s="54"/>
      <c r="EK1287" s="54"/>
      <c r="EL1287" s="54"/>
      <c r="EM1287" s="54"/>
      <c r="EN1287" s="54"/>
      <c r="EO1287" s="54"/>
      <c r="EP1287" s="54"/>
      <c r="EQ1287" s="54"/>
      <c r="ER1287" s="54"/>
      <c r="ES1287" s="54"/>
      <c r="ET1287" s="54"/>
      <c r="EU1287" s="54"/>
      <c r="EV1287" s="54"/>
      <c r="EW1287" s="54"/>
      <c r="EX1287" s="54"/>
      <c r="EY1287" s="54"/>
      <c r="EZ1287" s="54"/>
      <c r="FA1287" s="54"/>
      <c r="FB1287" s="54"/>
      <c r="FC1287" s="54"/>
      <c r="FD1287" s="54"/>
      <c r="FE1287" s="54"/>
      <c r="FF1287" s="54"/>
      <c r="FG1287" s="54"/>
      <c r="FH1287" s="54"/>
      <c r="FI1287" s="54"/>
      <c r="FJ1287" s="54"/>
      <c r="FK1287" s="54"/>
      <c r="FL1287" s="54"/>
      <c r="FM1287" s="54"/>
      <c r="FN1287" s="54"/>
      <c r="FO1287" s="54"/>
      <c r="FP1287" s="54"/>
      <c r="FQ1287" s="54"/>
      <c r="FR1287" s="54"/>
      <c r="FS1287" s="54"/>
      <c r="FT1287" s="54"/>
      <c r="FU1287" s="54"/>
      <c r="FV1287" s="54"/>
      <c r="FW1287" s="54"/>
      <c r="FX1287" s="54"/>
      <c r="FY1287" s="54"/>
      <c r="FZ1287" s="54"/>
      <c r="GA1287" s="54"/>
      <c r="GB1287" s="54"/>
      <c r="GC1287" s="54"/>
      <c r="GD1287" s="54"/>
      <c r="GE1287" s="54"/>
      <c r="GF1287" s="54"/>
      <c r="GG1287" s="54"/>
      <c r="GH1287" s="54"/>
      <c r="GI1287" s="54"/>
      <c r="GJ1287" s="54"/>
      <c r="GK1287" s="54"/>
      <c r="GL1287" s="54"/>
      <c r="GM1287" s="54"/>
      <c r="GN1287" s="54"/>
      <c r="GO1287" s="54"/>
      <c r="GP1287" s="54"/>
      <c r="GQ1287" s="54"/>
      <c r="GR1287" s="54"/>
      <c r="GS1287" s="54"/>
      <c r="GT1287" s="54"/>
      <c r="GU1287" s="54"/>
      <c r="GV1287" s="54"/>
      <c r="GW1287" s="54"/>
      <c r="GX1287" s="54"/>
      <c r="GY1287" s="54"/>
      <c r="GZ1287" s="54"/>
      <c r="HA1287" s="54"/>
      <c r="HB1287" s="54"/>
      <c r="HC1287" s="54"/>
      <c r="HD1287" s="54"/>
      <c r="HE1287" s="54"/>
      <c r="HF1287" s="54"/>
      <c r="HG1287" s="54"/>
      <c r="HH1287" s="54"/>
      <c r="HI1287" s="54"/>
      <c r="HJ1287" s="54"/>
      <c r="HK1287" s="54"/>
      <c r="HL1287" s="54"/>
      <c r="HM1287" s="54"/>
      <c r="HN1287" s="54"/>
      <c r="HO1287" s="54"/>
      <c r="HP1287" s="54"/>
      <c r="HQ1287" s="54"/>
      <c r="HR1287" s="54"/>
      <c r="HS1287" s="54"/>
      <c r="HT1287" s="54"/>
      <c r="HU1287" s="54"/>
      <c r="HV1287" s="54"/>
      <c r="HW1287" s="54"/>
      <c r="HX1287" s="54"/>
      <c r="HY1287" s="54"/>
      <c r="HZ1287" s="54"/>
      <c r="IA1287" s="54"/>
      <c r="IB1287" s="54"/>
      <c r="IC1287" s="54"/>
      <c r="ID1287" s="54"/>
      <c r="IE1287" s="54"/>
      <c r="IF1287" s="54"/>
      <c r="IG1287" s="54"/>
      <c r="IH1287" s="54"/>
      <c r="II1287" s="54"/>
      <c r="IJ1287" s="54"/>
      <c r="IK1287" s="54"/>
      <c r="IL1287" s="54"/>
      <c r="IM1287" s="54"/>
      <c r="IN1287" s="54"/>
      <c r="IO1287" s="54"/>
      <c r="IP1287" s="54"/>
      <c r="IQ1287" s="54"/>
      <c r="IR1287" s="54"/>
      <c r="IS1287" s="54"/>
      <c r="IT1287" s="54"/>
      <c r="IU1287" s="54"/>
      <c r="IV1287" s="54"/>
      <c r="IW1287" s="54"/>
      <c r="IX1287" s="54"/>
      <c r="IY1287" s="54"/>
      <c r="IZ1287" s="54"/>
      <c r="JA1287" s="16"/>
      <c r="JB1287" s="16"/>
      <c r="JC1287" s="16"/>
      <c r="JD1287" s="16"/>
    </row>
    <row r="1288" spans="1:264" s="6" customFormat="1" x14ac:dyDescent="0.25">
      <c r="A1288" s="55">
        <v>1284</v>
      </c>
      <c r="B1288" s="56">
        <f>ESTUDIANTES!B1288</f>
        <v>0</v>
      </c>
      <c r="C1288" s="56">
        <f>ESTUDIANTES!C1288</f>
        <v>0</v>
      </c>
      <c r="D1288" s="97">
        <f>ESTUDIANTES!D1288</f>
        <v>0</v>
      </c>
      <c r="E1288" s="97"/>
      <c r="F1288" s="97"/>
      <c r="G1288" s="97"/>
      <c r="H1288" s="57">
        <f>ESTUDIANTES!H1288</f>
        <v>0</v>
      </c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54"/>
      <c r="U1288" s="54"/>
      <c r="V1288" s="54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  <c r="AL1288" s="54"/>
      <c r="AM1288" s="54"/>
      <c r="AN1288" s="54"/>
      <c r="AO1288" s="54"/>
      <c r="AP1288" s="54"/>
      <c r="AQ1288" s="54"/>
      <c r="AR1288" s="54"/>
      <c r="AS1288" s="54"/>
      <c r="AT1288" s="54"/>
      <c r="AU1288" s="54"/>
      <c r="AV1288" s="54"/>
      <c r="AW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  <c r="BO1288" s="54"/>
      <c r="BP1288" s="54"/>
      <c r="BQ1288" s="54"/>
      <c r="BR1288" s="54"/>
      <c r="BS1288" s="54"/>
      <c r="BT1288" s="54"/>
      <c r="BU1288" s="54"/>
      <c r="BV1288" s="54"/>
      <c r="BW1288" s="54"/>
      <c r="BX1288" s="54"/>
      <c r="BY1288" s="54"/>
      <c r="BZ1288" s="54"/>
      <c r="CA1288" s="54"/>
      <c r="CB1288" s="54"/>
      <c r="CC1288" s="54"/>
      <c r="CD1288" s="54"/>
      <c r="CE1288" s="54"/>
      <c r="CF1288" s="54"/>
      <c r="CG1288" s="54"/>
      <c r="CH1288" s="54"/>
      <c r="CI1288" s="54"/>
      <c r="CJ1288" s="54"/>
      <c r="CK1288" s="54"/>
      <c r="CL1288" s="54"/>
      <c r="CM1288" s="54"/>
      <c r="CN1288" s="54"/>
      <c r="CO1288" s="54"/>
      <c r="CP1288" s="54"/>
      <c r="CQ1288" s="54"/>
      <c r="CR1288" s="54"/>
      <c r="CS1288" s="54"/>
      <c r="CT1288" s="54"/>
      <c r="CU1288" s="54"/>
      <c r="CV1288" s="54"/>
      <c r="CW1288" s="54"/>
      <c r="CX1288" s="54"/>
      <c r="CY1288" s="54"/>
      <c r="CZ1288" s="54"/>
      <c r="DA1288" s="54"/>
      <c r="DB1288" s="54"/>
      <c r="DC1288" s="54"/>
      <c r="DD1288" s="54"/>
      <c r="DE1288" s="54"/>
      <c r="DF1288" s="54"/>
      <c r="DG1288" s="54"/>
      <c r="DH1288" s="54"/>
      <c r="DI1288" s="54"/>
      <c r="DJ1288" s="54"/>
      <c r="DK1288" s="54"/>
      <c r="DL1288" s="54"/>
      <c r="DM1288" s="54"/>
      <c r="DN1288" s="54"/>
      <c r="DO1288" s="54"/>
      <c r="DP1288" s="54"/>
      <c r="DQ1288" s="54"/>
      <c r="DR1288" s="54"/>
      <c r="DS1288" s="54"/>
      <c r="DT1288" s="54"/>
      <c r="DU1288" s="54"/>
      <c r="DV1288" s="54"/>
      <c r="DW1288" s="54"/>
      <c r="DX1288" s="54"/>
      <c r="DY1288" s="54"/>
      <c r="DZ1288" s="54"/>
      <c r="EA1288" s="54"/>
      <c r="EB1288" s="54"/>
      <c r="EC1288" s="54"/>
      <c r="ED1288" s="54"/>
      <c r="EE1288" s="54"/>
      <c r="EF1288" s="54"/>
      <c r="EG1288" s="54"/>
      <c r="EH1288" s="54"/>
      <c r="EI1288" s="54"/>
      <c r="EJ1288" s="54"/>
      <c r="EK1288" s="54"/>
      <c r="EL1288" s="54"/>
      <c r="EM1288" s="54"/>
      <c r="EN1288" s="54"/>
      <c r="EO1288" s="54"/>
      <c r="EP1288" s="54"/>
      <c r="EQ1288" s="54"/>
      <c r="ER1288" s="54"/>
      <c r="ES1288" s="54"/>
      <c r="ET1288" s="54"/>
      <c r="EU1288" s="54"/>
      <c r="EV1288" s="54"/>
      <c r="EW1288" s="54"/>
      <c r="EX1288" s="54"/>
      <c r="EY1288" s="54"/>
      <c r="EZ1288" s="54"/>
      <c r="FA1288" s="54"/>
      <c r="FB1288" s="54"/>
      <c r="FC1288" s="54"/>
      <c r="FD1288" s="54"/>
      <c r="FE1288" s="54"/>
      <c r="FF1288" s="54"/>
      <c r="FG1288" s="54"/>
      <c r="FH1288" s="54"/>
      <c r="FI1288" s="54"/>
      <c r="FJ1288" s="54"/>
      <c r="FK1288" s="54"/>
      <c r="FL1288" s="54"/>
      <c r="FM1288" s="54"/>
      <c r="FN1288" s="54"/>
      <c r="FO1288" s="54"/>
      <c r="FP1288" s="54"/>
      <c r="FQ1288" s="54"/>
      <c r="FR1288" s="54"/>
      <c r="FS1288" s="54"/>
      <c r="FT1288" s="54"/>
      <c r="FU1288" s="54"/>
      <c r="FV1288" s="54"/>
      <c r="FW1288" s="54"/>
      <c r="FX1288" s="54"/>
      <c r="FY1288" s="54"/>
      <c r="FZ1288" s="54"/>
      <c r="GA1288" s="54"/>
      <c r="GB1288" s="54"/>
      <c r="GC1288" s="54"/>
      <c r="GD1288" s="54"/>
      <c r="GE1288" s="54"/>
      <c r="GF1288" s="54"/>
      <c r="GG1288" s="54"/>
      <c r="GH1288" s="54"/>
      <c r="GI1288" s="54"/>
      <c r="GJ1288" s="54"/>
      <c r="GK1288" s="54"/>
      <c r="GL1288" s="54"/>
      <c r="GM1288" s="54"/>
      <c r="GN1288" s="54"/>
      <c r="GO1288" s="54"/>
      <c r="GP1288" s="54"/>
      <c r="GQ1288" s="54"/>
      <c r="GR1288" s="54"/>
      <c r="GS1288" s="54"/>
      <c r="GT1288" s="54"/>
      <c r="GU1288" s="54"/>
      <c r="GV1288" s="54"/>
      <c r="GW1288" s="54"/>
      <c r="GX1288" s="54"/>
      <c r="GY1288" s="54"/>
      <c r="GZ1288" s="54"/>
      <c r="HA1288" s="54"/>
      <c r="HB1288" s="54"/>
      <c r="HC1288" s="54"/>
      <c r="HD1288" s="54"/>
      <c r="HE1288" s="54"/>
      <c r="HF1288" s="54"/>
      <c r="HG1288" s="54"/>
      <c r="HH1288" s="54"/>
      <c r="HI1288" s="54"/>
      <c r="HJ1288" s="54"/>
      <c r="HK1288" s="54"/>
      <c r="HL1288" s="54"/>
      <c r="HM1288" s="54"/>
      <c r="HN1288" s="54"/>
      <c r="HO1288" s="54"/>
      <c r="HP1288" s="54"/>
      <c r="HQ1288" s="54"/>
      <c r="HR1288" s="54"/>
      <c r="HS1288" s="54"/>
      <c r="HT1288" s="54"/>
      <c r="HU1288" s="54"/>
      <c r="HV1288" s="54"/>
      <c r="HW1288" s="54"/>
      <c r="HX1288" s="54"/>
      <c r="HY1288" s="54"/>
      <c r="HZ1288" s="54"/>
      <c r="IA1288" s="54"/>
      <c r="IB1288" s="54"/>
      <c r="IC1288" s="54"/>
      <c r="ID1288" s="54"/>
      <c r="IE1288" s="54"/>
      <c r="IF1288" s="54"/>
      <c r="IG1288" s="54"/>
      <c r="IH1288" s="54"/>
      <c r="II1288" s="54"/>
      <c r="IJ1288" s="54"/>
      <c r="IK1288" s="54"/>
      <c r="IL1288" s="54"/>
      <c r="IM1288" s="54"/>
      <c r="IN1288" s="54"/>
      <c r="IO1288" s="54"/>
      <c r="IP1288" s="54"/>
      <c r="IQ1288" s="54"/>
      <c r="IR1288" s="54"/>
      <c r="IS1288" s="54"/>
      <c r="IT1288" s="54"/>
      <c r="IU1288" s="54"/>
      <c r="IV1288" s="54"/>
      <c r="IW1288" s="54"/>
      <c r="IX1288" s="54"/>
      <c r="IY1288" s="54"/>
      <c r="IZ1288" s="54"/>
      <c r="JA1288" s="16"/>
      <c r="JB1288" s="16"/>
      <c r="JC1288" s="16"/>
      <c r="JD1288" s="16"/>
    </row>
    <row r="1289" spans="1:264" s="6" customFormat="1" x14ac:dyDescent="0.25">
      <c r="A1289" s="55">
        <v>1285</v>
      </c>
      <c r="B1289" s="56">
        <f>ESTUDIANTES!B1289</f>
        <v>0</v>
      </c>
      <c r="C1289" s="56">
        <f>ESTUDIANTES!C1289</f>
        <v>0</v>
      </c>
      <c r="D1289" s="97">
        <f>ESTUDIANTES!D1289</f>
        <v>0</v>
      </c>
      <c r="E1289" s="97"/>
      <c r="F1289" s="97"/>
      <c r="G1289" s="97"/>
      <c r="H1289" s="57">
        <f>ESTUDIANTES!H1289</f>
        <v>0</v>
      </c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4"/>
      <c r="AN1289" s="54"/>
      <c r="AO1289" s="54"/>
      <c r="AP1289" s="54"/>
      <c r="AQ1289" s="54"/>
      <c r="AR1289" s="54"/>
      <c r="AS1289" s="54"/>
      <c r="AT1289" s="54"/>
      <c r="AU1289" s="54"/>
      <c r="AV1289" s="54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4"/>
      <c r="BW1289" s="54"/>
      <c r="BX1289" s="54"/>
      <c r="BY1289" s="54"/>
      <c r="BZ1289" s="54"/>
      <c r="CA1289" s="54"/>
      <c r="CB1289" s="54"/>
      <c r="CC1289" s="54"/>
      <c r="CD1289" s="54"/>
      <c r="CE1289" s="54"/>
      <c r="CF1289" s="54"/>
      <c r="CG1289" s="54"/>
      <c r="CH1289" s="54"/>
      <c r="CI1289" s="54"/>
      <c r="CJ1289" s="54"/>
      <c r="CK1289" s="54"/>
      <c r="CL1289" s="54"/>
      <c r="CM1289" s="54"/>
      <c r="CN1289" s="54"/>
      <c r="CO1289" s="54"/>
      <c r="CP1289" s="54"/>
      <c r="CQ1289" s="54"/>
      <c r="CR1289" s="54"/>
      <c r="CS1289" s="54"/>
      <c r="CT1289" s="54"/>
      <c r="CU1289" s="54"/>
      <c r="CV1289" s="54"/>
      <c r="CW1289" s="54"/>
      <c r="CX1289" s="54"/>
      <c r="CY1289" s="54"/>
      <c r="CZ1289" s="54"/>
      <c r="DA1289" s="54"/>
      <c r="DB1289" s="54"/>
      <c r="DC1289" s="54"/>
      <c r="DD1289" s="54"/>
      <c r="DE1289" s="54"/>
      <c r="DF1289" s="54"/>
      <c r="DG1289" s="54"/>
      <c r="DH1289" s="54"/>
      <c r="DI1289" s="54"/>
      <c r="DJ1289" s="54"/>
      <c r="DK1289" s="54"/>
      <c r="DL1289" s="54"/>
      <c r="DM1289" s="54"/>
      <c r="DN1289" s="54"/>
      <c r="DO1289" s="54"/>
      <c r="DP1289" s="54"/>
      <c r="DQ1289" s="54"/>
      <c r="DR1289" s="54"/>
      <c r="DS1289" s="54"/>
      <c r="DT1289" s="54"/>
      <c r="DU1289" s="54"/>
      <c r="DV1289" s="54"/>
      <c r="DW1289" s="54"/>
      <c r="DX1289" s="54"/>
      <c r="DY1289" s="54"/>
      <c r="DZ1289" s="54"/>
      <c r="EA1289" s="54"/>
      <c r="EB1289" s="54"/>
      <c r="EC1289" s="54"/>
      <c r="ED1289" s="54"/>
      <c r="EE1289" s="54"/>
      <c r="EF1289" s="54"/>
      <c r="EG1289" s="54"/>
      <c r="EH1289" s="54"/>
      <c r="EI1289" s="54"/>
      <c r="EJ1289" s="54"/>
      <c r="EK1289" s="54"/>
      <c r="EL1289" s="54"/>
      <c r="EM1289" s="54"/>
      <c r="EN1289" s="54"/>
      <c r="EO1289" s="54"/>
      <c r="EP1289" s="54"/>
      <c r="EQ1289" s="54"/>
      <c r="ER1289" s="54"/>
      <c r="ES1289" s="54"/>
      <c r="ET1289" s="54"/>
      <c r="EU1289" s="54"/>
      <c r="EV1289" s="54"/>
      <c r="EW1289" s="54"/>
      <c r="EX1289" s="54"/>
      <c r="EY1289" s="54"/>
      <c r="EZ1289" s="54"/>
      <c r="FA1289" s="54"/>
      <c r="FB1289" s="54"/>
      <c r="FC1289" s="54"/>
      <c r="FD1289" s="54"/>
      <c r="FE1289" s="54"/>
      <c r="FF1289" s="54"/>
      <c r="FG1289" s="54"/>
      <c r="FH1289" s="54"/>
      <c r="FI1289" s="54"/>
      <c r="FJ1289" s="54"/>
      <c r="FK1289" s="54"/>
      <c r="FL1289" s="54"/>
      <c r="FM1289" s="54"/>
      <c r="FN1289" s="54"/>
      <c r="FO1289" s="54"/>
      <c r="FP1289" s="54"/>
      <c r="FQ1289" s="54"/>
      <c r="FR1289" s="54"/>
      <c r="FS1289" s="54"/>
      <c r="FT1289" s="54"/>
      <c r="FU1289" s="54"/>
      <c r="FV1289" s="54"/>
      <c r="FW1289" s="54"/>
      <c r="FX1289" s="54"/>
      <c r="FY1289" s="54"/>
      <c r="FZ1289" s="54"/>
      <c r="GA1289" s="54"/>
      <c r="GB1289" s="54"/>
      <c r="GC1289" s="54"/>
      <c r="GD1289" s="54"/>
      <c r="GE1289" s="54"/>
      <c r="GF1289" s="54"/>
      <c r="GG1289" s="54"/>
      <c r="GH1289" s="54"/>
      <c r="GI1289" s="54"/>
      <c r="GJ1289" s="54"/>
      <c r="GK1289" s="54"/>
      <c r="GL1289" s="54"/>
      <c r="GM1289" s="54"/>
      <c r="GN1289" s="54"/>
      <c r="GO1289" s="54"/>
      <c r="GP1289" s="54"/>
      <c r="GQ1289" s="54"/>
      <c r="GR1289" s="54"/>
      <c r="GS1289" s="54"/>
      <c r="GT1289" s="54"/>
      <c r="GU1289" s="54"/>
      <c r="GV1289" s="54"/>
      <c r="GW1289" s="54"/>
      <c r="GX1289" s="54"/>
      <c r="GY1289" s="54"/>
      <c r="GZ1289" s="54"/>
      <c r="HA1289" s="54"/>
      <c r="HB1289" s="54"/>
      <c r="HC1289" s="54"/>
      <c r="HD1289" s="54"/>
      <c r="HE1289" s="54"/>
      <c r="HF1289" s="54"/>
      <c r="HG1289" s="54"/>
      <c r="HH1289" s="54"/>
      <c r="HI1289" s="54"/>
      <c r="HJ1289" s="54"/>
      <c r="HK1289" s="54"/>
      <c r="HL1289" s="54"/>
      <c r="HM1289" s="54"/>
      <c r="HN1289" s="54"/>
      <c r="HO1289" s="54"/>
      <c r="HP1289" s="54"/>
      <c r="HQ1289" s="54"/>
      <c r="HR1289" s="54"/>
      <c r="HS1289" s="54"/>
      <c r="HT1289" s="54"/>
      <c r="HU1289" s="54"/>
      <c r="HV1289" s="54"/>
      <c r="HW1289" s="54"/>
      <c r="HX1289" s="54"/>
      <c r="HY1289" s="54"/>
      <c r="HZ1289" s="54"/>
      <c r="IA1289" s="54"/>
      <c r="IB1289" s="54"/>
      <c r="IC1289" s="54"/>
      <c r="ID1289" s="54"/>
      <c r="IE1289" s="54"/>
      <c r="IF1289" s="54"/>
      <c r="IG1289" s="54"/>
      <c r="IH1289" s="54"/>
      <c r="II1289" s="54"/>
      <c r="IJ1289" s="54"/>
      <c r="IK1289" s="54"/>
      <c r="IL1289" s="54"/>
      <c r="IM1289" s="54"/>
      <c r="IN1289" s="54"/>
      <c r="IO1289" s="54"/>
      <c r="IP1289" s="54"/>
      <c r="IQ1289" s="54"/>
      <c r="IR1289" s="54"/>
      <c r="IS1289" s="54"/>
      <c r="IT1289" s="54"/>
      <c r="IU1289" s="54"/>
      <c r="IV1289" s="54"/>
      <c r="IW1289" s="54"/>
      <c r="IX1289" s="54"/>
      <c r="IY1289" s="54"/>
      <c r="IZ1289" s="54"/>
      <c r="JA1289" s="16"/>
      <c r="JB1289" s="16"/>
      <c r="JC1289" s="16"/>
      <c r="JD1289" s="16"/>
    </row>
    <row r="1290" spans="1:264" s="6" customFormat="1" x14ac:dyDescent="0.25">
      <c r="A1290" s="55">
        <v>1286</v>
      </c>
      <c r="B1290" s="56">
        <f>ESTUDIANTES!B1290</f>
        <v>0</v>
      </c>
      <c r="C1290" s="56">
        <f>ESTUDIANTES!C1290</f>
        <v>0</v>
      </c>
      <c r="D1290" s="97">
        <f>ESTUDIANTES!D1290</f>
        <v>0</v>
      </c>
      <c r="E1290" s="97"/>
      <c r="F1290" s="97"/>
      <c r="G1290" s="97"/>
      <c r="H1290" s="57">
        <f>ESTUDIANTES!H1290</f>
        <v>0</v>
      </c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4"/>
      <c r="AN1290" s="54"/>
      <c r="AO1290" s="54"/>
      <c r="AP1290" s="54"/>
      <c r="AQ1290" s="54"/>
      <c r="AR1290" s="54"/>
      <c r="AS1290" s="54"/>
      <c r="AT1290" s="54"/>
      <c r="AU1290" s="54"/>
      <c r="AV1290" s="54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  <c r="BV1290" s="54"/>
      <c r="BW1290" s="54"/>
      <c r="BX1290" s="54"/>
      <c r="BY1290" s="54"/>
      <c r="BZ1290" s="54"/>
      <c r="CA1290" s="54"/>
      <c r="CB1290" s="54"/>
      <c r="CC1290" s="54"/>
      <c r="CD1290" s="54"/>
      <c r="CE1290" s="54"/>
      <c r="CF1290" s="54"/>
      <c r="CG1290" s="54"/>
      <c r="CH1290" s="54"/>
      <c r="CI1290" s="54"/>
      <c r="CJ1290" s="54"/>
      <c r="CK1290" s="54"/>
      <c r="CL1290" s="54"/>
      <c r="CM1290" s="54"/>
      <c r="CN1290" s="54"/>
      <c r="CO1290" s="54"/>
      <c r="CP1290" s="54"/>
      <c r="CQ1290" s="54"/>
      <c r="CR1290" s="54"/>
      <c r="CS1290" s="54"/>
      <c r="CT1290" s="54"/>
      <c r="CU1290" s="54"/>
      <c r="CV1290" s="54"/>
      <c r="CW1290" s="54"/>
      <c r="CX1290" s="54"/>
      <c r="CY1290" s="54"/>
      <c r="CZ1290" s="54"/>
      <c r="DA1290" s="54"/>
      <c r="DB1290" s="54"/>
      <c r="DC1290" s="54"/>
      <c r="DD1290" s="54"/>
      <c r="DE1290" s="54"/>
      <c r="DF1290" s="54"/>
      <c r="DG1290" s="54"/>
      <c r="DH1290" s="54"/>
      <c r="DI1290" s="54"/>
      <c r="DJ1290" s="54"/>
      <c r="DK1290" s="54"/>
      <c r="DL1290" s="54"/>
      <c r="DM1290" s="54"/>
      <c r="DN1290" s="54"/>
      <c r="DO1290" s="54"/>
      <c r="DP1290" s="54"/>
      <c r="DQ1290" s="54"/>
      <c r="DR1290" s="54"/>
      <c r="DS1290" s="54"/>
      <c r="DT1290" s="54"/>
      <c r="DU1290" s="54"/>
      <c r="DV1290" s="54"/>
      <c r="DW1290" s="54"/>
      <c r="DX1290" s="54"/>
      <c r="DY1290" s="54"/>
      <c r="DZ1290" s="54"/>
      <c r="EA1290" s="54"/>
      <c r="EB1290" s="54"/>
      <c r="EC1290" s="54"/>
      <c r="ED1290" s="54"/>
      <c r="EE1290" s="54"/>
      <c r="EF1290" s="54"/>
      <c r="EG1290" s="54"/>
      <c r="EH1290" s="54"/>
      <c r="EI1290" s="54"/>
      <c r="EJ1290" s="54"/>
      <c r="EK1290" s="54"/>
      <c r="EL1290" s="54"/>
      <c r="EM1290" s="54"/>
      <c r="EN1290" s="54"/>
      <c r="EO1290" s="54"/>
      <c r="EP1290" s="54"/>
      <c r="EQ1290" s="54"/>
      <c r="ER1290" s="54"/>
      <c r="ES1290" s="54"/>
      <c r="ET1290" s="54"/>
      <c r="EU1290" s="54"/>
      <c r="EV1290" s="54"/>
      <c r="EW1290" s="54"/>
      <c r="EX1290" s="54"/>
      <c r="EY1290" s="54"/>
      <c r="EZ1290" s="54"/>
      <c r="FA1290" s="54"/>
      <c r="FB1290" s="54"/>
      <c r="FC1290" s="54"/>
      <c r="FD1290" s="54"/>
      <c r="FE1290" s="54"/>
      <c r="FF1290" s="54"/>
      <c r="FG1290" s="54"/>
      <c r="FH1290" s="54"/>
      <c r="FI1290" s="54"/>
      <c r="FJ1290" s="54"/>
      <c r="FK1290" s="54"/>
      <c r="FL1290" s="54"/>
      <c r="FM1290" s="54"/>
      <c r="FN1290" s="54"/>
      <c r="FO1290" s="54"/>
      <c r="FP1290" s="54"/>
      <c r="FQ1290" s="54"/>
      <c r="FR1290" s="54"/>
      <c r="FS1290" s="54"/>
      <c r="FT1290" s="54"/>
      <c r="FU1290" s="54"/>
      <c r="FV1290" s="54"/>
      <c r="FW1290" s="54"/>
      <c r="FX1290" s="54"/>
      <c r="FY1290" s="54"/>
      <c r="FZ1290" s="54"/>
      <c r="GA1290" s="54"/>
      <c r="GB1290" s="54"/>
      <c r="GC1290" s="54"/>
      <c r="GD1290" s="54"/>
      <c r="GE1290" s="54"/>
      <c r="GF1290" s="54"/>
      <c r="GG1290" s="54"/>
      <c r="GH1290" s="54"/>
      <c r="GI1290" s="54"/>
      <c r="GJ1290" s="54"/>
      <c r="GK1290" s="54"/>
      <c r="GL1290" s="54"/>
      <c r="GM1290" s="54"/>
      <c r="GN1290" s="54"/>
      <c r="GO1290" s="54"/>
      <c r="GP1290" s="54"/>
      <c r="GQ1290" s="54"/>
      <c r="GR1290" s="54"/>
      <c r="GS1290" s="54"/>
      <c r="GT1290" s="54"/>
      <c r="GU1290" s="54"/>
      <c r="GV1290" s="54"/>
      <c r="GW1290" s="54"/>
      <c r="GX1290" s="54"/>
      <c r="GY1290" s="54"/>
      <c r="GZ1290" s="54"/>
      <c r="HA1290" s="54"/>
      <c r="HB1290" s="54"/>
      <c r="HC1290" s="54"/>
      <c r="HD1290" s="54"/>
      <c r="HE1290" s="54"/>
      <c r="HF1290" s="54"/>
      <c r="HG1290" s="54"/>
      <c r="HH1290" s="54"/>
      <c r="HI1290" s="54"/>
      <c r="HJ1290" s="54"/>
      <c r="HK1290" s="54"/>
      <c r="HL1290" s="54"/>
      <c r="HM1290" s="54"/>
      <c r="HN1290" s="54"/>
      <c r="HO1290" s="54"/>
      <c r="HP1290" s="54"/>
      <c r="HQ1290" s="54"/>
      <c r="HR1290" s="54"/>
      <c r="HS1290" s="54"/>
      <c r="HT1290" s="54"/>
      <c r="HU1290" s="54"/>
      <c r="HV1290" s="54"/>
      <c r="HW1290" s="54"/>
      <c r="HX1290" s="54"/>
      <c r="HY1290" s="54"/>
      <c r="HZ1290" s="54"/>
      <c r="IA1290" s="54"/>
      <c r="IB1290" s="54"/>
      <c r="IC1290" s="54"/>
      <c r="ID1290" s="54"/>
      <c r="IE1290" s="54"/>
      <c r="IF1290" s="54"/>
      <c r="IG1290" s="54"/>
      <c r="IH1290" s="54"/>
      <c r="II1290" s="54"/>
      <c r="IJ1290" s="54"/>
      <c r="IK1290" s="54"/>
      <c r="IL1290" s="54"/>
      <c r="IM1290" s="54"/>
      <c r="IN1290" s="54"/>
      <c r="IO1290" s="54"/>
      <c r="IP1290" s="54"/>
      <c r="IQ1290" s="54"/>
      <c r="IR1290" s="54"/>
      <c r="IS1290" s="54"/>
      <c r="IT1290" s="54"/>
      <c r="IU1290" s="54"/>
      <c r="IV1290" s="54"/>
      <c r="IW1290" s="54"/>
      <c r="IX1290" s="54"/>
      <c r="IY1290" s="54"/>
      <c r="IZ1290" s="54"/>
      <c r="JA1290" s="16"/>
      <c r="JB1290" s="16"/>
      <c r="JC1290" s="16"/>
      <c r="JD1290" s="16"/>
    </row>
    <row r="1291" spans="1:264" s="6" customFormat="1" x14ac:dyDescent="0.25">
      <c r="A1291" s="55">
        <v>1287</v>
      </c>
      <c r="B1291" s="56">
        <f>ESTUDIANTES!B1291</f>
        <v>0</v>
      </c>
      <c r="C1291" s="56">
        <f>ESTUDIANTES!C1291</f>
        <v>0</v>
      </c>
      <c r="D1291" s="97">
        <f>ESTUDIANTES!D1291</f>
        <v>0</v>
      </c>
      <c r="E1291" s="97"/>
      <c r="F1291" s="97"/>
      <c r="G1291" s="97"/>
      <c r="H1291" s="57">
        <f>ESTUDIANTES!H1291</f>
        <v>0</v>
      </c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  <c r="AL1291" s="54"/>
      <c r="AM1291" s="54"/>
      <c r="AN1291" s="54"/>
      <c r="AO1291" s="54"/>
      <c r="AP1291" s="54"/>
      <c r="AQ1291" s="54"/>
      <c r="AR1291" s="54"/>
      <c r="AS1291" s="54"/>
      <c r="AT1291" s="54"/>
      <c r="AU1291" s="54"/>
      <c r="AV1291" s="54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  <c r="BV1291" s="54"/>
      <c r="BW1291" s="54"/>
      <c r="BX1291" s="54"/>
      <c r="BY1291" s="54"/>
      <c r="BZ1291" s="54"/>
      <c r="CA1291" s="54"/>
      <c r="CB1291" s="54"/>
      <c r="CC1291" s="54"/>
      <c r="CD1291" s="54"/>
      <c r="CE1291" s="54"/>
      <c r="CF1291" s="54"/>
      <c r="CG1291" s="54"/>
      <c r="CH1291" s="54"/>
      <c r="CI1291" s="54"/>
      <c r="CJ1291" s="54"/>
      <c r="CK1291" s="54"/>
      <c r="CL1291" s="54"/>
      <c r="CM1291" s="54"/>
      <c r="CN1291" s="54"/>
      <c r="CO1291" s="54"/>
      <c r="CP1291" s="54"/>
      <c r="CQ1291" s="54"/>
      <c r="CR1291" s="54"/>
      <c r="CS1291" s="54"/>
      <c r="CT1291" s="54"/>
      <c r="CU1291" s="54"/>
      <c r="CV1291" s="54"/>
      <c r="CW1291" s="54"/>
      <c r="CX1291" s="54"/>
      <c r="CY1291" s="54"/>
      <c r="CZ1291" s="54"/>
      <c r="DA1291" s="54"/>
      <c r="DB1291" s="54"/>
      <c r="DC1291" s="54"/>
      <c r="DD1291" s="54"/>
      <c r="DE1291" s="54"/>
      <c r="DF1291" s="54"/>
      <c r="DG1291" s="54"/>
      <c r="DH1291" s="54"/>
      <c r="DI1291" s="54"/>
      <c r="DJ1291" s="54"/>
      <c r="DK1291" s="54"/>
      <c r="DL1291" s="54"/>
      <c r="DM1291" s="54"/>
      <c r="DN1291" s="54"/>
      <c r="DO1291" s="54"/>
      <c r="DP1291" s="54"/>
      <c r="DQ1291" s="54"/>
      <c r="DR1291" s="54"/>
      <c r="DS1291" s="54"/>
      <c r="DT1291" s="54"/>
      <c r="DU1291" s="54"/>
      <c r="DV1291" s="54"/>
      <c r="DW1291" s="54"/>
      <c r="DX1291" s="54"/>
      <c r="DY1291" s="54"/>
      <c r="DZ1291" s="54"/>
      <c r="EA1291" s="54"/>
      <c r="EB1291" s="54"/>
      <c r="EC1291" s="54"/>
      <c r="ED1291" s="54"/>
      <c r="EE1291" s="54"/>
      <c r="EF1291" s="54"/>
      <c r="EG1291" s="54"/>
      <c r="EH1291" s="54"/>
      <c r="EI1291" s="54"/>
      <c r="EJ1291" s="54"/>
      <c r="EK1291" s="54"/>
      <c r="EL1291" s="54"/>
      <c r="EM1291" s="54"/>
      <c r="EN1291" s="54"/>
      <c r="EO1291" s="54"/>
      <c r="EP1291" s="54"/>
      <c r="EQ1291" s="54"/>
      <c r="ER1291" s="54"/>
      <c r="ES1291" s="54"/>
      <c r="ET1291" s="54"/>
      <c r="EU1291" s="54"/>
      <c r="EV1291" s="54"/>
      <c r="EW1291" s="54"/>
      <c r="EX1291" s="54"/>
      <c r="EY1291" s="54"/>
      <c r="EZ1291" s="54"/>
      <c r="FA1291" s="54"/>
      <c r="FB1291" s="54"/>
      <c r="FC1291" s="54"/>
      <c r="FD1291" s="54"/>
      <c r="FE1291" s="54"/>
      <c r="FF1291" s="54"/>
      <c r="FG1291" s="54"/>
      <c r="FH1291" s="54"/>
      <c r="FI1291" s="54"/>
      <c r="FJ1291" s="54"/>
      <c r="FK1291" s="54"/>
      <c r="FL1291" s="54"/>
      <c r="FM1291" s="54"/>
      <c r="FN1291" s="54"/>
      <c r="FO1291" s="54"/>
      <c r="FP1291" s="54"/>
      <c r="FQ1291" s="54"/>
      <c r="FR1291" s="54"/>
      <c r="FS1291" s="54"/>
      <c r="FT1291" s="54"/>
      <c r="FU1291" s="54"/>
      <c r="FV1291" s="54"/>
      <c r="FW1291" s="54"/>
      <c r="FX1291" s="54"/>
      <c r="FY1291" s="54"/>
      <c r="FZ1291" s="54"/>
      <c r="GA1291" s="54"/>
      <c r="GB1291" s="54"/>
      <c r="GC1291" s="54"/>
      <c r="GD1291" s="54"/>
      <c r="GE1291" s="54"/>
      <c r="GF1291" s="54"/>
      <c r="GG1291" s="54"/>
      <c r="GH1291" s="54"/>
      <c r="GI1291" s="54"/>
      <c r="GJ1291" s="54"/>
      <c r="GK1291" s="54"/>
      <c r="GL1291" s="54"/>
      <c r="GM1291" s="54"/>
      <c r="GN1291" s="54"/>
      <c r="GO1291" s="54"/>
      <c r="GP1291" s="54"/>
      <c r="GQ1291" s="54"/>
      <c r="GR1291" s="54"/>
      <c r="GS1291" s="54"/>
      <c r="GT1291" s="54"/>
      <c r="GU1291" s="54"/>
      <c r="GV1291" s="54"/>
      <c r="GW1291" s="54"/>
      <c r="GX1291" s="54"/>
      <c r="GY1291" s="54"/>
      <c r="GZ1291" s="54"/>
      <c r="HA1291" s="54"/>
      <c r="HB1291" s="54"/>
      <c r="HC1291" s="54"/>
      <c r="HD1291" s="54"/>
      <c r="HE1291" s="54"/>
      <c r="HF1291" s="54"/>
      <c r="HG1291" s="54"/>
      <c r="HH1291" s="54"/>
      <c r="HI1291" s="54"/>
      <c r="HJ1291" s="54"/>
      <c r="HK1291" s="54"/>
      <c r="HL1291" s="54"/>
      <c r="HM1291" s="54"/>
      <c r="HN1291" s="54"/>
      <c r="HO1291" s="54"/>
      <c r="HP1291" s="54"/>
      <c r="HQ1291" s="54"/>
      <c r="HR1291" s="54"/>
      <c r="HS1291" s="54"/>
      <c r="HT1291" s="54"/>
      <c r="HU1291" s="54"/>
      <c r="HV1291" s="54"/>
      <c r="HW1291" s="54"/>
      <c r="HX1291" s="54"/>
      <c r="HY1291" s="54"/>
      <c r="HZ1291" s="54"/>
      <c r="IA1291" s="54"/>
      <c r="IB1291" s="54"/>
      <c r="IC1291" s="54"/>
      <c r="ID1291" s="54"/>
      <c r="IE1291" s="54"/>
      <c r="IF1291" s="54"/>
      <c r="IG1291" s="54"/>
      <c r="IH1291" s="54"/>
      <c r="II1291" s="54"/>
      <c r="IJ1291" s="54"/>
      <c r="IK1291" s="54"/>
      <c r="IL1291" s="54"/>
      <c r="IM1291" s="54"/>
      <c r="IN1291" s="54"/>
      <c r="IO1291" s="54"/>
      <c r="IP1291" s="54"/>
      <c r="IQ1291" s="54"/>
      <c r="IR1291" s="54"/>
      <c r="IS1291" s="54"/>
      <c r="IT1291" s="54"/>
      <c r="IU1291" s="54"/>
      <c r="IV1291" s="54"/>
      <c r="IW1291" s="54"/>
      <c r="IX1291" s="54"/>
      <c r="IY1291" s="54"/>
      <c r="IZ1291" s="54"/>
      <c r="JA1291" s="16"/>
      <c r="JB1291" s="16"/>
      <c r="JC1291" s="16"/>
      <c r="JD1291" s="16"/>
    </row>
    <row r="1292" spans="1:264" s="6" customFormat="1" x14ac:dyDescent="0.25">
      <c r="A1292" s="55">
        <v>1288</v>
      </c>
      <c r="B1292" s="56">
        <f>ESTUDIANTES!B1292</f>
        <v>0</v>
      </c>
      <c r="C1292" s="56">
        <f>ESTUDIANTES!C1292</f>
        <v>0</v>
      </c>
      <c r="D1292" s="97">
        <f>ESTUDIANTES!D1292</f>
        <v>0</v>
      </c>
      <c r="E1292" s="97"/>
      <c r="F1292" s="97"/>
      <c r="G1292" s="97"/>
      <c r="H1292" s="57">
        <f>ESTUDIANTES!H1292</f>
        <v>0</v>
      </c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  <c r="AL1292" s="54"/>
      <c r="AM1292" s="54"/>
      <c r="AN1292" s="54"/>
      <c r="AO1292" s="54"/>
      <c r="AP1292" s="54"/>
      <c r="AQ1292" s="54"/>
      <c r="AR1292" s="54"/>
      <c r="AS1292" s="54"/>
      <c r="AT1292" s="54"/>
      <c r="AU1292" s="54"/>
      <c r="AV1292" s="54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  <c r="BV1292" s="54"/>
      <c r="BW1292" s="54"/>
      <c r="BX1292" s="54"/>
      <c r="BY1292" s="54"/>
      <c r="BZ1292" s="54"/>
      <c r="CA1292" s="54"/>
      <c r="CB1292" s="54"/>
      <c r="CC1292" s="54"/>
      <c r="CD1292" s="54"/>
      <c r="CE1292" s="54"/>
      <c r="CF1292" s="54"/>
      <c r="CG1292" s="54"/>
      <c r="CH1292" s="54"/>
      <c r="CI1292" s="54"/>
      <c r="CJ1292" s="54"/>
      <c r="CK1292" s="54"/>
      <c r="CL1292" s="54"/>
      <c r="CM1292" s="54"/>
      <c r="CN1292" s="54"/>
      <c r="CO1292" s="54"/>
      <c r="CP1292" s="54"/>
      <c r="CQ1292" s="54"/>
      <c r="CR1292" s="54"/>
      <c r="CS1292" s="54"/>
      <c r="CT1292" s="54"/>
      <c r="CU1292" s="54"/>
      <c r="CV1292" s="54"/>
      <c r="CW1292" s="54"/>
      <c r="CX1292" s="54"/>
      <c r="CY1292" s="54"/>
      <c r="CZ1292" s="54"/>
      <c r="DA1292" s="54"/>
      <c r="DB1292" s="54"/>
      <c r="DC1292" s="54"/>
      <c r="DD1292" s="54"/>
      <c r="DE1292" s="54"/>
      <c r="DF1292" s="54"/>
      <c r="DG1292" s="54"/>
      <c r="DH1292" s="54"/>
      <c r="DI1292" s="54"/>
      <c r="DJ1292" s="54"/>
      <c r="DK1292" s="54"/>
      <c r="DL1292" s="54"/>
      <c r="DM1292" s="54"/>
      <c r="DN1292" s="54"/>
      <c r="DO1292" s="54"/>
      <c r="DP1292" s="54"/>
      <c r="DQ1292" s="54"/>
      <c r="DR1292" s="54"/>
      <c r="DS1292" s="54"/>
      <c r="DT1292" s="54"/>
      <c r="DU1292" s="54"/>
      <c r="DV1292" s="54"/>
      <c r="DW1292" s="54"/>
      <c r="DX1292" s="54"/>
      <c r="DY1292" s="54"/>
      <c r="DZ1292" s="54"/>
      <c r="EA1292" s="54"/>
      <c r="EB1292" s="54"/>
      <c r="EC1292" s="54"/>
      <c r="ED1292" s="54"/>
      <c r="EE1292" s="54"/>
      <c r="EF1292" s="54"/>
      <c r="EG1292" s="54"/>
      <c r="EH1292" s="54"/>
      <c r="EI1292" s="54"/>
      <c r="EJ1292" s="54"/>
      <c r="EK1292" s="54"/>
      <c r="EL1292" s="54"/>
      <c r="EM1292" s="54"/>
      <c r="EN1292" s="54"/>
      <c r="EO1292" s="54"/>
      <c r="EP1292" s="54"/>
      <c r="EQ1292" s="54"/>
      <c r="ER1292" s="54"/>
      <c r="ES1292" s="54"/>
      <c r="ET1292" s="54"/>
      <c r="EU1292" s="54"/>
      <c r="EV1292" s="54"/>
      <c r="EW1292" s="54"/>
      <c r="EX1292" s="54"/>
      <c r="EY1292" s="54"/>
      <c r="EZ1292" s="54"/>
      <c r="FA1292" s="54"/>
      <c r="FB1292" s="54"/>
      <c r="FC1292" s="54"/>
      <c r="FD1292" s="54"/>
      <c r="FE1292" s="54"/>
      <c r="FF1292" s="54"/>
      <c r="FG1292" s="54"/>
      <c r="FH1292" s="54"/>
      <c r="FI1292" s="54"/>
      <c r="FJ1292" s="54"/>
      <c r="FK1292" s="54"/>
      <c r="FL1292" s="54"/>
      <c r="FM1292" s="54"/>
      <c r="FN1292" s="54"/>
      <c r="FO1292" s="54"/>
      <c r="FP1292" s="54"/>
      <c r="FQ1292" s="54"/>
      <c r="FR1292" s="54"/>
      <c r="FS1292" s="54"/>
      <c r="FT1292" s="54"/>
      <c r="FU1292" s="54"/>
      <c r="FV1292" s="54"/>
      <c r="FW1292" s="54"/>
      <c r="FX1292" s="54"/>
      <c r="FY1292" s="54"/>
      <c r="FZ1292" s="54"/>
      <c r="GA1292" s="54"/>
      <c r="GB1292" s="54"/>
      <c r="GC1292" s="54"/>
      <c r="GD1292" s="54"/>
      <c r="GE1292" s="54"/>
      <c r="GF1292" s="54"/>
      <c r="GG1292" s="54"/>
      <c r="GH1292" s="54"/>
      <c r="GI1292" s="54"/>
      <c r="GJ1292" s="54"/>
      <c r="GK1292" s="54"/>
      <c r="GL1292" s="54"/>
      <c r="GM1292" s="54"/>
      <c r="GN1292" s="54"/>
      <c r="GO1292" s="54"/>
      <c r="GP1292" s="54"/>
      <c r="GQ1292" s="54"/>
      <c r="GR1292" s="54"/>
      <c r="GS1292" s="54"/>
      <c r="GT1292" s="54"/>
      <c r="GU1292" s="54"/>
      <c r="GV1292" s="54"/>
      <c r="GW1292" s="54"/>
      <c r="GX1292" s="54"/>
      <c r="GY1292" s="54"/>
      <c r="GZ1292" s="54"/>
      <c r="HA1292" s="54"/>
      <c r="HB1292" s="54"/>
      <c r="HC1292" s="54"/>
      <c r="HD1292" s="54"/>
      <c r="HE1292" s="54"/>
      <c r="HF1292" s="54"/>
      <c r="HG1292" s="54"/>
      <c r="HH1292" s="54"/>
      <c r="HI1292" s="54"/>
      <c r="HJ1292" s="54"/>
      <c r="HK1292" s="54"/>
      <c r="HL1292" s="54"/>
      <c r="HM1292" s="54"/>
      <c r="HN1292" s="54"/>
      <c r="HO1292" s="54"/>
      <c r="HP1292" s="54"/>
      <c r="HQ1292" s="54"/>
      <c r="HR1292" s="54"/>
      <c r="HS1292" s="54"/>
      <c r="HT1292" s="54"/>
      <c r="HU1292" s="54"/>
      <c r="HV1292" s="54"/>
      <c r="HW1292" s="54"/>
      <c r="HX1292" s="54"/>
      <c r="HY1292" s="54"/>
      <c r="HZ1292" s="54"/>
      <c r="IA1292" s="54"/>
      <c r="IB1292" s="54"/>
      <c r="IC1292" s="54"/>
      <c r="ID1292" s="54"/>
      <c r="IE1292" s="54"/>
      <c r="IF1292" s="54"/>
      <c r="IG1292" s="54"/>
      <c r="IH1292" s="54"/>
      <c r="II1292" s="54"/>
      <c r="IJ1292" s="54"/>
      <c r="IK1292" s="54"/>
      <c r="IL1292" s="54"/>
      <c r="IM1292" s="54"/>
      <c r="IN1292" s="54"/>
      <c r="IO1292" s="54"/>
      <c r="IP1292" s="54"/>
      <c r="IQ1292" s="54"/>
      <c r="IR1292" s="54"/>
      <c r="IS1292" s="54"/>
      <c r="IT1292" s="54"/>
      <c r="IU1292" s="54"/>
      <c r="IV1292" s="54"/>
      <c r="IW1292" s="54"/>
      <c r="IX1292" s="54"/>
      <c r="IY1292" s="54"/>
      <c r="IZ1292" s="54"/>
      <c r="JA1292" s="16"/>
      <c r="JB1292" s="16"/>
      <c r="JC1292" s="16"/>
      <c r="JD1292" s="16"/>
    </row>
    <row r="1293" spans="1:264" s="6" customFormat="1" x14ac:dyDescent="0.25">
      <c r="A1293" s="55">
        <v>1289</v>
      </c>
      <c r="B1293" s="56">
        <f>ESTUDIANTES!B1293</f>
        <v>0</v>
      </c>
      <c r="C1293" s="56">
        <f>ESTUDIANTES!C1293</f>
        <v>0</v>
      </c>
      <c r="D1293" s="97">
        <f>ESTUDIANTES!D1293</f>
        <v>0</v>
      </c>
      <c r="E1293" s="97"/>
      <c r="F1293" s="97"/>
      <c r="G1293" s="97"/>
      <c r="H1293" s="57">
        <f>ESTUDIANTES!H1293</f>
        <v>0</v>
      </c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  <c r="AL1293" s="54"/>
      <c r="AM1293" s="54"/>
      <c r="AN1293" s="54"/>
      <c r="AO1293" s="54"/>
      <c r="AP1293" s="54"/>
      <c r="AQ1293" s="54"/>
      <c r="AR1293" s="54"/>
      <c r="AS1293" s="54"/>
      <c r="AT1293" s="54"/>
      <c r="AU1293" s="54"/>
      <c r="AV1293" s="54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  <c r="BV1293" s="54"/>
      <c r="BW1293" s="54"/>
      <c r="BX1293" s="54"/>
      <c r="BY1293" s="54"/>
      <c r="BZ1293" s="54"/>
      <c r="CA1293" s="54"/>
      <c r="CB1293" s="54"/>
      <c r="CC1293" s="54"/>
      <c r="CD1293" s="54"/>
      <c r="CE1293" s="54"/>
      <c r="CF1293" s="54"/>
      <c r="CG1293" s="54"/>
      <c r="CH1293" s="54"/>
      <c r="CI1293" s="54"/>
      <c r="CJ1293" s="54"/>
      <c r="CK1293" s="54"/>
      <c r="CL1293" s="54"/>
      <c r="CM1293" s="54"/>
      <c r="CN1293" s="54"/>
      <c r="CO1293" s="54"/>
      <c r="CP1293" s="54"/>
      <c r="CQ1293" s="54"/>
      <c r="CR1293" s="54"/>
      <c r="CS1293" s="54"/>
      <c r="CT1293" s="54"/>
      <c r="CU1293" s="54"/>
      <c r="CV1293" s="54"/>
      <c r="CW1293" s="54"/>
      <c r="CX1293" s="54"/>
      <c r="CY1293" s="54"/>
      <c r="CZ1293" s="54"/>
      <c r="DA1293" s="54"/>
      <c r="DB1293" s="54"/>
      <c r="DC1293" s="54"/>
      <c r="DD1293" s="54"/>
      <c r="DE1293" s="54"/>
      <c r="DF1293" s="54"/>
      <c r="DG1293" s="54"/>
      <c r="DH1293" s="54"/>
      <c r="DI1293" s="54"/>
      <c r="DJ1293" s="54"/>
      <c r="DK1293" s="54"/>
      <c r="DL1293" s="54"/>
      <c r="DM1293" s="54"/>
      <c r="DN1293" s="54"/>
      <c r="DO1293" s="54"/>
      <c r="DP1293" s="54"/>
      <c r="DQ1293" s="54"/>
      <c r="DR1293" s="54"/>
      <c r="DS1293" s="54"/>
      <c r="DT1293" s="54"/>
      <c r="DU1293" s="54"/>
      <c r="DV1293" s="54"/>
      <c r="DW1293" s="54"/>
      <c r="DX1293" s="54"/>
      <c r="DY1293" s="54"/>
      <c r="DZ1293" s="54"/>
      <c r="EA1293" s="54"/>
      <c r="EB1293" s="54"/>
      <c r="EC1293" s="54"/>
      <c r="ED1293" s="54"/>
      <c r="EE1293" s="54"/>
      <c r="EF1293" s="54"/>
      <c r="EG1293" s="54"/>
      <c r="EH1293" s="54"/>
      <c r="EI1293" s="54"/>
      <c r="EJ1293" s="54"/>
      <c r="EK1293" s="54"/>
      <c r="EL1293" s="54"/>
      <c r="EM1293" s="54"/>
      <c r="EN1293" s="54"/>
      <c r="EO1293" s="54"/>
      <c r="EP1293" s="54"/>
      <c r="EQ1293" s="54"/>
      <c r="ER1293" s="54"/>
      <c r="ES1293" s="54"/>
      <c r="ET1293" s="54"/>
      <c r="EU1293" s="54"/>
      <c r="EV1293" s="54"/>
      <c r="EW1293" s="54"/>
      <c r="EX1293" s="54"/>
      <c r="EY1293" s="54"/>
      <c r="EZ1293" s="54"/>
      <c r="FA1293" s="54"/>
      <c r="FB1293" s="54"/>
      <c r="FC1293" s="54"/>
      <c r="FD1293" s="54"/>
      <c r="FE1293" s="54"/>
      <c r="FF1293" s="54"/>
      <c r="FG1293" s="54"/>
      <c r="FH1293" s="54"/>
      <c r="FI1293" s="54"/>
      <c r="FJ1293" s="54"/>
      <c r="FK1293" s="54"/>
      <c r="FL1293" s="54"/>
      <c r="FM1293" s="54"/>
      <c r="FN1293" s="54"/>
      <c r="FO1293" s="54"/>
      <c r="FP1293" s="54"/>
      <c r="FQ1293" s="54"/>
      <c r="FR1293" s="54"/>
      <c r="FS1293" s="54"/>
      <c r="FT1293" s="54"/>
      <c r="FU1293" s="54"/>
      <c r="FV1293" s="54"/>
      <c r="FW1293" s="54"/>
      <c r="FX1293" s="54"/>
      <c r="FY1293" s="54"/>
      <c r="FZ1293" s="54"/>
      <c r="GA1293" s="54"/>
      <c r="GB1293" s="54"/>
      <c r="GC1293" s="54"/>
      <c r="GD1293" s="54"/>
      <c r="GE1293" s="54"/>
      <c r="GF1293" s="54"/>
      <c r="GG1293" s="54"/>
      <c r="GH1293" s="54"/>
      <c r="GI1293" s="54"/>
      <c r="GJ1293" s="54"/>
      <c r="GK1293" s="54"/>
      <c r="GL1293" s="54"/>
      <c r="GM1293" s="54"/>
      <c r="GN1293" s="54"/>
      <c r="GO1293" s="54"/>
      <c r="GP1293" s="54"/>
      <c r="GQ1293" s="54"/>
      <c r="GR1293" s="54"/>
      <c r="GS1293" s="54"/>
      <c r="GT1293" s="54"/>
      <c r="GU1293" s="54"/>
      <c r="GV1293" s="54"/>
      <c r="GW1293" s="54"/>
      <c r="GX1293" s="54"/>
      <c r="GY1293" s="54"/>
      <c r="GZ1293" s="54"/>
      <c r="HA1293" s="54"/>
      <c r="HB1293" s="54"/>
      <c r="HC1293" s="54"/>
      <c r="HD1293" s="54"/>
      <c r="HE1293" s="54"/>
      <c r="HF1293" s="54"/>
      <c r="HG1293" s="54"/>
      <c r="HH1293" s="54"/>
      <c r="HI1293" s="54"/>
      <c r="HJ1293" s="54"/>
      <c r="HK1293" s="54"/>
      <c r="HL1293" s="54"/>
      <c r="HM1293" s="54"/>
      <c r="HN1293" s="54"/>
      <c r="HO1293" s="54"/>
      <c r="HP1293" s="54"/>
      <c r="HQ1293" s="54"/>
      <c r="HR1293" s="54"/>
      <c r="HS1293" s="54"/>
      <c r="HT1293" s="54"/>
      <c r="HU1293" s="54"/>
      <c r="HV1293" s="54"/>
      <c r="HW1293" s="54"/>
      <c r="HX1293" s="54"/>
      <c r="HY1293" s="54"/>
      <c r="HZ1293" s="54"/>
      <c r="IA1293" s="54"/>
      <c r="IB1293" s="54"/>
      <c r="IC1293" s="54"/>
      <c r="ID1293" s="54"/>
      <c r="IE1293" s="54"/>
      <c r="IF1293" s="54"/>
      <c r="IG1293" s="54"/>
      <c r="IH1293" s="54"/>
      <c r="II1293" s="54"/>
      <c r="IJ1293" s="54"/>
      <c r="IK1293" s="54"/>
      <c r="IL1293" s="54"/>
      <c r="IM1293" s="54"/>
      <c r="IN1293" s="54"/>
      <c r="IO1293" s="54"/>
      <c r="IP1293" s="54"/>
      <c r="IQ1293" s="54"/>
      <c r="IR1293" s="54"/>
      <c r="IS1293" s="54"/>
      <c r="IT1293" s="54"/>
      <c r="IU1293" s="54"/>
      <c r="IV1293" s="54"/>
      <c r="IW1293" s="54"/>
      <c r="IX1293" s="54"/>
      <c r="IY1293" s="54"/>
      <c r="IZ1293" s="54"/>
      <c r="JA1293" s="16"/>
      <c r="JB1293" s="16"/>
      <c r="JC1293" s="16"/>
      <c r="JD1293" s="16"/>
    </row>
    <row r="1294" spans="1:264" s="6" customFormat="1" x14ac:dyDescent="0.25">
      <c r="A1294" s="55">
        <v>1290</v>
      </c>
      <c r="B1294" s="56">
        <f>ESTUDIANTES!B1294</f>
        <v>0</v>
      </c>
      <c r="C1294" s="56">
        <f>ESTUDIANTES!C1294</f>
        <v>0</v>
      </c>
      <c r="D1294" s="97">
        <f>ESTUDIANTES!D1294</f>
        <v>0</v>
      </c>
      <c r="E1294" s="97"/>
      <c r="F1294" s="97"/>
      <c r="G1294" s="97"/>
      <c r="H1294" s="57">
        <f>ESTUDIANTES!H1294</f>
        <v>0</v>
      </c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  <c r="V1294" s="54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  <c r="AL1294" s="54"/>
      <c r="AM1294" s="54"/>
      <c r="AN1294" s="54"/>
      <c r="AO1294" s="54"/>
      <c r="AP1294" s="54"/>
      <c r="AQ1294" s="54"/>
      <c r="AR1294" s="54"/>
      <c r="AS1294" s="54"/>
      <c r="AT1294" s="54"/>
      <c r="AU1294" s="54"/>
      <c r="AV1294" s="54"/>
      <c r="AW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  <c r="BO1294" s="54"/>
      <c r="BP1294" s="54"/>
      <c r="BQ1294" s="54"/>
      <c r="BR1294" s="54"/>
      <c r="BS1294" s="54"/>
      <c r="BT1294" s="54"/>
      <c r="BU1294" s="54"/>
      <c r="BV1294" s="54"/>
      <c r="BW1294" s="54"/>
      <c r="BX1294" s="54"/>
      <c r="BY1294" s="54"/>
      <c r="BZ1294" s="54"/>
      <c r="CA1294" s="54"/>
      <c r="CB1294" s="54"/>
      <c r="CC1294" s="54"/>
      <c r="CD1294" s="54"/>
      <c r="CE1294" s="54"/>
      <c r="CF1294" s="54"/>
      <c r="CG1294" s="54"/>
      <c r="CH1294" s="54"/>
      <c r="CI1294" s="54"/>
      <c r="CJ1294" s="54"/>
      <c r="CK1294" s="54"/>
      <c r="CL1294" s="54"/>
      <c r="CM1294" s="54"/>
      <c r="CN1294" s="54"/>
      <c r="CO1294" s="54"/>
      <c r="CP1294" s="54"/>
      <c r="CQ1294" s="54"/>
      <c r="CR1294" s="54"/>
      <c r="CS1294" s="54"/>
      <c r="CT1294" s="54"/>
      <c r="CU1294" s="54"/>
      <c r="CV1294" s="54"/>
      <c r="CW1294" s="54"/>
      <c r="CX1294" s="54"/>
      <c r="CY1294" s="54"/>
      <c r="CZ1294" s="54"/>
      <c r="DA1294" s="54"/>
      <c r="DB1294" s="54"/>
      <c r="DC1294" s="54"/>
      <c r="DD1294" s="54"/>
      <c r="DE1294" s="54"/>
      <c r="DF1294" s="54"/>
      <c r="DG1294" s="54"/>
      <c r="DH1294" s="54"/>
      <c r="DI1294" s="54"/>
      <c r="DJ1294" s="54"/>
      <c r="DK1294" s="54"/>
      <c r="DL1294" s="54"/>
      <c r="DM1294" s="54"/>
      <c r="DN1294" s="54"/>
      <c r="DO1294" s="54"/>
      <c r="DP1294" s="54"/>
      <c r="DQ1294" s="54"/>
      <c r="DR1294" s="54"/>
      <c r="DS1294" s="54"/>
      <c r="DT1294" s="54"/>
      <c r="DU1294" s="54"/>
      <c r="DV1294" s="54"/>
      <c r="DW1294" s="54"/>
      <c r="DX1294" s="54"/>
      <c r="DY1294" s="54"/>
      <c r="DZ1294" s="54"/>
      <c r="EA1294" s="54"/>
      <c r="EB1294" s="54"/>
      <c r="EC1294" s="54"/>
      <c r="ED1294" s="54"/>
      <c r="EE1294" s="54"/>
      <c r="EF1294" s="54"/>
      <c r="EG1294" s="54"/>
      <c r="EH1294" s="54"/>
      <c r="EI1294" s="54"/>
      <c r="EJ1294" s="54"/>
      <c r="EK1294" s="54"/>
      <c r="EL1294" s="54"/>
      <c r="EM1294" s="54"/>
      <c r="EN1294" s="54"/>
      <c r="EO1294" s="54"/>
      <c r="EP1294" s="54"/>
      <c r="EQ1294" s="54"/>
      <c r="ER1294" s="54"/>
      <c r="ES1294" s="54"/>
      <c r="ET1294" s="54"/>
      <c r="EU1294" s="54"/>
      <c r="EV1294" s="54"/>
      <c r="EW1294" s="54"/>
      <c r="EX1294" s="54"/>
      <c r="EY1294" s="54"/>
      <c r="EZ1294" s="54"/>
      <c r="FA1294" s="54"/>
      <c r="FB1294" s="54"/>
      <c r="FC1294" s="54"/>
      <c r="FD1294" s="54"/>
      <c r="FE1294" s="54"/>
      <c r="FF1294" s="54"/>
      <c r="FG1294" s="54"/>
      <c r="FH1294" s="54"/>
      <c r="FI1294" s="54"/>
      <c r="FJ1294" s="54"/>
      <c r="FK1294" s="54"/>
      <c r="FL1294" s="54"/>
      <c r="FM1294" s="54"/>
      <c r="FN1294" s="54"/>
      <c r="FO1294" s="54"/>
      <c r="FP1294" s="54"/>
      <c r="FQ1294" s="54"/>
      <c r="FR1294" s="54"/>
      <c r="FS1294" s="54"/>
      <c r="FT1294" s="54"/>
      <c r="FU1294" s="54"/>
      <c r="FV1294" s="54"/>
      <c r="FW1294" s="54"/>
      <c r="FX1294" s="54"/>
      <c r="FY1294" s="54"/>
      <c r="FZ1294" s="54"/>
      <c r="GA1294" s="54"/>
      <c r="GB1294" s="54"/>
      <c r="GC1294" s="54"/>
      <c r="GD1294" s="54"/>
      <c r="GE1294" s="54"/>
      <c r="GF1294" s="54"/>
      <c r="GG1294" s="54"/>
      <c r="GH1294" s="54"/>
      <c r="GI1294" s="54"/>
      <c r="GJ1294" s="54"/>
      <c r="GK1294" s="54"/>
      <c r="GL1294" s="54"/>
      <c r="GM1294" s="54"/>
      <c r="GN1294" s="54"/>
      <c r="GO1294" s="54"/>
      <c r="GP1294" s="54"/>
      <c r="GQ1294" s="54"/>
      <c r="GR1294" s="54"/>
      <c r="GS1294" s="54"/>
      <c r="GT1294" s="54"/>
      <c r="GU1294" s="54"/>
      <c r="GV1294" s="54"/>
      <c r="GW1294" s="54"/>
      <c r="GX1294" s="54"/>
      <c r="GY1294" s="54"/>
      <c r="GZ1294" s="54"/>
      <c r="HA1294" s="54"/>
      <c r="HB1294" s="54"/>
      <c r="HC1294" s="54"/>
      <c r="HD1294" s="54"/>
      <c r="HE1294" s="54"/>
      <c r="HF1294" s="54"/>
      <c r="HG1294" s="54"/>
      <c r="HH1294" s="54"/>
      <c r="HI1294" s="54"/>
      <c r="HJ1294" s="54"/>
      <c r="HK1294" s="54"/>
      <c r="HL1294" s="54"/>
      <c r="HM1294" s="54"/>
      <c r="HN1294" s="54"/>
      <c r="HO1294" s="54"/>
      <c r="HP1294" s="54"/>
      <c r="HQ1294" s="54"/>
      <c r="HR1294" s="54"/>
      <c r="HS1294" s="54"/>
      <c r="HT1294" s="54"/>
      <c r="HU1294" s="54"/>
      <c r="HV1294" s="54"/>
      <c r="HW1294" s="54"/>
      <c r="HX1294" s="54"/>
      <c r="HY1294" s="54"/>
      <c r="HZ1294" s="54"/>
      <c r="IA1294" s="54"/>
      <c r="IB1294" s="54"/>
      <c r="IC1294" s="54"/>
      <c r="ID1294" s="54"/>
      <c r="IE1294" s="54"/>
      <c r="IF1294" s="54"/>
      <c r="IG1294" s="54"/>
      <c r="IH1294" s="54"/>
      <c r="II1294" s="54"/>
      <c r="IJ1294" s="54"/>
      <c r="IK1294" s="54"/>
      <c r="IL1294" s="54"/>
      <c r="IM1294" s="54"/>
      <c r="IN1294" s="54"/>
      <c r="IO1294" s="54"/>
      <c r="IP1294" s="54"/>
      <c r="IQ1294" s="54"/>
      <c r="IR1294" s="54"/>
      <c r="IS1294" s="54"/>
      <c r="IT1294" s="54"/>
      <c r="IU1294" s="54"/>
      <c r="IV1294" s="54"/>
      <c r="IW1294" s="54"/>
      <c r="IX1294" s="54"/>
      <c r="IY1294" s="54"/>
      <c r="IZ1294" s="54"/>
      <c r="JA1294" s="16"/>
      <c r="JB1294" s="16"/>
      <c r="JC1294" s="16"/>
      <c r="JD1294" s="16"/>
    </row>
    <row r="1295" spans="1:264" s="6" customFormat="1" x14ac:dyDescent="0.25">
      <c r="A1295" s="55">
        <v>1291</v>
      </c>
      <c r="B1295" s="56">
        <f>ESTUDIANTES!B1295</f>
        <v>0</v>
      </c>
      <c r="C1295" s="56">
        <f>ESTUDIANTES!C1295</f>
        <v>0</v>
      </c>
      <c r="D1295" s="97">
        <f>ESTUDIANTES!D1295</f>
        <v>0</v>
      </c>
      <c r="E1295" s="97"/>
      <c r="F1295" s="97"/>
      <c r="G1295" s="97"/>
      <c r="H1295" s="57">
        <f>ESTUDIANTES!H1295</f>
        <v>0</v>
      </c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54"/>
      <c r="U1295" s="54"/>
      <c r="V1295" s="54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  <c r="AL1295" s="54"/>
      <c r="AM1295" s="54"/>
      <c r="AN1295" s="54"/>
      <c r="AO1295" s="54"/>
      <c r="AP1295" s="54"/>
      <c r="AQ1295" s="54"/>
      <c r="AR1295" s="54"/>
      <c r="AS1295" s="54"/>
      <c r="AT1295" s="54"/>
      <c r="AU1295" s="54"/>
      <c r="AV1295" s="54"/>
      <c r="AW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  <c r="BO1295" s="54"/>
      <c r="BP1295" s="54"/>
      <c r="BQ1295" s="54"/>
      <c r="BR1295" s="54"/>
      <c r="BS1295" s="54"/>
      <c r="BT1295" s="54"/>
      <c r="BU1295" s="54"/>
      <c r="BV1295" s="54"/>
      <c r="BW1295" s="54"/>
      <c r="BX1295" s="54"/>
      <c r="BY1295" s="54"/>
      <c r="BZ1295" s="54"/>
      <c r="CA1295" s="54"/>
      <c r="CB1295" s="54"/>
      <c r="CC1295" s="54"/>
      <c r="CD1295" s="54"/>
      <c r="CE1295" s="54"/>
      <c r="CF1295" s="54"/>
      <c r="CG1295" s="54"/>
      <c r="CH1295" s="54"/>
      <c r="CI1295" s="54"/>
      <c r="CJ1295" s="54"/>
      <c r="CK1295" s="54"/>
      <c r="CL1295" s="54"/>
      <c r="CM1295" s="54"/>
      <c r="CN1295" s="54"/>
      <c r="CO1295" s="54"/>
      <c r="CP1295" s="54"/>
      <c r="CQ1295" s="54"/>
      <c r="CR1295" s="54"/>
      <c r="CS1295" s="54"/>
      <c r="CT1295" s="54"/>
      <c r="CU1295" s="54"/>
      <c r="CV1295" s="54"/>
      <c r="CW1295" s="54"/>
      <c r="CX1295" s="54"/>
      <c r="CY1295" s="54"/>
      <c r="CZ1295" s="54"/>
      <c r="DA1295" s="54"/>
      <c r="DB1295" s="54"/>
      <c r="DC1295" s="54"/>
      <c r="DD1295" s="54"/>
      <c r="DE1295" s="54"/>
      <c r="DF1295" s="54"/>
      <c r="DG1295" s="54"/>
      <c r="DH1295" s="54"/>
      <c r="DI1295" s="54"/>
      <c r="DJ1295" s="54"/>
      <c r="DK1295" s="54"/>
      <c r="DL1295" s="54"/>
      <c r="DM1295" s="54"/>
      <c r="DN1295" s="54"/>
      <c r="DO1295" s="54"/>
      <c r="DP1295" s="54"/>
      <c r="DQ1295" s="54"/>
      <c r="DR1295" s="54"/>
      <c r="DS1295" s="54"/>
      <c r="DT1295" s="54"/>
      <c r="DU1295" s="54"/>
      <c r="DV1295" s="54"/>
      <c r="DW1295" s="54"/>
      <c r="DX1295" s="54"/>
      <c r="DY1295" s="54"/>
      <c r="DZ1295" s="54"/>
      <c r="EA1295" s="54"/>
      <c r="EB1295" s="54"/>
      <c r="EC1295" s="54"/>
      <c r="ED1295" s="54"/>
      <c r="EE1295" s="54"/>
      <c r="EF1295" s="54"/>
      <c r="EG1295" s="54"/>
      <c r="EH1295" s="54"/>
      <c r="EI1295" s="54"/>
      <c r="EJ1295" s="54"/>
      <c r="EK1295" s="54"/>
      <c r="EL1295" s="54"/>
      <c r="EM1295" s="54"/>
      <c r="EN1295" s="54"/>
      <c r="EO1295" s="54"/>
      <c r="EP1295" s="54"/>
      <c r="EQ1295" s="54"/>
      <c r="ER1295" s="54"/>
      <c r="ES1295" s="54"/>
      <c r="ET1295" s="54"/>
      <c r="EU1295" s="54"/>
      <c r="EV1295" s="54"/>
      <c r="EW1295" s="54"/>
      <c r="EX1295" s="54"/>
      <c r="EY1295" s="54"/>
      <c r="EZ1295" s="54"/>
      <c r="FA1295" s="54"/>
      <c r="FB1295" s="54"/>
      <c r="FC1295" s="54"/>
      <c r="FD1295" s="54"/>
      <c r="FE1295" s="54"/>
      <c r="FF1295" s="54"/>
      <c r="FG1295" s="54"/>
      <c r="FH1295" s="54"/>
      <c r="FI1295" s="54"/>
      <c r="FJ1295" s="54"/>
      <c r="FK1295" s="54"/>
      <c r="FL1295" s="54"/>
      <c r="FM1295" s="54"/>
      <c r="FN1295" s="54"/>
      <c r="FO1295" s="54"/>
      <c r="FP1295" s="54"/>
      <c r="FQ1295" s="54"/>
      <c r="FR1295" s="54"/>
      <c r="FS1295" s="54"/>
      <c r="FT1295" s="54"/>
      <c r="FU1295" s="54"/>
      <c r="FV1295" s="54"/>
      <c r="FW1295" s="54"/>
      <c r="FX1295" s="54"/>
      <c r="FY1295" s="54"/>
      <c r="FZ1295" s="54"/>
      <c r="GA1295" s="54"/>
      <c r="GB1295" s="54"/>
      <c r="GC1295" s="54"/>
      <c r="GD1295" s="54"/>
      <c r="GE1295" s="54"/>
      <c r="GF1295" s="54"/>
      <c r="GG1295" s="54"/>
      <c r="GH1295" s="54"/>
      <c r="GI1295" s="54"/>
      <c r="GJ1295" s="54"/>
      <c r="GK1295" s="54"/>
      <c r="GL1295" s="54"/>
      <c r="GM1295" s="54"/>
      <c r="GN1295" s="54"/>
      <c r="GO1295" s="54"/>
      <c r="GP1295" s="54"/>
      <c r="GQ1295" s="54"/>
      <c r="GR1295" s="54"/>
      <c r="GS1295" s="54"/>
      <c r="GT1295" s="54"/>
      <c r="GU1295" s="54"/>
      <c r="GV1295" s="54"/>
      <c r="GW1295" s="54"/>
      <c r="GX1295" s="54"/>
      <c r="GY1295" s="54"/>
      <c r="GZ1295" s="54"/>
      <c r="HA1295" s="54"/>
      <c r="HB1295" s="54"/>
      <c r="HC1295" s="54"/>
      <c r="HD1295" s="54"/>
      <c r="HE1295" s="54"/>
      <c r="HF1295" s="54"/>
      <c r="HG1295" s="54"/>
      <c r="HH1295" s="54"/>
      <c r="HI1295" s="54"/>
      <c r="HJ1295" s="54"/>
      <c r="HK1295" s="54"/>
      <c r="HL1295" s="54"/>
      <c r="HM1295" s="54"/>
      <c r="HN1295" s="54"/>
      <c r="HO1295" s="54"/>
      <c r="HP1295" s="54"/>
      <c r="HQ1295" s="54"/>
      <c r="HR1295" s="54"/>
      <c r="HS1295" s="54"/>
      <c r="HT1295" s="54"/>
      <c r="HU1295" s="54"/>
      <c r="HV1295" s="54"/>
      <c r="HW1295" s="54"/>
      <c r="HX1295" s="54"/>
      <c r="HY1295" s="54"/>
      <c r="HZ1295" s="54"/>
      <c r="IA1295" s="54"/>
      <c r="IB1295" s="54"/>
      <c r="IC1295" s="54"/>
      <c r="ID1295" s="54"/>
      <c r="IE1295" s="54"/>
      <c r="IF1295" s="54"/>
      <c r="IG1295" s="54"/>
      <c r="IH1295" s="54"/>
      <c r="II1295" s="54"/>
      <c r="IJ1295" s="54"/>
      <c r="IK1295" s="54"/>
      <c r="IL1295" s="54"/>
      <c r="IM1295" s="54"/>
      <c r="IN1295" s="54"/>
      <c r="IO1295" s="54"/>
      <c r="IP1295" s="54"/>
      <c r="IQ1295" s="54"/>
      <c r="IR1295" s="54"/>
      <c r="IS1295" s="54"/>
      <c r="IT1295" s="54"/>
      <c r="IU1295" s="54"/>
      <c r="IV1295" s="54"/>
      <c r="IW1295" s="54"/>
      <c r="IX1295" s="54"/>
      <c r="IY1295" s="54"/>
      <c r="IZ1295" s="54"/>
      <c r="JA1295" s="16"/>
      <c r="JB1295" s="16"/>
      <c r="JC1295" s="16"/>
      <c r="JD1295" s="16"/>
    </row>
    <row r="1296" spans="1:264" s="6" customFormat="1" x14ac:dyDescent="0.25">
      <c r="A1296" s="55">
        <v>1292</v>
      </c>
      <c r="B1296" s="56">
        <f>ESTUDIANTES!B1296</f>
        <v>0</v>
      </c>
      <c r="C1296" s="56">
        <f>ESTUDIANTES!C1296</f>
        <v>0</v>
      </c>
      <c r="D1296" s="97">
        <f>ESTUDIANTES!D1296</f>
        <v>0</v>
      </c>
      <c r="E1296" s="97"/>
      <c r="F1296" s="97"/>
      <c r="G1296" s="97"/>
      <c r="H1296" s="57">
        <f>ESTUDIANTES!H1296</f>
        <v>0</v>
      </c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  <c r="AL1296" s="54"/>
      <c r="AM1296" s="54"/>
      <c r="AN1296" s="54"/>
      <c r="AO1296" s="54"/>
      <c r="AP1296" s="54"/>
      <c r="AQ1296" s="54"/>
      <c r="AR1296" s="54"/>
      <c r="AS1296" s="54"/>
      <c r="AT1296" s="54"/>
      <c r="AU1296" s="54"/>
      <c r="AV1296" s="54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  <c r="BV1296" s="54"/>
      <c r="BW1296" s="54"/>
      <c r="BX1296" s="54"/>
      <c r="BY1296" s="54"/>
      <c r="BZ1296" s="54"/>
      <c r="CA1296" s="54"/>
      <c r="CB1296" s="54"/>
      <c r="CC1296" s="54"/>
      <c r="CD1296" s="54"/>
      <c r="CE1296" s="54"/>
      <c r="CF1296" s="54"/>
      <c r="CG1296" s="54"/>
      <c r="CH1296" s="54"/>
      <c r="CI1296" s="54"/>
      <c r="CJ1296" s="54"/>
      <c r="CK1296" s="54"/>
      <c r="CL1296" s="54"/>
      <c r="CM1296" s="54"/>
      <c r="CN1296" s="54"/>
      <c r="CO1296" s="54"/>
      <c r="CP1296" s="54"/>
      <c r="CQ1296" s="54"/>
      <c r="CR1296" s="54"/>
      <c r="CS1296" s="54"/>
      <c r="CT1296" s="54"/>
      <c r="CU1296" s="54"/>
      <c r="CV1296" s="54"/>
      <c r="CW1296" s="54"/>
      <c r="CX1296" s="54"/>
      <c r="CY1296" s="54"/>
      <c r="CZ1296" s="54"/>
      <c r="DA1296" s="54"/>
      <c r="DB1296" s="54"/>
      <c r="DC1296" s="54"/>
      <c r="DD1296" s="54"/>
      <c r="DE1296" s="54"/>
      <c r="DF1296" s="54"/>
      <c r="DG1296" s="54"/>
      <c r="DH1296" s="54"/>
      <c r="DI1296" s="54"/>
      <c r="DJ1296" s="54"/>
      <c r="DK1296" s="54"/>
      <c r="DL1296" s="54"/>
      <c r="DM1296" s="54"/>
      <c r="DN1296" s="54"/>
      <c r="DO1296" s="54"/>
      <c r="DP1296" s="54"/>
      <c r="DQ1296" s="54"/>
      <c r="DR1296" s="54"/>
      <c r="DS1296" s="54"/>
      <c r="DT1296" s="54"/>
      <c r="DU1296" s="54"/>
      <c r="DV1296" s="54"/>
      <c r="DW1296" s="54"/>
      <c r="DX1296" s="54"/>
      <c r="DY1296" s="54"/>
      <c r="DZ1296" s="54"/>
      <c r="EA1296" s="54"/>
      <c r="EB1296" s="54"/>
      <c r="EC1296" s="54"/>
      <c r="ED1296" s="54"/>
      <c r="EE1296" s="54"/>
      <c r="EF1296" s="54"/>
      <c r="EG1296" s="54"/>
      <c r="EH1296" s="54"/>
      <c r="EI1296" s="54"/>
      <c r="EJ1296" s="54"/>
      <c r="EK1296" s="54"/>
      <c r="EL1296" s="54"/>
      <c r="EM1296" s="54"/>
      <c r="EN1296" s="54"/>
      <c r="EO1296" s="54"/>
      <c r="EP1296" s="54"/>
      <c r="EQ1296" s="54"/>
      <c r="ER1296" s="54"/>
      <c r="ES1296" s="54"/>
      <c r="ET1296" s="54"/>
      <c r="EU1296" s="54"/>
      <c r="EV1296" s="54"/>
      <c r="EW1296" s="54"/>
      <c r="EX1296" s="54"/>
      <c r="EY1296" s="54"/>
      <c r="EZ1296" s="54"/>
      <c r="FA1296" s="54"/>
      <c r="FB1296" s="54"/>
      <c r="FC1296" s="54"/>
      <c r="FD1296" s="54"/>
      <c r="FE1296" s="54"/>
      <c r="FF1296" s="54"/>
      <c r="FG1296" s="54"/>
      <c r="FH1296" s="54"/>
      <c r="FI1296" s="54"/>
      <c r="FJ1296" s="54"/>
      <c r="FK1296" s="54"/>
      <c r="FL1296" s="54"/>
      <c r="FM1296" s="54"/>
      <c r="FN1296" s="54"/>
      <c r="FO1296" s="54"/>
      <c r="FP1296" s="54"/>
      <c r="FQ1296" s="54"/>
      <c r="FR1296" s="54"/>
      <c r="FS1296" s="54"/>
      <c r="FT1296" s="54"/>
      <c r="FU1296" s="54"/>
      <c r="FV1296" s="54"/>
      <c r="FW1296" s="54"/>
      <c r="FX1296" s="54"/>
      <c r="FY1296" s="54"/>
      <c r="FZ1296" s="54"/>
      <c r="GA1296" s="54"/>
      <c r="GB1296" s="54"/>
      <c r="GC1296" s="54"/>
      <c r="GD1296" s="54"/>
      <c r="GE1296" s="54"/>
      <c r="GF1296" s="54"/>
      <c r="GG1296" s="54"/>
      <c r="GH1296" s="54"/>
      <c r="GI1296" s="54"/>
      <c r="GJ1296" s="54"/>
      <c r="GK1296" s="54"/>
      <c r="GL1296" s="54"/>
      <c r="GM1296" s="54"/>
      <c r="GN1296" s="54"/>
      <c r="GO1296" s="54"/>
      <c r="GP1296" s="54"/>
      <c r="GQ1296" s="54"/>
      <c r="GR1296" s="54"/>
      <c r="GS1296" s="54"/>
      <c r="GT1296" s="54"/>
      <c r="GU1296" s="54"/>
      <c r="GV1296" s="54"/>
      <c r="GW1296" s="54"/>
      <c r="GX1296" s="54"/>
      <c r="GY1296" s="54"/>
      <c r="GZ1296" s="54"/>
      <c r="HA1296" s="54"/>
      <c r="HB1296" s="54"/>
      <c r="HC1296" s="54"/>
      <c r="HD1296" s="54"/>
      <c r="HE1296" s="54"/>
      <c r="HF1296" s="54"/>
      <c r="HG1296" s="54"/>
      <c r="HH1296" s="54"/>
      <c r="HI1296" s="54"/>
      <c r="HJ1296" s="54"/>
      <c r="HK1296" s="54"/>
      <c r="HL1296" s="54"/>
      <c r="HM1296" s="54"/>
      <c r="HN1296" s="54"/>
      <c r="HO1296" s="54"/>
      <c r="HP1296" s="54"/>
      <c r="HQ1296" s="54"/>
      <c r="HR1296" s="54"/>
      <c r="HS1296" s="54"/>
      <c r="HT1296" s="54"/>
      <c r="HU1296" s="54"/>
      <c r="HV1296" s="54"/>
      <c r="HW1296" s="54"/>
      <c r="HX1296" s="54"/>
      <c r="HY1296" s="54"/>
      <c r="HZ1296" s="54"/>
      <c r="IA1296" s="54"/>
      <c r="IB1296" s="54"/>
      <c r="IC1296" s="54"/>
      <c r="ID1296" s="54"/>
      <c r="IE1296" s="54"/>
      <c r="IF1296" s="54"/>
      <c r="IG1296" s="54"/>
      <c r="IH1296" s="54"/>
      <c r="II1296" s="54"/>
      <c r="IJ1296" s="54"/>
      <c r="IK1296" s="54"/>
      <c r="IL1296" s="54"/>
      <c r="IM1296" s="54"/>
      <c r="IN1296" s="54"/>
      <c r="IO1296" s="54"/>
      <c r="IP1296" s="54"/>
      <c r="IQ1296" s="54"/>
      <c r="IR1296" s="54"/>
      <c r="IS1296" s="54"/>
      <c r="IT1296" s="54"/>
      <c r="IU1296" s="54"/>
      <c r="IV1296" s="54"/>
      <c r="IW1296" s="54"/>
      <c r="IX1296" s="54"/>
      <c r="IY1296" s="54"/>
      <c r="IZ1296" s="54"/>
      <c r="JA1296" s="16"/>
      <c r="JB1296" s="16"/>
      <c r="JC1296" s="16"/>
      <c r="JD1296" s="16"/>
    </row>
    <row r="1297" spans="1:264" s="6" customFormat="1" x14ac:dyDescent="0.25">
      <c r="A1297" s="55">
        <v>1293</v>
      </c>
      <c r="B1297" s="56">
        <f>ESTUDIANTES!B1297</f>
        <v>0</v>
      </c>
      <c r="C1297" s="56">
        <f>ESTUDIANTES!C1297</f>
        <v>0</v>
      </c>
      <c r="D1297" s="97">
        <f>ESTUDIANTES!D1297</f>
        <v>0</v>
      </c>
      <c r="E1297" s="97"/>
      <c r="F1297" s="97"/>
      <c r="G1297" s="97"/>
      <c r="H1297" s="57">
        <f>ESTUDIANTES!H1297</f>
        <v>0</v>
      </c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  <c r="AL1297" s="54"/>
      <c r="AM1297" s="54"/>
      <c r="AN1297" s="54"/>
      <c r="AO1297" s="54"/>
      <c r="AP1297" s="54"/>
      <c r="AQ1297" s="54"/>
      <c r="AR1297" s="54"/>
      <c r="AS1297" s="54"/>
      <c r="AT1297" s="54"/>
      <c r="AU1297" s="54"/>
      <c r="AV1297" s="54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  <c r="BV1297" s="54"/>
      <c r="BW1297" s="54"/>
      <c r="BX1297" s="54"/>
      <c r="BY1297" s="54"/>
      <c r="BZ1297" s="54"/>
      <c r="CA1297" s="54"/>
      <c r="CB1297" s="54"/>
      <c r="CC1297" s="54"/>
      <c r="CD1297" s="54"/>
      <c r="CE1297" s="54"/>
      <c r="CF1297" s="54"/>
      <c r="CG1297" s="54"/>
      <c r="CH1297" s="54"/>
      <c r="CI1297" s="54"/>
      <c r="CJ1297" s="54"/>
      <c r="CK1297" s="54"/>
      <c r="CL1297" s="54"/>
      <c r="CM1297" s="54"/>
      <c r="CN1297" s="54"/>
      <c r="CO1297" s="54"/>
      <c r="CP1297" s="54"/>
      <c r="CQ1297" s="54"/>
      <c r="CR1297" s="54"/>
      <c r="CS1297" s="54"/>
      <c r="CT1297" s="54"/>
      <c r="CU1297" s="54"/>
      <c r="CV1297" s="54"/>
      <c r="CW1297" s="54"/>
      <c r="CX1297" s="54"/>
      <c r="CY1297" s="54"/>
      <c r="CZ1297" s="54"/>
      <c r="DA1297" s="54"/>
      <c r="DB1297" s="54"/>
      <c r="DC1297" s="54"/>
      <c r="DD1297" s="54"/>
      <c r="DE1297" s="54"/>
      <c r="DF1297" s="54"/>
      <c r="DG1297" s="54"/>
      <c r="DH1297" s="54"/>
      <c r="DI1297" s="54"/>
      <c r="DJ1297" s="54"/>
      <c r="DK1297" s="54"/>
      <c r="DL1297" s="54"/>
      <c r="DM1297" s="54"/>
      <c r="DN1297" s="54"/>
      <c r="DO1297" s="54"/>
      <c r="DP1297" s="54"/>
      <c r="DQ1297" s="54"/>
      <c r="DR1297" s="54"/>
      <c r="DS1297" s="54"/>
      <c r="DT1297" s="54"/>
      <c r="DU1297" s="54"/>
      <c r="DV1297" s="54"/>
      <c r="DW1297" s="54"/>
      <c r="DX1297" s="54"/>
      <c r="DY1297" s="54"/>
      <c r="DZ1297" s="54"/>
      <c r="EA1297" s="54"/>
      <c r="EB1297" s="54"/>
      <c r="EC1297" s="54"/>
      <c r="ED1297" s="54"/>
      <c r="EE1297" s="54"/>
      <c r="EF1297" s="54"/>
      <c r="EG1297" s="54"/>
      <c r="EH1297" s="54"/>
      <c r="EI1297" s="54"/>
      <c r="EJ1297" s="54"/>
      <c r="EK1297" s="54"/>
      <c r="EL1297" s="54"/>
      <c r="EM1297" s="54"/>
      <c r="EN1297" s="54"/>
      <c r="EO1297" s="54"/>
      <c r="EP1297" s="54"/>
      <c r="EQ1297" s="54"/>
      <c r="ER1297" s="54"/>
      <c r="ES1297" s="54"/>
      <c r="ET1297" s="54"/>
      <c r="EU1297" s="54"/>
      <c r="EV1297" s="54"/>
      <c r="EW1297" s="54"/>
      <c r="EX1297" s="54"/>
      <c r="EY1297" s="54"/>
      <c r="EZ1297" s="54"/>
      <c r="FA1297" s="54"/>
      <c r="FB1297" s="54"/>
      <c r="FC1297" s="54"/>
      <c r="FD1297" s="54"/>
      <c r="FE1297" s="54"/>
      <c r="FF1297" s="54"/>
      <c r="FG1297" s="54"/>
      <c r="FH1297" s="54"/>
      <c r="FI1297" s="54"/>
      <c r="FJ1297" s="54"/>
      <c r="FK1297" s="54"/>
      <c r="FL1297" s="54"/>
      <c r="FM1297" s="54"/>
      <c r="FN1297" s="54"/>
      <c r="FO1297" s="54"/>
      <c r="FP1297" s="54"/>
      <c r="FQ1297" s="54"/>
      <c r="FR1297" s="54"/>
      <c r="FS1297" s="54"/>
      <c r="FT1297" s="54"/>
      <c r="FU1297" s="54"/>
      <c r="FV1297" s="54"/>
      <c r="FW1297" s="54"/>
      <c r="FX1297" s="54"/>
      <c r="FY1297" s="54"/>
      <c r="FZ1297" s="54"/>
      <c r="GA1297" s="54"/>
      <c r="GB1297" s="54"/>
      <c r="GC1297" s="54"/>
      <c r="GD1297" s="54"/>
      <c r="GE1297" s="54"/>
      <c r="GF1297" s="54"/>
      <c r="GG1297" s="54"/>
      <c r="GH1297" s="54"/>
      <c r="GI1297" s="54"/>
      <c r="GJ1297" s="54"/>
      <c r="GK1297" s="54"/>
      <c r="GL1297" s="54"/>
      <c r="GM1297" s="54"/>
      <c r="GN1297" s="54"/>
      <c r="GO1297" s="54"/>
      <c r="GP1297" s="54"/>
      <c r="GQ1297" s="54"/>
      <c r="GR1297" s="54"/>
      <c r="GS1297" s="54"/>
      <c r="GT1297" s="54"/>
      <c r="GU1297" s="54"/>
      <c r="GV1297" s="54"/>
      <c r="GW1297" s="54"/>
      <c r="GX1297" s="54"/>
      <c r="GY1297" s="54"/>
      <c r="GZ1297" s="54"/>
      <c r="HA1297" s="54"/>
      <c r="HB1297" s="54"/>
      <c r="HC1297" s="54"/>
      <c r="HD1297" s="54"/>
      <c r="HE1297" s="54"/>
      <c r="HF1297" s="54"/>
      <c r="HG1297" s="54"/>
      <c r="HH1297" s="54"/>
      <c r="HI1297" s="54"/>
      <c r="HJ1297" s="54"/>
      <c r="HK1297" s="54"/>
      <c r="HL1297" s="54"/>
      <c r="HM1297" s="54"/>
      <c r="HN1297" s="54"/>
      <c r="HO1297" s="54"/>
      <c r="HP1297" s="54"/>
      <c r="HQ1297" s="54"/>
      <c r="HR1297" s="54"/>
      <c r="HS1297" s="54"/>
      <c r="HT1297" s="54"/>
      <c r="HU1297" s="54"/>
      <c r="HV1297" s="54"/>
      <c r="HW1297" s="54"/>
      <c r="HX1297" s="54"/>
      <c r="HY1297" s="54"/>
      <c r="HZ1297" s="54"/>
      <c r="IA1297" s="54"/>
      <c r="IB1297" s="54"/>
      <c r="IC1297" s="54"/>
      <c r="ID1297" s="54"/>
      <c r="IE1297" s="54"/>
      <c r="IF1297" s="54"/>
      <c r="IG1297" s="54"/>
      <c r="IH1297" s="54"/>
      <c r="II1297" s="54"/>
      <c r="IJ1297" s="54"/>
      <c r="IK1297" s="54"/>
      <c r="IL1297" s="54"/>
      <c r="IM1297" s="54"/>
      <c r="IN1297" s="54"/>
      <c r="IO1297" s="54"/>
      <c r="IP1297" s="54"/>
      <c r="IQ1297" s="54"/>
      <c r="IR1297" s="54"/>
      <c r="IS1297" s="54"/>
      <c r="IT1297" s="54"/>
      <c r="IU1297" s="54"/>
      <c r="IV1297" s="54"/>
      <c r="IW1297" s="54"/>
      <c r="IX1297" s="54"/>
      <c r="IY1297" s="54"/>
      <c r="IZ1297" s="54"/>
      <c r="JA1297" s="16"/>
      <c r="JB1297" s="16"/>
      <c r="JC1297" s="16"/>
      <c r="JD1297" s="16"/>
    </row>
    <row r="1298" spans="1:264" s="6" customFormat="1" x14ac:dyDescent="0.25">
      <c r="A1298" s="55">
        <v>1294</v>
      </c>
      <c r="B1298" s="56">
        <f>ESTUDIANTES!B1298</f>
        <v>0</v>
      </c>
      <c r="C1298" s="56">
        <f>ESTUDIANTES!C1298</f>
        <v>0</v>
      </c>
      <c r="D1298" s="97">
        <f>ESTUDIANTES!D1298</f>
        <v>0</v>
      </c>
      <c r="E1298" s="97"/>
      <c r="F1298" s="97"/>
      <c r="G1298" s="97"/>
      <c r="H1298" s="57">
        <f>ESTUDIANTES!H1298</f>
        <v>0</v>
      </c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  <c r="AL1298" s="54"/>
      <c r="AM1298" s="54"/>
      <c r="AN1298" s="54"/>
      <c r="AO1298" s="54"/>
      <c r="AP1298" s="54"/>
      <c r="AQ1298" s="54"/>
      <c r="AR1298" s="54"/>
      <c r="AS1298" s="54"/>
      <c r="AT1298" s="54"/>
      <c r="AU1298" s="54"/>
      <c r="AV1298" s="54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  <c r="BV1298" s="54"/>
      <c r="BW1298" s="54"/>
      <c r="BX1298" s="54"/>
      <c r="BY1298" s="54"/>
      <c r="BZ1298" s="54"/>
      <c r="CA1298" s="54"/>
      <c r="CB1298" s="54"/>
      <c r="CC1298" s="54"/>
      <c r="CD1298" s="54"/>
      <c r="CE1298" s="54"/>
      <c r="CF1298" s="54"/>
      <c r="CG1298" s="54"/>
      <c r="CH1298" s="54"/>
      <c r="CI1298" s="54"/>
      <c r="CJ1298" s="54"/>
      <c r="CK1298" s="54"/>
      <c r="CL1298" s="54"/>
      <c r="CM1298" s="54"/>
      <c r="CN1298" s="54"/>
      <c r="CO1298" s="54"/>
      <c r="CP1298" s="54"/>
      <c r="CQ1298" s="54"/>
      <c r="CR1298" s="54"/>
      <c r="CS1298" s="54"/>
      <c r="CT1298" s="54"/>
      <c r="CU1298" s="54"/>
      <c r="CV1298" s="54"/>
      <c r="CW1298" s="54"/>
      <c r="CX1298" s="54"/>
      <c r="CY1298" s="54"/>
      <c r="CZ1298" s="54"/>
      <c r="DA1298" s="54"/>
      <c r="DB1298" s="54"/>
      <c r="DC1298" s="54"/>
      <c r="DD1298" s="54"/>
      <c r="DE1298" s="54"/>
      <c r="DF1298" s="54"/>
      <c r="DG1298" s="54"/>
      <c r="DH1298" s="54"/>
      <c r="DI1298" s="54"/>
      <c r="DJ1298" s="54"/>
      <c r="DK1298" s="54"/>
      <c r="DL1298" s="54"/>
      <c r="DM1298" s="54"/>
      <c r="DN1298" s="54"/>
      <c r="DO1298" s="54"/>
      <c r="DP1298" s="54"/>
      <c r="DQ1298" s="54"/>
      <c r="DR1298" s="54"/>
      <c r="DS1298" s="54"/>
      <c r="DT1298" s="54"/>
      <c r="DU1298" s="54"/>
      <c r="DV1298" s="54"/>
      <c r="DW1298" s="54"/>
      <c r="DX1298" s="54"/>
      <c r="DY1298" s="54"/>
      <c r="DZ1298" s="54"/>
      <c r="EA1298" s="54"/>
      <c r="EB1298" s="54"/>
      <c r="EC1298" s="54"/>
      <c r="ED1298" s="54"/>
      <c r="EE1298" s="54"/>
      <c r="EF1298" s="54"/>
      <c r="EG1298" s="54"/>
      <c r="EH1298" s="54"/>
      <c r="EI1298" s="54"/>
      <c r="EJ1298" s="54"/>
      <c r="EK1298" s="54"/>
      <c r="EL1298" s="54"/>
      <c r="EM1298" s="54"/>
      <c r="EN1298" s="54"/>
      <c r="EO1298" s="54"/>
      <c r="EP1298" s="54"/>
      <c r="EQ1298" s="54"/>
      <c r="ER1298" s="54"/>
      <c r="ES1298" s="54"/>
      <c r="ET1298" s="54"/>
      <c r="EU1298" s="54"/>
      <c r="EV1298" s="54"/>
      <c r="EW1298" s="54"/>
      <c r="EX1298" s="54"/>
      <c r="EY1298" s="54"/>
      <c r="EZ1298" s="54"/>
      <c r="FA1298" s="54"/>
      <c r="FB1298" s="54"/>
      <c r="FC1298" s="54"/>
      <c r="FD1298" s="54"/>
      <c r="FE1298" s="54"/>
      <c r="FF1298" s="54"/>
      <c r="FG1298" s="54"/>
      <c r="FH1298" s="54"/>
      <c r="FI1298" s="54"/>
      <c r="FJ1298" s="54"/>
      <c r="FK1298" s="54"/>
      <c r="FL1298" s="54"/>
      <c r="FM1298" s="54"/>
      <c r="FN1298" s="54"/>
      <c r="FO1298" s="54"/>
      <c r="FP1298" s="54"/>
      <c r="FQ1298" s="54"/>
      <c r="FR1298" s="54"/>
      <c r="FS1298" s="54"/>
      <c r="FT1298" s="54"/>
      <c r="FU1298" s="54"/>
      <c r="FV1298" s="54"/>
      <c r="FW1298" s="54"/>
      <c r="FX1298" s="54"/>
      <c r="FY1298" s="54"/>
      <c r="FZ1298" s="54"/>
      <c r="GA1298" s="54"/>
      <c r="GB1298" s="54"/>
      <c r="GC1298" s="54"/>
      <c r="GD1298" s="54"/>
      <c r="GE1298" s="54"/>
      <c r="GF1298" s="54"/>
      <c r="GG1298" s="54"/>
      <c r="GH1298" s="54"/>
      <c r="GI1298" s="54"/>
      <c r="GJ1298" s="54"/>
      <c r="GK1298" s="54"/>
      <c r="GL1298" s="54"/>
      <c r="GM1298" s="54"/>
      <c r="GN1298" s="54"/>
      <c r="GO1298" s="54"/>
      <c r="GP1298" s="54"/>
      <c r="GQ1298" s="54"/>
      <c r="GR1298" s="54"/>
      <c r="GS1298" s="54"/>
      <c r="GT1298" s="54"/>
      <c r="GU1298" s="54"/>
      <c r="GV1298" s="54"/>
      <c r="GW1298" s="54"/>
      <c r="GX1298" s="54"/>
      <c r="GY1298" s="54"/>
      <c r="GZ1298" s="54"/>
      <c r="HA1298" s="54"/>
      <c r="HB1298" s="54"/>
      <c r="HC1298" s="54"/>
      <c r="HD1298" s="54"/>
      <c r="HE1298" s="54"/>
      <c r="HF1298" s="54"/>
      <c r="HG1298" s="54"/>
      <c r="HH1298" s="54"/>
      <c r="HI1298" s="54"/>
      <c r="HJ1298" s="54"/>
      <c r="HK1298" s="54"/>
      <c r="HL1298" s="54"/>
      <c r="HM1298" s="54"/>
      <c r="HN1298" s="54"/>
      <c r="HO1298" s="54"/>
      <c r="HP1298" s="54"/>
      <c r="HQ1298" s="54"/>
      <c r="HR1298" s="54"/>
      <c r="HS1298" s="54"/>
      <c r="HT1298" s="54"/>
      <c r="HU1298" s="54"/>
      <c r="HV1298" s="54"/>
      <c r="HW1298" s="54"/>
      <c r="HX1298" s="54"/>
      <c r="HY1298" s="54"/>
      <c r="HZ1298" s="54"/>
      <c r="IA1298" s="54"/>
      <c r="IB1298" s="54"/>
      <c r="IC1298" s="54"/>
      <c r="ID1298" s="54"/>
      <c r="IE1298" s="54"/>
      <c r="IF1298" s="54"/>
      <c r="IG1298" s="54"/>
      <c r="IH1298" s="54"/>
      <c r="II1298" s="54"/>
      <c r="IJ1298" s="54"/>
      <c r="IK1298" s="54"/>
      <c r="IL1298" s="54"/>
      <c r="IM1298" s="54"/>
      <c r="IN1298" s="54"/>
      <c r="IO1298" s="54"/>
      <c r="IP1298" s="54"/>
      <c r="IQ1298" s="54"/>
      <c r="IR1298" s="54"/>
      <c r="IS1298" s="54"/>
      <c r="IT1298" s="54"/>
      <c r="IU1298" s="54"/>
      <c r="IV1298" s="54"/>
      <c r="IW1298" s="54"/>
      <c r="IX1298" s="54"/>
      <c r="IY1298" s="54"/>
      <c r="IZ1298" s="54"/>
      <c r="JA1298" s="16"/>
      <c r="JB1298" s="16"/>
      <c r="JC1298" s="16"/>
      <c r="JD1298" s="16"/>
    </row>
    <row r="1299" spans="1:264" s="6" customFormat="1" x14ac:dyDescent="0.25">
      <c r="A1299" s="55">
        <v>1295</v>
      </c>
      <c r="B1299" s="56">
        <f>ESTUDIANTES!B1299</f>
        <v>0</v>
      </c>
      <c r="C1299" s="56">
        <f>ESTUDIANTES!C1299</f>
        <v>0</v>
      </c>
      <c r="D1299" s="97">
        <f>ESTUDIANTES!D1299</f>
        <v>0</v>
      </c>
      <c r="E1299" s="97"/>
      <c r="F1299" s="97"/>
      <c r="G1299" s="97"/>
      <c r="H1299" s="57">
        <f>ESTUDIANTES!H1299</f>
        <v>0</v>
      </c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  <c r="AL1299" s="54"/>
      <c r="AM1299" s="54"/>
      <c r="AN1299" s="54"/>
      <c r="AO1299" s="54"/>
      <c r="AP1299" s="54"/>
      <c r="AQ1299" s="54"/>
      <c r="AR1299" s="54"/>
      <c r="AS1299" s="54"/>
      <c r="AT1299" s="54"/>
      <c r="AU1299" s="54"/>
      <c r="AV1299" s="54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  <c r="BV1299" s="54"/>
      <c r="BW1299" s="54"/>
      <c r="BX1299" s="54"/>
      <c r="BY1299" s="54"/>
      <c r="BZ1299" s="54"/>
      <c r="CA1299" s="54"/>
      <c r="CB1299" s="54"/>
      <c r="CC1299" s="54"/>
      <c r="CD1299" s="54"/>
      <c r="CE1299" s="54"/>
      <c r="CF1299" s="54"/>
      <c r="CG1299" s="54"/>
      <c r="CH1299" s="54"/>
      <c r="CI1299" s="54"/>
      <c r="CJ1299" s="54"/>
      <c r="CK1299" s="54"/>
      <c r="CL1299" s="54"/>
      <c r="CM1299" s="54"/>
      <c r="CN1299" s="54"/>
      <c r="CO1299" s="54"/>
      <c r="CP1299" s="54"/>
      <c r="CQ1299" s="54"/>
      <c r="CR1299" s="54"/>
      <c r="CS1299" s="54"/>
      <c r="CT1299" s="54"/>
      <c r="CU1299" s="54"/>
      <c r="CV1299" s="54"/>
      <c r="CW1299" s="54"/>
      <c r="CX1299" s="54"/>
      <c r="CY1299" s="54"/>
      <c r="CZ1299" s="54"/>
      <c r="DA1299" s="54"/>
      <c r="DB1299" s="54"/>
      <c r="DC1299" s="54"/>
      <c r="DD1299" s="54"/>
      <c r="DE1299" s="54"/>
      <c r="DF1299" s="54"/>
      <c r="DG1299" s="54"/>
      <c r="DH1299" s="54"/>
      <c r="DI1299" s="54"/>
      <c r="DJ1299" s="54"/>
      <c r="DK1299" s="54"/>
      <c r="DL1299" s="54"/>
      <c r="DM1299" s="54"/>
      <c r="DN1299" s="54"/>
      <c r="DO1299" s="54"/>
      <c r="DP1299" s="54"/>
      <c r="DQ1299" s="54"/>
      <c r="DR1299" s="54"/>
      <c r="DS1299" s="54"/>
      <c r="DT1299" s="54"/>
      <c r="DU1299" s="54"/>
      <c r="DV1299" s="54"/>
      <c r="DW1299" s="54"/>
      <c r="DX1299" s="54"/>
      <c r="DY1299" s="54"/>
      <c r="DZ1299" s="54"/>
      <c r="EA1299" s="54"/>
      <c r="EB1299" s="54"/>
      <c r="EC1299" s="54"/>
      <c r="ED1299" s="54"/>
      <c r="EE1299" s="54"/>
      <c r="EF1299" s="54"/>
      <c r="EG1299" s="54"/>
      <c r="EH1299" s="54"/>
      <c r="EI1299" s="54"/>
      <c r="EJ1299" s="54"/>
      <c r="EK1299" s="54"/>
      <c r="EL1299" s="54"/>
      <c r="EM1299" s="54"/>
      <c r="EN1299" s="54"/>
      <c r="EO1299" s="54"/>
      <c r="EP1299" s="54"/>
      <c r="EQ1299" s="54"/>
      <c r="ER1299" s="54"/>
      <c r="ES1299" s="54"/>
      <c r="ET1299" s="54"/>
      <c r="EU1299" s="54"/>
      <c r="EV1299" s="54"/>
      <c r="EW1299" s="54"/>
      <c r="EX1299" s="54"/>
      <c r="EY1299" s="54"/>
      <c r="EZ1299" s="54"/>
      <c r="FA1299" s="54"/>
      <c r="FB1299" s="54"/>
      <c r="FC1299" s="54"/>
      <c r="FD1299" s="54"/>
      <c r="FE1299" s="54"/>
      <c r="FF1299" s="54"/>
      <c r="FG1299" s="54"/>
      <c r="FH1299" s="54"/>
      <c r="FI1299" s="54"/>
      <c r="FJ1299" s="54"/>
      <c r="FK1299" s="54"/>
      <c r="FL1299" s="54"/>
      <c r="FM1299" s="54"/>
      <c r="FN1299" s="54"/>
      <c r="FO1299" s="54"/>
      <c r="FP1299" s="54"/>
      <c r="FQ1299" s="54"/>
      <c r="FR1299" s="54"/>
      <c r="FS1299" s="54"/>
      <c r="FT1299" s="54"/>
      <c r="FU1299" s="54"/>
      <c r="FV1299" s="54"/>
      <c r="FW1299" s="54"/>
      <c r="FX1299" s="54"/>
      <c r="FY1299" s="54"/>
      <c r="FZ1299" s="54"/>
      <c r="GA1299" s="54"/>
      <c r="GB1299" s="54"/>
      <c r="GC1299" s="54"/>
      <c r="GD1299" s="54"/>
      <c r="GE1299" s="54"/>
      <c r="GF1299" s="54"/>
      <c r="GG1299" s="54"/>
      <c r="GH1299" s="54"/>
      <c r="GI1299" s="54"/>
      <c r="GJ1299" s="54"/>
      <c r="GK1299" s="54"/>
      <c r="GL1299" s="54"/>
      <c r="GM1299" s="54"/>
      <c r="GN1299" s="54"/>
      <c r="GO1299" s="54"/>
      <c r="GP1299" s="54"/>
      <c r="GQ1299" s="54"/>
      <c r="GR1299" s="54"/>
      <c r="GS1299" s="54"/>
      <c r="GT1299" s="54"/>
      <c r="GU1299" s="54"/>
      <c r="GV1299" s="54"/>
      <c r="GW1299" s="54"/>
      <c r="GX1299" s="54"/>
      <c r="GY1299" s="54"/>
      <c r="GZ1299" s="54"/>
      <c r="HA1299" s="54"/>
      <c r="HB1299" s="54"/>
      <c r="HC1299" s="54"/>
      <c r="HD1299" s="54"/>
      <c r="HE1299" s="54"/>
      <c r="HF1299" s="54"/>
      <c r="HG1299" s="54"/>
      <c r="HH1299" s="54"/>
      <c r="HI1299" s="54"/>
      <c r="HJ1299" s="54"/>
      <c r="HK1299" s="54"/>
      <c r="HL1299" s="54"/>
      <c r="HM1299" s="54"/>
      <c r="HN1299" s="54"/>
      <c r="HO1299" s="54"/>
      <c r="HP1299" s="54"/>
      <c r="HQ1299" s="54"/>
      <c r="HR1299" s="54"/>
      <c r="HS1299" s="54"/>
      <c r="HT1299" s="54"/>
      <c r="HU1299" s="54"/>
      <c r="HV1299" s="54"/>
      <c r="HW1299" s="54"/>
      <c r="HX1299" s="54"/>
      <c r="HY1299" s="54"/>
      <c r="HZ1299" s="54"/>
      <c r="IA1299" s="54"/>
      <c r="IB1299" s="54"/>
      <c r="IC1299" s="54"/>
      <c r="ID1299" s="54"/>
      <c r="IE1299" s="54"/>
      <c r="IF1299" s="54"/>
      <c r="IG1299" s="54"/>
      <c r="IH1299" s="54"/>
      <c r="II1299" s="54"/>
      <c r="IJ1299" s="54"/>
      <c r="IK1299" s="54"/>
      <c r="IL1299" s="54"/>
      <c r="IM1299" s="54"/>
      <c r="IN1299" s="54"/>
      <c r="IO1299" s="54"/>
      <c r="IP1299" s="54"/>
      <c r="IQ1299" s="54"/>
      <c r="IR1299" s="54"/>
      <c r="IS1299" s="54"/>
      <c r="IT1299" s="54"/>
      <c r="IU1299" s="54"/>
      <c r="IV1299" s="54"/>
      <c r="IW1299" s="54"/>
      <c r="IX1299" s="54"/>
      <c r="IY1299" s="54"/>
      <c r="IZ1299" s="54"/>
      <c r="JA1299" s="16"/>
      <c r="JB1299" s="16"/>
      <c r="JC1299" s="16"/>
      <c r="JD1299" s="16"/>
    </row>
    <row r="1300" spans="1:264" s="6" customFormat="1" x14ac:dyDescent="0.25">
      <c r="A1300" s="55">
        <v>1296</v>
      </c>
      <c r="B1300" s="56">
        <f>ESTUDIANTES!B1300</f>
        <v>0</v>
      </c>
      <c r="C1300" s="56">
        <f>ESTUDIANTES!C1300</f>
        <v>0</v>
      </c>
      <c r="D1300" s="97">
        <f>ESTUDIANTES!D1300</f>
        <v>0</v>
      </c>
      <c r="E1300" s="97"/>
      <c r="F1300" s="97"/>
      <c r="G1300" s="97"/>
      <c r="H1300" s="57">
        <f>ESTUDIANTES!H1300</f>
        <v>0</v>
      </c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  <c r="AL1300" s="54"/>
      <c r="AM1300" s="54"/>
      <c r="AN1300" s="54"/>
      <c r="AO1300" s="54"/>
      <c r="AP1300" s="54"/>
      <c r="AQ1300" s="54"/>
      <c r="AR1300" s="54"/>
      <c r="AS1300" s="54"/>
      <c r="AT1300" s="54"/>
      <c r="AU1300" s="54"/>
      <c r="AV1300" s="54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  <c r="BV1300" s="54"/>
      <c r="BW1300" s="54"/>
      <c r="BX1300" s="54"/>
      <c r="BY1300" s="54"/>
      <c r="BZ1300" s="54"/>
      <c r="CA1300" s="54"/>
      <c r="CB1300" s="54"/>
      <c r="CC1300" s="54"/>
      <c r="CD1300" s="54"/>
      <c r="CE1300" s="54"/>
      <c r="CF1300" s="54"/>
      <c r="CG1300" s="54"/>
      <c r="CH1300" s="54"/>
      <c r="CI1300" s="54"/>
      <c r="CJ1300" s="54"/>
      <c r="CK1300" s="54"/>
      <c r="CL1300" s="54"/>
      <c r="CM1300" s="54"/>
      <c r="CN1300" s="54"/>
      <c r="CO1300" s="54"/>
      <c r="CP1300" s="54"/>
      <c r="CQ1300" s="54"/>
      <c r="CR1300" s="54"/>
      <c r="CS1300" s="54"/>
      <c r="CT1300" s="54"/>
      <c r="CU1300" s="54"/>
      <c r="CV1300" s="54"/>
      <c r="CW1300" s="54"/>
      <c r="CX1300" s="54"/>
      <c r="CY1300" s="54"/>
      <c r="CZ1300" s="54"/>
      <c r="DA1300" s="54"/>
      <c r="DB1300" s="54"/>
      <c r="DC1300" s="54"/>
      <c r="DD1300" s="54"/>
      <c r="DE1300" s="54"/>
      <c r="DF1300" s="54"/>
      <c r="DG1300" s="54"/>
      <c r="DH1300" s="54"/>
      <c r="DI1300" s="54"/>
      <c r="DJ1300" s="54"/>
      <c r="DK1300" s="54"/>
      <c r="DL1300" s="54"/>
      <c r="DM1300" s="54"/>
      <c r="DN1300" s="54"/>
      <c r="DO1300" s="54"/>
      <c r="DP1300" s="54"/>
      <c r="DQ1300" s="54"/>
      <c r="DR1300" s="54"/>
      <c r="DS1300" s="54"/>
      <c r="DT1300" s="54"/>
      <c r="DU1300" s="54"/>
      <c r="DV1300" s="54"/>
      <c r="DW1300" s="54"/>
      <c r="DX1300" s="54"/>
      <c r="DY1300" s="54"/>
      <c r="DZ1300" s="54"/>
      <c r="EA1300" s="54"/>
      <c r="EB1300" s="54"/>
      <c r="EC1300" s="54"/>
      <c r="ED1300" s="54"/>
      <c r="EE1300" s="54"/>
      <c r="EF1300" s="54"/>
      <c r="EG1300" s="54"/>
      <c r="EH1300" s="54"/>
      <c r="EI1300" s="54"/>
      <c r="EJ1300" s="54"/>
      <c r="EK1300" s="54"/>
      <c r="EL1300" s="54"/>
      <c r="EM1300" s="54"/>
      <c r="EN1300" s="54"/>
      <c r="EO1300" s="54"/>
      <c r="EP1300" s="54"/>
      <c r="EQ1300" s="54"/>
      <c r="ER1300" s="54"/>
      <c r="ES1300" s="54"/>
      <c r="ET1300" s="54"/>
      <c r="EU1300" s="54"/>
      <c r="EV1300" s="54"/>
      <c r="EW1300" s="54"/>
      <c r="EX1300" s="54"/>
      <c r="EY1300" s="54"/>
      <c r="EZ1300" s="54"/>
      <c r="FA1300" s="54"/>
      <c r="FB1300" s="54"/>
      <c r="FC1300" s="54"/>
      <c r="FD1300" s="54"/>
      <c r="FE1300" s="54"/>
      <c r="FF1300" s="54"/>
      <c r="FG1300" s="54"/>
      <c r="FH1300" s="54"/>
      <c r="FI1300" s="54"/>
      <c r="FJ1300" s="54"/>
      <c r="FK1300" s="54"/>
      <c r="FL1300" s="54"/>
      <c r="FM1300" s="54"/>
      <c r="FN1300" s="54"/>
      <c r="FO1300" s="54"/>
      <c r="FP1300" s="54"/>
      <c r="FQ1300" s="54"/>
      <c r="FR1300" s="54"/>
      <c r="FS1300" s="54"/>
      <c r="FT1300" s="54"/>
      <c r="FU1300" s="54"/>
      <c r="FV1300" s="54"/>
      <c r="FW1300" s="54"/>
      <c r="FX1300" s="54"/>
      <c r="FY1300" s="54"/>
      <c r="FZ1300" s="54"/>
      <c r="GA1300" s="54"/>
      <c r="GB1300" s="54"/>
      <c r="GC1300" s="54"/>
      <c r="GD1300" s="54"/>
      <c r="GE1300" s="54"/>
      <c r="GF1300" s="54"/>
      <c r="GG1300" s="54"/>
      <c r="GH1300" s="54"/>
      <c r="GI1300" s="54"/>
      <c r="GJ1300" s="54"/>
      <c r="GK1300" s="54"/>
      <c r="GL1300" s="54"/>
      <c r="GM1300" s="54"/>
      <c r="GN1300" s="54"/>
      <c r="GO1300" s="54"/>
      <c r="GP1300" s="54"/>
      <c r="GQ1300" s="54"/>
      <c r="GR1300" s="54"/>
      <c r="GS1300" s="54"/>
      <c r="GT1300" s="54"/>
      <c r="GU1300" s="54"/>
      <c r="GV1300" s="54"/>
      <c r="GW1300" s="54"/>
      <c r="GX1300" s="54"/>
      <c r="GY1300" s="54"/>
      <c r="GZ1300" s="54"/>
      <c r="HA1300" s="54"/>
      <c r="HB1300" s="54"/>
      <c r="HC1300" s="54"/>
      <c r="HD1300" s="54"/>
      <c r="HE1300" s="54"/>
      <c r="HF1300" s="54"/>
      <c r="HG1300" s="54"/>
      <c r="HH1300" s="54"/>
      <c r="HI1300" s="54"/>
      <c r="HJ1300" s="54"/>
      <c r="HK1300" s="54"/>
      <c r="HL1300" s="54"/>
      <c r="HM1300" s="54"/>
      <c r="HN1300" s="54"/>
      <c r="HO1300" s="54"/>
      <c r="HP1300" s="54"/>
      <c r="HQ1300" s="54"/>
      <c r="HR1300" s="54"/>
      <c r="HS1300" s="54"/>
      <c r="HT1300" s="54"/>
      <c r="HU1300" s="54"/>
      <c r="HV1300" s="54"/>
      <c r="HW1300" s="54"/>
      <c r="HX1300" s="54"/>
      <c r="HY1300" s="54"/>
      <c r="HZ1300" s="54"/>
      <c r="IA1300" s="54"/>
      <c r="IB1300" s="54"/>
      <c r="IC1300" s="54"/>
      <c r="ID1300" s="54"/>
      <c r="IE1300" s="54"/>
      <c r="IF1300" s="54"/>
      <c r="IG1300" s="54"/>
      <c r="IH1300" s="54"/>
      <c r="II1300" s="54"/>
      <c r="IJ1300" s="54"/>
      <c r="IK1300" s="54"/>
      <c r="IL1300" s="54"/>
      <c r="IM1300" s="54"/>
      <c r="IN1300" s="54"/>
      <c r="IO1300" s="54"/>
      <c r="IP1300" s="54"/>
      <c r="IQ1300" s="54"/>
      <c r="IR1300" s="54"/>
      <c r="IS1300" s="54"/>
      <c r="IT1300" s="54"/>
      <c r="IU1300" s="54"/>
      <c r="IV1300" s="54"/>
      <c r="IW1300" s="54"/>
      <c r="IX1300" s="54"/>
      <c r="IY1300" s="54"/>
      <c r="IZ1300" s="54"/>
      <c r="JA1300" s="16"/>
      <c r="JB1300" s="16"/>
      <c r="JC1300" s="16"/>
      <c r="JD1300" s="16"/>
    </row>
    <row r="1301" spans="1:264" s="6" customFormat="1" x14ac:dyDescent="0.25">
      <c r="A1301" s="55">
        <v>1297</v>
      </c>
      <c r="B1301" s="56">
        <f>ESTUDIANTES!B1301</f>
        <v>0</v>
      </c>
      <c r="C1301" s="56">
        <f>ESTUDIANTES!C1301</f>
        <v>0</v>
      </c>
      <c r="D1301" s="97">
        <f>ESTUDIANTES!D1301</f>
        <v>0</v>
      </c>
      <c r="E1301" s="97"/>
      <c r="F1301" s="97"/>
      <c r="G1301" s="97"/>
      <c r="H1301" s="57">
        <f>ESTUDIANTES!H1301</f>
        <v>0</v>
      </c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  <c r="AL1301" s="54"/>
      <c r="AM1301" s="54"/>
      <c r="AN1301" s="54"/>
      <c r="AO1301" s="54"/>
      <c r="AP1301" s="54"/>
      <c r="AQ1301" s="54"/>
      <c r="AR1301" s="54"/>
      <c r="AS1301" s="54"/>
      <c r="AT1301" s="54"/>
      <c r="AU1301" s="54"/>
      <c r="AV1301" s="54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  <c r="BV1301" s="54"/>
      <c r="BW1301" s="54"/>
      <c r="BX1301" s="54"/>
      <c r="BY1301" s="54"/>
      <c r="BZ1301" s="54"/>
      <c r="CA1301" s="54"/>
      <c r="CB1301" s="54"/>
      <c r="CC1301" s="54"/>
      <c r="CD1301" s="54"/>
      <c r="CE1301" s="54"/>
      <c r="CF1301" s="54"/>
      <c r="CG1301" s="54"/>
      <c r="CH1301" s="54"/>
      <c r="CI1301" s="54"/>
      <c r="CJ1301" s="54"/>
      <c r="CK1301" s="54"/>
      <c r="CL1301" s="54"/>
      <c r="CM1301" s="54"/>
      <c r="CN1301" s="54"/>
      <c r="CO1301" s="54"/>
      <c r="CP1301" s="54"/>
      <c r="CQ1301" s="54"/>
      <c r="CR1301" s="54"/>
      <c r="CS1301" s="54"/>
      <c r="CT1301" s="54"/>
      <c r="CU1301" s="54"/>
      <c r="CV1301" s="54"/>
      <c r="CW1301" s="54"/>
      <c r="CX1301" s="54"/>
      <c r="CY1301" s="54"/>
      <c r="CZ1301" s="54"/>
      <c r="DA1301" s="54"/>
      <c r="DB1301" s="54"/>
      <c r="DC1301" s="54"/>
      <c r="DD1301" s="54"/>
      <c r="DE1301" s="54"/>
      <c r="DF1301" s="54"/>
      <c r="DG1301" s="54"/>
      <c r="DH1301" s="54"/>
      <c r="DI1301" s="54"/>
      <c r="DJ1301" s="54"/>
      <c r="DK1301" s="54"/>
      <c r="DL1301" s="54"/>
      <c r="DM1301" s="54"/>
      <c r="DN1301" s="54"/>
      <c r="DO1301" s="54"/>
      <c r="DP1301" s="54"/>
      <c r="DQ1301" s="54"/>
      <c r="DR1301" s="54"/>
      <c r="DS1301" s="54"/>
      <c r="DT1301" s="54"/>
      <c r="DU1301" s="54"/>
      <c r="DV1301" s="54"/>
      <c r="DW1301" s="54"/>
      <c r="DX1301" s="54"/>
      <c r="DY1301" s="54"/>
      <c r="DZ1301" s="54"/>
      <c r="EA1301" s="54"/>
      <c r="EB1301" s="54"/>
      <c r="EC1301" s="54"/>
      <c r="ED1301" s="54"/>
      <c r="EE1301" s="54"/>
      <c r="EF1301" s="54"/>
      <c r="EG1301" s="54"/>
      <c r="EH1301" s="54"/>
      <c r="EI1301" s="54"/>
      <c r="EJ1301" s="54"/>
      <c r="EK1301" s="54"/>
      <c r="EL1301" s="54"/>
      <c r="EM1301" s="54"/>
      <c r="EN1301" s="54"/>
      <c r="EO1301" s="54"/>
      <c r="EP1301" s="54"/>
      <c r="EQ1301" s="54"/>
      <c r="ER1301" s="54"/>
      <c r="ES1301" s="54"/>
      <c r="ET1301" s="54"/>
      <c r="EU1301" s="54"/>
      <c r="EV1301" s="54"/>
      <c r="EW1301" s="54"/>
      <c r="EX1301" s="54"/>
      <c r="EY1301" s="54"/>
      <c r="EZ1301" s="54"/>
      <c r="FA1301" s="54"/>
      <c r="FB1301" s="54"/>
      <c r="FC1301" s="54"/>
      <c r="FD1301" s="54"/>
      <c r="FE1301" s="54"/>
      <c r="FF1301" s="54"/>
      <c r="FG1301" s="54"/>
      <c r="FH1301" s="54"/>
      <c r="FI1301" s="54"/>
      <c r="FJ1301" s="54"/>
      <c r="FK1301" s="54"/>
      <c r="FL1301" s="54"/>
      <c r="FM1301" s="54"/>
      <c r="FN1301" s="54"/>
      <c r="FO1301" s="54"/>
      <c r="FP1301" s="54"/>
      <c r="FQ1301" s="54"/>
      <c r="FR1301" s="54"/>
      <c r="FS1301" s="54"/>
      <c r="FT1301" s="54"/>
      <c r="FU1301" s="54"/>
      <c r="FV1301" s="54"/>
      <c r="FW1301" s="54"/>
      <c r="FX1301" s="54"/>
      <c r="FY1301" s="54"/>
      <c r="FZ1301" s="54"/>
      <c r="GA1301" s="54"/>
      <c r="GB1301" s="54"/>
      <c r="GC1301" s="54"/>
      <c r="GD1301" s="54"/>
      <c r="GE1301" s="54"/>
      <c r="GF1301" s="54"/>
      <c r="GG1301" s="54"/>
      <c r="GH1301" s="54"/>
      <c r="GI1301" s="54"/>
      <c r="GJ1301" s="54"/>
      <c r="GK1301" s="54"/>
      <c r="GL1301" s="54"/>
      <c r="GM1301" s="54"/>
      <c r="GN1301" s="54"/>
      <c r="GO1301" s="54"/>
      <c r="GP1301" s="54"/>
      <c r="GQ1301" s="54"/>
      <c r="GR1301" s="54"/>
      <c r="GS1301" s="54"/>
      <c r="GT1301" s="54"/>
      <c r="GU1301" s="54"/>
      <c r="GV1301" s="54"/>
      <c r="GW1301" s="54"/>
      <c r="GX1301" s="54"/>
      <c r="GY1301" s="54"/>
      <c r="GZ1301" s="54"/>
      <c r="HA1301" s="54"/>
      <c r="HB1301" s="54"/>
      <c r="HC1301" s="54"/>
      <c r="HD1301" s="54"/>
      <c r="HE1301" s="54"/>
      <c r="HF1301" s="54"/>
      <c r="HG1301" s="54"/>
      <c r="HH1301" s="54"/>
      <c r="HI1301" s="54"/>
      <c r="HJ1301" s="54"/>
      <c r="HK1301" s="54"/>
      <c r="HL1301" s="54"/>
      <c r="HM1301" s="54"/>
      <c r="HN1301" s="54"/>
      <c r="HO1301" s="54"/>
      <c r="HP1301" s="54"/>
      <c r="HQ1301" s="54"/>
      <c r="HR1301" s="54"/>
      <c r="HS1301" s="54"/>
      <c r="HT1301" s="54"/>
      <c r="HU1301" s="54"/>
      <c r="HV1301" s="54"/>
      <c r="HW1301" s="54"/>
      <c r="HX1301" s="54"/>
      <c r="HY1301" s="54"/>
      <c r="HZ1301" s="54"/>
      <c r="IA1301" s="54"/>
      <c r="IB1301" s="54"/>
      <c r="IC1301" s="54"/>
      <c r="ID1301" s="54"/>
      <c r="IE1301" s="54"/>
      <c r="IF1301" s="54"/>
      <c r="IG1301" s="54"/>
      <c r="IH1301" s="54"/>
      <c r="II1301" s="54"/>
      <c r="IJ1301" s="54"/>
      <c r="IK1301" s="54"/>
      <c r="IL1301" s="54"/>
      <c r="IM1301" s="54"/>
      <c r="IN1301" s="54"/>
      <c r="IO1301" s="54"/>
      <c r="IP1301" s="54"/>
      <c r="IQ1301" s="54"/>
      <c r="IR1301" s="54"/>
      <c r="IS1301" s="54"/>
      <c r="IT1301" s="54"/>
      <c r="IU1301" s="54"/>
      <c r="IV1301" s="54"/>
      <c r="IW1301" s="54"/>
      <c r="IX1301" s="54"/>
      <c r="IY1301" s="54"/>
      <c r="IZ1301" s="54"/>
      <c r="JA1301" s="16"/>
      <c r="JB1301" s="16"/>
      <c r="JC1301" s="16"/>
      <c r="JD1301" s="16"/>
    </row>
    <row r="1302" spans="1:264" s="6" customFormat="1" x14ac:dyDescent="0.25">
      <c r="A1302" s="55">
        <v>1298</v>
      </c>
      <c r="B1302" s="56">
        <f>ESTUDIANTES!B1302</f>
        <v>0</v>
      </c>
      <c r="C1302" s="56">
        <f>ESTUDIANTES!C1302</f>
        <v>0</v>
      </c>
      <c r="D1302" s="97">
        <f>ESTUDIANTES!D1302</f>
        <v>0</v>
      </c>
      <c r="E1302" s="97"/>
      <c r="F1302" s="97"/>
      <c r="G1302" s="97"/>
      <c r="H1302" s="57">
        <f>ESTUDIANTES!H1302</f>
        <v>0</v>
      </c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54"/>
      <c r="U1302" s="54"/>
      <c r="V1302" s="54"/>
      <c r="W1302" s="54"/>
      <c r="X1302" s="54"/>
      <c r="Y1302" s="54"/>
      <c r="Z1302" s="54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  <c r="AL1302" s="54"/>
      <c r="AM1302" s="54"/>
      <c r="AN1302" s="54"/>
      <c r="AO1302" s="54"/>
      <c r="AP1302" s="54"/>
      <c r="AQ1302" s="54"/>
      <c r="AR1302" s="54"/>
      <c r="AS1302" s="54"/>
      <c r="AT1302" s="54"/>
      <c r="AU1302" s="54"/>
      <c r="AV1302" s="54"/>
      <c r="AW1302" s="54"/>
      <c r="AX1302" s="54"/>
      <c r="AY1302" s="54"/>
      <c r="AZ1302" s="54"/>
      <c r="BA1302" s="54"/>
      <c r="BB1302" s="54"/>
      <c r="BC1302" s="54"/>
      <c r="BD1302" s="54"/>
      <c r="BE1302" s="54"/>
      <c r="BF1302" s="54"/>
      <c r="BG1302" s="54"/>
      <c r="BH1302" s="54"/>
      <c r="BI1302" s="54"/>
      <c r="BJ1302" s="54"/>
      <c r="BK1302" s="54"/>
      <c r="BL1302" s="54"/>
      <c r="BM1302" s="54"/>
      <c r="BN1302" s="54"/>
      <c r="BO1302" s="54"/>
      <c r="BP1302" s="54"/>
      <c r="BQ1302" s="54"/>
      <c r="BR1302" s="54"/>
      <c r="BS1302" s="54"/>
      <c r="BT1302" s="54"/>
      <c r="BU1302" s="54"/>
      <c r="BV1302" s="54"/>
      <c r="BW1302" s="54"/>
      <c r="BX1302" s="54"/>
      <c r="BY1302" s="54"/>
      <c r="BZ1302" s="54"/>
      <c r="CA1302" s="54"/>
      <c r="CB1302" s="54"/>
      <c r="CC1302" s="54"/>
      <c r="CD1302" s="54"/>
      <c r="CE1302" s="54"/>
      <c r="CF1302" s="54"/>
      <c r="CG1302" s="54"/>
      <c r="CH1302" s="54"/>
      <c r="CI1302" s="54"/>
      <c r="CJ1302" s="54"/>
      <c r="CK1302" s="54"/>
      <c r="CL1302" s="54"/>
      <c r="CM1302" s="54"/>
      <c r="CN1302" s="54"/>
      <c r="CO1302" s="54"/>
      <c r="CP1302" s="54"/>
      <c r="CQ1302" s="54"/>
      <c r="CR1302" s="54"/>
      <c r="CS1302" s="54"/>
      <c r="CT1302" s="54"/>
      <c r="CU1302" s="54"/>
      <c r="CV1302" s="54"/>
      <c r="CW1302" s="54"/>
      <c r="CX1302" s="54"/>
      <c r="CY1302" s="54"/>
      <c r="CZ1302" s="54"/>
      <c r="DA1302" s="54"/>
      <c r="DB1302" s="54"/>
      <c r="DC1302" s="54"/>
      <c r="DD1302" s="54"/>
      <c r="DE1302" s="54"/>
      <c r="DF1302" s="54"/>
      <c r="DG1302" s="54"/>
      <c r="DH1302" s="54"/>
      <c r="DI1302" s="54"/>
      <c r="DJ1302" s="54"/>
      <c r="DK1302" s="54"/>
      <c r="DL1302" s="54"/>
      <c r="DM1302" s="54"/>
      <c r="DN1302" s="54"/>
      <c r="DO1302" s="54"/>
      <c r="DP1302" s="54"/>
      <c r="DQ1302" s="54"/>
      <c r="DR1302" s="54"/>
      <c r="DS1302" s="54"/>
      <c r="DT1302" s="54"/>
      <c r="DU1302" s="54"/>
      <c r="DV1302" s="54"/>
      <c r="DW1302" s="54"/>
      <c r="DX1302" s="54"/>
      <c r="DY1302" s="54"/>
      <c r="DZ1302" s="54"/>
      <c r="EA1302" s="54"/>
      <c r="EB1302" s="54"/>
      <c r="EC1302" s="54"/>
      <c r="ED1302" s="54"/>
      <c r="EE1302" s="54"/>
      <c r="EF1302" s="54"/>
      <c r="EG1302" s="54"/>
      <c r="EH1302" s="54"/>
      <c r="EI1302" s="54"/>
      <c r="EJ1302" s="54"/>
      <c r="EK1302" s="54"/>
      <c r="EL1302" s="54"/>
      <c r="EM1302" s="54"/>
      <c r="EN1302" s="54"/>
      <c r="EO1302" s="54"/>
      <c r="EP1302" s="54"/>
      <c r="EQ1302" s="54"/>
      <c r="ER1302" s="54"/>
      <c r="ES1302" s="54"/>
      <c r="ET1302" s="54"/>
      <c r="EU1302" s="54"/>
      <c r="EV1302" s="54"/>
      <c r="EW1302" s="54"/>
      <c r="EX1302" s="54"/>
      <c r="EY1302" s="54"/>
      <c r="EZ1302" s="54"/>
      <c r="FA1302" s="54"/>
      <c r="FB1302" s="54"/>
      <c r="FC1302" s="54"/>
      <c r="FD1302" s="54"/>
      <c r="FE1302" s="54"/>
      <c r="FF1302" s="54"/>
      <c r="FG1302" s="54"/>
      <c r="FH1302" s="54"/>
      <c r="FI1302" s="54"/>
      <c r="FJ1302" s="54"/>
      <c r="FK1302" s="54"/>
      <c r="FL1302" s="54"/>
      <c r="FM1302" s="54"/>
      <c r="FN1302" s="54"/>
      <c r="FO1302" s="54"/>
      <c r="FP1302" s="54"/>
      <c r="FQ1302" s="54"/>
      <c r="FR1302" s="54"/>
      <c r="FS1302" s="54"/>
      <c r="FT1302" s="54"/>
      <c r="FU1302" s="54"/>
      <c r="FV1302" s="54"/>
      <c r="FW1302" s="54"/>
      <c r="FX1302" s="54"/>
      <c r="FY1302" s="54"/>
      <c r="FZ1302" s="54"/>
      <c r="GA1302" s="54"/>
      <c r="GB1302" s="54"/>
      <c r="GC1302" s="54"/>
      <c r="GD1302" s="54"/>
      <c r="GE1302" s="54"/>
      <c r="GF1302" s="54"/>
      <c r="GG1302" s="54"/>
      <c r="GH1302" s="54"/>
      <c r="GI1302" s="54"/>
      <c r="GJ1302" s="54"/>
      <c r="GK1302" s="54"/>
      <c r="GL1302" s="54"/>
      <c r="GM1302" s="54"/>
      <c r="GN1302" s="54"/>
      <c r="GO1302" s="54"/>
      <c r="GP1302" s="54"/>
      <c r="GQ1302" s="54"/>
      <c r="GR1302" s="54"/>
      <c r="GS1302" s="54"/>
      <c r="GT1302" s="54"/>
      <c r="GU1302" s="54"/>
      <c r="GV1302" s="54"/>
      <c r="GW1302" s="54"/>
      <c r="GX1302" s="54"/>
      <c r="GY1302" s="54"/>
      <c r="GZ1302" s="54"/>
      <c r="HA1302" s="54"/>
      <c r="HB1302" s="54"/>
      <c r="HC1302" s="54"/>
      <c r="HD1302" s="54"/>
      <c r="HE1302" s="54"/>
      <c r="HF1302" s="54"/>
      <c r="HG1302" s="54"/>
      <c r="HH1302" s="54"/>
      <c r="HI1302" s="54"/>
      <c r="HJ1302" s="54"/>
      <c r="HK1302" s="54"/>
      <c r="HL1302" s="54"/>
      <c r="HM1302" s="54"/>
      <c r="HN1302" s="54"/>
      <c r="HO1302" s="54"/>
      <c r="HP1302" s="54"/>
      <c r="HQ1302" s="54"/>
      <c r="HR1302" s="54"/>
      <c r="HS1302" s="54"/>
      <c r="HT1302" s="54"/>
      <c r="HU1302" s="54"/>
      <c r="HV1302" s="54"/>
      <c r="HW1302" s="54"/>
      <c r="HX1302" s="54"/>
      <c r="HY1302" s="54"/>
      <c r="HZ1302" s="54"/>
      <c r="IA1302" s="54"/>
      <c r="IB1302" s="54"/>
      <c r="IC1302" s="54"/>
      <c r="ID1302" s="54"/>
      <c r="IE1302" s="54"/>
      <c r="IF1302" s="54"/>
      <c r="IG1302" s="54"/>
      <c r="IH1302" s="54"/>
      <c r="II1302" s="54"/>
      <c r="IJ1302" s="54"/>
      <c r="IK1302" s="54"/>
      <c r="IL1302" s="54"/>
      <c r="IM1302" s="54"/>
      <c r="IN1302" s="54"/>
      <c r="IO1302" s="54"/>
      <c r="IP1302" s="54"/>
      <c r="IQ1302" s="54"/>
      <c r="IR1302" s="54"/>
      <c r="IS1302" s="54"/>
      <c r="IT1302" s="54"/>
      <c r="IU1302" s="54"/>
      <c r="IV1302" s="54"/>
      <c r="IW1302" s="54"/>
      <c r="IX1302" s="54"/>
      <c r="IY1302" s="54"/>
      <c r="IZ1302" s="54"/>
      <c r="JA1302" s="16"/>
      <c r="JB1302" s="16"/>
      <c r="JC1302" s="16"/>
      <c r="JD1302" s="16"/>
    </row>
    <row r="1303" spans="1:264" s="6" customFormat="1" x14ac:dyDescent="0.25">
      <c r="A1303" s="55">
        <v>1299</v>
      </c>
      <c r="B1303" s="56">
        <f>ESTUDIANTES!B1303</f>
        <v>0</v>
      </c>
      <c r="C1303" s="56">
        <f>ESTUDIANTES!C1303</f>
        <v>0</v>
      </c>
      <c r="D1303" s="97">
        <f>ESTUDIANTES!D1303</f>
        <v>0</v>
      </c>
      <c r="E1303" s="97"/>
      <c r="F1303" s="97"/>
      <c r="G1303" s="97"/>
      <c r="H1303" s="57">
        <f>ESTUDIANTES!H1303</f>
        <v>0</v>
      </c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  <c r="AL1303" s="54"/>
      <c r="AM1303" s="54"/>
      <c r="AN1303" s="54"/>
      <c r="AO1303" s="54"/>
      <c r="AP1303" s="54"/>
      <c r="AQ1303" s="54"/>
      <c r="AR1303" s="54"/>
      <c r="AS1303" s="54"/>
      <c r="AT1303" s="54"/>
      <c r="AU1303" s="54"/>
      <c r="AV1303" s="54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  <c r="BV1303" s="54"/>
      <c r="BW1303" s="54"/>
      <c r="BX1303" s="54"/>
      <c r="BY1303" s="54"/>
      <c r="BZ1303" s="54"/>
      <c r="CA1303" s="54"/>
      <c r="CB1303" s="54"/>
      <c r="CC1303" s="54"/>
      <c r="CD1303" s="54"/>
      <c r="CE1303" s="54"/>
      <c r="CF1303" s="54"/>
      <c r="CG1303" s="54"/>
      <c r="CH1303" s="54"/>
      <c r="CI1303" s="54"/>
      <c r="CJ1303" s="54"/>
      <c r="CK1303" s="54"/>
      <c r="CL1303" s="54"/>
      <c r="CM1303" s="54"/>
      <c r="CN1303" s="54"/>
      <c r="CO1303" s="54"/>
      <c r="CP1303" s="54"/>
      <c r="CQ1303" s="54"/>
      <c r="CR1303" s="54"/>
      <c r="CS1303" s="54"/>
      <c r="CT1303" s="54"/>
      <c r="CU1303" s="54"/>
      <c r="CV1303" s="54"/>
      <c r="CW1303" s="54"/>
      <c r="CX1303" s="54"/>
      <c r="CY1303" s="54"/>
      <c r="CZ1303" s="54"/>
      <c r="DA1303" s="54"/>
      <c r="DB1303" s="54"/>
      <c r="DC1303" s="54"/>
      <c r="DD1303" s="54"/>
      <c r="DE1303" s="54"/>
      <c r="DF1303" s="54"/>
      <c r="DG1303" s="54"/>
      <c r="DH1303" s="54"/>
      <c r="DI1303" s="54"/>
      <c r="DJ1303" s="54"/>
      <c r="DK1303" s="54"/>
      <c r="DL1303" s="54"/>
      <c r="DM1303" s="54"/>
      <c r="DN1303" s="54"/>
      <c r="DO1303" s="54"/>
      <c r="DP1303" s="54"/>
      <c r="DQ1303" s="54"/>
      <c r="DR1303" s="54"/>
      <c r="DS1303" s="54"/>
      <c r="DT1303" s="54"/>
      <c r="DU1303" s="54"/>
      <c r="DV1303" s="54"/>
      <c r="DW1303" s="54"/>
      <c r="DX1303" s="54"/>
      <c r="DY1303" s="54"/>
      <c r="DZ1303" s="54"/>
      <c r="EA1303" s="54"/>
      <c r="EB1303" s="54"/>
      <c r="EC1303" s="54"/>
      <c r="ED1303" s="54"/>
      <c r="EE1303" s="54"/>
      <c r="EF1303" s="54"/>
      <c r="EG1303" s="54"/>
      <c r="EH1303" s="54"/>
      <c r="EI1303" s="54"/>
      <c r="EJ1303" s="54"/>
      <c r="EK1303" s="54"/>
      <c r="EL1303" s="54"/>
      <c r="EM1303" s="54"/>
      <c r="EN1303" s="54"/>
      <c r="EO1303" s="54"/>
      <c r="EP1303" s="54"/>
      <c r="EQ1303" s="54"/>
      <c r="ER1303" s="54"/>
      <c r="ES1303" s="54"/>
      <c r="ET1303" s="54"/>
      <c r="EU1303" s="54"/>
      <c r="EV1303" s="54"/>
      <c r="EW1303" s="54"/>
      <c r="EX1303" s="54"/>
      <c r="EY1303" s="54"/>
      <c r="EZ1303" s="54"/>
      <c r="FA1303" s="54"/>
      <c r="FB1303" s="54"/>
      <c r="FC1303" s="54"/>
      <c r="FD1303" s="54"/>
      <c r="FE1303" s="54"/>
      <c r="FF1303" s="54"/>
      <c r="FG1303" s="54"/>
      <c r="FH1303" s="54"/>
      <c r="FI1303" s="54"/>
      <c r="FJ1303" s="54"/>
      <c r="FK1303" s="54"/>
      <c r="FL1303" s="54"/>
      <c r="FM1303" s="54"/>
      <c r="FN1303" s="54"/>
      <c r="FO1303" s="54"/>
      <c r="FP1303" s="54"/>
      <c r="FQ1303" s="54"/>
      <c r="FR1303" s="54"/>
      <c r="FS1303" s="54"/>
      <c r="FT1303" s="54"/>
      <c r="FU1303" s="54"/>
      <c r="FV1303" s="54"/>
      <c r="FW1303" s="54"/>
      <c r="FX1303" s="54"/>
      <c r="FY1303" s="54"/>
      <c r="FZ1303" s="54"/>
      <c r="GA1303" s="54"/>
      <c r="GB1303" s="54"/>
      <c r="GC1303" s="54"/>
      <c r="GD1303" s="54"/>
      <c r="GE1303" s="54"/>
      <c r="GF1303" s="54"/>
      <c r="GG1303" s="54"/>
      <c r="GH1303" s="54"/>
      <c r="GI1303" s="54"/>
      <c r="GJ1303" s="54"/>
      <c r="GK1303" s="54"/>
      <c r="GL1303" s="54"/>
      <c r="GM1303" s="54"/>
      <c r="GN1303" s="54"/>
      <c r="GO1303" s="54"/>
      <c r="GP1303" s="54"/>
      <c r="GQ1303" s="54"/>
      <c r="GR1303" s="54"/>
      <c r="GS1303" s="54"/>
      <c r="GT1303" s="54"/>
      <c r="GU1303" s="54"/>
      <c r="GV1303" s="54"/>
      <c r="GW1303" s="54"/>
      <c r="GX1303" s="54"/>
      <c r="GY1303" s="54"/>
      <c r="GZ1303" s="54"/>
      <c r="HA1303" s="54"/>
      <c r="HB1303" s="54"/>
      <c r="HC1303" s="54"/>
      <c r="HD1303" s="54"/>
      <c r="HE1303" s="54"/>
      <c r="HF1303" s="54"/>
      <c r="HG1303" s="54"/>
      <c r="HH1303" s="54"/>
      <c r="HI1303" s="54"/>
      <c r="HJ1303" s="54"/>
      <c r="HK1303" s="54"/>
      <c r="HL1303" s="54"/>
      <c r="HM1303" s="54"/>
      <c r="HN1303" s="54"/>
      <c r="HO1303" s="54"/>
      <c r="HP1303" s="54"/>
      <c r="HQ1303" s="54"/>
      <c r="HR1303" s="54"/>
      <c r="HS1303" s="54"/>
      <c r="HT1303" s="54"/>
      <c r="HU1303" s="54"/>
      <c r="HV1303" s="54"/>
      <c r="HW1303" s="54"/>
      <c r="HX1303" s="54"/>
      <c r="HY1303" s="54"/>
      <c r="HZ1303" s="54"/>
      <c r="IA1303" s="54"/>
      <c r="IB1303" s="54"/>
      <c r="IC1303" s="54"/>
      <c r="ID1303" s="54"/>
      <c r="IE1303" s="54"/>
      <c r="IF1303" s="54"/>
      <c r="IG1303" s="54"/>
      <c r="IH1303" s="54"/>
      <c r="II1303" s="54"/>
      <c r="IJ1303" s="54"/>
      <c r="IK1303" s="54"/>
      <c r="IL1303" s="54"/>
      <c r="IM1303" s="54"/>
      <c r="IN1303" s="54"/>
      <c r="IO1303" s="54"/>
      <c r="IP1303" s="54"/>
      <c r="IQ1303" s="54"/>
      <c r="IR1303" s="54"/>
      <c r="IS1303" s="54"/>
      <c r="IT1303" s="54"/>
      <c r="IU1303" s="54"/>
      <c r="IV1303" s="54"/>
      <c r="IW1303" s="54"/>
      <c r="IX1303" s="54"/>
      <c r="IY1303" s="54"/>
      <c r="IZ1303" s="54"/>
      <c r="JA1303" s="16"/>
      <c r="JB1303" s="16"/>
      <c r="JC1303" s="16"/>
      <c r="JD1303" s="16"/>
    </row>
    <row r="1304" spans="1:264" s="6" customFormat="1" x14ac:dyDescent="0.25">
      <c r="A1304" s="55">
        <v>1300</v>
      </c>
      <c r="B1304" s="56">
        <f>ESTUDIANTES!B1304</f>
        <v>0</v>
      </c>
      <c r="C1304" s="56">
        <f>ESTUDIANTES!C1304</f>
        <v>0</v>
      </c>
      <c r="D1304" s="97">
        <f>ESTUDIANTES!D1304</f>
        <v>0</v>
      </c>
      <c r="E1304" s="97"/>
      <c r="F1304" s="97"/>
      <c r="G1304" s="97"/>
      <c r="H1304" s="57">
        <f>ESTUDIANTES!H1304</f>
        <v>0</v>
      </c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  <c r="AL1304" s="54"/>
      <c r="AM1304" s="54"/>
      <c r="AN1304" s="54"/>
      <c r="AO1304" s="54"/>
      <c r="AP1304" s="54"/>
      <c r="AQ1304" s="54"/>
      <c r="AR1304" s="54"/>
      <c r="AS1304" s="54"/>
      <c r="AT1304" s="54"/>
      <c r="AU1304" s="54"/>
      <c r="AV1304" s="54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  <c r="BV1304" s="54"/>
      <c r="BW1304" s="54"/>
      <c r="BX1304" s="54"/>
      <c r="BY1304" s="54"/>
      <c r="BZ1304" s="54"/>
      <c r="CA1304" s="54"/>
      <c r="CB1304" s="54"/>
      <c r="CC1304" s="54"/>
      <c r="CD1304" s="54"/>
      <c r="CE1304" s="54"/>
      <c r="CF1304" s="54"/>
      <c r="CG1304" s="54"/>
      <c r="CH1304" s="54"/>
      <c r="CI1304" s="54"/>
      <c r="CJ1304" s="54"/>
      <c r="CK1304" s="54"/>
      <c r="CL1304" s="54"/>
      <c r="CM1304" s="54"/>
      <c r="CN1304" s="54"/>
      <c r="CO1304" s="54"/>
      <c r="CP1304" s="54"/>
      <c r="CQ1304" s="54"/>
      <c r="CR1304" s="54"/>
      <c r="CS1304" s="54"/>
      <c r="CT1304" s="54"/>
      <c r="CU1304" s="54"/>
      <c r="CV1304" s="54"/>
      <c r="CW1304" s="54"/>
      <c r="CX1304" s="54"/>
      <c r="CY1304" s="54"/>
      <c r="CZ1304" s="54"/>
      <c r="DA1304" s="54"/>
      <c r="DB1304" s="54"/>
      <c r="DC1304" s="54"/>
      <c r="DD1304" s="54"/>
      <c r="DE1304" s="54"/>
      <c r="DF1304" s="54"/>
      <c r="DG1304" s="54"/>
      <c r="DH1304" s="54"/>
      <c r="DI1304" s="54"/>
      <c r="DJ1304" s="54"/>
      <c r="DK1304" s="54"/>
      <c r="DL1304" s="54"/>
      <c r="DM1304" s="54"/>
      <c r="DN1304" s="54"/>
      <c r="DO1304" s="54"/>
      <c r="DP1304" s="54"/>
      <c r="DQ1304" s="54"/>
      <c r="DR1304" s="54"/>
      <c r="DS1304" s="54"/>
      <c r="DT1304" s="54"/>
      <c r="DU1304" s="54"/>
      <c r="DV1304" s="54"/>
      <c r="DW1304" s="54"/>
      <c r="DX1304" s="54"/>
      <c r="DY1304" s="54"/>
      <c r="DZ1304" s="54"/>
      <c r="EA1304" s="54"/>
      <c r="EB1304" s="54"/>
      <c r="EC1304" s="54"/>
      <c r="ED1304" s="54"/>
      <c r="EE1304" s="54"/>
      <c r="EF1304" s="54"/>
      <c r="EG1304" s="54"/>
      <c r="EH1304" s="54"/>
      <c r="EI1304" s="54"/>
      <c r="EJ1304" s="54"/>
      <c r="EK1304" s="54"/>
      <c r="EL1304" s="54"/>
      <c r="EM1304" s="54"/>
      <c r="EN1304" s="54"/>
      <c r="EO1304" s="54"/>
      <c r="EP1304" s="54"/>
      <c r="EQ1304" s="54"/>
      <c r="ER1304" s="54"/>
      <c r="ES1304" s="54"/>
      <c r="ET1304" s="54"/>
      <c r="EU1304" s="54"/>
      <c r="EV1304" s="54"/>
      <c r="EW1304" s="54"/>
      <c r="EX1304" s="54"/>
      <c r="EY1304" s="54"/>
      <c r="EZ1304" s="54"/>
      <c r="FA1304" s="54"/>
      <c r="FB1304" s="54"/>
      <c r="FC1304" s="54"/>
      <c r="FD1304" s="54"/>
      <c r="FE1304" s="54"/>
      <c r="FF1304" s="54"/>
      <c r="FG1304" s="54"/>
      <c r="FH1304" s="54"/>
      <c r="FI1304" s="54"/>
      <c r="FJ1304" s="54"/>
      <c r="FK1304" s="54"/>
      <c r="FL1304" s="54"/>
      <c r="FM1304" s="54"/>
      <c r="FN1304" s="54"/>
      <c r="FO1304" s="54"/>
      <c r="FP1304" s="54"/>
      <c r="FQ1304" s="54"/>
      <c r="FR1304" s="54"/>
      <c r="FS1304" s="54"/>
      <c r="FT1304" s="54"/>
      <c r="FU1304" s="54"/>
      <c r="FV1304" s="54"/>
      <c r="FW1304" s="54"/>
      <c r="FX1304" s="54"/>
      <c r="FY1304" s="54"/>
      <c r="FZ1304" s="54"/>
      <c r="GA1304" s="54"/>
      <c r="GB1304" s="54"/>
      <c r="GC1304" s="54"/>
      <c r="GD1304" s="54"/>
      <c r="GE1304" s="54"/>
      <c r="GF1304" s="54"/>
      <c r="GG1304" s="54"/>
      <c r="GH1304" s="54"/>
      <c r="GI1304" s="54"/>
      <c r="GJ1304" s="54"/>
      <c r="GK1304" s="54"/>
      <c r="GL1304" s="54"/>
      <c r="GM1304" s="54"/>
      <c r="GN1304" s="54"/>
      <c r="GO1304" s="54"/>
      <c r="GP1304" s="54"/>
      <c r="GQ1304" s="54"/>
      <c r="GR1304" s="54"/>
      <c r="GS1304" s="54"/>
      <c r="GT1304" s="54"/>
      <c r="GU1304" s="54"/>
      <c r="GV1304" s="54"/>
      <c r="GW1304" s="54"/>
      <c r="GX1304" s="54"/>
      <c r="GY1304" s="54"/>
      <c r="GZ1304" s="54"/>
      <c r="HA1304" s="54"/>
      <c r="HB1304" s="54"/>
      <c r="HC1304" s="54"/>
      <c r="HD1304" s="54"/>
      <c r="HE1304" s="54"/>
      <c r="HF1304" s="54"/>
      <c r="HG1304" s="54"/>
      <c r="HH1304" s="54"/>
      <c r="HI1304" s="54"/>
      <c r="HJ1304" s="54"/>
      <c r="HK1304" s="54"/>
      <c r="HL1304" s="54"/>
      <c r="HM1304" s="54"/>
      <c r="HN1304" s="54"/>
      <c r="HO1304" s="54"/>
      <c r="HP1304" s="54"/>
      <c r="HQ1304" s="54"/>
      <c r="HR1304" s="54"/>
      <c r="HS1304" s="54"/>
      <c r="HT1304" s="54"/>
      <c r="HU1304" s="54"/>
      <c r="HV1304" s="54"/>
      <c r="HW1304" s="54"/>
      <c r="HX1304" s="54"/>
      <c r="HY1304" s="54"/>
      <c r="HZ1304" s="54"/>
      <c r="IA1304" s="54"/>
      <c r="IB1304" s="54"/>
      <c r="IC1304" s="54"/>
      <c r="ID1304" s="54"/>
      <c r="IE1304" s="54"/>
      <c r="IF1304" s="54"/>
      <c r="IG1304" s="54"/>
      <c r="IH1304" s="54"/>
      <c r="II1304" s="54"/>
      <c r="IJ1304" s="54"/>
      <c r="IK1304" s="54"/>
      <c r="IL1304" s="54"/>
      <c r="IM1304" s="54"/>
      <c r="IN1304" s="54"/>
      <c r="IO1304" s="54"/>
      <c r="IP1304" s="54"/>
      <c r="IQ1304" s="54"/>
      <c r="IR1304" s="54"/>
      <c r="IS1304" s="54"/>
      <c r="IT1304" s="54"/>
      <c r="IU1304" s="54"/>
      <c r="IV1304" s="54"/>
      <c r="IW1304" s="54"/>
      <c r="IX1304" s="54"/>
      <c r="IY1304" s="54"/>
      <c r="IZ1304" s="54"/>
      <c r="JA1304" s="16"/>
      <c r="JB1304" s="16"/>
      <c r="JC1304" s="16"/>
      <c r="JD1304" s="16"/>
    </row>
    <row r="1305" spans="1:264" s="6" customFormat="1" x14ac:dyDescent="0.25">
      <c r="A1305" s="55">
        <v>1301</v>
      </c>
      <c r="B1305" s="56">
        <f>ESTUDIANTES!B1305</f>
        <v>0</v>
      </c>
      <c r="C1305" s="56">
        <f>ESTUDIANTES!C1305</f>
        <v>0</v>
      </c>
      <c r="D1305" s="97">
        <f>ESTUDIANTES!D1305</f>
        <v>0</v>
      </c>
      <c r="E1305" s="97"/>
      <c r="F1305" s="97"/>
      <c r="G1305" s="97"/>
      <c r="H1305" s="57">
        <f>ESTUDIANTES!H1305</f>
        <v>0</v>
      </c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  <c r="AL1305" s="54"/>
      <c r="AM1305" s="54"/>
      <c r="AN1305" s="54"/>
      <c r="AO1305" s="54"/>
      <c r="AP1305" s="54"/>
      <c r="AQ1305" s="54"/>
      <c r="AR1305" s="54"/>
      <c r="AS1305" s="54"/>
      <c r="AT1305" s="54"/>
      <c r="AU1305" s="54"/>
      <c r="AV1305" s="54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  <c r="BV1305" s="54"/>
      <c r="BW1305" s="54"/>
      <c r="BX1305" s="54"/>
      <c r="BY1305" s="54"/>
      <c r="BZ1305" s="54"/>
      <c r="CA1305" s="54"/>
      <c r="CB1305" s="54"/>
      <c r="CC1305" s="54"/>
      <c r="CD1305" s="54"/>
      <c r="CE1305" s="54"/>
      <c r="CF1305" s="54"/>
      <c r="CG1305" s="54"/>
      <c r="CH1305" s="54"/>
      <c r="CI1305" s="54"/>
      <c r="CJ1305" s="54"/>
      <c r="CK1305" s="54"/>
      <c r="CL1305" s="54"/>
      <c r="CM1305" s="54"/>
      <c r="CN1305" s="54"/>
      <c r="CO1305" s="54"/>
      <c r="CP1305" s="54"/>
      <c r="CQ1305" s="54"/>
      <c r="CR1305" s="54"/>
      <c r="CS1305" s="54"/>
      <c r="CT1305" s="54"/>
      <c r="CU1305" s="54"/>
      <c r="CV1305" s="54"/>
      <c r="CW1305" s="54"/>
      <c r="CX1305" s="54"/>
      <c r="CY1305" s="54"/>
      <c r="CZ1305" s="54"/>
      <c r="DA1305" s="54"/>
      <c r="DB1305" s="54"/>
      <c r="DC1305" s="54"/>
      <c r="DD1305" s="54"/>
      <c r="DE1305" s="54"/>
      <c r="DF1305" s="54"/>
      <c r="DG1305" s="54"/>
      <c r="DH1305" s="54"/>
      <c r="DI1305" s="54"/>
      <c r="DJ1305" s="54"/>
      <c r="DK1305" s="54"/>
      <c r="DL1305" s="54"/>
      <c r="DM1305" s="54"/>
      <c r="DN1305" s="54"/>
      <c r="DO1305" s="54"/>
      <c r="DP1305" s="54"/>
      <c r="DQ1305" s="54"/>
      <c r="DR1305" s="54"/>
      <c r="DS1305" s="54"/>
      <c r="DT1305" s="54"/>
      <c r="DU1305" s="54"/>
      <c r="DV1305" s="54"/>
      <c r="DW1305" s="54"/>
      <c r="DX1305" s="54"/>
      <c r="DY1305" s="54"/>
      <c r="DZ1305" s="54"/>
      <c r="EA1305" s="54"/>
      <c r="EB1305" s="54"/>
      <c r="EC1305" s="54"/>
      <c r="ED1305" s="54"/>
      <c r="EE1305" s="54"/>
      <c r="EF1305" s="54"/>
      <c r="EG1305" s="54"/>
      <c r="EH1305" s="54"/>
      <c r="EI1305" s="54"/>
      <c r="EJ1305" s="54"/>
      <c r="EK1305" s="54"/>
      <c r="EL1305" s="54"/>
      <c r="EM1305" s="54"/>
      <c r="EN1305" s="54"/>
      <c r="EO1305" s="54"/>
      <c r="EP1305" s="54"/>
      <c r="EQ1305" s="54"/>
      <c r="ER1305" s="54"/>
      <c r="ES1305" s="54"/>
      <c r="ET1305" s="54"/>
      <c r="EU1305" s="54"/>
      <c r="EV1305" s="54"/>
      <c r="EW1305" s="54"/>
      <c r="EX1305" s="54"/>
      <c r="EY1305" s="54"/>
      <c r="EZ1305" s="54"/>
      <c r="FA1305" s="54"/>
      <c r="FB1305" s="54"/>
      <c r="FC1305" s="54"/>
      <c r="FD1305" s="54"/>
      <c r="FE1305" s="54"/>
      <c r="FF1305" s="54"/>
      <c r="FG1305" s="54"/>
      <c r="FH1305" s="54"/>
      <c r="FI1305" s="54"/>
      <c r="FJ1305" s="54"/>
      <c r="FK1305" s="54"/>
      <c r="FL1305" s="54"/>
      <c r="FM1305" s="54"/>
      <c r="FN1305" s="54"/>
      <c r="FO1305" s="54"/>
      <c r="FP1305" s="54"/>
      <c r="FQ1305" s="54"/>
      <c r="FR1305" s="54"/>
      <c r="FS1305" s="54"/>
      <c r="FT1305" s="54"/>
      <c r="FU1305" s="54"/>
      <c r="FV1305" s="54"/>
      <c r="FW1305" s="54"/>
      <c r="FX1305" s="54"/>
      <c r="FY1305" s="54"/>
      <c r="FZ1305" s="54"/>
      <c r="GA1305" s="54"/>
      <c r="GB1305" s="54"/>
      <c r="GC1305" s="54"/>
      <c r="GD1305" s="54"/>
      <c r="GE1305" s="54"/>
      <c r="GF1305" s="54"/>
      <c r="GG1305" s="54"/>
      <c r="GH1305" s="54"/>
      <c r="GI1305" s="54"/>
      <c r="GJ1305" s="54"/>
      <c r="GK1305" s="54"/>
      <c r="GL1305" s="54"/>
      <c r="GM1305" s="54"/>
      <c r="GN1305" s="54"/>
      <c r="GO1305" s="54"/>
      <c r="GP1305" s="54"/>
      <c r="GQ1305" s="54"/>
      <c r="GR1305" s="54"/>
      <c r="GS1305" s="54"/>
      <c r="GT1305" s="54"/>
      <c r="GU1305" s="54"/>
      <c r="GV1305" s="54"/>
      <c r="GW1305" s="54"/>
      <c r="GX1305" s="54"/>
      <c r="GY1305" s="54"/>
      <c r="GZ1305" s="54"/>
      <c r="HA1305" s="54"/>
      <c r="HB1305" s="54"/>
      <c r="HC1305" s="54"/>
      <c r="HD1305" s="54"/>
      <c r="HE1305" s="54"/>
      <c r="HF1305" s="54"/>
      <c r="HG1305" s="54"/>
      <c r="HH1305" s="54"/>
      <c r="HI1305" s="54"/>
      <c r="HJ1305" s="54"/>
      <c r="HK1305" s="54"/>
      <c r="HL1305" s="54"/>
      <c r="HM1305" s="54"/>
      <c r="HN1305" s="54"/>
      <c r="HO1305" s="54"/>
      <c r="HP1305" s="54"/>
      <c r="HQ1305" s="54"/>
      <c r="HR1305" s="54"/>
      <c r="HS1305" s="54"/>
      <c r="HT1305" s="54"/>
      <c r="HU1305" s="54"/>
      <c r="HV1305" s="54"/>
      <c r="HW1305" s="54"/>
      <c r="HX1305" s="54"/>
      <c r="HY1305" s="54"/>
      <c r="HZ1305" s="54"/>
      <c r="IA1305" s="54"/>
      <c r="IB1305" s="54"/>
      <c r="IC1305" s="54"/>
      <c r="ID1305" s="54"/>
      <c r="IE1305" s="54"/>
      <c r="IF1305" s="54"/>
      <c r="IG1305" s="54"/>
      <c r="IH1305" s="54"/>
      <c r="II1305" s="54"/>
      <c r="IJ1305" s="54"/>
      <c r="IK1305" s="54"/>
      <c r="IL1305" s="54"/>
      <c r="IM1305" s="54"/>
      <c r="IN1305" s="54"/>
      <c r="IO1305" s="54"/>
      <c r="IP1305" s="54"/>
      <c r="IQ1305" s="54"/>
      <c r="IR1305" s="54"/>
      <c r="IS1305" s="54"/>
      <c r="IT1305" s="54"/>
      <c r="IU1305" s="54"/>
      <c r="IV1305" s="54"/>
      <c r="IW1305" s="54"/>
      <c r="IX1305" s="54"/>
      <c r="IY1305" s="54"/>
      <c r="IZ1305" s="54"/>
      <c r="JA1305" s="16"/>
      <c r="JB1305" s="16"/>
      <c r="JC1305" s="16"/>
      <c r="JD1305" s="16"/>
    </row>
    <row r="1306" spans="1:264" s="6" customFormat="1" x14ac:dyDescent="0.25">
      <c r="A1306" s="55">
        <v>1302</v>
      </c>
      <c r="B1306" s="56">
        <f>ESTUDIANTES!B1306</f>
        <v>0</v>
      </c>
      <c r="C1306" s="56">
        <f>ESTUDIANTES!C1306</f>
        <v>0</v>
      </c>
      <c r="D1306" s="97">
        <f>ESTUDIANTES!D1306</f>
        <v>0</v>
      </c>
      <c r="E1306" s="97"/>
      <c r="F1306" s="97"/>
      <c r="G1306" s="97"/>
      <c r="H1306" s="57">
        <f>ESTUDIANTES!H1306</f>
        <v>0</v>
      </c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  <c r="AL1306" s="54"/>
      <c r="AM1306" s="54"/>
      <c r="AN1306" s="54"/>
      <c r="AO1306" s="54"/>
      <c r="AP1306" s="54"/>
      <c r="AQ1306" s="54"/>
      <c r="AR1306" s="54"/>
      <c r="AS1306" s="54"/>
      <c r="AT1306" s="54"/>
      <c r="AU1306" s="54"/>
      <c r="AV1306" s="54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  <c r="BV1306" s="54"/>
      <c r="BW1306" s="54"/>
      <c r="BX1306" s="54"/>
      <c r="BY1306" s="54"/>
      <c r="BZ1306" s="54"/>
      <c r="CA1306" s="54"/>
      <c r="CB1306" s="54"/>
      <c r="CC1306" s="54"/>
      <c r="CD1306" s="54"/>
      <c r="CE1306" s="54"/>
      <c r="CF1306" s="54"/>
      <c r="CG1306" s="54"/>
      <c r="CH1306" s="54"/>
      <c r="CI1306" s="54"/>
      <c r="CJ1306" s="54"/>
      <c r="CK1306" s="54"/>
      <c r="CL1306" s="54"/>
      <c r="CM1306" s="54"/>
      <c r="CN1306" s="54"/>
      <c r="CO1306" s="54"/>
      <c r="CP1306" s="54"/>
      <c r="CQ1306" s="54"/>
      <c r="CR1306" s="54"/>
      <c r="CS1306" s="54"/>
      <c r="CT1306" s="54"/>
      <c r="CU1306" s="54"/>
      <c r="CV1306" s="54"/>
      <c r="CW1306" s="54"/>
      <c r="CX1306" s="54"/>
      <c r="CY1306" s="54"/>
      <c r="CZ1306" s="54"/>
      <c r="DA1306" s="54"/>
      <c r="DB1306" s="54"/>
      <c r="DC1306" s="54"/>
      <c r="DD1306" s="54"/>
      <c r="DE1306" s="54"/>
      <c r="DF1306" s="54"/>
      <c r="DG1306" s="54"/>
      <c r="DH1306" s="54"/>
      <c r="DI1306" s="54"/>
      <c r="DJ1306" s="54"/>
      <c r="DK1306" s="54"/>
      <c r="DL1306" s="54"/>
      <c r="DM1306" s="54"/>
      <c r="DN1306" s="54"/>
      <c r="DO1306" s="54"/>
      <c r="DP1306" s="54"/>
      <c r="DQ1306" s="54"/>
      <c r="DR1306" s="54"/>
      <c r="DS1306" s="54"/>
      <c r="DT1306" s="54"/>
      <c r="DU1306" s="54"/>
      <c r="DV1306" s="54"/>
      <c r="DW1306" s="54"/>
      <c r="DX1306" s="54"/>
      <c r="DY1306" s="54"/>
      <c r="DZ1306" s="54"/>
      <c r="EA1306" s="54"/>
      <c r="EB1306" s="54"/>
      <c r="EC1306" s="54"/>
      <c r="ED1306" s="54"/>
      <c r="EE1306" s="54"/>
      <c r="EF1306" s="54"/>
      <c r="EG1306" s="54"/>
      <c r="EH1306" s="54"/>
      <c r="EI1306" s="54"/>
      <c r="EJ1306" s="54"/>
      <c r="EK1306" s="54"/>
      <c r="EL1306" s="54"/>
      <c r="EM1306" s="54"/>
      <c r="EN1306" s="54"/>
      <c r="EO1306" s="54"/>
      <c r="EP1306" s="54"/>
      <c r="EQ1306" s="54"/>
      <c r="ER1306" s="54"/>
      <c r="ES1306" s="54"/>
      <c r="ET1306" s="54"/>
      <c r="EU1306" s="54"/>
      <c r="EV1306" s="54"/>
      <c r="EW1306" s="54"/>
      <c r="EX1306" s="54"/>
      <c r="EY1306" s="54"/>
      <c r="EZ1306" s="54"/>
      <c r="FA1306" s="54"/>
      <c r="FB1306" s="54"/>
      <c r="FC1306" s="54"/>
      <c r="FD1306" s="54"/>
      <c r="FE1306" s="54"/>
      <c r="FF1306" s="54"/>
      <c r="FG1306" s="54"/>
      <c r="FH1306" s="54"/>
      <c r="FI1306" s="54"/>
      <c r="FJ1306" s="54"/>
      <c r="FK1306" s="54"/>
      <c r="FL1306" s="54"/>
      <c r="FM1306" s="54"/>
      <c r="FN1306" s="54"/>
      <c r="FO1306" s="54"/>
      <c r="FP1306" s="54"/>
      <c r="FQ1306" s="54"/>
      <c r="FR1306" s="54"/>
      <c r="FS1306" s="54"/>
      <c r="FT1306" s="54"/>
      <c r="FU1306" s="54"/>
      <c r="FV1306" s="54"/>
      <c r="FW1306" s="54"/>
      <c r="FX1306" s="54"/>
      <c r="FY1306" s="54"/>
      <c r="FZ1306" s="54"/>
      <c r="GA1306" s="54"/>
      <c r="GB1306" s="54"/>
      <c r="GC1306" s="54"/>
      <c r="GD1306" s="54"/>
      <c r="GE1306" s="54"/>
      <c r="GF1306" s="54"/>
      <c r="GG1306" s="54"/>
      <c r="GH1306" s="54"/>
      <c r="GI1306" s="54"/>
      <c r="GJ1306" s="54"/>
      <c r="GK1306" s="54"/>
      <c r="GL1306" s="54"/>
      <c r="GM1306" s="54"/>
      <c r="GN1306" s="54"/>
      <c r="GO1306" s="54"/>
      <c r="GP1306" s="54"/>
      <c r="GQ1306" s="54"/>
      <c r="GR1306" s="54"/>
      <c r="GS1306" s="54"/>
      <c r="GT1306" s="54"/>
      <c r="GU1306" s="54"/>
      <c r="GV1306" s="54"/>
      <c r="GW1306" s="54"/>
      <c r="GX1306" s="54"/>
      <c r="GY1306" s="54"/>
      <c r="GZ1306" s="54"/>
      <c r="HA1306" s="54"/>
      <c r="HB1306" s="54"/>
      <c r="HC1306" s="54"/>
      <c r="HD1306" s="54"/>
      <c r="HE1306" s="54"/>
      <c r="HF1306" s="54"/>
      <c r="HG1306" s="54"/>
      <c r="HH1306" s="54"/>
      <c r="HI1306" s="54"/>
      <c r="HJ1306" s="54"/>
      <c r="HK1306" s="54"/>
      <c r="HL1306" s="54"/>
      <c r="HM1306" s="54"/>
      <c r="HN1306" s="54"/>
      <c r="HO1306" s="54"/>
      <c r="HP1306" s="54"/>
      <c r="HQ1306" s="54"/>
      <c r="HR1306" s="54"/>
      <c r="HS1306" s="54"/>
      <c r="HT1306" s="54"/>
      <c r="HU1306" s="54"/>
      <c r="HV1306" s="54"/>
      <c r="HW1306" s="54"/>
      <c r="HX1306" s="54"/>
      <c r="HY1306" s="54"/>
      <c r="HZ1306" s="54"/>
      <c r="IA1306" s="54"/>
      <c r="IB1306" s="54"/>
      <c r="IC1306" s="54"/>
      <c r="ID1306" s="54"/>
      <c r="IE1306" s="54"/>
      <c r="IF1306" s="54"/>
      <c r="IG1306" s="54"/>
      <c r="IH1306" s="54"/>
      <c r="II1306" s="54"/>
      <c r="IJ1306" s="54"/>
      <c r="IK1306" s="54"/>
      <c r="IL1306" s="54"/>
      <c r="IM1306" s="54"/>
      <c r="IN1306" s="54"/>
      <c r="IO1306" s="54"/>
      <c r="IP1306" s="54"/>
      <c r="IQ1306" s="54"/>
      <c r="IR1306" s="54"/>
      <c r="IS1306" s="54"/>
      <c r="IT1306" s="54"/>
      <c r="IU1306" s="54"/>
      <c r="IV1306" s="54"/>
      <c r="IW1306" s="54"/>
      <c r="IX1306" s="54"/>
      <c r="IY1306" s="54"/>
      <c r="IZ1306" s="54"/>
      <c r="JA1306" s="16"/>
      <c r="JB1306" s="16"/>
      <c r="JC1306" s="16"/>
      <c r="JD1306" s="16"/>
    </row>
    <row r="1307" spans="1:264" s="6" customFormat="1" x14ac:dyDescent="0.25">
      <c r="A1307" s="55">
        <v>1303</v>
      </c>
      <c r="B1307" s="56">
        <f>ESTUDIANTES!B1307</f>
        <v>0</v>
      </c>
      <c r="C1307" s="56">
        <f>ESTUDIANTES!C1307</f>
        <v>0</v>
      </c>
      <c r="D1307" s="97">
        <f>ESTUDIANTES!D1307</f>
        <v>0</v>
      </c>
      <c r="E1307" s="97"/>
      <c r="F1307" s="97"/>
      <c r="G1307" s="97"/>
      <c r="H1307" s="57">
        <f>ESTUDIANTES!H1307</f>
        <v>0</v>
      </c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  <c r="AL1307" s="54"/>
      <c r="AM1307" s="54"/>
      <c r="AN1307" s="54"/>
      <c r="AO1307" s="54"/>
      <c r="AP1307" s="54"/>
      <c r="AQ1307" s="54"/>
      <c r="AR1307" s="54"/>
      <c r="AS1307" s="54"/>
      <c r="AT1307" s="54"/>
      <c r="AU1307" s="54"/>
      <c r="AV1307" s="54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  <c r="BV1307" s="54"/>
      <c r="BW1307" s="54"/>
      <c r="BX1307" s="54"/>
      <c r="BY1307" s="54"/>
      <c r="BZ1307" s="54"/>
      <c r="CA1307" s="54"/>
      <c r="CB1307" s="54"/>
      <c r="CC1307" s="54"/>
      <c r="CD1307" s="54"/>
      <c r="CE1307" s="54"/>
      <c r="CF1307" s="54"/>
      <c r="CG1307" s="54"/>
      <c r="CH1307" s="54"/>
      <c r="CI1307" s="54"/>
      <c r="CJ1307" s="54"/>
      <c r="CK1307" s="54"/>
      <c r="CL1307" s="54"/>
      <c r="CM1307" s="54"/>
      <c r="CN1307" s="54"/>
      <c r="CO1307" s="54"/>
      <c r="CP1307" s="54"/>
      <c r="CQ1307" s="54"/>
      <c r="CR1307" s="54"/>
      <c r="CS1307" s="54"/>
      <c r="CT1307" s="54"/>
      <c r="CU1307" s="54"/>
      <c r="CV1307" s="54"/>
      <c r="CW1307" s="54"/>
      <c r="CX1307" s="54"/>
      <c r="CY1307" s="54"/>
      <c r="CZ1307" s="54"/>
      <c r="DA1307" s="54"/>
      <c r="DB1307" s="54"/>
      <c r="DC1307" s="54"/>
      <c r="DD1307" s="54"/>
      <c r="DE1307" s="54"/>
      <c r="DF1307" s="54"/>
      <c r="DG1307" s="54"/>
      <c r="DH1307" s="54"/>
      <c r="DI1307" s="54"/>
      <c r="DJ1307" s="54"/>
      <c r="DK1307" s="54"/>
      <c r="DL1307" s="54"/>
      <c r="DM1307" s="54"/>
      <c r="DN1307" s="54"/>
      <c r="DO1307" s="54"/>
      <c r="DP1307" s="54"/>
      <c r="DQ1307" s="54"/>
      <c r="DR1307" s="54"/>
      <c r="DS1307" s="54"/>
      <c r="DT1307" s="54"/>
      <c r="DU1307" s="54"/>
      <c r="DV1307" s="54"/>
      <c r="DW1307" s="54"/>
      <c r="DX1307" s="54"/>
      <c r="DY1307" s="54"/>
      <c r="DZ1307" s="54"/>
      <c r="EA1307" s="54"/>
      <c r="EB1307" s="54"/>
      <c r="EC1307" s="54"/>
      <c r="ED1307" s="54"/>
      <c r="EE1307" s="54"/>
      <c r="EF1307" s="54"/>
      <c r="EG1307" s="54"/>
      <c r="EH1307" s="54"/>
      <c r="EI1307" s="54"/>
      <c r="EJ1307" s="54"/>
      <c r="EK1307" s="54"/>
      <c r="EL1307" s="54"/>
      <c r="EM1307" s="54"/>
      <c r="EN1307" s="54"/>
      <c r="EO1307" s="54"/>
      <c r="EP1307" s="54"/>
      <c r="EQ1307" s="54"/>
      <c r="ER1307" s="54"/>
      <c r="ES1307" s="54"/>
      <c r="ET1307" s="54"/>
      <c r="EU1307" s="54"/>
      <c r="EV1307" s="54"/>
      <c r="EW1307" s="54"/>
      <c r="EX1307" s="54"/>
      <c r="EY1307" s="54"/>
      <c r="EZ1307" s="54"/>
      <c r="FA1307" s="54"/>
      <c r="FB1307" s="54"/>
      <c r="FC1307" s="54"/>
      <c r="FD1307" s="54"/>
      <c r="FE1307" s="54"/>
      <c r="FF1307" s="54"/>
      <c r="FG1307" s="54"/>
      <c r="FH1307" s="54"/>
      <c r="FI1307" s="54"/>
      <c r="FJ1307" s="54"/>
      <c r="FK1307" s="54"/>
      <c r="FL1307" s="54"/>
      <c r="FM1307" s="54"/>
      <c r="FN1307" s="54"/>
      <c r="FO1307" s="54"/>
      <c r="FP1307" s="54"/>
      <c r="FQ1307" s="54"/>
      <c r="FR1307" s="54"/>
      <c r="FS1307" s="54"/>
      <c r="FT1307" s="54"/>
      <c r="FU1307" s="54"/>
      <c r="FV1307" s="54"/>
      <c r="FW1307" s="54"/>
      <c r="FX1307" s="54"/>
      <c r="FY1307" s="54"/>
      <c r="FZ1307" s="54"/>
      <c r="GA1307" s="54"/>
      <c r="GB1307" s="54"/>
      <c r="GC1307" s="54"/>
      <c r="GD1307" s="54"/>
      <c r="GE1307" s="54"/>
      <c r="GF1307" s="54"/>
      <c r="GG1307" s="54"/>
      <c r="GH1307" s="54"/>
      <c r="GI1307" s="54"/>
      <c r="GJ1307" s="54"/>
      <c r="GK1307" s="54"/>
      <c r="GL1307" s="54"/>
      <c r="GM1307" s="54"/>
      <c r="GN1307" s="54"/>
      <c r="GO1307" s="54"/>
      <c r="GP1307" s="54"/>
      <c r="GQ1307" s="54"/>
      <c r="GR1307" s="54"/>
      <c r="GS1307" s="54"/>
      <c r="GT1307" s="54"/>
      <c r="GU1307" s="54"/>
      <c r="GV1307" s="54"/>
      <c r="GW1307" s="54"/>
      <c r="GX1307" s="54"/>
      <c r="GY1307" s="54"/>
      <c r="GZ1307" s="54"/>
      <c r="HA1307" s="54"/>
      <c r="HB1307" s="54"/>
      <c r="HC1307" s="54"/>
      <c r="HD1307" s="54"/>
      <c r="HE1307" s="54"/>
      <c r="HF1307" s="54"/>
      <c r="HG1307" s="54"/>
      <c r="HH1307" s="54"/>
      <c r="HI1307" s="54"/>
      <c r="HJ1307" s="54"/>
      <c r="HK1307" s="54"/>
      <c r="HL1307" s="54"/>
      <c r="HM1307" s="54"/>
      <c r="HN1307" s="54"/>
      <c r="HO1307" s="54"/>
      <c r="HP1307" s="54"/>
      <c r="HQ1307" s="54"/>
      <c r="HR1307" s="54"/>
      <c r="HS1307" s="54"/>
      <c r="HT1307" s="54"/>
      <c r="HU1307" s="54"/>
      <c r="HV1307" s="54"/>
      <c r="HW1307" s="54"/>
      <c r="HX1307" s="54"/>
      <c r="HY1307" s="54"/>
      <c r="HZ1307" s="54"/>
      <c r="IA1307" s="54"/>
      <c r="IB1307" s="54"/>
      <c r="IC1307" s="54"/>
      <c r="ID1307" s="54"/>
      <c r="IE1307" s="54"/>
      <c r="IF1307" s="54"/>
      <c r="IG1307" s="54"/>
      <c r="IH1307" s="54"/>
      <c r="II1307" s="54"/>
      <c r="IJ1307" s="54"/>
      <c r="IK1307" s="54"/>
      <c r="IL1307" s="54"/>
      <c r="IM1307" s="54"/>
      <c r="IN1307" s="54"/>
      <c r="IO1307" s="54"/>
      <c r="IP1307" s="54"/>
      <c r="IQ1307" s="54"/>
      <c r="IR1307" s="54"/>
      <c r="IS1307" s="54"/>
      <c r="IT1307" s="54"/>
      <c r="IU1307" s="54"/>
      <c r="IV1307" s="54"/>
      <c r="IW1307" s="54"/>
      <c r="IX1307" s="54"/>
      <c r="IY1307" s="54"/>
      <c r="IZ1307" s="54"/>
      <c r="JA1307" s="16"/>
      <c r="JB1307" s="16"/>
      <c r="JC1307" s="16"/>
      <c r="JD1307" s="16"/>
    </row>
    <row r="1308" spans="1:264" s="6" customFormat="1" x14ac:dyDescent="0.25">
      <c r="A1308" s="55">
        <v>1304</v>
      </c>
      <c r="B1308" s="56">
        <f>ESTUDIANTES!B1308</f>
        <v>0</v>
      </c>
      <c r="C1308" s="56">
        <f>ESTUDIANTES!C1308</f>
        <v>0</v>
      </c>
      <c r="D1308" s="97">
        <f>ESTUDIANTES!D1308</f>
        <v>0</v>
      </c>
      <c r="E1308" s="97"/>
      <c r="F1308" s="97"/>
      <c r="G1308" s="97"/>
      <c r="H1308" s="57">
        <f>ESTUDIANTES!H1308</f>
        <v>0</v>
      </c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  <c r="V1308" s="54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  <c r="AL1308" s="54"/>
      <c r="AM1308" s="54"/>
      <c r="AN1308" s="54"/>
      <c r="AO1308" s="54"/>
      <c r="AP1308" s="54"/>
      <c r="AQ1308" s="54"/>
      <c r="AR1308" s="54"/>
      <c r="AS1308" s="54"/>
      <c r="AT1308" s="54"/>
      <c r="AU1308" s="54"/>
      <c r="AV1308" s="54"/>
      <c r="AW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  <c r="BO1308" s="54"/>
      <c r="BP1308" s="54"/>
      <c r="BQ1308" s="54"/>
      <c r="BR1308" s="54"/>
      <c r="BS1308" s="54"/>
      <c r="BT1308" s="54"/>
      <c r="BU1308" s="54"/>
      <c r="BV1308" s="54"/>
      <c r="BW1308" s="54"/>
      <c r="BX1308" s="54"/>
      <c r="BY1308" s="54"/>
      <c r="BZ1308" s="54"/>
      <c r="CA1308" s="54"/>
      <c r="CB1308" s="54"/>
      <c r="CC1308" s="54"/>
      <c r="CD1308" s="54"/>
      <c r="CE1308" s="54"/>
      <c r="CF1308" s="54"/>
      <c r="CG1308" s="54"/>
      <c r="CH1308" s="54"/>
      <c r="CI1308" s="54"/>
      <c r="CJ1308" s="54"/>
      <c r="CK1308" s="54"/>
      <c r="CL1308" s="54"/>
      <c r="CM1308" s="54"/>
      <c r="CN1308" s="54"/>
      <c r="CO1308" s="54"/>
      <c r="CP1308" s="54"/>
      <c r="CQ1308" s="54"/>
      <c r="CR1308" s="54"/>
      <c r="CS1308" s="54"/>
      <c r="CT1308" s="54"/>
      <c r="CU1308" s="54"/>
      <c r="CV1308" s="54"/>
      <c r="CW1308" s="54"/>
      <c r="CX1308" s="54"/>
      <c r="CY1308" s="54"/>
      <c r="CZ1308" s="54"/>
      <c r="DA1308" s="54"/>
      <c r="DB1308" s="54"/>
      <c r="DC1308" s="54"/>
      <c r="DD1308" s="54"/>
      <c r="DE1308" s="54"/>
      <c r="DF1308" s="54"/>
      <c r="DG1308" s="54"/>
      <c r="DH1308" s="54"/>
      <c r="DI1308" s="54"/>
      <c r="DJ1308" s="54"/>
      <c r="DK1308" s="54"/>
      <c r="DL1308" s="54"/>
      <c r="DM1308" s="54"/>
      <c r="DN1308" s="54"/>
      <c r="DO1308" s="54"/>
      <c r="DP1308" s="54"/>
      <c r="DQ1308" s="54"/>
      <c r="DR1308" s="54"/>
      <c r="DS1308" s="54"/>
      <c r="DT1308" s="54"/>
      <c r="DU1308" s="54"/>
      <c r="DV1308" s="54"/>
      <c r="DW1308" s="54"/>
      <c r="DX1308" s="54"/>
      <c r="DY1308" s="54"/>
      <c r="DZ1308" s="54"/>
      <c r="EA1308" s="54"/>
      <c r="EB1308" s="54"/>
      <c r="EC1308" s="54"/>
      <c r="ED1308" s="54"/>
      <c r="EE1308" s="54"/>
      <c r="EF1308" s="54"/>
      <c r="EG1308" s="54"/>
      <c r="EH1308" s="54"/>
      <c r="EI1308" s="54"/>
      <c r="EJ1308" s="54"/>
      <c r="EK1308" s="54"/>
      <c r="EL1308" s="54"/>
      <c r="EM1308" s="54"/>
      <c r="EN1308" s="54"/>
      <c r="EO1308" s="54"/>
      <c r="EP1308" s="54"/>
      <c r="EQ1308" s="54"/>
      <c r="ER1308" s="54"/>
      <c r="ES1308" s="54"/>
      <c r="ET1308" s="54"/>
      <c r="EU1308" s="54"/>
      <c r="EV1308" s="54"/>
      <c r="EW1308" s="54"/>
      <c r="EX1308" s="54"/>
      <c r="EY1308" s="54"/>
      <c r="EZ1308" s="54"/>
      <c r="FA1308" s="54"/>
      <c r="FB1308" s="54"/>
      <c r="FC1308" s="54"/>
      <c r="FD1308" s="54"/>
      <c r="FE1308" s="54"/>
      <c r="FF1308" s="54"/>
      <c r="FG1308" s="54"/>
      <c r="FH1308" s="54"/>
      <c r="FI1308" s="54"/>
      <c r="FJ1308" s="54"/>
      <c r="FK1308" s="54"/>
      <c r="FL1308" s="54"/>
      <c r="FM1308" s="54"/>
      <c r="FN1308" s="54"/>
      <c r="FO1308" s="54"/>
      <c r="FP1308" s="54"/>
      <c r="FQ1308" s="54"/>
      <c r="FR1308" s="54"/>
      <c r="FS1308" s="54"/>
      <c r="FT1308" s="54"/>
      <c r="FU1308" s="54"/>
      <c r="FV1308" s="54"/>
      <c r="FW1308" s="54"/>
      <c r="FX1308" s="54"/>
      <c r="FY1308" s="54"/>
      <c r="FZ1308" s="54"/>
      <c r="GA1308" s="54"/>
      <c r="GB1308" s="54"/>
      <c r="GC1308" s="54"/>
      <c r="GD1308" s="54"/>
      <c r="GE1308" s="54"/>
      <c r="GF1308" s="54"/>
      <c r="GG1308" s="54"/>
      <c r="GH1308" s="54"/>
      <c r="GI1308" s="54"/>
      <c r="GJ1308" s="54"/>
      <c r="GK1308" s="54"/>
      <c r="GL1308" s="54"/>
      <c r="GM1308" s="54"/>
      <c r="GN1308" s="54"/>
      <c r="GO1308" s="54"/>
      <c r="GP1308" s="54"/>
      <c r="GQ1308" s="54"/>
      <c r="GR1308" s="54"/>
      <c r="GS1308" s="54"/>
      <c r="GT1308" s="54"/>
      <c r="GU1308" s="54"/>
      <c r="GV1308" s="54"/>
      <c r="GW1308" s="54"/>
      <c r="GX1308" s="54"/>
      <c r="GY1308" s="54"/>
      <c r="GZ1308" s="54"/>
      <c r="HA1308" s="54"/>
      <c r="HB1308" s="54"/>
      <c r="HC1308" s="54"/>
      <c r="HD1308" s="54"/>
      <c r="HE1308" s="54"/>
      <c r="HF1308" s="54"/>
      <c r="HG1308" s="54"/>
      <c r="HH1308" s="54"/>
      <c r="HI1308" s="54"/>
      <c r="HJ1308" s="54"/>
      <c r="HK1308" s="54"/>
      <c r="HL1308" s="54"/>
      <c r="HM1308" s="54"/>
      <c r="HN1308" s="54"/>
      <c r="HO1308" s="54"/>
      <c r="HP1308" s="54"/>
      <c r="HQ1308" s="54"/>
      <c r="HR1308" s="54"/>
      <c r="HS1308" s="54"/>
      <c r="HT1308" s="54"/>
      <c r="HU1308" s="54"/>
      <c r="HV1308" s="54"/>
      <c r="HW1308" s="54"/>
      <c r="HX1308" s="54"/>
      <c r="HY1308" s="54"/>
      <c r="HZ1308" s="54"/>
      <c r="IA1308" s="54"/>
      <c r="IB1308" s="54"/>
      <c r="IC1308" s="54"/>
      <c r="ID1308" s="54"/>
      <c r="IE1308" s="54"/>
      <c r="IF1308" s="54"/>
      <c r="IG1308" s="54"/>
      <c r="IH1308" s="54"/>
      <c r="II1308" s="54"/>
      <c r="IJ1308" s="54"/>
      <c r="IK1308" s="54"/>
      <c r="IL1308" s="54"/>
      <c r="IM1308" s="54"/>
      <c r="IN1308" s="54"/>
      <c r="IO1308" s="54"/>
      <c r="IP1308" s="54"/>
      <c r="IQ1308" s="54"/>
      <c r="IR1308" s="54"/>
      <c r="IS1308" s="54"/>
      <c r="IT1308" s="54"/>
      <c r="IU1308" s="54"/>
      <c r="IV1308" s="54"/>
      <c r="IW1308" s="54"/>
      <c r="IX1308" s="54"/>
      <c r="IY1308" s="54"/>
      <c r="IZ1308" s="54"/>
      <c r="JA1308" s="16"/>
      <c r="JB1308" s="16"/>
      <c r="JC1308" s="16"/>
      <c r="JD1308" s="16"/>
    </row>
    <row r="1309" spans="1:264" s="6" customFormat="1" x14ac:dyDescent="0.25">
      <c r="A1309" s="55">
        <v>1305</v>
      </c>
      <c r="B1309" s="56">
        <f>ESTUDIANTES!B1309</f>
        <v>0</v>
      </c>
      <c r="C1309" s="56">
        <f>ESTUDIANTES!C1309</f>
        <v>0</v>
      </c>
      <c r="D1309" s="97">
        <f>ESTUDIANTES!D1309</f>
        <v>0</v>
      </c>
      <c r="E1309" s="97"/>
      <c r="F1309" s="97"/>
      <c r="G1309" s="97"/>
      <c r="H1309" s="57">
        <f>ESTUDIANTES!H1309</f>
        <v>0</v>
      </c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  <c r="V1309" s="54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  <c r="AL1309" s="54"/>
      <c r="AM1309" s="54"/>
      <c r="AN1309" s="54"/>
      <c r="AO1309" s="54"/>
      <c r="AP1309" s="54"/>
      <c r="AQ1309" s="54"/>
      <c r="AR1309" s="54"/>
      <c r="AS1309" s="54"/>
      <c r="AT1309" s="54"/>
      <c r="AU1309" s="54"/>
      <c r="AV1309" s="54"/>
      <c r="AW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  <c r="BO1309" s="54"/>
      <c r="BP1309" s="54"/>
      <c r="BQ1309" s="54"/>
      <c r="BR1309" s="54"/>
      <c r="BS1309" s="54"/>
      <c r="BT1309" s="54"/>
      <c r="BU1309" s="54"/>
      <c r="BV1309" s="54"/>
      <c r="BW1309" s="54"/>
      <c r="BX1309" s="54"/>
      <c r="BY1309" s="54"/>
      <c r="BZ1309" s="54"/>
      <c r="CA1309" s="54"/>
      <c r="CB1309" s="54"/>
      <c r="CC1309" s="54"/>
      <c r="CD1309" s="54"/>
      <c r="CE1309" s="54"/>
      <c r="CF1309" s="54"/>
      <c r="CG1309" s="54"/>
      <c r="CH1309" s="54"/>
      <c r="CI1309" s="54"/>
      <c r="CJ1309" s="54"/>
      <c r="CK1309" s="54"/>
      <c r="CL1309" s="54"/>
      <c r="CM1309" s="54"/>
      <c r="CN1309" s="54"/>
      <c r="CO1309" s="54"/>
      <c r="CP1309" s="54"/>
      <c r="CQ1309" s="54"/>
      <c r="CR1309" s="54"/>
      <c r="CS1309" s="54"/>
      <c r="CT1309" s="54"/>
      <c r="CU1309" s="54"/>
      <c r="CV1309" s="54"/>
      <c r="CW1309" s="54"/>
      <c r="CX1309" s="54"/>
      <c r="CY1309" s="54"/>
      <c r="CZ1309" s="54"/>
      <c r="DA1309" s="54"/>
      <c r="DB1309" s="54"/>
      <c r="DC1309" s="54"/>
      <c r="DD1309" s="54"/>
      <c r="DE1309" s="54"/>
      <c r="DF1309" s="54"/>
      <c r="DG1309" s="54"/>
      <c r="DH1309" s="54"/>
      <c r="DI1309" s="54"/>
      <c r="DJ1309" s="54"/>
      <c r="DK1309" s="54"/>
      <c r="DL1309" s="54"/>
      <c r="DM1309" s="54"/>
      <c r="DN1309" s="54"/>
      <c r="DO1309" s="54"/>
      <c r="DP1309" s="54"/>
      <c r="DQ1309" s="54"/>
      <c r="DR1309" s="54"/>
      <c r="DS1309" s="54"/>
      <c r="DT1309" s="54"/>
      <c r="DU1309" s="54"/>
      <c r="DV1309" s="54"/>
      <c r="DW1309" s="54"/>
      <c r="DX1309" s="54"/>
      <c r="DY1309" s="54"/>
      <c r="DZ1309" s="54"/>
      <c r="EA1309" s="54"/>
      <c r="EB1309" s="54"/>
      <c r="EC1309" s="54"/>
      <c r="ED1309" s="54"/>
      <c r="EE1309" s="54"/>
      <c r="EF1309" s="54"/>
      <c r="EG1309" s="54"/>
      <c r="EH1309" s="54"/>
      <c r="EI1309" s="54"/>
      <c r="EJ1309" s="54"/>
      <c r="EK1309" s="54"/>
      <c r="EL1309" s="54"/>
      <c r="EM1309" s="54"/>
      <c r="EN1309" s="54"/>
      <c r="EO1309" s="54"/>
      <c r="EP1309" s="54"/>
      <c r="EQ1309" s="54"/>
      <c r="ER1309" s="54"/>
      <c r="ES1309" s="54"/>
      <c r="ET1309" s="54"/>
      <c r="EU1309" s="54"/>
      <c r="EV1309" s="54"/>
      <c r="EW1309" s="54"/>
      <c r="EX1309" s="54"/>
      <c r="EY1309" s="54"/>
      <c r="EZ1309" s="54"/>
      <c r="FA1309" s="54"/>
      <c r="FB1309" s="54"/>
      <c r="FC1309" s="54"/>
      <c r="FD1309" s="54"/>
      <c r="FE1309" s="54"/>
      <c r="FF1309" s="54"/>
      <c r="FG1309" s="54"/>
      <c r="FH1309" s="54"/>
      <c r="FI1309" s="54"/>
      <c r="FJ1309" s="54"/>
      <c r="FK1309" s="54"/>
      <c r="FL1309" s="54"/>
      <c r="FM1309" s="54"/>
      <c r="FN1309" s="54"/>
      <c r="FO1309" s="54"/>
      <c r="FP1309" s="54"/>
      <c r="FQ1309" s="54"/>
      <c r="FR1309" s="54"/>
      <c r="FS1309" s="54"/>
      <c r="FT1309" s="54"/>
      <c r="FU1309" s="54"/>
      <c r="FV1309" s="54"/>
      <c r="FW1309" s="54"/>
      <c r="FX1309" s="54"/>
      <c r="FY1309" s="54"/>
      <c r="FZ1309" s="54"/>
      <c r="GA1309" s="54"/>
      <c r="GB1309" s="54"/>
      <c r="GC1309" s="54"/>
      <c r="GD1309" s="54"/>
      <c r="GE1309" s="54"/>
      <c r="GF1309" s="54"/>
      <c r="GG1309" s="54"/>
      <c r="GH1309" s="54"/>
      <c r="GI1309" s="54"/>
      <c r="GJ1309" s="54"/>
      <c r="GK1309" s="54"/>
      <c r="GL1309" s="54"/>
      <c r="GM1309" s="54"/>
      <c r="GN1309" s="54"/>
      <c r="GO1309" s="54"/>
      <c r="GP1309" s="54"/>
      <c r="GQ1309" s="54"/>
      <c r="GR1309" s="54"/>
      <c r="GS1309" s="54"/>
      <c r="GT1309" s="54"/>
      <c r="GU1309" s="54"/>
      <c r="GV1309" s="54"/>
      <c r="GW1309" s="54"/>
      <c r="GX1309" s="54"/>
      <c r="GY1309" s="54"/>
      <c r="GZ1309" s="54"/>
      <c r="HA1309" s="54"/>
      <c r="HB1309" s="54"/>
      <c r="HC1309" s="54"/>
      <c r="HD1309" s="54"/>
      <c r="HE1309" s="54"/>
      <c r="HF1309" s="54"/>
      <c r="HG1309" s="54"/>
      <c r="HH1309" s="54"/>
      <c r="HI1309" s="54"/>
      <c r="HJ1309" s="54"/>
      <c r="HK1309" s="54"/>
      <c r="HL1309" s="54"/>
      <c r="HM1309" s="54"/>
      <c r="HN1309" s="54"/>
      <c r="HO1309" s="54"/>
      <c r="HP1309" s="54"/>
      <c r="HQ1309" s="54"/>
      <c r="HR1309" s="54"/>
      <c r="HS1309" s="54"/>
      <c r="HT1309" s="54"/>
      <c r="HU1309" s="54"/>
      <c r="HV1309" s="54"/>
      <c r="HW1309" s="54"/>
      <c r="HX1309" s="54"/>
      <c r="HY1309" s="54"/>
      <c r="HZ1309" s="54"/>
      <c r="IA1309" s="54"/>
      <c r="IB1309" s="54"/>
      <c r="IC1309" s="54"/>
      <c r="ID1309" s="54"/>
      <c r="IE1309" s="54"/>
      <c r="IF1309" s="54"/>
      <c r="IG1309" s="54"/>
      <c r="IH1309" s="54"/>
      <c r="II1309" s="54"/>
      <c r="IJ1309" s="54"/>
      <c r="IK1309" s="54"/>
      <c r="IL1309" s="54"/>
      <c r="IM1309" s="54"/>
      <c r="IN1309" s="54"/>
      <c r="IO1309" s="54"/>
      <c r="IP1309" s="54"/>
      <c r="IQ1309" s="54"/>
      <c r="IR1309" s="54"/>
      <c r="IS1309" s="54"/>
      <c r="IT1309" s="54"/>
      <c r="IU1309" s="54"/>
      <c r="IV1309" s="54"/>
      <c r="IW1309" s="54"/>
      <c r="IX1309" s="54"/>
      <c r="IY1309" s="54"/>
      <c r="IZ1309" s="54"/>
      <c r="JA1309" s="16"/>
      <c r="JB1309" s="16"/>
      <c r="JC1309" s="16"/>
      <c r="JD1309" s="16"/>
    </row>
    <row r="1310" spans="1:264" s="6" customFormat="1" x14ac:dyDescent="0.25">
      <c r="A1310" s="55">
        <v>1306</v>
      </c>
      <c r="B1310" s="56">
        <f>ESTUDIANTES!B1310</f>
        <v>0</v>
      </c>
      <c r="C1310" s="56">
        <f>ESTUDIANTES!C1310</f>
        <v>0</v>
      </c>
      <c r="D1310" s="97">
        <f>ESTUDIANTES!D1310</f>
        <v>0</v>
      </c>
      <c r="E1310" s="97"/>
      <c r="F1310" s="97"/>
      <c r="G1310" s="97"/>
      <c r="H1310" s="57">
        <f>ESTUDIANTES!H1310</f>
        <v>0</v>
      </c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  <c r="AL1310" s="54"/>
      <c r="AM1310" s="54"/>
      <c r="AN1310" s="54"/>
      <c r="AO1310" s="54"/>
      <c r="AP1310" s="54"/>
      <c r="AQ1310" s="54"/>
      <c r="AR1310" s="54"/>
      <c r="AS1310" s="54"/>
      <c r="AT1310" s="54"/>
      <c r="AU1310" s="54"/>
      <c r="AV1310" s="54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  <c r="BV1310" s="54"/>
      <c r="BW1310" s="54"/>
      <c r="BX1310" s="54"/>
      <c r="BY1310" s="54"/>
      <c r="BZ1310" s="54"/>
      <c r="CA1310" s="54"/>
      <c r="CB1310" s="54"/>
      <c r="CC1310" s="54"/>
      <c r="CD1310" s="54"/>
      <c r="CE1310" s="54"/>
      <c r="CF1310" s="54"/>
      <c r="CG1310" s="54"/>
      <c r="CH1310" s="54"/>
      <c r="CI1310" s="54"/>
      <c r="CJ1310" s="54"/>
      <c r="CK1310" s="54"/>
      <c r="CL1310" s="54"/>
      <c r="CM1310" s="54"/>
      <c r="CN1310" s="54"/>
      <c r="CO1310" s="54"/>
      <c r="CP1310" s="54"/>
      <c r="CQ1310" s="54"/>
      <c r="CR1310" s="54"/>
      <c r="CS1310" s="54"/>
      <c r="CT1310" s="54"/>
      <c r="CU1310" s="54"/>
      <c r="CV1310" s="54"/>
      <c r="CW1310" s="54"/>
      <c r="CX1310" s="54"/>
      <c r="CY1310" s="54"/>
      <c r="CZ1310" s="54"/>
      <c r="DA1310" s="54"/>
      <c r="DB1310" s="54"/>
      <c r="DC1310" s="54"/>
      <c r="DD1310" s="54"/>
      <c r="DE1310" s="54"/>
      <c r="DF1310" s="54"/>
      <c r="DG1310" s="54"/>
      <c r="DH1310" s="54"/>
      <c r="DI1310" s="54"/>
      <c r="DJ1310" s="54"/>
      <c r="DK1310" s="54"/>
      <c r="DL1310" s="54"/>
      <c r="DM1310" s="54"/>
      <c r="DN1310" s="54"/>
      <c r="DO1310" s="54"/>
      <c r="DP1310" s="54"/>
      <c r="DQ1310" s="54"/>
      <c r="DR1310" s="54"/>
      <c r="DS1310" s="54"/>
      <c r="DT1310" s="54"/>
      <c r="DU1310" s="54"/>
      <c r="DV1310" s="54"/>
      <c r="DW1310" s="54"/>
      <c r="DX1310" s="54"/>
      <c r="DY1310" s="54"/>
      <c r="DZ1310" s="54"/>
      <c r="EA1310" s="54"/>
      <c r="EB1310" s="54"/>
      <c r="EC1310" s="54"/>
      <c r="ED1310" s="54"/>
      <c r="EE1310" s="54"/>
      <c r="EF1310" s="54"/>
      <c r="EG1310" s="54"/>
      <c r="EH1310" s="54"/>
      <c r="EI1310" s="54"/>
      <c r="EJ1310" s="54"/>
      <c r="EK1310" s="54"/>
      <c r="EL1310" s="54"/>
      <c r="EM1310" s="54"/>
      <c r="EN1310" s="54"/>
      <c r="EO1310" s="54"/>
      <c r="EP1310" s="54"/>
      <c r="EQ1310" s="54"/>
      <c r="ER1310" s="54"/>
      <c r="ES1310" s="54"/>
      <c r="ET1310" s="54"/>
      <c r="EU1310" s="54"/>
      <c r="EV1310" s="54"/>
      <c r="EW1310" s="54"/>
      <c r="EX1310" s="54"/>
      <c r="EY1310" s="54"/>
      <c r="EZ1310" s="54"/>
      <c r="FA1310" s="54"/>
      <c r="FB1310" s="54"/>
      <c r="FC1310" s="54"/>
      <c r="FD1310" s="54"/>
      <c r="FE1310" s="54"/>
      <c r="FF1310" s="54"/>
      <c r="FG1310" s="54"/>
      <c r="FH1310" s="54"/>
      <c r="FI1310" s="54"/>
      <c r="FJ1310" s="54"/>
      <c r="FK1310" s="54"/>
      <c r="FL1310" s="54"/>
      <c r="FM1310" s="54"/>
      <c r="FN1310" s="54"/>
      <c r="FO1310" s="54"/>
      <c r="FP1310" s="54"/>
      <c r="FQ1310" s="54"/>
      <c r="FR1310" s="54"/>
      <c r="FS1310" s="54"/>
      <c r="FT1310" s="54"/>
      <c r="FU1310" s="54"/>
      <c r="FV1310" s="54"/>
      <c r="FW1310" s="54"/>
      <c r="FX1310" s="54"/>
      <c r="FY1310" s="54"/>
      <c r="FZ1310" s="54"/>
      <c r="GA1310" s="54"/>
      <c r="GB1310" s="54"/>
      <c r="GC1310" s="54"/>
      <c r="GD1310" s="54"/>
      <c r="GE1310" s="54"/>
      <c r="GF1310" s="54"/>
      <c r="GG1310" s="54"/>
      <c r="GH1310" s="54"/>
      <c r="GI1310" s="54"/>
      <c r="GJ1310" s="54"/>
      <c r="GK1310" s="54"/>
      <c r="GL1310" s="54"/>
      <c r="GM1310" s="54"/>
      <c r="GN1310" s="54"/>
      <c r="GO1310" s="54"/>
      <c r="GP1310" s="54"/>
      <c r="GQ1310" s="54"/>
      <c r="GR1310" s="54"/>
      <c r="GS1310" s="54"/>
      <c r="GT1310" s="54"/>
      <c r="GU1310" s="54"/>
      <c r="GV1310" s="54"/>
      <c r="GW1310" s="54"/>
      <c r="GX1310" s="54"/>
      <c r="GY1310" s="54"/>
      <c r="GZ1310" s="54"/>
      <c r="HA1310" s="54"/>
      <c r="HB1310" s="54"/>
      <c r="HC1310" s="54"/>
      <c r="HD1310" s="54"/>
      <c r="HE1310" s="54"/>
      <c r="HF1310" s="54"/>
      <c r="HG1310" s="54"/>
      <c r="HH1310" s="54"/>
      <c r="HI1310" s="54"/>
      <c r="HJ1310" s="54"/>
      <c r="HK1310" s="54"/>
      <c r="HL1310" s="54"/>
      <c r="HM1310" s="54"/>
      <c r="HN1310" s="54"/>
      <c r="HO1310" s="54"/>
      <c r="HP1310" s="54"/>
      <c r="HQ1310" s="54"/>
      <c r="HR1310" s="54"/>
      <c r="HS1310" s="54"/>
      <c r="HT1310" s="54"/>
      <c r="HU1310" s="54"/>
      <c r="HV1310" s="54"/>
      <c r="HW1310" s="54"/>
      <c r="HX1310" s="54"/>
      <c r="HY1310" s="54"/>
      <c r="HZ1310" s="54"/>
      <c r="IA1310" s="54"/>
      <c r="IB1310" s="54"/>
      <c r="IC1310" s="54"/>
      <c r="ID1310" s="54"/>
      <c r="IE1310" s="54"/>
      <c r="IF1310" s="54"/>
      <c r="IG1310" s="54"/>
      <c r="IH1310" s="54"/>
      <c r="II1310" s="54"/>
      <c r="IJ1310" s="54"/>
      <c r="IK1310" s="54"/>
      <c r="IL1310" s="54"/>
      <c r="IM1310" s="54"/>
      <c r="IN1310" s="54"/>
      <c r="IO1310" s="54"/>
      <c r="IP1310" s="54"/>
      <c r="IQ1310" s="54"/>
      <c r="IR1310" s="54"/>
      <c r="IS1310" s="54"/>
      <c r="IT1310" s="54"/>
      <c r="IU1310" s="54"/>
      <c r="IV1310" s="54"/>
      <c r="IW1310" s="54"/>
      <c r="IX1310" s="54"/>
      <c r="IY1310" s="54"/>
      <c r="IZ1310" s="54"/>
      <c r="JA1310" s="16"/>
      <c r="JB1310" s="16"/>
      <c r="JC1310" s="16"/>
      <c r="JD1310" s="16"/>
    </row>
    <row r="1311" spans="1:264" s="6" customFormat="1" x14ac:dyDescent="0.25">
      <c r="A1311" s="55">
        <v>1307</v>
      </c>
      <c r="B1311" s="56">
        <f>ESTUDIANTES!B1311</f>
        <v>0</v>
      </c>
      <c r="C1311" s="56">
        <f>ESTUDIANTES!C1311</f>
        <v>0</v>
      </c>
      <c r="D1311" s="97">
        <f>ESTUDIANTES!D1311</f>
        <v>0</v>
      </c>
      <c r="E1311" s="97"/>
      <c r="F1311" s="97"/>
      <c r="G1311" s="97"/>
      <c r="H1311" s="57">
        <f>ESTUDIANTES!H1311</f>
        <v>0</v>
      </c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  <c r="AL1311" s="54"/>
      <c r="AM1311" s="54"/>
      <c r="AN1311" s="54"/>
      <c r="AO1311" s="54"/>
      <c r="AP1311" s="54"/>
      <c r="AQ1311" s="54"/>
      <c r="AR1311" s="54"/>
      <c r="AS1311" s="54"/>
      <c r="AT1311" s="54"/>
      <c r="AU1311" s="54"/>
      <c r="AV1311" s="54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  <c r="BV1311" s="54"/>
      <c r="BW1311" s="54"/>
      <c r="BX1311" s="54"/>
      <c r="BY1311" s="54"/>
      <c r="BZ1311" s="54"/>
      <c r="CA1311" s="54"/>
      <c r="CB1311" s="54"/>
      <c r="CC1311" s="54"/>
      <c r="CD1311" s="54"/>
      <c r="CE1311" s="54"/>
      <c r="CF1311" s="54"/>
      <c r="CG1311" s="54"/>
      <c r="CH1311" s="54"/>
      <c r="CI1311" s="54"/>
      <c r="CJ1311" s="54"/>
      <c r="CK1311" s="54"/>
      <c r="CL1311" s="54"/>
      <c r="CM1311" s="54"/>
      <c r="CN1311" s="54"/>
      <c r="CO1311" s="54"/>
      <c r="CP1311" s="54"/>
      <c r="CQ1311" s="54"/>
      <c r="CR1311" s="54"/>
      <c r="CS1311" s="54"/>
      <c r="CT1311" s="54"/>
      <c r="CU1311" s="54"/>
      <c r="CV1311" s="54"/>
      <c r="CW1311" s="54"/>
      <c r="CX1311" s="54"/>
      <c r="CY1311" s="54"/>
      <c r="CZ1311" s="54"/>
      <c r="DA1311" s="54"/>
      <c r="DB1311" s="54"/>
      <c r="DC1311" s="54"/>
      <c r="DD1311" s="54"/>
      <c r="DE1311" s="54"/>
      <c r="DF1311" s="54"/>
      <c r="DG1311" s="54"/>
      <c r="DH1311" s="54"/>
      <c r="DI1311" s="54"/>
      <c r="DJ1311" s="54"/>
      <c r="DK1311" s="54"/>
      <c r="DL1311" s="54"/>
      <c r="DM1311" s="54"/>
      <c r="DN1311" s="54"/>
      <c r="DO1311" s="54"/>
      <c r="DP1311" s="54"/>
      <c r="DQ1311" s="54"/>
      <c r="DR1311" s="54"/>
      <c r="DS1311" s="54"/>
      <c r="DT1311" s="54"/>
      <c r="DU1311" s="54"/>
      <c r="DV1311" s="54"/>
      <c r="DW1311" s="54"/>
      <c r="DX1311" s="54"/>
      <c r="DY1311" s="54"/>
      <c r="DZ1311" s="54"/>
      <c r="EA1311" s="54"/>
      <c r="EB1311" s="54"/>
      <c r="EC1311" s="54"/>
      <c r="ED1311" s="54"/>
      <c r="EE1311" s="54"/>
      <c r="EF1311" s="54"/>
      <c r="EG1311" s="54"/>
      <c r="EH1311" s="54"/>
      <c r="EI1311" s="54"/>
      <c r="EJ1311" s="54"/>
      <c r="EK1311" s="54"/>
      <c r="EL1311" s="54"/>
      <c r="EM1311" s="54"/>
      <c r="EN1311" s="54"/>
      <c r="EO1311" s="54"/>
      <c r="EP1311" s="54"/>
      <c r="EQ1311" s="54"/>
      <c r="ER1311" s="54"/>
      <c r="ES1311" s="54"/>
      <c r="ET1311" s="54"/>
      <c r="EU1311" s="54"/>
      <c r="EV1311" s="54"/>
      <c r="EW1311" s="54"/>
      <c r="EX1311" s="54"/>
      <c r="EY1311" s="54"/>
      <c r="EZ1311" s="54"/>
      <c r="FA1311" s="54"/>
      <c r="FB1311" s="54"/>
      <c r="FC1311" s="54"/>
      <c r="FD1311" s="54"/>
      <c r="FE1311" s="54"/>
      <c r="FF1311" s="54"/>
      <c r="FG1311" s="54"/>
      <c r="FH1311" s="54"/>
      <c r="FI1311" s="54"/>
      <c r="FJ1311" s="54"/>
      <c r="FK1311" s="54"/>
      <c r="FL1311" s="54"/>
      <c r="FM1311" s="54"/>
      <c r="FN1311" s="54"/>
      <c r="FO1311" s="54"/>
      <c r="FP1311" s="54"/>
      <c r="FQ1311" s="54"/>
      <c r="FR1311" s="54"/>
      <c r="FS1311" s="54"/>
      <c r="FT1311" s="54"/>
      <c r="FU1311" s="54"/>
      <c r="FV1311" s="54"/>
      <c r="FW1311" s="54"/>
      <c r="FX1311" s="54"/>
      <c r="FY1311" s="54"/>
      <c r="FZ1311" s="54"/>
      <c r="GA1311" s="54"/>
      <c r="GB1311" s="54"/>
      <c r="GC1311" s="54"/>
      <c r="GD1311" s="54"/>
      <c r="GE1311" s="54"/>
      <c r="GF1311" s="54"/>
      <c r="GG1311" s="54"/>
      <c r="GH1311" s="54"/>
      <c r="GI1311" s="54"/>
      <c r="GJ1311" s="54"/>
      <c r="GK1311" s="54"/>
      <c r="GL1311" s="54"/>
      <c r="GM1311" s="54"/>
      <c r="GN1311" s="54"/>
      <c r="GO1311" s="54"/>
      <c r="GP1311" s="54"/>
      <c r="GQ1311" s="54"/>
      <c r="GR1311" s="54"/>
      <c r="GS1311" s="54"/>
      <c r="GT1311" s="54"/>
      <c r="GU1311" s="54"/>
      <c r="GV1311" s="54"/>
      <c r="GW1311" s="54"/>
      <c r="GX1311" s="54"/>
      <c r="GY1311" s="54"/>
      <c r="GZ1311" s="54"/>
      <c r="HA1311" s="54"/>
      <c r="HB1311" s="54"/>
      <c r="HC1311" s="54"/>
      <c r="HD1311" s="54"/>
      <c r="HE1311" s="54"/>
      <c r="HF1311" s="54"/>
      <c r="HG1311" s="54"/>
      <c r="HH1311" s="54"/>
      <c r="HI1311" s="54"/>
      <c r="HJ1311" s="54"/>
      <c r="HK1311" s="54"/>
      <c r="HL1311" s="54"/>
      <c r="HM1311" s="54"/>
      <c r="HN1311" s="54"/>
      <c r="HO1311" s="54"/>
      <c r="HP1311" s="54"/>
      <c r="HQ1311" s="54"/>
      <c r="HR1311" s="54"/>
      <c r="HS1311" s="54"/>
      <c r="HT1311" s="54"/>
      <c r="HU1311" s="54"/>
      <c r="HV1311" s="54"/>
      <c r="HW1311" s="54"/>
      <c r="HX1311" s="54"/>
      <c r="HY1311" s="54"/>
      <c r="HZ1311" s="54"/>
      <c r="IA1311" s="54"/>
      <c r="IB1311" s="54"/>
      <c r="IC1311" s="54"/>
      <c r="ID1311" s="54"/>
      <c r="IE1311" s="54"/>
      <c r="IF1311" s="54"/>
      <c r="IG1311" s="54"/>
      <c r="IH1311" s="54"/>
      <c r="II1311" s="54"/>
      <c r="IJ1311" s="54"/>
      <c r="IK1311" s="54"/>
      <c r="IL1311" s="54"/>
      <c r="IM1311" s="54"/>
      <c r="IN1311" s="54"/>
      <c r="IO1311" s="54"/>
      <c r="IP1311" s="54"/>
      <c r="IQ1311" s="54"/>
      <c r="IR1311" s="54"/>
      <c r="IS1311" s="54"/>
      <c r="IT1311" s="54"/>
      <c r="IU1311" s="54"/>
      <c r="IV1311" s="54"/>
      <c r="IW1311" s="54"/>
      <c r="IX1311" s="54"/>
      <c r="IY1311" s="54"/>
      <c r="IZ1311" s="54"/>
      <c r="JA1311" s="16"/>
      <c r="JB1311" s="16"/>
      <c r="JC1311" s="16"/>
      <c r="JD1311" s="16"/>
    </row>
    <row r="1312" spans="1:264" s="6" customFormat="1" x14ac:dyDescent="0.25">
      <c r="A1312" s="55">
        <v>1308</v>
      </c>
      <c r="B1312" s="56">
        <f>ESTUDIANTES!B1312</f>
        <v>0</v>
      </c>
      <c r="C1312" s="56">
        <f>ESTUDIANTES!C1312</f>
        <v>0</v>
      </c>
      <c r="D1312" s="97">
        <f>ESTUDIANTES!D1312</f>
        <v>0</v>
      </c>
      <c r="E1312" s="97"/>
      <c r="F1312" s="97"/>
      <c r="G1312" s="97"/>
      <c r="H1312" s="57">
        <f>ESTUDIANTES!H1312</f>
        <v>0</v>
      </c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  <c r="AL1312" s="54"/>
      <c r="AM1312" s="54"/>
      <c r="AN1312" s="54"/>
      <c r="AO1312" s="54"/>
      <c r="AP1312" s="54"/>
      <c r="AQ1312" s="54"/>
      <c r="AR1312" s="54"/>
      <c r="AS1312" s="54"/>
      <c r="AT1312" s="54"/>
      <c r="AU1312" s="54"/>
      <c r="AV1312" s="54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  <c r="BV1312" s="54"/>
      <c r="BW1312" s="54"/>
      <c r="BX1312" s="54"/>
      <c r="BY1312" s="54"/>
      <c r="BZ1312" s="54"/>
      <c r="CA1312" s="54"/>
      <c r="CB1312" s="54"/>
      <c r="CC1312" s="54"/>
      <c r="CD1312" s="54"/>
      <c r="CE1312" s="54"/>
      <c r="CF1312" s="54"/>
      <c r="CG1312" s="54"/>
      <c r="CH1312" s="54"/>
      <c r="CI1312" s="54"/>
      <c r="CJ1312" s="54"/>
      <c r="CK1312" s="54"/>
      <c r="CL1312" s="54"/>
      <c r="CM1312" s="54"/>
      <c r="CN1312" s="54"/>
      <c r="CO1312" s="54"/>
      <c r="CP1312" s="54"/>
      <c r="CQ1312" s="54"/>
      <c r="CR1312" s="54"/>
      <c r="CS1312" s="54"/>
      <c r="CT1312" s="54"/>
      <c r="CU1312" s="54"/>
      <c r="CV1312" s="54"/>
      <c r="CW1312" s="54"/>
      <c r="CX1312" s="54"/>
      <c r="CY1312" s="54"/>
      <c r="CZ1312" s="54"/>
      <c r="DA1312" s="54"/>
      <c r="DB1312" s="54"/>
      <c r="DC1312" s="54"/>
      <c r="DD1312" s="54"/>
      <c r="DE1312" s="54"/>
      <c r="DF1312" s="54"/>
      <c r="DG1312" s="54"/>
      <c r="DH1312" s="54"/>
      <c r="DI1312" s="54"/>
      <c r="DJ1312" s="54"/>
      <c r="DK1312" s="54"/>
      <c r="DL1312" s="54"/>
      <c r="DM1312" s="54"/>
      <c r="DN1312" s="54"/>
      <c r="DO1312" s="54"/>
      <c r="DP1312" s="54"/>
      <c r="DQ1312" s="54"/>
      <c r="DR1312" s="54"/>
      <c r="DS1312" s="54"/>
      <c r="DT1312" s="54"/>
      <c r="DU1312" s="54"/>
      <c r="DV1312" s="54"/>
      <c r="DW1312" s="54"/>
      <c r="DX1312" s="54"/>
      <c r="DY1312" s="54"/>
      <c r="DZ1312" s="54"/>
      <c r="EA1312" s="54"/>
      <c r="EB1312" s="54"/>
      <c r="EC1312" s="54"/>
      <c r="ED1312" s="54"/>
      <c r="EE1312" s="54"/>
      <c r="EF1312" s="54"/>
      <c r="EG1312" s="54"/>
      <c r="EH1312" s="54"/>
      <c r="EI1312" s="54"/>
      <c r="EJ1312" s="54"/>
      <c r="EK1312" s="54"/>
      <c r="EL1312" s="54"/>
      <c r="EM1312" s="54"/>
      <c r="EN1312" s="54"/>
      <c r="EO1312" s="54"/>
      <c r="EP1312" s="54"/>
      <c r="EQ1312" s="54"/>
      <c r="ER1312" s="54"/>
      <c r="ES1312" s="54"/>
      <c r="ET1312" s="54"/>
      <c r="EU1312" s="54"/>
      <c r="EV1312" s="54"/>
      <c r="EW1312" s="54"/>
      <c r="EX1312" s="54"/>
      <c r="EY1312" s="54"/>
      <c r="EZ1312" s="54"/>
      <c r="FA1312" s="54"/>
      <c r="FB1312" s="54"/>
      <c r="FC1312" s="54"/>
      <c r="FD1312" s="54"/>
      <c r="FE1312" s="54"/>
      <c r="FF1312" s="54"/>
      <c r="FG1312" s="54"/>
      <c r="FH1312" s="54"/>
      <c r="FI1312" s="54"/>
      <c r="FJ1312" s="54"/>
      <c r="FK1312" s="54"/>
      <c r="FL1312" s="54"/>
      <c r="FM1312" s="54"/>
      <c r="FN1312" s="54"/>
      <c r="FO1312" s="54"/>
      <c r="FP1312" s="54"/>
      <c r="FQ1312" s="54"/>
      <c r="FR1312" s="54"/>
      <c r="FS1312" s="54"/>
      <c r="FT1312" s="54"/>
      <c r="FU1312" s="54"/>
      <c r="FV1312" s="54"/>
      <c r="FW1312" s="54"/>
      <c r="FX1312" s="54"/>
      <c r="FY1312" s="54"/>
      <c r="FZ1312" s="54"/>
      <c r="GA1312" s="54"/>
      <c r="GB1312" s="54"/>
      <c r="GC1312" s="54"/>
      <c r="GD1312" s="54"/>
      <c r="GE1312" s="54"/>
      <c r="GF1312" s="54"/>
      <c r="GG1312" s="54"/>
      <c r="GH1312" s="54"/>
      <c r="GI1312" s="54"/>
      <c r="GJ1312" s="54"/>
      <c r="GK1312" s="54"/>
      <c r="GL1312" s="54"/>
      <c r="GM1312" s="54"/>
      <c r="GN1312" s="54"/>
      <c r="GO1312" s="54"/>
      <c r="GP1312" s="54"/>
      <c r="GQ1312" s="54"/>
      <c r="GR1312" s="54"/>
      <c r="GS1312" s="54"/>
      <c r="GT1312" s="54"/>
      <c r="GU1312" s="54"/>
      <c r="GV1312" s="54"/>
      <c r="GW1312" s="54"/>
      <c r="GX1312" s="54"/>
      <c r="GY1312" s="54"/>
      <c r="GZ1312" s="54"/>
      <c r="HA1312" s="54"/>
      <c r="HB1312" s="54"/>
      <c r="HC1312" s="54"/>
      <c r="HD1312" s="54"/>
      <c r="HE1312" s="54"/>
      <c r="HF1312" s="54"/>
      <c r="HG1312" s="54"/>
      <c r="HH1312" s="54"/>
      <c r="HI1312" s="54"/>
      <c r="HJ1312" s="54"/>
      <c r="HK1312" s="54"/>
      <c r="HL1312" s="54"/>
      <c r="HM1312" s="54"/>
      <c r="HN1312" s="54"/>
      <c r="HO1312" s="54"/>
      <c r="HP1312" s="54"/>
      <c r="HQ1312" s="54"/>
      <c r="HR1312" s="54"/>
      <c r="HS1312" s="54"/>
      <c r="HT1312" s="54"/>
      <c r="HU1312" s="54"/>
      <c r="HV1312" s="54"/>
      <c r="HW1312" s="54"/>
      <c r="HX1312" s="54"/>
      <c r="HY1312" s="54"/>
      <c r="HZ1312" s="54"/>
      <c r="IA1312" s="54"/>
      <c r="IB1312" s="54"/>
      <c r="IC1312" s="54"/>
      <c r="ID1312" s="54"/>
      <c r="IE1312" s="54"/>
      <c r="IF1312" s="54"/>
      <c r="IG1312" s="54"/>
      <c r="IH1312" s="54"/>
      <c r="II1312" s="54"/>
      <c r="IJ1312" s="54"/>
      <c r="IK1312" s="54"/>
      <c r="IL1312" s="54"/>
      <c r="IM1312" s="54"/>
      <c r="IN1312" s="54"/>
      <c r="IO1312" s="54"/>
      <c r="IP1312" s="54"/>
      <c r="IQ1312" s="54"/>
      <c r="IR1312" s="54"/>
      <c r="IS1312" s="54"/>
      <c r="IT1312" s="54"/>
      <c r="IU1312" s="54"/>
      <c r="IV1312" s="54"/>
      <c r="IW1312" s="54"/>
      <c r="IX1312" s="54"/>
      <c r="IY1312" s="54"/>
      <c r="IZ1312" s="54"/>
      <c r="JA1312" s="16"/>
      <c r="JB1312" s="16"/>
      <c r="JC1312" s="16"/>
      <c r="JD1312" s="16"/>
    </row>
    <row r="1313" spans="1:264" s="6" customFormat="1" x14ac:dyDescent="0.25">
      <c r="A1313" s="55">
        <v>1309</v>
      </c>
      <c r="B1313" s="56">
        <f>ESTUDIANTES!B1313</f>
        <v>0</v>
      </c>
      <c r="C1313" s="56">
        <f>ESTUDIANTES!C1313</f>
        <v>0</v>
      </c>
      <c r="D1313" s="97">
        <f>ESTUDIANTES!D1313</f>
        <v>0</v>
      </c>
      <c r="E1313" s="97"/>
      <c r="F1313" s="97"/>
      <c r="G1313" s="97"/>
      <c r="H1313" s="57">
        <f>ESTUDIANTES!H1313</f>
        <v>0</v>
      </c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4"/>
      <c r="AN1313" s="54"/>
      <c r="AO1313" s="54"/>
      <c r="AP1313" s="54"/>
      <c r="AQ1313" s="54"/>
      <c r="AR1313" s="54"/>
      <c r="AS1313" s="54"/>
      <c r="AT1313" s="54"/>
      <c r="AU1313" s="54"/>
      <c r="AV1313" s="54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4"/>
      <c r="BW1313" s="54"/>
      <c r="BX1313" s="54"/>
      <c r="BY1313" s="54"/>
      <c r="BZ1313" s="54"/>
      <c r="CA1313" s="54"/>
      <c r="CB1313" s="54"/>
      <c r="CC1313" s="54"/>
      <c r="CD1313" s="54"/>
      <c r="CE1313" s="54"/>
      <c r="CF1313" s="54"/>
      <c r="CG1313" s="54"/>
      <c r="CH1313" s="54"/>
      <c r="CI1313" s="54"/>
      <c r="CJ1313" s="54"/>
      <c r="CK1313" s="54"/>
      <c r="CL1313" s="54"/>
      <c r="CM1313" s="54"/>
      <c r="CN1313" s="54"/>
      <c r="CO1313" s="54"/>
      <c r="CP1313" s="54"/>
      <c r="CQ1313" s="54"/>
      <c r="CR1313" s="54"/>
      <c r="CS1313" s="54"/>
      <c r="CT1313" s="54"/>
      <c r="CU1313" s="54"/>
      <c r="CV1313" s="54"/>
      <c r="CW1313" s="54"/>
      <c r="CX1313" s="54"/>
      <c r="CY1313" s="54"/>
      <c r="CZ1313" s="54"/>
      <c r="DA1313" s="54"/>
      <c r="DB1313" s="54"/>
      <c r="DC1313" s="54"/>
      <c r="DD1313" s="54"/>
      <c r="DE1313" s="54"/>
      <c r="DF1313" s="54"/>
      <c r="DG1313" s="54"/>
      <c r="DH1313" s="54"/>
      <c r="DI1313" s="54"/>
      <c r="DJ1313" s="54"/>
      <c r="DK1313" s="54"/>
      <c r="DL1313" s="54"/>
      <c r="DM1313" s="54"/>
      <c r="DN1313" s="54"/>
      <c r="DO1313" s="54"/>
      <c r="DP1313" s="54"/>
      <c r="DQ1313" s="54"/>
      <c r="DR1313" s="54"/>
      <c r="DS1313" s="54"/>
      <c r="DT1313" s="54"/>
      <c r="DU1313" s="54"/>
      <c r="DV1313" s="54"/>
      <c r="DW1313" s="54"/>
      <c r="DX1313" s="54"/>
      <c r="DY1313" s="54"/>
      <c r="DZ1313" s="54"/>
      <c r="EA1313" s="54"/>
      <c r="EB1313" s="54"/>
      <c r="EC1313" s="54"/>
      <c r="ED1313" s="54"/>
      <c r="EE1313" s="54"/>
      <c r="EF1313" s="54"/>
      <c r="EG1313" s="54"/>
      <c r="EH1313" s="54"/>
      <c r="EI1313" s="54"/>
      <c r="EJ1313" s="54"/>
      <c r="EK1313" s="54"/>
      <c r="EL1313" s="54"/>
      <c r="EM1313" s="54"/>
      <c r="EN1313" s="54"/>
      <c r="EO1313" s="54"/>
      <c r="EP1313" s="54"/>
      <c r="EQ1313" s="54"/>
      <c r="ER1313" s="54"/>
      <c r="ES1313" s="54"/>
      <c r="ET1313" s="54"/>
      <c r="EU1313" s="54"/>
      <c r="EV1313" s="54"/>
      <c r="EW1313" s="54"/>
      <c r="EX1313" s="54"/>
      <c r="EY1313" s="54"/>
      <c r="EZ1313" s="54"/>
      <c r="FA1313" s="54"/>
      <c r="FB1313" s="54"/>
      <c r="FC1313" s="54"/>
      <c r="FD1313" s="54"/>
      <c r="FE1313" s="54"/>
      <c r="FF1313" s="54"/>
      <c r="FG1313" s="54"/>
      <c r="FH1313" s="54"/>
      <c r="FI1313" s="54"/>
      <c r="FJ1313" s="54"/>
      <c r="FK1313" s="54"/>
      <c r="FL1313" s="54"/>
      <c r="FM1313" s="54"/>
      <c r="FN1313" s="54"/>
      <c r="FO1313" s="54"/>
      <c r="FP1313" s="54"/>
      <c r="FQ1313" s="54"/>
      <c r="FR1313" s="54"/>
      <c r="FS1313" s="54"/>
      <c r="FT1313" s="54"/>
      <c r="FU1313" s="54"/>
      <c r="FV1313" s="54"/>
      <c r="FW1313" s="54"/>
      <c r="FX1313" s="54"/>
      <c r="FY1313" s="54"/>
      <c r="FZ1313" s="54"/>
      <c r="GA1313" s="54"/>
      <c r="GB1313" s="54"/>
      <c r="GC1313" s="54"/>
      <c r="GD1313" s="54"/>
      <c r="GE1313" s="54"/>
      <c r="GF1313" s="54"/>
      <c r="GG1313" s="54"/>
      <c r="GH1313" s="54"/>
      <c r="GI1313" s="54"/>
      <c r="GJ1313" s="54"/>
      <c r="GK1313" s="54"/>
      <c r="GL1313" s="54"/>
      <c r="GM1313" s="54"/>
      <c r="GN1313" s="54"/>
      <c r="GO1313" s="54"/>
      <c r="GP1313" s="54"/>
      <c r="GQ1313" s="54"/>
      <c r="GR1313" s="54"/>
      <c r="GS1313" s="54"/>
      <c r="GT1313" s="54"/>
      <c r="GU1313" s="54"/>
      <c r="GV1313" s="54"/>
      <c r="GW1313" s="54"/>
      <c r="GX1313" s="54"/>
      <c r="GY1313" s="54"/>
      <c r="GZ1313" s="54"/>
      <c r="HA1313" s="54"/>
      <c r="HB1313" s="54"/>
      <c r="HC1313" s="54"/>
      <c r="HD1313" s="54"/>
      <c r="HE1313" s="54"/>
      <c r="HF1313" s="54"/>
      <c r="HG1313" s="54"/>
      <c r="HH1313" s="54"/>
      <c r="HI1313" s="54"/>
      <c r="HJ1313" s="54"/>
      <c r="HK1313" s="54"/>
      <c r="HL1313" s="54"/>
      <c r="HM1313" s="54"/>
      <c r="HN1313" s="54"/>
      <c r="HO1313" s="54"/>
      <c r="HP1313" s="54"/>
      <c r="HQ1313" s="54"/>
      <c r="HR1313" s="54"/>
      <c r="HS1313" s="54"/>
      <c r="HT1313" s="54"/>
      <c r="HU1313" s="54"/>
      <c r="HV1313" s="54"/>
      <c r="HW1313" s="54"/>
      <c r="HX1313" s="54"/>
      <c r="HY1313" s="54"/>
      <c r="HZ1313" s="54"/>
      <c r="IA1313" s="54"/>
      <c r="IB1313" s="54"/>
      <c r="IC1313" s="54"/>
      <c r="ID1313" s="54"/>
      <c r="IE1313" s="54"/>
      <c r="IF1313" s="54"/>
      <c r="IG1313" s="54"/>
      <c r="IH1313" s="54"/>
      <c r="II1313" s="54"/>
      <c r="IJ1313" s="54"/>
      <c r="IK1313" s="54"/>
      <c r="IL1313" s="54"/>
      <c r="IM1313" s="54"/>
      <c r="IN1313" s="54"/>
      <c r="IO1313" s="54"/>
      <c r="IP1313" s="54"/>
      <c r="IQ1313" s="54"/>
      <c r="IR1313" s="54"/>
      <c r="IS1313" s="54"/>
      <c r="IT1313" s="54"/>
      <c r="IU1313" s="54"/>
      <c r="IV1313" s="54"/>
      <c r="IW1313" s="54"/>
      <c r="IX1313" s="54"/>
      <c r="IY1313" s="54"/>
      <c r="IZ1313" s="54"/>
      <c r="JA1313" s="16"/>
      <c r="JB1313" s="16"/>
      <c r="JC1313" s="16"/>
      <c r="JD1313" s="16"/>
    </row>
    <row r="1314" spans="1:264" s="6" customFormat="1" x14ac:dyDescent="0.25">
      <c r="A1314" s="55">
        <v>1310</v>
      </c>
      <c r="B1314" s="56">
        <f>ESTUDIANTES!B1314</f>
        <v>0</v>
      </c>
      <c r="C1314" s="56">
        <f>ESTUDIANTES!C1314</f>
        <v>0</v>
      </c>
      <c r="D1314" s="97">
        <f>ESTUDIANTES!D1314</f>
        <v>0</v>
      </c>
      <c r="E1314" s="97"/>
      <c r="F1314" s="97"/>
      <c r="G1314" s="97"/>
      <c r="H1314" s="57">
        <f>ESTUDIANTES!H1314</f>
        <v>0</v>
      </c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  <c r="AL1314" s="54"/>
      <c r="AM1314" s="54"/>
      <c r="AN1314" s="54"/>
      <c r="AO1314" s="54"/>
      <c r="AP1314" s="54"/>
      <c r="AQ1314" s="54"/>
      <c r="AR1314" s="54"/>
      <c r="AS1314" s="54"/>
      <c r="AT1314" s="54"/>
      <c r="AU1314" s="54"/>
      <c r="AV1314" s="54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  <c r="BV1314" s="54"/>
      <c r="BW1314" s="54"/>
      <c r="BX1314" s="54"/>
      <c r="BY1314" s="54"/>
      <c r="BZ1314" s="54"/>
      <c r="CA1314" s="54"/>
      <c r="CB1314" s="54"/>
      <c r="CC1314" s="54"/>
      <c r="CD1314" s="54"/>
      <c r="CE1314" s="54"/>
      <c r="CF1314" s="54"/>
      <c r="CG1314" s="54"/>
      <c r="CH1314" s="54"/>
      <c r="CI1314" s="54"/>
      <c r="CJ1314" s="54"/>
      <c r="CK1314" s="54"/>
      <c r="CL1314" s="54"/>
      <c r="CM1314" s="54"/>
      <c r="CN1314" s="54"/>
      <c r="CO1314" s="54"/>
      <c r="CP1314" s="54"/>
      <c r="CQ1314" s="54"/>
      <c r="CR1314" s="54"/>
      <c r="CS1314" s="54"/>
      <c r="CT1314" s="54"/>
      <c r="CU1314" s="54"/>
      <c r="CV1314" s="54"/>
      <c r="CW1314" s="54"/>
      <c r="CX1314" s="54"/>
      <c r="CY1314" s="54"/>
      <c r="CZ1314" s="54"/>
      <c r="DA1314" s="54"/>
      <c r="DB1314" s="54"/>
      <c r="DC1314" s="54"/>
      <c r="DD1314" s="54"/>
      <c r="DE1314" s="54"/>
      <c r="DF1314" s="54"/>
      <c r="DG1314" s="54"/>
      <c r="DH1314" s="54"/>
      <c r="DI1314" s="54"/>
      <c r="DJ1314" s="54"/>
      <c r="DK1314" s="54"/>
      <c r="DL1314" s="54"/>
      <c r="DM1314" s="54"/>
      <c r="DN1314" s="54"/>
      <c r="DO1314" s="54"/>
      <c r="DP1314" s="54"/>
      <c r="DQ1314" s="54"/>
      <c r="DR1314" s="54"/>
      <c r="DS1314" s="54"/>
      <c r="DT1314" s="54"/>
      <c r="DU1314" s="54"/>
      <c r="DV1314" s="54"/>
      <c r="DW1314" s="54"/>
      <c r="DX1314" s="54"/>
      <c r="DY1314" s="54"/>
      <c r="DZ1314" s="54"/>
      <c r="EA1314" s="54"/>
      <c r="EB1314" s="54"/>
      <c r="EC1314" s="54"/>
      <c r="ED1314" s="54"/>
      <c r="EE1314" s="54"/>
      <c r="EF1314" s="54"/>
      <c r="EG1314" s="54"/>
      <c r="EH1314" s="54"/>
      <c r="EI1314" s="54"/>
      <c r="EJ1314" s="54"/>
      <c r="EK1314" s="54"/>
      <c r="EL1314" s="54"/>
      <c r="EM1314" s="54"/>
      <c r="EN1314" s="54"/>
      <c r="EO1314" s="54"/>
      <c r="EP1314" s="54"/>
      <c r="EQ1314" s="54"/>
      <c r="ER1314" s="54"/>
      <c r="ES1314" s="54"/>
      <c r="ET1314" s="54"/>
      <c r="EU1314" s="54"/>
      <c r="EV1314" s="54"/>
      <c r="EW1314" s="54"/>
      <c r="EX1314" s="54"/>
      <c r="EY1314" s="54"/>
      <c r="EZ1314" s="54"/>
      <c r="FA1314" s="54"/>
      <c r="FB1314" s="54"/>
      <c r="FC1314" s="54"/>
      <c r="FD1314" s="54"/>
      <c r="FE1314" s="54"/>
      <c r="FF1314" s="54"/>
      <c r="FG1314" s="54"/>
      <c r="FH1314" s="54"/>
      <c r="FI1314" s="54"/>
      <c r="FJ1314" s="54"/>
      <c r="FK1314" s="54"/>
      <c r="FL1314" s="54"/>
      <c r="FM1314" s="54"/>
      <c r="FN1314" s="54"/>
      <c r="FO1314" s="54"/>
      <c r="FP1314" s="54"/>
      <c r="FQ1314" s="54"/>
      <c r="FR1314" s="54"/>
      <c r="FS1314" s="54"/>
      <c r="FT1314" s="54"/>
      <c r="FU1314" s="54"/>
      <c r="FV1314" s="54"/>
      <c r="FW1314" s="54"/>
      <c r="FX1314" s="54"/>
      <c r="FY1314" s="54"/>
      <c r="FZ1314" s="54"/>
      <c r="GA1314" s="54"/>
      <c r="GB1314" s="54"/>
      <c r="GC1314" s="54"/>
      <c r="GD1314" s="54"/>
      <c r="GE1314" s="54"/>
      <c r="GF1314" s="54"/>
      <c r="GG1314" s="54"/>
      <c r="GH1314" s="54"/>
      <c r="GI1314" s="54"/>
      <c r="GJ1314" s="54"/>
      <c r="GK1314" s="54"/>
      <c r="GL1314" s="54"/>
      <c r="GM1314" s="54"/>
      <c r="GN1314" s="54"/>
      <c r="GO1314" s="54"/>
      <c r="GP1314" s="54"/>
      <c r="GQ1314" s="54"/>
      <c r="GR1314" s="54"/>
      <c r="GS1314" s="54"/>
      <c r="GT1314" s="54"/>
      <c r="GU1314" s="54"/>
      <c r="GV1314" s="54"/>
      <c r="GW1314" s="54"/>
      <c r="GX1314" s="54"/>
      <c r="GY1314" s="54"/>
      <c r="GZ1314" s="54"/>
      <c r="HA1314" s="54"/>
      <c r="HB1314" s="54"/>
      <c r="HC1314" s="54"/>
      <c r="HD1314" s="54"/>
      <c r="HE1314" s="54"/>
      <c r="HF1314" s="54"/>
      <c r="HG1314" s="54"/>
      <c r="HH1314" s="54"/>
      <c r="HI1314" s="54"/>
      <c r="HJ1314" s="54"/>
      <c r="HK1314" s="54"/>
      <c r="HL1314" s="54"/>
      <c r="HM1314" s="54"/>
      <c r="HN1314" s="54"/>
      <c r="HO1314" s="54"/>
      <c r="HP1314" s="54"/>
      <c r="HQ1314" s="54"/>
      <c r="HR1314" s="54"/>
      <c r="HS1314" s="54"/>
      <c r="HT1314" s="54"/>
      <c r="HU1314" s="54"/>
      <c r="HV1314" s="54"/>
      <c r="HW1314" s="54"/>
      <c r="HX1314" s="54"/>
      <c r="HY1314" s="54"/>
      <c r="HZ1314" s="54"/>
      <c r="IA1314" s="54"/>
      <c r="IB1314" s="54"/>
      <c r="IC1314" s="54"/>
      <c r="ID1314" s="54"/>
      <c r="IE1314" s="54"/>
      <c r="IF1314" s="54"/>
      <c r="IG1314" s="54"/>
      <c r="IH1314" s="54"/>
      <c r="II1314" s="54"/>
      <c r="IJ1314" s="54"/>
      <c r="IK1314" s="54"/>
      <c r="IL1314" s="54"/>
      <c r="IM1314" s="54"/>
      <c r="IN1314" s="54"/>
      <c r="IO1314" s="54"/>
      <c r="IP1314" s="54"/>
      <c r="IQ1314" s="54"/>
      <c r="IR1314" s="54"/>
      <c r="IS1314" s="54"/>
      <c r="IT1314" s="54"/>
      <c r="IU1314" s="54"/>
      <c r="IV1314" s="54"/>
      <c r="IW1314" s="54"/>
      <c r="IX1314" s="54"/>
      <c r="IY1314" s="54"/>
      <c r="IZ1314" s="54"/>
      <c r="JA1314" s="16"/>
      <c r="JB1314" s="16"/>
      <c r="JC1314" s="16"/>
      <c r="JD1314" s="16"/>
    </row>
    <row r="1315" spans="1:264" s="6" customFormat="1" x14ac:dyDescent="0.25">
      <c r="A1315" s="55">
        <v>1311</v>
      </c>
      <c r="B1315" s="56">
        <f>ESTUDIANTES!B1315</f>
        <v>0</v>
      </c>
      <c r="C1315" s="56">
        <f>ESTUDIANTES!C1315</f>
        <v>0</v>
      </c>
      <c r="D1315" s="97">
        <f>ESTUDIANTES!D1315</f>
        <v>0</v>
      </c>
      <c r="E1315" s="97"/>
      <c r="F1315" s="97"/>
      <c r="G1315" s="97"/>
      <c r="H1315" s="57">
        <f>ESTUDIANTES!H1315</f>
        <v>0</v>
      </c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  <c r="V1315" s="54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  <c r="AL1315" s="54"/>
      <c r="AM1315" s="54"/>
      <c r="AN1315" s="54"/>
      <c r="AO1315" s="54"/>
      <c r="AP1315" s="54"/>
      <c r="AQ1315" s="54"/>
      <c r="AR1315" s="54"/>
      <c r="AS1315" s="54"/>
      <c r="AT1315" s="54"/>
      <c r="AU1315" s="54"/>
      <c r="AV1315" s="54"/>
      <c r="AW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  <c r="BO1315" s="54"/>
      <c r="BP1315" s="54"/>
      <c r="BQ1315" s="54"/>
      <c r="BR1315" s="54"/>
      <c r="BS1315" s="54"/>
      <c r="BT1315" s="54"/>
      <c r="BU1315" s="54"/>
      <c r="BV1315" s="54"/>
      <c r="BW1315" s="54"/>
      <c r="BX1315" s="54"/>
      <c r="BY1315" s="54"/>
      <c r="BZ1315" s="54"/>
      <c r="CA1315" s="54"/>
      <c r="CB1315" s="54"/>
      <c r="CC1315" s="54"/>
      <c r="CD1315" s="54"/>
      <c r="CE1315" s="54"/>
      <c r="CF1315" s="54"/>
      <c r="CG1315" s="54"/>
      <c r="CH1315" s="54"/>
      <c r="CI1315" s="54"/>
      <c r="CJ1315" s="54"/>
      <c r="CK1315" s="54"/>
      <c r="CL1315" s="54"/>
      <c r="CM1315" s="54"/>
      <c r="CN1315" s="54"/>
      <c r="CO1315" s="54"/>
      <c r="CP1315" s="54"/>
      <c r="CQ1315" s="54"/>
      <c r="CR1315" s="54"/>
      <c r="CS1315" s="54"/>
      <c r="CT1315" s="54"/>
      <c r="CU1315" s="54"/>
      <c r="CV1315" s="54"/>
      <c r="CW1315" s="54"/>
      <c r="CX1315" s="54"/>
      <c r="CY1315" s="54"/>
      <c r="CZ1315" s="54"/>
      <c r="DA1315" s="54"/>
      <c r="DB1315" s="54"/>
      <c r="DC1315" s="54"/>
      <c r="DD1315" s="54"/>
      <c r="DE1315" s="54"/>
      <c r="DF1315" s="54"/>
      <c r="DG1315" s="54"/>
      <c r="DH1315" s="54"/>
      <c r="DI1315" s="54"/>
      <c r="DJ1315" s="54"/>
      <c r="DK1315" s="54"/>
      <c r="DL1315" s="54"/>
      <c r="DM1315" s="54"/>
      <c r="DN1315" s="54"/>
      <c r="DO1315" s="54"/>
      <c r="DP1315" s="54"/>
      <c r="DQ1315" s="54"/>
      <c r="DR1315" s="54"/>
      <c r="DS1315" s="54"/>
      <c r="DT1315" s="54"/>
      <c r="DU1315" s="54"/>
      <c r="DV1315" s="54"/>
      <c r="DW1315" s="54"/>
      <c r="DX1315" s="54"/>
      <c r="DY1315" s="54"/>
      <c r="DZ1315" s="54"/>
      <c r="EA1315" s="54"/>
      <c r="EB1315" s="54"/>
      <c r="EC1315" s="54"/>
      <c r="ED1315" s="54"/>
      <c r="EE1315" s="54"/>
      <c r="EF1315" s="54"/>
      <c r="EG1315" s="54"/>
      <c r="EH1315" s="54"/>
      <c r="EI1315" s="54"/>
      <c r="EJ1315" s="54"/>
      <c r="EK1315" s="54"/>
      <c r="EL1315" s="54"/>
      <c r="EM1315" s="54"/>
      <c r="EN1315" s="54"/>
      <c r="EO1315" s="54"/>
      <c r="EP1315" s="54"/>
      <c r="EQ1315" s="54"/>
      <c r="ER1315" s="54"/>
      <c r="ES1315" s="54"/>
      <c r="ET1315" s="54"/>
      <c r="EU1315" s="54"/>
      <c r="EV1315" s="54"/>
      <c r="EW1315" s="54"/>
      <c r="EX1315" s="54"/>
      <c r="EY1315" s="54"/>
      <c r="EZ1315" s="54"/>
      <c r="FA1315" s="54"/>
      <c r="FB1315" s="54"/>
      <c r="FC1315" s="54"/>
      <c r="FD1315" s="54"/>
      <c r="FE1315" s="54"/>
      <c r="FF1315" s="54"/>
      <c r="FG1315" s="54"/>
      <c r="FH1315" s="54"/>
      <c r="FI1315" s="54"/>
      <c r="FJ1315" s="54"/>
      <c r="FK1315" s="54"/>
      <c r="FL1315" s="54"/>
      <c r="FM1315" s="54"/>
      <c r="FN1315" s="54"/>
      <c r="FO1315" s="54"/>
      <c r="FP1315" s="54"/>
      <c r="FQ1315" s="54"/>
      <c r="FR1315" s="54"/>
      <c r="FS1315" s="54"/>
      <c r="FT1315" s="54"/>
      <c r="FU1315" s="54"/>
      <c r="FV1315" s="54"/>
      <c r="FW1315" s="54"/>
      <c r="FX1315" s="54"/>
      <c r="FY1315" s="54"/>
      <c r="FZ1315" s="54"/>
      <c r="GA1315" s="54"/>
      <c r="GB1315" s="54"/>
      <c r="GC1315" s="54"/>
      <c r="GD1315" s="54"/>
      <c r="GE1315" s="54"/>
      <c r="GF1315" s="54"/>
      <c r="GG1315" s="54"/>
      <c r="GH1315" s="54"/>
      <c r="GI1315" s="54"/>
      <c r="GJ1315" s="54"/>
      <c r="GK1315" s="54"/>
      <c r="GL1315" s="54"/>
      <c r="GM1315" s="54"/>
      <c r="GN1315" s="54"/>
      <c r="GO1315" s="54"/>
      <c r="GP1315" s="54"/>
      <c r="GQ1315" s="54"/>
      <c r="GR1315" s="54"/>
      <c r="GS1315" s="54"/>
      <c r="GT1315" s="54"/>
      <c r="GU1315" s="54"/>
      <c r="GV1315" s="54"/>
      <c r="GW1315" s="54"/>
      <c r="GX1315" s="54"/>
      <c r="GY1315" s="54"/>
      <c r="GZ1315" s="54"/>
      <c r="HA1315" s="54"/>
      <c r="HB1315" s="54"/>
      <c r="HC1315" s="54"/>
      <c r="HD1315" s="54"/>
      <c r="HE1315" s="54"/>
      <c r="HF1315" s="54"/>
      <c r="HG1315" s="54"/>
      <c r="HH1315" s="54"/>
      <c r="HI1315" s="54"/>
      <c r="HJ1315" s="54"/>
      <c r="HK1315" s="54"/>
      <c r="HL1315" s="54"/>
      <c r="HM1315" s="54"/>
      <c r="HN1315" s="54"/>
      <c r="HO1315" s="54"/>
      <c r="HP1315" s="54"/>
      <c r="HQ1315" s="54"/>
      <c r="HR1315" s="54"/>
      <c r="HS1315" s="54"/>
      <c r="HT1315" s="54"/>
      <c r="HU1315" s="54"/>
      <c r="HV1315" s="54"/>
      <c r="HW1315" s="54"/>
      <c r="HX1315" s="54"/>
      <c r="HY1315" s="54"/>
      <c r="HZ1315" s="54"/>
      <c r="IA1315" s="54"/>
      <c r="IB1315" s="54"/>
      <c r="IC1315" s="54"/>
      <c r="ID1315" s="54"/>
      <c r="IE1315" s="54"/>
      <c r="IF1315" s="54"/>
      <c r="IG1315" s="54"/>
      <c r="IH1315" s="54"/>
      <c r="II1315" s="54"/>
      <c r="IJ1315" s="54"/>
      <c r="IK1315" s="54"/>
      <c r="IL1315" s="54"/>
      <c r="IM1315" s="54"/>
      <c r="IN1315" s="54"/>
      <c r="IO1315" s="54"/>
      <c r="IP1315" s="54"/>
      <c r="IQ1315" s="54"/>
      <c r="IR1315" s="54"/>
      <c r="IS1315" s="54"/>
      <c r="IT1315" s="54"/>
      <c r="IU1315" s="54"/>
      <c r="IV1315" s="54"/>
      <c r="IW1315" s="54"/>
      <c r="IX1315" s="54"/>
      <c r="IY1315" s="54"/>
      <c r="IZ1315" s="54"/>
      <c r="JA1315" s="16"/>
      <c r="JB1315" s="16"/>
      <c r="JC1315" s="16"/>
      <c r="JD1315" s="16"/>
    </row>
    <row r="1316" spans="1:264" s="6" customFormat="1" x14ac:dyDescent="0.25">
      <c r="A1316" s="55">
        <v>1312</v>
      </c>
      <c r="B1316" s="56">
        <f>ESTUDIANTES!B1316</f>
        <v>0</v>
      </c>
      <c r="C1316" s="56">
        <f>ESTUDIANTES!C1316</f>
        <v>0</v>
      </c>
      <c r="D1316" s="97">
        <f>ESTUDIANTES!D1316</f>
        <v>0</v>
      </c>
      <c r="E1316" s="97"/>
      <c r="F1316" s="97"/>
      <c r="G1316" s="97"/>
      <c r="H1316" s="57">
        <f>ESTUDIANTES!H1316</f>
        <v>0</v>
      </c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54"/>
      <c r="U1316" s="54"/>
      <c r="V1316" s="54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  <c r="AL1316" s="54"/>
      <c r="AM1316" s="54"/>
      <c r="AN1316" s="54"/>
      <c r="AO1316" s="54"/>
      <c r="AP1316" s="54"/>
      <c r="AQ1316" s="54"/>
      <c r="AR1316" s="54"/>
      <c r="AS1316" s="54"/>
      <c r="AT1316" s="54"/>
      <c r="AU1316" s="54"/>
      <c r="AV1316" s="54"/>
      <c r="AW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  <c r="BO1316" s="54"/>
      <c r="BP1316" s="54"/>
      <c r="BQ1316" s="54"/>
      <c r="BR1316" s="54"/>
      <c r="BS1316" s="54"/>
      <c r="BT1316" s="54"/>
      <c r="BU1316" s="54"/>
      <c r="BV1316" s="54"/>
      <c r="BW1316" s="54"/>
      <c r="BX1316" s="54"/>
      <c r="BY1316" s="54"/>
      <c r="BZ1316" s="54"/>
      <c r="CA1316" s="54"/>
      <c r="CB1316" s="54"/>
      <c r="CC1316" s="54"/>
      <c r="CD1316" s="54"/>
      <c r="CE1316" s="54"/>
      <c r="CF1316" s="54"/>
      <c r="CG1316" s="54"/>
      <c r="CH1316" s="54"/>
      <c r="CI1316" s="54"/>
      <c r="CJ1316" s="54"/>
      <c r="CK1316" s="54"/>
      <c r="CL1316" s="54"/>
      <c r="CM1316" s="54"/>
      <c r="CN1316" s="54"/>
      <c r="CO1316" s="54"/>
      <c r="CP1316" s="54"/>
      <c r="CQ1316" s="54"/>
      <c r="CR1316" s="54"/>
      <c r="CS1316" s="54"/>
      <c r="CT1316" s="54"/>
      <c r="CU1316" s="54"/>
      <c r="CV1316" s="54"/>
      <c r="CW1316" s="54"/>
      <c r="CX1316" s="54"/>
      <c r="CY1316" s="54"/>
      <c r="CZ1316" s="54"/>
      <c r="DA1316" s="54"/>
      <c r="DB1316" s="54"/>
      <c r="DC1316" s="54"/>
      <c r="DD1316" s="54"/>
      <c r="DE1316" s="54"/>
      <c r="DF1316" s="54"/>
      <c r="DG1316" s="54"/>
      <c r="DH1316" s="54"/>
      <c r="DI1316" s="54"/>
      <c r="DJ1316" s="54"/>
      <c r="DK1316" s="54"/>
      <c r="DL1316" s="54"/>
      <c r="DM1316" s="54"/>
      <c r="DN1316" s="54"/>
      <c r="DO1316" s="54"/>
      <c r="DP1316" s="54"/>
      <c r="DQ1316" s="54"/>
      <c r="DR1316" s="54"/>
      <c r="DS1316" s="54"/>
      <c r="DT1316" s="54"/>
      <c r="DU1316" s="54"/>
      <c r="DV1316" s="54"/>
      <c r="DW1316" s="54"/>
      <c r="DX1316" s="54"/>
      <c r="DY1316" s="54"/>
      <c r="DZ1316" s="54"/>
      <c r="EA1316" s="54"/>
      <c r="EB1316" s="54"/>
      <c r="EC1316" s="54"/>
      <c r="ED1316" s="54"/>
      <c r="EE1316" s="54"/>
      <c r="EF1316" s="54"/>
      <c r="EG1316" s="54"/>
      <c r="EH1316" s="54"/>
      <c r="EI1316" s="54"/>
      <c r="EJ1316" s="54"/>
      <c r="EK1316" s="54"/>
      <c r="EL1316" s="54"/>
      <c r="EM1316" s="54"/>
      <c r="EN1316" s="54"/>
      <c r="EO1316" s="54"/>
      <c r="EP1316" s="54"/>
      <c r="EQ1316" s="54"/>
      <c r="ER1316" s="54"/>
      <c r="ES1316" s="54"/>
      <c r="ET1316" s="54"/>
      <c r="EU1316" s="54"/>
      <c r="EV1316" s="54"/>
      <c r="EW1316" s="54"/>
      <c r="EX1316" s="54"/>
      <c r="EY1316" s="54"/>
      <c r="EZ1316" s="54"/>
      <c r="FA1316" s="54"/>
      <c r="FB1316" s="54"/>
      <c r="FC1316" s="54"/>
      <c r="FD1316" s="54"/>
      <c r="FE1316" s="54"/>
      <c r="FF1316" s="54"/>
      <c r="FG1316" s="54"/>
      <c r="FH1316" s="54"/>
      <c r="FI1316" s="54"/>
      <c r="FJ1316" s="54"/>
      <c r="FK1316" s="54"/>
      <c r="FL1316" s="54"/>
      <c r="FM1316" s="54"/>
      <c r="FN1316" s="54"/>
      <c r="FO1316" s="54"/>
      <c r="FP1316" s="54"/>
      <c r="FQ1316" s="54"/>
      <c r="FR1316" s="54"/>
      <c r="FS1316" s="54"/>
      <c r="FT1316" s="54"/>
      <c r="FU1316" s="54"/>
      <c r="FV1316" s="54"/>
      <c r="FW1316" s="54"/>
      <c r="FX1316" s="54"/>
      <c r="FY1316" s="54"/>
      <c r="FZ1316" s="54"/>
      <c r="GA1316" s="54"/>
      <c r="GB1316" s="54"/>
      <c r="GC1316" s="54"/>
      <c r="GD1316" s="54"/>
      <c r="GE1316" s="54"/>
      <c r="GF1316" s="54"/>
      <c r="GG1316" s="54"/>
      <c r="GH1316" s="54"/>
      <c r="GI1316" s="54"/>
      <c r="GJ1316" s="54"/>
      <c r="GK1316" s="54"/>
      <c r="GL1316" s="54"/>
      <c r="GM1316" s="54"/>
      <c r="GN1316" s="54"/>
      <c r="GO1316" s="54"/>
      <c r="GP1316" s="54"/>
      <c r="GQ1316" s="54"/>
      <c r="GR1316" s="54"/>
      <c r="GS1316" s="54"/>
      <c r="GT1316" s="54"/>
      <c r="GU1316" s="54"/>
      <c r="GV1316" s="54"/>
      <c r="GW1316" s="54"/>
      <c r="GX1316" s="54"/>
      <c r="GY1316" s="54"/>
      <c r="GZ1316" s="54"/>
      <c r="HA1316" s="54"/>
      <c r="HB1316" s="54"/>
      <c r="HC1316" s="54"/>
      <c r="HD1316" s="54"/>
      <c r="HE1316" s="54"/>
      <c r="HF1316" s="54"/>
      <c r="HG1316" s="54"/>
      <c r="HH1316" s="54"/>
      <c r="HI1316" s="54"/>
      <c r="HJ1316" s="54"/>
      <c r="HK1316" s="54"/>
      <c r="HL1316" s="54"/>
      <c r="HM1316" s="54"/>
      <c r="HN1316" s="54"/>
      <c r="HO1316" s="54"/>
      <c r="HP1316" s="54"/>
      <c r="HQ1316" s="54"/>
      <c r="HR1316" s="54"/>
      <c r="HS1316" s="54"/>
      <c r="HT1316" s="54"/>
      <c r="HU1316" s="54"/>
      <c r="HV1316" s="54"/>
      <c r="HW1316" s="54"/>
      <c r="HX1316" s="54"/>
      <c r="HY1316" s="54"/>
      <c r="HZ1316" s="54"/>
      <c r="IA1316" s="54"/>
      <c r="IB1316" s="54"/>
      <c r="IC1316" s="54"/>
      <c r="ID1316" s="54"/>
      <c r="IE1316" s="54"/>
      <c r="IF1316" s="54"/>
      <c r="IG1316" s="54"/>
      <c r="IH1316" s="54"/>
      <c r="II1316" s="54"/>
      <c r="IJ1316" s="54"/>
      <c r="IK1316" s="54"/>
      <c r="IL1316" s="54"/>
      <c r="IM1316" s="54"/>
      <c r="IN1316" s="54"/>
      <c r="IO1316" s="54"/>
      <c r="IP1316" s="54"/>
      <c r="IQ1316" s="54"/>
      <c r="IR1316" s="54"/>
      <c r="IS1316" s="54"/>
      <c r="IT1316" s="54"/>
      <c r="IU1316" s="54"/>
      <c r="IV1316" s="54"/>
      <c r="IW1316" s="54"/>
      <c r="IX1316" s="54"/>
      <c r="IY1316" s="54"/>
      <c r="IZ1316" s="54"/>
      <c r="JA1316" s="16"/>
      <c r="JB1316" s="16"/>
      <c r="JC1316" s="16"/>
      <c r="JD1316" s="16"/>
    </row>
    <row r="1317" spans="1:264" s="6" customFormat="1" x14ac:dyDescent="0.25">
      <c r="A1317" s="55">
        <v>1313</v>
      </c>
      <c r="B1317" s="56">
        <f>ESTUDIANTES!B1317</f>
        <v>0</v>
      </c>
      <c r="C1317" s="56">
        <f>ESTUDIANTES!C1317</f>
        <v>0</v>
      </c>
      <c r="D1317" s="97">
        <f>ESTUDIANTES!D1317</f>
        <v>0</v>
      </c>
      <c r="E1317" s="97"/>
      <c r="F1317" s="97"/>
      <c r="G1317" s="97"/>
      <c r="H1317" s="57">
        <f>ESTUDIANTES!H1317</f>
        <v>0</v>
      </c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  <c r="AL1317" s="54"/>
      <c r="AM1317" s="54"/>
      <c r="AN1317" s="54"/>
      <c r="AO1317" s="54"/>
      <c r="AP1317" s="54"/>
      <c r="AQ1317" s="54"/>
      <c r="AR1317" s="54"/>
      <c r="AS1317" s="54"/>
      <c r="AT1317" s="54"/>
      <c r="AU1317" s="54"/>
      <c r="AV1317" s="54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  <c r="BV1317" s="54"/>
      <c r="BW1317" s="54"/>
      <c r="BX1317" s="54"/>
      <c r="BY1317" s="54"/>
      <c r="BZ1317" s="54"/>
      <c r="CA1317" s="54"/>
      <c r="CB1317" s="54"/>
      <c r="CC1317" s="54"/>
      <c r="CD1317" s="54"/>
      <c r="CE1317" s="54"/>
      <c r="CF1317" s="54"/>
      <c r="CG1317" s="54"/>
      <c r="CH1317" s="54"/>
      <c r="CI1317" s="54"/>
      <c r="CJ1317" s="54"/>
      <c r="CK1317" s="54"/>
      <c r="CL1317" s="54"/>
      <c r="CM1317" s="54"/>
      <c r="CN1317" s="54"/>
      <c r="CO1317" s="54"/>
      <c r="CP1317" s="54"/>
      <c r="CQ1317" s="54"/>
      <c r="CR1317" s="54"/>
      <c r="CS1317" s="54"/>
      <c r="CT1317" s="54"/>
      <c r="CU1317" s="54"/>
      <c r="CV1317" s="54"/>
      <c r="CW1317" s="54"/>
      <c r="CX1317" s="54"/>
      <c r="CY1317" s="54"/>
      <c r="CZ1317" s="54"/>
      <c r="DA1317" s="54"/>
      <c r="DB1317" s="54"/>
      <c r="DC1317" s="54"/>
      <c r="DD1317" s="54"/>
      <c r="DE1317" s="54"/>
      <c r="DF1317" s="54"/>
      <c r="DG1317" s="54"/>
      <c r="DH1317" s="54"/>
      <c r="DI1317" s="54"/>
      <c r="DJ1317" s="54"/>
      <c r="DK1317" s="54"/>
      <c r="DL1317" s="54"/>
      <c r="DM1317" s="54"/>
      <c r="DN1317" s="54"/>
      <c r="DO1317" s="54"/>
      <c r="DP1317" s="54"/>
      <c r="DQ1317" s="54"/>
      <c r="DR1317" s="54"/>
      <c r="DS1317" s="54"/>
      <c r="DT1317" s="54"/>
      <c r="DU1317" s="54"/>
      <c r="DV1317" s="54"/>
      <c r="DW1317" s="54"/>
      <c r="DX1317" s="54"/>
      <c r="DY1317" s="54"/>
      <c r="DZ1317" s="54"/>
      <c r="EA1317" s="54"/>
      <c r="EB1317" s="54"/>
      <c r="EC1317" s="54"/>
      <c r="ED1317" s="54"/>
      <c r="EE1317" s="54"/>
      <c r="EF1317" s="54"/>
      <c r="EG1317" s="54"/>
      <c r="EH1317" s="54"/>
      <c r="EI1317" s="54"/>
      <c r="EJ1317" s="54"/>
      <c r="EK1317" s="54"/>
      <c r="EL1317" s="54"/>
      <c r="EM1317" s="54"/>
      <c r="EN1317" s="54"/>
      <c r="EO1317" s="54"/>
      <c r="EP1317" s="54"/>
      <c r="EQ1317" s="54"/>
      <c r="ER1317" s="54"/>
      <c r="ES1317" s="54"/>
      <c r="ET1317" s="54"/>
      <c r="EU1317" s="54"/>
      <c r="EV1317" s="54"/>
      <c r="EW1317" s="54"/>
      <c r="EX1317" s="54"/>
      <c r="EY1317" s="54"/>
      <c r="EZ1317" s="54"/>
      <c r="FA1317" s="54"/>
      <c r="FB1317" s="54"/>
      <c r="FC1317" s="54"/>
      <c r="FD1317" s="54"/>
      <c r="FE1317" s="54"/>
      <c r="FF1317" s="54"/>
      <c r="FG1317" s="54"/>
      <c r="FH1317" s="54"/>
      <c r="FI1317" s="54"/>
      <c r="FJ1317" s="54"/>
      <c r="FK1317" s="54"/>
      <c r="FL1317" s="54"/>
      <c r="FM1317" s="54"/>
      <c r="FN1317" s="54"/>
      <c r="FO1317" s="54"/>
      <c r="FP1317" s="54"/>
      <c r="FQ1317" s="54"/>
      <c r="FR1317" s="54"/>
      <c r="FS1317" s="54"/>
      <c r="FT1317" s="54"/>
      <c r="FU1317" s="54"/>
      <c r="FV1317" s="54"/>
      <c r="FW1317" s="54"/>
      <c r="FX1317" s="54"/>
      <c r="FY1317" s="54"/>
      <c r="FZ1317" s="54"/>
      <c r="GA1317" s="54"/>
      <c r="GB1317" s="54"/>
      <c r="GC1317" s="54"/>
      <c r="GD1317" s="54"/>
      <c r="GE1317" s="54"/>
      <c r="GF1317" s="54"/>
      <c r="GG1317" s="54"/>
      <c r="GH1317" s="54"/>
      <c r="GI1317" s="54"/>
      <c r="GJ1317" s="54"/>
      <c r="GK1317" s="54"/>
      <c r="GL1317" s="54"/>
      <c r="GM1317" s="54"/>
      <c r="GN1317" s="54"/>
      <c r="GO1317" s="54"/>
      <c r="GP1317" s="54"/>
      <c r="GQ1317" s="54"/>
      <c r="GR1317" s="54"/>
      <c r="GS1317" s="54"/>
      <c r="GT1317" s="54"/>
      <c r="GU1317" s="54"/>
      <c r="GV1317" s="54"/>
      <c r="GW1317" s="54"/>
      <c r="GX1317" s="54"/>
      <c r="GY1317" s="54"/>
      <c r="GZ1317" s="54"/>
      <c r="HA1317" s="54"/>
      <c r="HB1317" s="54"/>
      <c r="HC1317" s="54"/>
      <c r="HD1317" s="54"/>
      <c r="HE1317" s="54"/>
      <c r="HF1317" s="54"/>
      <c r="HG1317" s="54"/>
      <c r="HH1317" s="54"/>
      <c r="HI1317" s="54"/>
      <c r="HJ1317" s="54"/>
      <c r="HK1317" s="54"/>
      <c r="HL1317" s="54"/>
      <c r="HM1317" s="54"/>
      <c r="HN1317" s="54"/>
      <c r="HO1317" s="54"/>
      <c r="HP1317" s="54"/>
      <c r="HQ1317" s="54"/>
      <c r="HR1317" s="54"/>
      <c r="HS1317" s="54"/>
      <c r="HT1317" s="54"/>
      <c r="HU1317" s="54"/>
      <c r="HV1317" s="54"/>
      <c r="HW1317" s="54"/>
      <c r="HX1317" s="54"/>
      <c r="HY1317" s="54"/>
      <c r="HZ1317" s="54"/>
      <c r="IA1317" s="54"/>
      <c r="IB1317" s="54"/>
      <c r="IC1317" s="54"/>
      <c r="ID1317" s="54"/>
      <c r="IE1317" s="54"/>
      <c r="IF1317" s="54"/>
      <c r="IG1317" s="54"/>
      <c r="IH1317" s="54"/>
      <c r="II1317" s="54"/>
      <c r="IJ1317" s="54"/>
      <c r="IK1317" s="54"/>
      <c r="IL1317" s="54"/>
      <c r="IM1317" s="54"/>
      <c r="IN1317" s="54"/>
      <c r="IO1317" s="54"/>
      <c r="IP1317" s="54"/>
      <c r="IQ1317" s="54"/>
      <c r="IR1317" s="54"/>
      <c r="IS1317" s="54"/>
      <c r="IT1317" s="54"/>
      <c r="IU1317" s="54"/>
      <c r="IV1317" s="54"/>
      <c r="IW1317" s="54"/>
      <c r="IX1317" s="54"/>
      <c r="IY1317" s="54"/>
      <c r="IZ1317" s="54"/>
      <c r="JA1317" s="16"/>
      <c r="JB1317" s="16"/>
      <c r="JC1317" s="16"/>
      <c r="JD1317" s="16"/>
    </row>
    <row r="1318" spans="1:264" s="6" customFormat="1" x14ac:dyDescent="0.25">
      <c r="A1318" s="55">
        <v>1314</v>
      </c>
      <c r="B1318" s="56">
        <f>ESTUDIANTES!B1318</f>
        <v>0</v>
      </c>
      <c r="C1318" s="56">
        <f>ESTUDIANTES!C1318</f>
        <v>0</v>
      </c>
      <c r="D1318" s="97">
        <f>ESTUDIANTES!D1318</f>
        <v>0</v>
      </c>
      <c r="E1318" s="97"/>
      <c r="F1318" s="97"/>
      <c r="G1318" s="97"/>
      <c r="H1318" s="57">
        <f>ESTUDIANTES!H1318</f>
        <v>0</v>
      </c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  <c r="AL1318" s="54"/>
      <c r="AM1318" s="54"/>
      <c r="AN1318" s="54"/>
      <c r="AO1318" s="54"/>
      <c r="AP1318" s="54"/>
      <c r="AQ1318" s="54"/>
      <c r="AR1318" s="54"/>
      <c r="AS1318" s="54"/>
      <c r="AT1318" s="54"/>
      <c r="AU1318" s="54"/>
      <c r="AV1318" s="54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  <c r="BV1318" s="54"/>
      <c r="BW1318" s="54"/>
      <c r="BX1318" s="54"/>
      <c r="BY1318" s="54"/>
      <c r="BZ1318" s="54"/>
      <c r="CA1318" s="54"/>
      <c r="CB1318" s="54"/>
      <c r="CC1318" s="54"/>
      <c r="CD1318" s="54"/>
      <c r="CE1318" s="54"/>
      <c r="CF1318" s="54"/>
      <c r="CG1318" s="54"/>
      <c r="CH1318" s="54"/>
      <c r="CI1318" s="54"/>
      <c r="CJ1318" s="54"/>
      <c r="CK1318" s="54"/>
      <c r="CL1318" s="54"/>
      <c r="CM1318" s="54"/>
      <c r="CN1318" s="54"/>
      <c r="CO1318" s="54"/>
      <c r="CP1318" s="54"/>
      <c r="CQ1318" s="54"/>
      <c r="CR1318" s="54"/>
      <c r="CS1318" s="54"/>
      <c r="CT1318" s="54"/>
      <c r="CU1318" s="54"/>
      <c r="CV1318" s="54"/>
      <c r="CW1318" s="54"/>
      <c r="CX1318" s="54"/>
      <c r="CY1318" s="54"/>
      <c r="CZ1318" s="54"/>
      <c r="DA1318" s="54"/>
      <c r="DB1318" s="54"/>
      <c r="DC1318" s="54"/>
      <c r="DD1318" s="54"/>
      <c r="DE1318" s="54"/>
      <c r="DF1318" s="54"/>
      <c r="DG1318" s="54"/>
      <c r="DH1318" s="54"/>
      <c r="DI1318" s="54"/>
      <c r="DJ1318" s="54"/>
      <c r="DK1318" s="54"/>
      <c r="DL1318" s="54"/>
      <c r="DM1318" s="54"/>
      <c r="DN1318" s="54"/>
      <c r="DO1318" s="54"/>
      <c r="DP1318" s="54"/>
      <c r="DQ1318" s="54"/>
      <c r="DR1318" s="54"/>
      <c r="DS1318" s="54"/>
      <c r="DT1318" s="54"/>
      <c r="DU1318" s="54"/>
      <c r="DV1318" s="54"/>
      <c r="DW1318" s="54"/>
      <c r="DX1318" s="54"/>
      <c r="DY1318" s="54"/>
      <c r="DZ1318" s="54"/>
      <c r="EA1318" s="54"/>
      <c r="EB1318" s="54"/>
      <c r="EC1318" s="54"/>
      <c r="ED1318" s="54"/>
      <c r="EE1318" s="54"/>
      <c r="EF1318" s="54"/>
      <c r="EG1318" s="54"/>
      <c r="EH1318" s="54"/>
      <c r="EI1318" s="54"/>
      <c r="EJ1318" s="54"/>
      <c r="EK1318" s="54"/>
      <c r="EL1318" s="54"/>
      <c r="EM1318" s="54"/>
      <c r="EN1318" s="54"/>
      <c r="EO1318" s="54"/>
      <c r="EP1318" s="54"/>
      <c r="EQ1318" s="54"/>
      <c r="ER1318" s="54"/>
      <c r="ES1318" s="54"/>
      <c r="ET1318" s="54"/>
      <c r="EU1318" s="54"/>
      <c r="EV1318" s="54"/>
      <c r="EW1318" s="54"/>
      <c r="EX1318" s="54"/>
      <c r="EY1318" s="54"/>
      <c r="EZ1318" s="54"/>
      <c r="FA1318" s="54"/>
      <c r="FB1318" s="54"/>
      <c r="FC1318" s="54"/>
      <c r="FD1318" s="54"/>
      <c r="FE1318" s="54"/>
      <c r="FF1318" s="54"/>
      <c r="FG1318" s="54"/>
      <c r="FH1318" s="54"/>
      <c r="FI1318" s="54"/>
      <c r="FJ1318" s="54"/>
      <c r="FK1318" s="54"/>
      <c r="FL1318" s="54"/>
      <c r="FM1318" s="54"/>
      <c r="FN1318" s="54"/>
      <c r="FO1318" s="54"/>
      <c r="FP1318" s="54"/>
      <c r="FQ1318" s="54"/>
      <c r="FR1318" s="54"/>
      <c r="FS1318" s="54"/>
      <c r="FT1318" s="54"/>
      <c r="FU1318" s="54"/>
      <c r="FV1318" s="54"/>
      <c r="FW1318" s="54"/>
      <c r="FX1318" s="54"/>
      <c r="FY1318" s="54"/>
      <c r="FZ1318" s="54"/>
      <c r="GA1318" s="54"/>
      <c r="GB1318" s="54"/>
      <c r="GC1318" s="54"/>
      <c r="GD1318" s="54"/>
      <c r="GE1318" s="54"/>
      <c r="GF1318" s="54"/>
      <c r="GG1318" s="54"/>
      <c r="GH1318" s="54"/>
      <c r="GI1318" s="54"/>
      <c r="GJ1318" s="54"/>
      <c r="GK1318" s="54"/>
      <c r="GL1318" s="54"/>
      <c r="GM1318" s="54"/>
      <c r="GN1318" s="54"/>
      <c r="GO1318" s="54"/>
      <c r="GP1318" s="54"/>
      <c r="GQ1318" s="54"/>
      <c r="GR1318" s="54"/>
      <c r="GS1318" s="54"/>
      <c r="GT1318" s="54"/>
      <c r="GU1318" s="54"/>
      <c r="GV1318" s="54"/>
      <c r="GW1318" s="54"/>
      <c r="GX1318" s="54"/>
      <c r="GY1318" s="54"/>
      <c r="GZ1318" s="54"/>
      <c r="HA1318" s="54"/>
      <c r="HB1318" s="54"/>
      <c r="HC1318" s="54"/>
      <c r="HD1318" s="54"/>
      <c r="HE1318" s="54"/>
      <c r="HF1318" s="54"/>
      <c r="HG1318" s="54"/>
      <c r="HH1318" s="54"/>
      <c r="HI1318" s="54"/>
      <c r="HJ1318" s="54"/>
      <c r="HK1318" s="54"/>
      <c r="HL1318" s="54"/>
      <c r="HM1318" s="54"/>
      <c r="HN1318" s="54"/>
      <c r="HO1318" s="54"/>
      <c r="HP1318" s="54"/>
      <c r="HQ1318" s="54"/>
      <c r="HR1318" s="54"/>
      <c r="HS1318" s="54"/>
      <c r="HT1318" s="54"/>
      <c r="HU1318" s="54"/>
      <c r="HV1318" s="54"/>
      <c r="HW1318" s="54"/>
      <c r="HX1318" s="54"/>
      <c r="HY1318" s="54"/>
      <c r="HZ1318" s="54"/>
      <c r="IA1318" s="54"/>
      <c r="IB1318" s="54"/>
      <c r="IC1318" s="54"/>
      <c r="ID1318" s="54"/>
      <c r="IE1318" s="54"/>
      <c r="IF1318" s="54"/>
      <c r="IG1318" s="54"/>
      <c r="IH1318" s="54"/>
      <c r="II1318" s="54"/>
      <c r="IJ1318" s="54"/>
      <c r="IK1318" s="54"/>
      <c r="IL1318" s="54"/>
      <c r="IM1318" s="54"/>
      <c r="IN1318" s="54"/>
      <c r="IO1318" s="54"/>
      <c r="IP1318" s="54"/>
      <c r="IQ1318" s="54"/>
      <c r="IR1318" s="54"/>
      <c r="IS1318" s="54"/>
      <c r="IT1318" s="54"/>
      <c r="IU1318" s="54"/>
      <c r="IV1318" s="54"/>
      <c r="IW1318" s="54"/>
      <c r="IX1318" s="54"/>
      <c r="IY1318" s="54"/>
      <c r="IZ1318" s="54"/>
      <c r="JA1318" s="16"/>
      <c r="JB1318" s="16"/>
      <c r="JC1318" s="16"/>
      <c r="JD1318" s="16"/>
    </row>
    <row r="1319" spans="1:264" s="6" customFormat="1" x14ac:dyDescent="0.25">
      <c r="A1319" s="55">
        <v>1315</v>
      </c>
      <c r="B1319" s="56">
        <f>ESTUDIANTES!B1319</f>
        <v>0</v>
      </c>
      <c r="C1319" s="56">
        <f>ESTUDIANTES!C1319</f>
        <v>0</v>
      </c>
      <c r="D1319" s="97">
        <f>ESTUDIANTES!D1319</f>
        <v>0</v>
      </c>
      <c r="E1319" s="97"/>
      <c r="F1319" s="97"/>
      <c r="G1319" s="97"/>
      <c r="H1319" s="57">
        <f>ESTUDIANTES!H1319</f>
        <v>0</v>
      </c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  <c r="AL1319" s="54"/>
      <c r="AM1319" s="54"/>
      <c r="AN1319" s="54"/>
      <c r="AO1319" s="54"/>
      <c r="AP1319" s="54"/>
      <c r="AQ1319" s="54"/>
      <c r="AR1319" s="54"/>
      <c r="AS1319" s="54"/>
      <c r="AT1319" s="54"/>
      <c r="AU1319" s="54"/>
      <c r="AV1319" s="54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  <c r="BV1319" s="54"/>
      <c r="BW1319" s="54"/>
      <c r="BX1319" s="54"/>
      <c r="BY1319" s="54"/>
      <c r="BZ1319" s="54"/>
      <c r="CA1319" s="54"/>
      <c r="CB1319" s="54"/>
      <c r="CC1319" s="54"/>
      <c r="CD1319" s="54"/>
      <c r="CE1319" s="54"/>
      <c r="CF1319" s="54"/>
      <c r="CG1319" s="54"/>
      <c r="CH1319" s="54"/>
      <c r="CI1319" s="54"/>
      <c r="CJ1319" s="54"/>
      <c r="CK1319" s="54"/>
      <c r="CL1319" s="54"/>
      <c r="CM1319" s="54"/>
      <c r="CN1319" s="54"/>
      <c r="CO1319" s="54"/>
      <c r="CP1319" s="54"/>
      <c r="CQ1319" s="54"/>
      <c r="CR1319" s="54"/>
      <c r="CS1319" s="54"/>
      <c r="CT1319" s="54"/>
      <c r="CU1319" s="54"/>
      <c r="CV1319" s="54"/>
      <c r="CW1319" s="54"/>
      <c r="CX1319" s="54"/>
      <c r="CY1319" s="54"/>
      <c r="CZ1319" s="54"/>
      <c r="DA1319" s="54"/>
      <c r="DB1319" s="54"/>
      <c r="DC1319" s="54"/>
      <c r="DD1319" s="54"/>
      <c r="DE1319" s="54"/>
      <c r="DF1319" s="54"/>
      <c r="DG1319" s="54"/>
      <c r="DH1319" s="54"/>
      <c r="DI1319" s="54"/>
      <c r="DJ1319" s="54"/>
      <c r="DK1319" s="54"/>
      <c r="DL1319" s="54"/>
      <c r="DM1319" s="54"/>
      <c r="DN1319" s="54"/>
      <c r="DO1319" s="54"/>
      <c r="DP1319" s="54"/>
      <c r="DQ1319" s="54"/>
      <c r="DR1319" s="54"/>
      <c r="DS1319" s="54"/>
      <c r="DT1319" s="54"/>
      <c r="DU1319" s="54"/>
      <c r="DV1319" s="54"/>
      <c r="DW1319" s="54"/>
      <c r="DX1319" s="54"/>
      <c r="DY1319" s="54"/>
      <c r="DZ1319" s="54"/>
      <c r="EA1319" s="54"/>
      <c r="EB1319" s="54"/>
      <c r="EC1319" s="54"/>
      <c r="ED1319" s="54"/>
      <c r="EE1319" s="54"/>
      <c r="EF1319" s="54"/>
      <c r="EG1319" s="54"/>
      <c r="EH1319" s="54"/>
      <c r="EI1319" s="54"/>
      <c r="EJ1319" s="54"/>
      <c r="EK1319" s="54"/>
      <c r="EL1319" s="54"/>
      <c r="EM1319" s="54"/>
      <c r="EN1319" s="54"/>
      <c r="EO1319" s="54"/>
      <c r="EP1319" s="54"/>
      <c r="EQ1319" s="54"/>
      <c r="ER1319" s="54"/>
      <c r="ES1319" s="54"/>
      <c r="ET1319" s="54"/>
      <c r="EU1319" s="54"/>
      <c r="EV1319" s="54"/>
      <c r="EW1319" s="54"/>
      <c r="EX1319" s="54"/>
      <c r="EY1319" s="54"/>
      <c r="EZ1319" s="54"/>
      <c r="FA1319" s="54"/>
      <c r="FB1319" s="54"/>
      <c r="FC1319" s="54"/>
      <c r="FD1319" s="54"/>
      <c r="FE1319" s="54"/>
      <c r="FF1319" s="54"/>
      <c r="FG1319" s="54"/>
      <c r="FH1319" s="54"/>
      <c r="FI1319" s="54"/>
      <c r="FJ1319" s="54"/>
      <c r="FK1319" s="54"/>
      <c r="FL1319" s="54"/>
      <c r="FM1319" s="54"/>
      <c r="FN1319" s="54"/>
      <c r="FO1319" s="54"/>
      <c r="FP1319" s="54"/>
      <c r="FQ1319" s="54"/>
      <c r="FR1319" s="54"/>
      <c r="FS1319" s="54"/>
      <c r="FT1319" s="54"/>
      <c r="FU1319" s="54"/>
      <c r="FV1319" s="54"/>
      <c r="FW1319" s="54"/>
      <c r="FX1319" s="54"/>
      <c r="FY1319" s="54"/>
      <c r="FZ1319" s="54"/>
      <c r="GA1319" s="54"/>
      <c r="GB1319" s="54"/>
      <c r="GC1319" s="54"/>
      <c r="GD1319" s="54"/>
      <c r="GE1319" s="54"/>
      <c r="GF1319" s="54"/>
      <c r="GG1319" s="54"/>
      <c r="GH1319" s="54"/>
      <c r="GI1319" s="54"/>
      <c r="GJ1319" s="54"/>
      <c r="GK1319" s="54"/>
      <c r="GL1319" s="54"/>
      <c r="GM1319" s="54"/>
      <c r="GN1319" s="54"/>
      <c r="GO1319" s="54"/>
      <c r="GP1319" s="54"/>
      <c r="GQ1319" s="54"/>
      <c r="GR1319" s="54"/>
      <c r="GS1319" s="54"/>
      <c r="GT1319" s="54"/>
      <c r="GU1319" s="54"/>
      <c r="GV1319" s="54"/>
      <c r="GW1319" s="54"/>
      <c r="GX1319" s="54"/>
      <c r="GY1319" s="54"/>
      <c r="GZ1319" s="54"/>
      <c r="HA1319" s="54"/>
      <c r="HB1319" s="54"/>
      <c r="HC1319" s="54"/>
      <c r="HD1319" s="54"/>
      <c r="HE1319" s="54"/>
      <c r="HF1319" s="54"/>
      <c r="HG1319" s="54"/>
      <c r="HH1319" s="54"/>
      <c r="HI1319" s="54"/>
      <c r="HJ1319" s="54"/>
      <c r="HK1319" s="54"/>
      <c r="HL1319" s="54"/>
      <c r="HM1319" s="54"/>
      <c r="HN1319" s="54"/>
      <c r="HO1319" s="54"/>
      <c r="HP1319" s="54"/>
      <c r="HQ1319" s="54"/>
      <c r="HR1319" s="54"/>
      <c r="HS1319" s="54"/>
      <c r="HT1319" s="54"/>
      <c r="HU1319" s="54"/>
      <c r="HV1319" s="54"/>
      <c r="HW1319" s="54"/>
      <c r="HX1319" s="54"/>
      <c r="HY1319" s="54"/>
      <c r="HZ1319" s="54"/>
      <c r="IA1319" s="54"/>
      <c r="IB1319" s="54"/>
      <c r="IC1319" s="54"/>
      <c r="ID1319" s="54"/>
      <c r="IE1319" s="54"/>
      <c r="IF1319" s="54"/>
      <c r="IG1319" s="54"/>
      <c r="IH1319" s="54"/>
      <c r="II1319" s="54"/>
      <c r="IJ1319" s="54"/>
      <c r="IK1319" s="54"/>
      <c r="IL1319" s="54"/>
      <c r="IM1319" s="54"/>
      <c r="IN1319" s="54"/>
      <c r="IO1319" s="54"/>
      <c r="IP1319" s="54"/>
      <c r="IQ1319" s="54"/>
      <c r="IR1319" s="54"/>
      <c r="IS1319" s="54"/>
      <c r="IT1319" s="54"/>
      <c r="IU1319" s="54"/>
      <c r="IV1319" s="54"/>
      <c r="IW1319" s="54"/>
      <c r="IX1319" s="54"/>
      <c r="IY1319" s="54"/>
      <c r="IZ1319" s="54"/>
      <c r="JA1319" s="16"/>
      <c r="JB1319" s="16"/>
      <c r="JC1319" s="16"/>
      <c r="JD1319" s="16"/>
    </row>
    <row r="1320" spans="1:264" s="6" customFormat="1" x14ac:dyDescent="0.25">
      <c r="A1320" s="55">
        <v>1316</v>
      </c>
      <c r="B1320" s="56">
        <f>ESTUDIANTES!B1320</f>
        <v>0</v>
      </c>
      <c r="C1320" s="56">
        <f>ESTUDIANTES!C1320</f>
        <v>0</v>
      </c>
      <c r="D1320" s="97">
        <f>ESTUDIANTES!D1320</f>
        <v>0</v>
      </c>
      <c r="E1320" s="97"/>
      <c r="F1320" s="97"/>
      <c r="G1320" s="97"/>
      <c r="H1320" s="57">
        <f>ESTUDIANTES!H1320</f>
        <v>0</v>
      </c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4"/>
      <c r="BW1320" s="54"/>
      <c r="BX1320" s="54"/>
      <c r="BY1320" s="54"/>
      <c r="BZ1320" s="54"/>
      <c r="CA1320" s="54"/>
      <c r="CB1320" s="54"/>
      <c r="CC1320" s="54"/>
      <c r="CD1320" s="54"/>
      <c r="CE1320" s="54"/>
      <c r="CF1320" s="54"/>
      <c r="CG1320" s="54"/>
      <c r="CH1320" s="54"/>
      <c r="CI1320" s="54"/>
      <c r="CJ1320" s="54"/>
      <c r="CK1320" s="54"/>
      <c r="CL1320" s="54"/>
      <c r="CM1320" s="54"/>
      <c r="CN1320" s="54"/>
      <c r="CO1320" s="54"/>
      <c r="CP1320" s="54"/>
      <c r="CQ1320" s="54"/>
      <c r="CR1320" s="54"/>
      <c r="CS1320" s="54"/>
      <c r="CT1320" s="54"/>
      <c r="CU1320" s="54"/>
      <c r="CV1320" s="54"/>
      <c r="CW1320" s="54"/>
      <c r="CX1320" s="54"/>
      <c r="CY1320" s="54"/>
      <c r="CZ1320" s="54"/>
      <c r="DA1320" s="54"/>
      <c r="DB1320" s="54"/>
      <c r="DC1320" s="54"/>
      <c r="DD1320" s="54"/>
      <c r="DE1320" s="54"/>
      <c r="DF1320" s="54"/>
      <c r="DG1320" s="54"/>
      <c r="DH1320" s="54"/>
      <c r="DI1320" s="54"/>
      <c r="DJ1320" s="54"/>
      <c r="DK1320" s="54"/>
      <c r="DL1320" s="54"/>
      <c r="DM1320" s="54"/>
      <c r="DN1320" s="54"/>
      <c r="DO1320" s="54"/>
      <c r="DP1320" s="54"/>
      <c r="DQ1320" s="54"/>
      <c r="DR1320" s="54"/>
      <c r="DS1320" s="54"/>
      <c r="DT1320" s="54"/>
      <c r="DU1320" s="54"/>
      <c r="DV1320" s="54"/>
      <c r="DW1320" s="54"/>
      <c r="DX1320" s="54"/>
      <c r="DY1320" s="54"/>
      <c r="DZ1320" s="54"/>
      <c r="EA1320" s="54"/>
      <c r="EB1320" s="54"/>
      <c r="EC1320" s="54"/>
      <c r="ED1320" s="54"/>
      <c r="EE1320" s="54"/>
      <c r="EF1320" s="54"/>
      <c r="EG1320" s="54"/>
      <c r="EH1320" s="54"/>
      <c r="EI1320" s="54"/>
      <c r="EJ1320" s="54"/>
      <c r="EK1320" s="54"/>
      <c r="EL1320" s="54"/>
      <c r="EM1320" s="54"/>
      <c r="EN1320" s="54"/>
      <c r="EO1320" s="54"/>
      <c r="EP1320" s="54"/>
      <c r="EQ1320" s="54"/>
      <c r="ER1320" s="54"/>
      <c r="ES1320" s="54"/>
      <c r="ET1320" s="54"/>
      <c r="EU1320" s="54"/>
      <c r="EV1320" s="54"/>
      <c r="EW1320" s="54"/>
      <c r="EX1320" s="54"/>
      <c r="EY1320" s="54"/>
      <c r="EZ1320" s="54"/>
      <c r="FA1320" s="54"/>
      <c r="FB1320" s="54"/>
      <c r="FC1320" s="54"/>
      <c r="FD1320" s="54"/>
      <c r="FE1320" s="54"/>
      <c r="FF1320" s="54"/>
      <c r="FG1320" s="54"/>
      <c r="FH1320" s="54"/>
      <c r="FI1320" s="54"/>
      <c r="FJ1320" s="54"/>
      <c r="FK1320" s="54"/>
      <c r="FL1320" s="54"/>
      <c r="FM1320" s="54"/>
      <c r="FN1320" s="54"/>
      <c r="FO1320" s="54"/>
      <c r="FP1320" s="54"/>
      <c r="FQ1320" s="54"/>
      <c r="FR1320" s="54"/>
      <c r="FS1320" s="54"/>
      <c r="FT1320" s="54"/>
      <c r="FU1320" s="54"/>
      <c r="FV1320" s="54"/>
      <c r="FW1320" s="54"/>
      <c r="FX1320" s="54"/>
      <c r="FY1320" s="54"/>
      <c r="FZ1320" s="54"/>
      <c r="GA1320" s="54"/>
      <c r="GB1320" s="54"/>
      <c r="GC1320" s="54"/>
      <c r="GD1320" s="54"/>
      <c r="GE1320" s="54"/>
      <c r="GF1320" s="54"/>
      <c r="GG1320" s="54"/>
      <c r="GH1320" s="54"/>
      <c r="GI1320" s="54"/>
      <c r="GJ1320" s="54"/>
      <c r="GK1320" s="54"/>
      <c r="GL1320" s="54"/>
      <c r="GM1320" s="54"/>
      <c r="GN1320" s="54"/>
      <c r="GO1320" s="54"/>
      <c r="GP1320" s="54"/>
      <c r="GQ1320" s="54"/>
      <c r="GR1320" s="54"/>
      <c r="GS1320" s="54"/>
      <c r="GT1320" s="54"/>
      <c r="GU1320" s="54"/>
      <c r="GV1320" s="54"/>
      <c r="GW1320" s="54"/>
      <c r="GX1320" s="54"/>
      <c r="GY1320" s="54"/>
      <c r="GZ1320" s="54"/>
      <c r="HA1320" s="54"/>
      <c r="HB1320" s="54"/>
      <c r="HC1320" s="54"/>
      <c r="HD1320" s="54"/>
      <c r="HE1320" s="54"/>
      <c r="HF1320" s="54"/>
      <c r="HG1320" s="54"/>
      <c r="HH1320" s="54"/>
      <c r="HI1320" s="54"/>
      <c r="HJ1320" s="54"/>
      <c r="HK1320" s="54"/>
      <c r="HL1320" s="54"/>
      <c r="HM1320" s="54"/>
      <c r="HN1320" s="54"/>
      <c r="HO1320" s="54"/>
      <c r="HP1320" s="54"/>
      <c r="HQ1320" s="54"/>
      <c r="HR1320" s="54"/>
      <c r="HS1320" s="54"/>
      <c r="HT1320" s="54"/>
      <c r="HU1320" s="54"/>
      <c r="HV1320" s="54"/>
      <c r="HW1320" s="54"/>
      <c r="HX1320" s="54"/>
      <c r="HY1320" s="54"/>
      <c r="HZ1320" s="54"/>
      <c r="IA1320" s="54"/>
      <c r="IB1320" s="54"/>
      <c r="IC1320" s="54"/>
      <c r="ID1320" s="54"/>
      <c r="IE1320" s="54"/>
      <c r="IF1320" s="54"/>
      <c r="IG1320" s="54"/>
      <c r="IH1320" s="54"/>
      <c r="II1320" s="54"/>
      <c r="IJ1320" s="54"/>
      <c r="IK1320" s="54"/>
      <c r="IL1320" s="54"/>
      <c r="IM1320" s="54"/>
      <c r="IN1320" s="54"/>
      <c r="IO1320" s="54"/>
      <c r="IP1320" s="54"/>
      <c r="IQ1320" s="54"/>
      <c r="IR1320" s="54"/>
      <c r="IS1320" s="54"/>
      <c r="IT1320" s="54"/>
      <c r="IU1320" s="54"/>
      <c r="IV1320" s="54"/>
      <c r="IW1320" s="54"/>
      <c r="IX1320" s="54"/>
      <c r="IY1320" s="54"/>
      <c r="IZ1320" s="54"/>
      <c r="JA1320" s="16"/>
      <c r="JB1320" s="16"/>
      <c r="JC1320" s="16"/>
      <c r="JD1320" s="16"/>
    </row>
    <row r="1321" spans="1:264" s="6" customFormat="1" x14ac:dyDescent="0.25">
      <c r="A1321" s="55">
        <v>1317</v>
      </c>
      <c r="B1321" s="56">
        <f>ESTUDIANTES!B1321</f>
        <v>0</v>
      </c>
      <c r="C1321" s="56">
        <f>ESTUDIANTES!C1321</f>
        <v>0</v>
      </c>
      <c r="D1321" s="97">
        <f>ESTUDIANTES!D1321</f>
        <v>0</v>
      </c>
      <c r="E1321" s="97"/>
      <c r="F1321" s="97"/>
      <c r="G1321" s="97"/>
      <c r="H1321" s="57">
        <f>ESTUDIANTES!H1321</f>
        <v>0</v>
      </c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  <c r="AL1321" s="54"/>
      <c r="AM1321" s="54"/>
      <c r="AN1321" s="54"/>
      <c r="AO1321" s="54"/>
      <c r="AP1321" s="54"/>
      <c r="AQ1321" s="54"/>
      <c r="AR1321" s="54"/>
      <c r="AS1321" s="54"/>
      <c r="AT1321" s="54"/>
      <c r="AU1321" s="54"/>
      <c r="AV1321" s="54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  <c r="BV1321" s="54"/>
      <c r="BW1321" s="54"/>
      <c r="BX1321" s="54"/>
      <c r="BY1321" s="54"/>
      <c r="BZ1321" s="54"/>
      <c r="CA1321" s="54"/>
      <c r="CB1321" s="54"/>
      <c r="CC1321" s="54"/>
      <c r="CD1321" s="54"/>
      <c r="CE1321" s="54"/>
      <c r="CF1321" s="54"/>
      <c r="CG1321" s="54"/>
      <c r="CH1321" s="54"/>
      <c r="CI1321" s="54"/>
      <c r="CJ1321" s="54"/>
      <c r="CK1321" s="54"/>
      <c r="CL1321" s="54"/>
      <c r="CM1321" s="54"/>
      <c r="CN1321" s="54"/>
      <c r="CO1321" s="54"/>
      <c r="CP1321" s="54"/>
      <c r="CQ1321" s="54"/>
      <c r="CR1321" s="54"/>
      <c r="CS1321" s="54"/>
      <c r="CT1321" s="54"/>
      <c r="CU1321" s="54"/>
      <c r="CV1321" s="54"/>
      <c r="CW1321" s="54"/>
      <c r="CX1321" s="54"/>
      <c r="CY1321" s="54"/>
      <c r="CZ1321" s="54"/>
      <c r="DA1321" s="54"/>
      <c r="DB1321" s="54"/>
      <c r="DC1321" s="54"/>
      <c r="DD1321" s="54"/>
      <c r="DE1321" s="54"/>
      <c r="DF1321" s="54"/>
      <c r="DG1321" s="54"/>
      <c r="DH1321" s="54"/>
      <c r="DI1321" s="54"/>
      <c r="DJ1321" s="54"/>
      <c r="DK1321" s="54"/>
      <c r="DL1321" s="54"/>
      <c r="DM1321" s="54"/>
      <c r="DN1321" s="54"/>
      <c r="DO1321" s="54"/>
      <c r="DP1321" s="54"/>
      <c r="DQ1321" s="54"/>
      <c r="DR1321" s="54"/>
      <c r="DS1321" s="54"/>
      <c r="DT1321" s="54"/>
      <c r="DU1321" s="54"/>
      <c r="DV1321" s="54"/>
      <c r="DW1321" s="54"/>
      <c r="DX1321" s="54"/>
      <c r="DY1321" s="54"/>
      <c r="DZ1321" s="54"/>
      <c r="EA1321" s="54"/>
      <c r="EB1321" s="54"/>
      <c r="EC1321" s="54"/>
      <c r="ED1321" s="54"/>
      <c r="EE1321" s="54"/>
      <c r="EF1321" s="54"/>
      <c r="EG1321" s="54"/>
      <c r="EH1321" s="54"/>
      <c r="EI1321" s="54"/>
      <c r="EJ1321" s="54"/>
      <c r="EK1321" s="54"/>
      <c r="EL1321" s="54"/>
      <c r="EM1321" s="54"/>
      <c r="EN1321" s="54"/>
      <c r="EO1321" s="54"/>
      <c r="EP1321" s="54"/>
      <c r="EQ1321" s="54"/>
      <c r="ER1321" s="54"/>
      <c r="ES1321" s="54"/>
      <c r="ET1321" s="54"/>
      <c r="EU1321" s="54"/>
      <c r="EV1321" s="54"/>
      <c r="EW1321" s="54"/>
      <c r="EX1321" s="54"/>
      <c r="EY1321" s="54"/>
      <c r="EZ1321" s="54"/>
      <c r="FA1321" s="54"/>
      <c r="FB1321" s="54"/>
      <c r="FC1321" s="54"/>
      <c r="FD1321" s="54"/>
      <c r="FE1321" s="54"/>
      <c r="FF1321" s="54"/>
      <c r="FG1321" s="54"/>
      <c r="FH1321" s="54"/>
      <c r="FI1321" s="54"/>
      <c r="FJ1321" s="54"/>
      <c r="FK1321" s="54"/>
      <c r="FL1321" s="54"/>
      <c r="FM1321" s="54"/>
      <c r="FN1321" s="54"/>
      <c r="FO1321" s="54"/>
      <c r="FP1321" s="54"/>
      <c r="FQ1321" s="54"/>
      <c r="FR1321" s="54"/>
      <c r="FS1321" s="54"/>
      <c r="FT1321" s="54"/>
      <c r="FU1321" s="54"/>
      <c r="FV1321" s="54"/>
      <c r="FW1321" s="54"/>
      <c r="FX1321" s="54"/>
      <c r="FY1321" s="54"/>
      <c r="FZ1321" s="54"/>
      <c r="GA1321" s="54"/>
      <c r="GB1321" s="54"/>
      <c r="GC1321" s="54"/>
      <c r="GD1321" s="54"/>
      <c r="GE1321" s="54"/>
      <c r="GF1321" s="54"/>
      <c r="GG1321" s="54"/>
      <c r="GH1321" s="54"/>
      <c r="GI1321" s="54"/>
      <c r="GJ1321" s="54"/>
      <c r="GK1321" s="54"/>
      <c r="GL1321" s="54"/>
      <c r="GM1321" s="54"/>
      <c r="GN1321" s="54"/>
      <c r="GO1321" s="54"/>
      <c r="GP1321" s="54"/>
      <c r="GQ1321" s="54"/>
      <c r="GR1321" s="54"/>
      <c r="GS1321" s="54"/>
      <c r="GT1321" s="54"/>
      <c r="GU1321" s="54"/>
      <c r="GV1321" s="54"/>
      <c r="GW1321" s="54"/>
      <c r="GX1321" s="54"/>
      <c r="GY1321" s="54"/>
      <c r="GZ1321" s="54"/>
      <c r="HA1321" s="54"/>
      <c r="HB1321" s="54"/>
      <c r="HC1321" s="54"/>
      <c r="HD1321" s="54"/>
      <c r="HE1321" s="54"/>
      <c r="HF1321" s="54"/>
      <c r="HG1321" s="54"/>
      <c r="HH1321" s="54"/>
      <c r="HI1321" s="54"/>
      <c r="HJ1321" s="54"/>
      <c r="HK1321" s="54"/>
      <c r="HL1321" s="54"/>
      <c r="HM1321" s="54"/>
      <c r="HN1321" s="54"/>
      <c r="HO1321" s="54"/>
      <c r="HP1321" s="54"/>
      <c r="HQ1321" s="54"/>
      <c r="HR1321" s="54"/>
      <c r="HS1321" s="54"/>
      <c r="HT1321" s="54"/>
      <c r="HU1321" s="54"/>
      <c r="HV1321" s="54"/>
      <c r="HW1321" s="54"/>
      <c r="HX1321" s="54"/>
      <c r="HY1321" s="54"/>
      <c r="HZ1321" s="54"/>
      <c r="IA1321" s="54"/>
      <c r="IB1321" s="54"/>
      <c r="IC1321" s="54"/>
      <c r="ID1321" s="54"/>
      <c r="IE1321" s="54"/>
      <c r="IF1321" s="54"/>
      <c r="IG1321" s="54"/>
      <c r="IH1321" s="54"/>
      <c r="II1321" s="54"/>
      <c r="IJ1321" s="54"/>
      <c r="IK1321" s="54"/>
      <c r="IL1321" s="54"/>
      <c r="IM1321" s="54"/>
      <c r="IN1321" s="54"/>
      <c r="IO1321" s="54"/>
      <c r="IP1321" s="54"/>
      <c r="IQ1321" s="54"/>
      <c r="IR1321" s="54"/>
      <c r="IS1321" s="54"/>
      <c r="IT1321" s="54"/>
      <c r="IU1321" s="54"/>
      <c r="IV1321" s="54"/>
      <c r="IW1321" s="54"/>
      <c r="IX1321" s="54"/>
      <c r="IY1321" s="54"/>
      <c r="IZ1321" s="54"/>
      <c r="JA1321" s="16"/>
      <c r="JB1321" s="16"/>
      <c r="JC1321" s="16"/>
      <c r="JD1321" s="16"/>
    </row>
    <row r="1322" spans="1:264" s="6" customFormat="1" x14ac:dyDescent="0.25">
      <c r="A1322" s="55">
        <v>1318</v>
      </c>
      <c r="B1322" s="56">
        <f>ESTUDIANTES!B1322</f>
        <v>0</v>
      </c>
      <c r="C1322" s="56">
        <f>ESTUDIANTES!C1322</f>
        <v>0</v>
      </c>
      <c r="D1322" s="97">
        <f>ESTUDIANTES!D1322</f>
        <v>0</v>
      </c>
      <c r="E1322" s="97"/>
      <c r="F1322" s="97"/>
      <c r="G1322" s="97"/>
      <c r="H1322" s="57">
        <f>ESTUDIANTES!H1322</f>
        <v>0</v>
      </c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  <c r="V1322" s="54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  <c r="AL1322" s="54"/>
      <c r="AM1322" s="54"/>
      <c r="AN1322" s="54"/>
      <c r="AO1322" s="54"/>
      <c r="AP1322" s="54"/>
      <c r="AQ1322" s="54"/>
      <c r="AR1322" s="54"/>
      <c r="AS1322" s="54"/>
      <c r="AT1322" s="54"/>
      <c r="AU1322" s="54"/>
      <c r="AV1322" s="54"/>
      <c r="AW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  <c r="BO1322" s="54"/>
      <c r="BP1322" s="54"/>
      <c r="BQ1322" s="54"/>
      <c r="BR1322" s="54"/>
      <c r="BS1322" s="54"/>
      <c r="BT1322" s="54"/>
      <c r="BU1322" s="54"/>
      <c r="BV1322" s="54"/>
      <c r="BW1322" s="54"/>
      <c r="BX1322" s="54"/>
      <c r="BY1322" s="54"/>
      <c r="BZ1322" s="54"/>
      <c r="CA1322" s="54"/>
      <c r="CB1322" s="54"/>
      <c r="CC1322" s="54"/>
      <c r="CD1322" s="54"/>
      <c r="CE1322" s="54"/>
      <c r="CF1322" s="54"/>
      <c r="CG1322" s="54"/>
      <c r="CH1322" s="54"/>
      <c r="CI1322" s="54"/>
      <c r="CJ1322" s="54"/>
      <c r="CK1322" s="54"/>
      <c r="CL1322" s="54"/>
      <c r="CM1322" s="54"/>
      <c r="CN1322" s="54"/>
      <c r="CO1322" s="54"/>
      <c r="CP1322" s="54"/>
      <c r="CQ1322" s="54"/>
      <c r="CR1322" s="54"/>
      <c r="CS1322" s="54"/>
      <c r="CT1322" s="54"/>
      <c r="CU1322" s="54"/>
      <c r="CV1322" s="54"/>
      <c r="CW1322" s="54"/>
      <c r="CX1322" s="54"/>
      <c r="CY1322" s="54"/>
      <c r="CZ1322" s="54"/>
      <c r="DA1322" s="54"/>
      <c r="DB1322" s="54"/>
      <c r="DC1322" s="54"/>
      <c r="DD1322" s="54"/>
      <c r="DE1322" s="54"/>
      <c r="DF1322" s="54"/>
      <c r="DG1322" s="54"/>
      <c r="DH1322" s="54"/>
      <c r="DI1322" s="54"/>
      <c r="DJ1322" s="54"/>
      <c r="DK1322" s="54"/>
      <c r="DL1322" s="54"/>
      <c r="DM1322" s="54"/>
      <c r="DN1322" s="54"/>
      <c r="DO1322" s="54"/>
      <c r="DP1322" s="54"/>
      <c r="DQ1322" s="54"/>
      <c r="DR1322" s="54"/>
      <c r="DS1322" s="54"/>
      <c r="DT1322" s="54"/>
      <c r="DU1322" s="54"/>
      <c r="DV1322" s="54"/>
      <c r="DW1322" s="54"/>
      <c r="DX1322" s="54"/>
      <c r="DY1322" s="54"/>
      <c r="DZ1322" s="54"/>
      <c r="EA1322" s="54"/>
      <c r="EB1322" s="54"/>
      <c r="EC1322" s="54"/>
      <c r="ED1322" s="54"/>
      <c r="EE1322" s="54"/>
      <c r="EF1322" s="54"/>
      <c r="EG1322" s="54"/>
      <c r="EH1322" s="54"/>
      <c r="EI1322" s="54"/>
      <c r="EJ1322" s="54"/>
      <c r="EK1322" s="54"/>
      <c r="EL1322" s="54"/>
      <c r="EM1322" s="54"/>
      <c r="EN1322" s="54"/>
      <c r="EO1322" s="54"/>
      <c r="EP1322" s="54"/>
      <c r="EQ1322" s="54"/>
      <c r="ER1322" s="54"/>
      <c r="ES1322" s="54"/>
      <c r="ET1322" s="54"/>
      <c r="EU1322" s="54"/>
      <c r="EV1322" s="54"/>
      <c r="EW1322" s="54"/>
      <c r="EX1322" s="54"/>
      <c r="EY1322" s="54"/>
      <c r="EZ1322" s="54"/>
      <c r="FA1322" s="54"/>
      <c r="FB1322" s="54"/>
      <c r="FC1322" s="54"/>
      <c r="FD1322" s="54"/>
      <c r="FE1322" s="54"/>
      <c r="FF1322" s="54"/>
      <c r="FG1322" s="54"/>
      <c r="FH1322" s="54"/>
      <c r="FI1322" s="54"/>
      <c r="FJ1322" s="54"/>
      <c r="FK1322" s="54"/>
      <c r="FL1322" s="54"/>
      <c r="FM1322" s="54"/>
      <c r="FN1322" s="54"/>
      <c r="FO1322" s="54"/>
      <c r="FP1322" s="54"/>
      <c r="FQ1322" s="54"/>
      <c r="FR1322" s="54"/>
      <c r="FS1322" s="54"/>
      <c r="FT1322" s="54"/>
      <c r="FU1322" s="54"/>
      <c r="FV1322" s="54"/>
      <c r="FW1322" s="54"/>
      <c r="FX1322" s="54"/>
      <c r="FY1322" s="54"/>
      <c r="FZ1322" s="54"/>
      <c r="GA1322" s="54"/>
      <c r="GB1322" s="54"/>
      <c r="GC1322" s="54"/>
      <c r="GD1322" s="54"/>
      <c r="GE1322" s="54"/>
      <c r="GF1322" s="54"/>
      <c r="GG1322" s="54"/>
      <c r="GH1322" s="54"/>
      <c r="GI1322" s="54"/>
      <c r="GJ1322" s="54"/>
      <c r="GK1322" s="54"/>
      <c r="GL1322" s="54"/>
      <c r="GM1322" s="54"/>
      <c r="GN1322" s="54"/>
      <c r="GO1322" s="54"/>
      <c r="GP1322" s="54"/>
      <c r="GQ1322" s="54"/>
      <c r="GR1322" s="54"/>
      <c r="GS1322" s="54"/>
      <c r="GT1322" s="54"/>
      <c r="GU1322" s="54"/>
      <c r="GV1322" s="54"/>
      <c r="GW1322" s="54"/>
      <c r="GX1322" s="54"/>
      <c r="GY1322" s="54"/>
      <c r="GZ1322" s="54"/>
      <c r="HA1322" s="54"/>
      <c r="HB1322" s="54"/>
      <c r="HC1322" s="54"/>
      <c r="HD1322" s="54"/>
      <c r="HE1322" s="54"/>
      <c r="HF1322" s="54"/>
      <c r="HG1322" s="54"/>
      <c r="HH1322" s="54"/>
      <c r="HI1322" s="54"/>
      <c r="HJ1322" s="54"/>
      <c r="HK1322" s="54"/>
      <c r="HL1322" s="54"/>
      <c r="HM1322" s="54"/>
      <c r="HN1322" s="54"/>
      <c r="HO1322" s="54"/>
      <c r="HP1322" s="54"/>
      <c r="HQ1322" s="54"/>
      <c r="HR1322" s="54"/>
      <c r="HS1322" s="54"/>
      <c r="HT1322" s="54"/>
      <c r="HU1322" s="54"/>
      <c r="HV1322" s="54"/>
      <c r="HW1322" s="54"/>
      <c r="HX1322" s="54"/>
      <c r="HY1322" s="54"/>
      <c r="HZ1322" s="54"/>
      <c r="IA1322" s="54"/>
      <c r="IB1322" s="54"/>
      <c r="IC1322" s="54"/>
      <c r="ID1322" s="54"/>
      <c r="IE1322" s="54"/>
      <c r="IF1322" s="54"/>
      <c r="IG1322" s="54"/>
      <c r="IH1322" s="54"/>
      <c r="II1322" s="54"/>
      <c r="IJ1322" s="54"/>
      <c r="IK1322" s="54"/>
      <c r="IL1322" s="54"/>
      <c r="IM1322" s="54"/>
      <c r="IN1322" s="54"/>
      <c r="IO1322" s="54"/>
      <c r="IP1322" s="54"/>
      <c r="IQ1322" s="54"/>
      <c r="IR1322" s="54"/>
      <c r="IS1322" s="54"/>
      <c r="IT1322" s="54"/>
      <c r="IU1322" s="54"/>
      <c r="IV1322" s="54"/>
      <c r="IW1322" s="54"/>
      <c r="IX1322" s="54"/>
      <c r="IY1322" s="54"/>
      <c r="IZ1322" s="54"/>
      <c r="JA1322" s="16"/>
      <c r="JB1322" s="16"/>
      <c r="JC1322" s="16"/>
      <c r="JD1322" s="16"/>
    </row>
    <row r="1323" spans="1:264" s="6" customFormat="1" x14ac:dyDescent="0.25">
      <c r="A1323" s="55">
        <v>1319</v>
      </c>
      <c r="B1323" s="56">
        <f>ESTUDIANTES!B1323</f>
        <v>0</v>
      </c>
      <c r="C1323" s="56">
        <f>ESTUDIANTES!C1323</f>
        <v>0</v>
      </c>
      <c r="D1323" s="97">
        <f>ESTUDIANTES!D1323</f>
        <v>0</v>
      </c>
      <c r="E1323" s="97"/>
      <c r="F1323" s="97"/>
      <c r="G1323" s="97"/>
      <c r="H1323" s="57">
        <f>ESTUDIANTES!H1323</f>
        <v>0</v>
      </c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  <c r="V1323" s="54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  <c r="AL1323" s="54"/>
      <c r="AM1323" s="54"/>
      <c r="AN1323" s="54"/>
      <c r="AO1323" s="54"/>
      <c r="AP1323" s="54"/>
      <c r="AQ1323" s="54"/>
      <c r="AR1323" s="54"/>
      <c r="AS1323" s="54"/>
      <c r="AT1323" s="54"/>
      <c r="AU1323" s="54"/>
      <c r="AV1323" s="54"/>
      <c r="AW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  <c r="BO1323" s="54"/>
      <c r="BP1323" s="54"/>
      <c r="BQ1323" s="54"/>
      <c r="BR1323" s="54"/>
      <c r="BS1323" s="54"/>
      <c r="BT1323" s="54"/>
      <c r="BU1323" s="54"/>
      <c r="BV1323" s="54"/>
      <c r="BW1323" s="54"/>
      <c r="BX1323" s="54"/>
      <c r="BY1323" s="54"/>
      <c r="BZ1323" s="54"/>
      <c r="CA1323" s="54"/>
      <c r="CB1323" s="54"/>
      <c r="CC1323" s="54"/>
      <c r="CD1323" s="54"/>
      <c r="CE1323" s="54"/>
      <c r="CF1323" s="54"/>
      <c r="CG1323" s="54"/>
      <c r="CH1323" s="54"/>
      <c r="CI1323" s="54"/>
      <c r="CJ1323" s="54"/>
      <c r="CK1323" s="54"/>
      <c r="CL1323" s="54"/>
      <c r="CM1323" s="54"/>
      <c r="CN1323" s="54"/>
      <c r="CO1323" s="54"/>
      <c r="CP1323" s="54"/>
      <c r="CQ1323" s="54"/>
      <c r="CR1323" s="54"/>
      <c r="CS1323" s="54"/>
      <c r="CT1323" s="54"/>
      <c r="CU1323" s="54"/>
      <c r="CV1323" s="54"/>
      <c r="CW1323" s="54"/>
      <c r="CX1323" s="54"/>
      <c r="CY1323" s="54"/>
      <c r="CZ1323" s="54"/>
      <c r="DA1323" s="54"/>
      <c r="DB1323" s="54"/>
      <c r="DC1323" s="54"/>
      <c r="DD1323" s="54"/>
      <c r="DE1323" s="54"/>
      <c r="DF1323" s="54"/>
      <c r="DG1323" s="54"/>
      <c r="DH1323" s="54"/>
      <c r="DI1323" s="54"/>
      <c r="DJ1323" s="54"/>
      <c r="DK1323" s="54"/>
      <c r="DL1323" s="54"/>
      <c r="DM1323" s="54"/>
      <c r="DN1323" s="54"/>
      <c r="DO1323" s="54"/>
      <c r="DP1323" s="54"/>
      <c r="DQ1323" s="54"/>
      <c r="DR1323" s="54"/>
      <c r="DS1323" s="54"/>
      <c r="DT1323" s="54"/>
      <c r="DU1323" s="54"/>
      <c r="DV1323" s="54"/>
      <c r="DW1323" s="54"/>
      <c r="DX1323" s="54"/>
      <c r="DY1323" s="54"/>
      <c r="DZ1323" s="54"/>
      <c r="EA1323" s="54"/>
      <c r="EB1323" s="54"/>
      <c r="EC1323" s="54"/>
      <c r="ED1323" s="54"/>
      <c r="EE1323" s="54"/>
      <c r="EF1323" s="54"/>
      <c r="EG1323" s="54"/>
      <c r="EH1323" s="54"/>
      <c r="EI1323" s="54"/>
      <c r="EJ1323" s="54"/>
      <c r="EK1323" s="54"/>
      <c r="EL1323" s="54"/>
      <c r="EM1323" s="54"/>
      <c r="EN1323" s="54"/>
      <c r="EO1323" s="54"/>
      <c r="EP1323" s="54"/>
      <c r="EQ1323" s="54"/>
      <c r="ER1323" s="54"/>
      <c r="ES1323" s="54"/>
      <c r="ET1323" s="54"/>
      <c r="EU1323" s="54"/>
      <c r="EV1323" s="54"/>
      <c r="EW1323" s="54"/>
      <c r="EX1323" s="54"/>
      <c r="EY1323" s="54"/>
      <c r="EZ1323" s="54"/>
      <c r="FA1323" s="54"/>
      <c r="FB1323" s="54"/>
      <c r="FC1323" s="54"/>
      <c r="FD1323" s="54"/>
      <c r="FE1323" s="54"/>
      <c r="FF1323" s="54"/>
      <c r="FG1323" s="54"/>
      <c r="FH1323" s="54"/>
      <c r="FI1323" s="54"/>
      <c r="FJ1323" s="54"/>
      <c r="FK1323" s="54"/>
      <c r="FL1323" s="54"/>
      <c r="FM1323" s="54"/>
      <c r="FN1323" s="54"/>
      <c r="FO1323" s="54"/>
      <c r="FP1323" s="54"/>
      <c r="FQ1323" s="54"/>
      <c r="FR1323" s="54"/>
      <c r="FS1323" s="54"/>
      <c r="FT1323" s="54"/>
      <c r="FU1323" s="54"/>
      <c r="FV1323" s="54"/>
      <c r="FW1323" s="54"/>
      <c r="FX1323" s="54"/>
      <c r="FY1323" s="54"/>
      <c r="FZ1323" s="54"/>
      <c r="GA1323" s="54"/>
      <c r="GB1323" s="54"/>
      <c r="GC1323" s="54"/>
      <c r="GD1323" s="54"/>
      <c r="GE1323" s="54"/>
      <c r="GF1323" s="54"/>
      <c r="GG1323" s="54"/>
      <c r="GH1323" s="54"/>
      <c r="GI1323" s="54"/>
      <c r="GJ1323" s="54"/>
      <c r="GK1323" s="54"/>
      <c r="GL1323" s="54"/>
      <c r="GM1323" s="54"/>
      <c r="GN1323" s="54"/>
      <c r="GO1323" s="54"/>
      <c r="GP1323" s="54"/>
      <c r="GQ1323" s="54"/>
      <c r="GR1323" s="54"/>
      <c r="GS1323" s="54"/>
      <c r="GT1323" s="54"/>
      <c r="GU1323" s="54"/>
      <c r="GV1323" s="54"/>
      <c r="GW1323" s="54"/>
      <c r="GX1323" s="54"/>
      <c r="GY1323" s="54"/>
      <c r="GZ1323" s="54"/>
      <c r="HA1323" s="54"/>
      <c r="HB1323" s="54"/>
      <c r="HC1323" s="54"/>
      <c r="HD1323" s="54"/>
      <c r="HE1323" s="54"/>
      <c r="HF1323" s="54"/>
      <c r="HG1323" s="54"/>
      <c r="HH1323" s="54"/>
      <c r="HI1323" s="54"/>
      <c r="HJ1323" s="54"/>
      <c r="HK1323" s="54"/>
      <c r="HL1323" s="54"/>
      <c r="HM1323" s="54"/>
      <c r="HN1323" s="54"/>
      <c r="HO1323" s="54"/>
      <c r="HP1323" s="54"/>
      <c r="HQ1323" s="54"/>
      <c r="HR1323" s="54"/>
      <c r="HS1323" s="54"/>
      <c r="HT1323" s="54"/>
      <c r="HU1323" s="54"/>
      <c r="HV1323" s="54"/>
      <c r="HW1323" s="54"/>
      <c r="HX1323" s="54"/>
      <c r="HY1323" s="54"/>
      <c r="HZ1323" s="54"/>
      <c r="IA1323" s="54"/>
      <c r="IB1323" s="54"/>
      <c r="IC1323" s="54"/>
      <c r="ID1323" s="54"/>
      <c r="IE1323" s="54"/>
      <c r="IF1323" s="54"/>
      <c r="IG1323" s="54"/>
      <c r="IH1323" s="54"/>
      <c r="II1323" s="54"/>
      <c r="IJ1323" s="54"/>
      <c r="IK1323" s="54"/>
      <c r="IL1323" s="54"/>
      <c r="IM1323" s="54"/>
      <c r="IN1323" s="54"/>
      <c r="IO1323" s="54"/>
      <c r="IP1323" s="54"/>
      <c r="IQ1323" s="54"/>
      <c r="IR1323" s="54"/>
      <c r="IS1323" s="54"/>
      <c r="IT1323" s="54"/>
      <c r="IU1323" s="54"/>
      <c r="IV1323" s="54"/>
      <c r="IW1323" s="54"/>
      <c r="IX1323" s="54"/>
      <c r="IY1323" s="54"/>
      <c r="IZ1323" s="54"/>
      <c r="JA1323" s="16"/>
      <c r="JB1323" s="16"/>
      <c r="JC1323" s="16"/>
      <c r="JD1323" s="16"/>
    </row>
    <row r="1324" spans="1:264" s="6" customFormat="1" x14ac:dyDescent="0.25">
      <c r="A1324" s="55">
        <v>1320</v>
      </c>
      <c r="B1324" s="56">
        <f>ESTUDIANTES!B1324</f>
        <v>0</v>
      </c>
      <c r="C1324" s="56">
        <f>ESTUDIANTES!C1324</f>
        <v>0</v>
      </c>
      <c r="D1324" s="97">
        <f>ESTUDIANTES!D1324</f>
        <v>0</v>
      </c>
      <c r="E1324" s="97"/>
      <c r="F1324" s="97"/>
      <c r="G1324" s="97"/>
      <c r="H1324" s="57">
        <f>ESTUDIANTES!H1324</f>
        <v>0</v>
      </c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  <c r="AL1324" s="54"/>
      <c r="AM1324" s="54"/>
      <c r="AN1324" s="54"/>
      <c r="AO1324" s="54"/>
      <c r="AP1324" s="54"/>
      <c r="AQ1324" s="54"/>
      <c r="AR1324" s="54"/>
      <c r="AS1324" s="54"/>
      <c r="AT1324" s="54"/>
      <c r="AU1324" s="54"/>
      <c r="AV1324" s="54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54"/>
      <c r="BQ1324" s="54"/>
      <c r="BR1324" s="54"/>
      <c r="BS1324" s="54"/>
      <c r="BT1324" s="54"/>
      <c r="BU1324" s="54"/>
      <c r="BV1324" s="54"/>
      <c r="BW1324" s="54"/>
      <c r="BX1324" s="54"/>
      <c r="BY1324" s="54"/>
      <c r="BZ1324" s="54"/>
      <c r="CA1324" s="54"/>
      <c r="CB1324" s="54"/>
      <c r="CC1324" s="54"/>
      <c r="CD1324" s="54"/>
      <c r="CE1324" s="54"/>
      <c r="CF1324" s="54"/>
      <c r="CG1324" s="54"/>
      <c r="CH1324" s="54"/>
      <c r="CI1324" s="54"/>
      <c r="CJ1324" s="54"/>
      <c r="CK1324" s="54"/>
      <c r="CL1324" s="54"/>
      <c r="CM1324" s="54"/>
      <c r="CN1324" s="54"/>
      <c r="CO1324" s="54"/>
      <c r="CP1324" s="54"/>
      <c r="CQ1324" s="54"/>
      <c r="CR1324" s="54"/>
      <c r="CS1324" s="54"/>
      <c r="CT1324" s="54"/>
      <c r="CU1324" s="54"/>
      <c r="CV1324" s="54"/>
      <c r="CW1324" s="54"/>
      <c r="CX1324" s="54"/>
      <c r="CY1324" s="54"/>
      <c r="CZ1324" s="54"/>
      <c r="DA1324" s="54"/>
      <c r="DB1324" s="54"/>
      <c r="DC1324" s="54"/>
      <c r="DD1324" s="54"/>
      <c r="DE1324" s="54"/>
      <c r="DF1324" s="54"/>
      <c r="DG1324" s="54"/>
      <c r="DH1324" s="54"/>
      <c r="DI1324" s="54"/>
      <c r="DJ1324" s="54"/>
      <c r="DK1324" s="54"/>
      <c r="DL1324" s="54"/>
      <c r="DM1324" s="54"/>
      <c r="DN1324" s="54"/>
      <c r="DO1324" s="54"/>
      <c r="DP1324" s="54"/>
      <c r="DQ1324" s="54"/>
      <c r="DR1324" s="54"/>
      <c r="DS1324" s="54"/>
      <c r="DT1324" s="54"/>
      <c r="DU1324" s="54"/>
      <c r="DV1324" s="54"/>
      <c r="DW1324" s="54"/>
      <c r="DX1324" s="54"/>
      <c r="DY1324" s="54"/>
      <c r="DZ1324" s="54"/>
      <c r="EA1324" s="54"/>
      <c r="EB1324" s="54"/>
      <c r="EC1324" s="54"/>
      <c r="ED1324" s="54"/>
      <c r="EE1324" s="54"/>
      <c r="EF1324" s="54"/>
      <c r="EG1324" s="54"/>
      <c r="EH1324" s="54"/>
      <c r="EI1324" s="54"/>
      <c r="EJ1324" s="54"/>
      <c r="EK1324" s="54"/>
      <c r="EL1324" s="54"/>
      <c r="EM1324" s="54"/>
      <c r="EN1324" s="54"/>
      <c r="EO1324" s="54"/>
      <c r="EP1324" s="54"/>
      <c r="EQ1324" s="54"/>
      <c r="ER1324" s="54"/>
      <c r="ES1324" s="54"/>
      <c r="ET1324" s="54"/>
      <c r="EU1324" s="54"/>
      <c r="EV1324" s="54"/>
      <c r="EW1324" s="54"/>
      <c r="EX1324" s="54"/>
      <c r="EY1324" s="54"/>
      <c r="EZ1324" s="54"/>
      <c r="FA1324" s="54"/>
      <c r="FB1324" s="54"/>
      <c r="FC1324" s="54"/>
      <c r="FD1324" s="54"/>
      <c r="FE1324" s="54"/>
      <c r="FF1324" s="54"/>
      <c r="FG1324" s="54"/>
      <c r="FH1324" s="54"/>
      <c r="FI1324" s="54"/>
      <c r="FJ1324" s="54"/>
      <c r="FK1324" s="54"/>
      <c r="FL1324" s="54"/>
      <c r="FM1324" s="54"/>
      <c r="FN1324" s="54"/>
      <c r="FO1324" s="54"/>
      <c r="FP1324" s="54"/>
      <c r="FQ1324" s="54"/>
      <c r="FR1324" s="54"/>
      <c r="FS1324" s="54"/>
      <c r="FT1324" s="54"/>
      <c r="FU1324" s="54"/>
      <c r="FV1324" s="54"/>
      <c r="FW1324" s="54"/>
      <c r="FX1324" s="54"/>
      <c r="FY1324" s="54"/>
      <c r="FZ1324" s="54"/>
      <c r="GA1324" s="54"/>
      <c r="GB1324" s="54"/>
      <c r="GC1324" s="54"/>
      <c r="GD1324" s="54"/>
      <c r="GE1324" s="54"/>
      <c r="GF1324" s="54"/>
      <c r="GG1324" s="54"/>
      <c r="GH1324" s="54"/>
      <c r="GI1324" s="54"/>
      <c r="GJ1324" s="54"/>
      <c r="GK1324" s="54"/>
      <c r="GL1324" s="54"/>
      <c r="GM1324" s="54"/>
      <c r="GN1324" s="54"/>
      <c r="GO1324" s="54"/>
      <c r="GP1324" s="54"/>
      <c r="GQ1324" s="54"/>
      <c r="GR1324" s="54"/>
      <c r="GS1324" s="54"/>
      <c r="GT1324" s="54"/>
      <c r="GU1324" s="54"/>
      <c r="GV1324" s="54"/>
      <c r="GW1324" s="54"/>
      <c r="GX1324" s="54"/>
      <c r="GY1324" s="54"/>
      <c r="GZ1324" s="54"/>
      <c r="HA1324" s="54"/>
      <c r="HB1324" s="54"/>
      <c r="HC1324" s="54"/>
      <c r="HD1324" s="54"/>
      <c r="HE1324" s="54"/>
      <c r="HF1324" s="54"/>
      <c r="HG1324" s="54"/>
      <c r="HH1324" s="54"/>
      <c r="HI1324" s="54"/>
      <c r="HJ1324" s="54"/>
      <c r="HK1324" s="54"/>
      <c r="HL1324" s="54"/>
      <c r="HM1324" s="54"/>
      <c r="HN1324" s="54"/>
      <c r="HO1324" s="54"/>
      <c r="HP1324" s="54"/>
      <c r="HQ1324" s="54"/>
      <c r="HR1324" s="54"/>
      <c r="HS1324" s="54"/>
      <c r="HT1324" s="54"/>
      <c r="HU1324" s="54"/>
      <c r="HV1324" s="54"/>
      <c r="HW1324" s="54"/>
      <c r="HX1324" s="54"/>
      <c r="HY1324" s="54"/>
      <c r="HZ1324" s="54"/>
      <c r="IA1324" s="54"/>
      <c r="IB1324" s="54"/>
      <c r="IC1324" s="54"/>
      <c r="ID1324" s="54"/>
      <c r="IE1324" s="54"/>
      <c r="IF1324" s="54"/>
      <c r="IG1324" s="54"/>
      <c r="IH1324" s="54"/>
      <c r="II1324" s="54"/>
      <c r="IJ1324" s="54"/>
      <c r="IK1324" s="54"/>
      <c r="IL1324" s="54"/>
      <c r="IM1324" s="54"/>
      <c r="IN1324" s="54"/>
      <c r="IO1324" s="54"/>
      <c r="IP1324" s="54"/>
      <c r="IQ1324" s="54"/>
      <c r="IR1324" s="54"/>
      <c r="IS1324" s="54"/>
      <c r="IT1324" s="54"/>
      <c r="IU1324" s="54"/>
      <c r="IV1324" s="54"/>
      <c r="IW1324" s="54"/>
      <c r="IX1324" s="54"/>
      <c r="IY1324" s="54"/>
      <c r="IZ1324" s="54"/>
      <c r="JA1324" s="16"/>
      <c r="JB1324" s="16"/>
      <c r="JC1324" s="16"/>
      <c r="JD1324" s="16"/>
    </row>
    <row r="1325" spans="1:264" s="6" customFormat="1" x14ac:dyDescent="0.25">
      <c r="A1325" s="55">
        <v>1321</v>
      </c>
      <c r="B1325" s="56">
        <f>ESTUDIANTES!B1325</f>
        <v>0</v>
      </c>
      <c r="C1325" s="56">
        <f>ESTUDIANTES!C1325</f>
        <v>0</v>
      </c>
      <c r="D1325" s="97">
        <f>ESTUDIANTES!D1325</f>
        <v>0</v>
      </c>
      <c r="E1325" s="97"/>
      <c r="F1325" s="97"/>
      <c r="G1325" s="97"/>
      <c r="H1325" s="57">
        <f>ESTUDIANTES!H1325</f>
        <v>0</v>
      </c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4"/>
      <c r="AN1325" s="54"/>
      <c r="AO1325" s="54"/>
      <c r="AP1325" s="54"/>
      <c r="AQ1325" s="54"/>
      <c r="AR1325" s="54"/>
      <c r="AS1325" s="54"/>
      <c r="AT1325" s="54"/>
      <c r="AU1325" s="54"/>
      <c r="AV1325" s="54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4"/>
      <c r="BW1325" s="54"/>
      <c r="BX1325" s="54"/>
      <c r="BY1325" s="54"/>
      <c r="BZ1325" s="54"/>
      <c r="CA1325" s="54"/>
      <c r="CB1325" s="54"/>
      <c r="CC1325" s="54"/>
      <c r="CD1325" s="54"/>
      <c r="CE1325" s="54"/>
      <c r="CF1325" s="54"/>
      <c r="CG1325" s="54"/>
      <c r="CH1325" s="54"/>
      <c r="CI1325" s="54"/>
      <c r="CJ1325" s="54"/>
      <c r="CK1325" s="54"/>
      <c r="CL1325" s="54"/>
      <c r="CM1325" s="54"/>
      <c r="CN1325" s="54"/>
      <c r="CO1325" s="54"/>
      <c r="CP1325" s="54"/>
      <c r="CQ1325" s="54"/>
      <c r="CR1325" s="54"/>
      <c r="CS1325" s="54"/>
      <c r="CT1325" s="54"/>
      <c r="CU1325" s="54"/>
      <c r="CV1325" s="54"/>
      <c r="CW1325" s="54"/>
      <c r="CX1325" s="54"/>
      <c r="CY1325" s="54"/>
      <c r="CZ1325" s="54"/>
      <c r="DA1325" s="54"/>
      <c r="DB1325" s="54"/>
      <c r="DC1325" s="54"/>
      <c r="DD1325" s="54"/>
      <c r="DE1325" s="54"/>
      <c r="DF1325" s="54"/>
      <c r="DG1325" s="54"/>
      <c r="DH1325" s="54"/>
      <c r="DI1325" s="54"/>
      <c r="DJ1325" s="54"/>
      <c r="DK1325" s="54"/>
      <c r="DL1325" s="54"/>
      <c r="DM1325" s="54"/>
      <c r="DN1325" s="54"/>
      <c r="DO1325" s="54"/>
      <c r="DP1325" s="54"/>
      <c r="DQ1325" s="54"/>
      <c r="DR1325" s="54"/>
      <c r="DS1325" s="54"/>
      <c r="DT1325" s="54"/>
      <c r="DU1325" s="54"/>
      <c r="DV1325" s="54"/>
      <c r="DW1325" s="54"/>
      <c r="DX1325" s="54"/>
      <c r="DY1325" s="54"/>
      <c r="DZ1325" s="54"/>
      <c r="EA1325" s="54"/>
      <c r="EB1325" s="54"/>
      <c r="EC1325" s="54"/>
      <c r="ED1325" s="54"/>
      <c r="EE1325" s="54"/>
      <c r="EF1325" s="54"/>
      <c r="EG1325" s="54"/>
      <c r="EH1325" s="54"/>
      <c r="EI1325" s="54"/>
      <c r="EJ1325" s="54"/>
      <c r="EK1325" s="54"/>
      <c r="EL1325" s="54"/>
      <c r="EM1325" s="54"/>
      <c r="EN1325" s="54"/>
      <c r="EO1325" s="54"/>
      <c r="EP1325" s="54"/>
      <c r="EQ1325" s="54"/>
      <c r="ER1325" s="54"/>
      <c r="ES1325" s="54"/>
      <c r="ET1325" s="54"/>
      <c r="EU1325" s="54"/>
      <c r="EV1325" s="54"/>
      <c r="EW1325" s="54"/>
      <c r="EX1325" s="54"/>
      <c r="EY1325" s="54"/>
      <c r="EZ1325" s="54"/>
      <c r="FA1325" s="54"/>
      <c r="FB1325" s="54"/>
      <c r="FC1325" s="54"/>
      <c r="FD1325" s="54"/>
      <c r="FE1325" s="54"/>
      <c r="FF1325" s="54"/>
      <c r="FG1325" s="54"/>
      <c r="FH1325" s="54"/>
      <c r="FI1325" s="54"/>
      <c r="FJ1325" s="54"/>
      <c r="FK1325" s="54"/>
      <c r="FL1325" s="54"/>
      <c r="FM1325" s="54"/>
      <c r="FN1325" s="54"/>
      <c r="FO1325" s="54"/>
      <c r="FP1325" s="54"/>
      <c r="FQ1325" s="54"/>
      <c r="FR1325" s="54"/>
      <c r="FS1325" s="54"/>
      <c r="FT1325" s="54"/>
      <c r="FU1325" s="54"/>
      <c r="FV1325" s="54"/>
      <c r="FW1325" s="54"/>
      <c r="FX1325" s="54"/>
      <c r="FY1325" s="54"/>
      <c r="FZ1325" s="54"/>
      <c r="GA1325" s="54"/>
      <c r="GB1325" s="54"/>
      <c r="GC1325" s="54"/>
      <c r="GD1325" s="54"/>
      <c r="GE1325" s="54"/>
      <c r="GF1325" s="54"/>
      <c r="GG1325" s="54"/>
      <c r="GH1325" s="54"/>
      <c r="GI1325" s="54"/>
      <c r="GJ1325" s="54"/>
      <c r="GK1325" s="54"/>
      <c r="GL1325" s="54"/>
      <c r="GM1325" s="54"/>
      <c r="GN1325" s="54"/>
      <c r="GO1325" s="54"/>
      <c r="GP1325" s="54"/>
      <c r="GQ1325" s="54"/>
      <c r="GR1325" s="54"/>
      <c r="GS1325" s="54"/>
      <c r="GT1325" s="54"/>
      <c r="GU1325" s="54"/>
      <c r="GV1325" s="54"/>
      <c r="GW1325" s="54"/>
      <c r="GX1325" s="54"/>
      <c r="GY1325" s="54"/>
      <c r="GZ1325" s="54"/>
      <c r="HA1325" s="54"/>
      <c r="HB1325" s="54"/>
      <c r="HC1325" s="54"/>
      <c r="HD1325" s="54"/>
      <c r="HE1325" s="54"/>
      <c r="HF1325" s="54"/>
      <c r="HG1325" s="54"/>
      <c r="HH1325" s="54"/>
      <c r="HI1325" s="54"/>
      <c r="HJ1325" s="54"/>
      <c r="HK1325" s="54"/>
      <c r="HL1325" s="54"/>
      <c r="HM1325" s="54"/>
      <c r="HN1325" s="54"/>
      <c r="HO1325" s="54"/>
      <c r="HP1325" s="54"/>
      <c r="HQ1325" s="54"/>
      <c r="HR1325" s="54"/>
      <c r="HS1325" s="54"/>
      <c r="HT1325" s="54"/>
      <c r="HU1325" s="54"/>
      <c r="HV1325" s="54"/>
      <c r="HW1325" s="54"/>
      <c r="HX1325" s="54"/>
      <c r="HY1325" s="54"/>
      <c r="HZ1325" s="54"/>
      <c r="IA1325" s="54"/>
      <c r="IB1325" s="54"/>
      <c r="IC1325" s="54"/>
      <c r="ID1325" s="54"/>
      <c r="IE1325" s="54"/>
      <c r="IF1325" s="54"/>
      <c r="IG1325" s="54"/>
      <c r="IH1325" s="54"/>
      <c r="II1325" s="54"/>
      <c r="IJ1325" s="54"/>
      <c r="IK1325" s="54"/>
      <c r="IL1325" s="54"/>
      <c r="IM1325" s="54"/>
      <c r="IN1325" s="54"/>
      <c r="IO1325" s="54"/>
      <c r="IP1325" s="54"/>
      <c r="IQ1325" s="54"/>
      <c r="IR1325" s="54"/>
      <c r="IS1325" s="54"/>
      <c r="IT1325" s="54"/>
      <c r="IU1325" s="54"/>
      <c r="IV1325" s="54"/>
      <c r="IW1325" s="54"/>
      <c r="IX1325" s="54"/>
      <c r="IY1325" s="54"/>
      <c r="IZ1325" s="54"/>
      <c r="JA1325" s="16"/>
      <c r="JB1325" s="16"/>
      <c r="JC1325" s="16"/>
      <c r="JD1325" s="16"/>
    </row>
    <row r="1326" spans="1:264" s="6" customFormat="1" x14ac:dyDescent="0.25">
      <c r="A1326" s="55">
        <v>1322</v>
      </c>
      <c r="B1326" s="56">
        <f>ESTUDIANTES!B1326</f>
        <v>0</v>
      </c>
      <c r="C1326" s="56">
        <f>ESTUDIANTES!C1326</f>
        <v>0</v>
      </c>
      <c r="D1326" s="97">
        <f>ESTUDIANTES!D1326</f>
        <v>0</v>
      </c>
      <c r="E1326" s="97"/>
      <c r="F1326" s="97"/>
      <c r="G1326" s="97"/>
      <c r="H1326" s="57">
        <f>ESTUDIANTES!H1326</f>
        <v>0</v>
      </c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  <c r="AL1326" s="54"/>
      <c r="AM1326" s="54"/>
      <c r="AN1326" s="54"/>
      <c r="AO1326" s="54"/>
      <c r="AP1326" s="54"/>
      <c r="AQ1326" s="54"/>
      <c r="AR1326" s="54"/>
      <c r="AS1326" s="54"/>
      <c r="AT1326" s="54"/>
      <c r="AU1326" s="54"/>
      <c r="AV1326" s="54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  <c r="BV1326" s="54"/>
      <c r="BW1326" s="54"/>
      <c r="BX1326" s="54"/>
      <c r="BY1326" s="54"/>
      <c r="BZ1326" s="54"/>
      <c r="CA1326" s="54"/>
      <c r="CB1326" s="54"/>
      <c r="CC1326" s="54"/>
      <c r="CD1326" s="54"/>
      <c r="CE1326" s="54"/>
      <c r="CF1326" s="54"/>
      <c r="CG1326" s="54"/>
      <c r="CH1326" s="54"/>
      <c r="CI1326" s="54"/>
      <c r="CJ1326" s="54"/>
      <c r="CK1326" s="54"/>
      <c r="CL1326" s="54"/>
      <c r="CM1326" s="54"/>
      <c r="CN1326" s="54"/>
      <c r="CO1326" s="54"/>
      <c r="CP1326" s="54"/>
      <c r="CQ1326" s="54"/>
      <c r="CR1326" s="54"/>
      <c r="CS1326" s="54"/>
      <c r="CT1326" s="54"/>
      <c r="CU1326" s="54"/>
      <c r="CV1326" s="54"/>
      <c r="CW1326" s="54"/>
      <c r="CX1326" s="54"/>
      <c r="CY1326" s="54"/>
      <c r="CZ1326" s="54"/>
      <c r="DA1326" s="54"/>
      <c r="DB1326" s="54"/>
      <c r="DC1326" s="54"/>
      <c r="DD1326" s="54"/>
      <c r="DE1326" s="54"/>
      <c r="DF1326" s="54"/>
      <c r="DG1326" s="54"/>
      <c r="DH1326" s="54"/>
      <c r="DI1326" s="54"/>
      <c r="DJ1326" s="54"/>
      <c r="DK1326" s="54"/>
      <c r="DL1326" s="54"/>
      <c r="DM1326" s="54"/>
      <c r="DN1326" s="54"/>
      <c r="DO1326" s="54"/>
      <c r="DP1326" s="54"/>
      <c r="DQ1326" s="54"/>
      <c r="DR1326" s="54"/>
      <c r="DS1326" s="54"/>
      <c r="DT1326" s="54"/>
      <c r="DU1326" s="54"/>
      <c r="DV1326" s="54"/>
      <c r="DW1326" s="54"/>
      <c r="DX1326" s="54"/>
      <c r="DY1326" s="54"/>
      <c r="DZ1326" s="54"/>
      <c r="EA1326" s="54"/>
      <c r="EB1326" s="54"/>
      <c r="EC1326" s="54"/>
      <c r="ED1326" s="54"/>
      <c r="EE1326" s="54"/>
      <c r="EF1326" s="54"/>
      <c r="EG1326" s="54"/>
      <c r="EH1326" s="54"/>
      <c r="EI1326" s="54"/>
      <c r="EJ1326" s="54"/>
      <c r="EK1326" s="54"/>
      <c r="EL1326" s="54"/>
      <c r="EM1326" s="54"/>
      <c r="EN1326" s="54"/>
      <c r="EO1326" s="54"/>
      <c r="EP1326" s="54"/>
      <c r="EQ1326" s="54"/>
      <c r="ER1326" s="54"/>
      <c r="ES1326" s="54"/>
      <c r="ET1326" s="54"/>
      <c r="EU1326" s="54"/>
      <c r="EV1326" s="54"/>
      <c r="EW1326" s="54"/>
      <c r="EX1326" s="54"/>
      <c r="EY1326" s="54"/>
      <c r="EZ1326" s="54"/>
      <c r="FA1326" s="54"/>
      <c r="FB1326" s="54"/>
      <c r="FC1326" s="54"/>
      <c r="FD1326" s="54"/>
      <c r="FE1326" s="54"/>
      <c r="FF1326" s="54"/>
      <c r="FG1326" s="54"/>
      <c r="FH1326" s="54"/>
      <c r="FI1326" s="54"/>
      <c r="FJ1326" s="54"/>
      <c r="FK1326" s="54"/>
      <c r="FL1326" s="54"/>
      <c r="FM1326" s="54"/>
      <c r="FN1326" s="54"/>
      <c r="FO1326" s="54"/>
      <c r="FP1326" s="54"/>
      <c r="FQ1326" s="54"/>
      <c r="FR1326" s="54"/>
      <c r="FS1326" s="54"/>
      <c r="FT1326" s="54"/>
      <c r="FU1326" s="54"/>
      <c r="FV1326" s="54"/>
      <c r="FW1326" s="54"/>
      <c r="FX1326" s="54"/>
      <c r="FY1326" s="54"/>
      <c r="FZ1326" s="54"/>
      <c r="GA1326" s="54"/>
      <c r="GB1326" s="54"/>
      <c r="GC1326" s="54"/>
      <c r="GD1326" s="54"/>
      <c r="GE1326" s="54"/>
      <c r="GF1326" s="54"/>
      <c r="GG1326" s="54"/>
      <c r="GH1326" s="54"/>
      <c r="GI1326" s="54"/>
      <c r="GJ1326" s="54"/>
      <c r="GK1326" s="54"/>
      <c r="GL1326" s="54"/>
      <c r="GM1326" s="54"/>
      <c r="GN1326" s="54"/>
      <c r="GO1326" s="54"/>
      <c r="GP1326" s="54"/>
      <c r="GQ1326" s="54"/>
      <c r="GR1326" s="54"/>
      <c r="GS1326" s="54"/>
      <c r="GT1326" s="54"/>
      <c r="GU1326" s="54"/>
      <c r="GV1326" s="54"/>
      <c r="GW1326" s="54"/>
      <c r="GX1326" s="54"/>
      <c r="GY1326" s="54"/>
      <c r="GZ1326" s="54"/>
      <c r="HA1326" s="54"/>
      <c r="HB1326" s="54"/>
      <c r="HC1326" s="54"/>
      <c r="HD1326" s="54"/>
      <c r="HE1326" s="54"/>
      <c r="HF1326" s="54"/>
      <c r="HG1326" s="54"/>
      <c r="HH1326" s="54"/>
      <c r="HI1326" s="54"/>
      <c r="HJ1326" s="54"/>
      <c r="HK1326" s="54"/>
      <c r="HL1326" s="54"/>
      <c r="HM1326" s="54"/>
      <c r="HN1326" s="54"/>
      <c r="HO1326" s="54"/>
      <c r="HP1326" s="54"/>
      <c r="HQ1326" s="54"/>
      <c r="HR1326" s="54"/>
      <c r="HS1326" s="54"/>
      <c r="HT1326" s="54"/>
      <c r="HU1326" s="54"/>
      <c r="HV1326" s="54"/>
      <c r="HW1326" s="54"/>
      <c r="HX1326" s="54"/>
      <c r="HY1326" s="54"/>
      <c r="HZ1326" s="54"/>
      <c r="IA1326" s="54"/>
      <c r="IB1326" s="54"/>
      <c r="IC1326" s="54"/>
      <c r="ID1326" s="54"/>
      <c r="IE1326" s="54"/>
      <c r="IF1326" s="54"/>
      <c r="IG1326" s="54"/>
      <c r="IH1326" s="54"/>
      <c r="II1326" s="54"/>
      <c r="IJ1326" s="54"/>
      <c r="IK1326" s="54"/>
      <c r="IL1326" s="54"/>
      <c r="IM1326" s="54"/>
      <c r="IN1326" s="54"/>
      <c r="IO1326" s="54"/>
      <c r="IP1326" s="54"/>
      <c r="IQ1326" s="54"/>
      <c r="IR1326" s="54"/>
      <c r="IS1326" s="54"/>
      <c r="IT1326" s="54"/>
      <c r="IU1326" s="54"/>
      <c r="IV1326" s="54"/>
      <c r="IW1326" s="54"/>
      <c r="IX1326" s="54"/>
      <c r="IY1326" s="54"/>
      <c r="IZ1326" s="54"/>
      <c r="JA1326" s="16"/>
      <c r="JB1326" s="16"/>
      <c r="JC1326" s="16"/>
      <c r="JD1326" s="16"/>
    </row>
    <row r="1327" spans="1:264" s="6" customFormat="1" x14ac:dyDescent="0.25">
      <c r="A1327" s="55">
        <v>1323</v>
      </c>
      <c r="B1327" s="56">
        <f>ESTUDIANTES!B1327</f>
        <v>0</v>
      </c>
      <c r="C1327" s="56">
        <f>ESTUDIANTES!C1327</f>
        <v>0</v>
      </c>
      <c r="D1327" s="97">
        <f>ESTUDIANTES!D1327</f>
        <v>0</v>
      </c>
      <c r="E1327" s="97"/>
      <c r="F1327" s="97"/>
      <c r="G1327" s="97"/>
      <c r="H1327" s="57">
        <f>ESTUDIANTES!H1327</f>
        <v>0</v>
      </c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  <c r="AL1327" s="54"/>
      <c r="AM1327" s="54"/>
      <c r="AN1327" s="54"/>
      <c r="AO1327" s="54"/>
      <c r="AP1327" s="54"/>
      <c r="AQ1327" s="54"/>
      <c r="AR1327" s="54"/>
      <c r="AS1327" s="54"/>
      <c r="AT1327" s="54"/>
      <c r="AU1327" s="54"/>
      <c r="AV1327" s="54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  <c r="BV1327" s="54"/>
      <c r="BW1327" s="54"/>
      <c r="BX1327" s="54"/>
      <c r="BY1327" s="54"/>
      <c r="BZ1327" s="54"/>
      <c r="CA1327" s="54"/>
      <c r="CB1327" s="54"/>
      <c r="CC1327" s="54"/>
      <c r="CD1327" s="54"/>
      <c r="CE1327" s="54"/>
      <c r="CF1327" s="54"/>
      <c r="CG1327" s="54"/>
      <c r="CH1327" s="54"/>
      <c r="CI1327" s="54"/>
      <c r="CJ1327" s="54"/>
      <c r="CK1327" s="54"/>
      <c r="CL1327" s="54"/>
      <c r="CM1327" s="54"/>
      <c r="CN1327" s="54"/>
      <c r="CO1327" s="54"/>
      <c r="CP1327" s="54"/>
      <c r="CQ1327" s="54"/>
      <c r="CR1327" s="54"/>
      <c r="CS1327" s="54"/>
      <c r="CT1327" s="54"/>
      <c r="CU1327" s="54"/>
      <c r="CV1327" s="54"/>
      <c r="CW1327" s="54"/>
      <c r="CX1327" s="54"/>
      <c r="CY1327" s="54"/>
      <c r="CZ1327" s="54"/>
      <c r="DA1327" s="54"/>
      <c r="DB1327" s="54"/>
      <c r="DC1327" s="54"/>
      <c r="DD1327" s="54"/>
      <c r="DE1327" s="54"/>
      <c r="DF1327" s="54"/>
      <c r="DG1327" s="54"/>
      <c r="DH1327" s="54"/>
      <c r="DI1327" s="54"/>
      <c r="DJ1327" s="54"/>
      <c r="DK1327" s="54"/>
      <c r="DL1327" s="54"/>
      <c r="DM1327" s="54"/>
      <c r="DN1327" s="54"/>
      <c r="DO1327" s="54"/>
      <c r="DP1327" s="54"/>
      <c r="DQ1327" s="54"/>
      <c r="DR1327" s="54"/>
      <c r="DS1327" s="54"/>
      <c r="DT1327" s="54"/>
      <c r="DU1327" s="54"/>
      <c r="DV1327" s="54"/>
      <c r="DW1327" s="54"/>
      <c r="DX1327" s="54"/>
      <c r="DY1327" s="54"/>
      <c r="DZ1327" s="54"/>
      <c r="EA1327" s="54"/>
      <c r="EB1327" s="54"/>
      <c r="EC1327" s="54"/>
      <c r="ED1327" s="54"/>
      <c r="EE1327" s="54"/>
      <c r="EF1327" s="54"/>
      <c r="EG1327" s="54"/>
      <c r="EH1327" s="54"/>
      <c r="EI1327" s="54"/>
      <c r="EJ1327" s="54"/>
      <c r="EK1327" s="54"/>
      <c r="EL1327" s="54"/>
      <c r="EM1327" s="54"/>
      <c r="EN1327" s="54"/>
      <c r="EO1327" s="54"/>
      <c r="EP1327" s="54"/>
      <c r="EQ1327" s="54"/>
      <c r="ER1327" s="54"/>
      <c r="ES1327" s="54"/>
      <c r="ET1327" s="54"/>
      <c r="EU1327" s="54"/>
      <c r="EV1327" s="54"/>
      <c r="EW1327" s="54"/>
      <c r="EX1327" s="54"/>
      <c r="EY1327" s="54"/>
      <c r="EZ1327" s="54"/>
      <c r="FA1327" s="54"/>
      <c r="FB1327" s="54"/>
      <c r="FC1327" s="54"/>
      <c r="FD1327" s="54"/>
      <c r="FE1327" s="54"/>
      <c r="FF1327" s="54"/>
      <c r="FG1327" s="54"/>
      <c r="FH1327" s="54"/>
      <c r="FI1327" s="54"/>
      <c r="FJ1327" s="54"/>
      <c r="FK1327" s="54"/>
      <c r="FL1327" s="54"/>
      <c r="FM1327" s="54"/>
      <c r="FN1327" s="54"/>
      <c r="FO1327" s="54"/>
      <c r="FP1327" s="54"/>
      <c r="FQ1327" s="54"/>
      <c r="FR1327" s="54"/>
      <c r="FS1327" s="54"/>
      <c r="FT1327" s="54"/>
      <c r="FU1327" s="54"/>
      <c r="FV1327" s="54"/>
      <c r="FW1327" s="54"/>
      <c r="FX1327" s="54"/>
      <c r="FY1327" s="54"/>
      <c r="FZ1327" s="54"/>
      <c r="GA1327" s="54"/>
      <c r="GB1327" s="54"/>
      <c r="GC1327" s="54"/>
      <c r="GD1327" s="54"/>
      <c r="GE1327" s="54"/>
      <c r="GF1327" s="54"/>
      <c r="GG1327" s="54"/>
      <c r="GH1327" s="54"/>
      <c r="GI1327" s="54"/>
      <c r="GJ1327" s="54"/>
      <c r="GK1327" s="54"/>
      <c r="GL1327" s="54"/>
      <c r="GM1327" s="54"/>
      <c r="GN1327" s="54"/>
      <c r="GO1327" s="54"/>
      <c r="GP1327" s="54"/>
      <c r="GQ1327" s="54"/>
      <c r="GR1327" s="54"/>
      <c r="GS1327" s="54"/>
      <c r="GT1327" s="54"/>
      <c r="GU1327" s="54"/>
      <c r="GV1327" s="54"/>
      <c r="GW1327" s="54"/>
      <c r="GX1327" s="54"/>
      <c r="GY1327" s="54"/>
      <c r="GZ1327" s="54"/>
      <c r="HA1327" s="54"/>
      <c r="HB1327" s="54"/>
      <c r="HC1327" s="54"/>
      <c r="HD1327" s="54"/>
      <c r="HE1327" s="54"/>
      <c r="HF1327" s="54"/>
      <c r="HG1327" s="54"/>
      <c r="HH1327" s="54"/>
      <c r="HI1327" s="54"/>
      <c r="HJ1327" s="54"/>
      <c r="HK1327" s="54"/>
      <c r="HL1327" s="54"/>
      <c r="HM1327" s="54"/>
      <c r="HN1327" s="54"/>
      <c r="HO1327" s="54"/>
      <c r="HP1327" s="54"/>
      <c r="HQ1327" s="54"/>
      <c r="HR1327" s="54"/>
      <c r="HS1327" s="54"/>
      <c r="HT1327" s="54"/>
      <c r="HU1327" s="54"/>
      <c r="HV1327" s="54"/>
      <c r="HW1327" s="54"/>
      <c r="HX1327" s="54"/>
      <c r="HY1327" s="54"/>
      <c r="HZ1327" s="54"/>
      <c r="IA1327" s="54"/>
      <c r="IB1327" s="54"/>
      <c r="IC1327" s="54"/>
      <c r="ID1327" s="54"/>
      <c r="IE1327" s="54"/>
      <c r="IF1327" s="54"/>
      <c r="IG1327" s="54"/>
      <c r="IH1327" s="54"/>
      <c r="II1327" s="54"/>
      <c r="IJ1327" s="54"/>
      <c r="IK1327" s="54"/>
      <c r="IL1327" s="54"/>
      <c r="IM1327" s="54"/>
      <c r="IN1327" s="54"/>
      <c r="IO1327" s="54"/>
      <c r="IP1327" s="54"/>
      <c r="IQ1327" s="54"/>
      <c r="IR1327" s="54"/>
      <c r="IS1327" s="54"/>
      <c r="IT1327" s="54"/>
      <c r="IU1327" s="54"/>
      <c r="IV1327" s="54"/>
      <c r="IW1327" s="54"/>
      <c r="IX1327" s="54"/>
      <c r="IY1327" s="54"/>
      <c r="IZ1327" s="54"/>
      <c r="JA1327" s="16"/>
      <c r="JB1327" s="16"/>
      <c r="JC1327" s="16"/>
      <c r="JD1327" s="16"/>
    </row>
    <row r="1328" spans="1:264" s="6" customFormat="1" x14ac:dyDescent="0.25">
      <c r="A1328" s="55">
        <v>1324</v>
      </c>
      <c r="B1328" s="56">
        <f>ESTUDIANTES!B1328</f>
        <v>0</v>
      </c>
      <c r="C1328" s="56">
        <f>ESTUDIANTES!C1328</f>
        <v>0</v>
      </c>
      <c r="D1328" s="97">
        <f>ESTUDIANTES!D1328</f>
        <v>0</v>
      </c>
      <c r="E1328" s="97"/>
      <c r="F1328" s="97"/>
      <c r="G1328" s="97"/>
      <c r="H1328" s="57">
        <f>ESTUDIANTES!H1328</f>
        <v>0</v>
      </c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  <c r="AL1328" s="54"/>
      <c r="AM1328" s="54"/>
      <c r="AN1328" s="54"/>
      <c r="AO1328" s="54"/>
      <c r="AP1328" s="54"/>
      <c r="AQ1328" s="54"/>
      <c r="AR1328" s="54"/>
      <c r="AS1328" s="54"/>
      <c r="AT1328" s="54"/>
      <c r="AU1328" s="54"/>
      <c r="AV1328" s="54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4"/>
      <c r="BW1328" s="54"/>
      <c r="BX1328" s="54"/>
      <c r="BY1328" s="54"/>
      <c r="BZ1328" s="54"/>
      <c r="CA1328" s="54"/>
      <c r="CB1328" s="54"/>
      <c r="CC1328" s="54"/>
      <c r="CD1328" s="54"/>
      <c r="CE1328" s="54"/>
      <c r="CF1328" s="54"/>
      <c r="CG1328" s="54"/>
      <c r="CH1328" s="54"/>
      <c r="CI1328" s="54"/>
      <c r="CJ1328" s="54"/>
      <c r="CK1328" s="54"/>
      <c r="CL1328" s="54"/>
      <c r="CM1328" s="54"/>
      <c r="CN1328" s="54"/>
      <c r="CO1328" s="54"/>
      <c r="CP1328" s="54"/>
      <c r="CQ1328" s="54"/>
      <c r="CR1328" s="54"/>
      <c r="CS1328" s="54"/>
      <c r="CT1328" s="54"/>
      <c r="CU1328" s="54"/>
      <c r="CV1328" s="54"/>
      <c r="CW1328" s="54"/>
      <c r="CX1328" s="54"/>
      <c r="CY1328" s="54"/>
      <c r="CZ1328" s="54"/>
      <c r="DA1328" s="54"/>
      <c r="DB1328" s="54"/>
      <c r="DC1328" s="54"/>
      <c r="DD1328" s="54"/>
      <c r="DE1328" s="54"/>
      <c r="DF1328" s="54"/>
      <c r="DG1328" s="54"/>
      <c r="DH1328" s="54"/>
      <c r="DI1328" s="54"/>
      <c r="DJ1328" s="54"/>
      <c r="DK1328" s="54"/>
      <c r="DL1328" s="54"/>
      <c r="DM1328" s="54"/>
      <c r="DN1328" s="54"/>
      <c r="DO1328" s="54"/>
      <c r="DP1328" s="54"/>
      <c r="DQ1328" s="54"/>
      <c r="DR1328" s="54"/>
      <c r="DS1328" s="54"/>
      <c r="DT1328" s="54"/>
      <c r="DU1328" s="54"/>
      <c r="DV1328" s="54"/>
      <c r="DW1328" s="54"/>
      <c r="DX1328" s="54"/>
      <c r="DY1328" s="54"/>
      <c r="DZ1328" s="54"/>
      <c r="EA1328" s="54"/>
      <c r="EB1328" s="54"/>
      <c r="EC1328" s="54"/>
      <c r="ED1328" s="54"/>
      <c r="EE1328" s="54"/>
      <c r="EF1328" s="54"/>
      <c r="EG1328" s="54"/>
      <c r="EH1328" s="54"/>
      <c r="EI1328" s="54"/>
      <c r="EJ1328" s="54"/>
      <c r="EK1328" s="54"/>
      <c r="EL1328" s="54"/>
      <c r="EM1328" s="54"/>
      <c r="EN1328" s="54"/>
      <c r="EO1328" s="54"/>
      <c r="EP1328" s="54"/>
      <c r="EQ1328" s="54"/>
      <c r="ER1328" s="54"/>
      <c r="ES1328" s="54"/>
      <c r="ET1328" s="54"/>
      <c r="EU1328" s="54"/>
      <c r="EV1328" s="54"/>
      <c r="EW1328" s="54"/>
      <c r="EX1328" s="54"/>
      <c r="EY1328" s="54"/>
      <c r="EZ1328" s="54"/>
      <c r="FA1328" s="54"/>
      <c r="FB1328" s="54"/>
      <c r="FC1328" s="54"/>
      <c r="FD1328" s="54"/>
      <c r="FE1328" s="54"/>
      <c r="FF1328" s="54"/>
      <c r="FG1328" s="54"/>
      <c r="FH1328" s="54"/>
      <c r="FI1328" s="54"/>
      <c r="FJ1328" s="54"/>
      <c r="FK1328" s="54"/>
      <c r="FL1328" s="54"/>
      <c r="FM1328" s="54"/>
      <c r="FN1328" s="54"/>
      <c r="FO1328" s="54"/>
      <c r="FP1328" s="54"/>
      <c r="FQ1328" s="54"/>
      <c r="FR1328" s="54"/>
      <c r="FS1328" s="54"/>
      <c r="FT1328" s="54"/>
      <c r="FU1328" s="54"/>
      <c r="FV1328" s="54"/>
      <c r="FW1328" s="54"/>
      <c r="FX1328" s="54"/>
      <c r="FY1328" s="54"/>
      <c r="FZ1328" s="54"/>
      <c r="GA1328" s="54"/>
      <c r="GB1328" s="54"/>
      <c r="GC1328" s="54"/>
      <c r="GD1328" s="54"/>
      <c r="GE1328" s="54"/>
      <c r="GF1328" s="54"/>
      <c r="GG1328" s="54"/>
      <c r="GH1328" s="54"/>
      <c r="GI1328" s="54"/>
      <c r="GJ1328" s="54"/>
      <c r="GK1328" s="54"/>
      <c r="GL1328" s="54"/>
      <c r="GM1328" s="54"/>
      <c r="GN1328" s="54"/>
      <c r="GO1328" s="54"/>
      <c r="GP1328" s="54"/>
      <c r="GQ1328" s="54"/>
      <c r="GR1328" s="54"/>
      <c r="GS1328" s="54"/>
      <c r="GT1328" s="54"/>
      <c r="GU1328" s="54"/>
      <c r="GV1328" s="54"/>
      <c r="GW1328" s="54"/>
      <c r="GX1328" s="54"/>
      <c r="GY1328" s="54"/>
      <c r="GZ1328" s="54"/>
      <c r="HA1328" s="54"/>
      <c r="HB1328" s="54"/>
      <c r="HC1328" s="54"/>
      <c r="HD1328" s="54"/>
      <c r="HE1328" s="54"/>
      <c r="HF1328" s="54"/>
      <c r="HG1328" s="54"/>
      <c r="HH1328" s="54"/>
      <c r="HI1328" s="54"/>
      <c r="HJ1328" s="54"/>
      <c r="HK1328" s="54"/>
      <c r="HL1328" s="54"/>
      <c r="HM1328" s="54"/>
      <c r="HN1328" s="54"/>
      <c r="HO1328" s="54"/>
      <c r="HP1328" s="54"/>
      <c r="HQ1328" s="54"/>
      <c r="HR1328" s="54"/>
      <c r="HS1328" s="54"/>
      <c r="HT1328" s="54"/>
      <c r="HU1328" s="54"/>
      <c r="HV1328" s="54"/>
      <c r="HW1328" s="54"/>
      <c r="HX1328" s="54"/>
      <c r="HY1328" s="54"/>
      <c r="HZ1328" s="54"/>
      <c r="IA1328" s="54"/>
      <c r="IB1328" s="54"/>
      <c r="IC1328" s="54"/>
      <c r="ID1328" s="54"/>
      <c r="IE1328" s="54"/>
      <c r="IF1328" s="54"/>
      <c r="IG1328" s="54"/>
      <c r="IH1328" s="54"/>
      <c r="II1328" s="54"/>
      <c r="IJ1328" s="54"/>
      <c r="IK1328" s="54"/>
      <c r="IL1328" s="54"/>
      <c r="IM1328" s="54"/>
      <c r="IN1328" s="54"/>
      <c r="IO1328" s="54"/>
      <c r="IP1328" s="54"/>
      <c r="IQ1328" s="54"/>
      <c r="IR1328" s="54"/>
      <c r="IS1328" s="54"/>
      <c r="IT1328" s="54"/>
      <c r="IU1328" s="54"/>
      <c r="IV1328" s="54"/>
      <c r="IW1328" s="54"/>
      <c r="IX1328" s="54"/>
      <c r="IY1328" s="54"/>
      <c r="IZ1328" s="54"/>
      <c r="JA1328" s="16"/>
      <c r="JB1328" s="16"/>
      <c r="JC1328" s="16"/>
      <c r="JD1328" s="16"/>
    </row>
    <row r="1329" spans="1:264" s="6" customFormat="1" x14ac:dyDescent="0.25">
      <c r="A1329" s="55">
        <v>1325</v>
      </c>
      <c r="B1329" s="56">
        <f>ESTUDIANTES!B1329</f>
        <v>0</v>
      </c>
      <c r="C1329" s="56">
        <f>ESTUDIANTES!C1329</f>
        <v>0</v>
      </c>
      <c r="D1329" s="97">
        <f>ESTUDIANTES!D1329</f>
        <v>0</v>
      </c>
      <c r="E1329" s="97"/>
      <c r="F1329" s="97"/>
      <c r="G1329" s="97"/>
      <c r="H1329" s="57">
        <f>ESTUDIANTES!H1329</f>
        <v>0</v>
      </c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  <c r="AL1329" s="54"/>
      <c r="AM1329" s="54"/>
      <c r="AN1329" s="54"/>
      <c r="AO1329" s="54"/>
      <c r="AP1329" s="54"/>
      <c r="AQ1329" s="54"/>
      <c r="AR1329" s="54"/>
      <c r="AS1329" s="54"/>
      <c r="AT1329" s="54"/>
      <c r="AU1329" s="54"/>
      <c r="AV1329" s="54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  <c r="BV1329" s="54"/>
      <c r="BW1329" s="54"/>
      <c r="BX1329" s="54"/>
      <c r="BY1329" s="54"/>
      <c r="BZ1329" s="54"/>
      <c r="CA1329" s="54"/>
      <c r="CB1329" s="54"/>
      <c r="CC1329" s="54"/>
      <c r="CD1329" s="54"/>
      <c r="CE1329" s="54"/>
      <c r="CF1329" s="54"/>
      <c r="CG1329" s="54"/>
      <c r="CH1329" s="54"/>
      <c r="CI1329" s="54"/>
      <c r="CJ1329" s="54"/>
      <c r="CK1329" s="54"/>
      <c r="CL1329" s="54"/>
      <c r="CM1329" s="54"/>
      <c r="CN1329" s="54"/>
      <c r="CO1329" s="54"/>
      <c r="CP1329" s="54"/>
      <c r="CQ1329" s="54"/>
      <c r="CR1329" s="54"/>
      <c r="CS1329" s="54"/>
      <c r="CT1329" s="54"/>
      <c r="CU1329" s="54"/>
      <c r="CV1329" s="54"/>
      <c r="CW1329" s="54"/>
      <c r="CX1329" s="54"/>
      <c r="CY1329" s="54"/>
      <c r="CZ1329" s="54"/>
      <c r="DA1329" s="54"/>
      <c r="DB1329" s="54"/>
      <c r="DC1329" s="54"/>
      <c r="DD1329" s="54"/>
      <c r="DE1329" s="54"/>
      <c r="DF1329" s="54"/>
      <c r="DG1329" s="54"/>
      <c r="DH1329" s="54"/>
      <c r="DI1329" s="54"/>
      <c r="DJ1329" s="54"/>
      <c r="DK1329" s="54"/>
      <c r="DL1329" s="54"/>
      <c r="DM1329" s="54"/>
      <c r="DN1329" s="54"/>
      <c r="DO1329" s="54"/>
      <c r="DP1329" s="54"/>
      <c r="DQ1329" s="54"/>
      <c r="DR1329" s="54"/>
      <c r="DS1329" s="54"/>
      <c r="DT1329" s="54"/>
      <c r="DU1329" s="54"/>
      <c r="DV1329" s="54"/>
      <c r="DW1329" s="54"/>
      <c r="DX1329" s="54"/>
      <c r="DY1329" s="54"/>
      <c r="DZ1329" s="54"/>
      <c r="EA1329" s="54"/>
      <c r="EB1329" s="54"/>
      <c r="EC1329" s="54"/>
      <c r="ED1329" s="54"/>
      <c r="EE1329" s="54"/>
      <c r="EF1329" s="54"/>
      <c r="EG1329" s="54"/>
      <c r="EH1329" s="54"/>
      <c r="EI1329" s="54"/>
      <c r="EJ1329" s="54"/>
      <c r="EK1329" s="54"/>
      <c r="EL1329" s="54"/>
      <c r="EM1329" s="54"/>
      <c r="EN1329" s="54"/>
      <c r="EO1329" s="54"/>
      <c r="EP1329" s="54"/>
      <c r="EQ1329" s="54"/>
      <c r="ER1329" s="54"/>
      <c r="ES1329" s="54"/>
      <c r="ET1329" s="54"/>
      <c r="EU1329" s="54"/>
      <c r="EV1329" s="54"/>
      <c r="EW1329" s="54"/>
      <c r="EX1329" s="54"/>
      <c r="EY1329" s="54"/>
      <c r="EZ1329" s="54"/>
      <c r="FA1329" s="54"/>
      <c r="FB1329" s="54"/>
      <c r="FC1329" s="54"/>
      <c r="FD1329" s="54"/>
      <c r="FE1329" s="54"/>
      <c r="FF1329" s="54"/>
      <c r="FG1329" s="54"/>
      <c r="FH1329" s="54"/>
      <c r="FI1329" s="54"/>
      <c r="FJ1329" s="54"/>
      <c r="FK1329" s="54"/>
      <c r="FL1329" s="54"/>
      <c r="FM1329" s="54"/>
      <c r="FN1329" s="54"/>
      <c r="FO1329" s="54"/>
      <c r="FP1329" s="54"/>
      <c r="FQ1329" s="54"/>
      <c r="FR1329" s="54"/>
      <c r="FS1329" s="54"/>
      <c r="FT1329" s="54"/>
      <c r="FU1329" s="54"/>
      <c r="FV1329" s="54"/>
      <c r="FW1329" s="54"/>
      <c r="FX1329" s="54"/>
      <c r="FY1329" s="54"/>
      <c r="FZ1329" s="54"/>
      <c r="GA1329" s="54"/>
      <c r="GB1329" s="54"/>
      <c r="GC1329" s="54"/>
      <c r="GD1329" s="54"/>
      <c r="GE1329" s="54"/>
      <c r="GF1329" s="54"/>
      <c r="GG1329" s="54"/>
      <c r="GH1329" s="54"/>
      <c r="GI1329" s="54"/>
      <c r="GJ1329" s="54"/>
      <c r="GK1329" s="54"/>
      <c r="GL1329" s="54"/>
      <c r="GM1329" s="54"/>
      <c r="GN1329" s="54"/>
      <c r="GO1329" s="54"/>
      <c r="GP1329" s="54"/>
      <c r="GQ1329" s="54"/>
      <c r="GR1329" s="54"/>
      <c r="GS1329" s="54"/>
      <c r="GT1329" s="54"/>
      <c r="GU1329" s="54"/>
      <c r="GV1329" s="54"/>
      <c r="GW1329" s="54"/>
      <c r="GX1329" s="54"/>
      <c r="GY1329" s="54"/>
      <c r="GZ1329" s="54"/>
      <c r="HA1329" s="54"/>
      <c r="HB1329" s="54"/>
      <c r="HC1329" s="54"/>
      <c r="HD1329" s="54"/>
      <c r="HE1329" s="54"/>
      <c r="HF1329" s="54"/>
      <c r="HG1329" s="54"/>
      <c r="HH1329" s="54"/>
      <c r="HI1329" s="54"/>
      <c r="HJ1329" s="54"/>
      <c r="HK1329" s="54"/>
      <c r="HL1329" s="54"/>
      <c r="HM1329" s="54"/>
      <c r="HN1329" s="54"/>
      <c r="HO1329" s="54"/>
      <c r="HP1329" s="54"/>
      <c r="HQ1329" s="54"/>
      <c r="HR1329" s="54"/>
      <c r="HS1329" s="54"/>
      <c r="HT1329" s="54"/>
      <c r="HU1329" s="54"/>
      <c r="HV1329" s="54"/>
      <c r="HW1329" s="54"/>
      <c r="HX1329" s="54"/>
      <c r="HY1329" s="54"/>
      <c r="HZ1329" s="54"/>
      <c r="IA1329" s="54"/>
      <c r="IB1329" s="54"/>
      <c r="IC1329" s="54"/>
      <c r="ID1329" s="54"/>
      <c r="IE1329" s="54"/>
      <c r="IF1329" s="54"/>
      <c r="IG1329" s="54"/>
      <c r="IH1329" s="54"/>
      <c r="II1329" s="54"/>
      <c r="IJ1329" s="54"/>
      <c r="IK1329" s="54"/>
      <c r="IL1329" s="54"/>
      <c r="IM1329" s="54"/>
      <c r="IN1329" s="54"/>
      <c r="IO1329" s="54"/>
      <c r="IP1329" s="54"/>
      <c r="IQ1329" s="54"/>
      <c r="IR1329" s="54"/>
      <c r="IS1329" s="54"/>
      <c r="IT1329" s="54"/>
      <c r="IU1329" s="54"/>
      <c r="IV1329" s="54"/>
      <c r="IW1329" s="54"/>
      <c r="IX1329" s="54"/>
      <c r="IY1329" s="54"/>
      <c r="IZ1329" s="54"/>
      <c r="JA1329" s="16"/>
      <c r="JB1329" s="16"/>
      <c r="JC1329" s="16"/>
      <c r="JD1329" s="16"/>
    </row>
    <row r="1330" spans="1:264" s="6" customFormat="1" x14ac:dyDescent="0.25">
      <c r="A1330" s="55">
        <v>1326</v>
      </c>
      <c r="B1330" s="56">
        <f>ESTUDIANTES!B1330</f>
        <v>0</v>
      </c>
      <c r="C1330" s="56">
        <f>ESTUDIANTES!C1330</f>
        <v>0</v>
      </c>
      <c r="D1330" s="97">
        <f>ESTUDIANTES!D1330</f>
        <v>0</v>
      </c>
      <c r="E1330" s="97"/>
      <c r="F1330" s="97"/>
      <c r="G1330" s="97"/>
      <c r="H1330" s="57">
        <f>ESTUDIANTES!H1330</f>
        <v>0</v>
      </c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  <c r="AL1330" s="54"/>
      <c r="AM1330" s="54"/>
      <c r="AN1330" s="54"/>
      <c r="AO1330" s="54"/>
      <c r="AP1330" s="54"/>
      <c r="AQ1330" s="54"/>
      <c r="AR1330" s="54"/>
      <c r="AS1330" s="54"/>
      <c r="AT1330" s="54"/>
      <c r="AU1330" s="54"/>
      <c r="AV1330" s="54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  <c r="BV1330" s="54"/>
      <c r="BW1330" s="54"/>
      <c r="BX1330" s="54"/>
      <c r="BY1330" s="54"/>
      <c r="BZ1330" s="54"/>
      <c r="CA1330" s="54"/>
      <c r="CB1330" s="54"/>
      <c r="CC1330" s="54"/>
      <c r="CD1330" s="54"/>
      <c r="CE1330" s="54"/>
      <c r="CF1330" s="54"/>
      <c r="CG1330" s="54"/>
      <c r="CH1330" s="54"/>
      <c r="CI1330" s="54"/>
      <c r="CJ1330" s="54"/>
      <c r="CK1330" s="54"/>
      <c r="CL1330" s="54"/>
      <c r="CM1330" s="54"/>
      <c r="CN1330" s="54"/>
      <c r="CO1330" s="54"/>
      <c r="CP1330" s="54"/>
      <c r="CQ1330" s="54"/>
      <c r="CR1330" s="54"/>
      <c r="CS1330" s="54"/>
      <c r="CT1330" s="54"/>
      <c r="CU1330" s="54"/>
      <c r="CV1330" s="54"/>
      <c r="CW1330" s="54"/>
      <c r="CX1330" s="54"/>
      <c r="CY1330" s="54"/>
      <c r="CZ1330" s="54"/>
      <c r="DA1330" s="54"/>
      <c r="DB1330" s="54"/>
      <c r="DC1330" s="54"/>
      <c r="DD1330" s="54"/>
      <c r="DE1330" s="54"/>
      <c r="DF1330" s="54"/>
      <c r="DG1330" s="54"/>
      <c r="DH1330" s="54"/>
      <c r="DI1330" s="54"/>
      <c r="DJ1330" s="54"/>
      <c r="DK1330" s="54"/>
      <c r="DL1330" s="54"/>
      <c r="DM1330" s="54"/>
      <c r="DN1330" s="54"/>
      <c r="DO1330" s="54"/>
      <c r="DP1330" s="54"/>
      <c r="DQ1330" s="54"/>
      <c r="DR1330" s="54"/>
      <c r="DS1330" s="54"/>
      <c r="DT1330" s="54"/>
      <c r="DU1330" s="54"/>
      <c r="DV1330" s="54"/>
      <c r="DW1330" s="54"/>
      <c r="DX1330" s="54"/>
      <c r="DY1330" s="54"/>
      <c r="DZ1330" s="54"/>
      <c r="EA1330" s="54"/>
      <c r="EB1330" s="54"/>
      <c r="EC1330" s="54"/>
      <c r="ED1330" s="54"/>
      <c r="EE1330" s="54"/>
      <c r="EF1330" s="54"/>
      <c r="EG1330" s="54"/>
      <c r="EH1330" s="54"/>
      <c r="EI1330" s="54"/>
      <c r="EJ1330" s="54"/>
      <c r="EK1330" s="54"/>
      <c r="EL1330" s="54"/>
      <c r="EM1330" s="54"/>
      <c r="EN1330" s="54"/>
      <c r="EO1330" s="54"/>
      <c r="EP1330" s="54"/>
      <c r="EQ1330" s="54"/>
      <c r="ER1330" s="54"/>
      <c r="ES1330" s="54"/>
      <c r="ET1330" s="54"/>
      <c r="EU1330" s="54"/>
      <c r="EV1330" s="54"/>
      <c r="EW1330" s="54"/>
      <c r="EX1330" s="54"/>
      <c r="EY1330" s="54"/>
      <c r="EZ1330" s="54"/>
      <c r="FA1330" s="54"/>
      <c r="FB1330" s="54"/>
      <c r="FC1330" s="54"/>
      <c r="FD1330" s="54"/>
      <c r="FE1330" s="54"/>
      <c r="FF1330" s="54"/>
      <c r="FG1330" s="54"/>
      <c r="FH1330" s="54"/>
      <c r="FI1330" s="54"/>
      <c r="FJ1330" s="54"/>
      <c r="FK1330" s="54"/>
      <c r="FL1330" s="54"/>
      <c r="FM1330" s="54"/>
      <c r="FN1330" s="54"/>
      <c r="FO1330" s="54"/>
      <c r="FP1330" s="54"/>
      <c r="FQ1330" s="54"/>
      <c r="FR1330" s="54"/>
      <c r="FS1330" s="54"/>
      <c r="FT1330" s="54"/>
      <c r="FU1330" s="54"/>
      <c r="FV1330" s="54"/>
      <c r="FW1330" s="54"/>
      <c r="FX1330" s="54"/>
      <c r="FY1330" s="54"/>
      <c r="FZ1330" s="54"/>
      <c r="GA1330" s="54"/>
      <c r="GB1330" s="54"/>
      <c r="GC1330" s="54"/>
      <c r="GD1330" s="54"/>
      <c r="GE1330" s="54"/>
      <c r="GF1330" s="54"/>
      <c r="GG1330" s="54"/>
      <c r="GH1330" s="54"/>
      <c r="GI1330" s="54"/>
      <c r="GJ1330" s="54"/>
      <c r="GK1330" s="54"/>
      <c r="GL1330" s="54"/>
      <c r="GM1330" s="54"/>
      <c r="GN1330" s="54"/>
      <c r="GO1330" s="54"/>
      <c r="GP1330" s="54"/>
      <c r="GQ1330" s="54"/>
      <c r="GR1330" s="54"/>
      <c r="GS1330" s="54"/>
      <c r="GT1330" s="54"/>
      <c r="GU1330" s="54"/>
      <c r="GV1330" s="54"/>
      <c r="GW1330" s="54"/>
      <c r="GX1330" s="54"/>
      <c r="GY1330" s="54"/>
      <c r="GZ1330" s="54"/>
      <c r="HA1330" s="54"/>
      <c r="HB1330" s="54"/>
      <c r="HC1330" s="54"/>
      <c r="HD1330" s="54"/>
      <c r="HE1330" s="54"/>
      <c r="HF1330" s="54"/>
      <c r="HG1330" s="54"/>
      <c r="HH1330" s="54"/>
      <c r="HI1330" s="54"/>
      <c r="HJ1330" s="54"/>
      <c r="HK1330" s="54"/>
      <c r="HL1330" s="54"/>
      <c r="HM1330" s="54"/>
      <c r="HN1330" s="54"/>
      <c r="HO1330" s="54"/>
      <c r="HP1330" s="54"/>
      <c r="HQ1330" s="54"/>
      <c r="HR1330" s="54"/>
      <c r="HS1330" s="54"/>
      <c r="HT1330" s="54"/>
      <c r="HU1330" s="54"/>
      <c r="HV1330" s="54"/>
      <c r="HW1330" s="54"/>
      <c r="HX1330" s="54"/>
      <c r="HY1330" s="54"/>
      <c r="HZ1330" s="54"/>
      <c r="IA1330" s="54"/>
      <c r="IB1330" s="54"/>
      <c r="IC1330" s="54"/>
      <c r="ID1330" s="54"/>
      <c r="IE1330" s="54"/>
      <c r="IF1330" s="54"/>
      <c r="IG1330" s="54"/>
      <c r="IH1330" s="54"/>
      <c r="II1330" s="54"/>
      <c r="IJ1330" s="54"/>
      <c r="IK1330" s="54"/>
      <c r="IL1330" s="54"/>
      <c r="IM1330" s="54"/>
      <c r="IN1330" s="54"/>
      <c r="IO1330" s="54"/>
      <c r="IP1330" s="54"/>
      <c r="IQ1330" s="54"/>
      <c r="IR1330" s="54"/>
      <c r="IS1330" s="54"/>
      <c r="IT1330" s="54"/>
      <c r="IU1330" s="54"/>
      <c r="IV1330" s="54"/>
      <c r="IW1330" s="54"/>
      <c r="IX1330" s="54"/>
      <c r="IY1330" s="54"/>
      <c r="IZ1330" s="54"/>
      <c r="JA1330" s="16"/>
      <c r="JB1330" s="16"/>
      <c r="JC1330" s="16"/>
      <c r="JD1330" s="16"/>
    </row>
    <row r="1331" spans="1:264" s="6" customFormat="1" x14ac:dyDescent="0.25">
      <c r="A1331" s="55">
        <v>1327</v>
      </c>
      <c r="B1331" s="56">
        <f>ESTUDIANTES!B1331</f>
        <v>0</v>
      </c>
      <c r="C1331" s="56">
        <f>ESTUDIANTES!C1331</f>
        <v>0</v>
      </c>
      <c r="D1331" s="97">
        <f>ESTUDIANTES!D1331</f>
        <v>0</v>
      </c>
      <c r="E1331" s="97"/>
      <c r="F1331" s="97"/>
      <c r="G1331" s="97"/>
      <c r="H1331" s="57">
        <f>ESTUDIANTES!H1331</f>
        <v>0</v>
      </c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4"/>
      <c r="BW1331" s="54"/>
      <c r="BX1331" s="54"/>
      <c r="BY1331" s="54"/>
      <c r="BZ1331" s="54"/>
      <c r="CA1331" s="54"/>
      <c r="CB1331" s="54"/>
      <c r="CC1331" s="54"/>
      <c r="CD1331" s="54"/>
      <c r="CE1331" s="54"/>
      <c r="CF1331" s="54"/>
      <c r="CG1331" s="54"/>
      <c r="CH1331" s="54"/>
      <c r="CI1331" s="54"/>
      <c r="CJ1331" s="54"/>
      <c r="CK1331" s="54"/>
      <c r="CL1331" s="54"/>
      <c r="CM1331" s="54"/>
      <c r="CN1331" s="54"/>
      <c r="CO1331" s="54"/>
      <c r="CP1331" s="54"/>
      <c r="CQ1331" s="54"/>
      <c r="CR1331" s="54"/>
      <c r="CS1331" s="54"/>
      <c r="CT1331" s="54"/>
      <c r="CU1331" s="54"/>
      <c r="CV1331" s="54"/>
      <c r="CW1331" s="54"/>
      <c r="CX1331" s="54"/>
      <c r="CY1331" s="54"/>
      <c r="CZ1331" s="54"/>
      <c r="DA1331" s="54"/>
      <c r="DB1331" s="54"/>
      <c r="DC1331" s="54"/>
      <c r="DD1331" s="54"/>
      <c r="DE1331" s="54"/>
      <c r="DF1331" s="54"/>
      <c r="DG1331" s="54"/>
      <c r="DH1331" s="54"/>
      <c r="DI1331" s="54"/>
      <c r="DJ1331" s="54"/>
      <c r="DK1331" s="54"/>
      <c r="DL1331" s="54"/>
      <c r="DM1331" s="54"/>
      <c r="DN1331" s="54"/>
      <c r="DO1331" s="54"/>
      <c r="DP1331" s="54"/>
      <c r="DQ1331" s="54"/>
      <c r="DR1331" s="54"/>
      <c r="DS1331" s="54"/>
      <c r="DT1331" s="54"/>
      <c r="DU1331" s="54"/>
      <c r="DV1331" s="54"/>
      <c r="DW1331" s="54"/>
      <c r="DX1331" s="54"/>
      <c r="DY1331" s="54"/>
      <c r="DZ1331" s="54"/>
      <c r="EA1331" s="54"/>
      <c r="EB1331" s="54"/>
      <c r="EC1331" s="54"/>
      <c r="ED1331" s="54"/>
      <c r="EE1331" s="54"/>
      <c r="EF1331" s="54"/>
      <c r="EG1331" s="54"/>
      <c r="EH1331" s="54"/>
      <c r="EI1331" s="54"/>
      <c r="EJ1331" s="54"/>
      <c r="EK1331" s="54"/>
      <c r="EL1331" s="54"/>
      <c r="EM1331" s="54"/>
      <c r="EN1331" s="54"/>
      <c r="EO1331" s="54"/>
      <c r="EP1331" s="54"/>
      <c r="EQ1331" s="54"/>
      <c r="ER1331" s="54"/>
      <c r="ES1331" s="54"/>
      <c r="ET1331" s="54"/>
      <c r="EU1331" s="54"/>
      <c r="EV1331" s="54"/>
      <c r="EW1331" s="54"/>
      <c r="EX1331" s="54"/>
      <c r="EY1331" s="54"/>
      <c r="EZ1331" s="54"/>
      <c r="FA1331" s="54"/>
      <c r="FB1331" s="54"/>
      <c r="FC1331" s="54"/>
      <c r="FD1331" s="54"/>
      <c r="FE1331" s="54"/>
      <c r="FF1331" s="54"/>
      <c r="FG1331" s="54"/>
      <c r="FH1331" s="54"/>
      <c r="FI1331" s="54"/>
      <c r="FJ1331" s="54"/>
      <c r="FK1331" s="54"/>
      <c r="FL1331" s="54"/>
      <c r="FM1331" s="54"/>
      <c r="FN1331" s="54"/>
      <c r="FO1331" s="54"/>
      <c r="FP1331" s="54"/>
      <c r="FQ1331" s="54"/>
      <c r="FR1331" s="54"/>
      <c r="FS1331" s="54"/>
      <c r="FT1331" s="54"/>
      <c r="FU1331" s="54"/>
      <c r="FV1331" s="54"/>
      <c r="FW1331" s="54"/>
      <c r="FX1331" s="54"/>
      <c r="FY1331" s="54"/>
      <c r="FZ1331" s="54"/>
      <c r="GA1331" s="54"/>
      <c r="GB1331" s="54"/>
      <c r="GC1331" s="54"/>
      <c r="GD1331" s="54"/>
      <c r="GE1331" s="54"/>
      <c r="GF1331" s="54"/>
      <c r="GG1331" s="54"/>
      <c r="GH1331" s="54"/>
      <c r="GI1331" s="54"/>
      <c r="GJ1331" s="54"/>
      <c r="GK1331" s="54"/>
      <c r="GL1331" s="54"/>
      <c r="GM1331" s="54"/>
      <c r="GN1331" s="54"/>
      <c r="GO1331" s="54"/>
      <c r="GP1331" s="54"/>
      <c r="GQ1331" s="54"/>
      <c r="GR1331" s="54"/>
      <c r="GS1331" s="54"/>
      <c r="GT1331" s="54"/>
      <c r="GU1331" s="54"/>
      <c r="GV1331" s="54"/>
      <c r="GW1331" s="54"/>
      <c r="GX1331" s="54"/>
      <c r="GY1331" s="54"/>
      <c r="GZ1331" s="54"/>
      <c r="HA1331" s="54"/>
      <c r="HB1331" s="54"/>
      <c r="HC1331" s="54"/>
      <c r="HD1331" s="54"/>
      <c r="HE1331" s="54"/>
      <c r="HF1331" s="54"/>
      <c r="HG1331" s="54"/>
      <c r="HH1331" s="54"/>
      <c r="HI1331" s="54"/>
      <c r="HJ1331" s="54"/>
      <c r="HK1331" s="54"/>
      <c r="HL1331" s="54"/>
      <c r="HM1331" s="54"/>
      <c r="HN1331" s="54"/>
      <c r="HO1331" s="54"/>
      <c r="HP1331" s="54"/>
      <c r="HQ1331" s="54"/>
      <c r="HR1331" s="54"/>
      <c r="HS1331" s="54"/>
      <c r="HT1331" s="54"/>
      <c r="HU1331" s="54"/>
      <c r="HV1331" s="54"/>
      <c r="HW1331" s="54"/>
      <c r="HX1331" s="54"/>
      <c r="HY1331" s="54"/>
      <c r="HZ1331" s="54"/>
      <c r="IA1331" s="54"/>
      <c r="IB1331" s="54"/>
      <c r="IC1331" s="54"/>
      <c r="ID1331" s="54"/>
      <c r="IE1331" s="54"/>
      <c r="IF1331" s="54"/>
      <c r="IG1331" s="54"/>
      <c r="IH1331" s="54"/>
      <c r="II1331" s="54"/>
      <c r="IJ1331" s="54"/>
      <c r="IK1331" s="54"/>
      <c r="IL1331" s="54"/>
      <c r="IM1331" s="54"/>
      <c r="IN1331" s="54"/>
      <c r="IO1331" s="54"/>
      <c r="IP1331" s="54"/>
      <c r="IQ1331" s="54"/>
      <c r="IR1331" s="54"/>
      <c r="IS1331" s="54"/>
      <c r="IT1331" s="54"/>
      <c r="IU1331" s="54"/>
      <c r="IV1331" s="54"/>
      <c r="IW1331" s="54"/>
      <c r="IX1331" s="54"/>
      <c r="IY1331" s="54"/>
      <c r="IZ1331" s="54"/>
      <c r="JA1331" s="16"/>
      <c r="JB1331" s="16"/>
      <c r="JC1331" s="16"/>
      <c r="JD1331" s="16"/>
    </row>
    <row r="1332" spans="1:264" s="6" customFormat="1" x14ac:dyDescent="0.25">
      <c r="A1332" s="55">
        <v>1328</v>
      </c>
      <c r="B1332" s="56">
        <f>ESTUDIANTES!B1332</f>
        <v>0</v>
      </c>
      <c r="C1332" s="56">
        <f>ESTUDIANTES!C1332</f>
        <v>0</v>
      </c>
      <c r="D1332" s="97">
        <f>ESTUDIANTES!D1332</f>
        <v>0</v>
      </c>
      <c r="E1332" s="97"/>
      <c r="F1332" s="97"/>
      <c r="G1332" s="97"/>
      <c r="H1332" s="57">
        <f>ESTUDIANTES!H1332</f>
        <v>0</v>
      </c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4"/>
      <c r="AN1332" s="54"/>
      <c r="AO1332" s="54"/>
      <c r="AP1332" s="54"/>
      <c r="AQ1332" s="54"/>
      <c r="AR1332" s="54"/>
      <c r="AS1332" s="54"/>
      <c r="AT1332" s="54"/>
      <c r="AU1332" s="54"/>
      <c r="AV1332" s="54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4"/>
      <c r="BW1332" s="54"/>
      <c r="BX1332" s="54"/>
      <c r="BY1332" s="54"/>
      <c r="BZ1332" s="54"/>
      <c r="CA1332" s="54"/>
      <c r="CB1332" s="54"/>
      <c r="CC1332" s="54"/>
      <c r="CD1332" s="54"/>
      <c r="CE1332" s="54"/>
      <c r="CF1332" s="54"/>
      <c r="CG1332" s="54"/>
      <c r="CH1332" s="54"/>
      <c r="CI1332" s="54"/>
      <c r="CJ1332" s="54"/>
      <c r="CK1332" s="54"/>
      <c r="CL1332" s="54"/>
      <c r="CM1332" s="54"/>
      <c r="CN1332" s="54"/>
      <c r="CO1332" s="54"/>
      <c r="CP1332" s="54"/>
      <c r="CQ1332" s="54"/>
      <c r="CR1332" s="54"/>
      <c r="CS1332" s="54"/>
      <c r="CT1332" s="54"/>
      <c r="CU1332" s="54"/>
      <c r="CV1332" s="54"/>
      <c r="CW1332" s="54"/>
      <c r="CX1332" s="54"/>
      <c r="CY1332" s="54"/>
      <c r="CZ1332" s="54"/>
      <c r="DA1332" s="54"/>
      <c r="DB1332" s="54"/>
      <c r="DC1332" s="54"/>
      <c r="DD1332" s="54"/>
      <c r="DE1332" s="54"/>
      <c r="DF1332" s="54"/>
      <c r="DG1332" s="54"/>
      <c r="DH1332" s="54"/>
      <c r="DI1332" s="54"/>
      <c r="DJ1332" s="54"/>
      <c r="DK1332" s="54"/>
      <c r="DL1332" s="54"/>
      <c r="DM1332" s="54"/>
      <c r="DN1332" s="54"/>
      <c r="DO1332" s="54"/>
      <c r="DP1332" s="54"/>
      <c r="DQ1332" s="54"/>
      <c r="DR1332" s="54"/>
      <c r="DS1332" s="54"/>
      <c r="DT1332" s="54"/>
      <c r="DU1332" s="54"/>
      <c r="DV1332" s="54"/>
      <c r="DW1332" s="54"/>
      <c r="DX1332" s="54"/>
      <c r="DY1332" s="54"/>
      <c r="DZ1332" s="54"/>
      <c r="EA1332" s="54"/>
      <c r="EB1332" s="54"/>
      <c r="EC1332" s="54"/>
      <c r="ED1332" s="54"/>
      <c r="EE1332" s="54"/>
      <c r="EF1332" s="54"/>
      <c r="EG1332" s="54"/>
      <c r="EH1332" s="54"/>
      <c r="EI1332" s="54"/>
      <c r="EJ1332" s="54"/>
      <c r="EK1332" s="54"/>
      <c r="EL1332" s="54"/>
      <c r="EM1332" s="54"/>
      <c r="EN1332" s="54"/>
      <c r="EO1332" s="54"/>
      <c r="EP1332" s="54"/>
      <c r="EQ1332" s="54"/>
      <c r="ER1332" s="54"/>
      <c r="ES1332" s="54"/>
      <c r="ET1332" s="54"/>
      <c r="EU1332" s="54"/>
      <c r="EV1332" s="54"/>
      <c r="EW1332" s="54"/>
      <c r="EX1332" s="54"/>
      <c r="EY1332" s="54"/>
      <c r="EZ1332" s="54"/>
      <c r="FA1332" s="54"/>
      <c r="FB1332" s="54"/>
      <c r="FC1332" s="54"/>
      <c r="FD1332" s="54"/>
      <c r="FE1332" s="54"/>
      <c r="FF1332" s="54"/>
      <c r="FG1332" s="54"/>
      <c r="FH1332" s="54"/>
      <c r="FI1332" s="54"/>
      <c r="FJ1332" s="54"/>
      <c r="FK1332" s="54"/>
      <c r="FL1332" s="54"/>
      <c r="FM1332" s="54"/>
      <c r="FN1332" s="54"/>
      <c r="FO1332" s="54"/>
      <c r="FP1332" s="54"/>
      <c r="FQ1332" s="54"/>
      <c r="FR1332" s="54"/>
      <c r="FS1332" s="54"/>
      <c r="FT1332" s="54"/>
      <c r="FU1332" s="54"/>
      <c r="FV1332" s="54"/>
      <c r="FW1332" s="54"/>
      <c r="FX1332" s="54"/>
      <c r="FY1332" s="54"/>
      <c r="FZ1332" s="54"/>
      <c r="GA1332" s="54"/>
      <c r="GB1332" s="54"/>
      <c r="GC1332" s="54"/>
      <c r="GD1332" s="54"/>
      <c r="GE1332" s="54"/>
      <c r="GF1332" s="54"/>
      <c r="GG1332" s="54"/>
      <c r="GH1332" s="54"/>
      <c r="GI1332" s="54"/>
      <c r="GJ1332" s="54"/>
      <c r="GK1332" s="54"/>
      <c r="GL1332" s="54"/>
      <c r="GM1332" s="54"/>
      <c r="GN1332" s="54"/>
      <c r="GO1332" s="54"/>
      <c r="GP1332" s="54"/>
      <c r="GQ1332" s="54"/>
      <c r="GR1332" s="54"/>
      <c r="GS1332" s="54"/>
      <c r="GT1332" s="54"/>
      <c r="GU1332" s="54"/>
      <c r="GV1332" s="54"/>
      <c r="GW1332" s="54"/>
      <c r="GX1332" s="54"/>
      <c r="GY1332" s="54"/>
      <c r="GZ1332" s="54"/>
      <c r="HA1332" s="54"/>
      <c r="HB1332" s="54"/>
      <c r="HC1332" s="54"/>
      <c r="HD1332" s="54"/>
      <c r="HE1332" s="54"/>
      <c r="HF1332" s="54"/>
      <c r="HG1332" s="54"/>
      <c r="HH1332" s="54"/>
      <c r="HI1332" s="54"/>
      <c r="HJ1332" s="54"/>
      <c r="HK1332" s="54"/>
      <c r="HL1332" s="54"/>
      <c r="HM1332" s="54"/>
      <c r="HN1332" s="54"/>
      <c r="HO1332" s="54"/>
      <c r="HP1332" s="54"/>
      <c r="HQ1332" s="54"/>
      <c r="HR1332" s="54"/>
      <c r="HS1332" s="54"/>
      <c r="HT1332" s="54"/>
      <c r="HU1332" s="54"/>
      <c r="HV1332" s="54"/>
      <c r="HW1332" s="54"/>
      <c r="HX1332" s="54"/>
      <c r="HY1332" s="54"/>
      <c r="HZ1332" s="54"/>
      <c r="IA1332" s="54"/>
      <c r="IB1332" s="54"/>
      <c r="IC1332" s="54"/>
      <c r="ID1332" s="54"/>
      <c r="IE1332" s="54"/>
      <c r="IF1332" s="54"/>
      <c r="IG1332" s="54"/>
      <c r="IH1332" s="54"/>
      <c r="II1332" s="54"/>
      <c r="IJ1332" s="54"/>
      <c r="IK1332" s="54"/>
      <c r="IL1332" s="54"/>
      <c r="IM1332" s="54"/>
      <c r="IN1332" s="54"/>
      <c r="IO1332" s="54"/>
      <c r="IP1332" s="54"/>
      <c r="IQ1332" s="54"/>
      <c r="IR1332" s="54"/>
      <c r="IS1332" s="54"/>
      <c r="IT1332" s="54"/>
      <c r="IU1332" s="54"/>
      <c r="IV1332" s="54"/>
      <c r="IW1332" s="54"/>
      <c r="IX1332" s="54"/>
      <c r="IY1332" s="54"/>
      <c r="IZ1332" s="54"/>
      <c r="JA1332" s="16"/>
      <c r="JB1332" s="16"/>
      <c r="JC1332" s="16"/>
      <c r="JD1332" s="16"/>
    </row>
    <row r="1333" spans="1:264" s="6" customFormat="1" x14ac:dyDescent="0.25">
      <c r="A1333" s="55">
        <v>1329</v>
      </c>
      <c r="B1333" s="56">
        <f>ESTUDIANTES!B1333</f>
        <v>0</v>
      </c>
      <c r="C1333" s="56">
        <f>ESTUDIANTES!C1333</f>
        <v>0</v>
      </c>
      <c r="D1333" s="97">
        <f>ESTUDIANTES!D1333</f>
        <v>0</v>
      </c>
      <c r="E1333" s="97"/>
      <c r="F1333" s="97"/>
      <c r="G1333" s="97"/>
      <c r="H1333" s="57">
        <f>ESTUDIANTES!H1333</f>
        <v>0</v>
      </c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  <c r="AL1333" s="54"/>
      <c r="AM1333" s="54"/>
      <c r="AN1333" s="54"/>
      <c r="AO1333" s="54"/>
      <c r="AP1333" s="54"/>
      <c r="AQ1333" s="54"/>
      <c r="AR1333" s="54"/>
      <c r="AS1333" s="54"/>
      <c r="AT1333" s="54"/>
      <c r="AU1333" s="54"/>
      <c r="AV1333" s="54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  <c r="BV1333" s="54"/>
      <c r="BW1333" s="54"/>
      <c r="BX1333" s="54"/>
      <c r="BY1333" s="54"/>
      <c r="BZ1333" s="54"/>
      <c r="CA1333" s="54"/>
      <c r="CB1333" s="54"/>
      <c r="CC1333" s="54"/>
      <c r="CD1333" s="54"/>
      <c r="CE1333" s="54"/>
      <c r="CF1333" s="54"/>
      <c r="CG1333" s="54"/>
      <c r="CH1333" s="54"/>
      <c r="CI1333" s="54"/>
      <c r="CJ1333" s="54"/>
      <c r="CK1333" s="54"/>
      <c r="CL1333" s="54"/>
      <c r="CM1333" s="54"/>
      <c r="CN1333" s="54"/>
      <c r="CO1333" s="54"/>
      <c r="CP1333" s="54"/>
      <c r="CQ1333" s="54"/>
      <c r="CR1333" s="54"/>
      <c r="CS1333" s="54"/>
      <c r="CT1333" s="54"/>
      <c r="CU1333" s="54"/>
      <c r="CV1333" s="54"/>
      <c r="CW1333" s="54"/>
      <c r="CX1333" s="54"/>
      <c r="CY1333" s="54"/>
      <c r="CZ1333" s="54"/>
      <c r="DA1333" s="54"/>
      <c r="DB1333" s="54"/>
      <c r="DC1333" s="54"/>
      <c r="DD1333" s="54"/>
      <c r="DE1333" s="54"/>
      <c r="DF1333" s="54"/>
      <c r="DG1333" s="54"/>
      <c r="DH1333" s="54"/>
      <c r="DI1333" s="54"/>
      <c r="DJ1333" s="54"/>
      <c r="DK1333" s="54"/>
      <c r="DL1333" s="54"/>
      <c r="DM1333" s="54"/>
      <c r="DN1333" s="54"/>
      <c r="DO1333" s="54"/>
      <c r="DP1333" s="54"/>
      <c r="DQ1333" s="54"/>
      <c r="DR1333" s="54"/>
      <c r="DS1333" s="54"/>
      <c r="DT1333" s="54"/>
      <c r="DU1333" s="54"/>
      <c r="DV1333" s="54"/>
      <c r="DW1333" s="54"/>
      <c r="DX1333" s="54"/>
      <c r="DY1333" s="54"/>
      <c r="DZ1333" s="54"/>
      <c r="EA1333" s="54"/>
      <c r="EB1333" s="54"/>
      <c r="EC1333" s="54"/>
      <c r="ED1333" s="54"/>
      <c r="EE1333" s="54"/>
      <c r="EF1333" s="54"/>
      <c r="EG1333" s="54"/>
      <c r="EH1333" s="54"/>
      <c r="EI1333" s="54"/>
      <c r="EJ1333" s="54"/>
      <c r="EK1333" s="54"/>
      <c r="EL1333" s="54"/>
      <c r="EM1333" s="54"/>
      <c r="EN1333" s="54"/>
      <c r="EO1333" s="54"/>
      <c r="EP1333" s="54"/>
      <c r="EQ1333" s="54"/>
      <c r="ER1333" s="54"/>
      <c r="ES1333" s="54"/>
      <c r="ET1333" s="54"/>
      <c r="EU1333" s="54"/>
      <c r="EV1333" s="54"/>
      <c r="EW1333" s="54"/>
      <c r="EX1333" s="54"/>
      <c r="EY1333" s="54"/>
      <c r="EZ1333" s="54"/>
      <c r="FA1333" s="54"/>
      <c r="FB1333" s="54"/>
      <c r="FC1333" s="54"/>
      <c r="FD1333" s="54"/>
      <c r="FE1333" s="54"/>
      <c r="FF1333" s="54"/>
      <c r="FG1333" s="54"/>
      <c r="FH1333" s="54"/>
      <c r="FI1333" s="54"/>
      <c r="FJ1333" s="54"/>
      <c r="FK1333" s="54"/>
      <c r="FL1333" s="54"/>
      <c r="FM1333" s="54"/>
      <c r="FN1333" s="54"/>
      <c r="FO1333" s="54"/>
      <c r="FP1333" s="54"/>
      <c r="FQ1333" s="54"/>
      <c r="FR1333" s="54"/>
      <c r="FS1333" s="54"/>
      <c r="FT1333" s="54"/>
      <c r="FU1333" s="54"/>
      <c r="FV1333" s="54"/>
      <c r="FW1333" s="54"/>
      <c r="FX1333" s="54"/>
      <c r="FY1333" s="54"/>
      <c r="FZ1333" s="54"/>
      <c r="GA1333" s="54"/>
      <c r="GB1333" s="54"/>
      <c r="GC1333" s="54"/>
      <c r="GD1333" s="54"/>
      <c r="GE1333" s="54"/>
      <c r="GF1333" s="54"/>
      <c r="GG1333" s="54"/>
      <c r="GH1333" s="54"/>
      <c r="GI1333" s="54"/>
      <c r="GJ1333" s="54"/>
      <c r="GK1333" s="54"/>
      <c r="GL1333" s="54"/>
      <c r="GM1333" s="54"/>
      <c r="GN1333" s="54"/>
      <c r="GO1333" s="54"/>
      <c r="GP1333" s="54"/>
      <c r="GQ1333" s="54"/>
      <c r="GR1333" s="54"/>
      <c r="GS1333" s="54"/>
      <c r="GT1333" s="54"/>
      <c r="GU1333" s="54"/>
      <c r="GV1333" s="54"/>
      <c r="GW1333" s="54"/>
      <c r="GX1333" s="54"/>
      <c r="GY1333" s="54"/>
      <c r="GZ1333" s="54"/>
      <c r="HA1333" s="54"/>
      <c r="HB1333" s="54"/>
      <c r="HC1333" s="54"/>
      <c r="HD1333" s="54"/>
      <c r="HE1333" s="54"/>
      <c r="HF1333" s="54"/>
      <c r="HG1333" s="54"/>
      <c r="HH1333" s="54"/>
      <c r="HI1333" s="54"/>
      <c r="HJ1333" s="54"/>
      <c r="HK1333" s="54"/>
      <c r="HL1333" s="54"/>
      <c r="HM1333" s="54"/>
      <c r="HN1333" s="54"/>
      <c r="HO1333" s="54"/>
      <c r="HP1333" s="54"/>
      <c r="HQ1333" s="54"/>
      <c r="HR1333" s="54"/>
      <c r="HS1333" s="54"/>
      <c r="HT1333" s="54"/>
      <c r="HU1333" s="54"/>
      <c r="HV1333" s="54"/>
      <c r="HW1333" s="54"/>
      <c r="HX1333" s="54"/>
      <c r="HY1333" s="54"/>
      <c r="HZ1333" s="54"/>
      <c r="IA1333" s="54"/>
      <c r="IB1333" s="54"/>
      <c r="IC1333" s="54"/>
      <c r="ID1333" s="54"/>
      <c r="IE1333" s="54"/>
      <c r="IF1333" s="54"/>
      <c r="IG1333" s="54"/>
      <c r="IH1333" s="54"/>
      <c r="II1333" s="54"/>
      <c r="IJ1333" s="54"/>
      <c r="IK1333" s="54"/>
      <c r="IL1333" s="54"/>
      <c r="IM1333" s="54"/>
      <c r="IN1333" s="54"/>
      <c r="IO1333" s="54"/>
      <c r="IP1333" s="54"/>
      <c r="IQ1333" s="54"/>
      <c r="IR1333" s="54"/>
      <c r="IS1333" s="54"/>
      <c r="IT1333" s="54"/>
      <c r="IU1333" s="54"/>
      <c r="IV1333" s="54"/>
      <c r="IW1333" s="54"/>
      <c r="IX1333" s="54"/>
      <c r="IY1333" s="54"/>
      <c r="IZ1333" s="54"/>
      <c r="JA1333" s="16"/>
      <c r="JB1333" s="16"/>
      <c r="JC1333" s="16"/>
      <c r="JD1333" s="16"/>
    </row>
    <row r="1334" spans="1:264" s="6" customFormat="1" x14ac:dyDescent="0.25">
      <c r="A1334" s="55">
        <v>1330</v>
      </c>
      <c r="B1334" s="56">
        <f>ESTUDIANTES!B1334</f>
        <v>0</v>
      </c>
      <c r="C1334" s="56">
        <f>ESTUDIANTES!C1334</f>
        <v>0</v>
      </c>
      <c r="D1334" s="97">
        <f>ESTUDIANTES!D1334</f>
        <v>0</v>
      </c>
      <c r="E1334" s="97"/>
      <c r="F1334" s="97"/>
      <c r="G1334" s="97"/>
      <c r="H1334" s="57">
        <f>ESTUDIANTES!H1334</f>
        <v>0</v>
      </c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  <c r="AL1334" s="54"/>
      <c r="AM1334" s="54"/>
      <c r="AN1334" s="54"/>
      <c r="AO1334" s="54"/>
      <c r="AP1334" s="54"/>
      <c r="AQ1334" s="54"/>
      <c r="AR1334" s="54"/>
      <c r="AS1334" s="54"/>
      <c r="AT1334" s="54"/>
      <c r="AU1334" s="54"/>
      <c r="AV1334" s="54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  <c r="BV1334" s="54"/>
      <c r="BW1334" s="54"/>
      <c r="BX1334" s="54"/>
      <c r="BY1334" s="54"/>
      <c r="BZ1334" s="54"/>
      <c r="CA1334" s="54"/>
      <c r="CB1334" s="54"/>
      <c r="CC1334" s="54"/>
      <c r="CD1334" s="54"/>
      <c r="CE1334" s="54"/>
      <c r="CF1334" s="54"/>
      <c r="CG1334" s="54"/>
      <c r="CH1334" s="54"/>
      <c r="CI1334" s="54"/>
      <c r="CJ1334" s="54"/>
      <c r="CK1334" s="54"/>
      <c r="CL1334" s="54"/>
      <c r="CM1334" s="54"/>
      <c r="CN1334" s="54"/>
      <c r="CO1334" s="54"/>
      <c r="CP1334" s="54"/>
      <c r="CQ1334" s="54"/>
      <c r="CR1334" s="54"/>
      <c r="CS1334" s="54"/>
      <c r="CT1334" s="54"/>
      <c r="CU1334" s="54"/>
      <c r="CV1334" s="54"/>
      <c r="CW1334" s="54"/>
      <c r="CX1334" s="54"/>
      <c r="CY1334" s="54"/>
      <c r="CZ1334" s="54"/>
      <c r="DA1334" s="54"/>
      <c r="DB1334" s="54"/>
      <c r="DC1334" s="54"/>
      <c r="DD1334" s="54"/>
      <c r="DE1334" s="54"/>
      <c r="DF1334" s="54"/>
      <c r="DG1334" s="54"/>
      <c r="DH1334" s="54"/>
      <c r="DI1334" s="54"/>
      <c r="DJ1334" s="54"/>
      <c r="DK1334" s="54"/>
      <c r="DL1334" s="54"/>
      <c r="DM1334" s="54"/>
      <c r="DN1334" s="54"/>
      <c r="DO1334" s="54"/>
      <c r="DP1334" s="54"/>
      <c r="DQ1334" s="54"/>
      <c r="DR1334" s="54"/>
      <c r="DS1334" s="54"/>
      <c r="DT1334" s="54"/>
      <c r="DU1334" s="54"/>
      <c r="DV1334" s="54"/>
      <c r="DW1334" s="54"/>
      <c r="DX1334" s="54"/>
      <c r="DY1334" s="54"/>
      <c r="DZ1334" s="54"/>
      <c r="EA1334" s="54"/>
      <c r="EB1334" s="54"/>
      <c r="EC1334" s="54"/>
      <c r="ED1334" s="54"/>
      <c r="EE1334" s="54"/>
      <c r="EF1334" s="54"/>
      <c r="EG1334" s="54"/>
      <c r="EH1334" s="54"/>
      <c r="EI1334" s="54"/>
      <c r="EJ1334" s="54"/>
      <c r="EK1334" s="54"/>
      <c r="EL1334" s="54"/>
      <c r="EM1334" s="54"/>
      <c r="EN1334" s="54"/>
      <c r="EO1334" s="54"/>
      <c r="EP1334" s="54"/>
      <c r="EQ1334" s="54"/>
      <c r="ER1334" s="54"/>
      <c r="ES1334" s="54"/>
      <c r="ET1334" s="54"/>
      <c r="EU1334" s="54"/>
      <c r="EV1334" s="54"/>
      <c r="EW1334" s="54"/>
      <c r="EX1334" s="54"/>
      <c r="EY1334" s="54"/>
      <c r="EZ1334" s="54"/>
      <c r="FA1334" s="54"/>
      <c r="FB1334" s="54"/>
      <c r="FC1334" s="54"/>
      <c r="FD1334" s="54"/>
      <c r="FE1334" s="54"/>
      <c r="FF1334" s="54"/>
      <c r="FG1334" s="54"/>
      <c r="FH1334" s="54"/>
      <c r="FI1334" s="54"/>
      <c r="FJ1334" s="54"/>
      <c r="FK1334" s="54"/>
      <c r="FL1334" s="54"/>
      <c r="FM1334" s="54"/>
      <c r="FN1334" s="54"/>
      <c r="FO1334" s="54"/>
      <c r="FP1334" s="54"/>
      <c r="FQ1334" s="54"/>
      <c r="FR1334" s="54"/>
      <c r="FS1334" s="54"/>
      <c r="FT1334" s="54"/>
      <c r="FU1334" s="54"/>
      <c r="FV1334" s="54"/>
      <c r="FW1334" s="54"/>
      <c r="FX1334" s="54"/>
      <c r="FY1334" s="54"/>
      <c r="FZ1334" s="54"/>
      <c r="GA1334" s="54"/>
      <c r="GB1334" s="54"/>
      <c r="GC1334" s="54"/>
      <c r="GD1334" s="54"/>
      <c r="GE1334" s="54"/>
      <c r="GF1334" s="54"/>
      <c r="GG1334" s="54"/>
      <c r="GH1334" s="54"/>
      <c r="GI1334" s="54"/>
      <c r="GJ1334" s="54"/>
      <c r="GK1334" s="54"/>
      <c r="GL1334" s="54"/>
      <c r="GM1334" s="54"/>
      <c r="GN1334" s="54"/>
      <c r="GO1334" s="54"/>
      <c r="GP1334" s="54"/>
      <c r="GQ1334" s="54"/>
      <c r="GR1334" s="54"/>
      <c r="GS1334" s="54"/>
      <c r="GT1334" s="54"/>
      <c r="GU1334" s="54"/>
      <c r="GV1334" s="54"/>
      <c r="GW1334" s="54"/>
      <c r="GX1334" s="54"/>
      <c r="GY1334" s="54"/>
      <c r="GZ1334" s="54"/>
      <c r="HA1334" s="54"/>
      <c r="HB1334" s="54"/>
      <c r="HC1334" s="54"/>
      <c r="HD1334" s="54"/>
      <c r="HE1334" s="54"/>
      <c r="HF1334" s="54"/>
      <c r="HG1334" s="54"/>
      <c r="HH1334" s="54"/>
      <c r="HI1334" s="54"/>
      <c r="HJ1334" s="54"/>
      <c r="HK1334" s="54"/>
      <c r="HL1334" s="54"/>
      <c r="HM1334" s="54"/>
      <c r="HN1334" s="54"/>
      <c r="HO1334" s="54"/>
      <c r="HP1334" s="54"/>
      <c r="HQ1334" s="54"/>
      <c r="HR1334" s="54"/>
      <c r="HS1334" s="54"/>
      <c r="HT1334" s="54"/>
      <c r="HU1334" s="54"/>
      <c r="HV1334" s="54"/>
      <c r="HW1334" s="54"/>
      <c r="HX1334" s="54"/>
      <c r="HY1334" s="54"/>
      <c r="HZ1334" s="54"/>
      <c r="IA1334" s="54"/>
      <c r="IB1334" s="54"/>
      <c r="IC1334" s="54"/>
      <c r="ID1334" s="54"/>
      <c r="IE1334" s="54"/>
      <c r="IF1334" s="54"/>
      <c r="IG1334" s="54"/>
      <c r="IH1334" s="54"/>
      <c r="II1334" s="54"/>
      <c r="IJ1334" s="54"/>
      <c r="IK1334" s="54"/>
      <c r="IL1334" s="54"/>
      <c r="IM1334" s="54"/>
      <c r="IN1334" s="54"/>
      <c r="IO1334" s="54"/>
      <c r="IP1334" s="54"/>
      <c r="IQ1334" s="54"/>
      <c r="IR1334" s="54"/>
      <c r="IS1334" s="54"/>
      <c r="IT1334" s="54"/>
      <c r="IU1334" s="54"/>
      <c r="IV1334" s="54"/>
      <c r="IW1334" s="54"/>
      <c r="IX1334" s="54"/>
      <c r="IY1334" s="54"/>
      <c r="IZ1334" s="54"/>
      <c r="JA1334" s="16"/>
      <c r="JB1334" s="16"/>
      <c r="JC1334" s="16"/>
      <c r="JD1334" s="16"/>
    </row>
    <row r="1335" spans="1:264" s="6" customFormat="1" x14ac:dyDescent="0.25">
      <c r="A1335" s="55">
        <v>1331</v>
      </c>
      <c r="B1335" s="56">
        <f>ESTUDIANTES!B1335</f>
        <v>0</v>
      </c>
      <c r="C1335" s="56">
        <f>ESTUDIANTES!C1335</f>
        <v>0</v>
      </c>
      <c r="D1335" s="97">
        <f>ESTUDIANTES!D1335</f>
        <v>0</v>
      </c>
      <c r="E1335" s="97"/>
      <c r="F1335" s="97"/>
      <c r="G1335" s="97"/>
      <c r="H1335" s="57">
        <f>ESTUDIANTES!H1335</f>
        <v>0</v>
      </c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  <c r="AL1335" s="54"/>
      <c r="AM1335" s="54"/>
      <c r="AN1335" s="54"/>
      <c r="AO1335" s="54"/>
      <c r="AP1335" s="54"/>
      <c r="AQ1335" s="54"/>
      <c r="AR1335" s="54"/>
      <c r="AS1335" s="54"/>
      <c r="AT1335" s="54"/>
      <c r="AU1335" s="54"/>
      <c r="AV1335" s="54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  <c r="BV1335" s="54"/>
      <c r="BW1335" s="54"/>
      <c r="BX1335" s="54"/>
      <c r="BY1335" s="54"/>
      <c r="BZ1335" s="54"/>
      <c r="CA1335" s="54"/>
      <c r="CB1335" s="54"/>
      <c r="CC1335" s="54"/>
      <c r="CD1335" s="54"/>
      <c r="CE1335" s="54"/>
      <c r="CF1335" s="54"/>
      <c r="CG1335" s="54"/>
      <c r="CH1335" s="54"/>
      <c r="CI1335" s="54"/>
      <c r="CJ1335" s="54"/>
      <c r="CK1335" s="54"/>
      <c r="CL1335" s="54"/>
      <c r="CM1335" s="54"/>
      <c r="CN1335" s="54"/>
      <c r="CO1335" s="54"/>
      <c r="CP1335" s="54"/>
      <c r="CQ1335" s="54"/>
      <c r="CR1335" s="54"/>
      <c r="CS1335" s="54"/>
      <c r="CT1335" s="54"/>
      <c r="CU1335" s="54"/>
      <c r="CV1335" s="54"/>
      <c r="CW1335" s="54"/>
      <c r="CX1335" s="54"/>
      <c r="CY1335" s="54"/>
      <c r="CZ1335" s="54"/>
      <c r="DA1335" s="54"/>
      <c r="DB1335" s="54"/>
      <c r="DC1335" s="54"/>
      <c r="DD1335" s="54"/>
      <c r="DE1335" s="54"/>
      <c r="DF1335" s="54"/>
      <c r="DG1335" s="54"/>
      <c r="DH1335" s="54"/>
      <c r="DI1335" s="54"/>
      <c r="DJ1335" s="54"/>
      <c r="DK1335" s="54"/>
      <c r="DL1335" s="54"/>
      <c r="DM1335" s="54"/>
      <c r="DN1335" s="54"/>
      <c r="DO1335" s="54"/>
      <c r="DP1335" s="54"/>
      <c r="DQ1335" s="54"/>
      <c r="DR1335" s="54"/>
      <c r="DS1335" s="54"/>
      <c r="DT1335" s="54"/>
      <c r="DU1335" s="54"/>
      <c r="DV1335" s="54"/>
      <c r="DW1335" s="54"/>
      <c r="DX1335" s="54"/>
      <c r="DY1335" s="54"/>
      <c r="DZ1335" s="54"/>
      <c r="EA1335" s="54"/>
      <c r="EB1335" s="54"/>
      <c r="EC1335" s="54"/>
      <c r="ED1335" s="54"/>
      <c r="EE1335" s="54"/>
      <c r="EF1335" s="54"/>
      <c r="EG1335" s="54"/>
      <c r="EH1335" s="54"/>
      <c r="EI1335" s="54"/>
      <c r="EJ1335" s="54"/>
      <c r="EK1335" s="54"/>
      <c r="EL1335" s="54"/>
      <c r="EM1335" s="54"/>
      <c r="EN1335" s="54"/>
      <c r="EO1335" s="54"/>
      <c r="EP1335" s="54"/>
      <c r="EQ1335" s="54"/>
      <c r="ER1335" s="54"/>
      <c r="ES1335" s="54"/>
      <c r="ET1335" s="54"/>
      <c r="EU1335" s="54"/>
      <c r="EV1335" s="54"/>
      <c r="EW1335" s="54"/>
      <c r="EX1335" s="54"/>
      <c r="EY1335" s="54"/>
      <c r="EZ1335" s="54"/>
      <c r="FA1335" s="54"/>
      <c r="FB1335" s="54"/>
      <c r="FC1335" s="54"/>
      <c r="FD1335" s="54"/>
      <c r="FE1335" s="54"/>
      <c r="FF1335" s="54"/>
      <c r="FG1335" s="54"/>
      <c r="FH1335" s="54"/>
      <c r="FI1335" s="54"/>
      <c r="FJ1335" s="54"/>
      <c r="FK1335" s="54"/>
      <c r="FL1335" s="54"/>
      <c r="FM1335" s="54"/>
      <c r="FN1335" s="54"/>
      <c r="FO1335" s="54"/>
      <c r="FP1335" s="54"/>
      <c r="FQ1335" s="54"/>
      <c r="FR1335" s="54"/>
      <c r="FS1335" s="54"/>
      <c r="FT1335" s="54"/>
      <c r="FU1335" s="54"/>
      <c r="FV1335" s="54"/>
      <c r="FW1335" s="54"/>
      <c r="FX1335" s="54"/>
      <c r="FY1335" s="54"/>
      <c r="FZ1335" s="54"/>
      <c r="GA1335" s="54"/>
      <c r="GB1335" s="54"/>
      <c r="GC1335" s="54"/>
      <c r="GD1335" s="54"/>
      <c r="GE1335" s="54"/>
      <c r="GF1335" s="54"/>
      <c r="GG1335" s="54"/>
      <c r="GH1335" s="54"/>
      <c r="GI1335" s="54"/>
      <c r="GJ1335" s="54"/>
      <c r="GK1335" s="54"/>
      <c r="GL1335" s="54"/>
      <c r="GM1335" s="54"/>
      <c r="GN1335" s="54"/>
      <c r="GO1335" s="54"/>
      <c r="GP1335" s="54"/>
      <c r="GQ1335" s="54"/>
      <c r="GR1335" s="54"/>
      <c r="GS1335" s="54"/>
      <c r="GT1335" s="54"/>
      <c r="GU1335" s="54"/>
      <c r="GV1335" s="54"/>
      <c r="GW1335" s="54"/>
      <c r="GX1335" s="54"/>
      <c r="GY1335" s="54"/>
      <c r="GZ1335" s="54"/>
      <c r="HA1335" s="54"/>
      <c r="HB1335" s="54"/>
      <c r="HC1335" s="54"/>
      <c r="HD1335" s="54"/>
      <c r="HE1335" s="54"/>
      <c r="HF1335" s="54"/>
      <c r="HG1335" s="54"/>
      <c r="HH1335" s="54"/>
      <c r="HI1335" s="54"/>
      <c r="HJ1335" s="54"/>
      <c r="HK1335" s="54"/>
      <c r="HL1335" s="54"/>
      <c r="HM1335" s="54"/>
      <c r="HN1335" s="54"/>
      <c r="HO1335" s="54"/>
      <c r="HP1335" s="54"/>
      <c r="HQ1335" s="54"/>
      <c r="HR1335" s="54"/>
      <c r="HS1335" s="54"/>
      <c r="HT1335" s="54"/>
      <c r="HU1335" s="54"/>
      <c r="HV1335" s="54"/>
      <c r="HW1335" s="54"/>
      <c r="HX1335" s="54"/>
      <c r="HY1335" s="54"/>
      <c r="HZ1335" s="54"/>
      <c r="IA1335" s="54"/>
      <c r="IB1335" s="54"/>
      <c r="IC1335" s="54"/>
      <c r="ID1335" s="54"/>
      <c r="IE1335" s="54"/>
      <c r="IF1335" s="54"/>
      <c r="IG1335" s="54"/>
      <c r="IH1335" s="54"/>
      <c r="II1335" s="54"/>
      <c r="IJ1335" s="54"/>
      <c r="IK1335" s="54"/>
      <c r="IL1335" s="54"/>
      <c r="IM1335" s="54"/>
      <c r="IN1335" s="54"/>
      <c r="IO1335" s="54"/>
      <c r="IP1335" s="54"/>
      <c r="IQ1335" s="54"/>
      <c r="IR1335" s="54"/>
      <c r="IS1335" s="54"/>
      <c r="IT1335" s="54"/>
      <c r="IU1335" s="54"/>
      <c r="IV1335" s="54"/>
      <c r="IW1335" s="54"/>
      <c r="IX1335" s="54"/>
      <c r="IY1335" s="54"/>
      <c r="IZ1335" s="54"/>
      <c r="JA1335" s="16"/>
      <c r="JB1335" s="16"/>
      <c r="JC1335" s="16"/>
      <c r="JD1335" s="16"/>
    </row>
    <row r="1336" spans="1:264" s="6" customFormat="1" x14ac:dyDescent="0.25">
      <c r="A1336" s="55">
        <v>1332</v>
      </c>
      <c r="B1336" s="56">
        <f>ESTUDIANTES!B1336</f>
        <v>0</v>
      </c>
      <c r="C1336" s="56">
        <f>ESTUDIANTES!C1336</f>
        <v>0</v>
      </c>
      <c r="D1336" s="97">
        <f>ESTUDIANTES!D1336</f>
        <v>0</v>
      </c>
      <c r="E1336" s="97"/>
      <c r="F1336" s="97"/>
      <c r="G1336" s="97"/>
      <c r="H1336" s="57">
        <f>ESTUDIANTES!H1336</f>
        <v>0</v>
      </c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  <c r="T1336" s="54"/>
      <c r="U1336" s="54"/>
      <c r="V1336" s="54"/>
      <c r="W1336" s="54"/>
      <c r="X1336" s="54"/>
      <c r="Y1336" s="54"/>
      <c r="Z1336" s="54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  <c r="AL1336" s="54"/>
      <c r="AM1336" s="54"/>
      <c r="AN1336" s="54"/>
      <c r="AO1336" s="54"/>
      <c r="AP1336" s="54"/>
      <c r="AQ1336" s="54"/>
      <c r="AR1336" s="54"/>
      <c r="AS1336" s="54"/>
      <c r="AT1336" s="54"/>
      <c r="AU1336" s="54"/>
      <c r="AV1336" s="54"/>
      <c r="AW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  <c r="BO1336" s="54"/>
      <c r="BP1336" s="54"/>
      <c r="BQ1336" s="54"/>
      <c r="BR1336" s="54"/>
      <c r="BS1336" s="54"/>
      <c r="BT1336" s="54"/>
      <c r="BU1336" s="54"/>
      <c r="BV1336" s="54"/>
      <c r="BW1336" s="54"/>
      <c r="BX1336" s="54"/>
      <c r="BY1336" s="54"/>
      <c r="BZ1336" s="54"/>
      <c r="CA1336" s="54"/>
      <c r="CB1336" s="54"/>
      <c r="CC1336" s="54"/>
      <c r="CD1336" s="54"/>
      <c r="CE1336" s="54"/>
      <c r="CF1336" s="54"/>
      <c r="CG1336" s="54"/>
      <c r="CH1336" s="54"/>
      <c r="CI1336" s="54"/>
      <c r="CJ1336" s="54"/>
      <c r="CK1336" s="54"/>
      <c r="CL1336" s="54"/>
      <c r="CM1336" s="54"/>
      <c r="CN1336" s="54"/>
      <c r="CO1336" s="54"/>
      <c r="CP1336" s="54"/>
      <c r="CQ1336" s="54"/>
      <c r="CR1336" s="54"/>
      <c r="CS1336" s="54"/>
      <c r="CT1336" s="54"/>
      <c r="CU1336" s="54"/>
      <c r="CV1336" s="54"/>
      <c r="CW1336" s="54"/>
      <c r="CX1336" s="54"/>
      <c r="CY1336" s="54"/>
      <c r="CZ1336" s="54"/>
      <c r="DA1336" s="54"/>
      <c r="DB1336" s="54"/>
      <c r="DC1336" s="54"/>
      <c r="DD1336" s="54"/>
      <c r="DE1336" s="54"/>
      <c r="DF1336" s="54"/>
      <c r="DG1336" s="54"/>
      <c r="DH1336" s="54"/>
      <c r="DI1336" s="54"/>
      <c r="DJ1336" s="54"/>
      <c r="DK1336" s="54"/>
      <c r="DL1336" s="54"/>
      <c r="DM1336" s="54"/>
      <c r="DN1336" s="54"/>
      <c r="DO1336" s="54"/>
      <c r="DP1336" s="54"/>
      <c r="DQ1336" s="54"/>
      <c r="DR1336" s="54"/>
      <c r="DS1336" s="54"/>
      <c r="DT1336" s="54"/>
      <c r="DU1336" s="54"/>
      <c r="DV1336" s="54"/>
      <c r="DW1336" s="54"/>
      <c r="DX1336" s="54"/>
      <c r="DY1336" s="54"/>
      <c r="DZ1336" s="54"/>
      <c r="EA1336" s="54"/>
      <c r="EB1336" s="54"/>
      <c r="EC1336" s="54"/>
      <c r="ED1336" s="54"/>
      <c r="EE1336" s="54"/>
      <c r="EF1336" s="54"/>
      <c r="EG1336" s="54"/>
      <c r="EH1336" s="54"/>
      <c r="EI1336" s="54"/>
      <c r="EJ1336" s="54"/>
      <c r="EK1336" s="54"/>
      <c r="EL1336" s="54"/>
      <c r="EM1336" s="54"/>
      <c r="EN1336" s="54"/>
      <c r="EO1336" s="54"/>
      <c r="EP1336" s="54"/>
      <c r="EQ1336" s="54"/>
      <c r="ER1336" s="54"/>
      <c r="ES1336" s="54"/>
      <c r="ET1336" s="54"/>
      <c r="EU1336" s="54"/>
      <c r="EV1336" s="54"/>
      <c r="EW1336" s="54"/>
      <c r="EX1336" s="54"/>
      <c r="EY1336" s="54"/>
      <c r="EZ1336" s="54"/>
      <c r="FA1336" s="54"/>
      <c r="FB1336" s="54"/>
      <c r="FC1336" s="54"/>
      <c r="FD1336" s="54"/>
      <c r="FE1336" s="54"/>
      <c r="FF1336" s="54"/>
      <c r="FG1336" s="54"/>
      <c r="FH1336" s="54"/>
      <c r="FI1336" s="54"/>
      <c r="FJ1336" s="54"/>
      <c r="FK1336" s="54"/>
      <c r="FL1336" s="54"/>
      <c r="FM1336" s="54"/>
      <c r="FN1336" s="54"/>
      <c r="FO1336" s="54"/>
      <c r="FP1336" s="54"/>
      <c r="FQ1336" s="54"/>
      <c r="FR1336" s="54"/>
      <c r="FS1336" s="54"/>
      <c r="FT1336" s="54"/>
      <c r="FU1336" s="54"/>
      <c r="FV1336" s="54"/>
      <c r="FW1336" s="54"/>
      <c r="FX1336" s="54"/>
      <c r="FY1336" s="54"/>
      <c r="FZ1336" s="54"/>
      <c r="GA1336" s="54"/>
      <c r="GB1336" s="54"/>
      <c r="GC1336" s="54"/>
      <c r="GD1336" s="54"/>
      <c r="GE1336" s="54"/>
      <c r="GF1336" s="54"/>
      <c r="GG1336" s="54"/>
      <c r="GH1336" s="54"/>
      <c r="GI1336" s="54"/>
      <c r="GJ1336" s="54"/>
      <c r="GK1336" s="54"/>
      <c r="GL1336" s="54"/>
      <c r="GM1336" s="54"/>
      <c r="GN1336" s="54"/>
      <c r="GO1336" s="54"/>
      <c r="GP1336" s="54"/>
      <c r="GQ1336" s="54"/>
      <c r="GR1336" s="54"/>
      <c r="GS1336" s="54"/>
      <c r="GT1336" s="54"/>
      <c r="GU1336" s="54"/>
      <c r="GV1336" s="54"/>
      <c r="GW1336" s="54"/>
      <c r="GX1336" s="54"/>
      <c r="GY1336" s="54"/>
      <c r="GZ1336" s="54"/>
      <c r="HA1336" s="54"/>
      <c r="HB1336" s="54"/>
      <c r="HC1336" s="54"/>
      <c r="HD1336" s="54"/>
      <c r="HE1336" s="54"/>
      <c r="HF1336" s="54"/>
      <c r="HG1336" s="54"/>
      <c r="HH1336" s="54"/>
      <c r="HI1336" s="54"/>
      <c r="HJ1336" s="54"/>
      <c r="HK1336" s="54"/>
      <c r="HL1336" s="54"/>
      <c r="HM1336" s="54"/>
      <c r="HN1336" s="54"/>
      <c r="HO1336" s="54"/>
      <c r="HP1336" s="54"/>
      <c r="HQ1336" s="54"/>
      <c r="HR1336" s="54"/>
      <c r="HS1336" s="54"/>
      <c r="HT1336" s="54"/>
      <c r="HU1336" s="54"/>
      <c r="HV1336" s="54"/>
      <c r="HW1336" s="54"/>
      <c r="HX1336" s="54"/>
      <c r="HY1336" s="54"/>
      <c r="HZ1336" s="54"/>
      <c r="IA1336" s="54"/>
      <c r="IB1336" s="54"/>
      <c r="IC1336" s="54"/>
      <c r="ID1336" s="54"/>
      <c r="IE1336" s="54"/>
      <c r="IF1336" s="54"/>
      <c r="IG1336" s="54"/>
      <c r="IH1336" s="54"/>
      <c r="II1336" s="54"/>
      <c r="IJ1336" s="54"/>
      <c r="IK1336" s="54"/>
      <c r="IL1336" s="54"/>
      <c r="IM1336" s="54"/>
      <c r="IN1336" s="54"/>
      <c r="IO1336" s="54"/>
      <c r="IP1336" s="54"/>
      <c r="IQ1336" s="54"/>
      <c r="IR1336" s="54"/>
      <c r="IS1336" s="54"/>
      <c r="IT1336" s="54"/>
      <c r="IU1336" s="54"/>
      <c r="IV1336" s="54"/>
      <c r="IW1336" s="54"/>
      <c r="IX1336" s="54"/>
      <c r="IY1336" s="54"/>
      <c r="IZ1336" s="54"/>
      <c r="JA1336" s="16"/>
      <c r="JB1336" s="16"/>
      <c r="JC1336" s="16"/>
      <c r="JD1336" s="16"/>
    </row>
    <row r="1337" spans="1:264" s="6" customFormat="1" x14ac:dyDescent="0.25">
      <c r="A1337" s="55">
        <v>1333</v>
      </c>
      <c r="B1337" s="56">
        <f>ESTUDIANTES!B1337</f>
        <v>0</v>
      </c>
      <c r="C1337" s="56">
        <f>ESTUDIANTES!C1337</f>
        <v>0</v>
      </c>
      <c r="D1337" s="97">
        <f>ESTUDIANTES!D1337</f>
        <v>0</v>
      </c>
      <c r="E1337" s="97"/>
      <c r="F1337" s="97"/>
      <c r="G1337" s="97"/>
      <c r="H1337" s="57">
        <f>ESTUDIANTES!H1337</f>
        <v>0</v>
      </c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  <c r="AL1337" s="54"/>
      <c r="AM1337" s="54"/>
      <c r="AN1337" s="54"/>
      <c r="AO1337" s="54"/>
      <c r="AP1337" s="54"/>
      <c r="AQ1337" s="54"/>
      <c r="AR1337" s="54"/>
      <c r="AS1337" s="54"/>
      <c r="AT1337" s="54"/>
      <c r="AU1337" s="54"/>
      <c r="AV1337" s="54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  <c r="BV1337" s="54"/>
      <c r="BW1337" s="54"/>
      <c r="BX1337" s="54"/>
      <c r="BY1337" s="54"/>
      <c r="BZ1337" s="54"/>
      <c r="CA1337" s="54"/>
      <c r="CB1337" s="54"/>
      <c r="CC1337" s="54"/>
      <c r="CD1337" s="54"/>
      <c r="CE1337" s="54"/>
      <c r="CF1337" s="54"/>
      <c r="CG1337" s="54"/>
      <c r="CH1337" s="54"/>
      <c r="CI1337" s="54"/>
      <c r="CJ1337" s="54"/>
      <c r="CK1337" s="54"/>
      <c r="CL1337" s="54"/>
      <c r="CM1337" s="54"/>
      <c r="CN1337" s="54"/>
      <c r="CO1337" s="54"/>
      <c r="CP1337" s="54"/>
      <c r="CQ1337" s="54"/>
      <c r="CR1337" s="54"/>
      <c r="CS1337" s="54"/>
      <c r="CT1337" s="54"/>
      <c r="CU1337" s="54"/>
      <c r="CV1337" s="54"/>
      <c r="CW1337" s="54"/>
      <c r="CX1337" s="54"/>
      <c r="CY1337" s="54"/>
      <c r="CZ1337" s="54"/>
      <c r="DA1337" s="54"/>
      <c r="DB1337" s="54"/>
      <c r="DC1337" s="54"/>
      <c r="DD1337" s="54"/>
      <c r="DE1337" s="54"/>
      <c r="DF1337" s="54"/>
      <c r="DG1337" s="54"/>
      <c r="DH1337" s="54"/>
      <c r="DI1337" s="54"/>
      <c r="DJ1337" s="54"/>
      <c r="DK1337" s="54"/>
      <c r="DL1337" s="54"/>
      <c r="DM1337" s="54"/>
      <c r="DN1337" s="54"/>
      <c r="DO1337" s="54"/>
      <c r="DP1337" s="54"/>
      <c r="DQ1337" s="54"/>
      <c r="DR1337" s="54"/>
      <c r="DS1337" s="54"/>
      <c r="DT1337" s="54"/>
      <c r="DU1337" s="54"/>
      <c r="DV1337" s="54"/>
      <c r="DW1337" s="54"/>
      <c r="DX1337" s="54"/>
      <c r="DY1337" s="54"/>
      <c r="DZ1337" s="54"/>
      <c r="EA1337" s="54"/>
      <c r="EB1337" s="54"/>
      <c r="EC1337" s="54"/>
      <c r="ED1337" s="54"/>
      <c r="EE1337" s="54"/>
      <c r="EF1337" s="54"/>
      <c r="EG1337" s="54"/>
      <c r="EH1337" s="54"/>
      <c r="EI1337" s="54"/>
      <c r="EJ1337" s="54"/>
      <c r="EK1337" s="54"/>
      <c r="EL1337" s="54"/>
      <c r="EM1337" s="54"/>
      <c r="EN1337" s="54"/>
      <c r="EO1337" s="54"/>
      <c r="EP1337" s="54"/>
      <c r="EQ1337" s="54"/>
      <c r="ER1337" s="54"/>
      <c r="ES1337" s="54"/>
      <c r="ET1337" s="54"/>
      <c r="EU1337" s="54"/>
      <c r="EV1337" s="54"/>
      <c r="EW1337" s="54"/>
      <c r="EX1337" s="54"/>
      <c r="EY1337" s="54"/>
      <c r="EZ1337" s="54"/>
      <c r="FA1337" s="54"/>
      <c r="FB1337" s="54"/>
      <c r="FC1337" s="54"/>
      <c r="FD1337" s="54"/>
      <c r="FE1337" s="54"/>
      <c r="FF1337" s="54"/>
      <c r="FG1337" s="54"/>
      <c r="FH1337" s="54"/>
      <c r="FI1337" s="54"/>
      <c r="FJ1337" s="54"/>
      <c r="FK1337" s="54"/>
      <c r="FL1337" s="54"/>
      <c r="FM1337" s="54"/>
      <c r="FN1337" s="54"/>
      <c r="FO1337" s="54"/>
      <c r="FP1337" s="54"/>
      <c r="FQ1337" s="54"/>
      <c r="FR1337" s="54"/>
      <c r="FS1337" s="54"/>
      <c r="FT1337" s="54"/>
      <c r="FU1337" s="54"/>
      <c r="FV1337" s="54"/>
      <c r="FW1337" s="54"/>
      <c r="FX1337" s="54"/>
      <c r="FY1337" s="54"/>
      <c r="FZ1337" s="54"/>
      <c r="GA1337" s="54"/>
      <c r="GB1337" s="54"/>
      <c r="GC1337" s="54"/>
      <c r="GD1337" s="54"/>
      <c r="GE1337" s="54"/>
      <c r="GF1337" s="54"/>
      <c r="GG1337" s="54"/>
      <c r="GH1337" s="54"/>
      <c r="GI1337" s="54"/>
      <c r="GJ1337" s="54"/>
      <c r="GK1337" s="54"/>
      <c r="GL1337" s="54"/>
      <c r="GM1337" s="54"/>
      <c r="GN1337" s="54"/>
      <c r="GO1337" s="54"/>
      <c r="GP1337" s="54"/>
      <c r="GQ1337" s="54"/>
      <c r="GR1337" s="54"/>
      <c r="GS1337" s="54"/>
      <c r="GT1337" s="54"/>
      <c r="GU1337" s="54"/>
      <c r="GV1337" s="54"/>
      <c r="GW1337" s="54"/>
      <c r="GX1337" s="54"/>
      <c r="GY1337" s="54"/>
      <c r="GZ1337" s="54"/>
      <c r="HA1337" s="54"/>
      <c r="HB1337" s="54"/>
      <c r="HC1337" s="54"/>
      <c r="HD1337" s="54"/>
      <c r="HE1337" s="54"/>
      <c r="HF1337" s="54"/>
      <c r="HG1337" s="54"/>
      <c r="HH1337" s="54"/>
      <c r="HI1337" s="54"/>
      <c r="HJ1337" s="54"/>
      <c r="HK1337" s="54"/>
      <c r="HL1337" s="54"/>
      <c r="HM1337" s="54"/>
      <c r="HN1337" s="54"/>
      <c r="HO1337" s="54"/>
      <c r="HP1337" s="54"/>
      <c r="HQ1337" s="54"/>
      <c r="HR1337" s="54"/>
      <c r="HS1337" s="54"/>
      <c r="HT1337" s="54"/>
      <c r="HU1337" s="54"/>
      <c r="HV1337" s="54"/>
      <c r="HW1337" s="54"/>
      <c r="HX1337" s="54"/>
      <c r="HY1337" s="54"/>
      <c r="HZ1337" s="54"/>
      <c r="IA1337" s="54"/>
      <c r="IB1337" s="54"/>
      <c r="IC1337" s="54"/>
      <c r="ID1337" s="54"/>
      <c r="IE1337" s="54"/>
      <c r="IF1337" s="54"/>
      <c r="IG1337" s="54"/>
      <c r="IH1337" s="54"/>
      <c r="II1337" s="54"/>
      <c r="IJ1337" s="54"/>
      <c r="IK1337" s="54"/>
      <c r="IL1337" s="54"/>
      <c r="IM1337" s="54"/>
      <c r="IN1337" s="54"/>
      <c r="IO1337" s="54"/>
      <c r="IP1337" s="54"/>
      <c r="IQ1337" s="54"/>
      <c r="IR1337" s="54"/>
      <c r="IS1337" s="54"/>
      <c r="IT1337" s="54"/>
      <c r="IU1337" s="54"/>
      <c r="IV1337" s="54"/>
      <c r="IW1337" s="54"/>
      <c r="IX1337" s="54"/>
      <c r="IY1337" s="54"/>
      <c r="IZ1337" s="54"/>
      <c r="JA1337" s="16"/>
      <c r="JB1337" s="16"/>
      <c r="JC1337" s="16"/>
      <c r="JD1337" s="16"/>
    </row>
    <row r="1338" spans="1:264" s="6" customFormat="1" x14ac:dyDescent="0.25">
      <c r="A1338" s="55">
        <v>1334</v>
      </c>
      <c r="B1338" s="56">
        <f>ESTUDIANTES!B1338</f>
        <v>0</v>
      </c>
      <c r="C1338" s="56">
        <f>ESTUDIANTES!C1338</f>
        <v>0</v>
      </c>
      <c r="D1338" s="97">
        <f>ESTUDIANTES!D1338</f>
        <v>0</v>
      </c>
      <c r="E1338" s="97"/>
      <c r="F1338" s="97"/>
      <c r="G1338" s="97"/>
      <c r="H1338" s="57">
        <f>ESTUDIANTES!H1338</f>
        <v>0</v>
      </c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  <c r="AL1338" s="54"/>
      <c r="AM1338" s="54"/>
      <c r="AN1338" s="54"/>
      <c r="AO1338" s="54"/>
      <c r="AP1338" s="54"/>
      <c r="AQ1338" s="54"/>
      <c r="AR1338" s="54"/>
      <c r="AS1338" s="54"/>
      <c r="AT1338" s="54"/>
      <c r="AU1338" s="54"/>
      <c r="AV1338" s="54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  <c r="BV1338" s="54"/>
      <c r="BW1338" s="54"/>
      <c r="BX1338" s="54"/>
      <c r="BY1338" s="54"/>
      <c r="BZ1338" s="54"/>
      <c r="CA1338" s="54"/>
      <c r="CB1338" s="54"/>
      <c r="CC1338" s="54"/>
      <c r="CD1338" s="54"/>
      <c r="CE1338" s="54"/>
      <c r="CF1338" s="54"/>
      <c r="CG1338" s="54"/>
      <c r="CH1338" s="54"/>
      <c r="CI1338" s="54"/>
      <c r="CJ1338" s="54"/>
      <c r="CK1338" s="54"/>
      <c r="CL1338" s="54"/>
      <c r="CM1338" s="54"/>
      <c r="CN1338" s="54"/>
      <c r="CO1338" s="54"/>
      <c r="CP1338" s="54"/>
      <c r="CQ1338" s="54"/>
      <c r="CR1338" s="54"/>
      <c r="CS1338" s="54"/>
      <c r="CT1338" s="54"/>
      <c r="CU1338" s="54"/>
      <c r="CV1338" s="54"/>
      <c r="CW1338" s="54"/>
      <c r="CX1338" s="54"/>
      <c r="CY1338" s="54"/>
      <c r="CZ1338" s="54"/>
      <c r="DA1338" s="54"/>
      <c r="DB1338" s="54"/>
      <c r="DC1338" s="54"/>
      <c r="DD1338" s="54"/>
      <c r="DE1338" s="54"/>
      <c r="DF1338" s="54"/>
      <c r="DG1338" s="54"/>
      <c r="DH1338" s="54"/>
      <c r="DI1338" s="54"/>
      <c r="DJ1338" s="54"/>
      <c r="DK1338" s="54"/>
      <c r="DL1338" s="54"/>
      <c r="DM1338" s="54"/>
      <c r="DN1338" s="54"/>
      <c r="DO1338" s="54"/>
      <c r="DP1338" s="54"/>
      <c r="DQ1338" s="54"/>
      <c r="DR1338" s="54"/>
      <c r="DS1338" s="54"/>
      <c r="DT1338" s="54"/>
      <c r="DU1338" s="54"/>
      <c r="DV1338" s="54"/>
      <c r="DW1338" s="54"/>
      <c r="DX1338" s="54"/>
      <c r="DY1338" s="54"/>
      <c r="DZ1338" s="54"/>
      <c r="EA1338" s="54"/>
      <c r="EB1338" s="54"/>
      <c r="EC1338" s="54"/>
      <c r="ED1338" s="54"/>
      <c r="EE1338" s="54"/>
      <c r="EF1338" s="54"/>
      <c r="EG1338" s="54"/>
      <c r="EH1338" s="54"/>
      <c r="EI1338" s="54"/>
      <c r="EJ1338" s="54"/>
      <c r="EK1338" s="54"/>
      <c r="EL1338" s="54"/>
      <c r="EM1338" s="54"/>
      <c r="EN1338" s="54"/>
      <c r="EO1338" s="54"/>
      <c r="EP1338" s="54"/>
      <c r="EQ1338" s="54"/>
      <c r="ER1338" s="54"/>
      <c r="ES1338" s="54"/>
      <c r="ET1338" s="54"/>
      <c r="EU1338" s="54"/>
      <c r="EV1338" s="54"/>
      <c r="EW1338" s="54"/>
      <c r="EX1338" s="54"/>
      <c r="EY1338" s="54"/>
      <c r="EZ1338" s="54"/>
      <c r="FA1338" s="54"/>
      <c r="FB1338" s="54"/>
      <c r="FC1338" s="54"/>
      <c r="FD1338" s="54"/>
      <c r="FE1338" s="54"/>
      <c r="FF1338" s="54"/>
      <c r="FG1338" s="54"/>
      <c r="FH1338" s="54"/>
      <c r="FI1338" s="54"/>
      <c r="FJ1338" s="54"/>
      <c r="FK1338" s="54"/>
      <c r="FL1338" s="54"/>
      <c r="FM1338" s="54"/>
      <c r="FN1338" s="54"/>
      <c r="FO1338" s="54"/>
      <c r="FP1338" s="54"/>
      <c r="FQ1338" s="54"/>
      <c r="FR1338" s="54"/>
      <c r="FS1338" s="54"/>
      <c r="FT1338" s="54"/>
      <c r="FU1338" s="54"/>
      <c r="FV1338" s="54"/>
      <c r="FW1338" s="54"/>
      <c r="FX1338" s="54"/>
      <c r="FY1338" s="54"/>
      <c r="FZ1338" s="54"/>
      <c r="GA1338" s="54"/>
      <c r="GB1338" s="54"/>
      <c r="GC1338" s="54"/>
      <c r="GD1338" s="54"/>
      <c r="GE1338" s="54"/>
      <c r="GF1338" s="54"/>
      <c r="GG1338" s="54"/>
      <c r="GH1338" s="54"/>
      <c r="GI1338" s="54"/>
      <c r="GJ1338" s="54"/>
      <c r="GK1338" s="54"/>
      <c r="GL1338" s="54"/>
      <c r="GM1338" s="54"/>
      <c r="GN1338" s="54"/>
      <c r="GO1338" s="54"/>
      <c r="GP1338" s="54"/>
      <c r="GQ1338" s="54"/>
      <c r="GR1338" s="54"/>
      <c r="GS1338" s="54"/>
      <c r="GT1338" s="54"/>
      <c r="GU1338" s="54"/>
      <c r="GV1338" s="54"/>
      <c r="GW1338" s="54"/>
      <c r="GX1338" s="54"/>
      <c r="GY1338" s="54"/>
      <c r="GZ1338" s="54"/>
      <c r="HA1338" s="54"/>
      <c r="HB1338" s="54"/>
      <c r="HC1338" s="54"/>
      <c r="HD1338" s="54"/>
      <c r="HE1338" s="54"/>
      <c r="HF1338" s="54"/>
      <c r="HG1338" s="54"/>
      <c r="HH1338" s="54"/>
      <c r="HI1338" s="54"/>
      <c r="HJ1338" s="54"/>
      <c r="HK1338" s="54"/>
      <c r="HL1338" s="54"/>
      <c r="HM1338" s="54"/>
      <c r="HN1338" s="54"/>
      <c r="HO1338" s="54"/>
      <c r="HP1338" s="54"/>
      <c r="HQ1338" s="54"/>
      <c r="HR1338" s="54"/>
      <c r="HS1338" s="54"/>
      <c r="HT1338" s="54"/>
      <c r="HU1338" s="54"/>
      <c r="HV1338" s="54"/>
      <c r="HW1338" s="54"/>
      <c r="HX1338" s="54"/>
      <c r="HY1338" s="54"/>
      <c r="HZ1338" s="54"/>
      <c r="IA1338" s="54"/>
      <c r="IB1338" s="54"/>
      <c r="IC1338" s="54"/>
      <c r="ID1338" s="54"/>
      <c r="IE1338" s="54"/>
      <c r="IF1338" s="54"/>
      <c r="IG1338" s="54"/>
      <c r="IH1338" s="54"/>
      <c r="II1338" s="54"/>
      <c r="IJ1338" s="54"/>
      <c r="IK1338" s="54"/>
      <c r="IL1338" s="54"/>
      <c r="IM1338" s="54"/>
      <c r="IN1338" s="54"/>
      <c r="IO1338" s="54"/>
      <c r="IP1338" s="54"/>
      <c r="IQ1338" s="54"/>
      <c r="IR1338" s="54"/>
      <c r="IS1338" s="54"/>
      <c r="IT1338" s="54"/>
      <c r="IU1338" s="54"/>
      <c r="IV1338" s="54"/>
      <c r="IW1338" s="54"/>
      <c r="IX1338" s="54"/>
      <c r="IY1338" s="54"/>
      <c r="IZ1338" s="54"/>
      <c r="JA1338" s="16"/>
      <c r="JB1338" s="16"/>
      <c r="JC1338" s="16"/>
      <c r="JD1338" s="16"/>
    </row>
    <row r="1339" spans="1:264" s="6" customFormat="1" x14ac:dyDescent="0.25">
      <c r="A1339" s="55">
        <v>1335</v>
      </c>
      <c r="B1339" s="56">
        <f>ESTUDIANTES!B1339</f>
        <v>0</v>
      </c>
      <c r="C1339" s="56">
        <f>ESTUDIANTES!C1339</f>
        <v>0</v>
      </c>
      <c r="D1339" s="97">
        <f>ESTUDIANTES!D1339</f>
        <v>0</v>
      </c>
      <c r="E1339" s="97"/>
      <c r="F1339" s="97"/>
      <c r="G1339" s="97"/>
      <c r="H1339" s="57">
        <f>ESTUDIANTES!H1339</f>
        <v>0</v>
      </c>
      <c r="I1339" s="54"/>
      <c r="J1339" s="54"/>
      <c r="K1339" s="54"/>
      <c r="L1339" s="54"/>
      <c r="M1339" s="54"/>
      <c r="N1339" s="54"/>
      <c r="O1339" s="54"/>
      <c r="P1339" s="54"/>
      <c r="Q1339" s="54"/>
      <c r="R1339" s="54"/>
      <c r="S1339" s="54"/>
      <c r="T1339" s="54"/>
      <c r="U1339" s="54"/>
      <c r="V1339" s="54"/>
      <c r="W1339" s="54"/>
      <c r="X1339" s="54"/>
      <c r="Y1339" s="54"/>
      <c r="Z1339" s="54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  <c r="AL1339" s="54"/>
      <c r="AM1339" s="54"/>
      <c r="AN1339" s="54"/>
      <c r="AO1339" s="54"/>
      <c r="AP1339" s="54"/>
      <c r="AQ1339" s="54"/>
      <c r="AR1339" s="54"/>
      <c r="AS1339" s="54"/>
      <c r="AT1339" s="54"/>
      <c r="AU1339" s="54"/>
      <c r="AV1339" s="54"/>
      <c r="AW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  <c r="BO1339" s="54"/>
      <c r="BP1339" s="54"/>
      <c r="BQ1339" s="54"/>
      <c r="BR1339" s="54"/>
      <c r="BS1339" s="54"/>
      <c r="BT1339" s="54"/>
      <c r="BU1339" s="54"/>
      <c r="BV1339" s="54"/>
      <c r="BW1339" s="54"/>
      <c r="BX1339" s="54"/>
      <c r="BY1339" s="54"/>
      <c r="BZ1339" s="54"/>
      <c r="CA1339" s="54"/>
      <c r="CB1339" s="54"/>
      <c r="CC1339" s="54"/>
      <c r="CD1339" s="54"/>
      <c r="CE1339" s="54"/>
      <c r="CF1339" s="54"/>
      <c r="CG1339" s="54"/>
      <c r="CH1339" s="54"/>
      <c r="CI1339" s="54"/>
      <c r="CJ1339" s="54"/>
      <c r="CK1339" s="54"/>
      <c r="CL1339" s="54"/>
      <c r="CM1339" s="54"/>
      <c r="CN1339" s="54"/>
      <c r="CO1339" s="54"/>
      <c r="CP1339" s="54"/>
      <c r="CQ1339" s="54"/>
      <c r="CR1339" s="54"/>
      <c r="CS1339" s="54"/>
      <c r="CT1339" s="54"/>
      <c r="CU1339" s="54"/>
      <c r="CV1339" s="54"/>
      <c r="CW1339" s="54"/>
      <c r="CX1339" s="54"/>
      <c r="CY1339" s="54"/>
      <c r="CZ1339" s="54"/>
      <c r="DA1339" s="54"/>
      <c r="DB1339" s="54"/>
      <c r="DC1339" s="54"/>
      <c r="DD1339" s="54"/>
      <c r="DE1339" s="54"/>
      <c r="DF1339" s="54"/>
      <c r="DG1339" s="54"/>
      <c r="DH1339" s="54"/>
      <c r="DI1339" s="54"/>
      <c r="DJ1339" s="54"/>
      <c r="DK1339" s="54"/>
      <c r="DL1339" s="54"/>
      <c r="DM1339" s="54"/>
      <c r="DN1339" s="54"/>
      <c r="DO1339" s="54"/>
      <c r="DP1339" s="54"/>
      <c r="DQ1339" s="54"/>
      <c r="DR1339" s="54"/>
      <c r="DS1339" s="54"/>
      <c r="DT1339" s="54"/>
      <c r="DU1339" s="54"/>
      <c r="DV1339" s="54"/>
      <c r="DW1339" s="54"/>
      <c r="DX1339" s="54"/>
      <c r="DY1339" s="54"/>
      <c r="DZ1339" s="54"/>
      <c r="EA1339" s="54"/>
      <c r="EB1339" s="54"/>
      <c r="EC1339" s="54"/>
      <c r="ED1339" s="54"/>
      <c r="EE1339" s="54"/>
      <c r="EF1339" s="54"/>
      <c r="EG1339" s="54"/>
      <c r="EH1339" s="54"/>
      <c r="EI1339" s="54"/>
      <c r="EJ1339" s="54"/>
      <c r="EK1339" s="54"/>
      <c r="EL1339" s="54"/>
      <c r="EM1339" s="54"/>
      <c r="EN1339" s="54"/>
      <c r="EO1339" s="54"/>
      <c r="EP1339" s="54"/>
      <c r="EQ1339" s="54"/>
      <c r="ER1339" s="54"/>
      <c r="ES1339" s="54"/>
      <c r="ET1339" s="54"/>
      <c r="EU1339" s="54"/>
      <c r="EV1339" s="54"/>
      <c r="EW1339" s="54"/>
      <c r="EX1339" s="54"/>
      <c r="EY1339" s="54"/>
      <c r="EZ1339" s="54"/>
      <c r="FA1339" s="54"/>
      <c r="FB1339" s="54"/>
      <c r="FC1339" s="54"/>
      <c r="FD1339" s="54"/>
      <c r="FE1339" s="54"/>
      <c r="FF1339" s="54"/>
      <c r="FG1339" s="54"/>
      <c r="FH1339" s="54"/>
      <c r="FI1339" s="54"/>
      <c r="FJ1339" s="54"/>
      <c r="FK1339" s="54"/>
      <c r="FL1339" s="54"/>
      <c r="FM1339" s="54"/>
      <c r="FN1339" s="54"/>
      <c r="FO1339" s="54"/>
      <c r="FP1339" s="54"/>
      <c r="FQ1339" s="54"/>
      <c r="FR1339" s="54"/>
      <c r="FS1339" s="54"/>
      <c r="FT1339" s="54"/>
      <c r="FU1339" s="54"/>
      <c r="FV1339" s="54"/>
      <c r="FW1339" s="54"/>
      <c r="FX1339" s="54"/>
      <c r="FY1339" s="54"/>
      <c r="FZ1339" s="54"/>
      <c r="GA1339" s="54"/>
      <c r="GB1339" s="54"/>
      <c r="GC1339" s="54"/>
      <c r="GD1339" s="54"/>
      <c r="GE1339" s="54"/>
      <c r="GF1339" s="54"/>
      <c r="GG1339" s="54"/>
      <c r="GH1339" s="54"/>
      <c r="GI1339" s="54"/>
      <c r="GJ1339" s="54"/>
      <c r="GK1339" s="54"/>
      <c r="GL1339" s="54"/>
      <c r="GM1339" s="54"/>
      <c r="GN1339" s="54"/>
      <c r="GO1339" s="54"/>
      <c r="GP1339" s="54"/>
      <c r="GQ1339" s="54"/>
      <c r="GR1339" s="54"/>
      <c r="GS1339" s="54"/>
      <c r="GT1339" s="54"/>
      <c r="GU1339" s="54"/>
      <c r="GV1339" s="54"/>
      <c r="GW1339" s="54"/>
      <c r="GX1339" s="54"/>
      <c r="GY1339" s="54"/>
      <c r="GZ1339" s="54"/>
      <c r="HA1339" s="54"/>
      <c r="HB1339" s="54"/>
      <c r="HC1339" s="54"/>
      <c r="HD1339" s="54"/>
      <c r="HE1339" s="54"/>
      <c r="HF1339" s="54"/>
      <c r="HG1339" s="54"/>
      <c r="HH1339" s="54"/>
      <c r="HI1339" s="54"/>
      <c r="HJ1339" s="54"/>
      <c r="HK1339" s="54"/>
      <c r="HL1339" s="54"/>
      <c r="HM1339" s="54"/>
      <c r="HN1339" s="54"/>
      <c r="HO1339" s="54"/>
      <c r="HP1339" s="54"/>
      <c r="HQ1339" s="54"/>
      <c r="HR1339" s="54"/>
      <c r="HS1339" s="54"/>
      <c r="HT1339" s="54"/>
      <c r="HU1339" s="54"/>
      <c r="HV1339" s="54"/>
      <c r="HW1339" s="54"/>
      <c r="HX1339" s="54"/>
      <c r="HY1339" s="54"/>
      <c r="HZ1339" s="54"/>
      <c r="IA1339" s="54"/>
      <c r="IB1339" s="54"/>
      <c r="IC1339" s="54"/>
      <c r="ID1339" s="54"/>
      <c r="IE1339" s="54"/>
      <c r="IF1339" s="54"/>
      <c r="IG1339" s="54"/>
      <c r="IH1339" s="54"/>
      <c r="II1339" s="54"/>
      <c r="IJ1339" s="54"/>
      <c r="IK1339" s="54"/>
      <c r="IL1339" s="54"/>
      <c r="IM1339" s="54"/>
      <c r="IN1339" s="54"/>
      <c r="IO1339" s="54"/>
      <c r="IP1339" s="54"/>
      <c r="IQ1339" s="54"/>
      <c r="IR1339" s="54"/>
      <c r="IS1339" s="54"/>
      <c r="IT1339" s="54"/>
      <c r="IU1339" s="54"/>
      <c r="IV1339" s="54"/>
      <c r="IW1339" s="54"/>
      <c r="IX1339" s="54"/>
      <c r="IY1339" s="54"/>
      <c r="IZ1339" s="54"/>
      <c r="JA1339" s="16"/>
      <c r="JB1339" s="16"/>
      <c r="JC1339" s="16"/>
      <c r="JD1339" s="16"/>
    </row>
    <row r="1340" spans="1:264" s="6" customFormat="1" x14ac:dyDescent="0.25">
      <c r="A1340" s="55">
        <v>1336</v>
      </c>
      <c r="B1340" s="56">
        <f>ESTUDIANTES!B1340</f>
        <v>0</v>
      </c>
      <c r="C1340" s="56">
        <f>ESTUDIANTES!C1340</f>
        <v>0</v>
      </c>
      <c r="D1340" s="97">
        <f>ESTUDIANTES!D1340</f>
        <v>0</v>
      </c>
      <c r="E1340" s="97"/>
      <c r="F1340" s="97"/>
      <c r="G1340" s="97"/>
      <c r="H1340" s="57">
        <f>ESTUDIANTES!H1340</f>
        <v>0</v>
      </c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  <c r="T1340" s="54"/>
      <c r="U1340" s="54"/>
      <c r="V1340" s="54"/>
      <c r="W1340" s="54"/>
      <c r="X1340" s="54"/>
      <c r="Y1340" s="54"/>
      <c r="Z1340" s="54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  <c r="AL1340" s="54"/>
      <c r="AM1340" s="54"/>
      <c r="AN1340" s="54"/>
      <c r="AO1340" s="54"/>
      <c r="AP1340" s="54"/>
      <c r="AQ1340" s="54"/>
      <c r="AR1340" s="54"/>
      <c r="AS1340" s="54"/>
      <c r="AT1340" s="54"/>
      <c r="AU1340" s="54"/>
      <c r="AV1340" s="54"/>
      <c r="AW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  <c r="BO1340" s="54"/>
      <c r="BP1340" s="54"/>
      <c r="BQ1340" s="54"/>
      <c r="BR1340" s="54"/>
      <c r="BS1340" s="54"/>
      <c r="BT1340" s="54"/>
      <c r="BU1340" s="54"/>
      <c r="BV1340" s="54"/>
      <c r="BW1340" s="54"/>
      <c r="BX1340" s="54"/>
      <c r="BY1340" s="54"/>
      <c r="BZ1340" s="54"/>
      <c r="CA1340" s="54"/>
      <c r="CB1340" s="54"/>
      <c r="CC1340" s="54"/>
      <c r="CD1340" s="54"/>
      <c r="CE1340" s="54"/>
      <c r="CF1340" s="54"/>
      <c r="CG1340" s="54"/>
      <c r="CH1340" s="54"/>
      <c r="CI1340" s="54"/>
      <c r="CJ1340" s="54"/>
      <c r="CK1340" s="54"/>
      <c r="CL1340" s="54"/>
      <c r="CM1340" s="54"/>
      <c r="CN1340" s="54"/>
      <c r="CO1340" s="54"/>
      <c r="CP1340" s="54"/>
      <c r="CQ1340" s="54"/>
      <c r="CR1340" s="54"/>
      <c r="CS1340" s="54"/>
      <c r="CT1340" s="54"/>
      <c r="CU1340" s="54"/>
      <c r="CV1340" s="54"/>
      <c r="CW1340" s="54"/>
      <c r="CX1340" s="54"/>
      <c r="CY1340" s="54"/>
      <c r="CZ1340" s="54"/>
      <c r="DA1340" s="54"/>
      <c r="DB1340" s="54"/>
      <c r="DC1340" s="54"/>
      <c r="DD1340" s="54"/>
      <c r="DE1340" s="54"/>
      <c r="DF1340" s="54"/>
      <c r="DG1340" s="54"/>
      <c r="DH1340" s="54"/>
      <c r="DI1340" s="54"/>
      <c r="DJ1340" s="54"/>
      <c r="DK1340" s="54"/>
      <c r="DL1340" s="54"/>
      <c r="DM1340" s="54"/>
      <c r="DN1340" s="54"/>
      <c r="DO1340" s="54"/>
      <c r="DP1340" s="54"/>
      <c r="DQ1340" s="54"/>
      <c r="DR1340" s="54"/>
      <c r="DS1340" s="54"/>
      <c r="DT1340" s="54"/>
      <c r="DU1340" s="54"/>
      <c r="DV1340" s="54"/>
      <c r="DW1340" s="54"/>
      <c r="DX1340" s="54"/>
      <c r="DY1340" s="54"/>
      <c r="DZ1340" s="54"/>
      <c r="EA1340" s="54"/>
      <c r="EB1340" s="54"/>
      <c r="EC1340" s="54"/>
      <c r="ED1340" s="54"/>
      <c r="EE1340" s="54"/>
      <c r="EF1340" s="54"/>
      <c r="EG1340" s="54"/>
      <c r="EH1340" s="54"/>
      <c r="EI1340" s="54"/>
      <c r="EJ1340" s="54"/>
      <c r="EK1340" s="54"/>
      <c r="EL1340" s="54"/>
      <c r="EM1340" s="54"/>
      <c r="EN1340" s="54"/>
      <c r="EO1340" s="54"/>
      <c r="EP1340" s="54"/>
      <c r="EQ1340" s="54"/>
      <c r="ER1340" s="54"/>
      <c r="ES1340" s="54"/>
      <c r="ET1340" s="54"/>
      <c r="EU1340" s="54"/>
      <c r="EV1340" s="54"/>
      <c r="EW1340" s="54"/>
      <c r="EX1340" s="54"/>
      <c r="EY1340" s="54"/>
      <c r="EZ1340" s="54"/>
      <c r="FA1340" s="54"/>
      <c r="FB1340" s="54"/>
      <c r="FC1340" s="54"/>
      <c r="FD1340" s="54"/>
      <c r="FE1340" s="54"/>
      <c r="FF1340" s="54"/>
      <c r="FG1340" s="54"/>
      <c r="FH1340" s="54"/>
      <c r="FI1340" s="54"/>
      <c r="FJ1340" s="54"/>
      <c r="FK1340" s="54"/>
      <c r="FL1340" s="54"/>
      <c r="FM1340" s="54"/>
      <c r="FN1340" s="54"/>
      <c r="FO1340" s="54"/>
      <c r="FP1340" s="54"/>
      <c r="FQ1340" s="54"/>
      <c r="FR1340" s="54"/>
      <c r="FS1340" s="54"/>
      <c r="FT1340" s="54"/>
      <c r="FU1340" s="54"/>
      <c r="FV1340" s="54"/>
      <c r="FW1340" s="54"/>
      <c r="FX1340" s="54"/>
      <c r="FY1340" s="54"/>
      <c r="FZ1340" s="54"/>
      <c r="GA1340" s="54"/>
      <c r="GB1340" s="54"/>
      <c r="GC1340" s="54"/>
      <c r="GD1340" s="54"/>
      <c r="GE1340" s="54"/>
      <c r="GF1340" s="54"/>
      <c r="GG1340" s="54"/>
      <c r="GH1340" s="54"/>
      <c r="GI1340" s="54"/>
      <c r="GJ1340" s="54"/>
      <c r="GK1340" s="54"/>
      <c r="GL1340" s="54"/>
      <c r="GM1340" s="54"/>
      <c r="GN1340" s="54"/>
      <c r="GO1340" s="54"/>
      <c r="GP1340" s="54"/>
      <c r="GQ1340" s="54"/>
      <c r="GR1340" s="54"/>
      <c r="GS1340" s="54"/>
      <c r="GT1340" s="54"/>
      <c r="GU1340" s="54"/>
      <c r="GV1340" s="54"/>
      <c r="GW1340" s="54"/>
      <c r="GX1340" s="54"/>
      <c r="GY1340" s="54"/>
      <c r="GZ1340" s="54"/>
      <c r="HA1340" s="54"/>
      <c r="HB1340" s="54"/>
      <c r="HC1340" s="54"/>
      <c r="HD1340" s="54"/>
      <c r="HE1340" s="54"/>
      <c r="HF1340" s="54"/>
      <c r="HG1340" s="54"/>
      <c r="HH1340" s="54"/>
      <c r="HI1340" s="54"/>
      <c r="HJ1340" s="54"/>
      <c r="HK1340" s="54"/>
      <c r="HL1340" s="54"/>
      <c r="HM1340" s="54"/>
      <c r="HN1340" s="54"/>
      <c r="HO1340" s="54"/>
      <c r="HP1340" s="54"/>
      <c r="HQ1340" s="54"/>
      <c r="HR1340" s="54"/>
      <c r="HS1340" s="54"/>
      <c r="HT1340" s="54"/>
      <c r="HU1340" s="54"/>
      <c r="HV1340" s="54"/>
      <c r="HW1340" s="54"/>
      <c r="HX1340" s="54"/>
      <c r="HY1340" s="54"/>
      <c r="HZ1340" s="54"/>
      <c r="IA1340" s="54"/>
      <c r="IB1340" s="54"/>
      <c r="IC1340" s="54"/>
      <c r="ID1340" s="54"/>
      <c r="IE1340" s="54"/>
      <c r="IF1340" s="54"/>
      <c r="IG1340" s="54"/>
      <c r="IH1340" s="54"/>
      <c r="II1340" s="54"/>
      <c r="IJ1340" s="54"/>
      <c r="IK1340" s="54"/>
      <c r="IL1340" s="54"/>
      <c r="IM1340" s="54"/>
      <c r="IN1340" s="54"/>
      <c r="IO1340" s="54"/>
      <c r="IP1340" s="54"/>
      <c r="IQ1340" s="54"/>
      <c r="IR1340" s="54"/>
      <c r="IS1340" s="54"/>
      <c r="IT1340" s="54"/>
      <c r="IU1340" s="54"/>
      <c r="IV1340" s="54"/>
      <c r="IW1340" s="54"/>
      <c r="IX1340" s="54"/>
      <c r="IY1340" s="54"/>
      <c r="IZ1340" s="54"/>
      <c r="JA1340" s="16"/>
      <c r="JB1340" s="16"/>
      <c r="JC1340" s="16"/>
      <c r="JD1340" s="16"/>
    </row>
    <row r="1341" spans="1:264" s="6" customFormat="1" x14ac:dyDescent="0.25">
      <c r="A1341" s="55">
        <v>1337</v>
      </c>
      <c r="B1341" s="56">
        <f>ESTUDIANTES!B1341</f>
        <v>0</v>
      </c>
      <c r="C1341" s="56">
        <f>ESTUDIANTES!C1341</f>
        <v>0</v>
      </c>
      <c r="D1341" s="97">
        <f>ESTUDIANTES!D1341</f>
        <v>0</v>
      </c>
      <c r="E1341" s="97"/>
      <c r="F1341" s="97"/>
      <c r="G1341" s="97"/>
      <c r="H1341" s="57">
        <f>ESTUDIANTES!H1341</f>
        <v>0</v>
      </c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  <c r="T1341" s="54"/>
      <c r="U1341" s="54"/>
      <c r="V1341" s="54"/>
      <c r="W1341" s="54"/>
      <c r="X1341" s="54"/>
      <c r="Y1341" s="54"/>
      <c r="Z1341" s="54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  <c r="AL1341" s="54"/>
      <c r="AM1341" s="54"/>
      <c r="AN1341" s="54"/>
      <c r="AO1341" s="54"/>
      <c r="AP1341" s="54"/>
      <c r="AQ1341" s="54"/>
      <c r="AR1341" s="54"/>
      <c r="AS1341" s="54"/>
      <c r="AT1341" s="54"/>
      <c r="AU1341" s="54"/>
      <c r="AV1341" s="54"/>
      <c r="AW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  <c r="BO1341" s="54"/>
      <c r="BP1341" s="54"/>
      <c r="BQ1341" s="54"/>
      <c r="BR1341" s="54"/>
      <c r="BS1341" s="54"/>
      <c r="BT1341" s="54"/>
      <c r="BU1341" s="54"/>
      <c r="BV1341" s="54"/>
      <c r="BW1341" s="54"/>
      <c r="BX1341" s="54"/>
      <c r="BY1341" s="54"/>
      <c r="BZ1341" s="54"/>
      <c r="CA1341" s="54"/>
      <c r="CB1341" s="54"/>
      <c r="CC1341" s="54"/>
      <c r="CD1341" s="54"/>
      <c r="CE1341" s="54"/>
      <c r="CF1341" s="54"/>
      <c r="CG1341" s="54"/>
      <c r="CH1341" s="54"/>
      <c r="CI1341" s="54"/>
      <c r="CJ1341" s="54"/>
      <c r="CK1341" s="54"/>
      <c r="CL1341" s="54"/>
      <c r="CM1341" s="54"/>
      <c r="CN1341" s="54"/>
      <c r="CO1341" s="54"/>
      <c r="CP1341" s="54"/>
      <c r="CQ1341" s="54"/>
      <c r="CR1341" s="54"/>
      <c r="CS1341" s="54"/>
      <c r="CT1341" s="54"/>
      <c r="CU1341" s="54"/>
      <c r="CV1341" s="54"/>
      <c r="CW1341" s="54"/>
      <c r="CX1341" s="54"/>
      <c r="CY1341" s="54"/>
      <c r="CZ1341" s="54"/>
      <c r="DA1341" s="54"/>
      <c r="DB1341" s="54"/>
      <c r="DC1341" s="54"/>
      <c r="DD1341" s="54"/>
      <c r="DE1341" s="54"/>
      <c r="DF1341" s="54"/>
      <c r="DG1341" s="54"/>
      <c r="DH1341" s="54"/>
      <c r="DI1341" s="54"/>
      <c r="DJ1341" s="54"/>
      <c r="DK1341" s="54"/>
      <c r="DL1341" s="54"/>
      <c r="DM1341" s="54"/>
      <c r="DN1341" s="54"/>
      <c r="DO1341" s="54"/>
      <c r="DP1341" s="54"/>
      <c r="DQ1341" s="54"/>
      <c r="DR1341" s="54"/>
      <c r="DS1341" s="54"/>
      <c r="DT1341" s="54"/>
      <c r="DU1341" s="54"/>
      <c r="DV1341" s="54"/>
      <c r="DW1341" s="54"/>
      <c r="DX1341" s="54"/>
      <c r="DY1341" s="54"/>
      <c r="DZ1341" s="54"/>
      <c r="EA1341" s="54"/>
      <c r="EB1341" s="54"/>
      <c r="EC1341" s="54"/>
      <c r="ED1341" s="54"/>
      <c r="EE1341" s="54"/>
      <c r="EF1341" s="54"/>
      <c r="EG1341" s="54"/>
      <c r="EH1341" s="54"/>
      <c r="EI1341" s="54"/>
      <c r="EJ1341" s="54"/>
      <c r="EK1341" s="54"/>
      <c r="EL1341" s="54"/>
      <c r="EM1341" s="54"/>
      <c r="EN1341" s="54"/>
      <c r="EO1341" s="54"/>
      <c r="EP1341" s="54"/>
      <c r="EQ1341" s="54"/>
      <c r="ER1341" s="54"/>
      <c r="ES1341" s="54"/>
      <c r="ET1341" s="54"/>
      <c r="EU1341" s="54"/>
      <c r="EV1341" s="54"/>
      <c r="EW1341" s="54"/>
      <c r="EX1341" s="54"/>
      <c r="EY1341" s="54"/>
      <c r="EZ1341" s="54"/>
      <c r="FA1341" s="54"/>
      <c r="FB1341" s="54"/>
      <c r="FC1341" s="54"/>
      <c r="FD1341" s="54"/>
      <c r="FE1341" s="54"/>
      <c r="FF1341" s="54"/>
      <c r="FG1341" s="54"/>
      <c r="FH1341" s="54"/>
      <c r="FI1341" s="54"/>
      <c r="FJ1341" s="54"/>
      <c r="FK1341" s="54"/>
      <c r="FL1341" s="54"/>
      <c r="FM1341" s="54"/>
      <c r="FN1341" s="54"/>
      <c r="FO1341" s="54"/>
      <c r="FP1341" s="54"/>
      <c r="FQ1341" s="54"/>
      <c r="FR1341" s="54"/>
      <c r="FS1341" s="54"/>
      <c r="FT1341" s="54"/>
      <c r="FU1341" s="54"/>
      <c r="FV1341" s="54"/>
      <c r="FW1341" s="54"/>
      <c r="FX1341" s="54"/>
      <c r="FY1341" s="54"/>
      <c r="FZ1341" s="54"/>
      <c r="GA1341" s="54"/>
      <c r="GB1341" s="54"/>
      <c r="GC1341" s="54"/>
      <c r="GD1341" s="54"/>
      <c r="GE1341" s="54"/>
      <c r="GF1341" s="54"/>
      <c r="GG1341" s="54"/>
      <c r="GH1341" s="54"/>
      <c r="GI1341" s="54"/>
      <c r="GJ1341" s="54"/>
      <c r="GK1341" s="54"/>
      <c r="GL1341" s="54"/>
      <c r="GM1341" s="54"/>
      <c r="GN1341" s="54"/>
      <c r="GO1341" s="54"/>
      <c r="GP1341" s="54"/>
      <c r="GQ1341" s="54"/>
      <c r="GR1341" s="54"/>
      <c r="GS1341" s="54"/>
      <c r="GT1341" s="54"/>
      <c r="GU1341" s="54"/>
      <c r="GV1341" s="54"/>
      <c r="GW1341" s="54"/>
      <c r="GX1341" s="54"/>
      <c r="GY1341" s="54"/>
      <c r="GZ1341" s="54"/>
      <c r="HA1341" s="54"/>
      <c r="HB1341" s="54"/>
      <c r="HC1341" s="54"/>
      <c r="HD1341" s="54"/>
      <c r="HE1341" s="54"/>
      <c r="HF1341" s="54"/>
      <c r="HG1341" s="54"/>
      <c r="HH1341" s="54"/>
      <c r="HI1341" s="54"/>
      <c r="HJ1341" s="54"/>
      <c r="HK1341" s="54"/>
      <c r="HL1341" s="54"/>
      <c r="HM1341" s="54"/>
      <c r="HN1341" s="54"/>
      <c r="HO1341" s="54"/>
      <c r="HP1341" s="54"/>
      <c r="HQ1341" s="54"/>
      <c r="HR1341" s="54"/>
      <c r="HS1341" s="54"/>
      <c r="HT1341" s="54"/>
      <c r="HU1341" s="54"/>
      <c r="HV1341" s="54"/>
      <c r="HW1341" s="54"/>
      <c r="HX1341" s="54"/>
      <c r="HY1341" s="54"/>
      <c r="HZ1341" s="54"/>
      <c r="IA1341" s="54"/>
      <c r="IB1341" s="54"/>
      <c r="IC1341" s="54"/>
      <c r="ID1341" s="54"/>
      <c r="IE1341" s="54"/>
      <c r="IF1341" s="54"/>
      <c r="IG1341" s="54"/>
      <c r="IH1341" s="54"/>
      <c r="II1341" s="54"/>
      <c r="IJ1341" s="54"/>
      <c r="IK1341" s="54"/>
      <c r="IL1341" s="54"/>
      <c r="IM1341" s="54"/>
      <c r="IN1341" s="54"/>
      <c r="IO1341" s="54"/>
      <c r="IP1341" s="54"/>
      <c r="IQ1341" s="54"/>
      <c r="IR1341" s="54"/>
      <c r="IS1341" s="54"/>
      <c r="IT1341" s="54"/>
      <c r="IU1341" s="54"/>
      <c r="IV1341" s="54"/>
      <c r="IW1341" s="54"/>
      <c r="IX1341" s="54"/>
      <c r="IY1341" s="54"/>
      <c r="IZ1341" s="54"/>
      <c r="JA1341" s="16"/>
      <c r="JB1341" s="16"/>
      <c r="JC1341" s="16"/>
      <c r="JD1341" s="16"/>
    </row>
    <row r="1342" spans="1:264" s="6" customFormat="1" x14ac:dyDescent="0.25">
      <c r="A1342" s="55">
        <v>1338</v>
      </c>
      <c r="B1342" s="56">
        <f>ESTUDIANTES!B1342</f>
        <v>0</v>
      </c>
      <c r="C1342" s="56">
        <f>ESTUDIANTES!C1342</f>
        <v>0</v>
      </c>
      <c r="D1342" s="97">
        <f>ESTUDIANTES!D1342</f>
        <v>0</v>
      </c>
      <c r="E1342" s="97"/>
      <c r="F1342" s="97"/>
      <c r="G1342" s="97"/>
      <c r="H1342" s="57">
        <f>ESTUDIANTES!H1342</f>
        <v>0</v>
      </c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54"/>
      <c r="U1342" s="54"/>
      <c r="V1342" s="54"/>
      <c r="W1342" s="54"/>
      <c r="X1342" s="54"/>
      <c r="Y1342" s="54"/>
      <c r="Z1342" s="54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  <c r="AL1342" s="54"/>
      <c r="AM1342" s="54"/>
      <c r="AN1342" s="54"/>
      <c r="AO1342" s="54"/>
      <c r="AP1342" s="54"/>
      <c r="AQ1342" s="54"/>
      <c r="AR1342" s="54"/>
      <c r="AS1342" s="54"/>
      <c r="AT1342" s="54"/>
      <c r="AU1342" s="54"/>
      <c r="AV1342" s="54"/>
      <c r="AW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  <c r="BO1342" s="54"/>
      <c r="BP1342" s="54"/>
      <c r="BQ1342" s="54"/>
      <c r="BR1342" s="54"/>
      <c r="BS1342" s="54"/>
      <c r="BT1342" s="54"/>
      <c r="BU1342" s="54"/>
      <c r="BV1342" s="54"/>
      <c r="BW1342" s="54"/>
      <c r="BX1342" s="54"/>
      <c r="BY1342" s="54"/>
      <c r="BZ1342" s="54"/>
      <c r="CA1342" s="54"/>
      <c r="CB1342" s="54"/>
      <c r="CC1342" s="54"/>
      <c r="CD1342" s="54"/>
      <c r="CE1342" s="54"/>
      <c r="CF1342" s="54"/>
      <c r="CG1342" s="54"/>
      <c r="CH1342" s="54"/>
      <c r="CI1342" s="54"/>
      <c r="CJ1342" s="54"/>
      <c r="CK1342" s="54"/>
      <c r="CL1342" s="54"/>
      <c r="CM1342" s="54"/>
      <c r="CN1342" s="54"/>
      <c r="CO1342" s="54"/>
      <c r="CP1342" s="54"/>
      <c r="CQ1342" s="54"/>
      <c r="CR1342" s="54"/>
      <c r="CS1342" s="54"/>
      <c r="CT1342" s="54"/>
      <c r="CU1342" s="54"/>
      <c r="CV1342" s="54"/>
      <c r="CW1342" s="54"/>
      <c r="CX1342" s="54"/>
      <c r="CY1342" s="54"/>
      <c r="CZ1342" s="54"/>
      <c r="DA1342" s="54"/>
      <c r="DB1342" s="54"/>
      <c r="DC1342" s="54"/>
      <c r="DD1342" s="54"/>
      <c r="DE1342" s="54"/>
      <c r="DF1342" s="54"/>
      <c r="DG1342" s="54"/>
      <c r="DH1342" s="54"/>
      <c r="DI1342" s="54"/>
      <c r="DJ1342" s="54"/>
      <c r="DK1342" s="54"/>
      <c r="DL1342" s="54"/>
      <c r="DM1342" s="54"/>
      <c r="DN1342" s="54"/>
      <c r="DO1342" s="54"/>
      <c r="DP1342" s="54"/>
      <c r="DQ1342" s="54"/>
      <c r="DR1342" s="54"/>
      <c r="DS1342" s="54"/>
      <c r="DT1342" s="54"/>
      <c r="DU1342" s="54"/>
      <c r="DV1342" s="54"/>
      <c r="DW1342" s="54"/>
      <c r="DX1342" s="54"/>
      <c r="DY1342" s="54"/>
      <c r="DZ1342" s="54"/>
      <c r="EA1342" s="54"/>
      <c r="EB1342" s="54"/>
      <c r="EC1342" s="54"/>
      <c r="ED1342" s="54"/>
      <c r="EE1342" s="54"/>
      <c r="EF1342" s="54"/>
      <c r="EG1342" s="54"/>
      <c r="EH1342" s="54"/>
      <c r="EI1342" s="54"/>
      <c r="EJ1342" s="54"/>
      <c r="EK1342" s="54"/>
      <c r="EL1342" s="54"/>
      <c r="EM1342" s="54"/>
      <c r="EN1342" s="54"/>
      <c r="EO1342" s="54"/>
      <c r="EP1342" s="54"/>
      <c r="EQ1342" s="54"/>
      <c r="ER1342" s="54"/>
      <c r="ES1342" s="54"/>
      <c r="ET1342" s="54"/>
      <c r="EU1342" s="54"/>
      <c r="EV1342" s="54"/>
      <c r="EW1342" s="54"/>
      <c r="EX1342" s="54"/>
      <c r="EY1342" s="54"/>
      <c r="EZ1342" s="54"/>
      <c r="FA1342" s="54"/>
      <c r="FB1342" s="54"/>
      <c r="FC1342" s="54"/>
      <c r="FD1342" s="54"/>
      <c r="FE1342" s="54"/>
      <c r="FF1342" s="54"/>
      <c r="FG1342" s="54"/>
      <c r="FH1342" s="54"/>
      <c r="FI1342" s="54"/>
      <c r="FJ1342" s="54"/>
      <c r="FK1342" s="54"/>
      <c r="FL1342" s="54"/>
      <c r="FM1342" s="54"/>
      <c r="FN1342" s="54"/>
      <c r="FO1342" s="54"/>
      <c r="FP1342" s="54"/>
      <c r="FQ1342" s="54"/>
      <c r="FR1342" s="54"/>
      <c r="FS1342" s="54"/>
      <c r="FT1342" s="54"/>
      <c r="FU1342" s="54"/>
      <c r="FV1342" s="54"/>
      <c r="FW1342" s="54"/>
      <c r="FX1342" s="54"/>
      <c r="FY1342" s="54"/>
      <c r="FZ1342" s="54"/>
      <c r="GA1342" s="54"/>
      <c r="GB1342" s="54"/>
      <c r="GC1342" s="54"/>
      <c r="GD1342" s="54"/>
      <c r="GE1342" s="54"/>
      <c r="GF1342" s="54"/>
      <c r="GG1342" s="54"/>
      <c r="GH1342" s="54"/>
      <c r="GI1342" s="54"/>
      <c r="GJ1342" s="54"/>
      <c r="GK1342" s="54"/>
      <c r="GL1342" s="54"/>
      <c r="GM1342" s="54"/>
      <c r="GN1342" s="54"/>
      <c r="GO1342" s="54"/>
      <c r="GP1342" s="54"/>
      <c r="GQ1342" s="54"/>
      <c r="GR1342" s="54"/>
      <c r="GS1342" s="54"/>
      <c r="GT1342" s="54"/>
      <c r="GU1342" s="54"/>
      <c r="GV1342" s="54"/>
      <c r="GW1342" s="54"/>
      <c r="GX1342" s="54"/>
      <c r="GY1342" s="54"/>
      <c r="GZ1342" s="54"/>
      <c r="HA1342" s="54"/>
      <c r="HB1342" s="54"/>
      <c r="HC1342" s="54"/>
      <c r="HD1342" s="54"/>
      <c r="HE1342" s="54"/>
      <c r="HF1342" s="54"/>
      <c r="HG1342" s="54"/>
      <c r="HH1342" s="54"/>
      <c r="HI1342" s="54"/>
      <c r="HJ1342" s="54"/>
      <c r="HK1342" s="54"/>
      <c r="HL1342" s="54"/>
      <c r="HM1342" s="54"/>
      <c r="HN1342" s="54"/>
      <c r="HO1342" s="54"/>
      <c r="HP1342" s="54"/>
      <c r="HQ1342" s="54"/>
      <c r="HR1342" s="54"/>
      <c r="HS1342" s="54"/>
      <c r="HT1342" s="54"/>
      <c r="HU1342" s="54"/>
      <c r="HV1342" s="54"/>
      <c r="HW1342" s="54"/>
      <c r="HX1342" s="54"/>
      <c r="HY1342" s="54"/>
      <c r="HZ1342" s="54"/>
      <c r="IA1342" s="54"/>
      <c r="IB1342" s="54"/>
      <c r="IC1342" s="54"/>
      <c r="ID1342" s="54"/>
      <c r="IE1342" s="54"/>
      <c r="IF1342" s="54"/>
      <c r="IG1342" s="54"/>
      <c r="IH1342" s="54"/>
      <c r="II1342" s="54"/>
      <c r="IJ1342" s="54"/>
      <c r="IK1342" s="54"/>
      <c r="IL1342" s="54"/>
      <c r="IM1342" s="54"/>
      <c r="IN1342" s="54"/>
      <c r="IO1342" s="54"/>
      <c r="IP1342" s="54"/>
      <c r="IQ1342" s="54"/>
      <c r="IR1342" s="54"/>
      <c r="IS1342" s="54"/>
      <c r="IT1342" s="54"/>
      <c r="IU1342" s="54"/>
      <c r="IV1342" s="54"/>
      <c r="IW1342" s="54"/>
      <c r="IX1342" s="54"/>
      <c r="IY1342" s="54"/>
      <c r="IZ1342" s="54"/>
      <c r="JA1342" s="16"/>
      <c r="JB1342" s="16"/>
      <c r="JC1342" s="16"/>
      <c r="JD1342" s="16"/>
    </row>
    <row r="1343" spans="1:264" s="6" customFormat="1" x14ac:dyDescent="0.25">
      <c r="A1343" s="55">
        <v>1339</v>
      </c>
      <c r="B1343" s="56">
        <f>ESTUDIANTES!B1343</f>
        <v>0</v>
      </c>
      <c r="C1343" s="56">
        <f>ESTUDIANTES!C1343</f>
        <v>0</v>
      </c>
      <c r="D1343" s="97">
        <f>ESTUDIANTES!D1343</f>
        <v>0</v>
      </c>
      <c r="E1343" s="97"/>
      <c r="F1343" s="97"/>
      <c r="G1343" s="97"/>
      <c r="H1343" s="57">
        <f>ESTUDIANTES!H1343</f>
        <v>0</v>
      </c>
      <c r="I1343" s="54"/>
      <c r="J1343" s="54"/>
      <c r="K1343" s="54"/>
      <c r="L1343" s="54"/>
      <c r="M1343" s="54"/>
      <c r="N1343" s="54"/>
      <c r="O1343" s="54"/>
      <c r="P1343" s="54"/>
      <c r="Q1343" s="54"/>
      <c r="R1343" s="54"/>
      <c r="S1343" s="54"/>
      <c r="T1343" s="54"/>
      <c r="U1343" s="54"/>
      <c r="V1343" s="54"/>
      <c r="W1343" s="54"/>
      <c r="X1343" s="54"/>
      <c r="Y1343" s="54"/>
      <c r="Z1343" s="54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  <c r="AL1343" s="54"/>
      <c r="AM1343" s="54"/>
      <c r="AN1343" s="54"/>
      <c r="AO1343" s="54"/>
      <c r="AP1343" s="54"/>
      <c r="AQ1343" s="54"/>
      <c r="AR1343" s="54"/>
      <c r="AS1343" s="54"/>
      <c r="AT1343" s="54"/>
      <c r="AU1343" s="54"/>
      <c r="AV1343" s="54"/>
      <c r="AW1343" s="54"/>
      <c r="AX1343" s="54"/>
      <c r="AY1343" s="54"/>
      <c r="AZ1343" s="54"/>
      <c r="BA1343" s="54"/>
      <c r="BB1343" s="54"/>
      <c r="BC1343" s="54"/>
      <c r="BD1343" s="54"/>
      <c r="BE1343" s="54"/>
      <c r="BF1343" s="54"/>
      <c r="BG1343" s="54"/>
      <c r="BH1343" s="54"/>
      <c r="BI1343" s="54"/>
      <c r="BJ1343" s="54"/>
      <c r="BK1343" s="54"/>
      <c r="BL1343" s="54"/>
      <c r="BM1343" s="54"/>
      <c r="BN1343" s="54"/>
      <c r="BO1343" s="54"/>
      <c r="BP1343" s="54"/>
      <c r="BQ1343" s="54"/>
      <c r="BR1343" s="54"/>
      <c r="BS1343" s="54"/>
      <c r="BT1343" s="54"/>
      <c r="BU1343" s="54"/>
      <c r="BV1343" s="54"/>
      <c r="BW1343" s="54"/>
      <c r="BX1343" s="54"/>
      <c r="BY1343" s="54"/>
      <c r="BZ1343" s="54"/>
      <c r="CA1343" s="54"/>
      <c r="CB1343" s="54"/>
      <c r="CC1343" s="54"/>
      <c r="CD1343" s="54"/>
      <c r="CE1343" s="54"/>
      <c r="CF1343" s="54"/>
      <c r="CG1343" s="54"/>
      <c r="CH1343" s="54"/>
      <c r="CI1343" s="54"/>
      <c r="CJ1343" s="54"/>
      <c r="CK1343" s="54"/>
      <c r="CL1343" s="54"/>
      <c r="CM1343" s="54"/>
      <c r="CN1343" s="54"/>
      <c r="CO1343" s="54"/>
      <c r="CP1343" s="54"/>
      <c r="CQ1343" s="54"/>
      <c r="CR1343" s="54"/>
      <c r="CS1343" s="54"/>
      <c r="CT1343" s="54"/>
      <c r="CU1343" s="54"/>
      <c r="CV1343" s="54"/>
      <c r="CW1343" s="54"/>
      <c r="CX1343" s="54"/>
      <c r="CY1343" s="54"/>
      <c r="CZ1343" s="54"/>
      <c r="DA1343" s="54"/>
      <c r="DB1343" s="54"/>
      <c r="DC1343" s="54"/>
      <c r="DD1343" s="54"/>
      <c r="DE1343" s="54"/>
      <c r="DF1343" s="54"/>
      <c r="DG1343" s="54"/>
      <c r="DH1343" s="54"/>
      <c r="DI1343" s="54"/>
      <c r="DJ1343" s="54"/>
      <c r="DK1343" s="54"/>
      <c r="DL1343" s="54"/>
      <c r="DM1343" s="54"/>
      <c r="DN1343" s="54"/>
      <c r="DO1343" s="54"/>
      <c r="DP1343" s="54"/>
      <c r="DQ1343" s="54"/>
      <c r="DR1343" s="54"/>
      <c r="DS1343" s="54"/>
      <c r="DT1343" s="54"/>
      <c r="DU1343" s="54"/>
      <c r="DV1343" s="54"/>
      <c r="DW1343" s="54"/>
      <c r="DX1343" s="54"/>
      <c r="DY1343" s="54"/>
      <c r="DZ1343" s="54"/>
      <c r="EA1343" s="54"/>
      <c r="EB1343" s="54"/>
      <c r="EC1343" s="54"/>
      <c r="ED1343" s="54"/>
      <c r="EE1343" s="54"/>
      <c r="EF1343" s="54"/>
      <c r="EG1343" s="54"/>
      <c r="EH1343" s="54"/>
      <c r="EI1343" s="54"/>
      <c r="EJ1343" s="54"/>
      <c r="EK1343" s="54"/>
      <c r="EL1343" s="54"/>
      <c r="EM1343" s="54"/>
      <c r="EN1343" s="54"/>
      <c r="EO1343" s="54"/>
      <c r="EP1343" s="54"/>
      <c r="EQ1343" s="54"/>
      <c r="ER1343" s="54"/>
      <c r="ES1343" s="54"/>
      <c r="ET1343" s="54"/>
      <c r="EU1343" s="54"/>
      <c r="EV1343" s="54"/>
      <c r="EW1343" s="54"/>
      <c r="EX1343" s="54"/>
      <c r="EY1343" s="54"/>
      <c r="EZ1343" s="54"/>
      <c r="FA1343" s="54"/>
      <c r="FB1343" s="54"/>
      <c r="FC1343" s="54"/>
      <c r="FD1343" s="54"/>
      <c r="FE1343" s="54"/>
      <c r="FF1343" s="54"/>
      <c r="FG1343" s="54"/>
      <c r="FH1343" s="54"/>
      <c r="FI1343" s="54"/>
      <c r="FJ1343" s="54"/>
      <c r="FK1343" s="54"/>
      <c r="FL1343" s="54"/>
      <c r="FM1343" s="54"/>
      <c r="FN1343" s="54"/>
      <c r="FO1343" s="54"/>
      <c r="FP1343" s="54"/>
      <c r="FQ1343" s="54"/>
      <c r="FR1343" s="54"/>
      <c r="FS1343" s="54"/>
      <c r="FT1343" s="54"/>
      <c r="FU1343" s="54"/>
      <c r="FV1343" s="54"/>
      <c r="FW1343" s="54"/>
      <c r="FX1343" s="54"/>
      <c r="FY1343" s="54"/>
      <c r="FZ1343" s="54"/>
      <c r="GA1343" s="54"/>
      <c r="GB1343" s="54"/>
      <c r="GC1343" s="54"/>
      <c r="GD1343" s="54"/>
      <c r="GE1343" s="54"/>
      <c r="GF1343" s="54"/>
      <c r="GG1343" s="54"/>
      <c r="GH1343" s="54"/>
      <c r="GI1343" s="54"/>
      <c r="GJ1343" s="54"/>
      <c r="GK1343" s="54"/>
      <c r="GL1343" s="54"/>
      <c r="GM1343" s="54"/>
      <c r="GN1343" s="54"/>
      <c r="GO1343" s="54"/>
      <c r="GP1343" s="54"/>
      <c r="GQ1343" s="54"/>
      <c r="GR1343" s="54"/>
      <c r="GS1343" s="54"/>
      <c r="GT1343" s="54"/>
      <c r="GU1343" s="54"/>
      <c r="GV1343" s="54"/>
      <c r="GW1343" s="54"/>
      <c r="GX1343" s="54"/>
      <c r="GY1343" s="54"/>
      <c r="GZ1343" s="54"/>
      <c r="HA1343" s="54"/>
      <c r="HB1343" s="54"/>
      <c r="HC1343" s="54"/>
      <c r="HD1343" s="54"/>
      <c r="HE1343" s="54"/>
      <c r="HF1343" s="54"/>
      <c r="HG1343" s="54"/>
      <c r="HH1343" s="54"/>
      <c r="HI1343" s="54"/>
      <c r="HJ1343" s="54"/>
      <c r="HK1343" s="54"/>
      <c r="HL1343" s="54"/>
      <c r="HM1343" s="54"/>
      <c r="HN1343" s="54"/>
      <c r="HO1343" s="54"/>
      <c r="HP1343" s="54"/>
      <c r="HQ1343" s="54"/>
      <c r="HR1343" s="54"/>
      <c r="HS1343" s="54"/>
      <c r="HT1343" s="54"/>
      <c r="HU1343" s="54"/>
      <c r="HV1343" s="54"/>
      <c r="HW1343" s="54"/>
      <c r="HX1343" s="54"/>
      <c r="HY1343" s="54"/>
      <c r="HZ1343" s="54"/>
      <c r="IA1343" s="54"/>
      <c r="IB1343" s="54"/>
      <c r="IC1343" s="54"/>
      <c r="ID1343" s="54"/>
      <c r="IE1343" s="54"/>
      <c r="IF1343" s="54"/>
      <c r="IG1343" s="54"/>
      <c r="IH1343" s="54"/>
      <c r="II1343" s="54"/>
      <c r="IJ1343" s="54"/>
      <c r="IK1343" s="54"/>
      <c r="IL1343" s="54"/>
      <c r="IM1343" s="54"/>
      <c r="IN1343" s="54"/>
      <c r="IO1343" s="54"/>
      <c r="IP1343" s="54"/>
      <c r="IQ1343" s="54"/>
      <c r="IR1343" s="54"/>
      <c r="IS1343" s="54"/>
      <c r="IT1343" s="54"/>
      <c r="IU1343" s="54"/>
      <c r="IV1343" s="54"/>
      <c r="IW1343" s="54"/>
      <c r="IX1343" s="54"/>
      <c r="IY1343" s="54"/>
      <c r="IZ1343" s="54"/>
      <c r="JA1343" s="16"/>
      <c r="JB1343" s="16"/>
      <c r="JC1343" s="16"/>
      <c r="JD1343" s="16"/>
    </row>
    <row r="1344" spans="1:264" s="6" customFormat="1" x14ac:dyDescent="0.25">
      <c r="A1344" s="55">
        <v>1340</v>
      </c>
      <c r="B1344" s="56">
        <f>ESTUDIANTES!B1344</f>
        <v>0</v>
      </c>
      <c r="C1344" s="56">
        <f>ESTUDIANTES!C1344</f>
        <v>0</v>
      </c>
      <c r="D1344" s="97">
        <f>ESTUDIANTES!D1344</f>
        <v>0</v>
      </c>
      <c r="E1344" s="97"/>
      <c r="F1344" s="97"/>
      <c r="G1344" s="97"/>
      <c r="H1344" s="57">
        <f>ESTUDIANTES!H1344</f>
        <v>0</v>
      </c>
      <c r="I1344" s="54"/>
      <c r="J1344" s="54"/>
      <c r="K1344" s="54"/>
      <c r="L1344" s="54"/>
      <c r="M1344" s="54"/>
      <c r="N1344" s="54"/>
      <c r="O1344" s="54"/>
      <c r="P1344" s="54"/>
      <c r="Q1344" s="54"/>
      <c r="R1344" s="54"/>
      <c r="S1344" s="54"/>
      <c r="T1344" s="54"/>
      <c r="U1344" s="54"/>
      <c r="V1344" s="54"/>
      <c r="W1344" s="54"/>
      <c r="X1344" s="54"/>
      <c r="Y1344" s="54"/>
      <c r="Z1344" s="54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  <c r="AL1344" s="54"/>
      <c r="AM1344" s="54"/>
      <c r="AN1344" s="54"/>
      <c r="AO1344" s="54"/>
      <c r="AP1344" s="54"/>
      <c r="AQ1344" s="54"/>
      <c r="AR1344" s="54"/>
      <c r="AS1344" s="54"/>
      <c r="AT1344" s="54"/>
      <c r="AU1344" s="54"/>
      <c r="AV1344" s="54"/>
      <c r="AW1344" s="54"/>
      <c r="AX1344" s="54"/>
      <c r="AY1344" s="54"/>
      <c r="AZ1344" s="54"/>
      <c r="BA1344" s="54"/>
      <c r="BB1344" s="54"/>
      <c r="BC1344" s="54"/>
      <c r="BD1344" s="54"/>
      <c r="BE1344" s="54"/>
      <c r="BF1344" s="54"/>
      <c r="BG1344" s="54"/>
      <c r="BH1344" s="54"/>
      <c r="BI1344" s="54"/>
      <c r="BJ1344" s="54"/>
      <c r="BK1344" s="54"/>
      <c r="BL1344" s="54"/>
      <c r="BM1344" s="54"/>
      <c r="BN1344" s="54"/>
      <c r="BO1344" s="54"/>
      <c r="BP1344" s="54"/>
      <c r="BQ1344" s="54"/>
      <c r="BR1344" s="54"/>
      <c r="BS1344" s="54"/>
      <c r="BT1344" s="54"/>
      <c r="BU1344" s="54"/>
      <c r="BV1344" s="54"/>
      <c r="BW1344" s="54"/>
      <c r="BX1344" s="54"/>
      <c r="BY1344" s="54"/>
      <c r="BZ1344" s="54"/>
      <c r="CA1344" s="54"/>
      <c r="CB1344" s="54"/>
      <c r="CC1344" s="54"/>
      <c r="CD1344" s="54"/>
      <c r="CE1344" s="54"/>
      <c r="CF1344" s="54"/>
      <c r="CG1344" s="54"/>
      <c r="CH1344" s="54"/>
      <c r="CI1344" s="54"/>
      <c r="CJ1344" s="54"/>
      <c r="CK1344" s="54"/>
      <c r="CL1344" s="54"/>
      <c r="CM1344" s="54"/>
      <c r="CN1344" s="54"/>
      <c r="CO1344" s="54"/>
      <c r="CP1344" s="54"/>
      <c r="CQ1344" s="54"/>
      <c r="CR1344" s="54"/>
      <c r="CS1344" s="54"/>
      <c r="CT1344" s="54"/>
      <c r="CU1344" s="54"/>
      <c r="CV1344" s="54"/>
      <c r="CW1344" s="54"/>
      <c r="CX1344" s="54"/>
      <c r="CY1344" s="54"/>
      <c r="CZ1344" s="54"/>
      <c r="DA1344" s="54"/>
      <c r="DB1344" s="54"/>
      <c r="DC1344" s="54"/>
      <c r="DD1344" s="54"/>
      <c r="DE1344" s="54"/>
      <c r="DF1344" s="54"/>
      <c r="DG1344" s="54"/>
      <c r="DH1344" s="54"/>
      <c r="DI1344" s="54"/>
      <c r="DJ1344" s="54"/>
      <c r="DK1344" s="54"/>
      <c r="DL1344" s="54"/>
      <c r="DM1344" s="54"/>
      <c r="DN1344" s="54"/>
      <c r="DO1344" s="54"/>
      <c r="DP1344" s="54"/>
      <c r="DQ1344" s="54"/>
      <c r="DR1344" s="54"/>
      <c r="DS1344" s="54"/>
      <c r="DT1344" s="54"/>
      <c r="DU1344" s="54"/>
      <c r="DV1344" s="54"/>
      <c r="DW1344" s="54"/>
      <c r="DX1344" s="54"/>
      <c r="DY1344" s="54"/>
      <c r="DZ1344" s="54"/>
      <c r="EA1344" s="54"/>
      <c r="EB1344" s="54"/>
      <c r="EC1344" s="54"/>
      <c r="ED1344" s="54"/>
      <c r="EE1344" s="54"/>
      <c r="EF1344" s="54"/>
      <c r="EG1344" s="54"/>
      <c r="EH1344" s="54"/>
      <c r="EI1344" s="54"/>
      <c r="EJ1344" s="54"/>
      <c r="EK1344" s="54"/>
      <c r="EL1344" s="54"/>
      <c r="EM1344" s="54"/>
      <c r="EN1344" s="54"/>
      <c r="EO1344" s="54"/>
      <c r="EP1344" s="54"/>
      <c r="EQ1344" s="54"/>
      <c r="ER1344" s="54"/>
      <c r="ES1344" s="54"/>
      <c r="ET1344" s="54"/>
      <c r="EU1344" s="54"/>
      <c r="EV1344" s="54"/>
      <c r="EW1344" s="54"/>
      <c r="EX1344" s="54"/>
      <c r="EY1344" s="54"/>
      <c r="EZ1344" s="54"/>
      <c r="FA1344" s="54"/>
      <c r="FB1344" s="54"/>
      <c r="FC1344" s="54"/>
      <c r="FD1344" s="54"/>
      <c r="FE1344" s="54"/>
      <c r="FF1344" s="54"/>
      <c r="FG1344" s="54"/>
      <c r="FH1344" s="54"/>
      <c r="FI1344" s="54"/>
      <c r="FJ1344" s="54"/>
      <c r="FK1344" s="54"/>
      <c r="FL1344" s="54"/>
      <c r="FM1344" s="54"/>
      <c r="FN1344" s="54"/>
      <c r="FO1344" s="54"/>
      <c r="FP1344" s="54"/>
      <c r="FQ1344" s="54"/>
      <c r="FR1344" s="54"/>
      <c r="FS1344" s="54"/>
      <c r="FT1344" s="54"/>
      <c r="FU1344" s="54"/>
      <c r="FV1344" s="54"/>
      <c r="FW1344" s="54"/>
      <c r="FX1344" s="54"/>
      <c r="FY1344" s="54"/>
      <c r="FZ1344" s="54"/>
      <c r="GA1344" s="54"/>
      <c r="GB1344" s="54"/>
      <c r="GC1344" s="54"/>
      <c r="GD1344" s="54"/>
      <c r="GE1344" s="54"/>
      <c r="GF1344" s="54"/>
      <c r="GG1344" s="54"/>
      <c r="GH1344" s="54"/>
      <c r="GI1344" s="54"/>
      <c r="GJ1344" s="54"/>
      <c r="GK1344" s="54"/>
      <c r="GL1344" s="54"/>
      <c r="GM1344" s="54"/>
      <c r="GN1344" s="54"/>
      <c r="GO1344" s="54"/>
      <c r="GP1344" s="54"/>
      <c r="GQ1344" s="54"/>
      <c r="GR1344" s="54"/>
      <c r="GS1344" s="54"/>
      <c r="GT1344" s="54"/>
      <c r="GU1344" s="54"/>
      <c r="GV1344" s="54"/>
      <c r="GW1344" s="54"/>
      <c r="GX1344" s="54"/>
      <c r="GY1344" s="54"/>
      <c r="GZ1344" s="54"/>
      <c r="HA1344" s="54"/>
      <c r="HB1344" s="54"/>
      <c r="HC1344" s="54"/>
      <c r="HD1344" s="54"/>
      <c r="HE1344" s="54"/>
      <c r="HF1344" s="54"/>
      <c r="HG1344" s="54"/>
      <c r="HH1344" s="54"/>
      <c r="HI1344" s="54"/>
      <c r="HJ1344" s="54"/>
      <c r="HK1344" s="54"/>
      <c r="HL1344" s="54"/>
      <c r="HM1344" s="54"/>
      <c r="HN1344" s="54"/>
      <c r="HO1344" s="54"/>
      <c r="HP1344" s="54"/>
      <c r="HQ1344" s="54"/>
      <c r="HR1344" s="54"/>
      <c r="HS1344" s="54"/>
      <c r="HT1344" s="54"/>
      <c r="HU1344" s="54"/>
      <c r="HV1344" s="54"/>
      <c r="HW1344" s="54"/>
      <c r="HX1344" s="54"/>
      <c r="HY1344" s="54"/>
      <c r="HZ1344" s="54"/>
      <c r="IA1344" s="54"/>
      <c r="IB1344" s="54"/>
      <c r="IC1344" s="54"/>
      <c r="ID1344" s="54"/>
      <c r="IE1344" s="54"/>
      <c r="IF1344" s="54"/>
      <c r="IG1344" s="54"/>
      <c r="IH1344" s="54"/>
      <c r="II1344" s="54"/>
      <c r="IJ1344" s="54"/>
      <c r="IK1344" s="54"/>
      <c r="IL1344" s="54"/>
      <c r="IM1344" s="54"/>
      <c r="IN1344" s="54"/>
      <c r="IO1344" s="54"/>
      <c r="IP1344" s="54"/>
      <c r="IQ1344" s="54"/>
      <c r="IR1344" s="54"/>
      <c r="IS1344" s="54"/>
      <c r="IT1344" s="54"/>
      <c r="IU1344" s="54"/>
      <c r="IV1344" s="54"/>
      <c r="IW1344" s="54"/>
      <c r="IX1344" s="54"/>
      <c r="IY1344" s="54"/>
      <c r="IZ1344" s="54"/>
      <c r="JA1344" s="16"/>
      <c r="JB1344" s="16"/>
      <c r="JC1344" s="16"/>
      <c r="JD1344" s="16"/>
    </row>
    <row r="1345" spans="1:264" s="6" customFormat="1" x14ac:dyDescent="0.25">
      <c r="A1345" s="55">
        <v>1341</v>
      </c>
      <c r="B1345" s="56">
        <f>ESTUDIANTES!B1345</f>
        <v>0</v>
      </c>
      <c r="C1345" s="56">
        <f>ESTUDIANTES!C1345</f>
        <v>0</v>
      </c>
      <c r="D1345" s="97">
        <f>ESTUDIANTES!D1345</f>
        <v>0</v>
      </c>
      <c r="E1345" s="97"/>
      <c r="F1345" s="97"/>
      <c r="G1345" s="97"/>
      <c r="H1345" s="57">
        <f>ESTUDIANTES!H1345</f>
        <v>0</v>
      </c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54"/>
      <c r="T1345" s="54"/>
      <c r="U1345" s="54"/>
      <c r="V1345" s="54"/>
      <c r="W1345" s="54"/>
      <c r="X1345" s="54"/>
      <c r="Y1345" s="54"/>
      <c r="Z1345" s="54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  <c r="AL1345" s="54"/>
      <c r="AM1345" s="54"/>
      <c r="AN1345" s="54"/>
      <c r="AO1345" s="54"/>
      <c r="AP1345" s="54"/>
      <c r="AQ1345" s="54"/>
      <c r="AR1345" s="54"/>
      <c r="AS1345" s="54"/>
      <c r="AT1345" s="54"/>
      <c r="AU1345" s="54"/>
      <c r="AV1345" s="54"/>
      <c r="AW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  <c r="BO1345" s="54"/>
      <c r="BP1345" s="54"/>
      <c r="BQ1345" s="54"/>
      <c r="BR1345" s="54"/>
      <c r="BS1345" s="54"/>
      <c r="BT1345" s="54"/>
      <c r="BU1345" s="54"/>
      <c r="BV1345" s="54"/>
      <c r="BW1345" s="54"/>
      <c r="BX1345" s="54"/>
      <c r="BY1345" s="54"/>
      <c r="BZ1345" s="54"/>
      <c r="CA1345" s="54"/>
      <c r="CB1345" s="54"/>
      <c r="CC1345" s="54"/>
      <c r="CD1345" s="54"/>
      <c r="CE1345" s="54"/>
      <c r="CF1345" s="54"/>
      <c r="CG1345" s="54"/>
      <c r="CH1345" s="54"/>
      <c r="CI1345" s="54"/>
      <c r="CJ1345" s="54"/>
      <c r="CK1345" s="54"/>
      <c r="CL1345" s="54"/>
      <c r="CM1345" s="54"/>
      <c r="CN1345" s="54"/>
      <c r="CO1345" s="54"/>
      <c r="CP1345" s="54"/>
      <c r="CQ1345" s="54"/>
      <c r="CR1345" s="54"/>
      <c r="CS1345" s="54"/>
      <c r="CT1345" s="54"/>
      <c r="CU1345" s="54"/>
      <c r="CV1345" s="54"/>
      <c r="CW1345" s="54"/>
      <c r="CX1345" s="54"/>
      <c r="CY1345" s="54"/>
      <c r="CZ1345" s="54"/>
      <c r="DA1345" s="54"/>
      <c r="DB1345" s="54"/>
      <c r="DC1345" s="54"/>
      <c r="DD1345" s="54"/>
      <c r="DE1345" s="54"/>
      <c r="DF1345" s="54"/>
      <c r="DG1345" s="54"/>
      <c r="DH1345" s="54"/>
      <c r="DI1345" s="54"/>
      <c r="DJ1345" s="54"/>
      <c r="DK1345" s="54"/>
      <c r="DL1345" s="54"/>
      <c r="DM1345" s="54"/>
      <c r="DN1345" s="54"/>
      <c r="DO1345" s="54"/>
      <c r="DP1345" s="54"/>
      <c r="DQ1345" s="54"/>
      <c r="DR1345" s="54"/>
      <c r="DS1345" s="54"/>
      <c r="DT1345" s="54"/>
      <c r="DU1345" s="54"/>
      <c r="DV1345" s="54"/>
      <c r="DW1345" s="54"/>
      <c r="DX1345" s="54"/>
      <c r="DY1345" s="54"/>
      <c r="DZ1345" s="54"/>
      <c r="EA1345" s="54"/>
      <c r="EB1345" s="54"/>
      <c r="EC1345" s="54"/>
      <c r="ED1345" s="54"/>
      <c r="EE1345" s="54"/>
      <c r="EF1345" s="54"/>
      <c r="EG1345" s="54"/>
      <c r="EH1345" s="54"/>
      <c r="EI1345" s="54"/>
      <c r="EJ1345" s="54"/>
      <c r="EK1345" s="54"/>
      <c r="EL1345" s="54"/>
      <c r="EM1345" s="54"/>
      <c r="EN1345" s="54"/>
      <c r="EO1345" s="54"/>
      <c r="EP1345" s="54"/>
      <c r="EQ1345" s="54"/>
      <c r="ER1345" s="54"/>
      <c r="ES1345" s="54"/>
      <c r="ET1345" s="54"/>
      <c r="EU1345" s="54"/>
      <c r="EV1345" s="54"/>
      <c r="EW1345" s="54"/>
      <c r="EX1345" s="54"/>
      <c r="EY1345" s="54"/>
      <c r="EZ1345" s="54"/>
      <c r="FA1345" s="54"/>
      <c r="FB1345" s="54"/>
      <c r="FC1345" s="54"/>
      <c r="FD1345" s="54"/>
      <c r="FE1345" s="54"/>
      <c r="FF1345" s="54"/>
      <c r="FG1345" s="54"/>
      <c r="FH1345" s="54"/>
      <c r="FI1345" s="54"/>
      <c r="FJ1345" s="54"/>
      <c r="FK1345" s="54"/>
      <c r="FL1345" s="54"/>
      <c r="FM1345" s="54"/>
      <c r="FN1345" s="54"/>
      <c r="FO1345" s="54"/>
      <c r="FP1345" s="54"/>
      <c r="FQ1345" s="54"/>
      <c r="FR1345" s="54"/>
      <c r="FS1345" s="54"/>
      <c r="FT1345" s="54"/>
      <c r="FU1345" s="54"/>
      <c r="FV1345" s="54"/>
      <c r="FW1345" s="54"/>
      <c r="FX1345" s="54"/>
      <c r="FY1345" s="54"/>
      <c r="FZ1345" s="54"/>
      <c r="GA1345" s="54"/>
      <c r="GB1345" s="54"/>
      <c r="GC1345" s="54"/>
      <c r="GD1345" s="54"/>
      <c r="GE1345" s="54"/>
      <c r="GF1345" s="54"/>
      <c r="GG1345" s="54"/>
      <c r="GH1345" s="54"/>
      <c r="GI1345" s="54"/>
      <c r="GJ1345" s="54"/>
      <c r="GK1345" s="54"/>
      <c r="GL1345" s="54"/>
      <c r="GM1345" s="54"/>
      <c r="GN1345" s="54"/>
      <c r="GO1345" s="54"/>
      <c r="GP1345" s="54"/>
      <c r="GQ1345" s="54"/>
      <c r="GR1345" s="54"/>
      <c r="GS1345" s="54"/>
      <c r="GT1345" s="54"/>
      <c r="GU1345" s="54"/>
      <c r="GV1345" s="54"/>
      <c r="GW1345" s="54"/>
      <c r="GX1345" s="54"/>
      <c r="GY1345" s="54"/>
      <c r="GZ1345" s="54"/>
      <c r="HA1345" s="54"/>
      <c r="HB1345" s="54"/>
      <c r="HC1345" s="54"/>
      <c r="HD1345" s="54"/>
      <c r="HE1345" s="54"/>
      <c r="HF1345" s="54"/>
      <c r="HG1345" s="54"/>
      <c r="HH1345" s="54"/>
      <c r="HI1345" s="54"/>
      <c r="HJ1345" s="54"/>
      <c r="HK1345" s="54"/>
      <c r="HL1345" s="54"/>
      <c r="HM1345" s="54"/>
      <c r="HN1345" s="54"/>
      <c r="HO1345" s="54"/>
      <c r="HP1345" s="54"/>
      <c r="HQ1345" s="54"/>
      <c r="HR1345" s="54"/>
      <c r="HS1345" s="54"/>
      <c r="HT1345" s="54"/>
      <c r="HU1345" s="54"/>
      <c r="HV1345" s="54"/>
      <c r="HW1345" s="54"/>
      <c r="HX1345" s="54"/>
      <c r="HY1345" s="54"/>
      <c r="HZ1345" s="54"/>
      <c r="IA1345" s="54"/>
      <c r="IB1345" s="54"/>
      <c r="IC1345" s="54"/>
      <c r="ID1345" s="54"/>
      <c r="IE1345" s="54"/>
      <c r="IF1345" s="54"/>
      <c r="IG1345" s="54"/>
      <c r="IH1345" s="54"/>
      <c r="II1345" s="54"/>
      <c r="IJ1345" s="54"/>
      <c r="IK1345" s="54"/>
      <c r="IL1345" s="54"/>
      <c r="IM1345" s="54"/>
      <c r="IN1345" s="54"/>
      <c r="IO1345" s="54"/>
      <c r="IP1345" s="54"/>
      <c r="IQ1345" s="54"/>
      <c r="IR1345" s="54"/>
      <c r="IS1345" s="54"/>
      <c r="IT1345" s="54"/>
      <c r="IU1345" s="54"/>
      <c r="IV1345" s="54"/>
      <c r="IW1345" s="54"/>
      <c r="IX1345" s="54"/>
      <c r="IY1345" s="54"/>
      <c r="IZ1345" s="54"/>
      <c r="JA1345" s="16"/>
      <c r="JB1345" s="16"/>
      <c r="JC1345" s="16"/>
      <c r="JD1345" s="16"/>
    </row>
    <row r="1346" spans="1:264" s="6" customFormat="1" x14ac:dyDescent="0.25">
      <c r="A1346" s="55">
        <v>1342</v>
      </c>
      <c r="B1346" s="56">
        <f>ESTUDIANTES!B1346</f>
        <v>0</v>
      </c>
      <c r="C1346" s="56">
        <f>ESTUDIANTES!C1346</f>
        <v>0</v>
      </c>
      <c r="D1346" s="97">
        <f>ESTUDIANTES!D1346</f>
        <v>0</v>
      </c>
      <c r="E1346" s="97"/>
      <c r="F1346" s="97"/>
      <c r="G1346" s="97"/>
      <c r="H1346" s="57">
        <f>ESTUDIANTES!H1346</f>
        <v>0</v>
      </c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  <c r="T1346" s="54"/>
      <c r="U1346" s="54"/>
      <c r="V1346" s="54"/>
      <c r="W1346" s="54"/>
      <c r="X1346" s="54"/>
      <c r="Y1346" s="54"/>
      <c r="Z1346" s="54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  <c r="AL1346" s="54"/>
      <c r="AM1346" s="54"/>
      <c r="AN1346" s="54"/>
      <c r="AO1346" s="54"/>
      <c r="AP1346" s="54"/>
      <c r="AQ1346" s="54"/>
      <c r="AR1346" s="54"/>
      <c r="AS1346" s="54"/>
      <c r="AT1346" s="54"/>
      <c r="AU1346" s="54"/>
      <c r="AV1346" s="54"/>
      <c r="AW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  <c r="BO1346" s="54"/>
      <c r="BP1346" s="54"/>
      <c r="BQ1346" s="54"/>
      <c r="BR1346" s="54"/>
      <c r="BS1346" s="54"/>
      <c r="BT1346" s="54"/>
      <c r="BU1346" s="54"/>
      <c r="BV1346" s="54"/>
      <c r="BW1346" s="54"/>
      <c r="BX1346" s="54"/>
      <c r="BY1346" s="54"/>
      <c r="BZ1346" s="54"/>
      <c r="CA1346" s="54"/>
      <c r="CB1346" s="54"/>
      <c r="CC1346" s="54"/>
      <c r="CD1346" s="54"/>
      <c r="CE1346" s="54"/>
      <c r="CF1346" s="54"/>
      <c r="CG1346" s="54"/>
      <c r="CH1346" s="54"/>
      <c r="CI1346" s="54"/>
      <c r="CJ1346" s="54"/>
      <c r="CK1346" s="54"/>
      <c r="CL1346" s="54"/>
      <c r="CM1346" s="54"/>
      <c r="CN1346" s="54"/>
      <c r="CO1346" s="54"/>
      <c r="CP1346" s="54"/>
      <c r="CQ1346" s="54"/>
      <c r="CR1346" s="54"/>
      <c r="CS1346" s="54"/>
      <c r="CT1346" s="54"/>
      <c r="CU1346" s="54"/>
      <c r="CV1346" s="54"/>
      <c r="CW1346" s="54"/>
      <c r="CX1346" s="54"/>
      <c r="CY1346" s="54"/>
      <c r="CZ1346" s="54"/>
      <c r="DA1346" s="54"/>
      <c r="DB1346" s="54"/>
      <c r="DC1346" s="54"/>
      <c r="DD1346" s="54"/>
      <c r="DE1346" s="54"/>
      <c r="DF1346" s="54"/>
      <c r="DG1346" s="54"/>
      <c r="DH1346" s="54"/>
      <c r="DI1346" s="54"/>
      <c r="DJ1346" s="54"/>
      <c r="DK1346" s="54"/>
      <c r="DL1346" s="54"/>
      <c r="DM1346" s="54"/>
      <c r="DN1346" s="54"/>
      <c r="DO1346" s="54"/>
      <c r="DP1346" s="54"/>
      <c r="DQ1346" s="54"/>
      <c r="DR1346" s="54"/>
      <c r="DS1346" s="54"/>
      <c r="DT1346" s="54"/>
      <c r="DU1346" s="54"/>
      <c r="DV1346" s="54"/>
      <c r="DW1346" s="54"/>
      <c r="DX1346" s="54"/>
      <c r="DY1346" s="54"/>
      <c r="DZ1346" s="54"/>
      <c r="EA1346" s="54"/>
      <c r="EB1346" s="54"/>
      <c r="EC1346" s="54"/>
      <c r="ED1346" s="54"/>
      <c r="EE1346" s="54"/>
      <c r="EF1346" s="54"/>
      <c r="EG1346" s="54"/>
      <c r="EH1346" s="54"/>
      <c r="EI1346" s="54"/>
      <c r="EJ1346" s="54"/>
      <c r="EK1346" s="54"/>
      <c r="EL1346" s="54"/>
      <c r="EM1346" s="54"/>
      <c r="EN1346" s="54"/>
      <c r="EO1346" s="54"/>
      <c r="EP1346" s="54"/>
      <c r="EQ1346" s="54"/>
      <c r="ER1346" s="54"/>
      <c r="ES1346" s="54"/>
      <c r="ET1346" s="54"/>
      <c r="EU1346" s="54"/>
      <c r="EV1346" s="54"/>
      <c r="EW1346" s="54"/>
      <c r="EX1346" s="54"/>
      <c r="EY1346" s="54"/>
      <c r="EZ1346" s="54"/>
      <c r="FA1346" s="54"/>
      <c r="FB1346" s="54"/>
      <c r="FC1346" s="54"/>
      <c r="FD1346" s="54"/>
      <c r="FE1346" s="54"/>
      <c r="FF1346" s="54"/>
      <c r="FG1346" s="54"/>
      <c r="FH1346" s="54"/>
      <c r="FI1346" s="54"/>
      <c r="FJ1346" s="54"/>
      <c r="FK1346" s="54"/>
      <c r="FL1346" s="54"/>
      <c r="FM1346" s="54"/>
      <c r="FN1346" s="54"/>
      <c r="FO1346" s="54"/>
      <c r="FP1346" s="54"/>
      <c r="FQ1346" s="54"/>
      <c r="FR1346" s="54"/>
      <c r="FS1346" s="54"/>
      <c r="FT1346" s="54"/>
      <c r="FU1346" s="54"/>
      <c r="FV1346" s="54"/>
      <c r="FW1346" s="54"/>
      <c r="FX1346" s="54"/>
      <c r="FY1346" s="54"/>
      <c r="FZ1346" s="54"/>
      <c r="GA1346" s="54"/>
      <c r="GB1346" s="54"/>
      <c r="GC1346" s="54"/>
      <c r="GD1346" s="54"/>
      <c r="GE1346" s="54"/>
      <c r="GF1346" s="54"/>
      <c r="GG1346" s="54"/>
      <c r="GH1346" s="54"/>
      <c r="GI1346" s="54"/>
      <c r="GJ1346" s="54"/>
      <c r="GK1346" s="54"/>
      <c r="GL1346" s="54"/>
      <c r="GM1346" s="54"/>
      <c r="GN1346" s="54"/>
      <c r="GO1346" s="54"/>
      <c r="GP1346" s="54"/>
      <c r="GQ1346" s="54"/>
      <c r="GR1346" s="54"/>
      <c r="GS1346" s="54"/>
      <c r="GT1346" s="54"/>
      <c r="GU1346" s="54"/>
      <c r="GV1346" s="54"/>
      <c r="GW1346" s="54"/>
      <c r="GX1346" s="54"/>
      <c r="GY1346" s="54"/>
      <c r="GZ1346" s="54"/>
      <c r="HA1346" s="54"/>
      <c r="HB1346" s="54"/>
      <c r="HC1346" s="54"/>
      <c r="HD1346" s="54"/>
      <c r="HE1346" s="54"/>
      <c r="HF1346" s="54"/>
      <c r="HG1346" s="54"/>
      <c r="HH1346" s="54"/>
      <c r="HI1346" s="54"/>
      <c r="HJ1346" s="54"/>
      <c r="HK1346" s="54"/>
      <c r="HL1346" s="54"/>
      <c r="HM1346" s="54"/>
      <c r="HN1346" s="54"/>
      <c r="HO1346" s="54"/>
      <c r="HP1346" s="54"/>
      <c r="HQ1346" s="54"/>
      <c r="HR1346" s="54"/>
      <c r="HS1346" s="54"/>
      <c r="HT1346" s="54"/>
      <c r="HU1346" s="54"/>
      <c r="HV1346" s="54"/>
      <c r="HW1346" s="54"/>
      <c r="HX1346" s="54"/>
      <c r="HY1346" s="54"/>
      <c r="HZ1346" s="54"/>
      <c r="IA1346" s="54"/>
      <c r="IB1346" s="54"/>
      <c r="IC1346" s="54"/>
      <c r="ID1346" s="54"/>
      <c r="IE1346" s="54"/>
      <c r="IF1346" s="54"/>
      <c r="IG1346" s="54"/>
      <c r="IH1346" s="54"/>
      <c r="II1346" s="54"/>
      <c r="IJ1346" s="54"/>
      <c r="IK1346" s="54"/>
      <c r="IL1346" s="54"/>
      <c r="IM1346" s="54"/>
      <c r="IN1346" s="54"/>
      <c r="IO1346" s="54"/>
      <c r="IP1346" s="54"/>
      <c r="IQ1346" s="54"/>
      <c r="IR1346" s="54"/>
      <c r="IS1346" s="54"/>
      <c r="IT1346" s="54"/>
      <c r="IU1346" s="54"/>
      <c r="IV1346" s="54"/>
      <c r="IW1346" s="54"/>
      <c r="IX1346" s="54"/>
      <c r="IY1346" s="54"/>
      <c r="IZ1346" s="54"/>
      <c r="JA1346" s="16"/>
      <c r="JB1346" s="16"/>
      <c r="JC1346" s="16"/>
      <c r="JD1346" s="16"/>
    </row>
    <row r="1347" spans="1:264" s="6" customFormat="1" x14ac:dyDescent="0.25">
      <c r="A1347" s="55">
        <v>1343</v>
      </c>
      <c r="B1347" s="56">
        <f>ESTUDIANTES!B1347</f>
        <v>0</v>
      </c>
      <c r="C1347" s="56">
        <f>ESTUDIANTES!C1347</f>
        <v>0</v>
      </c>
      <c r="D1347" s="97">
        <f>ESTUDIANTES!D1347</f>
        <v>0</v>
      </c>
      <c r="E1347" s="97"/>
      <c r="F1347" s="97"/>
      <c r="G1347" s="97"/>
      <c r="H1347" s="57">
        <f>ESTUDIANTES!H1347</f>
        <v>0</v>
      </c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  <c r="T1347" s="54"/>
      <c r="U1347" s="54"/>
      <c r="V1347" s="54"/>
      <c r="W1347" s="54"/>
      <c r="X1347" s="54"/>
      <c r="Y1347" s="54"/>
      <c r="Z1347" s="54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  <c r="AL1347" s="54"/>
      <c r="AM1347" s="54"/>
      <c r="AN1347" s="54"/>
      <c r="AO1347" s="54"/>
      <c r="AP1347" s="54"/>
      <c r="AQ1347" s="54"/>
      <c r="AR1347" s="54"/>
      <c r="AS1347" s="54"/>
      <c r="AT1347" s="54"/>
      <c r="AU1347" s="54"/>
      <c r="AV1347" s="54"/>
      <c r="AW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  <c r="BO1347" s="54"/>
      <c r="BP1347" s="54"/>
      <c r="BQ1347" s="54"/>
      <c r="BR1347" s="54"/>
      <c r="BS1347" s="54"/>
      <c r="BT1347" s="54"/>
      <c r="BU1347" s="54"/>
      <c r="BV1347" s="54"/>
      <c r="BW1347" s="54"/>
      <c r="BX1347" s="54"/>
      <c r="BY1347" s="54"/>
      <c r="BZ1347" s="54"/>
      <c r="CA1347" s="54"/>
      <c r="CB1347" s="54"/>
      <c r="CC1347" s="54"/>
      <c r="CD1347" s="54"/>
      <c r="CE1347" s="54"/>
      <c r="CF1347" s="54"/>
      <c r="CG1347" s="54"/>
      <c r="CH1347" s="54"/>
      <c r="CI1347" s="54"/>
      <c r="CJ1347" s="54"/>
      <c r="CK1347" s="54"/>
      <c r="CL1347" s="54"/>
      <c r="CM1347" s="54"/>
      <c r="CN1347" s="54"/>
      <c r="CO1347" s="54"/>
      <c r="CP1347" s="54"/>
      <c r="CQ1347" s="54"/>
      <c r="CR1347" s="54"/>
      <c r="CS1347" s="54"/>
      <c r="CT1347" s="54"/>
      <c r="CU1347" s="54"/>
      <c r="CV1347" s="54"/>
      <c r="CW1347" s="54"/>
      <c r="CX1347" s="54"/>
      <c r="CY1347" s="54"/>
      <c r="CZ1347" s="54"/>
      <c r="DA1347" s="54"/>
      <c r="DB1347" s="54"/>
      <c r="DC1347" s="54"/>
      <c r="DD1347" s="54"/>
      <c r="DE1347" s="54"/>
      <c r="DF1347" s="54"/>
      <c r="DG1347" s="54"/>
      <c r="DH1347" s="54"/>
      <c r="DI1347" s="54"/>
      <c r="DJ1347" s="54"/>
      <c r="DK1347" s="54"/>
      <c r="DL1347" s="54"/>
      <c r="DM1347" s="54"/>
      <c r="DN1347" s="54"/>
      <c r="DO1347" s="54"/>
      <c r="DP1347" s="54"/>
      <c r="DQ1347" s="54"/>
      <c r="DR1347" s="54"/>
      <c r="DS1347" s="54"/>
      <c r="DT1347" s="54"/>
      <c r="DU1347" s="54"/>
      <c r="DV1347" s="54"/>
      <c r="DW1347" s="54"/>
      <c r="DX1347" s="54"/>
      <c r="DY1347" s="54"/>
      <c r="DZ1347" s="54"/>
      <c r="EA1347" s="54"/>
      <c r="EB1347" s="54"/>
      <c r="EC1347" s="54"/>
      <c r="ED1347" s="54"/>
      <c r="EE1347" s="54"/>
      <c r="EF1347" s="54"/>
      <c r="EG1347" s="54"/>
      <c r="EH1347" s="54"/>
      <c r="EI1347" s="54"/>
      <c r="EJ1347" s="54"/>
      <c r="EK1347" s="54"/>
      <c r="EL1347" s="54"/>
      <c r="EM1347" s="54"/>
      <c r="EN1347" s="54"/>
      <c r="EO1347" s="54"/>
      <c r="EP1347" s="54"/>
      <c r="EQ1347" s="54"/>
      <c r="ER1347" s="54"/>
      <c r="ES1347" s="54"/>
      <c r="ET1347" s="54"/>
      <c r="EU1347" s="54"/>
      <c r="EV1347" s="54"/>
      <c r="EW1347" s="54"/>
      <c r="EX1347" s="54"/>
      <c r="EY1347" s="54"/>
      <c r="EZ1347" s="54"/>
      <c r="FA1347" s="54"/>
      <c r="FB1347" s="54"/>
      <c r="FC1347" s="54"/>
      <c r="FD1347" s="54"/>
      <c r="FE1347" s="54"/>
      <c r="FF1347" s="54"/>
      <c r="FG1347" s="54"/>
      <c r="FH1347" s="54"/>
      <c r="FI1347" s="54"/>
      <c r="FJ1347" s="54"/>
      <c r="FK1347" s="54"/>
      <c r="FL1347" s="54"/>
      <c r="FM1347" s="54"/>
      <c r="FN1347" s="54"/>
      <c r="FO1347" s="54"/>
      <c r="FP1347" s="54"/>
      <c r="FQ1347" s="54"/>
      <c r="FR1347" s="54"/>
      <c r="FS1347" s="54"/>
      <c r="FT1347" s="54"/>
      <c r="FU1347" s="54"/>
      <c r="FV1347" s="54"/>
      <c r="FW1347" s="54"/>
      <c r="FX1347" s="54"/>
      <c r="FY1347" s="54"/>
      <c r="FZ1347" s="54"/>
      <c r="GA1347" s="54"/>
      <c r="GB1347" s="54"/>
      <c r="GC1347" s="54"/>
      <c r="GD1347" s="54"/>
      <c r="GE1347" s="54"/>
      <c r="GF1347" s="54"/>
      <c r="GG1347" s="54"/>
      <c r="GH1347" s="54"/>
      <c r="GI1347" s="54"/>
      <c r="GJ1347" s="54"/>
      <c r="GK1347" s="54"/>
      <c r="GL1347" s="54"/>
      <c r="GM1347" s="54"/>
      <c r="GN1347" s="54"/>
      <c r="GO1347" s="54"/>
      <c r="GP1347" s="54"/>
      <c r="GQ1347" s="54"/>
      <c r="GR1347" s="54"/>
      <c r="GS1347" s="54"/>
      <c r="GT1347" s="54"/>
      <c r="GU1347" s="54"/>
      <c r="GV1347" s="54"/>
      <c r="GW1347" s="54"/>
      <c r="GX1347" s="54"/>
      <c r="GY1347" s="54"/>
      <c r="GZ1347" s="54"/>
      <c r="HA1347" s="54"/>
      <c r="HB1347" s="54"/>
      <c r="HC1347" s="54"/>
      <c r="HD1347" s="54"/>
      <c r="HE1347" s="54"/>
      <c r="HF1347" s="54"/>
      <c r="HG1347" s="54"/>
      <c r="HH1347" s="54"/>
      <c r="HI1347" s="54"/>
      <c r="HJ1347" s="54"/>
      <c r="HK1347" s="54"/>
      <c r="HL1347" s="54"/>
      <c r="HM1347" s="54"/>
      <c r="HN1347" s="54"/>
      <c r="HO1347" s="54"/>
      <c r="HP1347" s="54"/>
      <c r="HQ1347" s="54"/>
      <c r="HR1347" s="54"/>
      <c r="HS1347" s="54"/>
      <c r="HT1347" s="54"/>
      <c r="HU1347" s="54"/>
      <c r="HV1347" s="54"/>
      <c r="HW1347" s="54"/>
      <c r="HX1347" s="54"/>
      <c r="HY1347" s="54"/>
      <c r="HZ1347" s="54"/>
      <c r="IA1347" s="54"/>
      <c r="IB1347" s="54"/>
      <c r="IC1347" s="54"/>
      <c r="ID1347" s="54"/>
      <c r="IE1347" s="54"/>
      <c r="IF1347" s="54"/>
      <c r="IG1347" s="54"/>
      <c r="IH1347" s="54"/>
      <c r="II1347" s="54"/>
      <c r="IJ1347" s="54"/>
      <c r="IK1347" s="54"/>
      <c r="IL1347" s="54"/>
      <c r="IM1347" s="54"/>
      <c r="IN1347" s="54"/>
      <c r="IO1347" s="54"/>
      <c r="IP1347" s="54"/>
      <c r="IQ1347" s="54"/>
      <c r="IR1347" s="54"/>
      <c r="IS1347" s="54"/>
      <c r="IT1347" s="54"/>
      <c r="IU1347" s="54"/>
      <c r="IV1347" s="54"/>
      <c r="IW1347" s="54"/>
      <c r="IX1347" s="54"/>
      <c r="IY1347" s="54"/>
      <c r="IZ1347" s="54"/>
      <c r="JA1347" s="16"/>
      <c r="JB1347" s="16"/>
      <c r="JC1347" s="16"/>
      <c r="JD1347" s="16"/>
    </row>
    <row r="1348" spans="1:264" s="6" customFormat="1" x14ac:dyDescent="0.25">
      <c r="A1348" s="55">
        <v>1344</v>
      </c>
      <c r="B1348" s="56">
        <f>ESTUDIANTES!B1348</f>
        <v>0</v>
      </c>
      <c r="C1348" s="56">
        <f>ESTUDIANTES!C1348</f>
        <v>0</v>
      </c>
      <c r="D1348" s="97">
        <f>ESTUDIANTES!D1348</f>
        <v>0</v>
      </c>
      <c r="E1348" s="97"/>
      <c r="F1348" s="97"/>
      <c r="G1348" s="97"/>
      <c r="H1348" s="57">
        <f>ESTUDIANTES!H1348</f>
        <v>0</v>
      </c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  <c r="T1348" s="54"/>
      <c r="U1348" s="54"/>
      <c r="V1348" s="54"/>
      <c r="W1348" s="54"/>
      <c r="X1348" s="54"/>
      <c r="Y1348" s="54"/>
      <c r="Z1348" s="54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  <c r="AL1348" s="54"/>
      <c r="AM1348" s="54"/>
      <c r="AN1348" s="54"/>
      <c r="AO1348" s="54"/>
      <c r="AP1348" s="54"/>
      <c r="AQ1348" s="54"/>
      <c r="AR1348" s="54"/>
      <c r="AS1348" s="54"/>
      <c r="AT1348" s="54"/>
      <c r="AU1348" s="54"/>
      <c r="AV1348" s="54"/>
      <c r="AW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  <c r="BO1348" s="54"/>
      <c r="BP1348" s="54"/>
      <c r="BQ1348" s="54"/>
      <c r="BR1348" s="54"/>
      <c r="BS1348" s="54"/>
      <c r="BT1348" s="54"/>
      <c r="BU1348" s="54"/>
      <c r="BV1348" s="54"/>
      <c r="BW1348" s="54"/>
      <c r="BX1348" s="54"/>
      <c r="BY1348" s="54"/>
      <c r="BZ1348" s="54"/>
      <c r="CA1348" s="54"/>
      <c r="CB1348" s="54"/>
      <c r="CC1348" s="54"/>
      <c r="CD1348" s="54"/>
      <c r="CE1348" s="54"/>
      <c r="CF1348" s="54"/>
      <c r="CG1348" s="54"/>
      <c r="CH1348" s="54"/>
      <c r="CI1348" s="54"/>
      <c r="CJ1348" s="54"/>
      <c r="CK1348" s="54"/>
      <c r="CL1348" s="54"/>
      <c r="CM1348" s="54"/>
      <c r="CN1348" s="54"/>
      <c r="CO1348" s="54"/>
      <c r="CP1348" s="54"/>
      <c r="CQ1348" s="54"/>
      <c r="CR1348" s="54"/>
      <c r="CS1348" s="54"/>
      <c r="CT1348" s="54"/>
      <c r="CU1348" s="54"/>
      <c r="CV1348" s="54"/>
      <c r="CW1348" s="54"/>
      <c r="CX1348" s="54"/>
      <c r="CY1348" s="54"/>
      <c r="CZ1348" s="54"/>
      <c r="DA1348" s="54"/>
      <c r="DB1348" s="54"/>
      <c r="DC1348" s="54"/>
      <c r="DD1348" s="54"/>
      <c r="DE1348" s="54"/>
      <c r="DF1348" s="54"/>
      <c r="DG1348" s="54"/>
      <c r="DH1348" s="54"/>
      <c r="DI1348" s="54"/>
      <c r="DJ1348" s="54"/>
      <c r="DK1348" s="54"/>
      <c r="DL1348" s="54"/>
      <c r="DM1348" s="54"/>
      <c r="DN1348" s="54"/>
      <c r="DO1348" s="54"/>
      <c r="DP1348" s="54"/>
      <c r="DQ1348" s="54"/>
      <c r="DR1348" s="54"/>
      <c r="DS1348" s="54"/>
      <c r="DT1348" s="54"/>
      <c r="DU1348" s="54"/>
      <c r="DV1348" s="54"/>
      <c r="DW1348" s="54"/>
      <c r="DX1348" s="54"/>
      <c r="DY1348" s="54"/>
      <c r="DZ1348" s="54"/>
      <c r="EA1348" s="54"/>
      <c r="EB1348" s="54"/>
      <c r="EC1348" s="54"/>
      <c r="ED1348" s="54"/>
      <c r="EE1348" s="54"/>
      <c r="EF1348" s="54"/>
      <c r="EG1348" s="54"/>
      <c r="EH1348" s="54"/>
      <c r="EI1348" s="54"/>
      <c r="EJ1348" s="54"/>
      <c r="EK1348" s="54"/>
      <c r="EL1348" s="54"/>
      <c r="EM1348" s="54"/>
      <c r="EN1348" s="54"/>
      <c r="EO1348" s="54"/>
      <c r="EP1348" s="54"/>
      <c r="EQ1348" s="54"/>
      <c r="ER1348" s="54"/>
      <c r="ES1348" s="54"/>
      <c r="ET1348" s="54"/>
      <c r="EU1348" s="54"/>
      <c r="EV1348" s="54"/>
      <c r="EW1348" s="54"/>
      <c r="EX1348" s="54"/>
      <c r="EY1348" s="54"/>
      <c r="EZ1348" s="54"/>
      <c r="FA1348" s="54"/>
      <c r="FB1348" s="54"/>
      <c r="FC1348" s="54"/>
      <c r="FD1348" s="54"/>
      <c r="FE1348" s="54"/>
      <c r="FF1348" s="54"/>
      <c r="FG1348" s="54"/>
      <c r="FH1348" s="54"/>
      <c r="FI1348" s="54"/>
      <c r="FJ1348" s="54"/>
      <c r="FK1348" s="54"/>
      <c r="FL1348" s="54"/>
      <c r="FM1348" s="54"/>
      <c r="FN1348" s="54"/>
      <c r="FO1348" s="54"/>
      <c r="FP1348" s="54"/>
      <c r="FQ1348" s="54"/>
      <c r="FR1348" s="54"/>
      <c r="FS1348" s="54"/>
      <c r="FT1348" s="54"/>
      <c r="FU1348" s="54"/>
      <c r="FV1348" s="54"/>
      <c r="FW1348" s="54"/>
      <c r="FX1348" s="54"/>
      <c r="FY1348" s="54"/>
      <c r="FZ1348" s="54"/>
      <c r="GA1348" s="54"/>
      <c r="GB1348" s="54"/>
      <c r="GC1348" s="54"/>
      <c r="GD1348" s="54"/>
      <c r="GE1348" s="54"/>
      <c r="GF1348" s="54"/>
      <c r="GG1348" s="54"/>
      <c r="GH1348" s="54"/>
      <c r="GI1348" s="54"/>
      <c r="GJ1348" s="54"/>
      <c r="GK1348" s="54"/>
      <c r="GL1348" s="54"/>
      <c r="GM1348" s="54"/>
      <c r="GN1348" s="54"/>
      <c r="GO1348" s="54"/>
      <c r="GP1348" s="54"/>
      <c r="GQ1348" s="54"/>
      <c r="GR1348" s="54"/>
      <c r="GS1348" s="54"/>
      <c r="GT1348" s="54"/>
      <c r="GU1348" s="54"/>
      <c r="GV1348" s="54"/>
      <c r="GW1348" s="54"/>
      <c r="GX1348" s="54"/>
      <c r="GY1348" s="54"/>
      <c r="GZ1348" s="54"/>
      <c r="HA1348" s="54"/>
      <c r="HB1348" s="54"/>
      <c r="HC1348" s="54"/>
      <c r="HD1348" s="54"/>
      <c r="HE1348" s="54"/>
      <c r="HF1348" s="54"/>
      <c r="HG1348" s="54"/>
      <c r="HH1348" s="54"/>
      <c r="HI1348" s="54"/>
      <c r="HJ1348" s="54"/>
      <c r="HK1348" s="54"/>
      <c r="HL1348" s="54"/>
      <c r="HM1348" s="54"/>
      <c r="HN1348" s="54"/>
      <c r="HO1348" s="54"/>
      <c r="HP1348" s="54"/>
      <c r="HQ1348" s="54"/>
      <c r="HR1348" s="54"/>
      <c r="HS1348" s="54"/>
      <c r="HT1348" s="54"/>
      <c r="HU1348" s="54"/>
      <c r="HV1348" s="54"/>
      <c r="HW1348" s="54"/>
      <c r="HX1348" s="54"/>
      <c r="HY1348" s="54"/>
      <c r="HZ1348" s="54"/>
      <c r="IA1348" s="54"/>
      <c r="IB1348" s="54"/>
      <c r="IC1348" s="54"/>
      <c r="ID1348" s="54"/>
      <c r="IE1348" s="54"/>
      <c r="IF1348" s="54"/>
      <c r="IG1348" s="54"/>
      <c r="IH1348" s="54"/>
      <c r="II1348" s="54"/>
      <c r="IJ1348" s="54"/>
      <c r="IK1348" s="54"/>
      <c r="IL1348" s="54"/>
      <c r="IM1348" s="54"/>
      <c r="IN1348" s="54"/>
      <c r="IO1348" s="54"/>
      <c r="IP1348" s="54"/>
      <c r="IQ1348" s="54"/>
      <c r="IR1348" s="54"/>
      <c r="IS1348" s="54"/>
      <c r="IT1348" s="54"/>
      <c r="IU1348" s="54"/>
      <c r="IV1348" s="54"/>
      <c r="IW1348" s="54"/>
      <c r="IX1348" s="54"/>
      <c r="IY1348" s="54"/>
      <c r="IZ1348" s="54"/>
      <c r="JA1348" s="16"/>
      <c r="JB1348" s="16"/>
      <c r="JC1348" s="16"/>
      <c r="JD1348" s="16"/>
    </row>
    <row r="1349" spans="1:264" s="6" customFormat="1" x14ac:dyDescent="0.25">
      <c r="A1349" s="55">
        <v>1345</v>
      </c>
      <c r="B1349" s="56">
        <f>ESTUDIANTES!B1349</f>
        <v>0</v>
      </c>
      <c r="C1349" s="56">
        <f>ESTUDIANTES!C1349</f>
        <v>0</v>
      </c>
      <c r="D1349" s="97">
        <f>ESTUDIANTES!D1349</f>
        <v>0</v>
      </c>
      <c r="E1349" s="97"/>
      <c r="F1349" s="97"/>
      <c r="G1349" s="97"/>
      <c r="H1349" s="57">
        <f>ESTUDIANTES!H1349</f>
        <v>0</v>
      </c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  <c r="AL1349" s="54"/>
      <c r="AM1349" s="54"/>
      <c r="AN1349" s="54"/>
      <c r="AO1349" s="54"/>
      <c r="AP1349" s="54"/>
      <c r="AQ1349" s="54"/>
      <c r="AR1349" s="54"/>
      <c r="AS1349" s="54"/>
      <c r="AT1349" s="54"/>
      <c r="AU1349" s="54"/>
      <c r="AV1349" s="54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4"/>
      <c r="BW1349" s="54"/>
      <c r="BX1349" s="54"/>
      <c r="BY1349" s="54"/>
      <c r="BZ1349" s="54"/>
      <c r="CA1349" s="54"/>
      <c r="CB1349" s="54"/>
      <c r="CC1349" s="54"/>
      <c r="CD1349" s="54"/>
      <c r="CE1349" s="54"/>
      <c r="CF1349" s="54"/>
      <c r="CG1349" s="54"/>
      <c r="CH1349" s="54"/>
      <c r="CI1349" s="54"/>
      <c r="CJ1349" s="54"/>
      <c r="CK1349" s="54"/>
      <c r="CL1349" s="54"/>
      <c r="CM1349" s="54"/>
      <c r="CN1349" s="54"/>
      <c r="CO1349" s="54"/>
      <c r="CP1349" s="54"/>
      <c r="CQ1349" s="54"/>
      <c r="CR1349" s="54"/>
      <c r="CS1349" s="54"/>
      <c r="CT1349" s="54"/>
      <c r="CU1349" s="54"/>
      <c r="CV1349" s="54"/>
      <c r="CW1349" s="54"/>
      <c r="CX1349" s="54"/>
      <c r="CY1349" s="54"/>
      <c r="CZ1349" s="54"/>
      <c r="DA1349" s="54"/>
      <c r="DB1349" s="54"/>
      <c r="DC1349" s="54"/>
      <c r="DD1349" s="54"/>
      <c r="DE1349" s="54"/>
      <c r="DF1349" s="54"/>
      <c r="DG1349" s="54"/>
      <c r="DH1349" s="54"/>
      <c r="DI1349" s="54"/>
      <c r="DJ1349" s="54"/>
      <c r="DK1349" s="54"/>
      <c r="DL1349" s="54"/>
      <c r="DM1349" s="54"/>
      <c r="DN1349" s="54"/>
      <c r="DO1349" s="54"/>
      <c r="DP1349" s="54"/>
      <c r="DQ1349" s="54"/>
      <c r="DR1349" s="54"/>
      <c r="DS1349" s="54"/>
      <c r="DT1349" s="54"/>
      <c r="DU1349" s="54"/>
      <c r="DV1349" s="54"/>
      <c r="DW1349" s="54"/>
      <c r="DX1349" s="54"/>
      <c r="DY1349" s="54"/>
      <c r="DZ1349" s="54"/>
      <c r="EA1349" s="54"/>
      <c r="EB1349" s="54"/>
      <c r="EC1349" s="54"/>
      <c r="ED1349" s="54"/>
      <c r="EE1349" s="54"/>
      <c r="EF1349" s="54"/>
      <c r="EG1349" s="54"/>
      <c r="EH1349" s="54"/>
      <c r="EI1349" s="54"/>
      <c r="EJ1349" s="54"/>
      <c r="EK1349" s="54"/>
      <c r="EL1349" s="54"/>
      <c r="EM1349" s="54"/>
      <c r="EN1349" s="54"/>
      <c r="EO1349" s="54"/>
      <c r="EP1349" s="54"/>
      <c r="EQ1349" s="54"/>
      <c r="ER1349" s="54"/>
      <c r="ES1349" s="54"/>
      <c r="ET1349" s="54"/>
      <c r="EU1349" s="54"/>
      <c r="EV1349" s="54"/>
      <c r="EW1349" s="54"/>
      <c r="EX1349" s="54"/>
      <c r="EY1349" s="54"/>
      <c r="EZ1349" s="54"/>
      <c r="FA1349" s="54"/>
      <c r="FB1349" s="54"/>
      <c r="FC1349" s="54"/>
      <c r="FD1349" s="54"/>
      <c r="FE1349" s="54"/>
      <c r="FF1349" s="54"/>
      <c r="FG1349" s="54"/>
      <c r="FH1349" s="54"/>
      <c r="FI1349" s="54"/>
      <c r="FJ1349" s="54"/>
      <c r="FK1349" s="54"/>
      <c r="FL1349" s="54"/>
      <c r="FM1349" s="54"/>
      <c r="FN1349" s="54"/>
      <c r="FO1349" s="54"/>
      <c r="FP1349" s="54"/>
      <c r="FQ1349" s="54"/>
      <c r="FR1349" s="54"/>
      <c r="FS1349" s="54"/>
      <c r="FT1349" s="54"/>
      <c r="FU1349" s="54"/>
      <c r="FV1349" s="54"/>
      <c r="FW1349" s="54"/>
      <c r="FX1349" s="54"/>
      <c r="FY1349" s="54"/>
      <c r="FZ1349" s="54"/>
      <c r="GA1349" s="54"/>
      <c r="GB1349" s="54"/>
      <c r="GC1349" s="54"/>
      <c r="GD1349" s="54"/>
      <c r="GE1349" s="54"/>
      <c r="GF1349" s="54"/>
      <c r="GG1349" s="54"/>
      <c r="GH1349" s="54"/>
      <c r="GI1349" s="54"/>
      <c r="GJ1349" s="54"/>
      <c r="GK1349" s="54"/>
      <c r="GL1349" s="54"/>
      <c r="GM1349" s="54"/>
      <c r="GN1349" s="54"/>
      <c r="GO1349" s="54"/>
      <c r="GP1349" s="54"/>
      <c r="GQ1349" s="54"/>
      <c r="GR1349" s="54"/>
      <c r="GS1349" s="54"/>
      <c r="GT1349" s="54"/>
      <c r="GU1349" s="54"/>
      <c r="GV1349" s="54"/>
      <c r="GW1349" s="54"/>
      <c r="GX1349" s="54"/>
      <c r="GY1349" s="54"/>
      <c r="GZ1349" s="54"/>
      <c r="HA1349" s="54"/>
      <c r="HB1349" s="54"/>
      <c r="HC1349" s="54"/>
      <c r="HD1349" s="54"/>
      <c r="HE1349" s="54"/>
      <c r="HF1349" s="54"/>
      <c r="HG1349" s="54"/>
      <c r="HH1349" s="54"/>
      <c r="HI1349" s="54"/>
      <c r="HJ1349" s="54"/>
      <c r="HK1349" s="54"/>
      <c r="HL1349" s="54"/>
      <c r="HM1349" s="54"/>
      <c r="HN1349" s="54"/>
      <c r="HO1349" s="54"/>
      <c r="HP1349" s="54"/>
      <c r="HQ1349" s="54"/>
      <c r="HR1349" s="54"/>
      <c r="HS1349" s="54"/>
      <c r="HT1349" s="54"/>
      <c r="HU1349" s="54"/>
      <c r="HV1349" s="54"/>
      <c r="HW1349" s="54"/>
      <c r="HX1349" s="54"/>
      <c r="HY1349" s="54"/>
      <c r="HZ1349" s="54"/>
      <c r="IA1349" s="54"/>
      <c r="IB1349" s="54"/>
      <c r="IC1349" s="54"/>
      <c r="ID1349" s="54"/>
      <c r="IE1349" s="54"/>
      <c r="IF1349" s="54"/>
      <c r="IG1349" s="54"/>
      <c r="IH1349" s="54"/>
      <c r="II1349" s="54"/>
      <c r="IJ1349" s="54"/>
      <c r="IK1349" s="54"/>
      <c r="IL1349" s="54"/>
      <c r="IM1349" s="54"/>
      <c r="IN1349" s="54"/>
      <c r="IO1349" s="54"/>
      <c r="IP1349" s="54"/>
      <c r="IQ1349" s="54"/>
      <c r="IR1349" s="54"/>
      <c r="IS1349" s="54"/>
      <c r="IT1349" s="54"/>
      <c r="IU1349" s="54"/>
      <c r="IV1349" s="54"/>
      <c r="IW1349" s="54"/>
      <c r="IX1349" s="54"/>
      <c r="IY1349" s="54"/>
      <c r="IZ1349" s="54"/>
      <c r="JA1349" s="16"/>
      <c r="JB1349" s="16"/>
      <c r="JC1349" s="16"/>
      <c r="JD1349" s="16"/>
    </row>
    <row r="1350" spans="1:264" s="6" customFormat="1" x14ac:dyDescent="0.25">
      <c r="A1350" s="55">
        <v>1346</v>
      </c>
      <c r="B1350" s="56">
        <f>ESTUDIANTES!B1350</f>
        <v>0</v>
      </c>
      <c r="C1350" s="56">
        <f>ESTUDIANTES!C1350</f>
        <v>0</v>
      </c>
      <c r="D1350" s="97">
        <f>ESTUDIANTES!D1350</f>
        <v>0</v>
      </c>
      <c r="E1350" s="97"/>
      <c r="F1350" s="97"/>
      <c r="G1350" s="97"/>
      <c r="H1350" s="57">
        <f>ESTUDIANTES!H1350</f>
        <v>0</v>
      </c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  <c r="T1350" s="54"/>
      <c r="U1350" s="54"/>
      <c r="V1350" s="54"/>
      <c r="W1350" s="54"/>
      <c r="X1350" s="54"/>
      <c r="Y1350" s="54"/>
      <c r="Z1350" s="54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  <c r="AL1350" s="54"/>
      <c r="AM1350" s="54"/>
      <c r="AN1350" s="54"/>
      <c r="AO1350" s="54"/>
      <c r="AP1350" s="54"/>
      <c r="AQ1350" s="54"/>
      <c r="AR1350" s="54"/>
      <c r="AS1350" s="54"/>
      <c r="AT1350" s="54"/>
      <c r="AU1350" s="54"/>
      <c r="AV1350" s="54"/>
      <c r="AW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  <c r="BO1350" s="54"/>
      <c r="BP1350" s="54"/>
      <c r="BQ1350" s="54"/>
      <c r="BR1350" s="54"/>
      <c r="BS1350" s="54"/>
      <c r="BT1350" s="54"/>
      <c r="BU1350" s="54"/>
      <c r="BV1350" s="54"/>
      <c r="BW1350" s="54"/>
      <c r="BX1350" s="54"/>
      <c r="BY1350" s="54"/>
      <c r="BZ1350" s="54"/>
      <c r="CA1350" s="54"/>
      <c r="CB1350" s="54"/>
      <c r="CC1350" s="54"/>
      <c r="CD1350" s="54"/>
      <c r="CE1350" s="54"/>
      <c r="CF1350" s="54"/>
      <c r="CG1350" s="54"/>
      <c r="CH1350" s="54"/>
      <c r="CI1350" s="54"/>
      <c r="CJ1350" s="54"/>
      <c r="CK1350" s="54"/>
      <c r="CL1350" s="54"/>
      <c r="CM1350" s="54"/>
      <c r="CN1350" s="54"/>
      <c r="CO1350" s="54"/>
      <c r="CP1350" s="54"/>
      <c r="CQ1350" s="54"/>
      <c r="CR1350" s="54"/>
      <c r="CS1350" s="54"/>
      <c r="CT1350" s="54"/>
      <c r="CU1350" s="54"/>
      <c r="CV1350" s="54"/>
      <c r="CW1350" s="54"/>
      <c r="CX1350" s="54"/>
      <c r="CY1350" s="54"/>
      <c r="CZ1350" s="54"/>
      <c r="DA1350" s="54"/>
      <c r="DB1350" s="54"/>
      <c r="DC1350" s="54"/>
      <c r="DD1350" s="54"/>
      <c r="DE1350" s="54"/>
      <c r="DF1350" s="54"/>
      <c r="DG1350" s="54"/>
      <c r="DH1350" s="54"/>
      <c r="DI1350" s="54"/>
      <c r="DJ1350" s="54"/>
      <c r="DK1350" s="54"/>
      <c r="DL1350" s="54"/>
      <c r="DM1350" s="54"/>
      <c r="DN1350" s="54"/>
      <c r="DO1350" s="54"/>
      <c r="DP1350" s="54"/>
      <c r="DQ1350" s="54"/>
      <c r="DR1350" s="54"/>
      <c r="DS1350" s="54"/>
      <c r="DT1350" s="54"/>
      <c r="DU1350" s="54"/>
      <c r="DV1350" s="54"/>
      <c r="DW1350" s="54"/>
      <c r="DX1350" s="54"/>
      <c r="DY1350" s="54"/>
      <c r="DZ1350" s="54"/>
      <c r="EA1350" s="54"/>
      <c r="EB1350" s="54"/>
      <c r="EC1350" s="54"/>
      <c r="ED1350" s="54"/>
      <c r="EE1350" s="54"/>
      <c r="EF1350" s="54"/>
      <c r="EG1350" s="54"/>
      <c r="EH1350" s="54"/>
      <c r="EI1350" s="54"/>
      <c r="EJ1350" s="54"/>
      <c r="EK1350" s="54"/>
      <c r="EL1350" s="54"/>
      <c r="EM1350" s="54"/>
      <c r="EN1350" s="54"/>
      <c r="EO1350" s="54"/>
      <c r="EP1350" s="54"/>
      <c r="EQ1350" s="54"/>
      <c r="ER1350" s="54"/>
      <c r="ES1350" s="54"/>
      <c r="ET1350" s="54"/>
      <c r="EU1350" s="54"/>
      <c r="EV1350" s="54"/>
      <c r="EW1350" s="54"/>
      <c r="EX1350" s="54"/>
      <c r="EY1350" s="54"/>
      <c r="EZ1350" s="54"/>
      <c r="FA1350" s="54"/>
      <c r="FB1350" s="54"/>
      <c r="FC1350" s="54"/>
      <c r="FD1350" s="54"/>
      <c r="FE1350" s="54"/>
      <c r="FF1350" s="54"/>
      <c r="FG1350" s="54"/>
      <c r="FH1350" s="54"/>
      <c r="FI1350" s="54"/>
      <c r="FJ1350" s="54"/>
      <c r="FK1350" s="54"/>
      <c r="FL1350" s="54"/>
      <c r="FM1350" s="54"/>
      <c r="FN1350" s="54"/>
      <c r="FO1350" s="54"/>
      <c r="FP1350" s="54"/>
      <c r="FQ1350" s="54"/>
      <c r="FR1350" s="54"/>
      <c r="FS1350" s="54"/>
      <c r="FT1350" s="54"/>
      <c r="FU1350" s="54"/>
      <c r="FV1350" s="54"/>
      <c r="FW1350" s="54"/>
      <c r="FX1350" s="54"/>
      <c r="FY1350" s="54"/>
      <c r="FZ1350" s="54"/>
      <c r="GA1350" s="54"/>
      <c r="GB1350" s="54"/>
      <c r="GC1350" s="54"/>
      <c r="GD1350" s="54"/>
      <c r="GE1350" s="54"/>
      <c r="GF1350" s="54"/>
      <c r="GG1350" s="54"/>
      <c r="GH1350" s="54"/>
      <c r="GI1350" s="54"/>
      <c r="GJ1350" s="54"/>
      <c r="GK1350" s="54"/>
      <c r="GL1350" s="54"/>
      <c r="GM1350" s="54"/>
      <c r="GN1350" s="54"/>
      <c r="GO1350" s="54"/>
      <c r="GP1350" s="54"/>
      <c r="GQ1350" s="54"/>
      <c r="GR1350" s="54"/>
      <c r="GS1350" s="54"/>
      <c r="GT1350" s="54"/>
      <c r="GU1350" s="54"/>
      <c r="GV1350" s="54"/>
      <c r="GW1350" s="54"/>
      <c r="GX1350" s="54"/>
      <c r="GY1350" s="54"/>
      <c r="GZ1350" s="54"/>
      <c r="HA1350" s="54"/>
      <c r="HB1350" s="54"/>
      <c r="HC1350" s="54"/>
      <c r="HD1350" s="54"/>
      <c r="HE1350" s="54"/>
      <c r="HF1350" s="54"/>
      <c r="HG1350" s="54"/>
      <c r="HH1350" s="54"/>
      <c r="HI1350" s="54"/>
      <c r="HJ1350" s="54"/>
      <c r="HK1350" s="54"/>
      <c r="HL1350" s="54"/>
      <c r="HM1350" s="54"/>
      <c r="HN1350" s="54"/>
      <c r="HO1350" s="54"/>
      <c r="HP1350" s="54"/>
      <c r="HQ1350" s="54"/>
      <c r="HR1350" s="54"/>
      <c r="HS1350" s="54"/>
      <c r="HT1350" s="54"/>
      <c r="HU1350" s="54"/>
      <c r="HV1350" s="54"/>
      <c r="HW1350" s="54"/>
      <c r="HX1350" s="54"/>
      <c r="HY1350" s="54"/>
      <c r="HZ1350" s="54"/>
      <c r="IA1350" s="54"/>
      <c r="IB1350" s="54"/>
      <c r="IC1350" s="54"/>
      <c r="ID1350" s="54"/>
      <c r="IE1350" s="54"/>
      <c r="IF1350" s="54"/>
      <c r="IG1350" s="54"/>
      <c r="IH1350" s="54"/>
      <c r="II1350" s="54"/>
      <c r="IJ1350" s="54"/>
      <c r="IK1350" s="54"/>
      <c r="IL1350" s="54"/>
      <c r="IM1350" s="54"/>
      <c r="IN1350" s="54"/>
      <c r="IO1350" s="54"/>
      <c r="IP1350" s="54"/>
      <c r="IQ1350" s="54"/>
      <c r="IR1350" s="54"/>
      <c r="IS1350" s="54"/>
      <c r="IT1350" s="54"/>
      <c r="IU1350" s="54"/>
      <c r="IV1350" s="54"/>
      <c r="IW1350" s="54"/>
      <c r="IX1350" s="54"/>
      <c r="IY1350" s="54"/>
      <c r="IZ1350" s="54"/>
      <c r="JA1350" s="16"/>
      <c r="JB1350" s="16"/>
      <c r="JC1350" s="16"/>
      <c r="JD1350" s="16"/>
    </row>
    <row r="1351" spans="1:264" s="6" customFormat="1" x14ac:dyDescent="0.25">
      <c r="A1351" s="55">
        <v>1347</v>
      </c>
      <c r="B1351" s="56">
        <f>ESTUDIANTES!B1351</f>
        <v>0</v>
      </c>
      <c r="C1351" s="56">
        <f>ESTUDIANTES!C1351</f>
        <v>0</v>
      </c>
      <c r="D1351" s="97">
        <f>ESTUDIANTES!D1351</f>
        <v>0</v>
      </c>
      <c r="E1351" s="97"/>
      <c r="F1351" s="97"/>
      <c r="G1351" s="97"/>
      <c r="H1351" s="57">
        <f>ESTUDIANTES!H1351</f>
        <v>0</v>
      </c>
      <c r="I1351" s="54"/>
      <c r="J1351" s="54"/>
      <c r="K1351" s="54"/>
      <c r="L1351" s="54"/>
      <c r="M1351" s="54"/>
      <c r="N1351" s="54"/>
      <c r="O1351" s="54"/>
      <c r="P1351" s="54"/>
      <c r="Q1351" s="54"/>
      <c r="R1351" s="54"/>
      <c r="S1351" s="54"/>
      <c r="T1351" s="54"/>
      <c r="U1351" s="54"/>
      <c r="V1351" s="54"/>
      <c r="W1351" s="54"/>
      <c r="X1351" s="54"/>
      <c r="Y1351" s="54"/>
      <c r="Z1351" s="54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  <c r="AL1351" s="54"/>
      <c r="AM1351" s="54"/>
      <c r="AN1351" s="54"/>
      <c r="AO1351" s="54"/>
      <c r="AP1351" s="54"/>
      <c r="AQ1351" s="54"/>
      <c r="AR1351" s="54"/>
      <c r="AS1351" s="54"/>
      <c r="AT1351" s="54"/>
      <c r="AU1351" s="54"/>
      <c r="AV1351" s="54"/>
      <c r="AW1351" s="54"/>
      <c r="AX1351" s="54"/>
      <c r="AY1351" s="54"/>
      <c r="AZ1351" s="54"/>
      <c r="BA1351" s="54"/>
      <c r="BB1351" s="54"/>
      <c r="BC1351" s="54"/>
      <c r="BD1351" s="54"/>
      <c r="BE1351" s="54"/>
      <c r="BF1351" s="54"/>
      <c r="BG1351" s="54"/>
      <c r="BH1351" s="54"/>
      <c r="BI1351" s="54"/>
      <c r="BJ1351" s="54"/>
      <c r="BK1351" s="54"/>
      <c r="BL1351" s="54"/>
      <c r="BM1351" s="54"/>
      <c r="BN1351" s="54"/>
      <c r="BO1351" s="54"/>
      <c r="BP1351" s="54"/>
      <c r="BQ1351" s="54"/>
      <c r="BR1351" s="54"/>
      <c r="BS1351" s="54"/>
      <c r="BT1351" s="54"/>
      <c r="BU1351" s="54"/>
      <c r="BV1351" s="54"/>
      <c r="BW1351" s="54"/>
      <c r="BX1351" s="54"/>
      <c r="BY1351" s="54"/>
      <c r="BZ1351" s="54"/>
      <c r="CA1351" s="54"/>
      <c r="CB1351" s="54"/>
      <c r="CC1351" s="54"/>
      <c r="CD1351" s="54"/>
      <c r="CE1351" s="54"/>
      <c r="CF1351" s="54"/>
      <c r="CG1351" s="54"/>
      <c r="CH1351" s="54"/>
      <c r="CI1351" s="54"/>
      <c r="CJ1351" s="54"/>
      <c r="CK1351" s="54"/>
      <c r="CL1351" s="54"/>
      <c r="CM1351" s="54"/>
      <c r="CN1351" s="54"/>
      <c r="CO1351" s="54"/>
      <c r="CP1351" s="54"/>
      <c r="CQ1351" s="54"/>
      <c r="CR1351" s="54"/>
      <c r="CS1351" s="54"/>
      <c r="CT1351" s="54"/>
      <c r="CU1351" s="54"/>
      <c r="CV1351" s="54"/>
      <c r="CW1351" s="54"/>
      <c r="CX1351" s="54"/>
      <c r="CY1351" s="54"/>
      <c r="CZ1351" s="54"/>
      <c r="DA1351" s="54"/>
      <c r="DB1351" s="54"/>
      <c r="DC1351" s="54"/>
      <c r="DD1351" s="54"/>
      <c r="DE1351" s="54"/>
      <c r="DF1351" s="54"/>
      <c r="DG1351" s="54"/>
      <c r="DH1351" s="54"/>
      <c r="DI1351" s="54"/>
      <c r="DJ1351" s="54"/>
      <c r="DK1351" s="54"/>
      <c r="DL1351" s="54"/>
      <c r="DM1351" s="54"/>
      <c r="DN1351" s="54"/>
      <c r="DO1351" s="54"/>
      <c r="DP1351" s="54"/>
      <c r="DQ1351" s="54"/>
      <c r="DR1351" s="54"/>
      <c r="DS1351" s="54"/>
      <c r="DT1351" s="54"/>
      <c r="DU1351" s="54"/>
      <c r="DV1351" s="54"/>
      <c r="DW1351" s="54"/>
      <c r="DX1351" s="54"/>
      <c r="DY1351" s="54"/>
      <c r="DZ1351" s="54"/>
      <c r="EA1351" s="54"/>
      <c r="EB1351" s="54"/>
      <c r="EC1351" s="54"/>
      <c r="ED1351" s="54"/>
      <c r="EE1351" s="54"/>
      <c r="EF1351" s="54"/>
      <c r="EG1351" s="54"/>
      <c r="EH1351" s="54"/>
      <c r="EI1351" s="54"/>
      <c r="EJ1351" s="54"/>
      <c r="EK1351" s="54"/>
      <c r="EL1351" s="54"/>
      <c r="EM1351" s="54"/>
      <c r="EN1351" s="54"/>
      <c r="EO1351" s="54"/>
      <c r="EP1351" s="54"/>
      <c r="EQ1351" s="54"/>
      <c r="ER1351" s="54"/>
      <c r="ES1351" s="54"/>
      <c r="ET1351" s="54"/>
      <c r="EU1351" s="54"/>
      <c r="EV1351" s="54"/>
      <c r="EW1351" s="54"/>
      <c r="EX1351" s="54"/>
      <c r="EY1351" s="54"/>
      <c r="EZ1351" s="54"/>
      <c r="FA1351" s="54"/>
      <c r="FB1351" s="54"/>
      <c r="FC1351" s="54"/>
      <c r="FD1351" s="54"/>
      <c r="FE1351" s="54"/>
      <c r="FF1351" s="54"/>
      <c r="FG1351" s="54"/>
      <c r="FH1351" s="54"/>
      <c r="FI1351" s="54"/>
      <c r="FJ1351" s="54"/>
      <c r="FK1351" s="54"/>
      <c r="FL1351" s="54"/>
      <c r="FM1351" s="54"/>
      <c r="FN1351" s="54"/>
      <c r="FO1351" s="54"/>
      <c r="FP1351" s="54"/>
      <c r="FQ1351" s="54"/>
      <c r="FR1351" s="54"/>
      <c r="FS1351" s="54"/>
      <c r="FT1351" s="54"/>
      <c r="FU1351" s="54"/>
      <c r="FV1351" s="54"/>
      <c r="FW1351" s="54"/>
      <c r="FX1351" s="54"/>
      <c r="FY1351" s="54"/>
      <c r="FZ1351" s="54"/>
      <c r="GA1351" s="54"/>
      <c r="GB1351" s="54"/>
      <c r="GC1351" s="54"/>
      <c r="GD1351" s="54"/>
      <c r="GE1351" s="54"/>
      <c r="GF1351" s="54"/>
      <c r="GG1351" s="54"/>
      <c r="GH1351" s="54"/>
      <c r="GI1351" s="54"/>
      <c r="GJ1351" s="54"/>
      <c r="GK1351" s="54"/>
      <c r="GL1351" s="54"/>
      <c r="GM1351" s="54"/>
      <c r="GN1351" s="54"/>
      <c r="GO1351" s="54"/>
      <c r="GP1351" s="54"/>
      <c r="GQ1351" s="54"/>
      <c r="GR1351" s="54"/>
      <c r="GS1351" s="54"/>
      <c r="GT1351" s="54"/>
      <c r="GU1351" s="54"/>
      <c r="GV1351" s="54"/>
      <c r="GW1351" s="54"/>
      <c r="GX1351" s="54"/>
      <c r="GY1351" s="54"/>
      <c r="GZ1351" s="54"/>
      <c r="HA1351" s="54"/>
      <c r="HB1351" s="54"/>
      <c r="HC1351" s="54"/>
      <c r="HD1351" s="54"/>
      <c r="HE1351" s="54"/>
      <c r="HF1351" s="54"/>
      <c r="HG1351" s="54"/>
      <c r="HH1351" s="54"/>
      <c r="HI1351" s="54"/>
      <c r="HJ1351" s="54"/>
      <c r="HK1351" s="54"/>
      <c r="HL1351" s="54"/>
      <c r="HM1351" s="54"/>
      <c r="HN1351" s="54"/>
      <c r="HO1351" s="54"/>
      <c r="HP1351" s="54"/>
      <c r="HQ1351" s="54"/>
      <c r="HR1351" s="54"/>
      <c r="HS1351" s="54"/>
      <c r="HT1351" s="54"/>
      <c r="HU1351" s="54"/>
      <c r="HV1351" s="54"/>
      <c r="HW1351" s="54"/>
      <c r="HX1351" s="54"/>
      <c r="HY1351" s="54"/>
      <c r="HZ1351" s="54"/>
      <c r="IA1351" s="54"/>
      <c r="IB1351" s="54"/>
      <c r="IC1351" s="54"/>
      <c r="ID1351" s="54"/>
      <c r="IE1351" s="54"/>
      <c r="IF1351" s="54"/>
      <c r="IG1351" s="54"/>
      <c r="IH1351" s="54"/>
      <c r="II1351" s="54"/>
      <c r="IJ1351" s="54"/>
      <c r="IK1351" s="54"/>
      <c r="IL1351" s="54"/>
      <c r="IM1351" s="54"/>
      <c r="IN1351" s="54"/>
      <c r="IO1351" s="54"/>
      <c r="IP1351" s="54"/>
      <c r="IQ1351" s="54"/>
      <c r="IR1351" s="54"/>
      <c r="IS1351" s="54"/>
      <c r="IT1351" s="54"/>
      <c r="IU1351" s="54"/>
      <c r="IV1351" s="54"/>
      <c r="IW1351" s="54"/>
      <c r="IX1351" s="54"/>
      <c r="IY1351" s="54"/>
      <c r="IZ1351" s="54"/>
      <c r="JA1351" s="16"/>
      <c r="JB1351" s="16"/>
      <c r="JC1351" s="16"/>
      <c r="JD1351" s="16"/>
    </row>
    <row r="1352" spans="1:264" s="6" customFormat="1" x14ac:dyDescent="0.25">
      <c r="A1352" s="55">
        <v>1348</v>
      </c>
      <c r="B1352" s="56">
        <f>ESTUDIANTES!B1352</f>
        <v>0</v>
      </c>
      <c r="C1352" s="56">
        <f>ESTUDIANTES!C1352</f>
        <v>0</v>
      </c>
      <c r="D1352" s="97">
        <f>ESTUDIANTES!D1352</f>
        <v>0</v>
      </c>
      <c r="E1352" s="97"/>
      <c r="F1352" s="97"/>
      <c r="G1352" s="97"/>
      <c r="H1352" s="57">
        <f>ESTUDIANTES!H1352</f>
        <v>0</v>
      </c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  <c r="T1352" s="54"/>
      <c r="U1352" s="54"/>
      <c r="V1352" s="54"/>
      <c r="W1352" s="54"/>
      <c r="X1352" s="54"/>
      <c r="Y1352" s="54"/>
      <c r="Z1352" s="54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  <c r="AL1352" s="54"/>
      <c r="AM1352" s="54"/>
      <c r="AN1352" s="54"/>
      <c r="AO1352" s="54"/>
      <c r="AP1352" s="54"/>
      <c r="AQ1352" s="54"/>
      <c r="AR1352" s="54"/>
      <c r="AS1352" s="54"/>
      <c r="AT1352" s="54"/>
      <c r="AU1352" s="54"/>
      <c r="AV1352" s="54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  <c r="BO1352" s="54"/>
      <c r="BP1352" s="54"/>
      <c r="BQ1352" s="54"/>
      <c r="BR1352" s="54"/>
      <c r="BS1352" s="54"/>
      <c r="BT1352" s="54"/>
      <c r="BU1352" s="54"/>
      <c r="BV1352" s="54"/>
      <c r="BW1352" s="54"/>
      <c r="BX1352" s="54"/>
      <c r="BY1352" s="54"/>
      <c r="BZ1352" s="54"/>
      <c r="CA1352" s="54"/>
      <c r="CB1352" s="54"/>
      <c r="CC1352" s="54"/>
      <c r="CD1352" s="54"/>
      <c r="CE1352" s="54"/>
      <c r="CF1352" s="54"/>
      <c r="CG1352" s="54"/>
      <c r="CH1352" s="54"/>
      <c r="CI1352" s="54"/>
      <c r="CJ1352" s="54"/>
      <c r="CK1352" s="54"/>
      <c r="CL1352" s="54"/>
      <c r="CM1352" s="54"/>
      <c r="CN1352" s="54"/>
      <c r="CO1352" s="54"/>
      <c r="CP1352" s="54"/>
      <c r="CQ1352" s="54"/>
      <c r="CR1352" s="54"/>
      <c r="CS1352" s="54"/>
      <c r="CT1352" s="54"/>
      <c r="CU1352" s="54"/>
      <c r="CV1352" s="54"/>
      <c r="CW1352" s="54"/>
      <c r="CX1352" s="54"/>
      <c r="CY1352" s="54"/>
      <c r="CZ1352" s="54"/>
      <c r="DA1352" s="54"/>
      <c r="DB1352" s="54"/>
      <c r="DC1352" s="54"/>
      <c r="DD1352" s="54"/>
      <c r="DE1352" s="54"/>
      <c r="DF1352" s="54"/>
      <c r="DG1352" s="54"/>
      <c r="DH1352" s="54"/>
      <c r="DI1352" s="54"/>
      <c r="DJ1352" s="54"/>
      <c r="DK1352" s="54"/>
      <c r="DL1352" s="54"/>
      <c r="DM1352" s="54"/>
      <c r="DN1352" s="54"/>
      <c r="DO1352" s="54"/>
      <c r="DP1352" s="54"/>
      <c r="DQ1352" s="54"/>
      <c r="DR1352" s="54"/>
      <c r="DS1352" s="54"/>
      <c r="DT1352" s="54"/>
      <c r="DU1352" s="54"/>
      <c r="DV1352" s="54"/>
      <c r="DW1352" s="54"/>
      <c r="DX1352" s="54"/>
      <c r="DY1352" s="54"/>
      <c r="DZ1352" s="54"/>
      <c r="EA1352" s="54"/>
      <c r="EB1352" s="54"/>
      <c r="EC1352" s="54"/>
      <c r="ED1352" s="54"/>
      <c r="EE1352" s="54"/>
      <c r="EF1352" s="54"/>
      <c r="EG1352" s="54"/>
      <c r="EH1352" s="54"/>
      <c r="EI1352" s="54"/>
      <c r="EJ1352" s="54"/>
      <c r="EK1352" s="54"/>
      <c r="EL1352" s="54"/>
      <c r="EM1352" s="54"/>
      <c r="EN1352" s="54"/>
      <c r="EO1352" s="54"/>
      <c r="EP1352" s="54"/>
      <c r="EQ1352" s="54"/>
      <c r="ER1352" s="54"/>
      <c r="ES1352" s="54"/>
      <c r="ET1352" s="54"/>
      <c r="EU1352" s="54"/>
      <c r="EV1352" s="54"/>
      <c r="EW1352" s="54"/>
      <c r="EX1352" s="54"/>
      <c r="EY1352" s="54"/>
      <c r="EZ1352" s="54"/>
      <c r="FA1352" s="54"/>
      <c r="FB1352" s="54"/>
      <c r="FC1352" s="54"/>
      <c r="FD1352" s="54"/>
      <c r="FE1352" s="54"/>
      <c r="FF1352" s="54"/>
      <c r="FG1352" s="54"/>
      <c r="FH1352" s="54"/>
      <c r="FI1352" s="54"/>
      <c r="FJ1352" s="54"/>
      <c r="FK1352" s="54"/>
      <c r="FL1352" s="54"/>
      <c r="FM1352" s="54"/>
      <c r="FN1352" s="54"/>
      <c r="FO1352" s="54"/>
      <c r="FP1352" s="54"/>
      <c r="FQ1352" s="54"/>
      <c r="FR1352" s="54"/>
      <c r="FS1352" s="54"/>
      <c r="FT1352" s="54"/>
      <c r="FU1352" s="54"/>
      <c r="FV1352" s="54"/>
      <c r="FW1352" s="54"/>
      <c r="FX1352" s="54"/>
      <c r="FY1352" s="54"/>
      <c r="FZ1352" s="54"/>
      <c r="GA1352" s="54"/>
      <c r="GB1352" s="54"/>
      <c r="GC1352" s="54"/>
      <c r="GD1352" s="54"/>
      <c r="GE1352" s="54"/>
      <c r="GF1352" s="54"/>
      <c r="GG1352" s="54"/>
      <c r="GH1352" s="54"/>
      <c r="GI1352" s="54"/>
      <c r="GJ1352" s="54"/>
      <c r="GK1352" s="54"/>
      <c r="GL1352" s="54"/>
      <c r="GM1352" s="54"/>
      <c r="GN1352" s="54"/>
      <c r="GO1352" s="54"/>
      <c r="GP1352" s="54"/>
      <c r="GQ1352" s="54"/>
      <c r="GR1352" s="54"/>
      <c r="GS1352" s="54"/>
      <c r="GT1352" s="54"/>
      <c r="GU1352" s="54"/>
      <c r="GV1352" s="54"/>
      <c r="GW1352" s="54"/>
      <c r="GX1352" s="54"/>
      <c r="GY1352" s="54"/>
      <c r="GZ1352" s="54"/>
      <c r="HA1352" s="54"/>
      <c r="HB1352" s="54"/>
      <c r="HC1352" s="54"/>
      <c r="HD1352" s="54"/>
      <c r="HE1352" s="54"/>
      <c r="HF1352" s="54"/>
      <c r="HG1352" s="54"/>
      <c r="HH1352" s="54"/>
      <c r="HI1352" s="54"/>
      <c r="HJ1352" s="54"/>
      <c r="HK1352" s="54"/>
      <c r="HL1352" s="54"/>
      <c r="HM1352" s="54"/>
      <c r="HN1352" s="54"/>
      <c r="HO1352" s="54"/>
      <c r="HP1352" s="54"/>
      <c r="HQ1352" s="54"/>
      <c r="HR1352" s="54"/>
      <c r="HS1352" s="54"/>
      <c r="HT1352" s="54"/>
      <c r="HU1352" s="54"/>
      <c r="HV1352" s="54"/>
      <c r="HW1352" s="54"/>
      <c r="HX1352" s="54"/>
      <c r="HY1352" s="54"/>
      <c r="HZ1352" s="54"/>
      <c r="IA1352" s="54"/>
      <c r="IB1352" s="54"/>
      <c r="IC1352" s="54"/>
      <c r="ID1352" s="54"/>
      <c r="IE1352" s="54"/>
      <c r="IF1352" s="54"/>
      <c r="IG1352" s="54"/>
      <c r="IH1352" s="54"/>
      <c r="II1352" s="54"/>
      <c r="IJ1352" s="54"/>
      <c r="IK1352" s="54"/>
      <c r="IL1352" s="54"/>
      <c r="IM1352" s="54"/>
      <c r="IN1352" s="54"/>
      <c r="IO1352" s="54"/>
      <c r="IP1352" s="54"/>
      <c r="IQ1352" s="54"/>
      <c r="IR1352" s="54"/>
      <c r="IS1352" s="54"/>
      <c r="IT1352" s="54"/>
      <c r="IU1352" s="54"/>
      <c r="IV1352" s="54"/>
      <c r="IW1352" s="54"/>
      <c r="IX1352" s="54"/>
      <c r="IY1352" s="54"/>
      <c r="IZ1352" s="54"/>
      <c r="JA1352" s="16"/>
      <c r="JB1352" s="16"/>
      <c r="JC1352" s="16"/>
      <c r="JD1352" s="16"/>
    </row>
    <row r="1353" spans="1:264" s="6" customFormat="1" x14ac:dyDescent="0.25">
      <c r="A1353" s="55">
        <v>1349</v>
      </c>
      <c r="B1353" s="56">
        <f>ESTUDIANTES!B1353</f>
        <v>0</v>
      </c>
      <c r="C1353" s="56">
        <f>ESTUDIANTES!C1353</f>
        <v>0</v>
      </c>
      <c r="D1353" s="97">
        <f>ESTUDIANTES!D1353</f>
        <v>0</v>
      </c>
      <c r="E1353" s="97"/>
      <c r="F1353" s="97"/>
      <c r="G1353" s="97"/>
      <c r="H1353" s="57">
        <f>ESTUDIANTES!H1353</f>
        <v>0</v>
      </c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  <c r="T1353" s="54"/>
      <c r="U1353" s="54"/>
      <c r="V1353" s="54"/>
      <c r="W1353" s="54"/>
      <c r="X1353" s="54"/>
      <c r="Y1353" s="54"/>
      <c r="Z1353" s="54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  <c r="AL1353" s="54"/>
      <c r="AM1353" s="54"/>
      <c r="AN1353" s="54"/>
      <c r="AO1353" s="54"/>
      <c r="AP1353" s="54"/>
      <c r="AQ1353" s="54"/>
      <c r="AR1353" s="54"/>
      <c r="AS1353" s="54"/>
      <c r="AT1353" s="54"/>
      <c r="AU1353" s="54"/>
      <c r="AV1353" s="54"/>
      <c r="AW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  <c r="BO1353" s="54"/>
      <c r="BP1353" s="54"/>
      <c r="BQ1353" s="54"/>
      <c r="BR1353" s="54"/>
      <c r="BS1353" s="54"/>
      <c r="BT1353" s="54"/>
      <c r="BU1353" s="54"/>
      <c r="BV1353" s="54"/>
      <c r="BW1353" s="54"/>
      <c r="BX1353" s="54"/>
      <c r="BY1353" s="54"/>
      <c r="BZ1353" s="54"/>
      <c r="CA1353" s="54"/>
      <c r="CB1353" s="54"/>
      <c r="CC1353" s="54"/>
      <c r="CD1353" s="54"/>
      <c r="CE1353" s="54"/>
      <c r="CF1353" s="54"/>
      <c r="CG1353" s="54"/>
      <c r="CH1353" s="54"/>
      <c r="CI1353" s="54"/>
      <c r="CJ1353" s="54"/>
      <c r="CK1353" s="54"/>
      <c r="CL1353" s="54"/>
      <c r="CM1353" s="54"/>
      <c r="CN1353" s="54"/>
      <c r="CO1353" s="54"/>
      <c r="CP1353" s="54"/>
      <c r="CQ1353" s="54"/>
      <c r="CR1353" s="54"/>
      <c r="CS1353" s="54"/>
      <c r="CT1353" s="54"/>
      <c r="CU1353" s="54"/>
      <c r="CV1353" s="54"/>
      <c r="CW1353" s="54"/>
      <c r="CX1353" s="54"/>
      <c r="CY1353" s="54"/>
      <c r="CZ1353" s="54"/>
      <c r="DA1353" s="54"/>
      <c r="DB1353" s="54"/>
      <c r="DC1353" s="54"/>
      <c r="DD1353" s="54"/>
      <c r="DE1353" s="54"/>
      <c r="DF1353" s="54"/>
      <c r="DG1353" s="54"/>
      <c r="DH1353" s="54"/>
      <c r="DI1353" s="54"/>
      <c r="DJ1353" s="54"/>
      <c r="DK1353" s="54"/>
      <c r="DL1353" s="54"/>
      <c r="DM1353" s="54"/>
      <c r="DN1353" s="54"/>
      <c r="DO1353" s="54"/>
      <c r="DP1353" s="54"/>
      <c r="DQ1353" s="54"/>
      <c r="DR1353" s="54"/>
      <c r="DS1353" s="54"/>
      <c r="DT1353" s="54"/>
      <c r="DU1353" s="54"/>
      <c r="DV1353" s="54"/>
      <c r="DW1353" s="54"/>
      <c r="DX1353" s="54"/>
      <c r="DY1353" s="54"/>
      <c r="DZ1353" s="54"/>
      <c r="EA1353" s="54"/>
      <c r="EB1353" s="54"/>
      <c r="EC1353" s="54"/>
      <c r="ED1353" s="54"/>
      <c r="EE1353" s="54"/>
      <c r="EF1353" s="54"/>
      <c r="EG1353" s="54"/>
      <c r="EH1353" s="54"/>
      <c r="EI1353" s="54"/>
      <c r="EJ1353" s="54"/>
      <c r="EK1353" s="54"/>
      <c r="EL1353" s="54"/>
      <c r="EM1353" s="54"/>
      <c r="EN1353" s="54"/>
      <c r="EO1353" s="54"/>
      <c r="EP1353" s="54"/>
      <c r="EQ1353" s="54"/>
      <c r="ER1353" s="54"/>
      <c r="ES1353" s="54"/>
      <c r="ET1353" s="54"/>
      <c r="EU1353" s="54"/>
      <c r="EV1353" s="54"/>
      <c r="EW1353" s="54"/>
      <c r="EX1353" s="54"/>
      <c r="EY1353" s="54"/>
      <c r="EZ1353" s="54"/>
      <c r="FA1353" s="54"/>
      <c r="FB1353" s="54"/>
      <c r="FC1353" s="54"/>
      <c r="FD1353" s="54"/>
      <c r="FE1353" s="54"/>
      <c r="FF1353" s="54"/>
      <c r="FG1353" s="54"/>
      <c r="FH1353" s="54"/>
      <c r="FI1353" s="54"/>
      <c r="FJ1353" s="54"/>
      <c r="FK1353" s="54"/>
      <c r="FL1353" s="54"/>
      <c r="FM1353" s="54"/>
      <c r="FN1353" s="54"/>
      <c r="FO1353" s="54"/>
      <c r="FP1353" s="54"/>
      <c r="FQ1353" s="54"/>
      <c r="FR1353" s="54"/>
      <c r="FS1353" s="54"/>
      <c r="FT1353" s="54"/>
      <c r="FU1353" s="54"/>
      <c r="FV1353" s="54"/>
      <c r="FW1353" s="54"/>
      <c r="FX1353" s="54"/>
      <c r="FY1353" s="54"/>
      <c r="FZ1353" s="54"/>
      <c r="GA1353" s="54"/>
      <c r="GB1353" s="54"/>
      <c r="GC1353" s="54"/>
      <c r="GD1353" s="54"/>
      <c r="GE1353" s="54"/>
      <c r="GF1353" s="54"/>
      <c r="GG1353" s="54"/>
      <c r="GH1353" s="54"/>
      <c r="GI1353" s="54"/>
      <c r="GJ1353" s="54"/>
      <c r="GK1353" s="54"/>
      <c r="GL1353" s="54"/>
      <c r="GM1353" s="54"/>
      <c r="GN1353" s="54"/>
      <c r="GO1353" s="54"/>
      <c r="GP1353" s="54"/>
      <c r="GQ1353" s="54"/>
      <c r="GR1353" s="54"/>
      <c r="GS1353" s="54"/>
      <c r="GT1353" s="54"/>
      <c r="GU1353" s="54"/>
      <c r="GV1353" s="54"/>
      <c r="GW1353" s="54"/>
      <c r="GX1353" s="54"/>
      <c r="GY1353" s="54"/>
      <c r="GZ1353" s="54"/>
      <c r="HA1353" s="54"/>
      <c r="HB1353" s="54"/>
      <c r="HC1353" s="54"/>
      <c r="HD1353" s="54"/>
      <c r="HE1353" s="54"/>
      <c r="HF1353" s="54"/>
      <c r="HG1353" s="54"/>
      <c r="HH1353" s="54"/>
      <c r="HI1353" s="54"/>
      <c r="HJ1353" s="54"/>
      <c r="HK1353" s="54"/>
      <c r="HL1353" s="54"/>
      <c r="HM1353" s="54"/>
      <c r="HN1353" s="54"/>
      <c r="HO1353" s="54"/>
      <c r="HP1353" s="54"/>
      <c r="HQ1353" s="54"/>
      <c r="HR1353" s="54"/>
      <c r="HS1353" s="54"/>
      <c r="HT1353" s="54"/>
      <c r="HU1353" s="54"/>
      <c r="HV1353" s="54"/>
      <c r="HW1353" s="54"/>
      <c r="HX1353" s="54"/>
      <c r="HY1353" s="54"/>
      <c r="HZ1353" s="54"/>
      <c r="IA1353" s="54"/>
      <c r="IB1353" s="54"/>
      <c r="IC1353" s="54"/>
      <c r="ID1353" s="54"/>
      <c r="IE1353" s="54"/>
      <c r="IF1353" s="54"/>
      <c r="IG1353" s="54"/>
      <c r="IH1353" s="54"/>
      <c r="II1353" s="54"/>
      <c r="IJ1353" s="54"/>
      <c r="IK1353" s="54"/>
      <c r="IL1353" s="54"/>
      <c r="IM1353" s="54"/>
      <c r="IN1353" s="54"/>
      <c r="IO1353" s="54"/>
      <c r="IP1353" s="54"/>
      <c r="IQ1353" s="54"/>
      <c r="IR1353" s="54"/>
      <c r="IS1353" s="54"/>
      <c r="IT1353" s="54"/>
      <c r="IU1353" s="54"/>
      <c r="IV1353" s="54"/>
      <c r="IW1353" s="54"/>
      <c r="IX1353" s="54"/>
      <c r="IY1353" s="54"/>
      <c r="IZ1353" s="54"/>
      <c r="JA1353" s="16"/>
      <c r="JB1353" s="16"/>
      <c r="JC1353" s="16"/>
      <c r="JD1353" s="16"/>
    </row>
    <row r="1354" spans="1:264" s="6" customFormat="1" x14ac:dyDescent="0.25">
      <c r="A1354" s="55">
        <v>1350</v>
      </c>
      <c r="B1354" s="56">
        <f>ESTUDIANTES!B1354</f>
        <v>0</v>
      </c>
      <c r="C1354" s="56">
        <f>ESTUDIANTES!C1354</f>
        <v>0</v>
      </c>
      <c r="D1354" s="97">
        <f>ESTUDIANTES!D1354</f>
        <v>0</v>
      </c>
      <c r="E1354" s="97"/>
      <c r="F1354" s="97"/>
      <c r="G1354" s="97"/>
      <c r="H1354" s="57">
        <f>ESTUDIANTES!H1354</f>
        <v>0</v>
      </c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54"/>
      <c r="U1354" s="54"/>
      <c r="V1354" s="54"/>
      <c r="W1354" s="54"/>
      <c r="X1354" s="54"/>
      <c r="Y1354" s="54"/>
      <c r="Z1354" s="54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  <c r="AL1354" s="54"/>
      <c r="AM1354" s="54"/>
      <c r="AN1354" s="54"/>
      <c r="AO1354" s="54"/>
      <c r="AP1354" s="54"/>
      <c r="AQ1354" s="54"/>
      <c r="AR1354" s="54"/>
      <c r="AS1354" s="54"/>
      <c r="AT1354" s="54"/>
      <c r="AU1354" s="54"/>
      <c r="AV1354" s="54"/>
      <c r="AW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  <c r="BO1354" s="54"/>
      <c r="BP1354" s="54"/>
      <c r="BQ1354" s="54"/>
      <c r="BR1354" s="54"/>
      <c r="BS1354" s="54"/>
      <c r="BT1354" s="54"/>
      <c r="BU1354" s="54"/>
      <c r="BV1354" s="54"/>
      <c r="BW1354" s="54"/>
      <c r="BX1354" s="54"/>
      <c r="BY1354" s="54"/>
      <c r="BZ1354" s="54"/>
      <c r="CA1354" s="54"/>
      <c r="CB1354" s="54"/>
      <c r="CC1354" s="54"/>
      <c r="CD1354" s="54"/>
      <c r="CE1354" s="54"/>
      <c r="CF1354" s="54"/>
      <c r="CG1354" s="54"/>
      <c r="CH1354" s="54"/>
      <c r="CI1354" s="54"/>
      <c r="CJ1354" s="54"/>
      <c r="CK1354" s="54"/>
      <c r="CL1354" s="54"/>
      <c r="CM1354" s="54"/>
      <c r="CN1354" s="54"/>
      <c r="CO1354" s="54"/>
      <c r="CP1354" s="54"/>
      <c r="CQ1354" s="54"/>
      <c r="CR1354" s="54"/>
      <c r="CS1354" s="54"/>
      <c r="CT1354" s="54"/>
      <c r="CU1354" s="54"/>
      <c r="CV1354" s="54"/>
      <c r="CW1354" s="54"/>
      <c r="CX1354" s="54"/>
      <c r="CY1354" s="54"/>
      <c r="CZ1354" s="54"/>
      <c r="DA1354" s="54"/>
      <c r="DB1354" s="54"/>
      <c r="DC1354" s="54"/>
      <c r="DD1354" s="54"/>
      <c r="DE1354" s="54"/>
      <c r="DF1354" s="54"/>
      <c r="DG1354" s="54"/>
      <c r="DH1354" s="54"/>
      <c r="DI1354" s="54"/>
      <c r="DJ1354" s="54"/>
      <c r="DK1354" s="54"/>
      <c r="DL1354" s="54"/>
      <c r="DM1354" s="54"/>
      <c r="DN1354" s="54"/>
      <c r="DO1354" s="54"/>
      <c r="DP1354" s="54"/>
      <c r="DQ1354" s="54"/>
      <c r="DR1354" s="54"/>
      <c r="DS1354" s="54"/>
      <c r="DT1354" s="54"/>
      <c r="DU1354" s="54"/>
      <c r="DV1354" s="54"/>
      <c r="DW1354" s="54"/>
      <c r="DX1354" s="54"/>
      <c r="DY1354" s="54"/>
      <c r="DZ1354" s="54"/>
      <c r="EA1354" s="54"/>
      <c r="EB1354" s="54"/>
      <c r="EC1354" s="54"/>
      <c r="ED1354" s="54"/>
      <c r="EE1354" s="54"/>
      <c r="EF1354" s="54"/>
      <c r="EG1354" s="54"/>
      <c r="EH1354" s="54"/>
      <c r="EI1354" s="54"/>
      <c r="EJ1354" s="54"/>
      <c r="EK1354" s="54"/>
      <c r="EL1354" s="54"/>
      <c r="EM1354" s="54"/>
      <c r="EN1354" s="54"/>
      <c r="EO1354" s="54"/>
      <c r="EP1354" s="54"/>
      <c r="EQ1354" s="54"/>
      <c r="ER1354" s="54"/>
      <c r="ES1354" s="54"/>
      <c r="ET1354" s="54"/>
      <c r="EU1354" s="54"/>
      <c r="EV1354" s="54"/>
      <c r="EW1354" s="54"/>
      <c r="EX1354" s="54"/>
      <c r="EY1354" s="54"/>
      <c r="EZ1354" s="54"/>
      <c r="FA1354" s="54"/>
      <c r="FB1354" s="54"/>
      <c r="FC1354" s="54"/>
      <c r="FD1354" s="54"/>
      <c r="FE1354" s="54"/>
      <c r="FF1354" s="54"/>
      <c r="FG1354" s="54"/>
      <c r="FH1354" s="54"/>
      <c r="FI1354" s="54"/>
      <c r="FJ1354" s="54"/>
      <c r="FK1354" s="54"/>
      <c r="FL1354" s="54"/>
      <c r="FM1354" s="54"/>
      <c r="FN1354" s="54"/>
      <c r="FO1354" s="54"/>
      <c r="FP1354" s="54"/>
      <c r="FQ1354" s="54"/>
      <c r="FR1354" s="54"/>
      <c r="FS1354" s="54"/>
      <c r="FT1354" s="54"/>
      <c r="FU1354" s="54"/>
      <c r="FV1354" s="54"/>
      <c r="FW1354" s="54"/>
      <c r="FX1354" s="54"/>
      <c r="FY1354" s="54"/>
      <c r="FZ1354" s="54"/>
      <c r="GA1354" s="54"/>
      <c r="GB1354" s="54"/>
      <c r="GC1354" s="54"/>
      <c r="GD1354" s="54"/>
      <c r="GE1354" s="54"/>
      <c r="GF1354" s="54"/>
      <c r="GG1354" s="54"/>
      <c r="GH1354" s="54"/>
      <c r="GI1354" s="54"/>
      <c r="GJ1354" s="54"/>
      <c r="GK1354" s="54"/>
      <c r="GL1354" s="54"/>
      <c r="GM1354" s="54"/>
      <c r="GN1354" s="54"/>
      <c r="GO1354" s="54"/>
      <c r="GP1354" s="54"/>
      <c r="GQ1354" s="54"/>
      <c r="GR1354" s="54"/>
      <c r="GS1354" s="54"/>
      <c r="GT1354" s="54"/>
      <c r="GU1354" s="54"/>
      <c r="GV1354" s="54"/>
      <c r="GW1354" s="54"/>
      <c r="GX1354" s="54"/>
      <c r="GY1354" s="54"/>
      <c r="GZ1354" s="54"/>
      <c r="HA1354" s="54"/>
      <c r="HB1354" s="54"/>
      <c r="HC1354" s="54"/>
      <c r="HD1354" s="54"/>
      <c r="HE1354" s="54"/>
      <c r="HF1354" s="54"/>
      <c r="HG1354" s="54"/>
      <c r="HH1354" s="54"/>
      <c r="HI1354" s="54"/>
      <c r="HJ1354" s="54"/>
      <c r="HK1354" s="54"/>
      <c r="HL1354" s="54"/>
      <c r="HM1354" s="54"/>
      <c r="HN1354" s="54"/>
      <c r="HO1354" s="54"/>
      <c r="HP1354" s="54"/>
      <c r="HQ1354" s="54"/>
      <c r="HR1354" s="54"/>
      <c r="HS1354" s="54"/>
      <c r="HT1354" s="54"/>
      <c r="HU1354" s="54"/>
      <c r="HV1354" s="54"/>
      <c r="HW1354" s="54"/>
      <c r="HX1354" s="54"/>
      <c r="HY1354" s="54"/>
      <c r="HZ1354" s="54"/>
      <c r="IA1354" s="54"/>
      <c r="IB1354" s="54"/>
      <c r="IC1354" s="54"/>
      <c r="ID1354" s="54"/>
      <c r="IE1354" s="54"/>
      <c r="IF1354" s="54"/>
      <c r="IG1354" s="54"/>
      <c r="IH1354" s="54"/>
      <c r="II1354" s="54"/>
      <c r="IJ1354" s="54"/>
      <c r="IK1354" s="54"/>
      <c r="IL1354" s="54"/>
      <c r="IM1354" s="54"/>
      <c r="IN1354" s="54"/>
      <c r="IO1354" s="54"/>
      <c r="IP1354" s="54"/>
      <c r="IQ1354" s="54"/>
      <c r="IR1354" s="54"/>
      <c r="IS1354" s="54"/>
      <c r="IT1354" s="54"/>
      <c r="IU1354" s="54"/>
      <c r="IV1354" s="54"/>
      <c r="IW1354" s="54"/>
      <c r="IX1354" s="54"/>
      <c r="IY1354" s="54"/>
      <c r="IZ1354" s="54"/>
      <c r="JA1354" s="16"/>
      <c r="JB1354" s="16"/>
      <c r="JC1354" s="16"/>
      <c r="JD1354" s="16"/>
    </row>
    <row r="1355" spans="1:264" s="6" customFormat="1" x14ac:dyDescent="0.25">
      <c r="A1355" s="55">
        <v>1351</v>
      </c>
      <c r="B1355" s="56">
        <f>ESTUDIANTES!B1355</f>
        <v>0</v>
      </c>
      <c r="C1355" s="56">
        <f>ESTUDIANTES!C1355</f>
        <v>0</v>
      </c>
      <c r="D1355" s="97">
        <f>ESTUDIANTES!D1355</f>
        <v>0</v>
      </c>
      <c r="E1355" s="97"/>
      <c r="F1355" s="97"/>
      <c r="G1355" s="97"/>
      <c r="H1355" s="57">
        <f>ESTUDIANTES!H1355</f>
        <v>0</v>
      </c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  <c r="T1355" s="54"/>
      <c r="U1355" s="54"/>
      <c r="V1355" s="54"/>
      <c r="W1355" s="54"/>
      <c r="X1355" s="54"/>
      <c r="Y1355" s="54"/>
      <c r="Z1355" s="54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  <c r="AL1355" s="54"/>
      <c r="AM1355" s="54"/>
      <c r="AN1355" s="54"/>
      <c r="AO1355" s="54"/>
      <c r="AP1355" s="54"/>
      <c r="AQ1355" s="54"/>
      <c r="AR1355" s="54"/>
      <c r="AS1355" s="54"/>
      <c r="AT1355" s="54"/>
      <c r="AU1355" s="54"/>
      <c r="AV1355" s="54"/>
      <c r="AW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  <c r="BO1355" s="54"/>
      <c r="BP1355" s="54"/>
      <c r="BQ1355" s="54"/>
      <c r="BR1355" s="54"/>
      <c r="BS1355" s="54"/>
      <c r="BT1355" s="54"/>
      <c r="BU1355" s="54"/>
      <c r="BV1355" s="54"/>
      <c r="BW1355" s="54"/>
      <c r="BX1355" s="54"/>
      <c r="BY1355" s="54"/>
      <c r="BZ1355" s="54"/>
      <c r="CA1355" s="54"/>
      <c r="CB1355" s="54"/>
      <c r="CC1355" s="54"/>
      <c r="CD1355" s="54"/>
      <c r="CE1355" s="54"/>
      <c r="CF1355" s="54"/>
      <c r="CG1355" s="54"/>
      <c r="CH1355" s="54"/>
      <c r="CI1355" s="54"/>
      <c r="CJ1355" s="54"/>
      <c r="CK1355" s="54"/>
      <c r="CL1355" s="54"/>
      <c r="CM1355" s="54"/>
      <c r="CN1355" s="54"/>
      <c r="CO1355" s="54"/>
      <c r="CP1355" s="54"/>
      <c r="CQ1355" s="54"/>
      <c r="CR1355" s="54"/>
      <c r="CS1355" s="54"/>
      <c r="CT1355" s="54"/>
      <c r="CU1355" s="54"/>
      <c r="CV1355" s="54"/>
      <c r="CW1355" s="54"/>
      <c r="CX1355" s="54"/>
      <c r="CY1355" s="54"/>
      <c r="CZ1355" s="54"/>
      <c r="DA1355" s="54"/>
      <c r="DB1355" s="54"/>
      <c r="DC1355" s="54"/>
      <c r="DD1355" s="54"/>
      <c r="DE1355" s="54"/>
      <c r="DF1355" s="54"/>
      <c r="DG1355" s="54"/>
      <c r="DH1355" s="54"/>
      <c r="DI1355" s="54"/>
      <c r="DJ1355" s="54"/>
      <c r="DK1355" s="54"/>
      <c r="DL1355" s="54"/>
      <c r="DM1355" s="54"/>
      <c r="DN1355" s="54"/>
      <c r="DO1355" s="54"/>
      <c r="DP1355" s="54"/>
      <c r="DQ1355" s="54"/>
      <c r="DR1355" s="54"/>
      <c r="DS1355" s="54"/>
      <c r="DT1355" s="54"/>
      <c r="DU1355" s="54"/>
      <c r="DV1355" s="54"/>
      <c r="DW1355" s="54"/>
      <c r="DX1355" s="54"/>
      <c r="DY1355" s="54"/>
      <c r="DZ1355" s="54"/>
      <c r="EA1355" s="54"/>
      <c r="EB1355" s="54"/>
      <c r="EC1355" s="54"/>
      <c r="ED1355" s="54"/>
      <c r="EE1355" s="54"/>
      <c r="EF1355" s="54"/>
      <c r="EG1355" s="54"/>
      <c r="EH1355" s="54"/>
      <c r="EI1355" s="54"/>
      <c r="EJ1355" s="54"/>
      <c r="EK1355" s="54"/>
      <c r="EL1355" s="54"/>
      <c r="EM1355" s="54"/>
      <c r="EN1355" s="54"/>
      <c r="EO1355" s="54"/>
      <c r="EP1355" s="54"/>
      <c r="EQ1355" s="54"/>
      <c r="ER1355" s="54"/>
      <c r="ES1355" s="54"/>
      <c r="ET1355" s="54"/>
      <c r="EU1355" s="54"/>
      <c r="EV1355" s="54"/>
      <c r="EW1355" s="54"/>
      <c r="EX1355" s="54"/>
      <c r="EY1355" s="54"/>
      <c r="EZ1355" s="54"/>
      <c r="FA1355" s="54"/>
      <c r="FB1355" s="54"/>
      <c r="FC1355" s="54"/>
      <c r="FD1355" s="54"/>
      <c r="FE1355" s="54"/>
      <c r="FF1355" s="54"/>
      <c r="FG1355" s="54"/>
      <c r="FH1355" s="54"/>
      <c r="FI1355" s="54"/>
      <c r="FJ1355" s="54"/>
      <c r="FK1355" s="54"/>
      <c r="FL1355" s="54"/>
      <c r="FM1355" s="54"/>
      <c r="FN1355" s="54"/>
      <c r="FO1355" s="54"/>
      <c r="FP1355" s="54"/>
      <c r="FQ1355" s="54"/>
      <c r="FR1355" s="54"/>
      <c r="FS1355" s="54"/>
      <c r="FT1355" s="54"/>
      <c r="FU1355" s="54"/>
      <c r="FV1355" s="54"/>
      <c r="FW1355" s="54"/>
      <c r="FX1355" s="54"/>
      <c r="FY1355" s="54"/>
      <c r="FZ1355" s="54"/>
      <c r="GA1355" s="54"/>
      <c r="GB1355" s="54"/>
      <c r="GC1355" s="54"/>
      <c r="GD1355" s="54"/>
      <c r="GE1355" s="54"/>
      <c r="GF1355" s="54"/>
      <c r="GG1355" s="54"/>
      <c r="GH1355" s="54"/>
      <c r="GI1355" s="54"/>
      <c r="GJ1355" s="54"/>
      <c r="GK1355" s="54"/>
      <c r="GL1355" s="54"/>
      <c r="GM1355" s="54"/>
      <c r="GN1355" s="54"/>
      <c r="GO1355" s="54"/>
      <c r="GP1355" s="54"/>
      <c r="GQ1355" s="54"/>
      <c r="GR1355" s="54"/>
      <c r="GS1355" s="54"/>
      <c r="GT1355" s="54"/>
      <c r="GU1355" s="54"/>
      <c r="GV1355" s="54"/>
      <c r="GW1355" s="54"/>
      <c r="GX1355" s="54"/>
      <c r="GY1355" s="54"/>
      <c r="GZ1355" s="54"/>
      <c r="HA1355" s="54"/>
      <c r="HB1355" s="54"/>
      <c r="HC1355" s="54"/>
      <c r="HD1355" s="54"/>
      <c r="HE1355" s="54"/>
      <c r="HF1355" s="54"/>
      <c r="HG1355" s="54"/>
      <c r="HH1355" s="54"/>
      <c r="HI1355" s="54"/>
      <c r="HJ1355" s="54"/>
      <c r="HK1355" s="54"/>
      <c r="HL1355" s="54"/>
      <c r="HM1355" s="54"/>
      <c r="HN1355" s="54"/>
      <c r="HO1355" s="54"/>
      <c r="HP1355" s="54"/>
      <c r="HQ1355" s="54"/>
      <c r="HR1355" s="54"/>
      <c r="HS1355" s="54"/>
      <c r="HT1355" s="54"/>
      <c r="HU1355" s="54"/>
      <c r="HV1355" s="54"/>
      <c r="HW1355" s="54"/>
      <c r="HX1355" s="54"/>
      <c r="HY1355" s="54"/>
      <c r="HZ1355" s="54"/>
      <c r="IA1355" s="54"/>
      <c r="IB1355" s="54"/>
      <c r="IC1355" s="54"/>
      <c r="ID1355" s="54"/>
      <c r="IE1355" s="54"/>
      <c r="IF1355" s="54"/>
      <c r="IG1355" s="54"/>
      <c r="IH1355" s="54"/>
      <c r="II1355" s="54"/>
      <c r="IJ1355" s="54"/>
      <c r="IK1355" s="54"/>
      <c r="IL1355" s="54"/>
      <c r="IM1355" s="54"/>
      <c r="IN1355" s="54"/>
      <c r="IO1355" s="54"/>
      <c r="IP1355" s="54"/>
      <c r="IQ1355" s="54"/>
      <c r="IR1355" s="54"/>
      <c r="IS1355" s="54"/>
      <c r="IT1355" s="54"/>
      <c r="IU1355" s="54"/>
      <c r="IV1355" s="54"/>
      <c r="IW1355" s="54"/>
      <c r="IX1355" s="54"/>
      <c r="IY1355" s="54"/>
      <c r="IZ1355" s="54"/>
      <c r="JA1355" s="16"/>
      <c r="JB1355" s="16"/>
      <c r="JC1355" s="16"/>
      <c r="JD1355" s="16"/>
    </row>
    <row r="1356" spans="1:264" s="6" customFormat="1" x14ac:dyDescent="0.25">
      <c r="A1356" s="55">
        <v>1352</v>
      </c>
      <c r="B1356" s="56">
        <f>ESTUDIANTES!B1356</f>
        <v>0</v>
      </c>
      <c r="C1356" s="56">
        <f>ESTUDIANTES!C1356</f>
        <v>0</v>
      </c>
      <c r="D1356" s="97">
        <f>ESTUDIANTES!D1356</f>
        <v>0</v>
      </c>
      <c r="E1356" s="97"/>
      <c r="F1356" s="97"/>
      <c r="G1356" s="97"/>
      <c r="H1356" s="57">
        <f>ESTUDIANTES!H1356</f>
        <v>0</v>
      </c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  <c r="T1356" s="54"/>
      <c r="U1356" s="54"/>
      <c r="V1356" s="54"/>
      <c r="W1356" s="54"/>
      <c r="X1356" s="54"/>
      <c r="Y1356" s="54"/>
      <c r="Z1356" s="54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  <c r="AL1356" s="54"/>
      <c r="AM1356" s="54"/>
      <c r="AN1356" s="54"/>
      <c r="AO1356" s="54"/>
      <c r="AP1356" s="54"/>
      <c r="AQ1356" s="54"/>
      <c r="AR1356" s="54"/>
      <c r="AS1356" s="54"/>
      <c r="AT1356" s="54"/>
      <c r="AU1356" s="54"/>
      <c r="AV1356" s="54"/>
      <c r="AW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  <c r="BO1356" s="54"/>
      <c r="BP1356" s="54"/>
      <c r="BQ1356" s="54"/>
      <c r="BR1356" s="54"/>
      <c r="BS1356" s="54"/>
      <c r="BT1356" s="54"/>
      <c r="BU1356" s="54"/>
      <c r="BV1356" s="54"/>
      <c r="BW1356" s="54"/>
      <c r="BX1356" s="54"/>
      <c r="BY1356" s="54"/>
      <c r="BZ1356" s="54"/>
      <c r="CA1356" s="54"/>
      <c r="CB1356" s="54"/>
      <c r="CC1356" s="54"/>
      <c r="CD1356" s="54"/>
      <c r="CE1356" s="54"/>
      <c r="CF1356" s="54"/>
      <c r="CG1356" s="54"/>
      <c r="CH1356" s="54"/>
      <c r="CI1356" s="54"/>
      <c r="CJ1356" s="54"/>
      <c r="CK1356" s="54"/>
      <c r="CL1356" s="54"/>
      <c r="CM1356" s="54"/>
      <c r="CN1356" s="54"/>
      <c r="CO1356" s="54"/>
      <c r="CP1356" s="54"/>
      <c r="CQ1356" s="54"/>
      <c r="CR1356" s="54"/>
      <c r="CS1356" s="54"/>
      <c r="CT1356" s="54"/>
      <c r="CU1356" s="54"/>
      <c r="CV1356" s="54"/>
      <c r="CW1356" s="54"/>
      <c r="CX1356" s="54"/>
      <c r="CY1356" s="54"/>
      <c r="CZ1356" s="54"/>
      <c r="DA1356" s="54"/>
      <c r="DB1356" s="54"/>
      <c r="DC1356" s="54"/>
      <c r="DD1356" s="54"/>
      <c r="DE1356" s="54"/>
      <c r="DF1356" s="54"/>
      <c r="DG1356" s="54"/>
      <c r="DH1356" s="54"/>
      <c r="DI1356" s="54"/>
      <c r="DJ1356" s="54"/>
      <c r="DK1356" s="54"/>
      <c r="DL1356" s="54"/>
      <c r="DM1356" s="54"/>
      <c r="DN1356" s="54"/>
      <c r="DO1356" s="54"/>
      <c r="DP1356" s="54"/>
      <c r="DQ1356" s="54"/>
      <c r="DR1356" s="54"/>
      <c r="DS1356" s="54"/>
      <c r="DT1356" s="54"/>
      <c r="DU1356" s="54"/>
      <c r="DV1356" s="54"/>
      <c r="DW1356" s="54"/>
      <c r="DX1356" s="54"/>
      <c r="DY1356" s="54"/>
      <c r="DZ1356" s="54"/>
      <c r="EA1356" s="54"/>
      <c r="EB1356" s="54"/>
      <c r="EC1356" s="54"/>
      <c r="ED1356" s="54"/>
      <c r="EE1356" s="54"/>
      <c r="EF1356" s="54"/>
      <c r="EG1356" s="54"/>
      <c r="EH1356" s="54"/>
      <c r="EI1356" s="54"/>
      <c r="EJ1356" s="54"/>
      <c r="EK1356" s="54"/>
      <c r="EL1356" s="54"/>
      <c r="EM1356" s="54"/>
      <c r="EN1356" s="54"/>
      <c r="EO1356" s="54"/>
      <c r="EP1356" s="54"/>
      <c r="EQ1356" s="54"/>
      <c r="ER1356" s="54"/>
      <c r="ES1356" s="54"/>
      <c r="ET1356" s="54"/>
      <c r="EU1356" s="54"/>
      <c r="EV1356" s="54"/>
      <c r="EW1356" s="54"/>
      <c r="EX1356" s="54"/>
      <c r="EY1356" s="54"/>
      <c r="EZ1356" s="54"/>
      <c r="FA1356" s="54"/>
      <c r="FB1356" s="54"/>
      <c r="FC1356" s="54"/>
      <c r="FD1356" s="54"/>
      <c r="FE1356" s="54"/>
      <c r="FF1356" s="54"/>
      <c r="FG1356" s="54"/>
      <c r="FH1356" s="54"/>
      <c r="FI1356" s="54"/>
      <c r="FJ1356" s="54"/>
      <c r="FK1356" s="54"/>
      <c r="FL1356" s="54"/>
      <c r="FM1356" s="54"/>
      <c r="FN1356" s="54"/>
      <c r="FO1356" s="54"/>
      <c r="FP1356" s="54"/>
      <c r="FQ1356" s="54"/>
      <c r="FR1356" s="54"/>
      <c r="FS1356" s="54"/>
      <c r="FT1356" s="54"/>
      <c r="FU1356" s="54"/>
      <c r="FV1356" s="54"/>
      <c r="FW1356" s="54"/>
      <c r="FX1356" s="54"/>
      <c r="FY1356" s="54"/>
      <c r="FZ1356" s="54"/>
      <c r="GA1356" s="54"/>
      <c r="GB1356" s="54"/>
      <c r="GC1356" s="54"/>
      <c r="GD1356" s="54"/>
      <c r="GE1356" s="54"/>
      <c r="GF1356" s="54"/>
      <c r="GG1356" s="54"/>
      <c r="GH1356" s="54"/>
      <c r="GI1356" s="54"/>
      <c r="GJ1356" s="54"/>
      <c r="GK1356" s="54"/>
      <c r="GL1356" s="54"/>
      <c r="GM1356" s="54"/>
      <c r="GN1356" s="54"/>
      <c r="GO1356" s="54"/>
      <c r="GP1356" s="54"/>
      <c r="GQ1356" s="54"/>
      <c r="GR1356" s="54"/>
      <c r="GS1356" s="54"/>
      <c r="GT1356" s="54"/>
      <c r="GU1356" s="54"/>
      <c r="GV1356" s="54"/>
      <c r="GW1356" s="54"/>
      <c r="GX1356" s="54"/>
      <c r="GY1356" s="54"/>
      <c r="GZ1356" s="54"/>
      <c r="HA1356" s="54"/>
      <c r="HB1356" s="54"/>
      <c r="HC1356" s="54"/>
      <c r="HD1356" s="54"/>
      <c r="HE1356" s="54"/>
      <c r="HF1356" s="54"/>
      <c r="HG1356" s="54"/>
      <c r="HH1356" s="54"/>
      <c r="HI1356" s="54"/>
      <c r="HJ1356" s="54"/>
      <c r="HK1356" s="54"/>
      <c r="HL1356" s="54"/>
      <c r="HM1356" s="54"/>
      <c r="HN1356" s="54"/>
      <c r="HO1356" s="54"/>
      <c r="HP1356" s="54"/>
      <c r="HQ1356" s="54"/>
      <c r="HR1356" s="54"/>
      <c r="HS1356" s="54"/>
      <c r="HT1356" s="54"/>
      <c r="HU1356" s="54"/>
      <c r="HV1356" s="54"/>
      <c r="HW1356" s="54"/>
      <c r="HX1356" s="54"/>
      <c r="HY1356" s="54"/>
      <c r="HZ1356" s="54"/>
      <c r="IA1356" s="54"/>
      <c r="IB1356" s="54"/>
      <c r="IC1356" s="54"/>
      <c r="ID1356" s="54"/>
      <c r="IE1356" s="54"/>
      <c r="IF1356" s="54"/>
      <c r="IG1356" s="54"/>
      <c r="IH1356" s="54"/>
      <c r="II1356" s="54"/>
      <c r="IJ1356" s="54"/>
      <c r="IK1356" s="54"/>
      <c r="IL1356" s="54"/>
      <c r="IM1356" s="54"/>
      <c r="IN1356" s="54"/>
      <c r="IO1356" s="54"/>
      <c r="IP1356" s="54"/>
      <c r="IQ1356" s="54"/>
      <c r="IR1356" s="54"/>
      <c r="IS1356" s="54"/>
      <c r="IT1356" s="54"/>
      <c r="IU1356" s="54"/>
      <c r="IV1356" s="54"/>
      <c r="IW1356" s="54"/>
      <c r="IX1356" s="54"/>
      <c r="IY1356" s="54"/>
      <c r="IZ1356" s="54"/>
      <c r="JA1356" s="16"/>
      <c r="JB1356" s="16"/>
      <c r="JC1356" s="16"/>
      <c r="JD1356" s="16"/>
    </row>
    <row r="1357" spans="1:264" s="6" customFormat="1" x14ac:dyDescent="0.25">
      <c r="A1357" s="55">
        <v>1353</v>
      </c>
      <c r="B1357" s="56">
        <f>ESTUDIANTES!B1357</f>
        <v>0</v>
      </c>
      <c r="C1357" s="56">
        <f>ESTUDIANTES!C1357</f>
        <v>0</v>
      </c>
      <c r="D1357" s="97">
        <f>ESTUDIANTES!D1357</f>
        <v>0</v>
      </c>
      <c r="E1357" s="97"/>
      <c r="F1357" s="97"/>
      <c r="G1357" s="97"/>
      <c r="H1357" s="57">
        <f>ESTUDIANTES!H1357</f>
        <v>0</v>
      </c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  <c r="S1357" s="54"/>
      <c r="T1357" s="54"/>
      <c r="U1357" s="54"/>
      <c r="V1357" s="54"/>
      <c r="W1357" s="54"/>
      <c r="X1357" s="54"/>
      <c r="Y1357" s="54"/>
      <c r="Z1357" s="54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  <c r="AL1357" s="54"/>
      <c r="AM1357" s="54"/>
      <c r="AN1357" s="54"/>
      <c r="AO1357" s="54"/>
      <c r="AP1357" s="54"/>
      <c r="AQ1357" s="54"/>
      <c r="AR1357" s="54"/>
      <c r="AS1357" s="54"/>
      <c r="AT1357" s="54"/>
      <c r="AU1357" s="54"/>
      <c r="AV1357" s="54"/>
      <c r="AW1357" s="54"/>
      <c r="AX1357" s="54"/>
      <c r="AY1357" s="54"/>
      <c r="AZ1357" s="54"/>
      <c r="BA1357" s="54"/>
      <c r="BB1357" s="54"/>
      <c r="BC1357" s="54"/>
      <c r="BD1357" s="54"/>
      <c r="BE1357" s="54"/>
      <c r="BF1357" s="54"/>
      <c r="BG1357" s="54"/>
      <c r="BH1357" s="54"/>
      <c r="BI1357" s="54"/>
      <c r="BJ1357" s="54"/>
      <c r="BK1357" s="54"/>
      <c r="BL1357" s="54"/>
      <c r="BM1357" s="54"/>
      <c r="BN1357" s="54"/>
      <c r="BO1357" s="54"/>
      <c r="BP1357" s="54"/>
      <c r="BQ1357" s="54"/>
      <c r="BR1357" s="54"/>
      <c r="BS1357" s="54"/>
      <c r="BT1357" s="54"/>
      <c r="BU1357" s="54"/>
      <c r="BV1357" s="54"/>
      <c r="BW1357" s="54"/>
      <c r="BX1357" s="54"/>
      <c r="BY1357" s="54"/>
      <c r="BZ1357" s="54"/>
      <c r="CA1357" s="54"/>
      <c r="CB1357" s="54"/>
      <c r="CC1357" s="54"/>
      <c r="CD1357" s="54"/>
      <c r="CE1357" s="54"/>
      <c r="CF1357" s="54"/>
      <c r="CG1357" s="54"/>
      <c r="CH1357" s="54"/>
      <c r="CI1357" s="54"/>
      <c r="CJ1357" s="54"/>
      <c r="CK1357" s="54"/>
      <c r="CL1357" s="54"/>
      <c r="CM1357" s="54"/>
      <c r="CN1357" s="54"/>
      <c r="CO1357" s="54"/>
      <c r="CP1357" s="54"/>
      <c r="CQ1357" s="54"/>
      <c r="CR1357" s="54"/>
      <c r="CS1357" s="54"/>
      <c r="CT1357" s="54"/>
      <c r="CU1357" s="54"/>
      <c r="CV1357" s="54"/>
      <c r="CW1357" s="54"/>
      <c r="CX1357" s="54"/>
      <c r="CY1357" s="54"/>
      <c r="CZ1357" s="54"/>
      <c r="DA1357" s="54"/>
      <c r="DB1357" s="54"/>
      <c r="DC1357" s="54"/>
      <c r="DD1357" s="54"/>
      <c r="DE1357" s="54"/>
      <c r="DF1357" s="54"/>
      <c r="DG1357" s="54"/>
      <c r="DH1357" s="54"/>
      <c r="DI1357" s="54"/>
      <c r="DJ1357" s="54"/>
      <c r="DK1357" s="54"/>
      <c r="DL1357" s="54"/>
      <c r="DM1357" s="54"/>
      <c r="DN1357" s="54"/>
      <c r="DO1357" s="54"/>
      <c r="DP1357" s="54"/>
      <c r="DQ1357" s="54"/>
      <c r="DR1357" s="54"/>
      <c r="DS1357" s="54"/>
      <c r="DT1357" s="54"/>
      <c r="DU1357" s="54"/>
      <c r="DV1357" s="54"/>
      <c r="DW1357" s="54"/>
      <c r="DX1357" s="54"/>
      <c r="DY1357" s="54"/>
      <c r="DZ1357" s="54"/>
      <c r="EA1357" s="54"/>
      <c r="EB1357" s="54"/>
      <c r="EC1357" s="54"/>
      <c r="ED1357" s="54"/>
      <c r="EE1357" s="54"/>
      <c r="EF1357" s="54"/>
      <c r="EG1357" s="54"/>
      <c r="EH1357" s="54"/>
      <c r="EI1357" s="54"/>
      <c r="EJ1357" s="54"/>
      <c r="EK1357" s="54"/>
      <c r="EL1357" s="54"/>
      <c r="EM1357" s="54"/>
      <c r="EN1357" s="54"/>
      <c r="EO1357" s="54"/>
      <c r="EP1357" s="54"/>
      <c r="EQ1357" s="54"/>
      <c r="ER1357" s="54"/>
      <c r="ES1357" s="54"/>
      <c r="ET1357" s="54"/>
      <c r="EU1357" s="54"/>
      <c r="EV1357" s="54"/>
      <c r="EW1357" s="54"/>
      <c r="EX1357" s="54"/>
      <c r="EY1357" s="54"/>
      <c r="EZ1357" s="54"/>
      <c r="FA1357" s="54"/>
      <c r="FB1357" s="54"/>
      <c r="FC1357" s="54"/>
      <c r="FD1357" s="54"/>
      <c r="FE1357" s="54"/>
      <c r="FF1357" s="54"/>
      <c r="FG1357" s="54"/>
      <c r="FH1357" s="54"/>
      <c r="FI1357" s="54"/>
      <c r="FJ1357" s="54"/>
      <c r="FK1357" s="54"/>
      <c r="FL1357" s="54"/>
      <c r="FM1357" s="54"/>
      <c r="FN1357" s="54"/>
      <c r="FO1357" s="54"/>
      <c r="FP1357" s="54"/>
      <c r="FQ1357" s="54"/>
      <c r="FR1357" s="54"/>
      <c r="FS1357" s="54"/>
      <c r="FT1357" s="54"/>
      <c r="FU1357" s="54"/>
      <c r="FV1357" s="54"/>
      <c r="FW1357" s="54"/>
      <c r="FX1357" s="54"/>
      <c r="FY1357" s="54"/>
      <c r="FZ1357" s="54"/>
      <c r="GA1357" s="54"/>
      <c r="GB1357" s="54"/>
      <c r="GC1357" s="54"/>
      <c r="GD1357" s="54"/>
      <c r="GE1357" s="54"/>
      <c r="GF1357" s="54"/>
      <c r="GG1357" s="54"/>
      <c r="GH1357" s="54"/>
      <c r="GI1357" s="54"/>
      <c r="GJ1357" s="54"/>
      <c r="GK1357" s="54"/>
      <c r="GL1357" s="54"/>
      <c r="GM1357" s="54"/>
      <c r="GN1357" s="54"/>
      <c r="GO1357" s="54"/>
      <c r="GP1357" s="54"/>
      <c r="GQ1357" s="54"/>
      <c r="GR1357" s="54"/>
      <c r="GS1357" s="54"/>
      <c r="GT1357" s="54"/>
      <c r="GU1357" s="54"/>
      <c r="GV1357" s="54"/>
      <c r="GW1357" s="54"/>
      <c r="GX1357" s="54"/>
      <c r="GY1357" s="54"/>
      <c r="GZ1357" s="54"/>
      <c r="HA1357" s="54"/>
      <c r="HB1357" s="54"/>
      <c r="HC1357" s="54"/>
      <c r="HD1357" s="54"/>
      <c r="HE1357" s="54"/>
      <c r="HF1357" s="54"/>
      <c r="HG1357" s="54"/>
      <c r="HH1357" s="54"/>
      <c r="HI1357" s="54"/>
      <c r="HJ1357" s="54"/>
      <c r="HK1357" s="54"/>
      <c r="HL1357" s="54"/>
      <c r="HM1357" s="54"/>
      <c r="HN1357" s="54"/>
      <c r="HO1357" s="54"/>
      <c r="HP1357" s="54"/>
      <c r="HQ1357" s="54"/>
      <c r="HR1357" s="54"/>
      <c r="HS1357" s="54"/>
      <c r="HT1357" s="54"/>
      <c r="HU1357" s="54"/>
      <c r="HV1357" s="54"/>
      <c r="HW1357" s="54"/>
      <c r="HX1357" s="54"/>
      <c r="HY1357" s="54"/>
      <c r="HZ1357" s="54"/>
      <c r="IA1357" s="54"/>
      <c r="IB1357" s="54"/>
      <c r="IC1357" s="54"/>
      <c r="ID1357" s="54"/>
      <c r="IE1357" s="54"/>
      <c r="IF1357" s="54"/>
      <c r="IG1357" s="54"/>
      <c r="IH1357" s="54"/>
      <c r="II1357" s="54"/>
      <c r="IJ1357" s="54"/>
      <c r="IK1357" s="54"/>
      <c r="IL1357" s="54"/>
      <c r="IM1357" s="54"/>
      <c r="IN1357" s="54"/>
      <c r="IO1357" s="54"/>
      <c r="IP1357" s="54"/>
      <c r="IQ1357" s="54"/>
      <c r="IR1357" s="54"/>
      <c r="IS1357" s="54"/>
      <c r="IT1357" s="54"/>
      <c r="IU1357" s="54"/>
      <c r="IV1357" s="54"/>
      <c r="IW1357" s="54"/>
      <c r="IX1357" s="54"/>
      <c r="IY1357" s="54"/>
      <c r="IZ1357" s="54"/>
      <c r="JA1357" s="16"/>
      <c r="JB1357" s="16"/>
      <c r="JC1357" s="16"/>
      <c r="JD1357" s="16"/>
    </row>
    <row r="1358" spans="1:264" s="6" customFormat="1" x14ac:dyDescent="0.25">
      <c r="A1358" s="55">
        <v>1354</v>
      </c>
      <c r="B1358" s="56">
        <f>ESTUDIANTES!B1358</f>
        <v>0</v>
      </c>
      <c r="C1358" s="56">
        <f>ESTUDIANTES!C1358</f>
        <v>0</v>
      </c>
      <c r="D1358" s="97">
        <f>ESTUDIANTES!D1358</f>
        <v>0</v>
      </c>
      <c r="E1358" s="97"/>
      <c r="F1358" s="97"/>
      <c r="G1358" s="97"/>
      <c r="H1358" s="57">
        <f>ESTUDIANTES!H1358</f>
        <v>0</v>
      </c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54"/>
      <c r="T1358" s="54"/>
      <c r="U1358" s="54"/>
      <c r="V1358" s="54"/>
      <c r="W1358" s="54"/>
      <c r="X1358" s="54"/>
      <c r="Y1358" s="54"/>
      <c r="Z1358" s="54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  <c r="AL1358" s="54"/>
      <c r="AM1358" s="54"/>
      <c r="AN1358" s="54"/>
      <c r="AO1358" s="54"/>
      <c r="AP1358" s="54"/>
      <c r="AQ1358" s="54"/>
      <c r="AR1358" s="54"/>
      <c r="AS1358" s="54"/>
      <c r="AT1358" s="54"/>
      <c r="AU1358" s="54"/>
      <c r="AV1358" s="54"/>
      <c r="AW1358" s="54"/>
      <c r="AX1358" s="54"/>
      <c r="AY1358" s="54"/>
      <c r="AZ1358" s="54"/>
      <c r="BA1358" s="54"/>
      <c r="BB1358" s="54"/>
      <c r="BC1358" s="54"/>
      <c r="BD1358" s="54"/>
      <c r="BE1358" s="54"/>
      <c r="BF1358" s="54"/>
      <c r="BG1358" s="54"/>
      <c r="BH1358" s="54"/>
      <c r="BI1358" s="54"/>
      <c r="BJ1358" s="54"/>
      <c r="BK1358" s="54"/>
      <c r="BL1358" s="54"/>
      <c r="BM1358" s="54"/>
      <c r="BN1358" s="54"/>
      <c r="BO1358" s="54"/>
      <c r="BP1358" s="54"/>
      <c r="BQ1358" s="54"/>
      <c r="BR1358" s="54"/>
      <c r="BS1358" s="54"/>
      <c r="BT1358" s="54"/>
      <c r="BU1358" s="54"/>
      <c r="BV1358" s="54"/>
      <c r="BW1358" s="54"/>
      <c r="BX1358" s="54"/>
      <c r="BY1358" s="54"/>
      <c r="BZ1358" s="54"/>
      <c r="CA1358" s="54"/>
      <c r="CB1358" s="54"/>
      <c r="CC1358" s="54"/>
      <c r="CD1358" s="54"/>
      <c r="CE1358" s="54"/>
      <c r="CF1358" s="54"/>
      <c r="CG1358" s="54"/>
      <c r="CH1358" s="54"/>
      <c r="CI1358" s="54"/>
      <c r="CJ1358" s="54"/>
      <c r="CK1358" s="54"/>
      <c r="CL1358" s="54"/>
      <c r="CM1358" s="54"/>
      <c r="CN1358" s="54"/>
      <c r="CO1358" s="54"/>
      <c r="CP1358" s="54"/>
      <c r="CQ1358" s="54"/>
      <c r="CR1358" s="54"/>
      <c r="CS1358" s="54"/>
      <c r="CT1358" s="54"/>
      <c r="CU1358" s="54"/>
      <c r="CV1358" s="54"/>
      <c r="CW1358" s="54"/>
      <c r="CX1358" s="54"/>
      <c r="CY1358" s="54"/>
      <c r="CZ1358" s="54"/>
      <c r="DA1358" s="54"/>
      <c r="DB1358" s="54"/>
      <c r="DC1358" s="54"/>
      <c r="DD1358" s="54"/>
      <c r="DE1358" s="54"/>
      <c r="DF1358" s="54"/>
      <c r="DG1358" s="54"/>
      <c r="DH1358" s="54"/>
      <c r="DI1358" s="54"/>
      <c r="DJ1358" s="54"/>
      <c r="DK1358" s="54"/>
      <c r="DL1358" s="54"/>
      <c r="DM1358" s="54"/>
      <c r="DN1358" s="54"/>
      <c r="DO1358" s="54"/>
      <c r="DP1358" s="54"/>
      <c r="DQ1358" s="54"/>
      <c r="DR1358" s="54"/>
      <c r="DS1358" s="54"/>
      <c r="DT1358" s="54"/>
      <c r="DU1358" s="54"/>
      <c r="DV1358" s="54"/>
      <c r="DW1358" s="54"/>
      <c r="DX1358" s="54"/>
      <c r="DY1358" s="54"/>
      <c r="DZ1358" s="54"/>
      <c r="EA1358" s="54"/>
      <c r="EB1358" s="54"/>
      <c r="EC1358" s="54"/>
      <c r="ED1358" s="54"/>
      <c r="EE1358" s="54"/>
      <c r="EF1358" s="54"/>
      <c r="EG1358" s="54"/>
      <c r="EH1358" s="54"/>
      <c r="EI1358" s="54"/>
      <c r="EJ1358" s="54"/>
      <c r="EK1358" s="54"/>
      <c r="EL1358" s="54"/>
      <c r="EM1358" s="54"/>
      <c r="EN1358" s="54"/>
      <c r="EO1358" s="54"/>
      <c r="EP1358" s="54"/>
      <c r="EQ1358" s="54"/>
      <c r="ER1358" s="54"/>
      <c r="ES1358" s="54"/>
      <c r="ET1358" s="54"/>
      <c r="EU1358" s="54"/>
      <c r="EV1358" s="54"/>
      <c r="EW1358" s="54"/>
      <c r="EX1358" s="54"/>
      <c r="EY1358" s="54"/>
      <c r="EZ1358" s="54"/>
      <c r="FA1358" s="54"/>
      <c r="FB1358" s="54"/>
      <c r="FC1358" s="54"/>
      <c r="FD1358" s="54"/>
      <c r="FE1358" s="54"/>
      <c r="FF1358" s="54"/>
      <c r="FG1358" s="54"/>
      <c r="FH1358" s="54"/>
      <c r="FI1358" s="54"/>
      <c r="FJ1358" s="54"/>
      <c r="FK1358" s="54"/>
      <c r="FL1358" s="54"/>
      <c r="FM1358" s="54"/>
      <c r="FN1358" s="54"/>
      <c r="FO1358" s="54"/>
      <c r="FP1358" s="54"/>
      <c r="FQ1358" s="54"/>
      <c r="FR1358" s="54"/>
      <c r="FS1358" s="54"/>
      <c r="FT1358" s="54"/>
      <c r="FU1358" s="54"/>
      <c r="FV1358" s="54"/>
      <c r="FW1358" s="54"/>
      <c r="FX1358" s="54"/>
      <c r="FY1358" s="54"/>
      <c r="FZ1358" s="54"/>
      <c r="GA1358" s="54"/>
      <c r="GB1358" s="54"/>
      <c r="GC1358" s="54"/>
      <c r="GD1358" s="54"/>
      <c r="GE1358" s="54"/>
      <c r="GF1358" s="54"/>
      <c r="GG1358" s="54"/>
      <c r="GH1358" s="54"/>
      <c r="GI1358" s="54"/>
      <c r="GJ1358" s="54"/>
      <c r="GK1358" s="54"/>
      <c r="GL1358" s="54"/>
      <c r="GM1358" s="54"/>
      <c r="GN1358" s="54"/>
      <c r="GO1358" s="54"/>
      <c r="GP1358" s="54"/>
      <c r="GQ1358" s="54"/>
      <c r="GR1358" s="54"/>
      <c r="GS1358" s="54"/>
      <c r="GT1358" s="54"/>
      <c r="GU1358" s="54"/>
      <c r="GV1358" s="54"/>
      <c r="GW1358" s="54"/>
      <c r="GX1358" s="54"/>
      <c r="GY1358" s="54"/>
      <c r="GZ1358" s="54"/>
      <c r="HA1358" s="54"/>
      <c r="HB1358" s="54"/>
      <c r="HC1358" s="54"/>
      <c r="HD1358" s="54"/>
      <c r="HE1358" s="54"/>
      <c r="HF1358" s="54"/>
      <c r="HG1358" s="54"/>
      <c r="HH1358" s="54"/>
      <c r="HI1358" s="54"/>
      <c r="HJ1358" s="54"/>
      <c r="HK1358" s="54"/>
      <c r="HL1358" s="54"/>
      <c r="HM1358" s="54"/>
      <c r="HN1358" s="54"/>
      <c r="HO1358" s="54"/>
      <c r="HP1358" s="54"/>
      <c r="HQ1358" s="54"/>
      <c r="HR1358" s="54"/>
      <c r="HS1358" s="54"/>
      <c r="HT1358" s="54"/>
      <c r="HU1358" s="54"/>
      <c r="HV1358" s="54"/>
      <c r="HW1358" s="54"/>
      <c r="HX1358" s="54"/>
      <c r="HY1358" s="54"/>
      <c r="HZ1358" s="54"/>
      <c r="IA1358" s="54"/>
      <c r="IB1358" s="54"/>
      <c r="IC1358" s="54"/>
      <c r="ID1358" s="54"/>
      <c r="IE1358" s="54"/>
      <c r="IF1358" s="54"/>
      <c r="IG1358" s="54"/>
      <c r="IH1358" s="54"/>
      <c r="II1358" s="54"/>
      <c r="IJ1358" s="54"/>
      <c r="IK1358" s="54"/>
      <c r="IL1358" s="54"/>
      <c r="IM1358" s="54"/>
      <c r="IN1358" s="54"/>
      <c r="IO1358" s="54"/>
      <c r="IP1358" s="54"/>
      <c r="IQ1358" s="54"/>
      <c r="IR1358" s="54"/>
      <c r="IS1358" s="54"/>
      <c r="IT1358" s="54"/>
      <c r="IU1358" s="54"/>
      <c r="IV1358" s="54"/>
      <c r="IW1358" s="54"/>
      <c r="IX1358" s="54"/>
      <c r="IY1358" s="54"/>
      <c r="IZ1358" s="54"/>
      <c r="JA1358" s="16"/>
      <c r="JB1358" s="16"/>
      <c r="JC1358" s="16"/>
      <c r="JD1358" s="16"/>
    </row>
    <row r="1359" spans="1:264" s="6" customFormat="1" x14ac:dyDescent="0.25">
      <c r="A1359" s="55">
        <v>1355</v>
      </c>
      <c r="B1359" s="56">
        <f>ESTUDIANTES!B1359</f>
        <v>0</v>
      </c>
      <c r="C1359" s="56">
        <f>ESTUDIANTES!C1359</f>
        <v>0</v>
      </c>
      <c r="D1359" s="97">
        <f>ESTUDIANTES!D1359</f>
        <v>0</v>
      </c>
      <c r="E1359" s="97"/>
      <c r="F1359" s="97"/>
      <c r="G1359" s="97"/>
      <c r="H1359" s="57">
        <f>ESTUDIANTES!H1359</f>
        <v>0</v>
      </c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  <c r="T1359" s="54"/>
      <c r="U1359" s="54"/>
      <c r="V1359" s="54"/>
      <c r="W1359" s="54"/>
      <c r="X1359" s="54"/>
      <c r="Y1359" s="54"/>
      <c r="Z1359" s="54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  <c r="AL1359" s="54"/>
      <c r="AM1359" s="54"/>
      <c r="AN1359" s="54"/>
      <c r="AO1359" s="54"/>
      <c r="AP1359" s="54"/>
      <c r="AQ1359" s="54"/>
      <c r="AR1359" s="54"/>
      <c r="AS1359" s="54"/>
      <c r="AT1359" s="54"/>
      <c r="AU1359" s="54"/>
      <c r="AV1359" s="54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  <c r="BO1359" s="54"/>
      <c r="BP1359" s="54"/>
      <c r="BQ1359" s="54"/>
      <c r="BR1359" s="54"/>
      <c r="BS1359" s="54"/>
      <c r="BT1359" s="54"/>
      <c r="BU1359" s="54"/>
      <c r="BV1359" s="54"/>
      <c r="BW1359" s="54"/>
      <c r="BX1359" s="54"/>
      <c r="BY1359" s="54"/>
      <c r="BZ1359" s="54"/>
      <c r="CA1359" s="54"/>
      <c r="CB1359" s="54"/>
      <c r="CC1359" s="54"/>
      <c r="CD1359" s="54"/>
      <c r="CE1359" s="54"/>
      <c r="CF1359" s="54"/>
      <c r="CG1359" s="54"/>
      <c r="CH1359" s="54"/>
      <c r="CI1359" s="54"/>
      <c r="CJ1359" s="54"/>
      <c r="CK1359" s="54"/>
      <c r="CL1359" s="54"/>
      <c r="CM1359" s="54"/>
      <c r="CN1359" s="54"/>
      <c r="CO1359" s="54"/>
      <c r="CP1359" s="54"/>
      <c r="CQ1359" s="54"/>
      <c r="CR1359" s="54"/>
      <c r="CS1359" s="54"/>
      <c r="CT1359" s="54"/>
      <c r="CU1359" s="54"/>
      <c r="CV1359" s="54"/>
      <c r="CW1359" s="54"/>
      <c r="CX1359" s="54"/>
      <c r="CY1359" s="54"/>
      <c r="CZ1359" s="54"/>
      <c r="DA1359" s="54"/>
      <c r="DB1359" s="54"/>
      <c r="DC1359" s="54"/>
      <c r="DD1359" s="54"/>
      <c r="DE1359" s="54"/>
      <c r="DF1359" s="54"/>
      <c r="DG1359" s="54"/>
      <c r="DH1359" s="54"/>
      <c r="DI1359" s="54"/>
      <c r="DJ1359" s="54"/>
      <c r="DK1359" s="54"/>
      <c r="DL1359" s="54"/>
      <c r="DM1359" s="54"/>
      <c r="DN1359" s="54"/>
      <c r="DO1359" s="54"/>
      <c r="DP1359" s="54"/>
      <c r="DQ1359" s="54"/>
      <c r="DR1359" s="54"/>
      <c r="DS1359" s="54"/>
      <c r="DT1359" s="54"/>
      <c r="DU1359" s="54"/>
      <c r="DV1359" s="54"/>
      <c r="DW1359" s="54"/>
      <c r="DX1359" s="54"/>
      <c r="DY1359" s="54"/>
      <c r="DZ1359" s="54"/>
      <c r="EA1359" s="54"/>
      <c r="EB1359" s="54"/>
      <c r="EC1359" s="54"/>
      <c r="ED1359" s="54"/>
      <c r="EE1359" s="54"/>
      <c r="EF1359" s="54"/>
      <c r="EG1359" s="54"/>
      <c r="EH1359" s="54"/>
      <c r="EI1359" s="54"/>
      <c r="EJ1359" s="54"/>
      <c r="EK1359" s="54"/>
      <c r="EL1359" s="54"/>
      <c r="EM1359" s="54"/>
      <c r="EN1359" s="54"/>
      <c r="EO1359" s="54"/>
      <c r="EP1359" s="54"/>
      <c r="EQ1359" s="54"/>
      <c r="ER1359" s="54"/>
      <c r="ES1359" s="54"/>
      <c r="ET1359" s="54"/>
      <c r="EU1359" s="54"/>
      <c r="EV1359" s="54"/>
      <c r="EW1359" s="54"/>
      <c r="EX1359" s="54"/>
      <c r="EY1359" s="54"/>
      <c r="EZ1359" s="54"/>
      <c r="FA1359" s="54"/>
      <c r="FB1359" s="54"/>
      <c r="FC1359" s="54"/>
      <c r="FD1359" s="54"/>
      <c r="FE1359" s="54"/>
      <c r="FF1359" s="54"/>
      <c r="FG1359" s="54"/>
      <c r="FH1359" s="54"/>
      <c r="FI1359" s="54"/>
      <c r="FJ1359" s="54"/>
      <c r="FK1359" s="54"/>
      <c r="FL1359" s="54"/>
      <c r="FM1359" s="54"/>
      <c r="FN1359" s="54"/>
      <c r="FO1359" s="54"/>
      <c r="FP1359" s="54"/>
      <c r="FQ1359" s="54"/>
      <c r="FR1359" s="54"/>
      <c r="FS1359" s="54"/>
      <c r="FT1359" s="54"/>
      <c r="FU1359" s="54"/>
      <c r="FV1359" s="54"/>
      <c r="FW1359" s="54"/>
      <c r="FX1359" s="54"/>
      <c r="FY1359" s="54"/>
      <c r="FZ1359" s="54"/>
      <c r="GA1359" s="54"/>
      <c r="GB1359" s="54"/>
      <c r="GC1359" s="54"/>
      <c r="GD1359" s="54"/>
      <c r="GE1359" s="54"/>
      <c r="GF1359" s="54"/>
      <c r="GG1359" s="54"/>
      <c r="GH1359" s="54"/>
      <c r="GI1359" s="54"/>
      <c r="GJ1359" s="54"/>
      <c r="GK1359" s="54"/>
      <c r="GL1359" s="54"/>
      <c r="GM1359" s="54"/>
      <c r="GN1359" s="54"/>
      <c r="GO1359" s="54"/>
      <c r="GP1359" s="54"/>
      <c r="GQ1359" s="54"/>
      <c r="GR1359" s="54"/>
      <c r="GS1359" s="54"/>
      <c r="GT1359" s="54"/>
      <c r="GU1359" s="54"/>
      <c r="GV1359" s="54"/>
      <c r="GW1359" s="54"/>
      <c r="GX1359" s="54"/>
      <c r="GY1359" s="54"/>
      <c r="GZ1359" s="54"/>
      <c r="HA1359" s="54"/>
      <c r="HB1359" s="54"/>
      <c r="HC1359" s="54"/>
      <c r="HD1359" s="54"/>
      <c r="HE1359" s="54"/>
      <c r="HF1359" s="54"/>
      <c r="HG1359" s="54"/>
      <c r="HH1359" s="54"/>
      <c r="HI1359" s="54"/>
      <c r="HJ1359" s="54"/>
      <c r="HK1359" s="54"/>
      <c r="HL1359" s="54"/>
      <c r="HM1359" s="54"/>
      <c r="HN1359" s="54"/>
      <c r="HO1359" s="54"/>
      <c r="HP1359" s="54"/>
      <c r="HQ1359" s="54"/>
      <c r="HR1359" s="54"/>
      <c r="HS1359" s="54"/>
      <c r="HT1359" s="54"/>
      <c r="HU1359" s="54"/>
      <c r="HV1359" s="54"/>
      <c r="HW1359" s="54"/>
      <c r="HX1359" s="54"/>
      <c r="HY1359" s="54"/>
      <c r="HZ1359" s="54"/>
      <c r="IA1359" s="54"/>
      <c r="IB1359" s="54"/>
      <c r="IC1359" s="54"/>
      <c r="ID1359" s="54"/>
      <c r="IE1359" s="54"/>
      <c r="IF1359" s="54"/>
      <c r="IG1359" s="54"/>
      <c r="IH1359" s="54"/>
      <c r="II1359" s="54"/>
      <c r="IJ1359" s="54"/>
      <c r="IK1359" s="54"/>
      <c r="IL1359" s="54"/>
      <c r="IM1359" s="54"/>
      <c r="IN1359" s="54"/>
      <c r="IO1359" s="54"/>
      <c r="IP1359" s="54"/>
      <c r="IQ1359" s="54"/>
      <c r="IR1359" s="54"/>
      <c r="IS1359" s="54"/>
      <c r="IT1359" s="54"/>
      <c r="IU1359" s="54"/>
      <c r="IV1359" s="54"/>
      <c r="IW1359" s="54"/>
      <c r="IX1359" s="54"/>
      <c r="IY1359" s="54"/>
      <c r="IZ1359" s="54"/>
      <c r="JA1359" s="16"/>
      <c r="JB1359" s="16"/>
      <c r="JC1359" s="16"/>
      <c r="JD1359" s="16"/>
    </row>
    <row r="1360" spans="1:264" s="6" customFormat="1" x14ac:dyDescent="0.25">
      <c r="A1360" s="55">
        <v>1356</v>
      </c>
      <c r="B1360" s="56">
        <f>ESTUDIANTES!B1360</f>
        <v>0</v>
      </c>
      <c r="C1360" s="56">
        <f>ESTUDIANTES!C1360</f>
        <v>0</v>
      </c>
      <c r="D1360" s="97">
        <f>ESTUDIANTES!D1360</f>
        <v>0</v>
      </c>
      <c r="E1360" s="97"/>
      <c r="F1360" s="97"/>
      <c r="G1360" s="97"/>
      <c r="H1360" s="57">
        <f>ESTUDIANTES!H1360</f>
        <v>0</v>
      </c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  <c r="T1360" s="54"/>
      <c r="U1360" s="54"/>
      <c r="V1360" s="54"/>
      <c r="W1360" s="54"/>
      <c r="X1360" s="54"/>
      <c r="Y1360" s="54"/>
      <c r="Z1360" s="54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  <c r="AL1360" s="54"/>
      <c r="AM1360" s="54"/>
      <c r="AN1360" s="54"/>
      <c r="AO1360" s="54"/>
      <c r="AP1360" s="54"/>
      <c r="AQ1360" s="54"/>
      <c r="AR1360" s="54"/>
      <c r="AS1360" s="54"/>
      <c r="AT1360" s="54"/>
      <c r="AU1360" s="54"/>
      <c r="AV1360" s="54"/>
      <c r="AW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  <c r="BO1360" s="54"/>
      <c r="BP1360" s="54"/>
      <c r="BQ1360" s="54"/>
      <c r="BR1360" s="54"/>
      <c r="BS1360" s="54"/>
      <c r="BT1360" s="54"/>
      <c r="BU1360" s="54"/>
      <c r="BV1360" s="54"/>
      <c r="BW1360" s="54"/>
      <c r="BX1360" s="54"/>
      <c r="BY1360" s="54"/>
      <c r="BZ1360" s="54"/>
      <c r="CA1360" s="54"/>
      <c r="CB1360" s="54"/>
      <c r="CC1360" s="54"/>
      <c r="CD1360" s="54"/>
      <c r="CE1360" s="54"/>
      <c r="CF1360" s="54"/>
      <c r="CG1360" s="54"/>
      <c r="CH1360" s="54"/>
      <c r="CI1360" s="54"/>
      <c r="CJ1360" s="54"/>
      <c r="CK1360" s="54"/>
      <c r="CL1360" s="54"/>
      <c r="CM1360" s="54"/>
      <c r="CN1360" s="54"/>
      <c r="CO1360" s="54"/>
      <c r="CP1360" s="54"/>
      <c r="CQ1360" s="54"/>
      <c r="CR1360" s="54"/>
      <c r="CS1360" s="54"/>
      <c r="CT1360" s="54"/>
      <c r="CU1360" s="54"/>
      <c r="CV1360" s="54"/>
      <c r="CW1360" s="54"/>
      <c r="CX1360" s="54"/>
      <c r="CY1360" s="54"/>
      <c r="CZ1360" s="54"/>
      <c r="DA1360" s="54"/>
      <c r="DB1360" s="54"/>
      <c r="DC1360" s="54"/>
      <c r="DD1360" s="54"/>
      <c r="DE1360" s="54"/>
      <c r="DF1360" s="54"/>
      <c r="DG1360" s="54"/>
      <c r="DH1360" s="54"/>
      <c r="DI1360" s="54"/>
      <c r="DJ1360" s="54"/>
      <c r="DK1360" s="54"/>
      <c r="DL1360" s="54"/>
      <c r="DM1360" s="54"/>
      <c r="DN1360" s="54"/>
      <c r="DO1360" s="54"/>
      <c r="DP1360" s="54"/>
      <c r="DQ1360" s="54"/>
      <c r="DR1360" s="54"/>
      <c r="DS1360" s="54"/>
      <c r="DT1360" s="54"/>
      <c r="DU1360" s="54"/>
      <c r="DV1360" s="54"/>
      <c r="DW1360" s="54"/>
      <c r="DX1360" s="54"/>
      <c r="DY1360" s="54"/>
      <c r="DZ1360" s="54"/>
      <c r="EA1360" s="54"/>
      <c r="EB1360" s="54"/>
      <c r="EC1360" s="54"/>
      <c r="ED1360" s="54"/>
      <c r="EE1360" s="54"/>
      <c r="EF1360" s="54"/>
      <c r="EG1360" s="54"/>
      <c r="EH1360" s="54"/>
      <c r="EI1360" s="54"/>
      <c r="EJ1360" s="54"/>
      <c r="EK1360" s="54"/>
      <c r="EL1360" s="54"/>
      <c r="EM1360" s="54"/>
      <c r="EN1360" s="54"/>
      <c r="EO1360" s="54"/>
      <c r="EP1360" s="54"/>
      <c r="EQ1360" s="54"/>
      <c r="ER1360" s="54"/>
      <c r="ES1360" s="54"/>
      <c r="ET1360" s="54"/>
      <c r="EU1360" s="54"/>
      <c r="EV1360" s="54"/>
      <c r="EW1360" s="54"/>
      <c r="EX1360" s="54"/>
      <c r="EY1360" s="54"/>
      <c r="EZ1360" s="54"/>
      <c r="FA1360" s="54"/>
      <c r="FB1360" s="54"/>
      <c r="FC1360" s="54"/>
      <c r="FD1360" s="54"/>
      <c r="FE1360" s="54"/>
      <c r="FF1360" s="54"/>
      <c r="FG1360" s="54"/>
      <c r="FH1360" s="54"/>
      <c r="FI1360" s="54"/>
      <c r="FJ1360" s="54"/>
      <c r="FK1360" s="54"/>
      <c r="FL1360" s="54"/>
      <c r="FM1360" s="54"/>
      <c r="FN1360" s="54"/>
      <c r="FO1360" s="54"/>
      <c r="FP1360" s="54"/>
      <c r="FQ1360" s="54"/>
      <c r="FR1360" s="54"/>
      <c r="FS1360" s="54"/>
      <c r="FT1360" s="54"/>
      <c r="FU1360" s="54"/>
      <c r="FV1360" s="54"/>
      <c r="FW1360" s="54"/>
      <c r="FX1360" s="54"/>
      <c r="FY1360" s="54"/>
      <c r="FZ1360" s="54"/>
      <c r="GA1360" s="54"/>
      <c r="GB1360" s="54"/>
      <c r="GC1360" s="54"/>
      <c r="GD1360" s="54"/>
      <c r="GE1360" s="54"/>
      <c r="GF1360" s="54"/>
      <c r="GG1360" s="54"/>
      <c r="GH1360" s="54"/>
      <c r="GI1360" s="54"/>
      <c r="GJ1360" s="54"/>
      <c r="GK1360" s="54"/>
      <c r="GL1360" s="54"/>
      <c r="GM1360" s="54"/>
      <c r="GN1360" s="54"/>
      <c r="GO1360" s="54"/>
      <c r="GP1360" s="54"/>
      <c r="GQ1360" s="54"/>
      <c r="GR1360" s="54"/>
      <c r="GS1360" s="54"/>
      <c r="GT1360" s="54"/>
      <c r="GU1360" s="54"/>
      <c r="GV1360" s="54"/>
      <c r="GW1360" s="54"/>
      <c r="GX1360" s="54"/>
      <c r="GY1360" s="54"/>
      <c r="GZ1360" s="54"/>
      <c r="HA1360" s="54"/>
      <c r="HB1360" s="54"/>
      <c r="HC1360" s="54"/>
      <c r="HD1360" s="54"/>
      <c r="HE1360" s="54"/>
      <c r="HF1360" s="54"/>
      <c r="HG1360" s="54"/>
      <c r="HH1360" s="54"/>
      <c r="HI1360" s="54"/>
      <c r="HJ1360" s="54"/>
      <c r="HK1360" s="54"/>
      <c r="HL1360" s="54"/>
      <c r="HM1360" s="54"/>
      <c r="HN1360" s="54"/>
      <c r="HO1360" s="54"/>
      <c r="HP1360" s="54"/>
      <c r="HQ1360" s="54"/>
      <c r="HR1360" s="54"/>
      <c r="HS1360" s="54"/>
      <c r="HT1360" s="54"/>
      <c r="HU1360" s="54"/>
      <c r="HV1360" s="54"/>
      <c r="HW1360" s="54"/>
      <c r="HX1360" s="54"/>
      <c r="HY1360" s="54"/>
      <c r="HZ1360" s="54"/>
      <c r="IA1360" s="54"/>
      <c r="IB1360" s="54"/>
      <c r="IC1360" s="54"/>
      <c r="ID1360" s="54"/>
      <c r="IE1360" s="54"/>
      <c r="IF1360" s="54"/>
      <c r="IG1360" s="54"/>
      <c r="IH1360" s="54"/>
      <c r="II1360" s="54"/>
      <c r="IJ1360" s="54"/>
      <c r="IK1360" s="54"/>
      <c r="IL1360" s="54"/>
      <c r="IM1360" s="54"/>
      <c r="IN1360" s="54"/>
      <c r="IO1360" s="54"/>
      <c r="IP1360" s="54"/>
      <c r="IQ1360" s="54"/>
      <c r="IR1360" s="54"/>
      <c r="IS1360" s="54"/>
      <c r="IT1360" s="54"/>
      <c r="IU1360" s="54"/>
      <c r="IV1360" s="54"/>
      <c r="IW1360" s="54"/>
      <c r="IX1360" s="54"/>
      <c r="IY1360" s="54"/>
      <c r="IZ1360" s="54"/>
      <c r="JA1360" s="16"/>
      <c r="JB1360" s="16"/>
      <c r="JC1360" s="16"/>
      <c r="JD1360" s="16"/>
    </row>
    <row r="1361" spans="1:264" s="6" customFormat="1" x14ac:dyDescent="0.25">
      <c r="A1361" s="55">
        <v>1357</v>
      </c>
      <c r="B1361" s="56">
        <f>ESTUDIANTES!B1361</f>
        <v>0</v>
      </c>
      <c r="C1361" s="56">
        <f>ESTUDIANTES!C1361</f>
        <v>0</v>
      </c>
      <c r="D1361" s="97">
        <f>ESTUDIANTES!D1361</f>
        <v>0</v>
      </c>
      <c r="E1361" s="97"/>
      <c r="F1361" s="97"/>
      <c r="G1361" s="97"/>
      <c r="H1361" s="57">
        <f>ESTUDIANTES!H1361</f>
        <v>0</v>
      </c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  <c r="AL1361" s="54"/>
      <c r="AM1361" s="54"/>
      <c r="AN1361" s="54"/>
      <c r="AO1361" s="54"/>
      <c r="AP1361" s="54"/>
      <c r="AQ1361" s="54"/>
      <c r="AR1361" s="54"/>
      <c r="AS1361" s="54"/>
      <c r="AT1361" s="54"/>
      <c r="AU1361" s="54"/>
      <c r="AV1361" s="54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4"/>
      <c r="BW1361" s="54"/>
      <c r="BX1361" s="54"/>
      <c r="BY1361" s="54"/>
      <c r="BZ1361" s="54"/>
      <c r="CA1361" s="54"/>
      <c r="CB1361" s="54"/>
      <c r="CC1361" s="54"/>
      <c r="CD1361" s="54"/>
      <c r="CE1361" s="54"/>
      <c r="CF1361" s="54"/>
      <c r="CG1361" s="54"/>
      <c r="CH1361" s="54"/>
      <c r="CI1361" s="54"/>
      <c r="CJ1361" s="54"/>
      <c r="CK1361" s="54"/>
      <c r="CL1361" s="54"/>
      <c r="CM1361" s="54"/>
      <c r="CN1361" s="54"/>
      <c r="CO1361" s="54"/>
      <c r="CP1361" s="54"/>
      <c r="CQ1361" s="54"/>
      <c r="CR1361" s="54"/>
      <c r="CS1361" s="54"/>
      <c r="CT1361" s="54"/>
      <c r="CU1361" s="54"/>
      <c r="CV1361" s="54"/>
      <c r="CW1361" s="54"/>
      <c r="CX1361" s="54"/>
      <c r="CY1361" s="54"/>
      <c r="CZ1361" s="54"/>
      <c r="DA1361" s="54"/>
      <c r="DB1361" s="54"/>
      <c r="DC1361" s="54"/>
      <c r="DD1361" s="54"/>
      <c r="DE1361" s="54"/>
      <c r="DF1361" s="54"/>
      <c r="DG1361" s="54"/>
      <c r="DH1361" s="54"/>
      <c r="DI1361" s="54"/>
      <c r="DJ1361" s="54"/>
      <c r="DK1361" s="54"/>
      <c r="DL1361" s="54"/>
      <c r="DM1361" s="54"/>
      <c r="DN1361" s="54"/>
      <c r="DO1361" s="54"/>
      <c r="DP1361" s="54"/>
      <c r="DQ1361" s="54"/>
      <c r="DR1361" s="54"/>
      <c r="DS1361" s="54"/>
      <c r="DT1361" s="54"/>
      <c r="DU1361" s="54"/>
      <c r="DV1361" s="54"/>
      <c r="DW1361" s="54"/>
      <c r="DX1361" s="54"/>
      <c r="DY1361" s="54"/>
      <c r="DZ1361" s="54"/>
      <c r="EA1361" s="54"/>
      <c r="EB1361" s="54"/>
      <c r="EC1361" s="54"/>
      <c r="ED1361" s="54"/>
      <c r="EE1361" s="54"/>
      <c r="EF1361" s="54"/>
      <c r="EG1361" s="54"/>
      <c r="EH1361" s="54"/>
      <c r="EI1361" s="54"/>
      <c r="EJ1361" s="54"/>
      <c r="EK1361" s="54"/>
      <c r="EL1361" s="54"/>
      <c r="EM1361" s="54"/>
      <c r="EN1361" s="54"/>
      <c r="EO1361" s="54"/>
      <c r="EP1361" s="54"/>
      <c r="EQ1361" s="54"/>
      <c r="ER1361" s="54"/>
      <c r="ES1361" s="54"/>
      <c r="ET1361" s="54"/>
      <c r="EU1361" s="54"/>
      <c r="EV1361" s="54"/>
      <c r="EW1361" s="54"/>
      <c r="EX1361" s="54"/>
      <c r="EY1361" s="54"/>
      <c r="EZ1361" s="54"/>
      <c r="FA1361" s="54"/>
      <c r="FB1361" s="54"/>
      <c r="FC1361" s="54"/>
      <c r="FD1361" s="54"/>
      <c r="FE1361" s="54"/>
      <c r="FF1361" s="54"/>
      <c r="FG1361" s="54"/>
      <c r="FH1361" s="54"/>
      <c r="FI1361" s="54"/>
      <c r="FJ1361" s="54"/>
      <c r="FK1361" s="54"/>
      <c r="FL1361" s="54"/>
      <c r="FM1361" s="54"/>
      <c r="FN1361" s="54"/>
      <c r="FO1361" s="54"/>
      <c r="FP1361" s="54"/>
      <c r="FQ1361" s="54"/>
      <c r="FR1361" s="54"/>
      <c r="FS1361" s="54"/>
      <c r="FT1361" s="54"/>
      <c r="FU1361" s="54"/>
      <c r="FV1361" s="54"/>
      <c r="FW1361" s="54"/>
      <c r="FX1361" s="54"/>
      <c r="FY1361" s="54"/>
      <c r="FZ1361" s="54"/>
      <c r="GA1361" s="54"/>
      <c r="GB1361" s="54"/>
      <c r="GC1361" s="54"/>
      <c r="GD1361" s="54"/>
      <c r="GE1361" s="54"/>
      <c r="GF1361" s="54"/>
      <c r="GG1361" s="54"/>
      <c r="GH1361" s="54"/>
      <c r="GI1361" s="54"/>
      <c r="GJ1361" s="54"/>
      <c r="GK1361" s="54"/>
      <c r="GL1361" s="54"/>
      <c r="GM1361" s="54"/>
      <c r="GN1361" s="54"/>
      <c r="GO1361" s="54"/>
      <c r="GP1361" s="54"/>
      <c r="GQ1361" s="54"/>
      <c r="GR1361" s="54"/>
      <c r="GS1361" s="54"/>
      <c r="GT1361" s="54"/>
      <c r="GU1361" s="54"/>
      <c r="GV1361" s="54"/>
      <c r="GW1361" s="54"/>
      <c r="GX1361" s="54"/>
      <c r="GY1361" s="54"/>
      <c r="GZ1361" s="54"/>
      <c r="HA1361" s="54"/>
      <c r="HB1361" s="54"/>
      <c r="HC1361" s="54"/>
      <c r="HD1361" s="54"/>
      <c r="HE1361" s="54"/>
      <c r="HF1361" s="54"/>
      <c r="HG1361" s="54"/>
      <c r="HH1361" s="54"/>
      <c r="HI1361" s="54"/>
      <c r="HJ1361" s="54"/>
      <c r="HK1361" s="54"/>
      <c r="HL1361" s="54"/>
      <c r="HM1361" s="54"/>
      <c r="HN1361" s="54"/>
      <c r="HO1361" s="54"/>
      <c r="HP1361" s="54"/>
      <c r="HQ1361" s="54"/>
      <c r="HR1361" s="54"/>
      <c r="HS1361" s="54"/>
      <c r="HT1361" s="54"/>
      <c r="HU1361" s="54"/>
      <c r="HV1361" s="54"/>
      <c r="HW1361" s="54"/>
      <c r="HX1361" s="54"/>
      <c r="HY1361" s="54"/>
      <c r="HZ1361" s="54"/>
      <c r="IA1361" s="54"/>
      <c r="IB1361" s="54"/>
      <c r="IC1361" s="54"/>
      <c r="ID1361" s="54"/>
      <c r="IE1361" s="54"/>
      <c r="IF1361" s="54"/>
      <c r="IG1361" s="54"/>
      <c r="IH1361" s="54"/>
      <c r="II1361" s="54"/>
      <c r="IJ1361" s="54"/>
      <c r="IK1361" s="54"/>
      <c r="IL1361" s="54"/>
      <c r="IM1361" s="54"/>
      <c r="IN1361" s="54"/>
      <c r="IO1361" s="54"/>
      <c r="IP1361" s="54"/>
      <c r="IQ1361" s="54"/>
      <c r="IR1361" s="54"/>
      <c r="IS1361" s="54"/>
      <c r="IT1361" s="54"/>
      <c r="IU1361" s="54"/>
      <c r="IV1361" s="54"/>
      <c r="IW1361" s="54"/>
      <c r="IX1361" s="54"/>
      <c r="IY1361" s="54"/>
      <c r="IZ1361" s="54"/>
      <c r="JA1361" s="16"/>
      <c r="JB1361" s="16"/>
      <c r="JC1361" s="16"/>
      <c r="JD1361" s="16"/>
    </row>
    <row r="1362" spans="1:264" s="6" customFormat="1" x14ac:dyDescent="0.25">
      <c r="A1362" s="55">
        <v>1358</v>
      </c>
      <c r="B1362" s="56">
        <f>ESTUDIANTES!B1362</f>
        <v>0</v>
      </c>
      <c r="C1362" s="56">
        <f>ESTUDIANTES!C1362</f>
        <v>0</v>
      </c>
      <c r="D1362" s="97">
        <f>ESTUDIANTES!D1362</f>
        <v>0</v>
      </c>
      <c r="E1362" s="97"/>
      <c r="F1362" s="97"/>
      <c r="G1362" s="97"/>
      <c r="H1362" s="57">
        <f>ESTUDIANTES!H1362</f>
        <v>0</v>
      </c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54"/>
      <c r="U1362" s="54"/>
      <c r="V1362" s="54"/>
      <c r="W1362" s="54"/>
      <c r="X1362" s="54"/>
      <c r="Y1362" s="54"/>
      <c r="Z1362" s="54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  <c r="AL1362" s="54"/>
      <c r="AM1362" s="54"/>
      <c r="AN1362" s="54"/>
      <c r="AO1362" s="54"/>
      <c r="AP1362" s="54"/>
      <c r="AQ1362" s="54"/>
      <c r="AR1362" s="54"/>
      <c r="AS1362" s="54"/>
      <c r="AT1362" s="54"/>
      <c r="AU1362" s="54"/>
      <c r="AV1362" s="54"/>
      <c r="AW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  <c r="BO1362" s="54"/>
      <c r="BP1362" s="54"/>
      <c r="BQ1362" s="54"/>
      <c r="BR1362" s="54"/>
      <c r="BS1362" s="54"/>
      <c r="BT1362" s="54"/>
      <c r="BU1362" s="54"/>
      <c r="BV1362" s="54"/>
      <c r="BW1362" s="54"/>
      <c r="BX1362" s="54"/>
      <c r="BY1362" s="54"/>
      <c r="BZ1362" s="54"/>
      <c r="CA1362" s="54"/>
      <c r="CB1362" s="54"/>
      <c r="CC1362" s="54"/>
      <c r="CD1362" s="54"/>
      <c r="CE1362" s="54"/>
      <c r="CF1362" s="54"/>
      <c r="CG1362" s="54"/>
      <c r="CH1362" s="54"/>
      <c r="CI1362" s="54"/>
      <c r="CJ1362" s="54"/>
      <c r="CK1362" s="54"/>
      <c r="CL1362" s="54"/>
      <c r="CM1362" s="54"/>
      <c r="CN1362" s="54"/>
      <c r="CO1362" s="54"/>
      <c r="CP1362" s="54"/>
      <c r="CQ1362" s="54"/>
      <c r="CR1362" s="54"/>
      <c r="CS1362" s="54"/>
      <c r="CT1362" s="54"/>
      <c r="CU1362" s="54"/>
      <c r="CV1362" s="54"/>
      <c r="CW1362" s="54"/>
      <c r="CX1362" s="54"/>
      <c r="CY1362" s="54"/>
      <c r="CZ1362" s="54"/>
      <c r="DA1362" s="54"/>
      <c r="DB1362" s="54"/>
      <c r="DC1362" s="54"/>
      <c r="DD1362" s="54"/>
      <c r="DE1362" s="54"/>
      <c r="DF1362" s="54"/>
      <c r="DG1362" s="54"/>
      <c r="DH1362" s="54"/>
      <c r="DI1362" s="54"/>
      <c r="DJ1362" s="54"/>
      <c r="DK1362" s="54"/>
      <c r="DL1362" s="54"/>
      <c r="DM1362" s="54"/>
      <c r="DN1362" s="54"/>
      <c r="DO1362" s="54"/>
      <c r="DP1362" s="54"/>
      <c r="DQ1362" s="54"/>
      <c r="DR1362" s="54"/>
      <c r="DS1362" s="54"/>
      <c r="DT1362" s="54"/>
      <c r="DU1362" s="54"/>
      <c r="DV1362" s="54"/>
      <c r="DW1362" s="54"/>
      <c r="DX1362" s="54"/>
      <c r="DY1362" s="54"/>
      <c r="DZ1362" s="54"/>
      <c r="EA1362" s="54"/>
      <c r="EB1362" s="54"/>
      <c r="EC1362" s="54"/>
      <c r="ED1362" s="54"/>
      <c r="EE1362" s="54"/>
      <c r="EF1362" s="54"/>
      <c r="EG1362" s="54"/>
      <c r="EH1362" s="54"/>
      <c r="EI1362" s="54"/>
      <c r="EJ1362" s="54"/>
      <c r="EK1362" s="54"/>
      <c r="EL1362" s="54"/>
      <c r="EM1362" s="54"/>
      <c r="EN1362" s="54"/>
      <c r="EO1362" s="54"/>
      <c r="EP1362" s="54"/>
      <c r="EQ1362" s="54"/>
      <c r="ER1362" s="54"/>
      <c r="ES1362" s="54"/>
      <c r="ET1362" s="54"/>
      <c r="EU1362" s="54"/>
      <c r="EV1362" s="54"/>
      <c r="EW1362" s="54"/>
      <c r="EX1362" s="54"/>
      <c r="EY1362" s="54"/>
      <c r="EZ1362" s="54"/>
      <c r="FA1362" s="54"/>
      <c r="FB1362" s="54"/>
      <c r="FC1362" s="54"/>
      <c r="FD1362" s="54"/>
      <c r="FE1362" s="54"/>
      <c r="FF1362" s="54"/>
      <c r="FG1362" s="54"/>
      <c r="FH1362" s="54"/>
      <c r="FI1362" s="54"/>
      <c r="FJ1362" s="54"/>
      <c r="FK1362" s="54"/>
      <c r="FL1362" s="54"/>
      <c r="FM1362" s="54"/>
      <c r="FN1362" s="54"/>
      <c r="FO1362" s="54"/>
      <c r="FP1362" s="54"/>
      <c r="FQ1362" s="54"/>
      <c r="FR1362" s="54"/>
      <c r="FS1362" s="54"/>
      <c r="FT1362" s="54"/>
      <c r="FU1362" s="54"/>
      <c r="FV1362" s="54"/>
      <c r="FW1362" s="54"/>
      <c r="FX1362" s="54"/>
      <c r="FY1362" s="54"/>
      <c r="FZ1362" s="54"/>
      <c r="GA1362" s="54"/>
      <c r="GB1362" s="54"/>
      <c r="GC1362" s="54"/>
      <c r="GD1362" s="54"/>
      <c r="GE1362" s="54"/>
      <c r="GF1362" s="54"/>
      <c r="GG1362" s="54"/>
      <c r="GH1362" s="54"/>
      <c r="GI1362" s="54"/>
      <c r="GJ1362" s="54"/>
      <c r="GK1362" s="54"/>
      <c r="GL1362" s="54"/>
      <c r="GM1362" s="54"/>
      <c r="GN1362" s="54"/>
      <c r="GO1362" s="54"/>
      <c r="GP1362" s="54"/>
      <c r="GQ1362" s="54"/>
      <c r="GR1362" s="54"/>
      <c r="GS1362" s="54"/>
      <c r="GT1362" s="54"/>
      <c r="GU1362" s="54"/>
      <c r="GV1362" s="54"/>
      <c r="GW1362" s="54"/>
      <c r="GX1362" s="54"/>
      <c r="GY1362" s="54"/>
      <c r="GZ1362" s="54"/>
      <c r="HA1362" s="54"/>
      <c r="HB1362" s="54"/>
      <c r="HC1362" s="54"/>
      <c r="HD1362" s="54"/>
      <c r="HE1362" s="54"/>
      <c r="HF1362" s="54"/>
      <c r="HG1362" s="54"/>
      <c r="HH1362" s="54"/>
      <c r="HI1362" s="54"/>
      <c r="HJ1362" s="54"/>
      <c r="HK1362" s="54"/>
      <c r="HL1362" s="54"/>
      <c r="HM1362" s="54"/>
      <c r="HN1362" s="54"/>
      <c r="HO1362" s="54"/>
      <c r="HP1362" s="54"/>
      <c r="HQ1362" s="54"/>
      <c r="HR1362" s="54"/>
      <c r="HS1362" s="54"/>
      <c r="HT1362" s="54"/>
      <c r="HU1362" s="54"/>
      <c r="HV1362" s="54"/>
      <c r="HW1362" s="54"/>
      <c r="HX1362" s="54"/>
      <c r="HY1362" s="54"/>
      <c r="HZ1362" s="54"/>
      <c r="IA1362" s="54"/>
      <c r="IB1362" s="54"/>
      <c r="IC1362" s="54"/>
      <c r="ID1362" s="54"/>
      <c r="IE1362" s="54"/>
      <c r="IF1362" s="54"/>
      <c r="IG1362" s="54"/>
      <c r="IH1362" s="54"/>
      <c r="II1362" s="54"/>
      <c r="IJ1362" s="54"/>
      <c r="IK1362" s="54"/>
      <c r="IL1362" s="54"/>
      <c r="IM1362" s="54"/>
      <c r="IN1362" s="54"/>
      <c r="IO1362" s="54"/>
      <c r="IP1362" s="54"/>
      <c r="IQ1362" s="54"/>
      <c r="IR1362" s="54"/>
      <c r="IS1362" s="54"/>
      <c r="IT1362" s="54"/>
      <c r="IU1362" s="54"/>
      <c r="IV1362" s="54"/>
      <c r="IW1362" s="54"/>
      <c r="IX1362" s="54"/>
      <c r="IY1362" s="54"/>
      <c r="IZ1362" s="54"/>
      <c r="JA1362" s="16"/>
      <c r="JB1362" s="16"/>
      <c r="JC1362" s="16"/>
      <c r="JD1362" s="16"/>
    </row>
    <row r="1363" spans="1:264" s="6" customFormat="1" x14ac:dyDescent="0.25">
      <c r="A1363" s="55">
        <v>1359</v>
      </c>
      <c r="B1363" s="56">
        <f>ESTUDIANTES!B1363</f>
        <v>0</v>
      </c>
      <c r="C1363" s="56">
        <f>ESTUDIANTES!C1363</f>
        <v>0</v>
      </c>
      <c r="D1363" s="97">
        <f>ESTUDIANTES!D1363</f>
        <v>0</v>
      </c>
      <c r="E1363" s="97"/>
      <c r="F1363" s="97"/>
      <c r="G1363" s="97"/>
      <c r="H1363" s="57">
        <f>ESTUDIANTES!H1363</f>
        <v>0</v>
      </c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  <c r="AL1363" s="54"/>
      <c r="AM1363" s="54"/>
      <c r="AN1363" s="54"/>
      <c r="AO1363" s="54"/>
      <c r="AP1363" s="54"/>
      <c r="AQ1363" s="54"/>
      <c r="AR1363" s="54"/>
      <c r="AS1363" s="54"/>
      <c r="AT1363" s="54"/>
      <c r="AU1363" s="54"/>
      <c r="AV1363" s="54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4"/>
      <c r="BW1363" s="54"/>
      <c r="BX1363" s="54"/>
      <c r="BY1363" s="54"/>
      <c r="BZ1363" s="54"/>
      <c r="CA1363" s="54"/>
      <c r="CB1363" s="54"/>
      <c r="CC1363" s="54"/>
      <c r="CD1363" s="54"/>
      <c r="CE1363" s="54"/>
      <c r="CF1363" s="54"/>
      <c r="CG1363" s="54"/>
      <c r="CH1363" s="54"/>
      <c r="CI1363" s="54"/>
      <c r="CJ1363" s="54"/>
      <c r="CK1363" s="54"/>
      <c r="CL1363" s="54"/>
      <c r="CM1363" s="54"/>
      <c r="CN1363" s="54"/>
      <c r="CO1363" s="54"/>
      <c r="CP1363" s="54"/>
      <c r="CQ1363" s="54"/>
      <c r="CR1363" s="54"/>
      <c r="CS1363" s="54"/>
      <c r="CT1363" s="54"/>
      <c r="CU1363" s="54"/>
      <c r="CV1363" s="54"/>
      <c r="CW1363" s="54"/>
      <c r="CX1363" s="54"/>
      <c r="CY1363" s="54"/>
      <c r="CZ1363" s="54"/>
      <c r="DA1363" s="54"/>
      <c r="DB1363" s="54"/>
      <c r="DC1363" s="54"/>
      <c r="DD1363" s="54"/>
      <c r="DE1363" s="54"/>
      <c r="DF1363" s="54"/>
      <c r="DG1363" s="54"/>
      <c r="DH1363" s="54"/>
      <c r="DI1363" s="54"/>
      <c r="DJ1363" s="54"/>
      <c r="DK1363" s="54"/>
      <c r="DL1363" s="54"/>
      <c r="DM1363" s="54"/>
      <c r="DN1363" s="54"/>
      <c r="DO1363" s="54"/>
      <c r="DP1363" s="54"/>
      <c r="DQ1363" s="54"/>
      <c r="DR1363" s="54"/>
      <c r="DS1363" s="54"/>
      <c r="DT1363" s="54"/>
      <c r="DU1363" s="54"/>
      <c r="DV1363" s="54"/>
      <c r="DW1363" s="54"/>
      <c r="DX1363" s="54"/>
      <c r="DY1363" s="54"/>
      <c r="DZ1363" s="54"/>
      <c r="EA1363" s="54"/>
      <c r="EB1363" s="54"/>
      <c r="EC1363" s="54"/>
      <c r="ED1363" s="54"/>
      <c r="EE1363" s="54"/>
      <c r="EF1363" s="54"/>
      <c r="EG1363" s="54"/>
      <c r="EH1363" s="54"/>
      <c r="EI1363" s="54"/>
      <c r="EJ1363" s="54"/>
      <c r="EK1363" s="54"/>
      <c r="EL1363" s="54"/>
      <c r="EM1363" s="54"/>
      <c r="EN1363" s="54"/>
      <c r="EO1363" s="54"/>
      <c r="EP1363" s="54"/>
      <c r="EQ1363" s="54"/>
      <c r="ER1363" s="54"/>
      <c r="ES1363" s="54"/>
      <c r="ET1363" s="54"/>
      <c r="EU1363" s="54"/>
      <c r="EV1363" s="54"/>
      <c r="EW1363" s="54"/>
      <c r="EX1363" s="54"/>
      <c r="EY1363" s="54"/>
      <c r="EZ1363" s="54"/>
      <c r="FA1363" s="54"/>
      <c r="FB1363" s="54"/>
      <c r="FC1363" s="54"/>
      <c r="FD1363" s="54"/>
      <c r="FE1363" s="54"/>
      <c r="FF1363" s="54"/>
      <c r="FG1363" s="54"/>
      <c r="FH1363" s="54"/>
      <c r="FI1363" s="54"/>
      <c r="FJ1363" s="54"/>
      <c r="FK1363" s="54"/>
      <c r="FL1363" s="54"/>
      <c r="FM1363" s="54"/>
      <c r="FN1363" s="54"/>
      <c r="FO1363" s="54"/>
      <c r="FP1363" s="54"/>
      <c r="FQ1363" s="54"/>
      <c r="FR1363" s="54"/>
      <c r="FS1363" s="54"/>
      <c r="FT1363" s="54"/>
      <c r="FU1363" s="54"/>
      <c r="FV1363" s="54"/>
      <c r="FW1363" s="54"/>
      <c r="FX1363" s="54"/>
      <c r="FY1363" s="54"/>
      <c r="FZ1363" s="54"/>
      <c r="GA1363" s="54"/>
      <c r="GB1363" s="54"/>
      <c r="GC1363" s="54"/>
      <c r="GD1363" s="54"/>
      <c r="GE1363" s="54"/>
      <c r="GF1363" s="54"/>
      <c r="GG1363" s="54"/>
      <c r="GH1363" s="54"/>
      <c r="GI1363" s="54"/>
      <c r="GJ1363" s="54"/>
      <c r="GK1363" s="54"/>
      <c r="GL1363" s="54"/>
      <c r="GM1363" s="54"/>
      <c r="GN1363" s="54"/>
      <c r="GO1363" s="54"/>
      <c r="GP1363" s="54"/>
      <c r="GQ1363" s="54"/>
      <c r="GR1363" s="54"/>
      <c r="GS1363" s="54"/>
      <c r="GT1363" s="54"/>
      <c r="GU1363" s="54"/>
      <c r="GV1363" s="54"/>
      <c r="GW1363" s="54"/>
      <c r="GX1363" s="54"/>
      <c r="GY1363" s="54"/>
      <c r="GZ1363" s="54"/>
      <c r="HA1363" s="54"/>
      <c r="HB1363" s="54"/>
      <c r="HC1363" s="54"/>
      <c r="HD1363" s="54"/>
      <c r="HE1363" s="54"/>
      <c r="HF1363" s="54"/>
      <c r="HG1363" s="54"/>
      <c r="HH1363" s="54"/>
      <c r="HI1363" s="54"/>
      <c r="HJ1363" s="54"/>
      <c r="HK1363" s="54"/>
      <c r="HL1363" s="54"/>
      <c r="HM1363" s="54"/>
      <c r="HN1363" s="54"/>
      <c r="HO1363" s="54"/>
      <c r="HP1363" s="54"/>
      <c r="HQ1363" s="54"/>
      <c r="HR1363" s="54"/>
      <c r="HS1363" s="54"/>
      <c r="HT1363" s="54"/>
      <c r="HU1363" s="54"/>
      <c r="HV1363" s="54"/>
      <c r="HW1363" s="54"/>
      <c r="HX1363" s="54"/>
      <c r="HY1363" s="54"/>
      <c r="HZ1363" s="54"/>
      <c r="IA1363" s="54"/>
      <c r="IB1363" s="54"/>
      <c r="IC1363" s="54"/>
      <c r="ID1363" s="54"/>
      <c r="IE1363" s="54"/>
      <c r="IF1363" s="54"/>
      <c r="IG1363" s="54"/>
      <c r="IH1363" s="54"/>
      <c r="II1363" s="54"/>
      <c r="IJ1363" s="54"/>
      <c r="IK1363" s="54"/>
      <c r="IL1363" s="54"/>
      <c r="IM1363" s="54"/>
      <c r="IN1363" s="54"/>
      <c r="IO1363" s="54"/>
      <c r="IP1363" s="54"/>
      <c r="IQ1363" s="54"/>
      <c r="IR1363" s="54"/>
      <c r="IS1363" s="54"/>
      <c r="IT1363" s="54"/>
      <c r="IU1363" s="54"/>
      <c r="IV1363" s="54"/>
      <c r="IW1363" s="54"/>
      <c r="IX1363" s="54"/>
      <c r="IY1363" s="54"/>
      <c r="IZ1363" s="54"/>
      <c r="JA1363" s="16"/>
      <c r="JB1363" s="16"/>
      <c r="JC1363" s="16"/>
      <c r="JD1363" s="16"/>
    </row>
    <row r="1364" spans="1:264" s="6" customFormat="1" x14ac:dyDescent="0.25">
      <c r="A1364" s="55">
        <v>1360</v>
      </c>
      <c r="B1364" s="56">
        <f>ESTUDIANTES!B1364</f>
        <v>0</v>
      </c>
      <c r="C1364" s="56">
        <f>ESTUDIANTES!C1364</f>
        <v>0</v>
      </c>
      <c r="D1364" s="97">
        <f>ESTUDIANTES!D1364</f>
        <v>0</v>
      </c>
      <c r="E1364" s="97"/>
      <c r="F1364" s="97"/>
      <c r="G1364" s="97"/>
      <c r="H1364" s="57">
        <f>ESTUDIANTES!H1364</f>
        <v>0</v>
      </c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  <c r="T1364" s="54"/>
      <c r="U1364" s="54"/>
      <c r="V1364" s="54"/>
      <c r="W1364" s="54"/>
      <c r="X1364" s="54"/>
      <c r="Y1364" s="54"/>
      <c r="Z1364" s="54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  <c r="AL1364" s="54"/>
      <c r="AM1364" s="54"/>
      <c r="AN1364" s="54"/>
      <c r="AO1364" s="54"/>
      <c r="AP1364" s="54"/>
      <c r="AQ1364" s="54"/>
      <c r="AR1364" s="54"/>
      <c r="AS1364" s="54"/>
      <c r="AT1364" s="54"/>
      <c r="AU1364" s="54"/>
      <c r="AV1364" s="54"/>
      <c r="AW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  <c r="BO1364" s="54"/>
      <c r="BP1364" s="54"/>
      <c r="BQ1364" s="54"/>
      <c r="BR1364" s="54"/>
      <c r="BS1364" s="54"/>
      <c r="BT1364" s="54"/>
      <c r="BU1364" s="54"/>
      <c r="BV1364" s="54"/>
      <c r="BW1364" s="54"/>
      <c r="BX1364" s="54"/>
      <c r="BY1364" s="54"/>
      <c r="BZ1364" s="54"/>
      <c r="CA1364" s="54"/>
      <c r="CB1364" s="54"/>
      <c r="CC1364" s="54"/>
      <c r="CD1364" s="54"/>
      <c r="CE1364" s="54"/>
      <c r="CF1364" s="54"/>
      <c r="CG1364" s="54"/>
      <c r="CH1364" s="54"/>
      <c r="CI1364" s="54"/>
      <c r="CJ1364" s="54"/>
      <c r="CK1364" s="54"/>
      <c r="CL1364" s="54"/>
      <c r="CM1364" s="54"/>
      <c r="CN1364" s="54"/>
      <c r="CO1364" s="54"/>
      <c r="CP1364" s="54"/>
      <c r="CQ1364" s="54"/>
      <c r="CR1364" s="54"/>
      <c r="CS1364" s="54"/>
      <c r="CT1364" s="54"/>
      <c r="CU1364" s="54"/>
      <c r="CV1364" s="54"/>
      <c r="CW1364" s="54"/>
      <c r="CX1364" s="54"/>
      <c r="CY1364" s="54"/>
      <c r="CZ1364" s="54"/>
      <c r="DA1364" s="54"/>
      <c r="DB1364" s="54"/>
      <c r="DC1364" s="54"/>
      <c r="DD1364" s="54"/>
      <c r="DE1364" s="54"/>
      <c r="DF1364" s="54"/>
      <c r="DG1364" s="54"/>
      <c r="DH1364" s="54"/>
      <c r="DI1364" s="54"/>
      <c r="DJ1364" s="54"/>
      <c r="DK1364" s="54"/>
      <c r="DL1364" s="54"/>
      <c r="DM1364" s="54"/>
      <c r="DN1364" s="54"/>
      <c r="DO1364" s="54"/>
      <c r="DP1364" s="54"/>
      <c r="DQ1364" s="54"/>
      <c r="DR1364" s="54"/>
      <c r="DS1364" s="54"/>
      <c r="DT1364" s="54"/>
      <c r="DU1364" s="54"/>
      <c r="DV1364" s="54"/>
      <c r="DW1364" s="54"/>
      <c r="DX1364" s="54"/>
      <c r="DY1364" s="54"/>
      <c r="DZ1364" s="54"/>
      <c r="EA1364" s="54"/>
      <c r="EB1364" s="54"/>
      <c r="EC1364" s="54"/>
      <c r="ED1364" s="54"/>
      <c r="EE1364" s="54"/>
      <c r="EF1364" s="54"/>
      <c r="EG1364" s="54"/>
      <c r="EH1364" s="54"/>
      <c r="EI1364" s="54"/>
      <c r="EJ1364" s="54"/>
      <c r="EK1364" s="54"/>
      <c r="EL1364" s="54"/>
      <c r="EM1364" s="54"/>
      <c r="EN1364" s="54"/>
      <c r="EO1364" s="54"/>
      <c r="EP1364" s="54"/>
      <c r="EQ1364" s="54"/>
      <c r="ER1364" s="54"/>
      <c r="ES1364" s="54"/>
      <c r="ET1364" s="54"/>
      <c r="EU1364" s="54"/>
      <c r="EV1364" s="54"/>
      <c r="EW1364" s="54"/>
      <c r="EX1364" s="54"/>
      <c r="EY1364" s="54"/>
      <c r="EZ1364" s="54"/>
      <c r="FA1364" s="54"/>
      <c r="FB1364" s="54"/>
      <c r="FC1364" s="54"/>
      <c r="FD1364" s="54"/>
      <c r="FE1364" s="54"/>
      <c r="FF1364" s="54"/>
      <c r="FG1364" s="54"/>
      <c r="FH1364" s="54"/>
      <c r="FI1364" s="54"/>
      <c r="FJ1364" s="54"/>
      <c r="FK1364" s="54"/>
      <c r="FL1364" s="54"/>
      <c r="FM1364" s="54"/>
      <c r="FN1364" s="54"/>
      <c r="FO1364" s="54"/>
      <c r="FP1364" s="54"/>
      <c r="FQ1364" s="54"/>
      <c r="FR1364" s="54"/>
      <c r="FS1364" s="54"/>
      <c r="FT1364" s="54"/>
      <c r="FU1364" s="54"/>
      <c r="FV1364" s="54"/>
      <c r="FW1364" s="54"/>
      <c r="FX1364" s="54"/>
      <c r="FY1364" s="54"/>
      <c r="FZ1364" s="54"/>
      <c r="GA1364" s="54"/>
      <c r="GB1364" s="54"/>
      <c r="GC1364" s="54"/>
      <c r="GD1364" s="54"/>
      <c r="GE1364" s="54"/>
      <c r="GF1364" s="54"/>
      <c r="GG1364" s="54"/>
      <c r="GH1364" s="54"/>
      <c r="GI1364" s="54"/>
      <c r="GJ1364" s="54"/>
      <c r="GK1364" s="54"/>
      <c r="GL1364" s="54"/>
      <c r="GM1364" s="54"/>
      <c r="GN1364" s="54"/>
      <c r="GO1364" s="54"/>
      <c r="GP1364" s="54"/>
      <c r="GQ1364" s="54"/>
      <c r="GR1364" s="54"/>
      <c r="GS1364" s="54"/>
      <c r="GT1364" s="54"/>
      <c r="GU1364" s="54"/>
      <c r="GV1364" s="54"/>
      <c r="GW1364" s="54"/>
      <c r="GX1364" s="54"/>
      <c r="GY1364" s="54"/>
      <c r="GZ1364" s="54"/>
      <c r="HA1364" s="54"/>
      <c r="HB1364" s="54"/>
      <c r="HC1364" s="54"/>
      <c r="HD1364" s="54"/>
      <c r="HE1364" s="54"/>
      <c r="HF1364" s="54"/>
      <c r="HG1364" s="54"/>
      <c r="HH1364" s="54"/>
      <c r="HI1364" s="54"/>
      <c r="HJ1364" s="54"/>
      <c r="HK1364" s="54"/>
      <c r="HL1364" s="54"/>
      <c r="HM1364" s="54"/>
      <c r="HN1364" s="54"/>
      <c r="HO1364" s="54"/>
      <c r="HP1364" s="54"/>
      <c r="HQ1364" s="54"/>
      <c r="HR1364" s="54"/>
      <c r="HS1364" s="54"/>
      <c r="HT1364" s="54"/>
      <c r="HU1364" s="54"/>
      <c r="HV1364" s="54"/>
      <c r="HW1364" s="54"/>
      <c r="HX1364" s="54"/>
      <c r="HY1364" s="54"/>
      <c r="HZ1364" s="54"/>
      <c r="IA1364" s="54"/>
      <c r="IB1364" s="54"/>
      <c r="IC1364" s="54"/>
      <c r="ID1364" s="54"/>
      <c r="IE1364" s="54"/>
      <c r="IF1364" s="54"/>
      <c r="IG1364" s="54"/>
      <c r="IH1364" s="54"/>
      <c r="II1364" s="54"/>
      <c r="IJ1364" s="54"/>
      <c r="IK1364" s="54"/>
      <c r="IL1364" s="54"/>
      <c r="IM1364" s="54"/>
      <c r="IN1364" s="54"/>
      <c r="IO1364" s="54"/>
      <c r="IP1364" s="54"/>
      <c r="IQ1364" s="54"/>
      <c r="IR1364" s="54"/>
      <c r="IS1364" s="54"/>
      <c r="IT1364" s="54"/>
      <c r="IU1364" s="54"/>
      <c r="IV1364" s="54"/>
      <c r="IW1364" s="54"/>
      <c r="IX1364" s="54"/>
      <c r="IY1364" s="54"/>
      <c r="IZ1364" s="54"/>
      <c r="JA1364" s="16"/>
      <c r="JB1364" s="16"/>
      <c r="JC1364" s="16"/>
      <c r="JD1364" s="16"/>
    </row>
    <row r="1365" spans="1:264" s="6" customFormat="1" x14ac:dyDescent="0.25">
      <c r="A1365" s="55">
        <v>1361</v>
      </c>
      <c r="B1365" s="56">
        <f>ESTUDIANTES!B1365</f>
        <v>0</v>
      </c>
      <c r="C1365" s="56">
        <f>ESTUDIANTES!C1365</f>
        <v>0</v>
      </c>
      <c r="D1365" s="97">
        <f>ESTUDIANTES!D1365</f>
        <v>0</v>
      </c>
      <c r="E1365" s="97"/>
      <c r="F1365" s="97"/>
      <c r="G1365" s="97"/>
      <c r="H1365" s="57">
        <f>ESTUDIANTES!H1365</f>
        <v>0</v>
      </c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  <c r="T1365" s="54"/>
      <c r="U1365" s="54"/>
      <c r="V1365" s="54"/>
      <c r="W1365" s="54"/>
      <c r="X1365" s="54"/>
      <c r="Y1365" s="54"/>
      <c r="Z1365" s="54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  <c r="AL1365" s="54"/>
      <c r="AM1365" s="54"/>
      <c r="AN1365" s="54"/>
      <c r="AO1365" s="54"/>
      <c r="AP1365" s="54"/>
      <c r="AQ1365" s="54"/>
      <c r="AR1365" s="54"/>
      <c r="AS1365" s="54"/>
      <c r="AT1365" s="54"/>
      <c r="AU1365" s="54"/>
      <c r="AV1365" s="54"/>
      <c r="AW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  <c r="BO1365" s="54"/>
      <c r="BP1365" s="54"/>
      <c r="BQ1365" s="54"/>
      <c r="BR1365" s="54"/>
      <c r="BS1365" s="54"/>
      <c r="BT1365" s="54"/>
      <c r="BU1365" s="54"/>
      <c r="BV1365" s="54"/>
      <c r="BW1365" s="54"/>
      <c r="BX1365" s="54"/>
      <c r="BY1365" s="54"/>
      <c r="BZ1365" s="54"/>
      <c r="CA1365" s="54"/>
      <c r="CB1365" s="54"/>
      <c r="CC1365" s="54"/>
      <c r="CD1365" s="54"/>
      <c r="CE1365" s="54"/>
      <c r="CF1365" s="54"/>
      <c r="CG1365" s="54"/>
      <c r="CH1365" s="54"/>
      <c r="CI1365" s="54"/>
      <c r="CJ1365" s="54"/>
      <c r="CK1365" s="54"/>
      <c r="CL1365" s="54"/>
      <c r="CM1365" s="54"/>
      <c r="CN1365" s="54"/>
      <c r="CO1365" s="54"/>
      <c r="CP1365" s="54"/>
      <c r="CQ1365" s="54"/>
      <c r="CR1365" s="54"/>
      <c r="CS1365" s="54"/>
      <c r="CT1365" s="54"/>
      <c r="CU1365" s="54"/>
      <c r="CV1365" s="54"/>
      <c r="CW1365" s="54"/>
      <c r="CX1365" s="54"/>
      <c r="CY1365" s="54"/>
      <c r="CZ1365" s="54"/>
      <c r="DA1365" s="54"/>
      <c r="DB1365" s="54"/>
      <c r="DC1365" s="54"/>
      <c r="DD1365" s="54"/>
      <c r="DE1365" s="54"/>
      <c r="DF1365" s="54"/>
      <c r="DG1365" s="54"/>
      <c r="DH1365" s="54"/>
      <c r="DI1365" s="54"/>
      <c r="DJ1365" s="54"/>
      <c r="DK1365" s="54"/>
      <c r="DL1365" s="54"/>
      <c r="DM1365" s="54"/>
      <c r="DN1365" s="54"/>
      <c r="DO1365" s="54"/>
      <c r="DP1365" s="54"/>
      <c r="DQ1365" s="54"/>
      <c r="DR1365" s="54"/>
      <c r="DS1365" s="54"/>
      <c r="DT1365" s="54"/>
      <c r="DU1365" s="54"/>
      <c r="DV1365" s="54"/>
      <c r="DW1365" s="54"/>
      <c r="DX1365" s="54"/>
      <c r="DY1365" s="54"/>
      <c r="DZ1365" s="54"/>
      <c r="EA1365" s="54"/>
      <c r="EB1365" s="54"/>
      <c r="EC1365" s="54"/>
      <c r="ED1365" s="54"/>
      <c r="EE1365" s="54"/>
      <c r="EF1365" s="54"/>
      <c r="EG1365" s="54"/>
      <c r="EH1365" s="54"/>
      <c r="EI1365" s="54"/>
      <c r="EJ1365" s="54"/>
      <c r="EK1365" s="54"/>
      <c r="EL1365" s="54"/>
      <c r="EM1365" s="54"/>
      <c r="EN1365" s="54"/>
      <c r="EO1365" s="54"/>
      <c r="EP1365" s="54"/>
      <c r="EQ1365" s="54"/>
      <c r="ER1365" s="54"/>
      <c r="ES1365" s="54"/>
      <c r="ET1365" s="54"/>
      <c r="EU1365" s="54"/>
      <c r="EV1365" s="54"/>
      <c r="EW1365" s="54"/>
      <c r="EX1365" s="54"/>
      <c r="EY1365" s="54"/>
      <c r="EZ1365" s="54"/>
      <c r="FA1365" s="54"/>
      <c r="FB1365" s="54"/>
      <c r="FC1365" s="54"/>
      <c r="FD1365" s="54"/>
      <c r="FE1365" s="54"/>
      <c r="FF1365" s="54"/>
      <c r="FG1365" s="54"/>
      <c r="FH1365" s="54"/>
      <c r="FI1365" s="54"/>
      <c r="FJ1365" s="54"/>
      <c r="FK1365" s="54"/>
      <c r="FL1365" s="54"/>
      <c r="FM1365" s="54"/>
      <c r="FN1365" s="54"/>
      <c r="FO1365" s="54"/>
      <c r="FP1365" s="54"/>
      <c r="FQ1365" s="54"/>
      <c r="FR1365" s="54"/>
      <c r="FS1365" s="54"/>
      <c r="FT1365" s="54"/>
      <c r="FU1365" s="54"/>
      <c r="FV1365" s="54"/>
      <c r="FW1365" s="54"/>
      <c r="FX1365" s="54"/>
      <c r="FY1365" s="54"/>
      <c r="FZ1365" s="54"/>
      <c r="GA1365" s="54"/>
      <c r="GB1365" s="54"/>
      <c r="GC1365" s="54"/>
      <c r="GD1365" s="54"/>
      <c r="GE1365" s="54"/>
      <c r="GF1365" s="54"/>
      <c r="GG1365" s="54"/>
      <c r="GH1365" s="54"/>
      <c r="GI1365" s="54"/>
      <c r="GJ1365" s="54"/>
      <c r="GK1365" s="54"/>
      <c r="GL1365" s="54"/>
      <c r="GM1365" s="54"/>
      <c r="GN1365" s="54"/>
      <c r="GO1365" s="54"/>
      <c r="GP1365" s="54"/>
      <c r="GQ1365" s="54"/>
      <c r="GR1365" s="54"/>
      <c r="GS1365" s="54"/>
      <c r="GT1365" s="54"/>
      <c r="GU1365" s="54"/>
      <c r="GV1365" s="54"/>
      <c r="GW1365" s="54"/>
      <c r="GX1365" s="54"/>
      <c r="GY1365" s="54"/>
      <c r="GZ1365" s="54"/>
      <c r="HA1365" s="54"/>
      <c r="HB1365" s="54"/>
      <c r="HC1365" s="54"/>
      <c r="HD1365" s="54"/>
      <c r="HE1365" s="54"/>
      <c r="HF1365" s="54"/>
      <c r="HG1365" s="54"/>
      <c r="HH1365" s="54"/>
      <c r="HI1365" s="54"/>
      <c r="HJ1365" s="54"/>
      <c r="HK1365" s="54"/>
      <c r="HL1365" s="54"/>
      <c r="HM1365" s="54"/>
      <c r="HN1365" s="54"/>
      <c r="HO1365" s="54"/>
      <c r="HP1365" s="54"/>
      <c r="HQ1365" s="54"/>
      <c r="HR1365" s="54"/>
      <c r="HS1365" s="54"/>
      <c r="HT1365" s="54"/>
      <c r="HU1365" s="54"/>
      <c r="HV1365" s="54"/>
      <c r="HW1365" s="54"/>
      <c r="HX1365" s="54"/>
      <c r="HY1365" s="54"/>
      <c r="HZ1365" s="54"/>
      <c r="IA1365" s="54"/>
      <c r="IB1365" s="54"/>
      <c r="IC1365" s="54"/>
      <c r="ID1365" s="54"/>
      <c r="IE1365" s="54"/>
      <c r="IF1365" s="54"/>
      <c r="IG1365" s="54"/>
      <c r="IH1365" s="54"/>
      <c r="II1365" s="54"/>
      <c r="IJ1365" s="54"/>
      <c r="IK1365" s="54"/>
      <c r="IL1365" s="54"/>
      <c r="IM1365" s="54"/>
      <c r="IN1365" s="54"/>
      <c r="IO1365" s="54"/>
      <c r="IP1365" s="54"/>
      <c r="IQ1365" s="54"/>
      <c r="IR1365" s="54"/>
      <c r="IS1365" s="54"/>
      <c r="IT1365" s="54"/>
      <c r="IU1365" s="54"/>
      <c r="IV1365" s="54"/>
      <c r="IW1365" s="54"/>
      <c r="IX1365" s="54"/>
      <c r="IY1365" s="54"/>
      <c r="IZ1365" s="54"/>
      <c r="JA1365" s="16"/>
      <c r="JB1365" s="16"/>
      <c r="JC1365" s="16"/>
      <c r="JD1365" s="16"/>
    </row>
    <row r="1366" spans="1:264" s="6" customFormat="1" x14ac:dyDescent="0.25">
      <c r="A1366" s="55">
        <v>1362</v>
      </c>
      <c r="B1366" s="56">
        <f>ESTUDIANTES!B1366</f>
        <v>0</v>
      </c>
      <c r="C1366" s="56">
        <f>ESTUDIANTES!C1366</f>
        <v>0</v>
      </c>
      <c r="D1366" s="97">
        <f>ESTUDIANTES!D1366</f>
        <v>0</v>
      </c>
      <c r="E1366" s="97"/>
      <c r="F1366" s="97"/>
      <c r="G1366" s="97"/>
      <c r="H1366" s="57">
        <f>ESTUDIANTES!H1366</f>
        <v>0</v>
      </c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  <c r="AL1366" s="54"/>
      <c r="AM1366" s="54"/>
      <c r="AN1366" s="54"/>
      <c r="AO1366" s="54"/>
      <c r="AP1366" s="54"/>
      <c r="AQ1366" s="54"/>
      <c r="AR1366" s="54"/>
      <c r="AS1366" s="54"/>
      <c r="AT1366" s="54"/>
      <c r="AU1366" s="54"/>
      <c r="AV1366" s="54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4"/>
      <c r="BW1366" s="54"/>
      <c r="BX1366" s="54"/>
      <c r="BY1366" s="54"/>
      <c r="BZ1366" s="54"/>
      <c r="CA1366" s="54"/>
      <c r="CB1366" s="54"/>
      <c r="CC1366" s="54"/>
      <c r="CD1366" s="54"/>
      <c r="CE1366" s="54"/>
      <c r="CF1366" s="54"/>
      <c r="CG1366" s="54"/>
      <c r="CH1366" s="54"/>
      <c r="CI1366" s="54"/>
      <c r="CJ1366" s="54"/>
      <c r="CK1366" s="54"/>
      <c r="CL1366" s="54"/>
      <c r="CM1366" s="54"/>
      <c r="CN1366" s="54"/>
      <c r="CO1366" s="54"/>
      <c r="CP1366" s="54"/>
      <c r="CQ1366" s="54"/>
      <c r="CR1366" s="54"/>
      <c r="CS1366" s="54"/>
      <c r="CT1366" s="54"/>
      <c r="CU1366" s="54"/>
      <c r="CV1366" s="54"/>
      <c r="CW1366" s="54"/>
      <c r="CX1366" s="54"/>
      <c r="CY1366" s="54"/>
      <c r="CZ1366" s="54"/>
      <c r="DA1366" s="54"/>
      <c r="DB1366" s="54"/>
      <c r="DC1366" s="54"/>
      <c r="DD1366" s="54"/>
      <c r="DE1366" s="54"/>
      <c r="DF1366" s="54"/>
      <c r="DG1366" s="54"/>
      <c r="DH1366" s="54"/>
      <c r="DI1366" s="54"/>
      <c r="DJ1366" s="54"/>
      <c r="DK1366" s="54"/>
      <c r="DL1366" s="54"/>
      <c r="DM1366" s="54"/>
      <c r="DN1366" s="54"/>
      <c r="DO1366" s="54"/>
      <c r="DP1366" s="54"/>
      <c r="DQ1366" s="54"/>
      <c r="DR1366" s="54"/>
      <c r="DS1366" s="54"/>
      <c r="DT1366" s="54"/>
      <c r="DU1366" s="54"/>
      <c r="DV1366" s="54"/>
      <c r="DW1366" s="54"/>
      <c r="DX1366" s="54"/>
      <c r="DY1366" s="54"/>
      <c r="DZ1366" s="54"/>
      <c r="EA1366" s="54"/>
      <c r="EB1366" s="54"/>
      <c r="EC1366" s="54"/>
      <c r="ED1366" s="54"/>
      <c r="EE1366" s="54"/>
      <c r="EF1366" s="54"/>
      <c r="EG1366" s="54"/>
      <c r="EH1366" s="54"/>
      <c r="EI1366" s="54"/>
      <c r="EJ1366" s="54"/>
      <c r="EK1366" s="54"/>
      <c r="EL1366" s="54"/>
      <c r="EM1366" s="54"/>
      <c r="EN1366" s="54"/>
      <c r="EO1366" s="54"/>
      <c r="EP1366" s="54"/>
      <c r="EQ1366" s="54"/>
      <c r="ER1366" s="54"/>
      <c r="ES1366" s="54"/>
      <c r="ET1366" s="54"/>
      <c r="EU1366" s="54"/>
      <c r="EV1366" s="54"/>
      <c r="EW1366" s="54"/>
      <c r="EX1366" s="54"/>
      <c r="EY1366" s="54"/>
      <c r="EZ1366" s="54"/>
      <c r="FA1366" s="54"/>
      <c r="FB1366" s="54"/>
      <c r="FC1366" s="54"/>
      <c r="FD1366" s="54"/>
      <c r="FE1366" s="54"/>
      <c r="FF1366" s="54"/>
      <c r="FG1366" s="54"/>
      <c r="FH1366" s="54"/>
      <c r="FI1366" s="54"/>
      <c r="FJ1366" s="54"/>
      <c r="FK1366" s="54"/>
      <c r="FL1366" s="54"/>
      <c r="FM1366" s="54"/>
      <c r="FN1366" s="54"/>
      <c r="FO1366" s="54"/>
      <c r="FP1366" s="54"/>
      <c r="FQ1366" s="54"/>
      <c r="FR1366" s="54"/>
      <c r="FS1366" s="54"/>
      <c r="FT1366" s="54"/>
      <c r="FU1366" s="54"/>
      <c r="FV1366" s="54"/>
      <c r="FW1366" s="54"/>
      <c r="FX1366" s="54"/>
      <c r="FY1366" s="54"/>
      <c r="FZ1366" s="54"/>
      <c r="GA1366" s="54"/>
      <c r="GB1366" s="54"/>
      <c r="GC1366" s="54"/>
      <c r="GD1366" s="54"/>
      <c r="GE1366" s="54"/>
      <c r="GF1366" s="54"/>
      <c r="GG1366" s="54"/>
      <c r="GH1366" s="54"/>
      <c r="GI1366" s="54"/>
      <c r="GJ1366" s="54"/>
      <c r="GK1366" s="54"/>
      <c r="GL1366" s="54"/>
      <c r="GM1366" s="54"/>
      <c r="GN1366" s="54"/>
      <c r="GO1366" s="54"/>
      <c r="GP1366" s="54"/>
      <c r="GQ1366" s="54"/>
      <c r="GR1366" s="54"/>
      <c r="GS1366" s="54"/>
      <c r="GT1366" s="54"/>
      <c r="GU1366" s="54"/>
      <c r="GV1366" s="54"/>
      <c r="GW1366" s="54"/>
      <c r="GX1366" s="54"/>
      <c r="GY1366" s="54"/>
      <c r="GZ1366" s="54"/>
      <c r="HA1366" s="54"/>
      <c r="HB1366" s="54"/>
      <c r="HC1366" s="54"/>
      <c r="HD1366" s="54"/>
      <c r="HE1366" s="54"/>
      <c r="HF1366" s="54"/>
      <c r="HG1366" s="54"/>
      <c r="HH1366" s="54"/>
      <c r="HI1366" s="54"/>
      <c r="HJ1366" s="54"/>
      <c r="HK1366" s="54"/>
      <c r="HL1366" s="54"/>
      <c r="HM1366" s="54"/>
      <c r="HN1366" s="54"/>
      <c r="HO1366" s="54"/>
      <c r="HP1366" s="54"/>
      <c r="HQ1366" s="54"/>
      <c r="HR1366" s="54"/>
      <c r="HS1366" s="54"/>
      <c r="HT1366" s="54"/>
      <c r="HU1366" s="54"/>
      <c r="HV1366" s="54"/>
      <c r="HW1366" s="54"/>
      <c r="HX1366" s="54"/>
      <c r="HY1366" s="54"/>
      <c r="HZ1366" s="54"/>
      <c r="IA1366" s="54"/>
      <c r="IB1366" s="54"/>
      <c r="IC1366" s="54"/>
      <c r="ID1366" s="54"/>
      <c r="IE1366" s="54"/>
      <c r="IF1366" s="54"/>
      <c r="IG1366" s="54"/>
      <c r="IH1366" s="54"/>
      <c r="II1366" s="54"/>
      <c r="IJ1366" s="54"/>
      <c r="IK1366" s="54"/>
      <c r="IL1366" s="54"/>
      <c r="IM1366" s="54"/>
      <c r="IN1366" s="54"/>
      <c r="IO1366" s="54"/>
      <c r="IP1366" s="54"/>
      <c r="IQ1366" s="54"/>
      <c r="IR1366" s="54"/>
      <c r="IS1366" s="54"/>
      <c r="IT1366" s="54"/>
      <c r="IU1366" s="54"/>
      <c r="IV1366" s="54"/>
      <c r="IW1366" s="54"/>
      <c r="IX1366" s="54"/>
      <c r="IY1366" s="54"/>
      <c r="IZ1366" s="54"/>
      <c r="JA1366" s="16"/>
      <c r="JB1366" s="16"/>
      <c r="JC1366" s="16"/>
      <c r="JD1366" s="16"/>
    </row>
    <row r="1367" spans="1:264" s="6" customFormat="1" x14ac:dyDescent="0.25">
      <c r="A1367" s="55">
        <v>1363</v>
      </c>
      <c r="B1367" s="56">
        <f>ESTUDIANTES!B1367</f>
        <v>0</v>
      </c>
      <c r="C1367" s="56">
        <f>ESTUDIANTES!C1367</f>
        <v>0</v>
      </c>
      <c r="D1367" s="97">
        <f>ESTUDIANTES!D1367</f>
        <v>0</v>
      </c>
      <c r="E1367" s="97"/>
      <c r="F1367" s="97"/>
      <c r="G1367" s="97"/>
      <c r="H1367" s="57">
        <f>ESTUDIANTES!H1367</f>
        <v>0</v>
      </c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  <c r="AL1367" s="54"/>
      <c r="AM1367" s="54"/>
      <c r="AN1367" s="54"/>
      <c r="AO1367" s="54"/>
      <c r="AP1367" s="54"/>
      <c r="AQ1367" s="54"/>
      <c r="AR1367" s="54"/>
      <c r="AS1367" s="54"/>
      <c r="AT1367" s="54"/>
      <c r="AU1367" s="54"/>
      <c r="AV1367" s="54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4"/>
      <c r="BW1367" s="54"/>
      <c r="BX1367" s="54"/>
      <c r="BY1367" s="54"/>
      <c r="BZ1367" s="54"/>
      <c r="CA1367" s="54"/>
      <c r="CB1367" s="54"/>
      <c r="CC1367" s="54"/>
      <c r="CD1367" s="54"/>
      <c r="CE1367" s="54"/>
      <c r="CF1367" s="54"/>
      <c r="CG1367" s="54"/>
      <c r="CH1367" s="54"/>
      <c r="CI1367" s="54"/>
      <c r="CJ1367" s="54"/>
      <c r="CK1367" s="54"/>
      <c r="CL1367" s="54"/>
      <c r="CM1367" s="54"/>
      <c r="CN1367" s="54"/>
      <c r="CO1367" s="54"/>
      <c r="CP1367" s="54"/>
      <c r="CQ1367" s="54"/>
      <c r="CR1367" s="54"/>
      <c r="CS1367" s="54"/>
      <c r="CT1367" s="54"/>
      <c r="CU1367" s="54"/>
      <c r="CV1367" s="54"/>
      <c r="CW1367" s="54"/>
      <c r="CX1367" s="54"/>
      <c r="CY1367" s="54"/>
      <c r="CZ1367" s="54"/>
      <c r="DA1367" s="54"/>
      <c r="DB1367" s="54"/>
      <c r="DC1367" s="54"/>
      <c r="DD1367" s="54"/>
      <c r="DE1367" s="54"/>
      <c r="DF1367" s="54"/>
      <c r="DG1367" s="54"/>
      <c r="DH1367" s="54"/>
      <c r="DI1367" s="54"/>
      <c r="DJ1367" s="54"/>
      <c r="DK1367" s="54"/>
      <c r="DL1367" s="54"/>
      <c r="DM1367" s="54"/>
      <c r="DN1367" s="54"/>
      <c r="DO1367" s="54"/>
      <c r="DP1367" s="54"/>
      <c r="DQ1367" s="54"/>
      <c r="DR1367" s="54"/>
      <c r="DS1367" s="54"/>
      <c r="DT1367" s="54"/>
      <c r="DU1367" s="54"/>
      <c r="DV1367" s="54"/>
      <c r="DW1367" s="54"/>
      <c r="DX1367" s="54"/>
      <c r="DY1367" s="54"/>
      <c r="DZ1367" s="54"/>
      <c r="EA1367" s="54"/>
      <c r="EB1367" s="54"/>
      <c r="EC1367" s="54"/>
      <c r="ED1367" s="54"/>
      <c r="EE1367" s="54"/>
      <c r="EF1367" s="54"/>
      <c r="EG1367" s="54"/>
      <c r="EH1367" s="54"/>
      <c r="EI1367" s="54"/>
      <c r="EJ1367" s="54"/>
      <c r="EK1367" s="54"/>
      <c r="EL1367" s="54"/>
      <c r="EM1367" s="54"/>
      <c r="EN1367" s="54"/>
      <c r="EO1367" s="54"/>
      <c r="EP1367" s="54"/>
      <c r="EQ1367" s="54"/>
      <c r="ER1367" s="54"/>
      <c r="ES1367" s="54"/>
      <c r="ET1367" s="54"/>
      <c r="EU1367" s="54"/>
      <c r="EV1367" s="54"/>
      <c r="EW1367" s="54"/>
      <c r="EX1367" s="54"/>
      <c r="EY1367" s="54"/>
      <c r="EZ1367" s="54"/>
      <c r="FA1367" s="54"/>
      <c r="FB1367" s="54"/>
      <c r="FC1367" s="54"/>
      <c r="FD1367" s="54"/>
      <c r="FE1367" s="54"/>
      <c r="FF1367" s="54"/>
      <c r="FG1367" s="54"/>
      <c r="FH1367" s="54"/>
      <c r="FI1367" s="54"/>
      <c r="FJ1367" s="54"/>
      <c r="FK1367" s="54"/>
      <c r="FL1367" s="54"/>
      <c r="FM1367" s="54"/>
      <c r="FN1367" s="54"/>
      <c r="FO1367" s="54"/>
      <c r="FP1367" s="54"/>
      <c r="FQ1367" s="54"/>
      <c r="FR1367" s="54"/>
      <c r="FS1367" s="54"/>
      <c r="FT1367" s="54"/>
      <c r="FU1367" s="54"/>
      <c r="FV1367" s="54"/>
      <c r="FW1367" s="54"/>
      <c r="FX1367" s="54"/>
      <c r="FY1367" s="54"/>
      <c r="FZ1367" s="54"/>
      <c r="GA1367" s="54"/>
      <c r="GB1367" s="54"/>
      <c r="GC1367" s="54"/>
      <c r="GD1367" s="54"/>
      <c r="GE1367" s="54"/>
      <c r="GF1367" s="54"/>
      <c r="GG1367" s="54"/>
      <c r="GH1367" s="54"/>
      <c r="GI1367" s="54"/>
      <c r="GJ1367" s="54"/>
      <c r="GK1367" s="54"/>
      <c r="GL1367" s="54"/>
      <c r="GM1367" s="54"/>
      <c r="GN1367" s="54"/>
      <c r="GO1367" s="54"/>
      <c r="GP1367" s="54"/>
      <c r="GQ1367" s="54"/>
      <c r="GR1367" s="54"/>
      <c r="GS1367" s="54"/>
      <c r="GT1367" s="54"/>
      <c r="GU1367" s="54"/>
      <c r="GV1367" s="54"/>
      <c r="GW1367" s="54"/>
      <c r="GX1367" s="54"/>
      <c r="GY1367" s="54"/>
      <c r="GZ1367" s="54"/>
      <c r="HA1367" s="54"/>
      <c r="HB1367" s="54"/>
      <c r="HC1367" s="54"/>
      <c r="HD1367" s="54"/>
      <c r="HE1367" s="54"/>
      <c r="HF1367" s="54"/>
      <c r="HG1367" s="54"/>
      <c r="HH1367" s="54"/>
      <c r="HI1367" s="54"/>
      <c r="HJ1367" s="54"/>
      <c r="HK1367" s="54"/>
      <c r="HL1367" s="54"/>
      <c r="HM1367" s="54"/>
      <c r="HN1367" s="54"/>
      <c r="HO1367" s="54"/>
      <c r="HP1367" s="54"/>
      <c r="HQ1367" s="54"/>
      <c r="HR1367" s="54"/>
      <c r="HS1367" s="54"/>
      <c r="HT1367" s="54"/>
      <c r="HU1367" s="54"/>
      <c r="HV1367" s="54"/>
      <c r="HW1367" s="54"/>
      <c r="HX1367" s="54"/>
      <c r="HY1367" s="54"/>
      <c r="HZ1367" s="54"/>
      <c r="IA1367" s="54"/>
      <c r="IB1367" s="54"/>
      <c r="IC1367" s="54"/>
      <c r="ID1367" s="54"/>
      <c r="IE1367" s="54"/>
      <c r="IF1367" s="54"/>
      <c r="IG1367" s="54"/>
      <c r="IH1367" s="54"/>
      <c r="II1367" s="54"/>
      <c r="IJ1367" s="54"/>
      <c r="IK1367" s="54"/>
      <c r="IL1367" s="54"/>
      <c r="IM1367" s="54"/>
      <c r="IN1367" s="54"/>
      <c r="IO1367" s="54"/>
      <c r="IP1367" s="54"/>
      <c r="IQ1367" s="54"/>
      <c r="IR1367" s="54"/>
      <c r="IS1367" s="54"/>
      <c r="IT1367" s="54"/>
      <c r="IU1367" s="54"/>
      <c r="IV1367" s="54"/>
      <c r="IW1367" s="54"/>
      <c r="IX1367" s="54"/>
      <c r="IY1367" s="54"/>
      <c r="IZ1367" s="54"/>
      <c r="JA1367" s="16"/>
      <c r="JB1367" s="16"/>
      <c r="JC1367" s="16"/>
      <c r="JD1367" s="16"/>
    </row>
    <row r="1368" spans="1:264" s="6" customFormat="1" x14ac:dyDescent="0.25">
      <c r="A1368" s="55">
        <v>1364</v>
      </c>
      <c r="B1368" s="56">
        <f>ESTUDIANTES!B1368</f>
        <v>0</v>
      </c>
      <c r="C1368" s="56">
        <f>ESTUDIANTES!C1368</f>
        <v>0</v>
      </c>
      <c r="D1368" s="97">
        <f>ESTUDIANTES!D1368</f>
        <v>0</v>
      </c>
      <c r="E1368" s="97"/>
      <c r="F1368" s="97"/>
      <c r="G1368" s="97"/>
      <c r="H1368" s="57">
        <f>ESTUDIANTES!H1368</f>
        <v>0</v>
      </c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  <c r="AL1368" s="54"/>
      <c r="AM1368" s="54"/>
      <c r="AN1368" s="54"/>
      <c r="AO1368" s="54"/>
      <c r="AP1368" s="54"/>
      <c r="AQ1368" s="54"/>
      <c r="AR1368" s="54"/>
      <c r="AS1368" s="54"/>
      <c r="AT1368" s="54"/>
      <c r="AU1368" s="54"/>
      <c r="AV1368" s="54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4"/>
      <c r="BW1368" s="54"/>
      <c r="BX1368" s="54"/>
      <c r="BY1368" s="54"/>
      <c r="BZ1368" s="54"/>
      <c r="CA1368" s="54"/>
      <c r="CB1368" s="54"/>
      <c r="CC1368" s="54"/>
      <c r="CD1368" s="54"/>
      <c r="CE1368" s="54"/>
      <c r="CF1368" s="54"/>
      <c r="CG1368" s="54"/>
      <c r="CH1368" s="54"/>
      <c r="CI1368" s="54"/>
      <c r="CJ1368" s="54"/>
      <c r="CK1368" s="54"/>
      <c r="CL1368" s="54"/>
      <c r="CM1368" s="54"/>
      <c r="CN1368" s="54"/>
      <c r="CO1368" s="54"/>
      <c r="CP1368" s="54"/>
      <c r="CQ1368" s="54"/>
      <c r="CR1368" s="54"/>
      <c r="CS1368" s="54"/>
      <c r="CT1368" s="54"/>
      <c r="CU1368" s="54"/>
      <c r="CV1368" s="54"/>
      <c r="CW1368" s="54"/>
      <c r="CX1368" s="54"/>
      <c r="CY1368" s="54"/>
      <c r="CZ1368" s="54"/>
      <c r="DA1368" s="54"/>
      <c r="DB1368" s="54"/>
      <c r="DC1368" s="54"/>
      <c r="DD1368" s="54"/>
      <c r="DE1368" s="54"/>
      <c r="DF1368" s="54"/>
      <c r="DG1368" s="54"/>
      <c r="DH1368" s="54"/>
      <c r="DI1368" s="54"/>
      <c r="DJ1368" s="54"/>
      <c r="DK1368" s="54"/>
      <c r="DL1368" s="54"/>
      <c r="DM1368" s="54"/>
      <c r="DN1368" s="54"/>
      <c r="DO1368" s="54"/>
      <c r="DP1368" s="54"/>
      <c r="DQ1368" s="54"/>
      <c r="DR1368" s="54"/>
      <c r="DS1368" s="54"/>
      <c r="DT1368" s="54"/>
      <c r="DU1368" s="54"/>
      <c r="DV1368" s="54"/>
      <c r="DW1368" s="54"/>
      <c r="DX1368" s="54"/>
      <c r="DY1368" s="54"/>
      <c r="DZ1368" s="54"/>
      <c r="EA1368" s="54"/>
      <c r="EB1368" s="54"/>
      <c r="EC1368" s="54"/>
      <c r="ED1368" s="54"/>
      <c r="EE1368" s="54"/>
      <c r="EF1368" s="54"/>
      <c r="EG1368" s="54"/>
      <c r="EH1368" s="54"/>
      <c r="EI1368" s="54"/>
      <c r="EJ1368" s="54"/>
      <c r="EK1368" s="54"/>
      <c r="EL1368" s="54"/>
      <c r="EM1368" s="54"/>
      <c r="EN1368" s="54"/>
      <c r="EO1368" s="54"/>
      <c r="EP1368" s="54"/>
      <c r="EQ1368" s="54"/>
      <c r="ER1368" s="54"/>
      <c r="ES1368" s="54"/>
      <c r="ET1368" s="54"/>
      <c r="EU1368" s="54"/>
      <c r="EV1368" s="54"/>
      <c r="EW1368" s="54"/>
      <c r="EX1368" s="54"/>
      <c r="EY1368" s="54"/>
      <c r="EZ1368" s="54"/>
      <c r="FA1368" s="54"/>
      <c r="FB1368" s="54"/>
      <c r="FC1368" s="54"/>
      <c r="FD1368" s="54"/>
      <c r="FE1368" s="54"/>
      <c r="FF1368" s="54"/>
      <c r="FG1368" s="54"/>
      <c r="FH1368" s="54"/>
      <c r="FI1368" s="54"/>
      <c r="FJ1368" s="54"/>
      <c r="FK1368" s="54"/>
      <c r="FL1368" s="54"/>
      <c r="FM1368" s="54"/>
      <c r="FN1368" s="54"/>
      <c r="FO1368" s="54"/>
      <c r="FP1368" s="54"/>
      <c r="FQ1368" s="54"/>
      <c r="FR1368" s="54"/>
      <c r="FS1368" s="54"/>
      <c r="FT1368" s="54"/>
      <c r="FU1368" s="54"/>
      <c r="FV1368" s="54"/>
      <c r="FW1368" s="54"/>
      <c r="FX1368" s="54"/>
      <c r="FY1368" s="54"/>
      <c r="FZ1368" s="54"/>
      <c r="GA1368" s="54"/>
      <c r="GB1368" s="54"/>
      <c r="GC1368" s="54"/>
      <c r="GD1368" s="54"/>
      <c r="GE1368" s="54"/>
      <c r="GF1368" s="54"/>
      <c r="GG1368" s="54"/>
      <c r="GH1368" s="54"/>
      <c r="GI1368" s="54"/>
      <c r="GJ1368" s="54"/>
      <c r="GK1368" s="54"/>
      <c r="GL1368" s="54"/>
      <c r="GM1368" s="54"/>
      <c r="GN1368" s="54"/>
      <c r="GO1368" s="54"/>
      <c r="GP1368" s="54"/>
      <c r="GQ1368" s="54"/>
      <c r="GR1368" s="54"/>
      <c r="GS1368" s="54"/>
      <c r="GT1368" s="54"/>
      <c r="GU1368" s="54"/>
      <c r="GV1368" s="54"/>
      <c r="GW1368" s="54"/>
      <c r="GX1368" s="54"/>
      <c r="GY1368" s="54"/>
      <c r="GZ1368" s="54"/>
      <c r="HA1368" s="54"/>
      <c r="HB1368" s="54"/>
      <c r="HC1368" s="54"/>
      <c r="HD1368" s="54"/>
      <c r="HE1368" s="54"/>
      <c r="HF1368" s="54"/>
      <c r="HG1368" s="54"/>
      <c r="HH1368" s="54"/>
      <c r="HI1368" s="54"/>
      <c r="HJ1368" s="54"/>
      <c r="HK1368" s="54"/>
      <c r="HL1368" s="54"/>
      <c r="HM1368" s="54"/>
      <c r="HN1368" s="54"/>
      <c r="HO1368" s="54"/>
      <c r="HP1368" s="54"/>
      <c r="HQ1368" s="54"/>
      <c r="HR1368" s="54"/>
      <c r="HS1368" s="54"/>
      <c r="HT1368" s="54"/>
      <c r="HU1368" s="54"/>
      <c r="HV1368" s="54"/>
      <c r="HW1368" s="54"/>
      <c r="HX1368" s="54"/>
      <c r="HY1368" s="54"/>
      <c r="HZ1368" s="54"/>
      <c r="IA1368" s="54"/>
      <c r="IB1368" s="54"/>
      <c r="IC1368" s="54"/>
      <c r="ID1368" s="54"/>
      <c r="IE1368" s="54"/>
      <c r="IF1368" s="54"/>
      <c r="IG1368" s="54"/>
      <c r="IH1368" s="54"/>
      <c r="II1368" s="54"/>
      <c r="IJ1368" s="54"/>
      <c r="IK1368" s="54"/>
      <c r="IL1368" s="54"/>
      <c r="IM1368" s="54"/>
      <c r="IN1368" s="54"/>
      <c r="IO1368" s="54"/>
      <c r="IP1368" s="54"/>
      <c r="IQ1368" s="54"/>
      <c r="IR1368" s="54"/>
      <c r="IS1368" s="54"/>
      <c r="IT1368" s="54"/>
      <c r="IU1368" s="54"/>
      <c r="IV1368" s="54"/>
      <c r="IW1368" s="54"/>
      <c r="IX1368" s="54"/>
      <c r="IY1368" s="54"/>
      <c r="IZ1368" s="54"/>
      <c r="JA1368" s="16"/>
      <c r="JB1368" s="16"/>
      <c r="JC1368" s="16"/>
      <c r="JD1368" s="16"/>
    </row>
    <row r="1369" spans="1:264" s="6" customFormat="1" x14ac:dyDescent="0.25">
      <c r="A1369" s="55">
        <v>1365</v>
      </c>
      <c r="B1369" s="56">
        <f>ESTUDIANTES!B1369</f>
        <v>0</v>
      </c>
      <c r="C1369" s="56">
        <f>ESTUDIANTES!C1369</f>
        <v>0</v>
      </c>
      <c r="D1369" s="97">
        <f>ESTUDIANTES!D1369</f>
        <v>0</v>
      </c>
      <c r="E1369" s="97"/>
      <c r="F1369" s="97"/>
      <c r="G1369" s="97"/>
      <c r="H1369" s="57">
        <f>ESTUDIANTES!H1369</f>
        <v>0</v>
      </c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  <c r="AL1369" s="54"/>
      <c r="AM1369" s="54"/>
      <c r="AN1369" s="54"/>
      <c r="AO1369" s="54"/>
      <c r="AP1369" s="54"/>
      <c r="AQ1369" s="54"/>
      <c r="AR1369" s="54"/>
      <c r="AS1369" s="54"/>
      <c r="AT1369" s="54"/>
      <c r="AU1369" s="54"/>
      <c r="AV1369" s="54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4"/>
      <c r="BW1369" s="54"/>
      <c r="BX1369" s="54"/>
      <c r="BY1369" s="54"/>
      <c r="BZ1369" s="54"/>
      <c r="CA1369" s="54"/>
      <c r="CB1369" s="54"/>
      <c r="CC1369" s="54"/>
      <c r="CD1369" s="54"/>
      <c r="CE1369" s="54"/>
      <c r="CF1369" s="54"/>
      <c r="CG1369" s="54"/>
      <c r="CH1369" s="54"/>
      <c r="CI1369" s="54"/>
      <c r="CJ1369" s="54"/>
      <c r="CK1369" s="54"/>
      <c r="CL1369" s="54"/>
      <c r="CM1369" s="54"/>
      <c r="CN1369" s="54"/>
      <c r="CO1369" s="54"/>
      <c r="CP1369" s="54"/>
      <c r="CQ1369" s="54"/>
      <c r="CR1369" s="54"/>
      <c r="CS1369" s="54"/>
      <c r="CT1369" s="54"/>
      <c r="CU1369" s="54"/>
      <c r="CV1369" s="54"/>
      <c r="CW1369" s="54"/>
      <c r="CX1369" s="54"/>
      <c r="CY1369" s="54"/>
      <c r="CZ1369" s="54"/>
      <c r="DA1369" s="54"/>
      <c r="DB1369" s="54"/>
      <c r="DC1369" s="54"/>
      <c r="DD1369" s="54"/>
      <c r="DE1369" s="54"/>
      <c r="DF1369" s="54"/>
      <c r="DG1369" s="54"/>
      <c r="DH1369" s="54"/>
      <c r="DI1369" s="54"/>
      <c r="DJ1369" s="54"/>
      <c r="DK1369" s="54"/>
      <c r="DL1369" s="54"/>
      <c r="DM1369" s="54"/>
      <c r="DN1369" s="54"/>
      <c r="DO1369" s="54"/>
      <c r="DP1369" s="54"/>
      <c r="DQ1369" s="54"/>
      <c r="DR1369" s="54"/>
      <c r="DS1369" s="54"/>
      <c r="DT1369" s="54"/>
      <c r="DU1369" s="54"/>
      <c r="DV1369" s="54"/>
      <c r="DW1369" s="54"/>
      <c r="DX1369" s="54"/>
      <c r="DY1369" s="54"/>
      <c r="DZ1369" s="54"/>
      <c r="EA1369" s="54"/>
      <c r="EB1369" s="54"/>
      <c r="EC1369" s="54"/>
      <c r="ED1369" s="54"/>
      <c r="EE1369" s="54"/>
      <c r="EF1369" s="54"/>
      <c r="EG1369" s="54"/>
      <c r="EH1369" s="54"/>
      <c r="EI1369" s="54"/>
      <c r="EJ1369" s="54"/>
      <c r="EK1369" s="54"/>
      <c r="EL1369" s="54"/>
      <c r="EM1369" s="54"/>
      <c r="EN1369" s="54"/>
      <c r="EO1369" s="54"/>
      <c r="EP1369" s="54"/>
      <c r="EQ1369" s="54"/>
      <c r="ER1369" s="54"/>
      <c r="ES1369" s="54"/>
      <c r="ET1369" s="54"/>
      <c r="EU1369" s="54"/>
      <c r="EV1369" s="54"/>
      <c r="EW1369" s="54"/>
      <c r="EX1369" s="54"/>
      <c r="EY1369" s="54"/>
      <c r="EZ1369" s="54"/>
      <c r="FA1369" s="54"/>
      <c r="FB1369" s="54"/>
      <c r="FC1369" s="54"/>
      <c r="FD1369" s="54"/>
      <c r="FE1369" s="54"/>
      <c r="FF1369" s="54"/>
      <c r="FG1369" s="54"/>
      <c r="FH1369" s="54"/>
      <c r="FI1369" s="54"/>
      <c r="FJ1369" s="54"/>
      <c r="FK1369" s="54"/>
      <c r="FL1369" s="54"/>
      <c r="FM1369" s="54"/>
      <c r="FN1369" s="54"/>
      <c r="FO1369" s="54"/>
      <c r="FP1369" s="54"/>
      <c r="FQ1369" s="54"/>
      <c r="FR1369" s="54"/>
      <c r="FS1369" s="54"/>
      <c r="FT1369" s="54"/>
      <c r="FU1369" s="54"/>
      <c r="FV1369" s="54"/>
      <c r="FW1369" s="54"/>
      <c r="FX1369" s="54"/>
      <c r="FY1369" s="54"/>
      <c r="FZ1369" s="54"/>
      <c r="GA1369" s="54"/>
      <c r="GB1369" s="54"/>
      <c r="GC1369" s="54"/>
      <c r="GD1369" s="54"/>
      <c r="GE1369" s="54"/>
      <c r="GF1369" s="54"/>
      <c r="GG1369" s="54"/>
      <c r="GH1369" s="54"/>
      <c r="GI1369" s="54"/>
      <c r="GJ1369" s="54"/>
      <c r="GK1369" s="54"/>
      <c r="GL1369" s="54"/>
      <c r="GM1369" s="54"/>
      <c r="GN1369" s="54"/>
      <c r="GO1369" s="54"/>
      <c r="GP1369" s="54"/>
      <c r="GQ1369" s="54"/>
      <c r="GR1369" s="54"/>
      <c r="GS1369" s="54"/>
      <c r="GT1369" s="54"/>
      <c r="GU1369" s="54"/>
      <c r="GV1369" s="54"/>
      <c r="GW1369" s="54"/>
      <c r="GX1369" s="54"/>
      <c r="GY1369" s="54"/>
      <c r="GZ1369" s="54"/>
      <c r="HA1369" s="54"/>
      <c r="HB1369" s="54"/>
      <c r="HC1369" s="54"/>
      <c r="HD1369" s="54"/>
      <c r="HE1369" s="54"/>
      <c r="HF1369" s="54"/>
      <c r="HG1369" s="54"/>
      <c r="HH1369" s="54"/>
      <c r="HI1369" s="54"/>
      <c r="HJ1369" s="54"/>
      <c r="HK1369" s="54"/>
      <c r="HL1369" s="54"/>
      <c r="HM1369" s="54"/>
      <c r="HN1369" s="54"/>
      <c r="HO1369" s="54"/>
      <c r="HP1369" s="54"/>
      <c r="HQ1369" s="54"/>
      <c r="HR1369" s="54"/>
      <c r="HS1369" s="54"/>
      <c r="HT1369" s="54"/>
      <c r="HU1369" s="54"/>
      <c r="HV1369" s="54"/>
      <c r="HW1369" s="54"/>
      <c r="HX1369" s="54"/>
      <c r="HY1369" s="54"/>
      <c r="HZ1369" s="54"/>
      <c r="IA1369" s="54"/>
      <c r="IB1369" s="54"/>
      <c r="IC1369" s="54"/>
      <c r="ID1369" s="54"/>
      <c r="IE1369" s="54"/>
      <c r="IF1369" s="54"/>
      <c r="IG1369" s="54"/>
      <c r="IH1369" s="54"/>
      <c r="II1369" s="54"/>
      <c r="IJ1369" s="54"/>
      <c r="IK1369" s="54"/>
      <c r="IL1369" s="54"/>
      <c r="IM1369" s="54"/>
      <c r="IN1369" s="54"/>
      <c r="IO1369" s="54"/>
      <c r="IP1369" s="54"/>
      <c r="IQ1369" s="54"/>
      <c r="IR1369" s="54"/>
      <c r="IS1369" s="54"/>
      <c r="IT1369" s="54"/>
      <c r="IU1369" s="54"/>
      <c r="IV1369" s="54"/>
      <c r="IW1369" s="54"/>
      <c r="IX1369" s="54"/>
      <c r="IY1369" s="54"/>
      <c r="IZ1369" s="54"/>
      <c r="JA1369" s="16"/>
      <c r="JB1369" s="16"/>
      <c r="JC1369" s="16"/>
      <c r="JD1369" s="16"/>
    </row>
    <row r="1370" spans="1:264" s="6" customFormat="1" x14ac:dyDescent="0.25">
      <c r="A1370" s="55">
        <v>1366</v>
      </c>
      <c r="B1370" s="56">
        <f>ESTUDIANTES!B1370</f>
        <v>0</v>
      </c>
      <c r="C1370" s="56">
        <f>ESTUDIANTES!C1370</f>
        <v>0</v>
      </c>
      <c r="D1370" s="97">
        <f>ESTUDIANTES!D1370</f>
        <v>0</v>
      </c>
      <c r="E1370" s="97"/>
      <c r="F1370" s="97"/>
      <c r="G1370" s="97"/>
      <c r="H1370" s="57">
        <f>ESTUDIANTES!H1370</f>
        <v>0</v>
      </c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  <c r="AL1370" s="54"/>
      <c r="AM1370" s="54"/>
      <c r="AN1370" s="54"/>
      <c r="AO1370" s="54"/>
      <c r="AP1370" s="54"/>
      <c r="AQ1370" s="54"/>
      <c r="AR1370" s="54"/>
      <c r="AS1370" s="54"/>
      <c r="AT1370" s="54"/>
      <c r="AU1370" s="54"/>
      <c r="AV1370" s="54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54"/>
      <c r="BQ1370" s="54"/>
      <c r="BR1370" s="54"/>
      <c r="BS1370" s="54"/>
      <c r="BT1370" s="54"/>
      <c r="BU1370" s="54"/>
      <c r="BV1370" s="54"/>
      <c r="BW1370" s="54"/>
      <c r="BX1370" s="54"/>
      <c r="BY1370" s="54"/>
      <c r="BZ1370" s="54"/>
      <c r="CA1370" s="54"/>
      <c r="CB1370" s="54"/>
      <c r="CC1370" s="54"/>
      <c r="CD1370" s="54"/>
      <c r="CE1370" s="54"/>
      <c r="CF1370" s="54"/>
      <c r="CG1370" s="54"/>
      <c r="CH1370" s="54"/>
      <c r="CI1370" s="54"/>
      <c r="CJ1370" s="54"/>
      <c r="CK1370" s="54"/>
      <c r="CL1370" s="54"/>
      <c r="CM1370" s="54"/>
      <c r="CN1370" s="54"/>
      <c r="CO1370" s="54"/>
      <c r="CP1370" s="54"/>
      <c r="CQ1370" s="54"/>
      <c r="CR1370" s="54"/>
      <c r="CS1370" s="54"/>
      <c r="CT1370" s="54"/>
      <c r="CU1370" s="54"/>
      <c r="CV1370" s="54"/>
      <c r="CW1370" s="54"/>
      <c r="CX1370" s="54"/>
      <c r="CY1370" s="54"/>
      <c r="CZ1370" s="54"/>
      <c r="DA1370" s="54"/>
      <c r="DB1370" s="54"/>
      <c r="DC1370" s="54"/>
      <c r="DD1370" s="54"/>
      <c r="DE1370" s="54"/>
      <c r="DF1370" s="54"/>
      <c r="DG1370" s="54"/>
      <c r="DH1370" s="54"/>
      <c r="DI1370" s="54"/>
      <c r="DJ1370" s="54"/>
      <c r="DK1370" s="54"/>
      <c r="DL1370" s="54"/>
      <c r="DM1370" s="54"/>
      <c r="DN1370" s="54"/>
      <c r="DO1370" s="54"/>
      <c r="DP1370" s="54"/>
      <c r="DQ1370" s="54"/>
      <c r="DR1370" s="54"/>
      <c r="DS1370" s="54"/>
      <c r="DT1370" s="54"/>
      <c r="DU1370" s="54"/>
      <c r="DV1370" s="54"/>
      <c r="DW1370" s="54"/>
      <c r="DX1370" s="54"/>
      <c r="DY1370" s="54"/>
      <c r="DZ1370" s="54"/>
      <c r="EA1370" s="54"/>
      <c r="EB1370" s="54"/>
      <c r="EC1370" s="54"/>
      <c r="ED1370" s="54"/>
      <c r="EE1370" s="54"/>
      <c r="EF1370" s="54"/>
      <c r="EG1370" s="54"/>
      <c r="EH1370" s="54"/>
      <c r="EI1370" s="54"/>
      <c r="EJ1370" s="54"/>
      <c r="EK1370" s="54"/>
      <c r="EL1370" s="54"/>
      <c r="EM1370" s="54"/>
      <c r="EN1370" s="54"/>
      <c r="EO1370" s="54"/>
      <c r="EP1370" s="54"/>
      <c r="EQ1370" s="54"/>
      <c r="ER1370" s="54"/>
      <c r="ES1370" s="54"/>
      <c r="ET1370" s="54"/>
      <c r="EU1370" s="54"/>
      <c r="EV1370" s="54"/>
      <c r="EW1370" s="54"/>
      <c r="EX1370" s="54"/>
      <c r="EY1370" s="54"/>
      <c r="EZ1370" s="54"/>
      <c r="FA1370" s="54"/>
      <c r="FB1370" s="54"/>
      <c r="FC1370" s="54"/>
      <c r="FD1370" s="54"/>
      <c r="FE1370" s="54"/>
      <c r="FF1370" s="54"/>
      <c r="FG1370" s="54"/>
      <c r="FH1370" s="54"/>
      <c r="FI1370" s="54"/>
      <c r="FJ1370" s="54"/>
      <c r="FK1370" s="54"/>
      <c r="FL1370" s="54"/>
      <c r="FM1370" s="54"/>
      <c r="FN1370" s="54"/>
      <c r="FO1370" s="54"/>
      <c r="FP1370" s="54"/>
      <c r="FQ1370" s="54"/>
      <c r="FR1370" s="54"/>
      <c r="FS1370" s="54"/>
      <c r="FT1370" s="54"/>
      <c r="FU1370" s="54"/>
      <c r="FV1370" s="54"/>
      <c r="FW1370" s="54"/>
      <c r="FX1370" s="54"/>
      <c r="FY1370" s="54"/>
      <c r="FZ1370" s="54"/>
      <c r="GA1370" s="54"/>
      <c r="GB1370" s="54"/>
      <c r="GC1370" s="54"/>
      <c r="GD1370" s="54"/>
      <c r="GE1370" s="54"/>
      <c r="GF1370" s="54"/>
      <c r="GG1370" s="54"/>
      <c r="GH1370" s="54"/>
      <c r="GI1370" s="54"/>
      <c r="GJ1370" s="54"/>
      <c r="GK1370" s="54"/>
      <c r="GL1370" s="54"/>
      <c r="GM1370" s="54"/>
      <c r="GN1370" s="54"/>
      <c r="GO1370" s="54"/>
      <c r="GP1370" s="54"/>
      <c r="GQ1370" s="54"/>
      <c r="GR1370" s="54"/>
      <c r="GS1370" s="54"/>
      <c r="GT1370" s="54"/>
      <c r="GU1370" s="54"/>
      <c r="GV1370" s="54"/>
      <c r="GW1370" s="54"/>
      <c r="GX1370" s="54"/>
      <c r="GY1370" s="54"/>
      <c r="GZ1370" s="54"/>
      <c r="HA1370" s="54"/>
      <c r="HB1370" s="54"/>
      <c r="HC1370" s="54"/>
      <c r="HD1370" s="54"/>
      <c r="HE1370" s="54"/>
      <c r="HF1370" s="54"/>
      <c r="HG1370" s="54"/>
      <c r="HH1370" s="54"/>
      <c r="HI1370" s="54"/>
      <c r="HJ1370" s="54"/>
      <c r="HK1370" s="54"/>
      <c r="HL1370" s="54"/>
      <c r="HM1370" s="54"/>
      <c r="HN1370" s="54"/>
      <c r="HO1370" s="54"/>
      <c r="HP1370" s="54"/>
      <c r="HQ1370" s="54"/>
      <c r="HR1370" s="54"/>
      <c r="HS1370" s="54"/>
      <c r="HT1370" s="54"/>
      <c r="HU1370" s="54"/>
      <c r="HV1370" s="54"/>
      <c r="HW1370" s="54"/>
      <c r="HX1370" s="54"/>
      <c r="HY1370" s="54"/>
      <c r="HZ1370" s="54"/>
      <c r="IA1370" s="54"/>
      <c r="IB1370" s="54"/>
      <c r="IC1370" s="54"/>
      <c r="ID1370" s="54"/>
      <c r="IE1370" s="54"/>
      <c r="IF1370" s="54"/>
      <c r="IG1370" s="54"/>
      <c r="IH1370" s="54"/>
      <c r="II1370" s="54"/>
      <c r="IJ1370" s="54"/>
      <c r="IK1370" s="54"/>
      <c r="IL1370" s="54"/>
      <c r="IM1370" s="54"/>
      <c r="IN1370" s="54"/>
      <c r="IO1370" s="54"/>
      <c r="IP1370" s="54"/>
      <c r="IQ1370" s="54"/>
      <c r="IR1370" s="54"/>
      <c r="IS1370" s="54"/>
      <c r="IT1370" s="54"/>
      <c r="IU1370" s="54"/>
      <c r="IV1370" s="54"/>
      <c r="IW1370" s="54"/>
      <c r="IX1370" s="54"/>
      <c r="IY1370" s="54"/>
      <c r="IZ1370" s="54"/>
      <c r="JA1370" s="16"/>
      <c r="JB1370" s="16"/>
      <c r="JC1370" s="16"/>
      <c r="JD1370" s="16"/>
    </row>
    <row r="1371" spans="1:264" s="6" customFormat="1" x14ac:dyDescent="0.25">
      <c r="A1371" s="55">
        <v>1367</v>
      </c>
      <c r="B1371" s="56">
        <f>ESTUDIANTES!B1371</f>
        <v>0</v>
      </c>
      <c r="C1371" s="56">
        <f>ESTUDIANTES!C1371</f>
        <v>0</v>
      </c>
      <c r="D1371" s="97">
        <f>ESTUDIANTES!D1371</f>
        <v>0</v>
      </c>
      <c r="E1371" s="97"/>
      <c r="F1371" s="97"/>
      <c r="G1371" s="97"/>
      <c r="H1371" s="57">
        <f>ESTUDIANTES!H1371</f>
        <v>0</v>
      </c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  <c r="AL1371" s="54"/>
      <c r="AM1371" s="54"/>
      <c r="AN1371" s="54"/>
      <c r="AO1371" s="54"/>
      <c r="AP1371" s="54"/>
      <c r="AQ1371" s="54"/>
      <c r="AR1371" s="54"/>
      <c r="AS1371" s="54"/>
      <c r="AT1371" s="54"/>
      <c r="AU1371" s="54"/>
      <c r="AV1371" s="54"/>
      <c r="AW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  <c r="BO1371" s="54"/>
      <c r="BP1371" s="54"/>
      <c r="BQ1371" s="54"/>
      <c r="BR1371" s="54"/>
      <c r="BS1371" s="54"/>
      <c r="BT1371" s="54"/>
      <c r="BU1371" s="54"/>
      <c r="BV1371" s="54"/>
      <c r="BW1371" s="54"/>
      <c r="BX1371" s="54"/>
      <c r="BY1371" s="54"/>
      <c r="BZ1371" s="54"/>
      <c r="CA1371" s="54"/>
      <c r="CB1371" s="54"/>
      <c r="CC1371" s="54"/>
      <c r="CD1371" s="54"/>
      <c r="CE1371" s="54"/>
      <c r="CF1371" s="54"/>
      <c r="CG1371" s="54"/>
      <c r="CH1371" s="54"/>
      <c r="CI1371" s="54"/>
      <c r="CJ1371" s="54"/>
      <c r="CK1371" s="54"/>
      <c r="CL1371" s="54"/>
      <c r="CM1371" s="54"/>
      <c r="CN1371" s="54"/>
      <c r="CO1371" s="54"/>
      <c r="CP1371" s="54"/>
      <c r="CQ1371" s="54"/>
      <c r="CR1371" s="54"/>
      <c r="CS1371" s="54"/>
      <c r="CT1371" s="54"/>
      <c r="CU1371" s="54"/>
      <c r="CV1371" s="54"/>
      <c r="CW1371" s="54"/>
      <c r="CX1371" s="54"/>
      <c r="CY1371" s="54"/>
      <c r="CZ1371" s="54"/>
      <c r="DA1371" s="54"/>
      <c r="DB1371" s="54"/>
      <c r="DC1371" s="54"/>
      <c r="DD1371" s="54"/>
      <c r="DE1371" s="54"/>
      <c r="DF1371" s="54"/>
      <c r="DG1371" s="54"/>
      <c r="DH1371" s="54"/>
      <c r="DI1371" s="54"/>
      <c r="DJ1371" s="54"/>
      <c r="DK1371" s="54"/>
      <c r="DL1371" s="54"/>
      <c r="DM1371" s="54"/>
      <c r="DN1371" s="54"/>
      <c r="DO1371" s="54"/>
      <c r="DP1371" s="54"/>
      <c r="DQ1371" s="54"/>
      <c r="DR1371" s="54"/>
      <c r="DS1371" s="54"/>
      <c r="DT1371" s="54"/>
      <c r="DU1371" s="54"/>
      <c r="DV1371" s="54"/>
      <c r="DW1371" s="54"/>
      <c r="DX1371" s="54"/>
      <c r="DY1371" s="54"/>
      <c r="DZ1371" s="54"/>
      <c r="EA1371" s="54"/>
      <c r="EB1371" s="54"/>
      <c r="EC1371" s="54"/>
      <c r="ED1371" s="54"/>
      <c r="EE1371" s="54"/>
      <c r="EF1371" s="54"/>
      <c r="EG1371" s="54"/>
      <c r="EH1371" s="54"/>
      <c r="EI1371" s="54"/>
      <c r="EJ1371" s="54"/>
      <c r="EK1371" s="54"/>
      <c r="EL1371" s="54"/>
      <c r="EM1371" s="54"/>
      <c r="EN1371" s="54"/>
      <c r="EO1371" s="54"/>
      <c r="EP1371" s="54"/>
      <c r="EQ1371" s="54"/>
      <c r="ER1371" s="54"/>
      <c r="ES1371" s="54"/>
      <c r="ET1371" s="54"/>
      <c r="EU1371" s="54"/>
      <c r="EV1371" s="54"/>
      <c r="EW1371" s="54"/>
      <c r="EX1371" s="54"/>
      <c r="EY1371" s="54"/>
      <c r="EZ1371" s="54"/>
      <c r="FA1371" s="54"/>
      <c r="FB1371" s="54"/>
      <c r="FC1371" s="54"/>
      <c r="FD1371" s="54"/>
      <c r="FE1371" s="54"/>
      <c r="FF1371" s="54"/>
      <c r="FG1371" s="54"/>
      <c r="FH1371" s="54"/>
      <c r="FI1371" s="54"/>
      <c r="FJ1371" s="54"/>
      <c r="FK1371" s="54"/>
      <c r="FL1371" s="54"/>
      <c r="FM1371" s="54"/>
      <c r="FN1371" s="54"/>
      <c r="FO1371" s="54"/>
      <c r="FP1371" s="54"/>
      <c r="FQ1371" s="54"/>
      <c r="FR1371" s="54"/>
      <c r="FS1371" s="54"/>
      <c r="FT1371" s="54"/>
      <c r="FU1371" s="54"/>
      <c r="FV1371" s="54"/>
      <c r="FW1371" s="54"/>
      <c r="FX1371" s="54"/>
      <c r="FY1371" s="54"/>
      <c r="FZ1371" s="54"/>
      <c r="GA1371" s="54"/>
      <c r="GB1371" s="54"/>
      <c r="GC1371" s="54"/>
      <c r="GD1371" s="54"/>
      <c r="GE1371" s="54"/>
      <c r="GF1371" s="54"/>
      <c r="GG1371" s="54"/>
      <c r="GH1371" s="54"/>
      <c r="GI1371" s="54"/>
      <c r="GJ1371" s="54"/>
      <c r="GK1371" s="54"/>
      <c r="GL1371" s="54"/>
      <c r="GM1371" s="54"/>
      <c r="GN1371" s="54"/>
      <c r="GO1371" s="54"/>
      <c r="GP1371" s="54"/>
      <c r="GQ1371" s="54"/>
      <c r="GR1371" s="54"/>
      <c r="GS1371" s="54"/>
      <c r="GT1371" s="54"/>
      <c r="GU1371" s="54"/>
      <c r="GV1371" s="54"/>
      <c r="GW1371" s="54"/>
      <c r="GX1371" s="54"/>
      <c r="GY1371" s="54"/>
      <c r="GZ1371" s="54"/>
      <c r="HA1371" s="54"/>
      <c r="HB1371" s="54"/>
      <c r="HC1371" s="54"/>
      <c r="HD1371" s="54"/>
      <c r="HE1371" s="54"/>
      <c r="HF1371" s="54"/>
      <c r="HG1371" s="54"/>
      <c r="HH1371" s="54"/>
      <c r="HI1371" s="54"/>
      <c r="HJ1371" s="54"/>
      <c r="HK1371" s="54"/>
      <c r="HL1371" s="54"/>
      <c r="HM1371" s="54"/>
      <c r="HN1371" s="54"/>
      <c r="HO1371" s="54"/>
      <c r="HP1371" s="54"/>
      <c r="HQ1371" s="54"/>
      <c r="HR1371" s="54"/>
      <c r="HS1371" s="54"/>
      <c r="HT1371" s="54"/>
      <c r="HU1371" s="54"/>
      <c r="HV1371" s="54"/>
      <c r="HW1371" s="54"/>
      <c r="HX1371" s="54"/>
      <c r="HY1371" s="54"/>
      <c r="HZ1371" s="54"/>
      <c r="IA1371" s="54"/>
      <c r="IB1371" s="54"/>
      <c r="IC1371" s="54"/>
      <c r="ID1371" s="54"/>
      <c r="IE1371" s="54"/>
      <c r="IF1371" s="54"/>
      <c r="IG1371" s="54"/>
      <c r="IH1371" s="54"/>
      <c r="II1371" s="54"/>
      <c r="IJ1371" s="54"/>
      <c r="IK1371" s="54"/>
      <c r="IL1371" s="54"/>
      <c r="IM1371" s="54"/>
      <c r="IN1371" s="54"/>
      <c r="IO1371" s="54"/>
      <c r="IP1371" s="54"/>
      <c r="IQ1371" s="54"/>
      <c r="IR1371" s="54"/>
      <c r="IS1371" s="54"/>
      <c r="IT1371" s="54"/>
      <c r="IU1371" s="54"/>
      <c r="IV1371" s="54"/>
      <c r="IW1371" s="54"/>
      <c r="IX1371" s="54"/>
      <c r="IY1371" s="54"/>
      <c r="IZ1371" s="54"/>
      <c r="JA1371" s="16"/>
      <c r="JB1371" s="16"/>
      <c r="JC1371" s="16"/>
      <c r="JD1371" s="16"/>
    </row>
    <row r="1372" spans="1:264" s="6" customFormat="1" x14ac:dyDescent="0.25">
      <c r="A1372" s="55">
        <v>1368</v>
      </c>
      <c r="B1372" s="56">
        <f>ESTUDIANTES!B1372</f>
        <v>0</v>
      </c>
      <c r="C1372" s="56">
        <f>ESTUDIANTES!C1372</f>
        <v>0</v>
      </c>
      <c r="D1372" s="97">
        <f>ESTUDIANTES!D1372</f>
        <v>0</v>
      </c>
      <c r="E1372" s="97"/>
      <c r="F1372" s="97"/>
      <c r="G1372" s="97"/>
      <c r="H1372" s="57">
        <f>ESTUDIANTES!H1372</f>
        <v>0</v>
      </c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  <c r="AL1372" s="54"/>
      <c r="AM1372" s="54"/>
      <c r="AN1372" s="54"/>
      <c r="AO1372" s="54"/>
      <c r="AP1372" s="54"/>
      <c r="AQ1372" s="54"/>
      <c r="AR1372" s="54"/>
      <c r="AS1372" s="54"/>
      <c r="AT1372" s="54"/>
      <c r="AU1372" s="54"/>
      <c r="AV1372" s="54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  <c r="BO1372" s="54"/>
      <c r="BP1372" s="54"/>
      <c r="BQ1372" s="54"/>
      <c r="BR1372" s="54"/>
      <c r="BS1372" s="54"/>
      <c r="BT1372" s="54"/>
      <c r="BU1372" s="54"/>
      <c r="BV1372" s="54"/>
      <c r="BW1372" s="54"/>
      <c r="BX1372" s="54"/>
      <c r="BY1372" s="54"/>
      <c r="BZ1372" s="54"/>
      <c r="CA1372" s="54"/>
      <c r="CB1372" s="54"/>
      <c r="CC1372" s="54"/>
      <c r="CD1372" s="54"/>
      <c r="CE1372" s="54"/>
      <c r="CF1372" s="54"/>
      <c r="CG1372" s="54"/>
      <c r="CH1372" s="54"/>
      <c r="CI1372" s="54"/>
      <c r="CJ1372" s="54"/>
      <c r="CK1372" s="54"/>
      <c r="CL1372" s="54"/>
      <c r="CM1372" s="54"/>
      <c r="CN1372" s="54"/>
      <c r="CO1372" s="54"/>
      <c r="CP1372" s="54"/>
      <c r="CQ1372" s="54"/>
      <c r="CR1372" s="54"/>
      <c r="CS1372" s="54"/>
      <c r="CT1372" s="54"/>
      <c r="CU1372" s="54"/>
      <c r="CV1372" s="54"/>
      <c r="CW1372" s="54"/>
      <c r="CX1372" s="54"/>
      <c r="CY1372" s="54"/>
      <c r="CZ1372" s="54"/>
      <c r="DA1372" s="54"/>
      <c r="DB1372" s="54"/>
      <c r="DC1372" s="54"/>
      <c r="DD1372" s="54"/>
      <c r="DE1372" s="54"/>
      <c r="DF1372" s="54"/>
      <c r="DG1372" s="54"/>
      <c r="DH1372" s="54"/>
      <c r="DI1372" s="54"/>
      <c r="DJ1372" s="54"/>
      <c r="DK1372" s="54"/>
      <c r="DL1372" s="54"/>
      <c r="DM1372" s="54"/>
      <c r="DN1372" s="54"/>
      <c r="DO1372" s="54"/>
      <c r="DP1372" s="54"/>
      <c r="DQ1372" s="54"/>
      <c r="DR1372" s="54"/>
      <c r="DS1372" s="54"/>
      <c r="DT1372" s="54"/>
      <c r="DU1372" s="54"/>
      <c r="DV1372" s="54"/>
      <c r="DW1372" s="54"/>
      <c r="DX1372" s="54"/>
      <c r="DY1372" s="54"/>
      <c r="DZ1372" s="54"/>
      <c r="EA1372" s="54"/>
      <c r="EB1372" s="54"/>
      <c r="EC1372" s="54"/>
      <c r="ED1372" s="54"/>
      <c r="EE1372" s="54"/>
      <c r="EF1372" s="54"/>
      <c r="EG1372" s="54"/>
      <c r="EH1372" s="54"/>
      <c r="EI1372" s="54"/>
      <c r="EJ1372" s="54"/>
      <c r="EK1372" s="54"/>
      <c r="EL1372" s="54"/>
      <c r="EM1372" s="54"/>
      <c r="EN1372" s="54"/>
      <c r="EO1372" s="54"/>
      <c r="EP1372" s="54"/>
      <c r="EQ1372" s="54"/>
      <c r="ER1372" s="54"/>
      <c r="ES1372" s="54"/>
      <c r="ET1372" s="54"/>
      <c r="EU1372" s="54"/>
      <c r="EV1372" s="54"/>
      <c r="EW1372" s="54"/>
      <c r="EX1372" s="54"/>
      <c r="EY1372" s="54"/>
      <c r="EZ1372" s="54"/>
      <c r="FA1372" s="54"/>
      <c r="FB1372" s="54"/>
      <c r="FC1372" s="54"/>
      <c r="FD1372" s="54"/>
      <c r="FE1372" s="54"/>
      <c r="FF1372" s="54"/>
      <c r="FG1372" s="54"/>
      <c r="FH1372" s="54"/>
      <c r="FI1372" s="54"/>
      <c r="FJ1372" s="54"/>
      <c r="FK1372" s="54"/>
      <c r="FL1372" s="54"/>
      <c r="FM1372" s="54"/>
      <c r="FN1372" s="54"/>
      <c r="FO1372" s="54"/>
      <c r="FP1372" s="54"/>
      <c r="FQ1372" s="54"/>
      <c r="FR1372" s="54"/>
      <c r="FS1372" s="54"/>
      <c r="FT1372" s="54"/>
      <c r="FU1372" s="54"/>
      <c r="FV1372" s="54"/>
      <c r="FW1372" s="54"/>
      <c r="FX1372" s="54"/>
      <c r="FY1372" s="54"/>
      <c r="FZ1372" s="54"/>
      <c r="GA1372" s="54"/>
      <c r="GB1372" s="54"/>
      <c r="GC1372" s="54"/>
      <c r="GD1372" s="54"/>
      <c r="GE1372" s="54"/>
      <c r="GF1372" s="54"/>
      <c r="GG1372" s="54"/>
      <c r="GH1372" s="54"/>
      <c r="GI1372" s="54"/>
      <c r="GJ1372" s="54"/>
      <c r="GK1372" s="54"/>
      <c r="GL1372" s="54"/>
      <c r="GM1372" s="54"/>
      <c r="GN1372" s="54"/>
      <c r="GO1372" s="54"/>
      <c r="GP1372" s="54"/>
      <c r="GQ1372" s="54"/>
      <c r="GR1372" s="54"/>
      <c r="GS1372" s="54"/>
      <c r="GT1372" s="54"/>
      <c r="GU1372" s="54"/>
      <c r="GV1372" s="54"/>
      <c r="GW1372" s="54"/>
      <c r="GX1372" s="54"/>
      <c r="GY1372" s="54"/>
      <c r="GZ1372" s="54"/>
      <c r="HA1372" s="54"/>
      <c r="HB1372" s="54"/>
      <c r="HC1372" s="54"/>
      <c r="HD1372" s="54"/>
      <c r="HE1372" s="54"/>
      <c r="HF1372" s="54"/>
      <c r="HG1372" s="54"/>
      <c r="HH1372" s="54"/>
      <c r="HI1372" s="54"/>
      <c r="HJ1372" s="54"/>
      <c r="HK1372" s="54"/>
      <c r="HL1372" s="54"/>
      <c r="HM1372" s="54"/>
      <c r="HN1372" s="54"/>
      <c r="HO1372" s="54"/>
      <c r="HP1372" s="54"/>
      <c r="HQ1372" s="54"/>
      <c r="HR1372" s="54"/>
      <c r="HS1372" s="54"/>
      <c r="HT1372" s="54"/>
      <c r="HU1372" s="54"/>
      <c r="HV1372" s="54"/>
      <c r="HW1372" s="54"/>
      <c r="HX1372" s="54"/>
      <c r="HY1372" s="54"/>
      <c r="HZ1372" s="54"/>
      <c r="IA1372" s="54"/>
      <c r="IB1372" s="54"/>
      <c r="IC1372" s="54"/>
      <c r="ID1372" s="54"/>
      <c r="IE1372" s="54"/>
      <c r="IF1372" s="54"/>
      <c r="IG1372" s="54"/>
      <c r="IH1372" s="54"/>
      <c r="II1372" s="54"/>
      <c r="IJ1372" s="54"/>
      <c r="IK1372" s="54"/>
      <c r="IL1372" s="54"/>
      <c r="IM1372" s="54"/>
      <c r="IN1372" s="54"/>
      <c r="IO1372" s="54"/>
      <c r="IP1372" s="54"/>
      <c r="IQ1372" s="54"/>
      <c r="IR1372" s="54"/>
      <c r="IS1372" s="54"/>
      <c r="IT1372" s="54"/>
      <c r="IU1372" s="54"/>
      <c r="IV1372" s="54"/>
      <c r="IW1372" s="54"/>
      <c r="IX1372" s="54"/>
      <c r="IY1372" s="54"/>
      <c r="IZ1372" s="54"/>
      <c r="JA1372" s="16"/>
      <c r="JB1372" s="16"/>
      <c r="JC1372" s="16"/>
      <c r="JD1372" s="16"/>
    </row>
    <row r="1373" spans="1:264" s="6" customFormat="1" x14ac:dyDescent="0.25">
      <c r="A1373" s="55">
        <v>1369</v>
      </c>
      <c r="B1373" s="56">
        <f>ESTUDIANTES!B1373</f>
        <v>0</v>
      </c>
      <c r="C1373" s="56">
        <f>ESTUDIANTES!C1373</f>
        <v>0</v>
      </c>
      <c r="D1373" s="97">
        <f>ESTUDIANTES!D1373</f>
        <v>0</v>
      </c>
      <c r="E1373" s="97"/>
      <c r="F1373" s="97"/>
      <c r="G1373" s="97"/>
      <c r="H1373" s="57">
        <f>ESTUDIANTES!H1373</f>
        <v>0</v>
      </c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4"/>
      <c r="AN1373" s="54"/>
      <c r="AO1373" s="54"/>
      <c r="AP1373" s="54"/>
      <c r="AQ1373" s="54"/>
      <c r="AR1373" s="54"/>
      <c r="AS1373" s="54"/>
      <c r="AT1373" s="54"/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4"/>
      <c r="BW1373" s="54"/>
      <c r="BX1373" s="54"/>
      <c r="BY1373" s="54"/>
      <c r="BZ1373" s="54"/>
      <c r="CA1373" s="54"/>
      <c r="CB1373" s="54"/>
      <c r="CC1373" s="54"/>
      <c r="CD1373" s="54"/>
      <c r="CE1373" s="54"/>
      <c r="CF1373" s="54"/>
      <c r="CG1373" s="54"/>
      <c r="CH1373" s="54"/>
      <c r="CI1373" s="54"/>
      <c r="CJ1373" s="54"/>
      <c r="CK1373" s="54"/>
      <c r="CL1373" s="54"/>
      <c r="CM1373" s="54"/>
      <c r="CN1373" s="54"/>
      <c r="CO1373" s="54"/>
      <c r="CP1373" s="54"/>
      <c r="CQ1373" s="54"/>
      <c r="CR1373" s="54"/>
      <c r="CS1373" s="54"/>
      <c r="CT1373" s="54"/>
      <c r="CU1373" s="54"/>
      <c r="CV1373" s="54"/>
      <c r="CW1373" s="54"/>
      <c r="CX1373" s="54"/>
      <c r="CY1373" s="54"/>
      <c r="CZ1373" s="54"/>
      <c r="DA1373" s="54"/>
      <c r="DB1373" s="54"/>
      <c r="DC1373" s="54"/>
      <c r="DD1373" s="54"/>
      <c r="DE1373" s="54"/>
      <c r="DF1373" s="54"/>
      <c r="DG1373" s="54"/>
      <c r="DH1373" s="54"/>
      <c r="DI1373" s="54"/>
      <c r="DJ1373" s="54"/>
      <c r="DK1373" s="54"/>
      <c r="DL1373" s="54"/>
      <c r="DM1373" s="54"/>
      <c r="DN1373" s="54"/>
      <c r="DO1373" s="54"/>
      <c r="DP1373" s="54"/>
      <c r="DQ1373" s="54"/>
      <c r="DR1373" s="54"/>
      <c r="DS1373" s="54"/>
      <c r="DT1373" s="54"/>
      <c r="DU1373" s="54"/>
      <c r="DV1373" s="54"/>
      <c r="DW1373" s="54"/>
      <c r="DX1373" s="54"/>
      <c r="DY1373" s="54"/>
      <c r="DZ1373" s="54"/>
      <c r="EA1373" s="54"/>
      <c r="EB1373" s="54"/>
      <c r="EC1373" s="54"/>
      <c r="ED1373" s="54"/>
      <c r="EE1373" s="54"/>
      <c r="EF1373" s="54"/>
      <c r="EG1373" s="54"/>
      <c r="EH1373" s="54"/>
      <c r="EI1373" s="54"/>
      <c r="EJ1373" s="54"/>
      <c r="EK1373" s="54"/>
      <c r="EL1373" s="54"/>
      <c r="EM1373" s="54"/>
      <c r="EN1373" s="54"/>
      <c r="EO1373" s="54"/>
      <c r="EP1373" s="54"/>
      <c r="EQ1373" s="54"/>
      <c r="ER1373" s="54"/>
      <c r="ES1373" s="54"/>
      <c r="ET1373" s="54"/>
      <c r="EU1373" s="54"/>
      <c r="EV1373" s="54"/>
      <c r="EW1373" s="54"/>
      <c r="EX1373" s="54"/>
      <c r="EY1373" s="54"/>
      <c r="EZ1373" s="54"/>
      <c r="FA1373" s="54"/>
      <c r="FB1373" s="54"/>
      <c r="FC1373" s="54"/>
      <c r="FD1373" s="54"/>
      <c r="FE1373" s="54"/>
      <c r="FF1373" s="54"/>
      <c r="FG1373" s="54"/>
      <c r="FH1373" s="54"/>
      <c r="FI1373" s="54"/>
      <c r="FJ1373" s="54"/>
      <c r="FK1373" s="54"/>
      <c r="FL1373" s="54"/>
      <c r="FM1373" s="54"/>
      <c r="FN1373" s="54"/>
      <c r="FO1373" s="54"/>
      <c r="FP1373" s="54"/>
      <c r="FQ1373" s="54"/>
      <c r="FR1373" s="54"/>
      <c r="FS1373" s="54"/>
      <c r="FT1373" s="54"/>
      <c r="FU1373" s="54"/>
      <c r="FV1373" s="54"/>
      <c r="FW1373" s="54"/>
      <c r="FX1373" s="54"/>
      <c r="FY1373" s="54"/>
      <c r="FZ1373" s="54"/>
      <c r="GA1373" s="54"/>
      <c r="GB1373" s="54"/>
      <c r="GC1373" s="54"/>
      <c r="GD1373" s="54"/>
      <c r="GE1373" s="54"/>
      <c r="GF1373" s="54"/>
      <c r="GG1373" s="54"/>
      <c r="GH1373" s="54"/>
      <c r="GI1373" s="54"/>
      <c r="GJ1373" s="54"/>
      <c r="GK1373" s="54"/>
      <c r="GL1373" s="54"/>
      <c r="GM1373" s="54"/>
      <c r="GN1373" s="54"/>
      <c r="GO1373" s="54"/>
      <c r="GP1373" s="54"/>
      <c r="GQ1373" s="54"/>
      <c r="GR1373" s="54"/>
      <c r="GS1373" s="54"/>
      <c r="GT1373" s="54"/>
      <c r="GU1373" s="54"/>
      <c r="GV1373" s="54"/>
      <c r="GW1373" s="54"/>
      <c r="GX1373" s="54"/>
      <c r="GY1373" s="54"/>
      <c r="GZ1373" s="54"/>
      <c r="HA1373" s="54"/>
      <c r="HB1373" s="54"/>
      <c r="HC1373" s="54"/>
      <c r="HD1373" s="54"/>
      <c r="HE1373" s="54"/>
      <c r="HF1373" s="54"/>
      <c r="HG1373" s="54"/>
      <c r="HH1373" s="54"/>
      <c r="HI1373" s="54"/>
      <c r="HJ1373" s="54"/>
      <c r="HK1373" s="54"/>
      <c r="HL1373" s="54"/>
      <c r="HM1373" s="54"/>
      <c r="HN1373" s="54"/>
      <c r="HO1373" s="54"/>
      <c r="HP1373" s="54"/>
      <c r="HQ1373" s="54"/>
      <c r="HR1373" s="54"/>
      <c r="HS1373" s="54"/>
      <c r="HT1373" s="54"/>
      <c r="HU1373" s="54"/>
      <c r="HV1373" s="54"/>
      <c r="HW1373" s="54"/>
      <c r="HX1373" s="54"/>
      <c r="HY1373" s="54"/>
      <c r="HZ1373" s="54"/>
      <c r="IA1373" s="54"/>
      <c r="IB1373" s="54"/>
      <c r="IC1373" s="54"/>
      <c r="ID1373" s="54"/>
      <c r="IE1373" s="54"/>
      <c r="IF1373" s="54"/>
      <c r="IG1373" s="54"/>
      <c r="IH1373" s="54"/>
      <c r="II1373" s="54"/>
      <c r="IJ1373" s="54"/>
      <c r="IK1373" s="54"/>
      <c r="IL1373" s="54"/>
      <c r="IM1373" s="54"/>
      <c r="IN1373" s="54"/>
      <c r="IO1373" s="54"/>
      <c r="IP1373" s="54"/>
      <c r="IQ1373" s="54"/>
      <c r="IR1373" s="54"/>
      <c r="IS1373" s="54"/>
      <c r="IT1373" s="54"/>
      <c r="IU1373" s="54"/>
      <c r="IV1373" s="54"/>
      <c r="IW1373" s="54"/>
      <c r="IX1373" s="54"/>
      <c r="IY1373" s="54"/>
      <c r="IZ1373" s="54"/>
      <c r="JA1373" s="16"/>
      <c r="JB1373" s="16"/>
      <c r="JC1373" s="16"/>
      <c r="JD1373" s="16"/>
    </row>
    <row r="1374" spans="1:264" s="6" customFormat="1" x14ac:dyDescent="0.25">
      <c r="A1374" s="55">
        <v>1370</v>
      </c>
      <c r="B1374" s="56">
        <f>ESTUDIANTES!B1374</f>
        <v>0</v>
      </c>
      <c r="C1374" s="56">
        <f>ESTUDIANTES!C1374</f>
        <v>0</v>
      </c>
      <c r="D1374" s="97">
        <f>ESTUDIANTES!D1374</f>
        <v>0</v>
      </c>
      <c r="E1374" s="97"/>
      <c r="F1374" s="97"/>
      <c r="G1374" s="97"/>
      <c r="H1374" s="57">
        <f>ESTUDIANTES!H1374</f>
        <v>0</v>
      </c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  <c r="AL1374" s="54"/>
      <c r="AM1374" s="54"/>
      <c r="AN1374" s="54"/>
      <c r="AO1374" s="54"/>
      <c r="AP1374" s="54"/>
      <c r="AQ1374" s="54"/>
      <c r="AR1374" s="54"/>
      <c r="AS1374" s="54"/>
      <c r="AT1374" s="54"/>
      <c r="AU1374" s="54"/>
      <c r="AV1374" s="54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54"/>
      <c r="BQ1374" s="54"/>
      <c r="BR1374" s="54"/>
      <c r="BS1374" s="54"/>
      <c r="BT1374" s="54"/>
      <c r="BU1374" s="54"/>
      <c r="BV1374" s="54"/>
      <c r="BW1374" s="54"/>
      <c r="BX1374" s="54"/>
      <c r="BY1374" s="54"/>
      <c r="BZ1374" s="54"/>
      <c r="CA1374" s="54"/>
      <c r="CB1374" s="54"/>
      <c r="CC1374" s="54"/>
      <c r="CD1374" s="54"/>
      <c r="CE1374" s="54"/>
      <c r="CF1374" s="54"/>
      <c r="CG1374" s="54"/>
      <c r="CH1374" s="54"/>
      <c r="CI1374" s="54"/>
      <c r="CJ1374" s="54"/>
      <c r="CK1374" s="54"/>
      <c r="CL1374" s="54"/>
      <c r="CM1374" s="54"/>
      <c r="CN1374" s="54"/>
      <c r="CO1374" s="54"/>
      <c r="CP1374" s="54"/>
      <c r="CQ1374" s="54"/>
      <c r="CR1374" s="54"/>
      <c r="CS1374" s="54"/>
      <c r="CT1374" s="54"/>
      <c r="CU1374" s="54"/>
      <c r="CV1374" s="54"/>
      <c r="CW1374" s="54"/>
      <c r="CX1374" s="54"/>
      <c r="CY1374" s="54"/>
      <c r="CZ1374" s="54"/>
      <c r="DA1374" s="54"/>
      <c r="DB1374" s="54"/>
      <c r="DC1374" s="54"/>
      <c r="DD1374" s="54"/>
      <c r="DE1374" s="54"/>
      <c r="DF1374" s="54"/>
      <c r="DG1374" s="54"/>
      <c r="DH1374" s="54"/>
      <c r="DI1374" s="54"/>
      <c r="DJ1374" s="54"/>
      <c r="DK1374" s="54"/>
      <c r="DL1374" s="54"/>
      <c r="DM1374" s="54"/>
      <c r="DN1374" s="54"/>
      <c r="DO1374" s="54"/>
      <c r="DP1374" s="54"/>
      <c r="DQ1374" s="54"/>
      <c r="DR1374" s="54"/>
      <c r="DS1374" s="54"/>
      <c r="DT1374" s="54"/>
      <c r="DU1374" s="54"/>
      <c r="DV1374" s="54"/>
      <c r="DW1374" s="54"/>
      <c r="DX1374" s="54"/>
      <c r="DY1374" s="54"/>
      <c r="DZ1374" s="54"/>
      <c r="EA1374" s="54"/>
      <c r="EB1374" s="54"/>
      <c r="EC1374" s="54"/>
      <c r="ED1374" s="54"/>
      <c r="EE1374" s="54"/>
      <c r="EF1374" s="54"/>
      <c r="EG1374" s="54"/>
      <c r="EH1374" s="54"/>
      <c r="EI1374" s="54"/>
      <c r="EJ1374" s="54"/>
      <c r="EK1374" s="54"/>
      <c r="EL1374" s="54"/>
      <c r="EM1374" s="54"/>
      <c r="EN1374" s="54"/>
      <c r="EO1374" s="54"/>
      <c r="EP1374" s="54"/>
      <c r="EQ1374" s="54"/>
      <c r="ER1374" s="54"/>
      <c r="ES1374" s="54"/>
      <c r="ET1374" s="54"/>
      <c r="EU1374" s="54"/>
      <c r="EV1374" s="54"/>
      <c r="EW1374" s="54"/>
      <c r="EX1374" s="54"/>
      <c r="EY1374" s="54"/>
      <c r="EZ1374" s="54"/>
      <c r="FA1374" s="54"/>
      <c r="FB1374" s="54"/>
      <c r="FC1374" s="54"/>
      <c r="FD1374" s="54"/>
      <c r="FE1374" s="54"/>
      <c r="FF1374" s="54"/>
      <c r="FG1374" s="54"/>
      <c r="FH1374" s="54"/>
      <c r="FI1374" s="54"/>
      <c r="FJ1374" s="54"/>
      <c r="FK1374" s="54"/>
      <c r="FL1374" s="54"/>
      <c r="FM1374" s="54"/>
      <c r="FN1374" s="54"/>
      <c r="FO1374" s="54"/>
      <c r="FP1374" s="54"/>
      <c r="FQ1374" s="54"/>
      <c r="FR1374" s="54"/>
      <c r="FS1374" s="54"/>
      <c r="FT1374" s="54"/>
      <c r="FU1374" s="54"/>
      <c r="FV1374" s="54"/>
      <c r="FW1374" s="54"/>
      <c r="FX1374" s="54"/>
      <c r="FY1374" s="54"/>
      <c r="FZ1374" s="54"/>
      <c r="GA1374" s="54"/>
      <c r="GB1374" s="54"/>
      <c r="GC1374" s="54"/>
      <c r="GD1374" s="54"/>
      <c r="GE1374" s="54"/>
      <c r="GF1374" s="54"/>
      <c r="GG1374" s="54"/>
      <c r="GH1374" s="54"/>
      <c r="GI1374" s="54"/>
      <c r="GJ1374" s="54"/>
      <c r="GK1374" s="54"/>
      <c r="GL1374" s="54"/>
      <c r="GM1374" s="54"/>
      <c r="GN1374" s="54"/>
      <c r="GO1374" s="54"/>
      <c r="GP1374" s="54"/>
      <c r="GQ1374" s="54"/>
      <c r="GR1374" s="54"/>
      <c r="GS1374" s="54"/>
      <c r="GT1374" s="54"/>
      <c r="GU1374" s="54"/>
      <c r="GV1374" s="54"/>
      <c r="GW1374" s="54"/>
      <c r="GX1374" s="54"/>
      <c r="GY1374" s="54"/>
      <c r="GZ1374" s="54"/>
      <c r="HA1374" s="54"/>
      <c r="HB1374" s="54"/>
      <c r="HC1374" s="54"/>
      <c r="HD1374" s="54"/>
      <c r="HE1374" s="54"/>
      <c r="HF1374" s="54"/>
      <c r="HG1374" s="54"/>
      <c r="HH1374" s="54"/>
      <c r="HI1374" s="54"/>
      <c r="HJ1374" s="54"/>
      <c r="HK1374" s="54"/>
      <c r="HL1374" s="54"/>
      <c r="HM1374" s="54"/>
      <c r="HN1374" s="54"/>
      <c r="HO1374" s="54"/>
      <c r="HP1374" s="54"/>
      <c r="HQ1374" s="54"/>
      <c r="HR1374" s="54"/>
      <c r="HS1374" s="54"/>
      <c r="HT1374" s="54"/>
      <c r="HU1374" s="54"/>
      <c r="HV1374" s="54"/>
      <c r="HW1374" s="54"/>
      <c r="HX1374" s="54"/>
      <c r="HY1374" s="54"/>
      <c r="HZ1374" s="54"/>
      <c r="IA1374" s="54"/>
      <c r="IB1374" s="54"/>
      <c r="IC1374" s="54"/>
      <c r="ID1374" s="54"/>
      <c r="IE1374" s="54"/>
      <c r="IF1374" s="54"/>
      <c r="IG1374" s="54"/>
      <c r="IH1374" s="54"/>
      <c r="II1374" s="54"/>
      <c r="IJ1374" s="54"/>
      <c r="IK1374" s="54"/>
      <c r="IL1374" s="54"/>
      <c r="IM1374" s="54"/>
      <c r="IN1374" s="54"/>
      <c r="IO1374" s="54"/>
      <c r="IP1374" s="54"/>
      <c r="IQ1374" s="54"/>
      <c r="IR1374" s="54"/>
      <c r="IS1374" s="54"/>
      <c r="IT1374" s="54"/>
      <c r="IU1374" s="54"/>
      <c r="IV1374" s="54"/>
      <c r="IW1374" s="54"/>
      <c r="IX1374" s="54"/>
      <c r="IY1374" s="54"/>
      <c r="IZ1374" s="54"/>
      <c r="JA1374" s="16"/>
      <c r="JB1374" s="16"/>
      <c r="JC1374" s="16"/>
      <c r="JD1374" s="16"/>
    </row>
    <row r="1375" spans="1:264" s="6" customFormat="1" x14ac:dyDescent="0.25">
      <c r="A1375" s="55">
        <v>1371</v>
      </c>
      <c r="B1375" s="56">
        <f>ESTUDIANTES!B1375</f>
        <v>0</v>
      </c>
      <c r="C1375" s="56">
        <f>ESTUDIANTES!C1375</f>
        <v>0</v>
      </c>
      <c r="D1375" s="97">
        <f>ESTUDIANTES!D1375</f>
        <v>0</v>
      </c>
      <c r="E1375" s="97"/>
      <c r="F1375" s="97"/>
      <c r="G1375" s="97"/>
      <c r="H1375" s="57">
        <f>ESTUDIANTES!H1375</f>
        <v>0</v>
      </c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  <c r="AL1375" s="54"/>
      <c r="AM1375" s="54"/>
      <c r="AN1375" s="54"/>
      <c r="AO1375" s="54"/>
      <c r="AP1375" s="54"/>
      <c r="AQ1375" s="54"/>
      <c r="AR1375" s="54"/>
      <c r="AS1375" s="54"/>
      <c r="AT1375" s="54"/>
      <c r="AU1375" s="54"/>
      <c r="AV1375" s="54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54"/>
      <c r="BQ1375" s="54"/>
      <c r="BR1375" s="54"/>
      <c r="BS1375" s="54"/>
      <c r="BT1375" s="54"/>
      <c r="BU1375" s="54"/>
      <c r="BV1375" s="54"/>
      <c r="BW1375" s="54"/>
      <c r="BX1375" s="54"/>
      <c r="BY1375" s="54"/>
      <c r="BZ1375" s="54"/>
      <c r="CA1375" s="54"/>
      <c r="CB1375" s="54"/>
      <c r="CC1375" s="54"/>
      <c r="CD1375" s="54"/>
      <c r="CE1375" s="54"/>
      <c r="CF1375" s="54"/>
      <c r="CG1375" s="54"/>
      <c r="CH1375" s="54"/>
      <c r="CI1375" s="54"/>
      <c r="CJ1375" s="54"/>
      <c r="CK1375" s="54"/>
      <c r="CL1375" s="54"/>
      <c r="CM1375" s="54"/>
      <c r="CN1375" s="54"/>
      <c r="CO1375" s="54"/>
      <c r="CP1375" s="54"/>
      <c r="CQ1375" s="54"/>
      <c r="CR1375" s="54"/>
      <c r="CS1375" s="54"/>
      <c r="CT1375" s="54"/>
      <c r="CU1375" s="54"/>
      <c r="CV1375" s="54"/>
      <c r="CW1375" s="54"/>
      <c r="CX1375" s="54"/>
      <c r="CY1375" s="54"/>
      <c r="CZ1375" s="54"/>
      <c r="DA1375" s="54"/>
      <c r="DB1375" s="54"/>
      <c r="DC1375" s="54"/>
      <c r="DD1375" s="54"/>
      <c r="DE1375" s="54"/>
      <c r="DF1375" s="54"/>
      <c r="DG1375" s="54"/>
      <c r="DH1375" s="54"/>
      <c r="DI1375" s="54"/>
      <c r="DJ1375" s="54"/>
      <c r="DK1375" s="54"/>
      <c r="DL1375" s="54"/>
      <c r="DM1375" s="54"/>
      <c r="DN1375" s="54"/>
      <c r="DO1375" s="54"/>
      <c r="DP1375" s="54"/>
      <c r="DQ1375" s="54"/>
      <c r="DR1375" s="54"/>
      <c r="DS1375" s="54"/>
      <c r="DT1375" s="54"/>
      <c r="DU1375" s="54"/>
      <c r="DV1375" s="54"/>
      <c r="DW1375" s="54"/>
      <c r="DX1375" s="54"/>
      <c r="DY1375" s="54"/>
      <c r="DZ1375" s="54"/>
      <c r="EA1375" s="54"/>
      <c r="EB1375" s="54"/>
      <c r="EC1375" s="54"/>
      <c r="ED1375" s="54"/>
      <c r="EE1375" s="54"/>
      <c r="EF1375" s="54"/>
      <c r="EG1375" s="54"/>
      <c r="EH1375" s="54"/>
      <c r="EI1375" s="54"/>
      <c r="EJ1375" s="54"/>
      <c r="EK1375" s="54"/>
      <c r="EL1375" s="54"/>
      <c r="EM1375" s="54"/>
      <c r="EN1375" s="54"/>
      <c r="EO1375" s="54"/>
      <c r="EP1375" s="54"/>
      <c r="EQ1375" s="54"/>
      <c r="ER1375" s="54"/>
      <c r="ES1375" s="54"/>
      <c r="ET1375" s="54"/>
      <c r="EU1375" s="54"/>
      <c r="EV1375" s="54"/>
      <c r="EW1375" s="54"/>
      <c r="EX1375" s="54"/>
      <c r="EY1375" s="54"/>
      <c r="EZ1375" s="54"/>
      <c r="FA1375" s="54"/>
      <c r="FB1375" s="54"/>
      <c r="FC1375" s="54"/>
      <c r="FD1375" s="54"/>
      <c r="FE1375" s="54"/>
      <c r="FF1375" s="54"/>
      <c r="FG1375" s="54"/>
      <c r="FH1375" s="54"/>
      <c r="FI1375" s="54"/>
      <c r="FJ1375" s="54"/>
      <c r="FK1375" s="54"/>
      <c r="FL1375" s="54"/>
      <c r="FM1375" s="54"/>
      <c r="FN1375" s="54"/>
      <c r="FO1375" s="54"/>
      <c r="FP1375" s="54"/>
      <c r="FQ1375" s="54"/>
      <c r="FR1375" s="54"/>
      <c r="FS1375" s="54"/>
      <c r="FT1375" s="54"/>
      <c r="FU1375" s="54"/>
      <c r="FV1375" s="54"/>
      <c r="FW1375" s="54"/>
      <c r="FX1375" s="54"/>
      <c r="FY1375" s="54"/>
      <c r="FZ1375" s="54"/>
      <c r="GA1375" s="54"/>
      <c r="GB1375" s="54"/>
      <c r="GC1375" s="54"/>
      <c r="GD1375" s="54"/>
      <c r="GE1375" s="54"/>
      <c r="GF1375" s="54"/>
      <c r="GG1375" s="54"/>
      <c r="GH1375" s="54"/>
      <c r="GI1375" s="54"/>
      <c r="GJ1375" s="54"/>
      <c r="GK1375" s="54"/>
      <c r="GL1375" s="54"/>
      <c r="GM1375" s="54"/>
      <c r="GN1375" s="54"/>
      <c r="GO1375" s="54"/>
      <c r="GP1375" s="54"/>
      <c r="GQ1375" s="54"/>
      <c r="GR1375" s="54"/>
      <c r="GS1375" s="54"/>
      <c r="GT1375" s="54"/>
      <c r="GU1375" s="54"/>
      <c r="GV1375" s="54"/>
      <c r="GW1375" s="54"/>
      <c r="GX1375" s="54"/>
      <c r="GY1375" s="54"/>
      <c r="GZ1375" s="54"/>
      <c r="HA1375" s="54"/>
      <c r="HB1375" s="54"/>
      <c r="HC1375" s="54"/>
      <c r="HD1375" s="54"/>
      <c r="HE1375" s="54"/>
      <c r="HF1375" s="54"/>
      <c r="HG1375" s="54"/>
      <c r="HH1375" s="54"/>
      <c r="HI1375" s="54"/>
      <c r="HJ1375" s="54"/>
      <c r="HK1375" s="54"/>
      <c r="HL1375" s="54"/>
      <c r="HM1375" s="54"/>
      <c r="HN1375" s="54"/>
      <c r="HO1375" s="54"/>
      <c r="HP1375" s="54"/>
      <c r="HQ1375" s="54"/>
      <c r="HR1375" s="54"/>
      <c r="HS1375" s="54"/>
      <c r="HT1375" s="54"/>
      <c r="HU1375" s="54"/>
      <c r="HV1375" s="54"/>
      <c r="HW1375" s="54"/>
      <c r="HX1375" s="54"/>
      <c r="HY1375" s="54"/>
      <c r="HZ1375" s="54"/>
      <c r="IA1375" s="54"/>
      <c r="IB1375" s="54"/>
      <c r="IC1375" s="54"/>
      <c r="ID1375" s="54"/>
      <c r="IE1375" s="54"/>
      <c r="IF1375" s="54"/>
      <c r="IG1375" s="54"/>
      <c r="IH1375" s="54"/>
      <c r="II1375" s="54"/>
      <c r="IJ1375" s="54"/>
      <c r="IK1375" s="54"/>
      <c r="IL1375" s="54"/>
      <c r="IM1375" s="54"/>
      <c r="IN1375" s="54"/>
      <c r="IO1375" s="54"/>
      <c r="IP1375" s="54"/>
      <c r="IQ1375" s="54"/>
      <c r="IR1375" s="54"/>
      <c r="IS1375" s="54"/>
      <c r="IT1375" s="54"/>
      <c r="IU1375" s="54"/>
      <c r="IV1375" s="54"/>
      <c r="IW1375" s="54"/>
      <c r="IX1375" s="54"/>
      <c r="IY1375" s="54"/>
      <c r="IZ1375" s="54"/>
      <c r="JA1375" s="16"/>
      <c r="JB1375" s="16"/>
      <c r="JC1375" s="16"/>
      <c r="JD1375" s="16"/>
    </row>
    <row r="1376" spans="1:264" s="6" customFormat="1" x14ac:dyDescent="0.25">
      <c r="A1376" s="55">
        <v>1372</v>
      </c>
      <c r="B1376" s="56">
        <f>ESTUDIANTES!B1376</f>
        <v>0</v>
      </c>
      <c r="C1376" s="56">
        <f>ESTUDIANTES!C1376</f>
        <v>0</v>
      </c>
      <c r="D1376" s="97">
        <f>ESTUDIANTES!D1376</f>
        <v>0</v>
      </c>
      <c r="E1376" s="97"/>
      <c r="F1376" s="97"/>
      <c r="G1376" s="97"/>
      <c r="H1376" s="57">
        <f>ESTUDIANTES!H1376</f>
        <v>0</v>
      </c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  <c r="AL1376" s="54"/>
      <c r="AM1376" s="54"/>
      <c r="AN1376" s="54"/>
      <c r="AO1376" s="54"/>
      <c r="AP1376" s="54"/>
      <c r="AQ1376" s="54"/>
      <c r="AR1376" s="54"/>
      <c r="AS1376" s="54"/>
      <c r="AT1376" s="54"/>
      <c r="AU1376" s="54"/>
      <c r="AV1376" s="54"/>
      <c r="AW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  <c r="BO1376" s="54"/>
      <c r="BP1376" s="54"/>
      <c r="BQ1376" s="54"/>
      <c r="BR1376" s="54"/>
      <c r="BS1376" s="54"/>
      <c r="BT1376" s="54"/>
      <c r="BU1376" s="54"/>
      <c r="BV1376" s="54"/>
      <c r="BW1376" s="54"/>
      <c r="BX1376" s="54"/>
      <c r="BY1376" s="54"/>
      <c r="BZ1376" s="54"/>
      <c r="CA1376" s="54"/>
      <c r="CB1376" s="54"/>
      <c r="CC1376" s="54"/>
      <c r="CD1376" s="54"/>
      <c r="CE1376" s="54"/>
      <c r="CF1376" s="54"/>
      <c r="CG1376" s="54"/>
      <c r="CH1376" s="54"/>
      <c r="CI1376" s="54"/>
      <c r="CJ1376" s="54"/>
      <c r="CK1376" s="54"/>
      <c r="CL1376" s="54"/>
      <c r="CM1376" s="54"/>
      <c r="CN1376" s="54"/>
      <c r="CO1376" s="54"/>
      <c r="CP1376" s="54"/>
      <c r="CQ1376" s="54"/>
      <c r="CR1376" s="54"/>
      <c r="CS1376" s="54"/>
      <c r="CT1376" s="54"/>
      <c r="CU1376" s="54"/>
      <c r="CV1376" s="54"/>
      <c r="CW1376" s="54"/>
      <c r="CX1376" s="54"/>
      <c r="CY1376" s="54"/>
      <c r="CZ1376" s="54"/>
      <c r="DA1376" s="54"/>
      <c r="DB1376" s="54"/>
      <c r="DC1376" s="54"/>
      <c r="DD1376" s="54"/>
      <c r="DE1376" s="54"/>
      <c r="DF1376" s="54"/>
      <c r="DG1376" s="54"/>
      <c r="DH1376" s="54"/>
      <c r="DI1376" s="54"/>
      <c r="DJ1376" s="54"/>
      <c r="DK1376" s="54"/>
      <c r="DL1376" s="54"/>
      <c r="DM1376" s="54"/>
      <c r="DN1376" s="54"/>
      <c r="DO1376" s="54"/>
      <c r="DP1376" s="54"/>
      <c r="DQ1376" s="54"/>
      <c r="DR1376" s="54"/>
      <c r="DS1376" s="54"/>
      <c r="DT1376" s="54"/>
      <c r="DU1376" s="54"/>
      <c r="DV1376" s="54"/>
      <c r="DW1376" s="54"/>
      <c r="DX1376" s="54"/>
      <c r="DY1376" s="54"/>
      <c r="DZ1376" s="54"/>
      <c r="EA1376" s="54"/>
      <c r="EB1376" s="54"/>
      <c r="EC1376" s="54"/>
      <c r="ED1376" s="54"/>
      <c r="EE1376" s="54"/>
      <c r="EF1376" s="54"/>
      <c r="EG1376" s="54"/>
      <c r="EH1376" s="54"/>
      <c r="EI1376" s="54"/>
      <c r="EJ1376" s="54"/>
      <c r="EK1376" s="54"/>
      <c r="EL1376" s="54"/>
      <c r="EM1376" s="54"/>
      <c r="EN1376" s="54"/>
      <c r="EO1376" s="54"/>
      <c r="EP1376" s="54"/>
      <c r="EQ1376" s="54"/>
      <c r="ER1376" s="54"/>
      <c r="ES1376" s="54"/>
      <c r="ET1376" s="54"/>
      <c r="EU1376" s="54"/>
      <c r="EV1376" s="54"/>
      <c r="EW1376" s="54"/>
      <c r="EX1376" s="54"/>
      <c r="EY1376" s="54"/>
      <c r="EZ1376" s="54"/>
      <c r="FA1376" s="54"/>
      <c r="FB1376" s="54"/>
      <c r="FC1376" s="54"/>
      <c r="FD1376" s="54"/>
      <c r="FE1376" s="54"/>
      <c r="FF1376" s="54"/>
      <c r="FG1376" s="54"/>
      <c r="FH1376" s="54"/>
      <c r="FI1376" s="54"/>
      <c r="FJ1376" s="54"/>
      <c r="FK1376" s="54"/>
      <c r="FL1376" s="54"/>
      <c r="FM1376" s="54"/>
      <c r="FN1376" s="54"/>
      <c r="FO1376" s="54"/>
      <c r="FP1376" s="54"/>
      <c r="FQ1376" s="54"/>
      <c r="FR1376" s="54"/>
      <c r="FS1376" s="54"/>
      <c r="FT1376" s="54"/>
      <c r="FU1376" s="54"/>
      <c r="FV1376" s="54"/>
      <c r="FW1376" s="54"/>
      <c r="FX1376" s="54"/>
      <c r="FY1376" s="54"/>
      <c r="FZ1376" s="54"/>
      <c r="GA1376" s="54"/>
      <c r="GB1376" s="54"/>
      <c r="GC1376" s="54"/>
      <c r="GD1376" s="54"/>
      <c r="GE1376" s="54"/>
      <c r="GF1376" s="54"/>
      <c r="GG1376" s="54"/>
      <c r="GH1376" s="54"/>
      <c r="GI1376" s="54"/>
      <c r="GJ1376" s="54"/>
      <c r="GK1376" s="54"/>
      <c r="GL1376" s="54"/>
      <c r="GM1376" s="54"/>
      <c r="GN1376" s="54"/>
      <c r="GO1376" s="54"/>
      <c r="GP1376" s="54"/>
      <c r="GQ1376" s="54"/>
      <c r="GR1376" s="54"/>
      <c r="GS1376" s="54"/>
      <c r="GT1376" s="54"/>
      <c r="GU1376" s="54"/>
      <c r="GV1376" s="54"/>
      <c r="GW1376" s="54"/>
      <c r="GX1376" s="54"/>
      <c r="GY1376" s="54"/>
      <c r="GZ1376" s="54"/>
      <c r="HA1376" s="54"/>
      <c r="HB1376" s="54"/>
      <c r="HC1376" s="54"/>
      <c r="HD1376" s="54"/>
      <c r="HE1376" s="54"/>
      <c r="HF1376" s="54"/>
      <c r="HG1376" s="54"/>
      <c r="HH1376" s="54"/>
      <c r="HI1376" s="54"/>
      <c r="HJ1376" s="54"/>
      <c r="HK1376" s="54"/>
      <c r="HL1376" s="54"/>
      <c r="HM1376" s="54"/>
      <c r="HN1376" s="54"/>
      <c r="HO1376" s="54"/>
      <c r="HP1376" s="54"/>
      <c r="HQ1376" s="54"/>
      <c r="HR1376" s="54"/>
      <c r="HS1376" s="54"/>
      <c r="HT1376" s="54"/>
      <c r="HU1376" s="54"/>
      <c r="HV1376" s="54"/>
      <c r="HW1376" s="54"/>
      <c r="HX1376" s="54"/>
      <c r="HY1376" s="54"/>
      <c r="HZ1376" s="54"/>
      <c r="IA1376" s="54"/>
      <c r="IB1376" s="54"/>
      <c r="IC1376" s="54"/>
      <c r="ID1376" s="54"/>
      <c r="IE1376" s="54"/>
      <c r="IF1376" s="54"/>
      <c r="IG1376" s="54"/>
      <c r="IH1376" s="54"/>
      <c r="II1376" s="54"/>
      <c r="IJ1376" s="54"/>
      <c r="IK1376" s="54"/>
      <c r="IL1376" s="54"/>
      <c r="IM1376" s="54"/>
      <c r="IN1376" s="54"/>
      <c r="IO1376" s="54"/>
      <c r="IP1376" s="54"/>
      <c r="IQ1376" s="54"/>
      <c r="IR1376" s="54"/>
      <c r="IS1376" s="54"/>
      <c r="IT1376" s="54"/>
      <c r="IU1376" s="54"/>
      <c r="IV1376" s="54"/>
      <c r="IW1376" s="54"/>
      <c r="IX1376" s="54"/>
      <c r="IY1376" s="54"/>
      <c r="IZ1376" s="54"/>
      <c r="JA1376" s="16"/>
      <c r="JB1376" s="16"/>
      <c r="JC1376" s="16"/>
      <c r="JD1376" s="16"/>
    </row>
    <row r="1377" spans="1:264" s="6" customFormat="1" x14ac:dyDescent="0.25">
      <c r="A1377" s="55">
        <v>1373</v>
      </c>
      <c r="B1377" s="56">
        <f>ESTUDIANTES!B1377</f>
        <v>0</v>
      </c>
      <c r="C1377" s="56">
        <f>ESTUDIANTES!C1377</f>
        <v>0</v>
      </c>
      <c r="D1377" s="97">
        <f>ESTUDIANTES!D1377</f>
        <v>0</v>
      </c>
      <c r="E1377" s="97"/>
      <c r="F1377" s="97"/>
      <c r="G1377" s="97"/>
      <c r="H1377" s="57">
        <f>ESTUDIANTES!H1377</f>
        <v>0</v>
      </c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  <c r="AL1377" s="54"/>
      <c r="AM1377" s="54"/>
      <c r="AN1377" s="54"/>
      <c r="AO1377" s="54"/>
      <c r="AP1377" s="54"/>
      <c r="AQ1377" s="54"/>
      <c r="AR1377" s="54"/>
      <c r="AS1377" s="54"/>
      <c r="AT1377" s="54"/>
      <c r="AU1377" s="54"/>
      <c r="AV1377" s="54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4"/>
      <c r="BW1377" s="54"/>
      <c r="BX1377" s="54"/>
      <c r="BY1377" s="54"/>
      <c r="BZ1377" s="54"/>
      <c r="CA1377" s="54"/>
      <c r="CB1377" s="54"/>
      <c r="CC1377" s="54"/>
      <c r="CD1377" s="54"/>
      <c r="CE1377" s="54"/>
      <c r="CF1377" s="54"/>
      <c r="CG1377" s="54"/>
      <c r="CH1377" s="54"/>
      <c r="CI1377" s="54"/>
      <c r="CJ1377" s="54"/>
      <c r="CK1377" s="54"/>
      <c r="CL1377" s="54"/>
      <c r="CM1377" s="54"/>
      <c r="CN1377" s="54"/>
      <c r="CO1377" s="54"/>
      <c r="CP1377" s="54"/>
      <c r="CQ1377" s="54"/>
      <c r="CR1377" s="54"/>
      <c r="CS1377" s="54"/>
      <c r="CT1377" s="54"/>
      <c r="CU1377" s="54"/>
      <c r="CV1377" s="54"/>
      <c r="CW1377" s="54"/>
      <c r="CX1377" s="54"/>
      <c r="CY1377" s="54"/>
      <c r="CZ1377" s="54"/>
      <c r="DA1377" s="54"/>
      <c r="DB1377" s="54"/>
      <c r="DC1377" s="54"/>
      <c r="DD1377" s="54"/>
      <c r="DE1377" s="54"/>
      <c r="DF1377" s="54"/>
      <c r="DG1377" s="54"/>
      <c r="DH1377" s="54"/>
      <c r="DI1377" s="54"/>
      <c r="DJ1377" s="54"/>
      <c r="DK1377" s="54"/>
      <c r="DL1377" s="54"/>
      <c r="DM1377" s="54"/>
      <c r="DN1377" s="54"/>
      <c r="DO1377" s="54"/>
      <c r="DP1377" s="54"/>
      <c r="DQ1377" s="54"/>
      <c r="DR1377" s="54"/>
      <c r="DS1377" s="54"/>
      <c r="DT1377" s="54"/>
      <c r="DU1377" s="54"/>
      <c r="DV1377" s="54"/>
      <c r="DW1377" s="54"/>
      <c r="DX1377" s="54"/>
      <c r="DY1377" s="54"/>
      <c r="DZ1377" s="54"/>
      <c r="EA1377" s="54"/>
      <c r="EB1377" s="54"/>
      <c r="EC1377" s="54"/>
      <c r="ED1377" s="54"/>
      <c r="EE1377" s="54"/>
      <c r="EF1377" s="54"/>
      <c r="EG1377" s="54"/>
      <c r="EH1377" s="54"/>
      <c r="EI1377" s="54"/>
      <c r="EJ1377" s="54"/>
      <c r="EK1377" s="54"/>
      <c r="EL1377" s="54"/>
      <c r="EM1377" s="54"/>
      <c r="EN1377" s="54"/>
      <c r="EO1377" s="54"/>
      <c r="EP1377" s="54"/>
      <c r="EQ1377" s="54"/>
      <c r="ER1377" s="54"/>
      <c r="ES1377" s="54"/>
      <c r="ET1377" s="54"/>
      <c r="EU1377" s="54"/>
      <c r="EV1377" s="54"/>
      <c r="EW1377" s="54"/>
      <c r="EX1377" s="54"/>
      <c r="EY1377" s="54"/>
      <c r="EZ1377" s="54"/>
      <c r="FA1377" s="54"/>
      <c r="FB1377" s="54"/>
      <c r="FC1377" s="54"/>
      <c r="FD1377" s="54"/>
      <c r="FE1377" s="54"/>
      <c r="FF1377" s="54"/>
      <c r="FG1377" s="54"/>
      <c r="FH1377" s="54"/>
      <c r="FI1377" s="54"/>
      <c r="FJ1377" s="54"/>
      <c r="FK1377" s="54"/>
      <c r="FL1377" s="54"/>
      <c r="FM1377" s="54"/>
      <c r="FN1377" s="54"/>
      <c r="FO1377" s="54"/>
      <c r="FP1377" s="54"/>
      <c r="FQ1377" s="54"/>
      <c r="FR1377" s="54"/>
      <c r="FS1377" s="54"/>
      <c r="FT1377" s="54"/>
      <c r="FU1377" s="54"/>
      <c r="FV1377" s="54"/>
      <c r="FW1377" s="54"/>
      <c r="FX1377" s="54"/>
      <c r="FY1377" s="54"/>
      <c r="FZ1377" s="54"/>
      <c r="GA1377" s="54"/>
      <c r="GB1377" s="54"/>
      <c r="GC1377" s="54"/>
      <c r="GD1377" s="54"/>
      <c r="GE1377" s="54"/>
      <c r="GF1377" s="54"/>
      <c r="GG1377" s="54"/>
      <c r="GH1377" s="54"/>
      <c r="GI1377" s="54"/>
      <c r="GJ1377" s="54"/>
      <c r="GK1377" s="54"/>
      <c r="GL1377" s="54"/>
      <c r="GM1377" s="54"/>
      <c r="GN1377" s="54"/>
      <c r="GO1377" s="54"/>
      <c r="GP1377" s="54"/>
      <c r="GQ1377" s="54"/>
      <c r="GR1377" s="54"/>
      <c r="GS1377" s="54"/>
      <c r="GT1377" s="54"/>
      <c r="GU1377" s="54"/>
      <c r="GV1377" s="54"/>
      <c r="GW1377" s="54"/>
      <c r="GX1377" s="54"/>
      <c r="GY1377" s="54"/>
      <c r="GZ1377" s="54"/>
      <c r="HA1377" s="54"/>
      <c r="HB1377" s="54"/>
      <c r="HC1377" s="54"/>
      <c r="HD1377" s="54"/>
      <c r="HE1377" s="54"/>
      <c r="HF1377" s="54"/>
      <c r="HG1377" s="54"/>
      <c r="HH1377" s="54"/>
      <c r="HI1377" s="54"/>
      <c r="HJ1377" s="54"/>
      <c r="HK1377" s="54"/>
      <c r="HL1377" s="54"/>
      <c r="HM1377" s="54"/>
      <c r="HN1377" s="54"/>
      <c r="HO1377" s="54"/>
      <c r="HP1377" s="54"/>
      <c r="HQ1377" s="54"/>
      <c r="HR1377" s="54"/>
      <c r="HS1377" s="54"/>
      <c r="HT1377" s="54"/>
      <c r="HU1377" s="54"/>
      <c r="HV1377" s="54"/>
      <c r="HW1377" s="54"/>
      <c r="HX1377" s="54"/>
      <c r="HY1377" s="54"/>
      <c r="HZ1377" s="54"/>
      <c r="IA1377" s="54"/>
      <c r="IB1377" s="54"/>
      <c r="IC1377" s="54"/>
      <c r="ID1377" s="54"/>
      <c r="IE1377" s="54"/>
      <c r="IF1377" s="54"/>
      <c r="IG1377" s="54"/>
      <c r="IH1377" s="54"/>
      <c r="II1377" s="54"/>
      <c r="IJ1377" s="54"/>
      <c r="IK1377" s="54"/>
      <c r="IL1377" s="54"/>
      <c r="IM1377" s="54"/>
      <c r="IN1377" s="54"/>
      <c r="IO1377" s="54"/>
      <c r="IP1377" s="54"/>
      <c r="IQ1377" s="54"/>
      <c r="IR1377" s="54"/>
      <c r="IS1377" s="54"/>
      <c r="IT1377" s="54"/>
      <c r="IU1377" s="54"/>
      <c r="IV1377" s="54"/>
      <c r="IW1377" s="54"/>
      <c r="IX1377" s="54"/>
      <c r="IY1377" s="54"/>
      <c r="IZ1377" s="54"/>
      <c r="JA1377" s="16"/>
      <c r="JB1377" s="16"/>
      <c r="JC1377" s="16"/>
      <c r="JD1377" s="16"/>
    </row>
    <row r="1378" spans="1:264" s="6" customFormat="1" x14ac:dyDescent="0.25">
      <c r="A1378" s="55">
        <v>1374</v>
      </c>
      <c r="B1378" s="56">
        <f>ESTUDIANTES!B1378</f>
        <v>0</v>
      </c>
      <c r="C1378" s="56">
        <f>ESTUDIANTES!C1378</f>
        <v>0</v>
      </c>
      <c r="D1378" s="97">
        <f>ESTUDIANTES!D1378</f>
        <v>0</v>
      </c>
      <c r="E1378" s="97"/>
      <c r="F1378" s="97"/>
      <c r="G1378" s="97"/>
      <c r="H1378" s="57">
        <f>ESTUDIANTES!H1378</f>
        <v>0</v>
      </c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  <c r="AL1378" s="54"/>
      <c r="AM1378" s="54"/>
      <c r="AN1378" s="54"/>
      <c r="AO1378" s="54"/>
      <c r="AP1378" s="54"/>
      <c r="AQ1378" s="54"/>
      <c r="AR1378" s="54"/>
      <c r="AS1378" s="54"/>
      <c r="AT1378" s="54"/>
      <c r="AU1378" s="54"/>
      <c r="AV1378" s="54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  <c r="BO1378" s="54"/>
      <c r="BP1378" s="54"/>
      <c r="BQ1378" s="54"/>
      <c r="BR1378" s="54"/>
      <c r="BS1378" s="54"/>
      <c r="BT1378" s="54"/>
      <c r="BU1378" s="54"/>
      <c r="BV1378" s="54"/>
      <c r="BW1378" s="54"/>
      <c r="BX1378" s="54"/>
      <c r="BY1378" s="54"/>
      <c r="BZ1378" s="54"/>
      <c r="CA1378" s="54"/>
      <c r="CB1378" s="54"/>
      <c r="CC1378" s="54"/>
      <c r="CD1378" s="54"/>
      <c r="CE1378" s="54"/>
      <c r="CF1378" s="54"/>
      <c r="CG1378" s="54"/>
      <c r="CH1378" s="54"/>
      <c r="CI1378" s="54"/>
      <c r="CJ1378" s="54"/>
      <c r="CK1378" s="54"/>
      <c r="CL1378" s="54"/>
      <c r="CM1378" s="54"/>
      <c r="CN1378" s="54"/>
      <c r="CO1378" s="54"/>
      <c r="CP1378" s="54"/>
      <c r="CQ1378" s="54"/>
      <c r="CR1378" s="54"/>
      <c r="CS1378" s="54"/>
      <c r="CT1378" s="54"/>
      <c r="CU1378" s="54"/>
      <c r="CV1378" s="54"/>
      <c r="CW1378" s="54"/>
      <c r="CX1378" s="54"/>
      <c r="CY1378" s="54"/>
      <c r="CZ1378" s="54"/>
      <c r="DA1378" s="54"/>
      <c r="DB1378" s="54"/>
      <c r="DC1378" s="54"/>
      <c r="DD1378" s="54"/>
      <c r="DE1378" s="54"/>
      <c r="DF1378" s="54"/>
      <c r="DG1378" s="54"/>
      <c r="DH1378" s="54"/>
      <c r="DI1378" s="54"/>
      <c r="DJ1378" s="54"/>
      <c r="DK1378" s="54"/>
      <c r="DL1378" s="54"/>
      <c r="DM1378" s="54"/>
      <c r="DN1378" s="54"/>
      <c r="DO1378" s="54"/>
      <c r="DP1378" s="54"/>
      <c r="DQ1378" s="54"/>
      <c r="DR1378" s="54"/>
      <c r="DS1378" s="54"/>
      <c r="DT1378" s="54"/>
      <c r="DU1378" s="54"/>
      <c r="DV1378" s="54"/>
      <c r="DW1378" s="54"/>
      <c r="DX1378" s="54"/>
      <c r="DY1378" s="54"/>
      <c r="DZ1378" s="54"/>
      <c r="EA1378" s="54"/>
      <c r="EB1378" s="54"/>
      <c r="EC1378" s="54"/>
      <c r="ED1378" s="54"/>
      <c r="EE1378" s="54"/>
      <c r="EF1378" s="54"/>
      <c r="EG1378" s="54"/>
      <c r="EH1378" s="54"/>
      <c r="EI1378" s="54"/>
      <c r="EJ1378" s="54"/>
      <c r="EK1378" s="54"/>
      <c r="EL1378" s="54"/>
      <c r="EM1378" s="54"/>
      <c r="EN1378" s="54"/>
      <c r="EO1378" s="54"/>
      <c r="EP1378" s="54"/>
      <c r="EQ1378" s="54"/>
      <c r="ER1378" s="54"/>
      <c r="ES1378" s="54"/>
      <c r="ET1378" s="54"/>
      <c r="EU1378" s="54"/>
      <c r="EV1378" s="54"/>
      <c r="EW1378" s="54"/>
      <c r="EX1378" s="54"/>
      <c r="EY1378" s="54"/>
      <c r="EZ1378" s="54"/>
      <c r="FA1378" s="54"/>
      <c r="FB1378" s="54"/>
      <c r="FC1378" s="54"/>
      <c r="FD1378" s="54"/>
      <c r="FE1378" s="54"/>
      <c r="FF1378" s="54"/>
      <c r="FG1378" s="54"/>
      <c r="FH1378" s="54"/>
      <c r="FI1378" s="54"/>
      <c r="FJ1378" s="54"/>
      <c r="FK1378" s="54"/>
      <c r="FL1378" s="54"/>
      <c r="FM1378" s="54"/>
      <c r="FN1378" s="54"/>
      <c r="FO1378" s="54"/>
      <c r="FP1378" s="54"/>
      <c r="FQ1378" s="54"/>
      <c r="FR1378" s="54"/>
      <c r="FS1378" s="54"/>
      <c r="FT1378" s="54"/>
      <c r="FU1378" s="54"/>
      <c r="FV1378" s="54"/>
      <c r="FW1378" s="54"/>
      <c r="FX1378" s="54"/>
      <c r="FY1378" s="54"/>
      <c r="FZ1378" s="54"/>
      <c r="GA1378" s="54"/>
      <c r="GB1378" s="54"/>
      <c r="GC1378" s="54"/>
      <c r="GD1378" s="54"/>
      <c r="GE1378" s="54"/>
      <c r="GF1378" s="54"/>
      <c r="GG1378" s="54"/>
      <c r="GH1378" s="54"/>
      <c r="GI1378" s="54"/>
      <c r="GJ1378" s="54"/>
      <c r="GK1378" s="54"/>
      <c r="GL1378" s="54"/>
      <c r="GM1378" s="54"/>
      <c r="GN1378" s="54"/>
      <c r="GO1378" s="54"/>
      <c r="GP1378" s="54"/>
      <c r="GQ1378" s="54"/>
      <c r="GR1378" s="54"/>
      <c r="GS1378" s="54"/>
      <c r="GT1378" s="54"/>
      <c r="GU1378" s="54"/>
      <c r="GV1378" s="54"/>
      <c r="GW1378" s="54"/>
      <c r="GX1378" s="54"/>
      <c r="GY1378" s="54"/>
      <c r="GZ1378" s="54"/>
      <c r="HA1378" s="54"/>
      <c r="HB1378" s="54"/>
      <c r="HC1378" s="54"/>
      <c r="HD1378" s="54"/>
      <c r="HE1378" s="54"/>
      <c r="HF1378" s="54"/>
      <c r="HG1378" s="54"/>
      <c r="HH1378" s="54"/>
      <c r="HI1378" s="54"/>
      <c r="HJ1378" s="54"/>
      <c r="HK1378" s="54"/>
      <c r="HL1378" s="54"/>
      <c r="HM1378" s="54"/>
      <c r="HN1378" s="54"/>
      <c r="HO1378" s="54"/>
      <c r="HP1378" s="54"/>
      <c r="HQ1378" s="54"/>
      <c r="HR1378" s="54"/>
      <c r="HS1378" s="54"/>
      <c r="HT1378" s="54"/>
      <c r="HU1378" s="54"/>
      <c r="HV1378" s="54"/>
      <c r="HW1378" s="54"/>
      <c r="HX1378" s="54"/>
      <c r="HY1378" s="54"/>
      <c r="HZ1378" s="54"/>
      <c r="IA1378" s="54"/>
      <c r="IB1378" s="54"/>
      <c r="IC1378" s="54"/>
      <c r="ID1378" s="54"/>
      <c r="IE1378" s="54"/>
      <c r="IF1378" s="54"/>
      <c r="IG1378" s="54"/>
      <c r="IH1378" s="54"/>
      <c r="II1378" s="54"/>
      <c r="IJ1378" s="54"/>
      <c r="IK1378" s="54"/>
      <c r="IL1378" s="54"/>
      <c r="IM1378" s="54"/>
      <c r="IN1378" s="54"/>
      <c r="IO1378" s="54"/>
      <c r="IP1378" s="54"/>
      <c r="IQ1378" s="54"/>
      <c r="IR1378" s="54"/>
      <c r="IS1378" s="54"/>
      <c r="IT1378" s="54"/>
      <c r="IU1378" s="54"/>
      <c r="IV1378" s="54"/>
      <c r="IW1378" s="54"/>
      <c r="IX1378" s="54"/>
      <c r="IY1378" s="54"/>
      <c r="IZ1378" s="54"/>
      <c r="JA1378" s="16"/>
      <c r="JB1378" s="16"/>
      <c r="JC1378" s="16"/>
      <c r="JD1378" s="16"/>
    </row>
    <row r="1379" spans="1:264" s="6" customFormat="1" x14ac:dyDescent="0.25">
      <c r="A1379" s="55">
        <v>1375</v>
      </c>
      <c r="B1379" s="56">
        <f>ESTUDIANTES!B1379</f>
        <v>0</v>
      </c>
      <c r="C1379" s="56">
        <f>ESTUDIANTES!C1379</f>
        <v>0</v>
      </c>
      <c r="D1379" s="97">
        <f>ESTUDIANTES!D1379</f>
        <v>0</v>
      </c>
      <c r="E1379" s="97"/>
      <c r="F1379" s="97"/>
      <c r="G1379" s="97"/>
      <c r="H1379" s="57">
        <f>ESTUDIANTES!H1379</f>
        <v>0</v>
      </c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  <c r="AL1379" s="54"/>
      <c r="AM1379" s="54"/>
      <c r="AN1379" s="54"/>
      <c r="AO1379" s="54"/>
      <c r="AP1379" s="54"/>
      <c r="AQ1379" s="54"/>
      <c r="AR1379" s="54"/>
      <c r="AS1379" s="54"/>
      <c r="AT1379" s="54"/>
      <c r="AU1379" s="54"/>
      <c r="AV1379" s="54"/>
      <c r="AW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  <c r="BO1379" s="54"/>
      <c r="BP1379" s="54"/>
      <c r="BQ1379" s="54"/>
      <c r="BR1379" s="54"/>
      <c r="BS1379" s="54"/>
      <c r="BT1379" s="54"/>
      <c r="BU1379" s="54"/>
      <c r="BV1379" s="54"/>
      <c r="BW1379" s="54"/>
      <c r="BX1379" s="54"/>
      <c r="BY1379" s="54"/>
      <c r="BZ1379" s="54"/>
      <c r="CA1379" s="54"/>
      <c r="CB1379" s="54"/>
      <c r="CC1379" s="54"/>
      <c r="CD1379" s="54"/>
      <c r="CE1379" s="54"/>
      <c r="CF1379" s="54"/>
      <c r="CG1379" s="54"/>
      <c r="CH1379" s="54"/>
      <c r="CI1379" s="54"/>
      <c r="CJ1379" s="54"/>
      <c r="CK1379" s="54"/>
      <c r="CL1379" s="54"/>
      <c r="CM1379" s="54"/>
      <c r="CN1379" s="54"/>
      <c r="CO1379" s="54"/>
      <c r="CP1379" s="54"/>
      <c r="CQ1379" s="54"/>
      <c r="CR1379" s="54"/>
      <c r="CS1379" s="54"/>
      <c r="CT1379" s="54"/>
      <c r="CU1379" s="54"/>
      <c r="CV1379" s="54"/>
      <c r="CW1379" s="54"/>
      <c r="CX1379" s="54"/>
      <c r="CY1379" s="54"/>
      <c r="CZ1379" s="54"/>
      <c r="DA1379" s="54"/>
      <c r="DB1379" s="54"/>
      <c r="DC1379" s="54"/>
      <c r="DD1379" s="54"/>
      <c r="DE1379" s="54"/>
      <c r="DF1379" s="54"/>
      <c r="DG1379" s="54"/>
      <c r="DH1379" s="54"/>
      <c r="DI1379" s="54"/>
      <c r="DJ1379" s="54"/>
      <c r="DK1379" s="54"/>
      <c r="DL1379" s="54"/>
      <c r="DM1379" s="54"/>
      <c r="DN1379" s="54"/>
      <c r="DO1379" s="54"/>
      <c r="DP1379" s="54"/>
      <c r="DQ1379" s="54"/>
      <c r="DR1379" s="54"/>
      <c r="DS1379" s="54"/>
      <c r="DT1379" s="54"/>
      <c r="DU1379" s="54"/>
      <c r="DV1379" s="54"/>
      <c r="DW1379" s="54"/>
      <c r="DX1379" s="54"/>
      <c r="DY1379" s="54"/>
      <c r="DZ1379" s="54"/>
      <c r="EA1379" s="54"/>
      <c r="EB1379" s="54"/>
      <c r="EC1379" s="54"/>
      <c r="ED1379" s="54"/>
      <c r="EE1379" s="54"/>
      <c r="EF1379" s="54"/>
      <c r="EG1379" s="54"/>
      <c r="EH1379" s="54"/>
      <c r="EI1379" s="54"/>
      <c r="EJ1379" s="54"/>
      <c r="EK1379" s="54"/>
      <c r="EL1379" s="54"/>
      <c r="EM1379" s="54"/>
      <c r="EN1379" s="54"/>
      <c r="EO1379" s="54"/>
      <c r="EP1379" s="54"/>
      <c r="EQ1379" s="54"/>
      <c r="ER1379" s="54"/>
      <c r="ES1379" s="54"/>
      <c r="ET1379" s="54"/>
      <c r="EU1379" s="54"/>
      <c r="EV1379" s="54"/>
      <c r="EW1379" s="54"/>
      <c r="EX1379" s="54"/>
      <c r="EY1379" s="54"/>
      <c r="EZ1379" s="54"/>
      <c r="FA1379" s="54"/>
      <c r="FB1379" s="54"/>
      <c r="FC1379" s="54"/>
      <c r="FD1379" s="54"/>
      <c r="FE1379" s="54"/>
      <c r="FF1379" s="54"/>
      <c r="FG1379" s="54"/>
      <c r="FH1379" s="54"/>
      <c r="FI1379" s="54"/>
      <c r="FJ1379" s="54"/>
      <c r="FK1379" s="54"/>
      <c r="FL1379" s="54"/>
      <c r="FM1379" s="54"/>
      <c r="FN1379" s="54"/>
      <c r="FO1379" s="54"/>
      <c r="FP1379" s="54"/>
      <c r="FQ1379" s="54"/>
      <c r="FR1379" s="54"/>
      <c r="FS1379" s="54"/>
      <c r="FT1379" s="54"/>
      <c r="FU1379" s="54"/>
      <c r="FV1379" s="54"/>
      <c r="FW1379" s="54"/>
      <c r="FX1379" s="54"/>
      <c r="FY1379" s="54"/>
      <c r="FZ1379" s="54"/>
      <c r="GA1379" s="54"/>
      <c r="GB1379" s="54"/>
      <c r="GC1379" s="54"/>
      <c r="GD1379" s="54"/>
      <c r="GE1379" s="54"/>
      <c r="GF1379" s="54"/>
      <c r="GG1379" s="54"/>
      <c r="GH1379" s="54"/>
      <c r="GI1379" s="54"/>
      <c r="GJ1379" s="54"/>
      <c r="GK1379" s="54"/>
      <c r="GL1379" s="54"/>
      <c r="GM1379" s="54"/>
      <c r="GN1379" s="54"/>
      <c r="GO1379" s="54"/>
      <c r="GP1379" s="54"/>
      <c r="GQ1379" s="54"/>
      <c r="GR1379" s="54"/>
      <c r="GS1379" s="54"/>
      <c r="GT1379" s="54"/>
      <c r="GU1379" s="54"/>
      <c r="GV1379" s="54"/>
      <c r="GW1379" s="54"/>
      <c r="GX1379" s="54"/>
      <c r="GY1379" s="54"/>
      <c r="GZ1379" s="54"/>
      <c r="HA1379" s="54"/>
      <c r="HB1379" s="54"/>
      <c r="HC1379" s="54"/>
      <c r="HD1379" s="54"/>
      <c r="HE1379" s="54"/>
      <c r="HF1379" s="54"/>
      <c r="HG1379" s="54"/>
      <c r="HH1379" s="54"/>
      <c r="HI1379" s="54"/>
      <c r="HJ1379" s="54"/>
      <c r="HK1379" s="54"/>
      <c r="HL1379" s="54"/>
      <c r="HM1379" s="54"/>
      <c r="HN1379" s="54"/>
      <c r="HO1379" s="54"/>
      <c r="HP1379" s="54"/>
      <c r="HQ1379" s="54"/>
      <c r="HR1379" s="54"/>
      <c r="HS1379" s="54"/>
      <c r="HT1379" s="54"/>
      <c r="HU1379" s="54"/>
      <c r="HV1379" s="54"/>
      <c r="HW1379" s="54"/>
      <c r="HX1379" s="54"/>
      <c r="HY1379" s="54"/>
      <c r="HZ1379" s="54"/>
      <c r="IA1379" s="54"/>
      <c r="IB1379" s="54"/>
      <c r="IC1379" s="54"/>
      <c r="ID1379" s="54"/>
      <c r="IE1379" s="54"/>
      <c r="IF1379" s="54"/>
      <c r="IG1379" s="54"/>
      <c r="IH1379" s="54"/>
      <c r="II1379" s="54"/>
      <c r="IJ1379" s="54"/>
      <c r="IK1379" s="54"/>
      <c r="IL1379" s="54"/>
      <c r="IM1379" s="54"/>
      <c r="IN1379" s="54"/>
      <c r="IO1379" s="54"/>
      <c r="IP1379" s="54"/>
      <c r="IQ1379" s="54"/>
      <c r="IR1379" s="54"/>
      <c r="IS1379" s="54"/>
      <c r="IT1379" s="54"/>
      <c r="IU1379" s="54"/>
      <c r="IV1379" s="54"/>
      <c r="IW1379" s="54"/>
      <c r="IX1379" s="54"/>
      <c r="IY1379" s="54"/>
      <c r="IZ1379" s="54"/>
      <c r="JA1379" s="16"/>
      <c r="JB1379" s="16"/>
      <c r="JC1379" s="16"/>
      <c r="JD1379" s="16"/>
    </row>
    <row r="1380" spans="1:264" s="6" customFormat="1" x14ac:dyDescent="0.25">
      <c r="A1380" s="55">
        <v>1376</v>
      </c>
      <c r="B1380" s="56">
        <f>ESTUDIANTES!B1380</f>
        <v>0</v>
      </c>
      <c r="C1380" s="56">
        <f>ESTUDIANTES!C1380</f>
        <v>0</v>
      </c>
      <c r="D1380" s="97">
        <f>ESTUDIANTES!D1380</f>
        <v>0</v>
      </c>
      <c r="E1380" s="97"/>
      <c r="F1380" s="97"/>
      <c r="G1380" s="97"/>
      <c r="H1380" s="57">
        <f>ESTUDIANTES!H1380</f>
        <v>0</v>
      </c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4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4"/>
      <c r="BW1380" s="54"/>
      <c r="BX1380" s="54"/>
      <c r="BY1380" s="54"/>
      <c r="BZ1380" s="54"/>
      <c r="CA1380" s="54"/>
      <c r="CB1380" s="54"/>
      <c r="CC1380" s="54"/>
      <c r="CD1380" s="54"/>
      <c r="CE1380" s="54"/>
      <c r="CF1380" s="54"/>
      <c r="CG1380" s="54"/>
      <c r="CH1380" s="54"/>
      <c r="CI1380" s="54"/>
      <c r="CJ1380" s="54"/>
      <c r="CK1380" s="54"/>
      <c r="CL1380" s="54"/>
      <c r="CM1380" s="54"/>
      <c r="CN1380" s="54"/>
      <c r="CO1380" s="54"/>
      <c r="CP1380" s="54"/>
      <c r="CQ1380" s="54"/>
      <c r="CR1380" s="54"/>
      <c r="CS1380" s="54"/>
      <c r="CT1380" s="54"/>
      <c r="CU1380" s="54"/>
      <c r="CV1380" s="54"/>
      <c r="CW1380" s="54"/>
      <c r="CX1380" s="54"/>
      <c r="CY1380" s="54"/>
      <c r="CZ1380" s="54"/>
      <c r="DA1380" s="54"/>
      <c r="DB1380" s="54"/>
      <c r="DC1380" s="54"/>
      <c r="DD1380" s="54"/>
      <c r="DE1380" s="54"/>
      <c r="DF1380" s="54"/>
      <c r="DG1380" s="54"/>
      <c r="DH1380" s="54"/>
      <c r="DI1380" s="54"/>
      <c r="DJ1380" s="54"/>
      <c r="DK1380" s="54"/>
      <c r="DL1380" s="54"/>
      <c r="DM1380" s="54"/>
      <c r="DN1380" s="54"/>
      <c r="DO1380" s="54"/>
      <c r="DP1380" s="54"/>
      <c r="DQ1380" s="54"/>
      <c r="DR1380" s="54"/>
      <c r="DS1380" s="54"/>
      <c r="DT1380" s="54"/>
      <c r="DU1380" s="54"/>
      <c r="DV1380" s="54"/>
      <c r="DW1380" s="54"/>
      <c r="DX1380" s="54"/>
      <c r="DY1380" s="54"/>
      <c r="DZ1380" s="54"/>
      <c r="EA1380" s="54"/>
      <c r="EB1380" s="54"/>
      <c r="EC1380" s="54"/>
      <c r="ED1380" s="54"/>
      <c r="EE1380" s="54"/>
      <c r="EF1380" s="54"/>
      <c r="EG1380" s="54"/>
      <c r="EH1380" s="54"/>
      <c r="EI1380" s="54"/>
      <c r="EJ1380" s="54"/>
      <c r="EK1380" s="54"/>
      <c r="EL1380" s="54"/>
      <c r="EM1380" s="54"/>
      <c r="EN1380" s="54"/>
      <c r="EO1380" s="54"/>
      <c r="EP1380" s="54"/>
      <c r="EQ1380" s="54"/>
      <c r="ER1380" s="54"/>
      <c r="ES1380" s="54"/>
      <c r="ET1380" s="54"/>
      <c r="EU1380" s="54"/>
      <c r="EV1380" s="54"/>
      <c r="EW1380" s="54"/>
      <c r="EX1380" s="54"/>
      <c r="EY1380" s="54"/>
      <c r="EZ1380" s="54"/>
      <c r="FA1380" s="54"/>
      <c r="FB1380" s="54"/>
      <c r="FC1380" s="54"/>
      <c r="FD1380" s="54"/>
      <c r="FE1380" s="54"/>
      <c r="FF1380" s="54"/>
      <c r="FG1380" s="54"/>
      <c r="FH1380" s="54"/>
      <c r="FI1380" s="54"/>
      <c r="FJ1380" s="54"/>
      <c r="FK1380" s="54"/>
      <c r="FL1380" s="54"/>
      <c r="FM1380" s="54"/>
      <c r="FN1380" s="54"/>
      <c r="FO1380" s="54"/>
      <c r="FP1380" s="54"/>
      <c r="FQ1380" s="54"/>
      <c r="FR1380" s="54"/>
      <c r="FS1380" s="54"/>
      <c r="FT1380" s="54"/>
      <c r="FU1380" s="54"/>
      <c r="FV1380" s="54"/>
      <c r="FW1380" s="54"/>
      <c r="FX1380" s="54"/>
      <c r="FY1380" s="54"/>
      <c r="FZ1380" s="54"/>
      <c r="GA1380" s="54"/>
      <c r="GB1380" s="54"/>
      <c r="GC1380" s="54"/>
      <c r="GD1380" s="54"/>
      <c r="GE1380" s="54"/>
      <c r="GF1380" s="54"/>
      <c r="GG1380" s="54"/>
      <c r="GH1380" s="54"/>
      <c r="GI1380" s="54"/>
      <c r="GJ1380" s="54"/>
      <c r="GK1380" s="54"/>
      <c r="GL1380" s="54"/>
      <c r="GM1380" s="54"/>
      <c r="GN1380" s="54"/>
      <c r="GO1380" s="54"/>
      <c r="GP1380" s="54"/>
      <c r="GQ1380" s="54"/>
      <c r="GR1380" s="54"/>
      <c r="GS1380" s="54"/>
      <c r="GT1380" s="54"/>
      <c r="GU1380" s="54"/>
      <c r="GV1380" s="54"/>
      <c r="GW1380" s="54"/>
      <c r="GX1380" s="54"/>
      <c r="GY1380" s="54"/>
      <c r="GZ1380" s="54"/>
      <c r="HA1380" s="54"/>
      <c r="HB1380" s="54"/>
      <c r="HC1380" s="54"/>
      <c r="HD1380" s="54"/>
      <c r="HE1380" s="54"/>
      <c r="HF1380" s="54"/>
      <c r="HG1380" s="54"/>
      <c r="HH1380" s="54"/>
      <c r="HI1380" s="54"/>
      <c r="HJ1380" s="54"/>
      <c r="HK1380" s="54"/>
      <c r="HL1380" s="54"/>
      <c r="HM1380" s="54"/>
      <c r="HN1380" s="54"/>
      <c r="HO1380" s="54"/>
      <c r="HP1380" s="54"/>
      <c r="HQ1380" s="54"/>
      <c r="HR1380" s="54"/>
      <c r="HS1380" s="54"/>
      <c r="HT1380" s="54"/>
      <c r="HU1380" s="54"/>
      <c r="HV1380" s="54"/>
      <c r="HW1380" s="54"/>
      <c r="HX1380" s="54"/>
      <c r="HY1380" s="54"/>
      <c r="HZ1380" s="54"/>
      <c r="IA1380" s="54"/>
      <c r="IB1380" s="54"/>
      <c r="IC1380" s="54"/>
      <c r="ID1380" s="54"/>
      <c r="IE1380" s="54"/>
      <c r="IF1380" s="54"/>
      <c r="IG1380" s="54"/>
      <c r="IH1380" s="54"/>
      <c r="II1380" s="54"/>
      <c r="IJ1380" s="54"/>
      <c r="IK1380" s="54"/>
      <c r="IL1380" s="54"/>
      <c r="IM1380" s="54"/>
      <c r="IN1380" s="54"/>
      <c r="IO1380" s="54"/>
      <c r="IP1380" s="54"/>
      <c r="IQ1380" s="54"/>
      <c r="IR1380" s="54"/>
      <c r="IS1380" s="54"/>
      <c r="IT1380" s="54"/>
      <c r="IU1380" s="54"/>
      <c r="IV1380" s="54"/>
      <c r="IW1380" s="54"/>
      <c r="IX1380" s="54"/>
      <c r="IY1380" s="54"/>
      <c r="IZ1380" s="54"/>
      <c r="JA1380" s="16"/>
      <c r="JB1380" s="16"/>
      <c r="JC1380" s="16"/>
      <c r="JD1380" s="16"/>
    </row>
    <row r="1381" spans="1:264" s="6" customFormat="1" x14ac:dyDescent="0.25">
      <c r="A1381" s="55">
        <v>1377</v>
      </c>
      <c r="B1381" s="56">
        <f>ESTUDIANTES!B1381</f>
        <v>0</v>
      </c>
      <c r="C1381" s="56">
        <f>ESTUDIANTES!C1381</f>
        <v>0</v>
      </c>
      <c r="D1381" s="97">
        <f>ESTUDIANTES!D1381</f>
        <v>0</v>
      </c>
      <c r="E1381" s="97"/>
      <c r="F1381" s="97"/>
      <c r="G1381" s="97"/>
      <c r="H1381" s="57">
        <f>ESTUDIANTES!H1381</f>
        <v>0</v>
      </c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  <c r="AL1381" s="54"/>
      <c r="AM1381" s="54"/>
      <c r="AN1381" s="54"/>
      <c r="AO1381" s="54"/>
      <c r="AP1381" s="54"/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4"/>
      <c r="BW1381" s="54"/>
      <c r="BX1381" s="54"/>
      <c r="BY1381" s="54"/>
      <c r="BZ1381" s="54"/>
      <c r="CA1381" s="54"/>
      <c r="CB1381" s="54"/>
      <c r="CC1381" s="54"/>
      <c r="CD1381" s="54"/>
      <c r="CE1381" s="54"/>
      <c r="CF1381" s="54"/>
      <c r="CG1381" s="54"/>
      <c r="CH1381" s="54"/>
      <c r="CI1381" s="54"/>
      <c r="CJ1381" s="54"/>
      <c r="CK1381" s="54"/>
      <c r="CL1381" s="54"/>
      <c r="CM1381" s="54"/>
      <c r="CN1381" s="54"/>
      <c r="CO1381" s="54"/>
      <c r="CP1381" s="54"/>
      <c r="CQ1381" s="54"/>
      <c r="CR1381" s="54"/>
      <c r="CS1381" s="54"/>
      <c r="CT1381" s="54"/>
      <c r="CU1381" s="54"/>
      <c r="CV1381" s="54"/>
      <c r="CW1381" s="54"/>
      <c r="CX1381" s="54"/>
      <c r="CY1381" s="54"/>
      <c r="CZ1381" s="54"/>
      <c r="DA1381" s="54"/>
      <c r="DB1381" s="54"/>
      <c r="DC1381" s="54"/>
      <c r="DD1381" s="54"/>
      <c r="DE1381" s="54"/>
      <c r="DF1381" s="54"/>
      <c r="DG1381" s="54"/>
      <c r="DH1381" s="54"/>
      <c r="DI1381" s="54"/>
      <c r="DJ1381" s="54"/>
      <c r="DK1381" s="54"/>
      <c r="DL1381" s="54"/>
      <c r="DM1381" s="54"/>
      <c r="DN1381" s="54"/>
      <c r="DO1381" s="54"/>
      <c r="DP1381" s="54"/>
      <c r="DQ1381" s="54"/>
      <c r="DR1381" s="54"/>
      <c r="DS1381" s="54"/>
      <c r="DT1381" s="54"/>
      <c r="DU1381" s="54"/>
      <c r="DV1381" s="54"/>
      <c r="DW1381" s="54"/>
      <c r="DX1381" s="54"/>
      <c r="DY1381" s="54"/>
      <c r="DZ1381" s="54"/>
      <c r="EA1381" s="54"/>
      <c r="EB1381" s="54"/>
      <c r="EC1381" s="54"/>
      <c r="ED1381" s="54"/>
      <c r="EE1381" s="54"/>
      <c r="EF1381" s="54"/>
      <c r="EG1381" s="54"/>
      <c r="EH1381" s="54"/>
      <c r="EI1381" s="54"/>
      <c r="EJ1381" s="54"/>
      <c r="EK1381" s="54"/>
      <c r="EL1381" s="54"/>
      <c r="EM1381" s="54"/>
      <c r="EN1381" s="54"/>
      <c r="EO1381" s="54"/>
      <c r="EP1381" s="54"/>
      <c r="EQ1381" s="54"/>
      <c r="ER1381" s="54"/>
      <c r="ES1381" s="54"/>
      <c r="ET1381" s="54"/>
      <c r="EU1381" s="54"/>
      <c r="EV1381" s="54"/>
      <c r="EW1381" s="54"/>
      <c r="EX1381" s="54"/>
      <c r="EY1381" s="54"/>
      <c r="EZ1381" s="54"/>
      <c r="FA1381" s="54"/>
      <c r="FB1381" s="54"/>
      <c r="FC1381" s="54"/>
      <c r="FD1381" s="54"/>
      <c r="FE1381" s="54"/>
      <c r="FF1381" s="54"/>
      <c r="FG1381" s="54"/>
      <c r="FH1381" s="54"/>
      <c r="FI1381" s="54"/>
      <c r="FJ1381" s="54"/>
      <c r="FK1381" s="54"/>
      <c r="FL1381" s="54"/>
      <c r="FM1381" s="54"/>
      <c r="FN1381" s="54"/>
      <c r="FO1381" s="54"/>
      <c r="FP1381" s="54"/>
      <c r="FQ1381" s="54"/>
      <c r="FR1381" s="54"/>
      <c r="FS1381" s="54"/>
      <c r="FT1381" s="54"/>
      <c r="FU1381" s="54"/>
      <c r="FV1381" s="54"/>
      <c r="FW1381" s="54"/>
      <c r="FX1381" s="54"/>
      <c r="FY1381" s="54"/>
      <c r="FZ1381" s="54"/>
      <c r="GA1381" s="54"/>
      <c r="GB1381" s="54"/>
      <c r="GC1381" s="54"/>
      <c r="GD1381" s="54"/>
      <c r="GE1381" s="54"/>
      <c r="GF1381" s="54"/>
      <c r="GG1381" s="54"/>
      <c r="GH1381" s="54"/>
      <c r="GI1381" s="54"/>
      <c r="GJ1381" s="54"/>
      <c r="GK1381" s="54"/>
      <c r="GL1381" s="54"/>
      <c r="GM1381" s="54"/>
      <c r="GN1381" s="54"/>
      <c r="GO1381" s="54"/>
      <c r="GP1381" s="54"/>
      <c r="GQ1381" s="54"/>
      <c r="GR1381" s="54"/>
      <c r="GS1381" s="54"/>
      <c r="GT1381" s="54"/>
      <c r="GU1381" s="54"/>
      <c r="GV1381" s="54"/>
      <c r="GW1381" s="54"/>
      <c r="GX1381" s="54"/>
      <c r="GY1381" s="54"/>
      <c r="GZ1381" s="54"/>
      <c r="HA1381" s="54"/>
      <c r="HB1381" s="54"/>
      <c r="HC1381" s="54"/>
      <c r="HD1381" s="54"/>
      <c r="HE1381" s="54"/>
      <c r="HF1381" s="54"/>
      <c r="HG1381" s="54"/>
      <c r="HH1381" s="54"/>
      <c r="HI1381" s="54"/>
      <c r="HJ1381" s="54"/>
      <c r="HK1381" s="54"/>
      <c r="HL1381" s="54"/>
      <c r="HM1381" s="54"/>
      <c r="HN1381" s="54"/>
      <c r="HO1381" s="54"/>
      <c r="HP1381" s="54"/>
      <c r="HQ1381" s="54"/>
      <c r="HR1381" s="54"/>
      <c r="HS1381" s="54"/>
      <c r="HT1381" s="54"/>
      <c r="HU1381" s="54"/>
      <c r="HV1381" s="54"/>
      <c r="HW1381" s="54"/>
      <c r="HX1381" s="54"/>
      <c r="HY1381" s="54"/>
      <c r="HZ1381" s="54"/>
      <c r="IA1381" s="54"/>
      <c r="IB1381" s="54"/>
      <c r="IC1381" s="54"/>
      <c r="ID1381" s="54"/>
      <c r="IE1381" s="54"/>
      <c r="IF1381" s="54"/>
      <c r="IG1381" s="54"/>
      <c r="IH1381" s="54"/>
      <c r="II1381" s="54"/>
      <c r="IJ1381" s="54"/>
      <c r="IK1381" s="54"/>
      <c r="IL1381" s="54"/>
      <c r="IM1381" s="54"/>
      <c r="IN1381" s="54"/>
      <c r="IO1381" s="54"/>
      <c r="IP1381" s="54"/>
      <c r="IQ1381" s="54"/>
      <c r="IR1381" s="54"/>
      <c r="IS1381" s="54"/>
      <c r="IT1381" s="54"/>
      <c r="IU1381" s="54"/>
      <c r="IV1381" s="54"/>
      <c r="IW1381" s="54"/>
      <c r="IX1381" s="54"/>
      <c r="IY1381" s="54"/>
      <c r="IZ1381" s="54"/>
      <c r="JA1381" s="16"/>
      <c r="JB1381" s="16"/>
      <c r="JC1381" s="16"/>
      <c r="JD1381" s="16"/>
    </row>
    <row r="1382" spans="1:264" s="6" customFormat="1" x14ac:dyDescent="0.25">
      <c r="A1382" s="55">
        <v>1378</v>
      </c>
      <c r="B1382" s="56">
        <f>ESTUDIANTES!B1382</f>
        <v>0</v>
      </c>
      <c r="C1382" s="56">
        <f>ESTUDIANTES!C1382</f>
        <v>0</v>
      </c>
      <c r="D1382" s="97">
        <f>ESTUDIANTES!D1382</f>
        <v>0</v>
      </c>
      <c r="E1382" s="97"/>
      <c r="F1382" s="97"/>
      <c r="G1382" s="97"/>
      <c r="H1382" s="57">
        <f>ESTUDIANTES!H1382</f>
        <v>0</v>
      </c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  <c r="AL1382" s="54"/>
      <c r="AM1382" s="54"/>
      <c r="AN1382" s="54"/>
      <c r="AO1382" s="54"/>
      <c r="AP1382" s="54"/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4"/>
      <c r="BW1382" s="54"/>
      <c r="BX1382" s="54"/>
      <c r="BY1382" s="54"/>
      <c r="BZ1382" s="54"/>
      <c r="CA1382" s="54"/>
      <c r="CB1382" s="54"/>
      <c r="CC1382" s="54"/>
      <c r="CD1382" s="54"/>
      <c r="CE1382" s="54"/>
      <c r="CF1382" s="54"/>
      <c r="CG1382" s="54"/>
      <c r="CH1382" s="54"/>
      <c r="CI1382" s="54"/>
      <c r="CJ1382" s="54"/>
      <c r="CK1382" s="54"/>
      <c r="CL1382" s="54"/>
      <c r="CM1382" s="54"/>
      <c r="CN1382" s="54"/>
      <c r="CO1382" s="54"/>
      <c r="CP1382" s="54"/>
      <c r="CQ1382" s="54"/>
      <c r="CR1382" s="54"/>
      <c r="CS1382" s="54"/>
      <c r="CT1382" s="54"/>
      <c r="CU1382" s="54"/>
      <c r="CV1382" s="54"/>
      <c r="CW1382" s="54"/>
      <c r="CX1382" s="54"/>
      <c r="CY1382" s="54"/>
      <c r="CZ1382" s="54"/>
      <c r="DA1382" s="54"/>
      <c r="DB1382" s="54"/>
      <c r="DC1382" s="54"/>
      <c r="DD1382" s="54"/>
      <c r="DE1382" s="54"/>
      <c r="DF1382" s="54"/>
      <c r="DG1382" s="54"/>
      <c r="DH1382" s="54"/>
      <c r="DI1382" s="54"/>
      <c r="DJ1382" s="54"/>
      <c r="DK1382" s="54"/>
      <c r="DL1382" s="54"/>
      <c r="DM1382" s="54"/>
      <c r="DN1382" s="54"/>
      <c r="DO1382" s="54"/>
      <c r="DP1382" s="54"/>
      <c r="DQ1382" s="54"/>
      <c r="DR1382" s="54"/>
      <c r="DS1382" s="54"/>
      <c r="DT1382" s="54"/>
      <c r="DU1382" s="54"/>
      <c r="DV1382" s="54"/>
      <c r="DW1382" s="54"/>
      <c r="DX1382" s="54"/>
      <c r="DY1382" s="54"/>
      <c r="DZ1382" s="54"/>
      <c r="EA1382" s="54"/>
      <c r="EB1382" s="54"/>
      <c r="EC1382" s="54"/>
      <c r="ED1382" s="54"/>
      <c r="EE1382" s="54"/>
      <c r="EF1382" s="54"/>
      <c r="EG1382" s="54"/>
      <c r="EH1382" s="54"/>
      <c r="EI1382" s="54"/>
      <c r="EJ1382" s="54"/>
      <c r="EK1382" s="54"/>
      <c r="EL1382" s="54"/>
      <c r="EM1382" s="54"/>
      <c r="EN1382" s="54"/>
      <c r="EO1382" s="54"/>
      <c r="EP1382" s="54"/>
      <c r="EQ1382" s="54"/>
      <c r="ER1382" s="54"/>
      <c r="ES1382" s="54"/>
      <c r="ET1382" s="54"/>
      <c r="EU1382" s="54"/>
      <c r="EV1382" s="54"/>
      <c r="EW1382" s="54"/>
      <c r="EX1382" s="54"/>
      <c r="EY1382" s="54"/>
      <c r="EZ1382" s="54"/>
      <c r="FA1382" s="54"/>
      <c r="FB1382" s="54"/>
      <c r="FC1382" s="54"/>
      <c r="FD1382" s="54"/>
      <c r="FE1382" s="54"/>
      <c r="FF1382" s="54"/>
      <c r="FG1382" s="54"/>
      <c r="FH1382" s="54"/>
      <c r="FI1382" s="54"/>
      <c r="FJ1382" s="54"/>
      <c r="FK1382" s="54"/>
      <c r="FL1382" s="54"/>
      <c r="FM1382" s="54"/>
      <c r="FN1382" s="54"/>
      <c r="FO1382" s="54"/>
      <c r="FP1382" s="54"/>
      <c r="FQ1382" s="54"/>
      <c r="FR1382" s="54"/>
      <c r="FS1382" s="54"/>
      <c r="FT1382" s="54"/>
      <c r="FU1382" s="54"/>
      <c r="FV1382" s="54"/>
      <c r="FW1382" s="54"/>
      <c r="FX1382" s="54"/>
      <c r="FY1382" s="54"/>
      <c r="FZ1382" s="54"/>
      <c r="GA1382" s="54"/>
      <c r="GB1382" s="54"/>
      <c r="GC1382" s="54"/>
      <c r="GD1382" s="54"/>
      <c r="GE1382" s="54"/>
      <c r="GF1382" s="54"/>
      <c r="GG1382" s="54"/>
      <c r="GH1382" s="54"/>
      <c r="GI1382" s="54"/>
      <c r="GJ1382" s="54"/>
      <c r="GK1382" s="54"/>
      <c r="GL1382" s="54"/>
      <c r="GM1382" s="54"/>
      <c r="GN1382" s="54"/>
      <c r="GO1382" s="54"/>
      <c r="GP1382" s="54"/>
      <c r="GQ1382" s="54"/>
      <c r="GR1382" s="54"/>
      <c r="GS1382" s="54"/>
      <c r="GT1382" s="54"/>
      <c r="GU1382" s="54"/>
      <c r="GV1382" s="54"/>
      <c r="GW1382" s="54"/>
      <c r="GX1382" s="54"/>
      <c r="GY1382" s="54"/>
      <c r="GZ1382" s="54"/>
      <c r="HA1382" s="54"/>
      <c r="HB1382" s="54"/>
      <c r="HC1382" s="54"/>
      <c r="HD1382" s="54"/>
      <c r="HE1382" s="54"/>
      <c r="HF1382" s="54"/>
      <c r="HG1382" s="54"/>
      <c r="HH1382" s="54"/>
      <c r="HI1382" s="54"/>
      <c r="HJ1382" s="54"/>
      <c r="HK1382" s="54"/>
      <c r="HL1382" s="54"/>
      <c r="HM1382" s="54"/>
      <c r="HN1382" s="54"/>
      <c r="HO1382" s="54"/>
      <c r="HP1382" s="54"/>
      <c r="HQ1382" s="54"/>
      <c r="HR1382" s="54"/>
      <c r="HS1382" s="54"/>
      <c r="HT1382" s="54"/>
      <c r="HU1382" s="54"/>
      <c r="HV1382" s="54"/>
      <c r="HW1382" s="54"/>
      <c r="HX1382" s="54"/>
      <c r="HY1382" s="54"/>
      <c r="HZ1382" s="54"/>
      <c r="IA1382" s="54"/>
      <c r="IB1382" s="54"/>
      <c r="IC1382" s="54"/>
      <c r="ID1382" s="54"/>
      <c r="IE1382" s="54"/>
      <c r="IF1382" s="54"/>
      <c r="IG1382" s="54"/>
      <c r="IH1382" s="54"/>
      <c r="II1382" s="54"/>
      <c r="IJ1382" s="54"/>
      <c r="IK1382" s="54"/>
      <c r="IL1382" s="54"/>
      <c r="IM1382" s="54"/>
      <c r="IN1382" s="54"/>
      <c r="IO1382" s="54"/>
      <c r="IP1382" s="54"/>
      <c r="IQ1382" s="54"/>
      <c r="IR1382" s="54"/>
      <c r="IS1382" s="54"/>
      <c r="IT1382" s="54"/>
      <c r="IU1382" s="54"/>
      <c r="IV1382" s="54"/>
      <c r="IW1382" s="54"/>
      <c r="IX1382" s="54"/>
      <c r="IY1382" s="54"/>
      <c r="IZ1382" s="54"/>
      <c r="JA1382" s="16"/>
      <c r="JB1382" s="16"/>
      <c r="JC1382" s="16"/>
      <c r="JD1382" s="16"/>
    </row>
    <row r="1383" spans="1:264" s="6" customFormat="1" x14ac:dyDescent="0.25">
      <c r="A1383" s="55">
        <v>1379</v>
      </c>
      <c r="B1383" s="56">
        <f>ESTUDIANTES!B1383</f>
        <v>0</v>
      </c>
      <c r="C1383" s="56">
        <f>ESTUDIANTES!C1383</f>
        <v>0</v>
      </c>
      <c r="D1383" s="97">
        <f>ESTUDIANTES!D1383</f>
        <v>0</v>
      </c>
      <c r="E1383" s="97"/>
      <c r="F1383" s="97"/>
      <c r="G1383" s="97"/>
      <c r="H1383" s="57">
        <f>ESTUDIANTES!H1383</f>
        <v>0</v>
      </c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  <c r="AL1383" s="54"/>
      <c r="AM1383" s="54"/>
      <c r="AN1383" s="54"/>
      <c r="AO1383" s="54"/>
      <c r="AP1383" s="54"/>
      <c r="AQ1383" s="54"/>
      <c r="AR1383" s="54"/>
      <c r="AS1383" s="54"/>
      <c r="AT1383" s="54"/>
      <c r="AU1383" s="54"/>
      <c r="AV1383" s="54"/>
      <c r="AW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4"/>
      <c r="BW1383" s="54"/>
      <c r="BX1383" s="54"/>
      <c r="BY1383" s="54"/>
      <c r="BZ1383" s="54"/>
      <c r="CA1383" s="54"/>
      <c r="CB1383" s="54"/>
      <c r="CC1383" s="54"/>
      <c r="CD1383" s="54"/>
      <c r="CE1383" s="54"/>
      <c r="CF1383" s="54"/>
      <c r="CG1383" s="54"/>
      <c r="CH1383" s="54"/>
      <c r="CI1383" s="54"/>
      <c r="CJ1383" s="54"/>
      <c r="CK1383" s="54"/>
      <c r="CL1383" s="54"/>
      <c r="CM1383" s="54"/>
      <c r="CN1383" s="54"/>
      <c r="CO1383" s="54"/>
      <c r="CP1383" s="54"/>
      <c r="CQ1383" s="54"/>
      <c r="CR1383" s="54"/>
      <c r="CS1383" s="54"/>
      <c r="CT1383" s="54"/>
      <c r="CU1383" s="54"/>
      <c r="CV1383" s="54"/>
      <c r="CW1383" s="54"/>
      <c r="CX1383" s="54"/>
      <c r="CY1383" s="54"/>
      <c r="CZ1383" s="54"/>
      <c r="DA1383" s="54"/>
      <c r="DB1383" s="54"/>
      <c r="DC1383" s="54"/>
      <c r="DD1383" s="54"/>
      <c r="DE1383" s="54"/>
      <c r="DF1383" s="54"/>
      <c r="DG1383" s="54"/>
      <c r="DH1383" s="54"/>
      <c r="DI1383" s="54"/>
      <c r="DJ1383" s="54"/>
      <c r="DK1383" s="54"/>
      <c r="DL1383" s="54"/>
      <c r="DM1383" s="54"/>
      <c r="DN1383" s="54"/>
      <c r="DO1383" s="54"/>
      <c r="DP1383" s="54"/>
      <c r="DQ1383" s="54"/>
      <c r="DR1383" s="54"/>
      <c r="DS1383" s="54"/>
      <c r="DT1383" s="54"/>
      <c r="DU1383" s="54"/>
      <c r="DV1383" s="54"/>
      <c r="DW1383" s="54"/>
      <c r="DX1383" s="54"/>
      <c r="DY1383" s="54"/>
      <c r="DZ1383" s="54"/>
      <c r="EA1383" s="54"/>
      <c r="EB1383" s="54"/>
      <c r="EC1383" s="54"/>
      <c r="ED1383" s="54"/>
      <c r="EE1383" s="54"/>
      <c r="EF1383" s="54"/>
      <c r="EG1383" s="54"/>
      <c r="EH1383" s="54"/>
      <c r="EI1383" s="54"/>
      <c r="EJ1383" s="54"/>
      <c r="EK1383" s="54"/>
      <c r="EL1383" s="54"/>
      <c r="EM1383" s="54"/>
      <c r="EN1383" s="54"/>
      <c r="EO1383" s="54"/>
      <c r="EP1383" s="54"/>
      <c r="EQ1383" s="54"/>
      <c r="ER1383" s="54"/>
      <c r="ES1383" s="54"/>
      <c r="ET1383" s="54"/>
      <c r="EU1383" s="54"/>
      <c r="EV1383" s="54"/>
      <c r="EW1383" s="54"/>
      <c r="EX1383" s="54"/>
      <c r="EY1383" s="54"/>
      <c r="EZ1383" s="54"/>
      <c r="FA1383" s="54"/>
      <c r="FB1383" s="54"/>
      <c r="FC1383" s="54"/>
      <c r="FD1383" s="54"/>
      <c r="FE1383" s="54"/>
      <c r="FF1383" s="54"/>
      <c r="FG1383" s="54"/>
      <c r="FH1383" s="54"/>
      <c r="FI1383" s="54"/>
      <c r="FJ1383" s="54"/>
      <c r="FK1383" s="54"/>
      <c r="FL1383" s="54"/>
      <c r="FM1383" s="54"/>
      <c r="FN1383" s="54"/>
      <c r="FO1383" s="54"/>
      <c r="FP1383" s="54"/>
      <c r="FQ1383" s="54"/>
      <c r="FR1383" s="54"/>
      <c r="FS1383" s="54"/>
      <c r="FT1383" s="54"/>
      <c r="FU1383" s="54"/>
      <c r="FV1383" s="54"/>
      <c r="FW1383" s="54"/>
      <c r="FX1383" s="54"/>
      <c r="FY1383" s="54"/>
      <c r="FZ1383" s="54"/>
      <c r="GA1383" s="54"/>
      <c r="GB1383" s="54"/>
      <c r="GC1383" s="54"/>
      <c r="GD1383" s="54"/>
      <c r="GE1383" s="54"/>
      <c r="GF1383" s="54"/>
      <c r="GG1383" s="54"/>
      <c r="GH1383" s="54"/>
      <c r="GI1383" s="54"/>
      <c r="GJ1383" s="54"/>
      <c r="GK1383" s="54"/>
      <c r="GL1383" s="54"/>
      <c r="GM1383" s="54"/>
      <c r="GN1383" s="54"/>
      <c r="GO1383" s="54"/>
      <c r="GP1383" s="54"/>
      <c r="GQ1383" s="54"/>
      <c r="GR1383" s="54"/>
      <c r="GS1383" s="54"/>
      <c r="GT1383" s="54"/>
      <c r="GU1383" s="54"/>
      <c r="GV1383" s="54"/>
      <c r="GW1383" s="54"/>
      <c r="GX1383" s="54"/>
      <c r="GY1383" s="54"/>
      <c r="GZ1383" s="54"/>
      <c r="HA1383" s="54"/>
      <c r="HB1383" s="54"/>
      <c r="HC1383" s="54"/>
      <c r="HD1383" s="54"/>
      <c r="HE1383" s="54"/>
      <c r="HF1383" s="54"/>
      <c r="HG1383" s="54"/>
      <c r="HH1383" s="54"/>
      <c r="HI1383" s="54"/>
      <c r="HJ1383" s="54"/>
      <c r="HK1383" s="54"/>
      <c r="HL1383" s="54"/>
      <c r="HM1383" s="54"/>
      <c r="HN1383" s="54"/>
      <c r="HO1383" s="54"/>
      <c r="HP1383" s="54"/>
      <c r="HQ1383" s="54"/>
      <c r="HR1383" s="54"/>
      <c r="HS1383" s="54"/>
      <c r="HT1383" s="54"/>
      <c r="HU1383" s="54"/>
      <c r="HV1383" s="54"/>
      <c r="HW1383" s="54"/>
      <c r="HX1383" s="54"/>
      <c r="HY1383" s="54"/>
      <c r="HZ1383" s="54"/>
      <c r="IA1383" s="54"/>
      <c r="IB1383" s="54"/>
      <c r="IC1383" s="54"/>
      <c r="ID1383" s="54"/>
      <c r="IE1383" s="54"/>
      <c r="IF1383" s="54"/>
      <c r="IG1383" s="54"/>
      <c r="IH1383" s="54"/>
      <c r="II1383" s="54"/>
      <c r="IJ1383" s="54"/>
      <c r="IK1383" s="54"/>
      <c r="IL1383" s="54"/>
      <c r="IM1383" s="54"/>
      <c r="IN1383" s="54"/>
      <c r="IO1383" s="54"/>
      <c r="IP1383" s="54"/>
      <c r="IQ1383" s="54"/>
      <c r="IR1383" s="54"/>
      <c r="IS1383" s="54"/>
      <c r="IT1383" s="54"/>
      <c r="IU1383" s="54"/>
      <c r="IV1383" s="54"/>
      <c r="IW1383" s="54"/>
      <c r="IX1383" s="54"/>
      <c r="IY1383" s="54"/>
      <c r="IZ1383" s="54"/>
      <c r="JA1383" s="16"/>
      <c r="JB1383" s="16"/>
      <c r="JC1383" s="16"/>
      <c r="JD1383" s="16"/>
    </row>
    <row r="1384" spans="1:264" s="6" customFormat="1" x14ac:dyDescent="0.25">
      <c r="A1384" s="55">
        <v>1380</v>
      </c>
      <c r="B1384" s="56">
        <f>ESTUDIANTES!B1384</f>
        <v>0</v>
      </c>
      <c r="C1384" s="56">
        <f>ESTUDIANTES!C1384</f>
        <v>0</v>
      </c>
      <c r="D1384" s="97">
        <f>ESTUDIANTES!D1384</f>
        <v>0</v>
      </c>
      <c r="E1384" s="97"/>
      <c r="F1384" s="97"/>
      <c r="G1384" s="97"/>
      <c r="H1384" s="57">
        <f>ESTUDIANTES!H1384</f>
        <v>0</v>
      </c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  <c r="AL1384" s="54"/>
      <c r="AM1384" s="54"/>
      <c r="AN1384" s="54"/>
      <c r="AO1384" s="54"/>
      <c r="AP1384" s="54"/>
      <c r="AQ1384" s="54"/>
      <c r="AR1384" s="54"/>
      <c r="AS1384" s="54"/>
      <c r="AT1384" s="54"/>
      <c r="AU1384" s="54"/>
      <c r="AV1384" s="54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4"/>
      <c r="BW1384" s="54"/>
      <c r="BX1384" s="54"/>
      <c r="BY1384" s="54"/>
      <c r="BZ1384" s="54"/>
      <c r="CA1384" s="54"/>
      <c r="CB1384" s="54"/>
      <c r="CC1384" s="54"/>
      <c r="CD1384" s="54"/>
      <c r="CE1384" s="54"/>
      <c r="CF1384" s="54"/>
      <c r="CG1384" s="54"/>
      <c r="CH1384" s="54"/>
      <c r="CI1384" s="54"/>
      <c r="CJ1384" s="54"/>
      <c r="CK1384" s="54"/>
      <c r="CL1384" s="54"/>
      <c r="CM1384" s="54"/>
      <c r="CN1384" s="54"/>
      <c r="CO1384" s="54"/>
      <c r="CP1384" s="54"/>
      <c r="CQ1384" s="54"/>
      <c r="CR1384" s="54"/>
      <c r="CS1384" s="54"/>
      <c r="CT1384" s="54"/>
      <c r="CU1384" s="54"/>
      <c r="CV1384" s="54"/>
      <c r="CW1384" s="54"/>
      <c r="CX1384" s="54"/>
      <c r="CY1384" s="54"/>
      <c r="CZ1384" s="54"/>
      <c r="DA1384" s="54"/>
      <c r="DB1384" s="54"/>
      <c r="DC1384" s="54"/>
      <c r="DD1384" s="54"/>
      <c r="DE1384" s="54"/>
      <c r="DF1384" s="54"/>
      <c r="DG1384" s="54"/>
      <c r="DH1384" s="54"/>
      <c r="DI1384" s="54"/>
      <c r="DJ1384" s="54"/>
      <c r="DK1384" s="54"/>
      <c r="DL1384" s="54"/>
      <c r="DM1384" s="54"/>
      <c r="DN1384" s="54"/>
      <c r="DO1384" s="54"/>
      <c r="DP1384" s="54"/>
      <c r="DQ1384" s="54"/>
      <c r="DR1384" s="54"/>
      <c r="DS1384" s="54"/>
      <c r="DT1384" s="54"/>
      <c r="DU1384" s="54"/>
      <c r="DV1384" s="54"/>
      <c r="DW1384" s="54"/>
      <c r="DX1384" s="54"/>
      <c r="DY1384" s="54"/>
      <c r="DZ1384" s="54"/>
      <c r="EA1384" s="54"/>
      <c r="EB1384" s="54"/>
      <c r="EC1384" s="54"/>
      <c r="ED1384" s="54"/>
      <c r="EE1384" s="54"/>
      <c r="EF1384" s="54"/>
      <c r="EG1384" s="54"/>
      <c r="EH1384" s="54"/>
      <c r="EI1384" s="54"/>
      <c r="EJ1384" s="54"/>
      <c r="EK1384" s="54"/>
      <c r="EL1384" s="54"/>
      <c r="EM1384" s="54"/>
      <c r="EN1384" s="54"/>
      <c r="EO1384" s="54"/>
      <c r="EP1384" s="54"/>
      <c r="EQ1384" s="54"/>
      <c r="ER1384" s="54"/>
      <c r="ES1384" s="54"/>
      <c r="ET1384" s="54"/>
      <c r="EU1384" s="54"/>
      <c r="EV1384" s="54"/>
      <c r="EW1384" s="54"/>
      <c r="EX1384" s="54"/>
      <c r="EY1384" s="54"/>
      <c r="EZ1384" s="54"/>
      <c r="FA1384" s="54"/>
      <c r="FB1384" s="54"/>
      <c r="FC1384" s="54"/>
      <c r="FD1384" s="54"/>
      <c r="FE1384" s="54"/>
      <c r="FF1384" s="54"/>
      <c r="FG1384" s="54"/>
      <c r="FH1384" s="54"/>
      <c r="FI1384" s="54"/>
      <c r="FJ1384" s="54"/>
      <c r="FK1384" s="54"/>
      <c r="FL1384" s="54"/>
      <c r="FM1384" s="54"/>
      <c r="FN1384" s="54"/>
      <c r="FO1384" s="54"/>
      <c r="FP1384" s="54"/>
      <c r="FQ1384" s="54"/>
      <c r="FR1384" s="54"/>
      <c r="FS1384" s="54"/>
      <c r="FT1384" s="54"/>
      <c r="FU1384" s="54"/>
      <c r="FV1384" s="54"/>
      <c r="FW1384" s="54"/>
      <c r="FX1384" s="54"/>
      <c r="FY1384" s="54"/>
      <c r="FZ1384" s="54"/>
      <c r="GA1384" s="54"/>
      <c r="GB1384" s="54"/>
      <c r="GC1384" s="54"/>
      <c r="GD1384" s="54"/>
      <c r="GE1384" s="54"/>
      <c r="GF1384" s="54"/>
      <c r="GG1384" s="54"/>
      <c r="GH1384" s="54"/>
      <c r="GI1384" s="54"/>
      <c r="GJ1384" s="54"/>
      <c r="GK1384" s="54"/>
      <c r="GL1384" s="54"/>
      <c r="GM1384" s="54"/>
      <c r="GN1384" s="54"/>
      <c r="GO1384" s="54"/>
      <c r="GP1384" s="54"/>
      <c r="GQ1384" s="54"/>
      <c r="GR1384" s="54"/>
      <c r="GS1384" s="54"/>
      <c r="GT1384" s="54"/>
      <c r="GU1384" s="54"/>
      <c r="GV1384" s="54"/>
      <c r="GW1384" s="54"/>
      <c r="GX1384" s="54"/>
      <c r="GY1384" s="54"/>
      <c r="GZ1384" s="54"/>
      <c r="HA1384" s="54"/>
      <c r="HB1384" s="54"/>
      <c r="HC1384" s="54"/>
      <c r="HD1384" s="54"/>
      <c r="HE1384" s="54"/>
      <c r="HF1384" s="54"/>
      <c r="HG1384" s="54"/>
      <c r="HH1384" s="54"/>
      <c r="HI1384" s="54"/>
      <c r="HJ1384" s="54"/>
      <c r="HK1384" s="54"/>
      <c r="HL1384" s="54"/>
      <c r="HM1384" s="54"/>
      <c r="HN1384" s="54"/>
      <c r="HO1384" s="54"/>
      <c r="HP1384" s="54"/>
      <c r="HQ1384" s="54"/>
      <c r="HR1384" s="54"/>
      <c r="HS1384" s="54"/>
      <c r="HT1384" s="54"/>
      <c r="HU1384" s="54"/>
      <c r="HV1384" s="54"/>
      <c r="HW1384" s="54"/>
      <c r="HX1384" s="54"/>
      <c r="HY1384" s="54"/>
      <c r="HZ1384" s="54"/>
      <c r="IA1384" s="54"/>
      <c r="IB1384" s="54"/>
      <c r="IC1384" s="54"/>
      <c r="ID1384" s="54"/>
      <c r="IE1384" s="54"/>
      <c r="IF1384" s="54"/>
      <c r="IG1384" s="54"/>
      <c r="IH1384" s="54"/>
      <c r="II1384" s="54"/>
      <c r="IJ1384" s="54"/>
      <c r="IK1384" s="54"/>
      <c r="IL1384" s="54"/>
      <c r="IM1384" s="54"/>
      <c r="IN1384" s="54"/>
      <c r="IO1384" s="54"/>
      <c r="IP1384" s="54"/>
      <c r="IQ1384" s="54"/>
      <c r="IR1384" s="54"/>
      <c r="IS1384" s="54"/>
      <c r="IT1384" s="54"/>
      <c r="IU1384" s="54"/>
      <c r="IV1384" s="54"/>
      <c r="IW1384" s="54"/>
      <c r="IX1384" s="54"/>
      <c r="IY1384" s="54"/>
      <c r="IZ1384" s="54"/>
      <c r="JA1384" s="16"/>
      <c r="JB1384" s="16"/>
      <c r="JC1384" s="16"/>
      <c r="JD1384" s="16"/>
    </row>
    <row r="1385" spans="1:264" s="6" customFormat="1" x14ac:dyDescent="0.25">
      <c r="A1385" s="55">
        <v>1381</v>
      </c>
      <c r="B1385" s="56">
        <f>ESTUDIANTES!B1385</f>
        <v>0</v>
      </c>
      <c r="C1385" s="56">
        <f>ESTUDIANTES!C1385</f>
        <v>0</v>
      </c>
      <c r="D1385" s="97">
        <f>ESTUDIANTES!D1385</f>
        <v>0</v>
      </c>
      <c r="E1385" s="97"/>
      <c r="F1385" s="97"/>
      <c r="G1385" s="97"/>
      <c r="H1385" s="57">
        <f>ESTUDIANTES!H1385</f>
        <v>0</v>
      </c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  <c r="S1385" s="54"/>
      <c r="T1385" s="54"/>
      <c r="U1385" s="54"/>
      <c r="V1385" s="54"/>
      <c r="W1385" s="54"/>
      <c r="X1385" s="54"/>
      <c r="Y1385" s="54"/>
      <c r="Z1385" s="54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  <c r="AL1385" s="54"/>
      <c r="AM1385" s="54"/>
      <c r="AN1385" s="54"/>
      <c r="AO1385" s="54"/>
      <c r="AP1385" s="54"/>
      <c r="AQ1385" s="54"/>
      <c r="AR1385" s="54"/>
      <c r="AS1385" s="54"/>
      <c r="AT1385" s="54"/>
      <c r="AU1385" s="54"/>
      <c r="AV1385" s="54"/>
      <c r="AW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4"/>
      <c r="BI1385" s="54"/>
      <c r="BJ1385" s="54"/>
      <c r="BK1385" s="54"/>
      <c r="BL1385" s="54"/>
      <c r="BM1385" s="54"/>
      <c r="BN1385" s="54"/>
      <c r="BO1385" s="54"/>
      <c r="BP1385" s="54"/>
      <c r="BQ1385" s="54"/>
      <c r="BR1385" s="54"/>
      <c r="BS1385" s="54"/>
      <c r="BT1385" s="54"/>
      <c r="BU1385" s="54"/>
      <c r="BV1385" s="54"/>
      <c r="BW1385" s="54"/>
      <c r="BX1385" s="54"/>
      <c r="BY1385" s="54"/>
      <c r="BZ1385" s="54"/>
      <c r="CA1385" s="54"/>
      <c r="CB1385" s="54"/>
      <c r="CC1385" s="54"/>
      <c r="CD1385" s="54"/>
      <c r="CE1385" s="54"/>
      <c r="CF1385" s="54"/>
      <c r="CG1385" s="54"/>
      <c r="CH1385" s="54"/>
      <c r="CI1385" s="54"/>
      <c r="CJ1385" s="54"/>
      <c r="CK1385" s="54"/>
      <c r="CL1385" s="54"/>
      <c r="CM1385" s="54"/>
      <c r="CN1385" s="54"/>
      <c r="CO1385" s="54"/>
      <c r="CP1385" s="54"/>
      <c r="CQ1385" s="54"/>
      <c r="CR1385" s="54"/>
      <c r="CS1385" s="54"/>
      <c r="CT1385" s="54"/>
      <c r="CU1385" s="54"/>
      <c r="CV1385" s="54"/>
      <c r="CW1385" s="54"/>
      <c r="CX1385" s="54"/>
      <c r="CY1385" s="54"/>
      <c r="CZ1385" s="54"/>
      <c r="DA1385" s="54"/>
      <c r="DB1385" s="54"/>
      <c r="DC1385" s="54"/>
      <c r="DD1385" s="54"/>
      <c r="DE1385" s="54"/>
      <c r="DF1385" s="54"/>
      <c r="DG1385" s="54"/>
      <c r="DH1385" s="54"/>
      <c r="DI1385" s="54"/>
      <c r="DJ1385" s="54"/>
      <c r="DK1385" s="54"/>
      <c r="DL1385" s="54"/>
      <c r="DM1385" s="54"/>
      <c r="DN1385" s="54"/>
      <c r="DO1385" s="54"/>
      <c r="DP1385" s="54"/>
      <c r="DQ1385" s="54"/>
      <c r="DR1385" s="54"/>
      <c r="DS1385" s="54"/>
      <c r="DT1385" s="54"/>
      <c r="DU1385" s="54"/>
      <c r="DV1385" s="54"/>
      <c r="DW1385" s="54"/>
      <c r="DX1385" s="54"/>
      <c r="DY1385" s="54"/>
      <c r="DZ1385" s="54"/>
      <c r="EA1385" s="54"/>
      <c r="EB1385" s="54"/>
      <c r="EC1385" s="54"/>
      <c r="ED1385" s="54"/>
      <c r="EE1385" s="54"/>
      <c r="EF1385" s="54"/>
      <c r="EG1385" s="54"/>
      <c r="EH1385" s="54"/>
      <c r="EI1385" s="54"/>
      <c r="EJ1385" s="54"/>
      <c r="EK1385" s="54"/>
      <c r="EL1385" s="54"/>
      <c r="EM1385" s="54"/>
      <c r="EN1385" s="54"/>
      <c r="EO1385" s="54"/>
      <c r="EP1385" s="54"/>
      <c r="EQ1385" s="54"/>
      <c r="ER1385" s="54"/>
      <c r="ES1385" s="54"/>
      <c r="ET1385" s="54"/>
      <c r="EU1385" s="54"/>
      <c r="EV1385" s="54"/>
      <c r="EW1385" s="54"/>
      <c r="EX1385" s="54"/>
      <c r="EY1385" s="54"/>
      <c r="EZ1385" s="54"/>
      <c r="FA1385" s="54"/>
      <c r="FB1385" s="54"/>
      <c r="FC1385" s="54"/>
      <c r="FD1385" s="54"/>
      <c r="FE1385" s="54"/>
      <c r="FF1385" s="54"/>
      <c r="FG1385" s="54"/>
      <c r="FH1385" s="54"/>
      <c r="FI1385" s="54"/>
      <c r="FJ1385" s="54"/>
      <c r="FK1385" s="54"/>
      <c r="FL1385" s="54"/>
      <c r="FM1385" s="54"/>
      <c r="FN1385" s="54"/>
      <c r="FO1385" s="54"/>
      <c r="FP1385" s="54"/>
      <c r="FQ1385" s="54"/>
      <c r="FR1385" s="54"/>
      <c r="FS1385" s="54"/>
      <c r="FT1385" s="54"/>
      <c r="FU1385" s="54"/>
      <c r="FV1385" s="54"/>
      <c r="FW1385" s="54"/>
      <c r="FX1385" s="54"/>
      <c r="FY1385" s="54"/>
      <c r="FZ1385" s="54"/>
      <c r="GA1385" s="54"/>
      <c r="GB1385" s="54"/>
      <c r="GC1385" s="54"/>
      <c r="GD1385" s="54"/>
      <c r="GE1385" s="54"/>
      <c r="GF1385" s="54"/>
      <c r="GG1385" s="54"/>
      <c r="GH1385" s="54"/>
      <c r="GI1385" s="54"/>
      <c r="GJ1385" s="54"/>
      <c r="GK1385" s="54"/>
      <c r="GL1385" s="54"/>
      <c r="GM1385" s="54"/>
      <c r="GN1385" s="54"/>
      <c r="GO1385" s="54"/>
      <c r="GP1385" s="54"/>
      <c r="GQ1385" s="54"/>
      <c r="GR1385" s="54"/>
      <c r="GS1385" s="54"/>
      <c r="GT1385" s="54"/>
      <c r="GU1385" s="54"/>
      <c r="GV1385" s="54"/>
      <c r="GW1385" s="54"/>
      <c r="GX1385" s="54"/>
      <c r="GY1385" s="54"/>
      <c r="GZ1385" s="54"/>
      <c r="HA1385" s="54"/>
      <c r="HB1385" s="54"/>
      <c r="HC1385" s="54"/>
      <c r="HD1385" s="54"/>
      <c r="HE1385" s="54"/>
      <c r="HF1385" s="54"/>
      <c r="HG1385" s="54"/>
      <c r="HH1385" s="54"/>
      <c r="HI1385" s="54"/>
      <c r="HJ1385" s="54"/>
      <c r="HK1385" s="54"/>
      <c r="HL1385" s="54"/>
      <c r="HM1385" s="54"/>
      <c r="HN1385" s="54"/>
      <c r="HO1385" s="54"/>
      <c r="HP1385" s="54"/>
      <c r="HQ1385" s="54"/>
      <c r="HR1385" s="54"/>
      <c r="HS1385" s="54"/>
      <c r="HT1385" s="54"/>
      <c r="HU1385" s="54"/>
      <c r="HV1385" s="54"/>
      <c r="HW1385" s="54"/>
      <c r="HX1385" s="54"/>
      <c r="HY1385" s="54"/>
      <c r="HZ1385" s="54"/>
      <c r="IA1385" s="54"/>
      <c r="IB1385" s="54"/>
      <c r="IC1385" s="54"/>
      <c r="ID1385" s="54"/>
      <c r="IE1385" s="54"/>
      <c r="IF1385" s="54"/>
      <c r="IG1385" s="54"/>
      <c r="IH1385" s="54"/>
      <c r="II1385" s="54"/>
      <c r="IJ1385" s="54"/>
      <c r="IK1385" s="54"/>
      <c r="IL1385" s="54"/>
      <c r="IM1385" s="54"/>
      <c r="IN1385" s="54"/>
      <c r="IO1385" s="54"/>
      <c r="IP1385" s="54"/>
      <c r="IQ1385" s="54"/>
      <c r="IR1385" s="54"/>
      <c r="IS1385" s="54"/>
      <c r="IT1385" s="54"/>
      <c r="IU1385" s="54"/>
      <c r="IV1385" s="54"/>
      <c r="IW1385" s="54"/>
      <c r="IX1385" s="54"/>
      <c r="IY1385" s="54"/>
      <c r="IZ1385" s="54"/>
      <c r="JA1385" s="16"/>
      <c r="JB1385" s="16"/>
      <c r="JC1385" s="16"/>
      <c r="JD1385" s="16"/>
    </row>
    <row r="1386" spans="1:264" s="6" customFormat="1" x14ac:dyDescent="0.25">
      <c r="A1386" s="55">
        <v>1382</v>
      </c>
      <c r="B1386" s="56">
        <f>ESTUDIANTES!B1386</f>
        <v>0</v>
      </c>
      <c r="C1386" s="56">
        <f>ESTUDIANTES!C1386</f>
        <v>0</v>
      </c>
      <c r="D1386" s="97">
        <f>ESTUDIANTES!D1386</f>
        <v>0</v>
      </c>
      <c r="E1386" s="97"/>
      <c r="F1386" s="97"/>
      <c r="G1386" s="97"/>
      <c r="H1386" s="57">
        <f>ESTUDIANTES!H1386</f>
        <v>0</v>
      </c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  <c r="V1386" s="54"/>
      <c r="W1386" s="54"/>
      <c r="X1386" s="54"/>
      <c r="Y1386" s="54"/>
      <c r="Z1386" s="54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  <c r="AL1386" s="54"/>
      <c r="AM1386" s="54"/>
      <c r="AN1386" s="54"/>
      <c r="AO1386" s="54"/>
      <c r="AP1386" s="54"/>
      <c r="AQ1386" s="54"/>
      <c r="AR1386" s="54"/>
      <c r="AS1386" s="54"/>
      <c r="AT1386" s="54"/>
      <c r="AU1386" s="54"/>
      <c r="AV1386" s="54"/>
      <c r="AW1386" s="54"/>
      <c r="AX1386" s="54"/>
      <c r="AY1386" s="54"/>
      <c r="AZ1386" s="54"/>
      <c r="BA1386" s="54"/>
      <c r="BB1386" s="54"/>
      <c r="BC1386" s="54"/>
      <c r="BD1386" s="54"/>
      <c r="BE1386" s="54"/>
      <c r="BF1386" s="54"/>
      <c r="BG1386" s="54"/>
      <c r="BH1386" s="54"/>
      <c r="BI1386" s="54"/>
      <c r="BJ1386" s="54"/>
      <c r="BK1386" s="54"/>
      <c r="BL1386" s="54"/>
      <c r="BM1386" s="54"/>
      <c r="BN1386" s="54"/>
      <c r="BO1386" s="54"/>
      <c r="BP1386" s="54"/>
      <c r="BQ1386" s="54"/>
      <c r="BR1386" s="54"/>
      <c r="BS1386" s="54"/>
      <c r="BT1386" s="54"/>
      <c r="BU1386" s="54"/>
      <c r="BV1386" s="54"/>
      <c r="BW1386" s="54"/>
      <c r="BX1386" s="54"/>
      <c r="BY1386" s="54"/>
      <c r="BZ1386" s="54"/>
      <c r="CA1386" s="54"/>
      <c r="CB1386" s="54"/>
      <c r="CC1386" s="54"/>
      <c r="CD1386" s="54"/>
      <c r="CE1386" s="54"/>
      <c r="CF1386" s="54"/>
      <c r="CG1386" s="54"/>
      <c r="CH1386" s="54"/>
      <c r="CI1386" s="54"/>
      <c r="CJ1386" s="54"/>
      <c r="CK1386" s="54"/>
      <c r="CL1386" s="54"/>
      <c r="CM1386" s="54"/>
      <c r="CN1386" s="54"/>
      <c r="CO1386" s="54"/>
      <c r="CP1386" s="54"/>
      <c r="CQ1386" s="54"/>
      <c r="CR1386" s="54"/>
      <c r="CS1386" s="54"/>
      <c r="CT1386" s="54"/>
      <c r="CU1386" s="54"/>
      <c r="CV1386" s="54"/>
      <c r="CW1386" s="54"/>
      <c r="CX1386" s="54"/>
      <c r="CY1386" s="54"/>
      <c r="CZ1386" s="54"/>
      <c r="DA1386" s="54"/>
      <c r="DB1386" s="54"/>
      <c r="DC1386" s="54"/>
      <c r="DD1386" s="54"/>
      <c r="DE1386" s="54"/>
      <c r="DF1386" s="54"/>
      <c r="DG1386" s="54"/>
      <c r="DH1386" s="54"/>
      <c r="DI1386" s="54"/>
      <c r="DJ1386" s="54"/>
      <c r="DK1386" s="54"/>
      <c r="DL1386" s="54"/>
      <c r="DM1386" s="54"/>
      <c r="DN1386" s="54"/>
      <c r="DO1386" s="54"/>
      <c r="DP1386" s="54"/>
      <c r="DQ1386" s="54"/>
      <c r="DR1386" s="54"/>
      <c r="DS1386" s="54"/>
      <c r="DT1386" s="54"/>
      <c r="DU1386" s="54"/>
      <c r="DV1386" s="54"/>
      <c r="DW1386" s="54"/>
      <c r="DX1386" s="54"/>
      <c r="DY1386" s="54"/>
      <c r="DZ1386" s="54"/>
      <c r="EA1386" s="54"/>
      <c r="EB1386" s="54"/>
      <c r="EC1386" s="54"/>
      <c r="ED1386" s="54"/>
      <c r="EE1386" s="54"/>
      <c r="EF1386" s="54"/>
      <c r="EG1386" s="54"/>
      <c r="EH1386" s="54"/>
      <c r="EI1386" s="54"/>
      <c r="EJ1386" s="54"/>
      <c r="EK1386" s="54"/>
      <c r="EL1386" s="54"/>
      <c r="EM1386" s="54"/>
      <c r="EN1386" s="54"/>
      <c r="EO1386" s="54"/>
      <c r="EP1386" s="54"/>
      <c r="EQ1386" s="54"/>
      <c r="ER1386" s="54"/>
      <c r="ES1386" s="54"/>
      <c r="ET1386" s="54"/>
      <c r="EU1386" s="54"/>
      <c r="EV1386" s="54"/>
      <c r="EW1386" s="54"/>
      <c r="EX1386" s="54"/>
      <c r="EY1386" s="54"/>
      <c r="EZ1386" s="54"/>
      <c r="FA1386" s="54"/>
      <c r="FB1386" s="54"/>
      <c r="FC1386" s="54"/>
      <c r="FD1386" s="54"/>
      <c r="FE1386" s="54"/>
      <c r="FF1386" s="54"/>
      <c r="FG1386" s="54"/>
      <c r="FH1386" s="54"/>
      <c r="FI1386" s="54"/>
      <c r="FJ1386" s="54"/>
      <c r="FK1386" s="54"/>
      <c r="FL1386" s="54"/>
      <c r="FM1386" s="54"/>
      <c r="FN1386" s="54"/>
      <c r="FO1386" s="54"/>
      <c r="FP1386" s="54"/>
      <c r="FQ1386" s="54"/>
      <c r="FR1386" s="54"/>
      <c r="FS1386" s="54"/>
      <c r="FT1386" s="54"/>
      <c r="FU1386" s="54"/>
      <c r="FV1386" s="54"/>
      <c r="FW1386" s="54"/>
      <c r="FX1386" s="54"/>
      <c r="FY1386" s="54"/>
      <c r="FZ1386" s="54"/>
      <c r="GA1386" s="54"/>
      <c r="GB1386" s="54"/>
      <c r="GC1386" s="54"/>
      <c r="GD1386" s="54"/>
      <c r="GE1386" s="54"/>
      <c r="GF1386" s="54"/>
      <c r="GG1386" s="54"/>
      <c r="GH1386" s="54"/>
      <c r="GI1386" s="54"/>
      <c r="GJ1386" s="54"/>
      <c r="GK1386" s="54"/>
      <c r="GL1386" s="54"/>
      <c r="GM1386" s="54"/>
      <c r="GN1386" s="54"/>
      <c r="GO1386" s="54"/>
      <c r="GP1386" s="54"/>
      <c r="GQ1386" s="54"/>
      <c r="GR1386" s="54"/>
      <c r="GS1386" s="54"/>
      <c r="GT1386" s="54"/>
      <c r="GU1386" s="54"/>
      <c r="GV1386" s="54"/>
      <c r="GW1386" s="54"/>
      <c r="GX1386" s="54"/>
      <c r="GY1386" s="54"/>
      <c r="GZ1386" s="54"/>
      <c r="HA1386" s="54"/>
      <c r="HB1386" s="54"/>
      <c r="HC1386" s="54"/>
      <c r="HD1386" s="54"/>
      <c r="HE1386" s="54"/>
      <c r="HF1386" s="54"/>
      <c r="HG1386" s="54"/>
      <c r="HH1386" s="54"/>
      <c r="HI1386" s="54"/>
      <c r="HJ1386" s="54"/>
      <c r="HK1386" s="54"/>
      <c r="HL1386" s="54"/>
      <c r="HM1386" s="54"/>
      <c r="HN1386" s="54"/>
      <c r="HO1386" s="54"/>
      <c r="HP1386" s="54"/>
      <c r="HQ1386" s="54"/>
      <c r="HR1386" s="54"/>
      <c r="HS1386" s="54"/>
      <c r="HT1386" s="54"/>
      <c r="HU1386" s="54"/>
      <c r="HV1386" s="54"/>
      <c r="HW1386" s="54"/>
      <c r="HX1386" s="54"/>
      <c r="HY1386" s="54"/>
      <c r="HZ1386" s="54"/>
      <c r="IA1386" s="54"/>
      <c r="IB1386" s="54"/>
      <c r="IC1386" s="54"/>
      <c r="ID1386" s="54"/>
      <c r="IE1386" s="54"/>
      <c r="IF1386" s="54"/>
      <c r="IG1386" s="54"/>
      <c r="IH1386" s="54"/>
      <c r="II1386" s="54"/>
      <c r="IJ1386" s="54"/>
      <c r="IK1386" s="54"/>
      <c r="IL1386" s="54"/>
      <c r="IM1386" s="54"/>
      <c r="IN1386" s="54"/>
      <c r="IO1386" s="54"/>
      <c r="IP1386" s="54"/>
      <c r="IQ1386" s="54"/>
      <c r="IR1386" s="54"/>
      <c r="IS1386" s="54"/>
      <c r="IT1386" s="54"/>
      <c r="IU1386" s="54"/>
      <c r="IV1386" s="54"/>
      <c r="IW1386" s="54"/>
      <c r="IX1386" s="54"/>
      <c r="IY1386" s="54"/>
      <c r="IZ1386" s="54"/>
      <c r="JA1386" s="16"/>
      <c r="JB1386" s="16"/>
      <c r="JC1386" s="16"/>
      <c r="JD1386" s="16"/>
    </row>
    <row r="1387" spans="1:264" s="6" customFormat="1" x14ac:dyDescent="0.25">
      <c r="A1387" s="55">
        <v>1383</v>
      </c>
      <c r="B1387" s="56">
        <f>ESTUDIANTES!B1387</f>
        <v>0</v>
      </c>
      <c r="C1387" s="56">
        <f>ESTUDIANTES!C1387</f>
        <v>0</v>
      </c>
      <c r="D1387" s="97">
        <f>ESTUDIANTES!D1387</f>
        <v>0</v>
      </c>
      <c r="E1387" s="97"/>
      <c r="F1387" s="97"/>
      <c r="G1387" s="97"/>
      <c r="H1387" s="57">
        <f>ESTUDIANTES!H1387</f>
        <v>0</v>
      </c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  <c r="AL1387" s="54"/>
      <c r="AM1387" s="54"/>
      <c r="AN1387" s="54"/>
      <c r="AO1387" s="54"/>
      <c r="AP1387" s="54"/>
      <c r="AQ1387" s="54"/>
      <c r="AR1387" s="54"/>
      <c r="AS1387" s="54"/>
      <c r="AT1387" s="54"/>
      <c r="AU1387" s="54"/>
      <c r="AV1387" s="54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4"/>
      <c r="BW1387" s="54"/>
      <c r="BX1387" s="54"/>
      <c r="BY1387" s="54"/>
      <c r="BZ1387" s="54"/>
      <c r="CA1387" s="54"/>
      <c r="CB1387" s="54"/>
      <c r="CC1387" s="54"/>
      <c r="CD1387" s="54"/>
      <c r="CE1387" s="54"/>
      <c r="CF1387" s="54"/>
      <c r="CG1387" s="54"/>
      <c r="CH1387" s="54"/>
      <c r="CI1387" s="54"/>
      <c r="CJ1387" s="54"/>
      <c r="CK1387" s="54"/>
      <c r="CL1387" s="54"/>
      <c r="CM1387" s="54"/>
      <c r="CN1387" s="54"/>
      <c r="CO1387" s="54"/>
      <c r="CP1387" s="54"/>
      <c r="CQ1387" s="54"/>
      <c r="CR1387" s="54"/>
      <c r="CS1387" s="54"/>
      <c r="CT1387" s="54"/>
      <c r="CU1387" s="54"/>
      <c r="CV1387" s="54"/>
      <c r="CW1387" s="54"/>
      <c r="CX1387" s="54"/>
      <c r="CY1387" s="54"/>
      <c r="CZ1387" s="54"/>
      <c r="DA1387" s="54"/>
      <c r="DB1387" s="54"/>
      <c r="DC1387" s="54"/>
      <c r="DD1387" s="54"/>
      <c r="DE1387" s="54"/>
      <c r="DF1387" s="54"/>
      <c r="DG1387" s="54"/>
      <c r="DH1387" s="54"/>
      <c r="DI1387" s="54"/>
      <c r="DJ1387" s="54"/>
      <c r="DK1387" s="54"/>
      <c r="DL1387" s="54"/>
      <c r="DM1387" s="54"/>
      <c r="DN1387" s="54"/>
      <c r="DO1387" s="54"/>
      <c r="DP1387" s="54"/>
      <c r="DQ1387" s="54"/>
      <c r="DR1387" s="54"/>
      <c r="DS1387" s="54"/>
      <c r="DT1387" s="54"/>
      <c r="DU1387" s="54"/>
      <c r="DV1387" s="54"/>
      <c r="DW1387" s="54"/>
      <c r="DX1387" s="54"/>
      <c r="DY1387" s="54"/>
      <c r="DZ1387" s="54"/>
      <c r="EA1387" s="54"/>
      <c r="EB1387" s="54"/>
      <c r="EC1387" s="54"/>
      <c r="ED1387" s="54"/>
      <c r="EE1387" s="54"/>
      <c r="EF1387" s="54"/>
      <c r="EG1387" s="54"/>
      <c r="EH1387" s="54"/>
      <c r="EI1387" s="54"/>
      <c r="EJ1387" s="54"/>
      <c r="EK1387" s="54"/>
      <c r="EL1387" s="54"/>
      <c r="EM1387" s="54"/>
      <c r="EN1387" s="54"/>
      <c r="EO1387" s="54"/>
      <c r="EP1387" s="54"/>
      <c r="EQ1387" s="54"/>
      <c r="ER1387" s="54"/>
      <c r="ES1387" s="54"/>
      <c r="ET1387" s="54"/>
      <c r="EU1387" s="54"/>
      <c r="EV1387" s="54"/>
      <c r="EW1387" s="54"/>
      <c r="EX1387" s="54"/>
      <c r="EY1387" s="54"/>
      <c r="EZ1387" s="54"/>
      <c r="FA1387" s="54"/>
      <c r="FB1387" s="54"/>
      <c r="FC1387" s="54"/>
      <c r="FD1387" s="54"/>
      <c r="FE1387" s="54"/>
      <c r="FF1387" s="54"/>
      <c r="FG1387" s="54"/>
      <c r="FH1387" s="54"/>
      <c r="FI1387" s="54"/>
      <c r="FJ1387" s="54"/>
      <c r="FK1387" s="54"/>
      <c r="FL1387" s="54"/>
      <c r="FM1387" s="54"/>
      <c r="FN1387" s="54"/>
      <c r="FO1387" s="54"/>
      <c r="FP1387" s="54"/>
      <c r="FQ1387" s="54"/>
      <c r="FR1387" s="54"/>
      <c r="FS1387" s="54"/>
      <c r="FT1387" s="54"/>
      <c r="FU1387" s="54"/>
      <c r="FV1387" s="54"/>
      <c r="FW1387" s="54"/>
      <c r="FX1387" s="54"/>
      <c r="FY1387" s="54"/>
      <c r="FZ1387" s="54"/>
      <c r="GA1387" s="54"/>
      <c r="GB1387" s="54"/>
      <c r="GC1387" s="54"/>
      <c r="GD1387" s="54"/>
      <c r="GE1387" s="54"/>
      <c r="GF1387" s="54"/>
      <c r="GG1387" s="54"/>
      <c r="GH1387" s="54"/>
      <c r="GI1387" s="54"/>
      <c r="GJ1387" s="54"/>
      <c r="GK1387" s="54"/>
      <c r="GL1387" s="54"/>
      <c r="GM1387" s="54"/>
      <c r="GN1387" s="54"/>
      <c r="GO1387" s="54"/>
      <c r="GP1387" s="54"/>
      <c r="GQ1387" s="54"/>
      <c r="GR1387" s="54"/>
      <c r="GS1387" s="54"/>
      <c r="GT1387" s="54"/>
      <c r="GU1387" s="54"/>
      <c r="GV1387" s="54"/>
      <c r="GW1387" s="54"/>
      <c r="GX1387" s="54"/>
      <c r="GY1387" s="54"/>
      <c r="GZ1387" s="54"/>
      <c r="HA1387" s="54"/>
      <c r="HB1387" s="54"/>
      <c r="HC1387" s="54"/>
      <c r="HD1387" s="54"/>
      <c r="HE1387" s="54"/>
      <c r="HF1387" s="54"/>
      <c r="HG1387" s="54"/>
      <c r="HH1387" s="54"/>
      <c r="HI1387" s="54"/>
      <c r="HJ1387" s="54"/>
      <c r="HK1387" s="54"/>
      <c r="HL1387" s="54"/>
      <c r="HM1387" s="54"/>
      <c r="HN1387" s="54"/>
      <c r="HO1387" s="54"/>
      <c r="HP1387" s="54"/>
      <c r="HQ1387" s="54"/>
      <c r="HR1387" s="54"/>
      <c r="HS1387" s="54"/>
      <c r="HT1387" s="54"/>
      <c r="HU1387" s="54"/>
      <c r="HV1387" s="54"/>
      <c r="HW1387" s="54"/>
      <c r="HX1387" s="54"/>
      <c r="HY1387" s="54"/>
      <c r="HZ1387" s="54"/>
      <c r="IA1387" s="54"/>
      <c r="IB1387" s="54"/>
      <c r="IC1387" s="54"/>
      <c r="ID1387" s="54"/>
      <c r="IE1387" s="54"/>
      <c r="IF1387" s="54"/>
      <c r="IG1387" s="54"/>
      <c r="IH1387" s="54"/>
      <c r="II1387" s="54"/>
      <c r="IJ1387" s="54"/>
      <c r="IK1387" s="54"/>
      <c r="IL1387" s="54"/>
      <c r="IM1387" s="54"/>
      <c r="IN1387" s="54"/>
      <c r="IO1387" s="54"/>
      <c r="IP1387" s="54"/>
      <c r="IQ1387" s="54"/>
      <c r="IR1387" s="54"/>
      <c r="IS1387" s="54"/>
      <c r="IT1387" s="54"/>
      <c r="IU1387" s="54"/>
      <c r="IV1387" s="54"/>
      <c r="IW1387" s="54"/>
      <c r="IX1387" s="54"/>
      <c r="IY1387" s="54"/>
      <c r="IZ1387" s="54"/>
      <c r="JA1387" s="16"/>
      <c r="JB1387" s="16"/>
      <c r="JC1387" s="16"/>
      <c r="JD1387" s="16"/>
    </row>
    <row r="1388" spans="1:264" s="6" customFormat="1" x14ac:dyDescent="0.25">
      <c r="A1388" s="55">
        <v>1384</v>
      </c>
      <c r="B1388" s="56">
        <f>ESTUDIANTES!B1388</f>
        <v>0</v>
      </c>
      <c r="C1388" s="56">
        <f>ESTUDIANTES!C1388</f>
        <v>0</v>
      </c>
      <c r="D1388" s="97">
        <f>ESTUDIANTES!D1388</f>
        <v>0</v>
      </c>
      <c r="E1388" s="97"/>
      <c r="F1388" s="97"/>
      <c r="G1388" s="97"/>
      <c r="H1388" s="57">
        <f>ESTUDIANTES!H1388</f>
        <v>0</v>
      </c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  <c r="AL1388" s="54"/>
      <c r="AM1388" s="54"/>
      <c r="AN1388" s="54"/>
      <c r="AO1388" s="54"/>
      <c r="AP1388" s="54"/>
      <c r="AQ1388" s="54"/>
      <c r="AR1388" s="54"/>
      <c r="AS1388" s="54"/>
      <c r="AT1388" s="54"/>
      <c r="AU1388" s="54"/>
      <c r="AV1388" s="54"/>
      <c r="AW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  <c r="BO1388" s="54"/>
      <c r="BP1388" s="54"/>
      <c r="BQ1388" s="54"/>
      <c r="BR1388" s="54"/>
      <c r="BS1388" s="54"/>
      <c r="BT1388" s="54"/>
      <c r="BU1388" s="54"/>
      <c r="BV1388" s="54"/>
      <c r="BW1388" s="54"/>
      <c r="BX1388" s="54"/>
      <c r="BY1388" s="54"/>
      <c r="BZ1388" s="54"/>
      <c r="CA1388" s="54"/>
      <c r="CB1388" s="54"/>
      <c r="CC1388" s="54"/>
      <c r="CD1388" s="54"/>
      <c r="CE1388" s="54"/>
      <c r="CF1388" s="54"/>
      <c r="CG1388" s="54"/>
      <c r="CH1388" s="54"/>
      <c r="CI1388" s="54"/>
      <c r="CJ1388" s="54"/>
      <c r="CK1388" s="54"/>
      <c r="CL1388" s="54"/>
      <c r="CM1388" s="54"/>
      <c r="CN1388" s="54"/>
      <c r="CO1388" s="54"/>
      <c r="CP1388" s="54"/>
      <c r="CQ1388" s="54"/>
      <c r="CR1388" s="54"/>
      <c r="CS1388" s="54"/>
      <c r="CT1388" s="54"/>
      <c r="CU1388" s="54"/>
      <c r="CV1388" s="54"/>
      <c r="CW1388" s="54"/>
      <c r="CX1388" s="54"/>
      <c r="CY1388" s="54"/>
      <c r="CZ1388" s="54"/>
      <c r="DA1388" s="54"/>
      <c r="DB1388" s="54"/>
      <c r="DC1388" s="54"/>
      <c r="DD1388" s="54"/>
      <c r="DE1388" s="54"/>
      <c r="DF1388" s="54"/>
      <c r="DG1388" s="54"/>
      <c r="DH1388" s="54"/>
      <c r="DI1388" s="54"/>
      <c r="DJ1388" s="54"/>
      <c r="DK1388" s="54"/>
      <c r="DL1388" s="54"/>
      <c r="DM1388" s="54"/>
      <c r="DN1388" s="54"/>
      <c r="DO1388" s="54"/>
      <c r="DP1388" s="54"/>
      <c r="DQ1388" s="54"/>
      <c r="DR1388" s="54"/>
      <c r="DS1388" s="54"/>
      <c r="DT1388" s="54"/>
      <c r="DU1388" s="54"/>
      <c r="DV1388" s="54"/>
      <c r="DW1388" s="54"/>
      <c r="DX1388" s="54"/>
      <c r="DY1388" s="54"/>
      <c r="DZ1388" s="54"/>
      <c r="EA1388" s="54"/>
      <c r="EB1388" s="54"/>
      <c r="EC1388" s="54"/>
      <c r="ED1388" s="54"/>
      <c r="EE1388" s="54"/>
      <c r="EF1388" s="54"/>
      <c r="EG1388" s="54"/>
      <c r="EH1388" s="54"/>
      <c r="EI1388" s="54"/>
      <c r="EJ1388" s="54"/>
      <c r="EK1388" s="54"/>
      <c r="EL1388" s="54"/>
      <c r="EM1388" s="54"/>
      <c r="EN1388" s="54"/>
      <c r="EO1388" s="54"/>
      <c r="EP1388" s="54"/>
      <c r="EQ1388" s="54"/>
      <c r="ER1388" s="54"/>
      <c r="ES1388" s="54"/>
      <c r="ET1388" s="54"/>
      <c r="EU1388" s="54"/>
      <c r="EV1388" s="54"/>
      <c r="EW1388" s="54"/>
      <c r="EX1388" s="54"/>
      <c r="EY1388" s="54"/>
      <c r="EZ1388" s="54"/>
      <c r="FA1388" s="54"/>
      <c r="FB1388" s="54"/>
      <c r="FC1388" s="54"/>
      <c r="FD1388" s="54"/>
      <c r="FE1388" s="54"/>
      <c r="FF1388" s="54"/>
      <c r="FG1388" s="54"/>
      <c r="FH1388" s="54"/>
      <c r="FI1388" s="54"/>
      <c r="FJ1388" s="54"/>
      <c r="FK1388" s="54"/>
      <c r="FL1388" s="54"/>
      <c r="FM1388" s="54"/>
      <c r="FN1388" s="54"/>
      <c r="FO1388" s="54"/>
      <c r="FP1388" s="54"/>
      <c r="FQ1388" s="54"/>
      <c r="FR1388" s="54"/>
      <c r="FS1388" s="54"/>
      <c r="FT1388" s="54"/>
      <c r="FU1388" s="54"/>
      <c r="FV1388" s="54"/>
      <c r="FW1388" s="54"/>
      <c r="FX1388" s="54"/>
      <c r="FY1388" s="54"/>
      <c r="FZ1388" s="54"/>
      <c r="GA1388" s="54"/>
      <c r="GB1388" s="54"/>
      <c r="GC1388" s="54"/>
      <c r="GD1388" s="54"/>
      <c r="GE1388" s="54"/>
      <c r="GF1388" s="54"/>
      <c r="GG1388" s="54"/>
      <c r="GH1388" s="54"/>
      <c r="GI1388" s="54"/>
      <c r="GJ1388" s="54"/>
      <c r="GK1388" s="54"/>
      <c r="GL1388" s="54"/>
      <c r="GM1388" s="54"/>
      <c r="GN1388" s="54"/>
      <c r="GO1388" s="54"/>
      <c r="GP1388" s="54"/>
      <c r="GQ1388" s="54"/>
      <c r="GR1388" s="54"/>
      <c r="GS1388" s="54"/>
      <c r="GT1388" s="54"/>
      <c r="GU1388" s="54"/>
      <c r="GV1388" s="54"/>
      <c r="GW1388" s="54"/>
      <c r="GX1388" s="54"/>
      <c r="GY1388" s="54"/>
      <c r="GZ1388" s="54"/>
      <c r="HA1388" s="54"/>
      <c r="HB1388" s="54"/>
      <c r="HC1388" s="54"/>
      <c r="HD1388" s="54"/>
      <c r="HE1388" s="54"/>
      <c r="HF1388" s="54"/>
      <c r="HG1388" s="54"/>
      <c r="HH1388" s="54"/>
      <c r="HI1388" s="54"/>
      <c r="HJ1388" s="54"/>
      <c r="HK1388" s="54"/>
      <c r="HL1388" s="54"/>
      <c r="HM1388" s="54"/>
      <c r="HN1388" s="54"/>
      <c r="HO1388" s="54"/>
      <c r="HP1388" s="54"/>
      <c r="HQ1388" s="54"/>
      <c r="HR1388" s="54"/>
      <c r="HS1388" s="54"/>
      <c r="HT1388" s="54"/>
      <c r="HU1388" s="54"/>
      <c r="HV1388" s="54"/>
      <c r="HW1388" s="54"/>
      <c r="HX1388" s="54"/>
      <c r="HY1388" s="54"/>
      <c r="HZ1388" s="54"/>
      <c r="IA1388" s="54"/>
      <c r="IB1388" s="54"/>
      <c r="IC1388" s="54"/>
      <c r="ID1388" s="54"/>
      <c r="IE1388" s="54"/>
      <c r="IF1388" s="54"/>
      <c r="IG1388" s="54"/>
      <c r="IH1388" s="54"/>
      <c r="II1388" s="54"/>
      <c r="IJ1388" s="54"/>
      <c r="IK1388" s="54"/>
      <c r="IL1388" s="54"/>
      <c r="IM1388" s="54"/>
      <c r="IN1388" s="54"/>
      <c r="IO1388" s="54"/>
      <c r="IP1388" s="54"/>
      <c r="IQ1388" s="54"/>
      <c r="IR1388" s="54"/>
      <c r="IS1388" s="54"/>
      <c r="IT1388" s="54"/>
      <c r="IU1388" s="54"/>
      <c r="IV1388" s="54"/>
      <c r="IW1388" s="54"/>
      <c r="IX1388" s="54"/>
      <c r="IY1388" s="54"/>
      <c r="IZ1388" s="54"/>
      <c r="JA1388" s="16"/>
      <c r="JB1388" s="16"/>
      <c r="JC1388" s="16"/>
      <c r="JD1388" s="16"/>
    </row>
    <row r="1389" spans="1:264" s="6" customFormat="1" x14ac:dyDescent="0.25">
      <c r="A1389" s="55">
        <v>1385</v>
      </c>
      <c r="B1389" s="56">
        <f>ESTUDIANTES!B1389</f>
        <v>0</v>
      </c>
      <c r="C1389" s="56">
        <f>ESTUDIANTES!C1389</f>
        <v>0</v>
      </c>
      <c r="D1389" s="97">
        <f>ESTUDIANTES!D1389</f>
        <v>0</v>
      </c>
      <c r="E1389" s="97"/>
      <c r="F1389" s="97"/>
      <c r="G1389" s="97"/>
      <c r="H1389" s="57">
        <f>ESTUDIANTES!H1389</f>
        <v>0</v>
      </c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  <c r="AL1389" s="54"/>
      <c r="AM1389" s="54"/>
      <c r="AN1389" s="54"/>
      <c r="AO1389" s="54"/>
      <c r="AP1389" s="54"/>
      <c r="AQ1389" s="54"/>
      <c r="AR1389" s="54"/>
      <c r="AS1389" s="54"/>
      <c r="AT1389" s="54"/>
      <c r="AU1389" s="54"/>
      <c r="AV1389" s="54"/>
      <c r="AW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  <c r="BO1389" s="54"/>
      <c r="BP1389" s="54"/>
      <c r="BQ1389" s="54"/>
      <c r="BR1389" s="54"/>
      <c r="BS1389" s="54"/>
      <c r="BT1389" s="54"/>
      <c r="BU1389" s="54"/>
      <c r="BV1389" s="54"/>
      <c r="BW1389" s="54"/>
      <c r="BX1389" s="54"/>
      <c r="BY1389" s="54"/>
      <c r="BZ1389" s="54"/>
      <c r="CA1389" s="54"/>
      <c r="CB1389" s="54"/>
      <c r="CC1389" s="54"/>
      <c r="CD1389" s="54"/>
      <c r="CE1389" s="54"/>
      <c r="CF1389" s="54"/>
      <c r="CG1389" s="54"/>
      <c r="CH1389" s="54"/>
      <c r="CI1389" s="54"/>
      <c r="CJ1389" s="54"/>
      <c r="CK1389" s="54"/>
      <c r="CL1389" s="54"/>
      <c r="CM1389" s="54"/>
      <c r="CN1389" s="54"/>
      <c r="CO1389" s="54"/>
      <c r="CP1389" s="54"/>
      <c r="CQ1389" s="54"/>
      <c r="CR1389" s="54"/>
      <c r="CS1389" s="54"/>
      <c r="CT1389" s="54"/>
      <c r="CU1389" s="54"/>
      <c r="CV1389" s="54"/>
      <c r="CW1389" s="54"/>
      <c r="CX1389" s="54"/>
      <c r="CY1389" s="54"/>
      <c r="CZ1389" s="54"/>
      <c r="DA1389" s="54"/>
      <c r="DB1389" s="54"/>
      <c r="DC1389" s="54"/>
      <c r="DD1389" s="54"/>
      <c r="DE1389" s="54"/>
      <c r="DF1389" s="54"/>
      <c r="DG1389" s="54"/>
      <c r="DH1389" s="54"/>
      <c r="DI1389" s="54"/>
      <c r="DJ1389" s="54"/>
      <c r="DK1389" s="54"/>
      <c r="DL1389" s="54"/>
      <c r="DM1389" s="54"/>
      <c r="DN1389" s="54"/>
      <c r="DO1389" s="54"/>
      <c r="DP1389" s="54"/>
      <c r="DQ1389" s="54"/>
      <c r="DR1389" s="54"/>
      <c r="DS1389" s="54"/>
      <c r="DT1389" s="54"/>
      <c r="DU1389" s="54"/>
      <c r="DV1389" s="54"/>
      <c r="DW1389" s="54"/>
      <c r="DX1389" s="54"/>
      <c r="DY1389" s="54"/>
      <c r="DZ1389" s="54"/>
      <c r="EA1389" s="54"/>
      <c r="EB1389" s="54"/>
      <c r="EC1389" s="54"/>
      <c r="ED1389" s="54"/>
      <c r="EE1389" s="54"/>
      <c r="EF1389" s="54"/>
      <c r="EG1389" s="54"/>
      <c r="EH1389" s="54"/>
      <c r="EI1389" s="54"/>
      <c r="EJ1389" s="54"/>
      <c r="EK1389" s="54"/>
      <c r="EL1389" s="54"/>
      <c r="EM1389" s="54"/>
      <c r="EN1389" s="54"/>
      <c r="EO1389" s="54"/>
      <c r="EP1389" s="54"/>
      <c r="EQ1389" s="54"/>
      <c r="ER1389" s="54"/>
      <c r="ES1389" s="54"/>
      <c r="ET1389" s="54"/>
      <c r="EU1389" s="54"/>
      <c r="EV1389" s="54"/>
      <c r="EW1389" s="54"/>
      <c r="EX1389" s="54"/>
      <c r="EY1389" s="54"/>
      <c r="EZ1389" s="54"/>
      <c r="FA1389" s="54"/>
      <c r="FB1389" s="54"/>
      <c r="FC1389" s="54"/>
      <c r="FD1389" s="54"/>
      <c r="FE1389" s="54"/>
      <c r="FF1389" s="54"/>
      <c r="FG1389" s="54"/>
      <c r="FH1389" s="54"/>
      <c r="FI1389" s="54"/>
      <c r="FJ1389" s="54"/>
      <c r="FK1389" s="54"/>
      <c r="FL1389" s="54"/>
      <c r="FM1389" s="54"/>
      <c r="FN1389" s="54"/>
      <c r="FO1389" s="54"/>
      <c r="FP1389" s="54"/>
      <c r="FQ1389" s="54"/>
      <c r="FR1389" s="54"/>
      <c r="FS1389" s="54"/>
      <c r="FT1389" s="54"/>
      <c r="FU1389" s="54"/>
      <c r="FV1389" s="54"/>
      <c r="FW1389" s="54"/>
      <c r="FX1389" s="54"/>
      <c r="FY1389" s="54"/>
      <c r="FZ1389" s="54"/>
      <c r="GA1389" s="54"/>
      <c r="GB1389" s="54"/>
      <c r="GC1389" s="54"/>
      <c r="GD1389" s="54"/>
      <c r="GE1389" s="54"/>
      <c r="GF1389" s="54"/>
      <c r="GG1389" s="54"/>
      <c r="GH1389" s="54"/>
      <c r="GI1389" s="54"/>
      <c r="GJ1389" s="54"/>
      <c r="GK1389" s="54"/>
      <c r="GL1389" s="54"/>
      <c r="GM1389" s="54"/>
      <c r="GN1389" s="54"/>
      <c r="GO1389" s="54"/>
      <c r="GP1389" s="54"/>
      <c r="GQ1389" s="54"/>
      <c r="GR1389" s="54"/>
      <c r="GS1389" s="54"/>
      <c r="GT1389" s="54"/>
      <c r="GU1389" s="54"/>
      <c r="GV1389" s="54"/>
      <c r="GW1389" s="54"/>
      <c r="GX1389" s="54"/>
      <c r="GY1389" s="54"/>
      <c r="GZ1389" s="54"/>
      <c r="HA1389" s="54"/>
      <c r="HB1389" s="54"/>
      <c r="HC1389" s="54"/>
      <c r="HD1389" s="54"/>
      <c r="HE1389" s="54"/>
      <c r="HF1389" s="54"/>
      <c r="HG1389" s="54"/>
      <c r="HH1389" s="54"/>
      <c r="HI1389" s="54"/>
      <c r="HJ1389" s="54"/>
      <c r="HK1389" s="54"/>
      <c r="HL1389" s="54"/>
      <c r="HM1389" s="54"/>
      <c r="HN1389" s="54"/>
      <c r="HO1389" s="54"/>
      <c r="HP1389" s="54"/>
      <c r="HQ1389" s="54"/>
      <c r="HR1389" s="54"/>
      <c r="HS1389" s="54"/>
      <c r="HT1389" s="54"/>
      <c r="HU1389" s="54"/>
      <c r="HV1389" s="54"/>
      <c r="HW1389" s="54"/>
      <c r="HX1389" s="54"/>
      <c r="HY1389" s="54"/>
      <c r="HZ1389" s="54"/>
      <c r="IA1389" s="54"/>
      <c r="IB1389" s="54"/>
      <c r="IC1389" s="54"/>
      <c r="ID1389" s="54"/>
      <c r="IE1389" s="54"/>
      <c r="IF1389" s="54"/>
      <c r="IG1389" s="54"/>
      <c r="IH1389" s="54"/>
      <c r="II1389" s="54"/>
      <c r="IJ1389" s="54"/>
      <c r="IK1389" s="54"/>
      <c r="IL1389" s="54"/>
      <c r="IM1389" s="54"/>
      <c r="IN1389" s="54"/>
      <c r="IO1389" s="54"/>
      <c r="IP1389" s="54"/>
      <c r="IQ1389" s="54"/>
      <c r="IR1389" s="54"/>
      <c r="IS1389" s="54"/>
      <c r="IT1389" s="54"/>
      <c r="IU1389" s="54"/>
      <c r="IV1389" s="54"/>
      <c r="IW1389" s="54"/>
      <c r="IX1389" s="54"/>
      <c r="IY1389" s="54"/>
      <c r="IZ1389" s="54"/>
      <c r="JA1389" s="16"/>
      <c r="JB1389" s="16"/>
      <c r="JC1389" s="16"/>
      <c r="JD1389" s="16"/>
    </row>
    <row r="1390" spans="1:264" s="6" customFormat="1" x14ac:dyDescent="0.25">
      <c r="A1390" s="55">
        <v>1386</v>
      </c>
      <c r="B1390" s="56">
        <f>ESTUDIANTES!B1390</f>
        <v>0</v>
      </c>
      <c r="C1390" s="56">
        <f>ESTUDIANTES!C1390</f>
        <v>0</v>
      </c>
      <c r="D1390" s="97">
        <f>ESTUDIANTES!D1390</f>
        <v>0</v>
      </c>
      <c r="E1390" s="97"/>
      <c r="F1390" s="97"/>
      <c r="G1390" s="97"/>
      <c r="H1390" s="57">
        <f>ESTUDIANTES!H1390</f>
        <v>0</v>
      </c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  <c r="AL1390" s="54"/>
      <c r="AM1390" s="54"/>
      <c r="AN1390" s="54"/>
      <c r="AO1390" s="54"/>
      <c r="AP1390" s="54"/>
      <c r="AQ1390" s="54"/>
      <c r="AR1390" s="54"/>
      <c r="AS1390" s="54"/>
      <c r="AT1390" s="54"/>
      <c r="AU1390" s="54"/>
      <c r="AV1390" s="54"/>
      <c r="AW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  <c r="BO1390" s="54"/>
      <c r="BP1390" s="54"/>
      <c r="BQ1390" s="54"/>
      <c r="BR1390" s="54"/>
      <c r="BS1390" s="54"/>
      <c r="BT1390" s="54"/>
      <c r="BU1390" s="54"/>
      <c r="BV1390" s="54"/>
      <c r="BW1390" s="54"/>
      <c r="BX1390" s="54"/>
      <c r="BY1390" s="54"/>
      <c r="BZ1390" s="54"/>
      <c r="CA1390" s="54"/>
      <c r="CB1390" s="54"/>
      <c r="CC1390" s="54"/>
      <c r="CD1390" s="54"/>
      <c r="CE1390" s="54"/>
      <c r="CF1390" s="54"/>
      <c r="CG1390" s="54"/>
      <c r="CH1390" s="54"/>
      <c r="CI1390" s="54"/>
      <c r="CJ1390" s="54"/>
      <c r="CK1390" s="54"/>
      <c r="CL1390" s="54"/>
      <c r="CM1390" s="54"/>
      <c r="CN1390" s="54"/>
      <c r="CO1390" s="54"/>
      <c r="CP1390" s="54"/>
      <c r="CQ1390" s="54"/>
      <c r="CR1390" s="54"/>
      <c r="CS1390" s="54"/>
      <c r="CT1390" s="54"/>
      <c r="CU1390" s="54"/>
      <c r="CV1390" s="54"/>
      <c r="CW1390" s="54"/>
      <c r="CX1390" s="54"/>
      <c r="CY1390" s="54"/>
      <c r="CZ1390" s="54"/>
      <c r="DA1390" s="54"/>
      <c r="DB1390" s="54"/>
      <c r="DC1390" s="54"/>
      <c r="DD1390" s="54"/>
      <c r="DE1390" s="54"/>
      <c r="DF1390" s="54"/>
      <c r="DG1390" s="54"/>
      <c r="DH1390" s="54"/>
      <c r="DI1390" s="54"/>
      <c r="DJ1390" s="54"/>
      <c r="DK1390" s="54"/>
      <c r="DL1390" s="54"/>
      <c r="DM1390" s="54"/>
      <c r="DN1390" s="54"/>
      <c r="DO1390" s="54"/>
      <c r="DP1390" s="54"/>
      <c r="DQ1390" s="54"/>
      <c r="DR1390" s="54"/>
      <c r="DS1390" s="54"/>
      <c r="DT1390" s="54"/>
      <c r="DU1390" s="54"/>
      <c r="DV1390" s="54"/>
      <c r="DW1390" s="54"/>
      <c r="DX1390" s="54"/>
      <c r="DY1390" s="54"/>
      <c r="DZ1390" s="54"/>
      <c r="EA1390" s="54"/>
      <c r="EB1390" s="54"/>
      <c r="EC1390" s="54"/>
      <c r="ED1390" s="54"/>
      <c r="EE1390" s="54"/>
      <c r="EF1390" s="54"/>
      <c r="EG1390" s="54"/>
      <c r="EH1390" s="54"/>
      <c r="EI1390" s="54"/>
      <c r="EJ1390" s="54"/>
      <c r="EK1390" s="54"/>
      <c r="EL1390" s="54"/>
      <c r="EM1390" s="54"/>
      <c r="EN1390" s="54"/>
      <c r="EO1390" s="54"/>
      <c r="EP1390" s="54"/>
      <c r="EQ1390" s="54"/>
      <c r="ER1390" s="54"/>
      <c r="ES1390" s="54"/>
      <c r="ET1390" s="54"/>
      <c r="EU1390" s="54"/>
      <c r="EV1390" s="54"/>
      <c r="EW1390" s="54"/>
      <c r="EX1390" s="54"/>
      <c r="EY1390" s="54"/>
      <c r="EZ1390" s="54"/>
      <c r="FA1390" s="54"/>
      <c r="FB1390" s="54"/>
      <c r="FC1390" s="54"/>
      <c r="FD1390" s="54"/>
      <c r="FE1390" s="54"/>
      <c r="FF1390" s="54"/>
      <c r="FG1390" s="54"/>
      <c r="FH1390" s="54"/>
      <c r="FI1390" s="54"/>
      <c r="FJ1390" s="54"/>
      <c r="FK1390" s="54"/>
      <c r="FL1390" s="54"/>
      <c r="FM1390" s="54"/>
      <c r="FN1390" s="54"/>
      <c r="FO1390" s="54"/>
      <c r="FP1390" s="54"/>
      <c r="FQ1390" s="54"/>
      <c r="FR1390" s="54"/>
      <c r="FS1390" s="54"/>
      <c r="FT1390" s="54"/>
      <c r="FU1390" s="54"/>
      <c r="FV1390" s="54"/>
      <c r="FW1390" s="54"/>
      <c r="FX1390" s="54"/>
      <c r="FY1390" s="54"/>
      <c r="FZ1390" s="54"/>
      <c r="GA1390" s="54"/>
      <c r="GB1390" s="54"/>
      <c r="GC1390" s="54"/>
      <c r="GD1390" s="54"/>
      <c r="GE1390" s="54"/>
      <c r="GF1390" s="54"/>
      <c r="GG1390" s="54"/>
      <c r="GH1390" s="54"/>
      <c r="GI1390" s="54"/>
      <c r="GJ1390" s="54"/>
      <c r="GK1390" s="54"/>
      <c r="GL1390" s="54"/>
      <c r="GM1390" s="54"/>
      <c r="GN1390" s="54"/>
      <c r="GO1390" s="54"/>
      <c r="GP1390" s="54"/>
      <c r="GQ1390" s="54"/>
      <c r="GR1390" s="54"/>
      <c r="GS1390" s="54"/>
      <c r="GT1390" s="54"/>
      <c r="GU1390" s="54"/>
      <c r="GV1390" s="54"/>
      <c r="GW1390" s="54"/>
      <c r="GX1390" s="54"/>
      <c r="GY1390" s="54"/>
      <c r="GZ1390" s="54"/>
      <c r="HA1390" s="54"/>
      <c r="HB1390" s="54"/>
      <c r="HC1390" s="54"/>
      <c r="HD1390" s="54"/>
      <c r="HE1390" s="54"/>
      <c r="HF1390" s="54"/>
      <c r="HG1390" s="54"/>
      <c r="HH1390" s="54"/>
      <c r="HI1390" s="54"/>
      <c r="HJ1390" s="54"/>
      <c r="HK1390" s="54"/>
      <c r="HL1390" s="54"/>
      <c r="HM1390" s="54"/>
      <c r="HN1390" s="54"/>
      <c r="HO1390" s="54"/>
      <c r="HP1390" s="54"/>
      <c r="HQ1390" s="54"/>
      <c r="HR1390" s="54"/>
      <c r="HS1390" s="54"/>
      <c r="HT1390" s="54"/>
      <c r="HU1390" s="54"/>
      <c r="HV1390" s="54"/>
      <c r="HW1390" s="54"/>
      <c r="HX1390" s="54"/>
      <c r="HY1390" s="54"/>
      <c r="HZ1390" s="54"/>
      <c r="IA1390" s="54"/>
      <c r="IB1390" s="54"/>
      <c r="IC1390" s="54"/>
      <c r="ID1390" s="54"/>
      <c r="IE1390" s="54"/>
      <c r="IF1390" s="54"/>
      <c r="IG1390" s="54"/>
      <c r="IH1390" s="54"/>
      <c r="II1390" s="54"/>
      <c r="IJ1390" s="54"/>
      <c r="IK1390" s="54"/>
      <c r="IL1390" s="54"/>
      <c r="IM1390" s="54"/>
      <c r="IN1390" s="54"/>
      <c r="IO1390" s="54"/>
      <c r="IP1390" s="54"/>
      <c r="IQ1390" s="54"/>
      <c r="IR1390" s="54"/>
      <c r="IS1390" s="54"/>
      <c r="IT1390" s="54"/>
      <c r="IU1390" s="54"/>
      <c r="IV1390" s="54"/>
      <c r="IW1390" s="54"/>
      <c r="IX1390" s="54"/>
      <c r="IY1390" s="54"/>
      <c r="IZ1390" s="54"/>
      <c r="JA1390" s="16"/>
      <c r="JB1390" s="16"/>
      <c r="JC1390" s="16"/>
      <c r="JD1390" s="16"/>
    </row>
    <row r="1391" spans="1:264" s="6" customFormat="1" x14ac:dyDescent="0.25">
      <c r="A1391" s="55">
        <v>1387</v>
      </c>
      <c r="B1391" s="56">
        <f>ESTUDIANTES!B1391</f>
        <v>0</v>
      </c>
      <c r="C1391" s="56">
        <f>ESTUDIANTES!C1391</f>
        <v>0</v>
      </c>
      <c r="D1391" s="97">
        <f>ESTUDIANTES!D1391</f>
        <v>0</v>
      </c>
      <c r="E1391" s="97"/>
      <c r="F1391" s="97"/>
      <c r="G1391" s="97"/>
      <c r="H1391" s="57">
        <f>ESTUDIANTES!H1391</f>
        <v>0</v>
      </c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  <c r="AL1391" s="54"/>
      <c r="AM1391" s="54"/>
      <c r="AN1391" s="54"/>
      <c r="AO1391" s="54"/>
      <c r="AP1391" s="54"/>
      <c r="AQ1391" s="54"/>
      <c r="AR1391" s="54"/>
      <c r="AS1391" s="54"/>
      <c r="AT1391" s="54"/>
      <c r="AU1391" s="54"/>
      <c r="AV1391" s="54"/>
      <c r="AW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  <c r="BO1391" s="54"/>
      <c r="BP1391" s="54"/>
      <c r="BQ1391" s="54"/>
      <c r="BR1391" s="54"/>
      <c r="BS1391" s="54"/>
      <c r="BT1391" s="54"/>
      <c r="BU1391" s="54"/>
      <c r="BV1391" s="54"/>
      <c r="BW1391" s="54"/>
      <c r="BX1391" s="54"/>
      <c r="BY1391" s="54"/>
      <c r="BZ1391" s="54"/>
      <c r="CA1391" s="54"/>
      <c r="CB1391" s="54"/>
      <c r="CC1391" s="54"/>
      <c r="CD1391" s="54"/>
      <c r="CE1391" s="54"/>
      <c r="CF1391" s="54"/>
      <c r="CG1391" s="54"/>
      <c r="CH1391" s="54"/>
      <c r="CI1391" s="54"/>
      <c r="CJ1391" s="54"/>
      <c r="CK1391" s="54"/>
      <c r="CL1391" s="54"/>
      <c r="CM1391" s="54"/>
      <c r="CN1391" s="54"/>
      <c r="CO1391" s="54"/>
      <c r="CP1391" s="54"/>
      <c r="CQ1391" s="54"/>
      <c r="CR1391" s="54"/>
      <c r="CS1391" s="54"/>
      <c r="CT1391" s="54"/>
      <c r="CU1391" s="54"/>
      <c r="CV1391" s="54"/>
      <c r="CW1391" s="54"/>
      <c r="CX1391" s="54"/>
      <c r="CY1391" s="54"/>
      <c r="CZ1391" s="54"/>
      <c r="DA1391" s="54"/>
      <c r="DB1391" s="54"/>
      <c r="DC1391" s="54"/>
      <c r="DD1391" s="54"/>
      <c r="DE1391" s="54"/>
      <c r="DF1391" s="54"/>
      <c r="DG1391" s="54"/>
      <c r="DH1391" s="54"/>
      <c r="DI1391" s="54"/>
      <c r="DJ1391" s="54"/>
      <c r="DK1391" s="54"/>
      <c r="DL1391" s="54"/>
      <c r="DM1391" s="54"/>
      <c r="DN1391" s="54"/>
      <c r="DO1391" s="54"/>
      <c r="DP1391" s="54"/>
      <c r="DQ1391" s="54"/>
      <c r="DR1391" s="54"/>
      <c r="DS1391" s="54"/>
      <c r="DT1391" s="54"/>
      <c r="DU1391" s="54"/>
      <c r="DV1391" s="54"/>
      <c r="DW1391" s="54"/>
      <c r="DX1391" s="54"/>
      <c r="DY1391" s="54"/>
      <c r="DZ1391" s="54"/>
      <c r="EA1391" s="54"/>
      <c r="EB1391" s="54"/>
      <c r="EC1391" s="54"/>
      <c r="ED1391" s="54"/>
      <c r="EE1391" s="54"/>
      <c r="EF1391" s="54"/>
      <c r="EG1391" s="54"/>
      <c r="EH1391" s="54"/>
      <c r="EI1391" s="54"/>
      <c r="EJ1391" s="54"/>
      <c r="EK1391" s="54"/>
      <c r="EL1391" s="54"/>
      <c r="EM1391" s="54"/>
      <c r="EN1391" s="54"/>
      <c r="EO1391" s="54"/>
      <c r="EP1391" s="54"/>
      <c r="EQ1391" s="54"/>
      <c r="ER1391" s="54"/>
      <c r="ES1391" s="54"/>
      <c r="ET1391" s="54"/>
      <c r="EU1391" s="54"/>
      <c r="EV1391" s="54"/>
      <c r="EW1391" s="54"/>
      <c r="EX1391" s="54"/>
      <c r="EY1391" s="54"/>
      <c r="EZ1391" s="54"/>
      <c r="FA1391" s="54"/>
      <c r="FB1391" s="54"/>
      <c r="FC1391" s="54"/>
      <c r="FD1391" s="54"/>
      <c r="FE1391" s="54"/>
      <c r="FF1391" s="54"/>
      <c r="FG1391" s="54"/>
      <c r="FH1391" s="54"/>
      <c r="FI1391" s="54"/>
      <c r="FJ1391" s="54"/>
      <c r="FK1391" s="54"/>
      <c r="FL1391" s="54"/>
      <c r="FM1391" s="54"/>
      <c r="FN1391" s="54"/>
      <c r="FO1391" s="54"/>
      <c r="FP1391" s="54"/>
      <c r="FQ1391" s="54"/>
      <c r="FR1391" s="54"/>
      <c r="FS1391" s="54"/>
      <c r="FT1391" s="54"/>
      <c r="FU1391" s="54"/>
      <c r="FV1391" s="54"/>
      <c r="FW1391" s="54"/>
      <c r="FX1391" s="54"/>
      <c r="FY1391" s="54"/>
      <c r="FZ1391" s="54"/>
      <c r="GA1391" s="54"/>
      <c r="GB1391" s="54"/>
      <c r="GC1391" s="54"/>
      <c r="GD1391" s="54"/>
      <c r="GE1391" s="54"/>
      <c r="GF1391" s="54"/>
      <c r="GG1391" s="54"/>
      <c r="GH1391" s="54"/>
      <c r="GI1391" s="54"/>
      <c r="GJ1391" s="54"/>
      <c r="GK1391" s="54"/>
      <c r="GL1391" s="54"/>
      <c r="GM1391" s="54"/>
      <c r="GN1391" s="54"/>
      <c r="GO1391" s="54"/>
      <c r="GP1391" s="54"/>
      <c r="GQ1391" s="54"/>
      <c r="GR1391" s="54"/>
      <c r="GS1391" s="54"/>
      <c r="GT1391" s="54"/>
      <c r="GU1391" s="54"/>
      <c r="GV1391" s="54"/>
      <c r="GW1391" s="54"/>
      <c r="GX1391" s="54"/>
      <c r="GY1391" s="54"/>
      <c r="GZ1391" s="54"/>
      <c r="HA1391" s="54"/>
      <c r="HB1391" s="54"/>
      <c r="HC1391" s="54"/>
      <c r="HD1391" s="54"/>
      <c r="HE1391" s="54"/>
      <c r="HF1391" s="54"/>
      <c r="HG1391" s="54"/>
      <c r="HH1391" s="54"/>
      <c r="HI1391" s="54"/>
      <c r="HJ1391" s="54"/>
      <c r="HK1391" s="54"/>
      <c r="HL1391" s="54"/>
      <c r="HM1391" s="54"/>
      <c r="HN1391" s="54"/>
      <c r="HO1391" s="54"/>
      <c r="HP1391" s="54"/>
      <c r="HQ1391" s="54"/>
      <c r="HR1391" s="54"/>
      <c r="HS1391" s="54"/>
      <c r="HT1391" s="54"/>
      <c r="HU1391" s="54"/>
      <c r="HV1391" s="54"/>
      <c r="HW1391" s="54"/>
      <c r="HX1391" s="54"/>
      <c r="HY1391" s="54"/>
      <c r="HZ1391" s="54"/>
      <c r="IA1391" s="54"/>
      <c r="IB1391" s="54"/>
      <c r="IC1391" s="54"/>
      <c r="ID1391" s="54"/>
      <c r="IE1391" s="54"/>
      <c r="IF1391" s="54"/>
      <c r="IG1391" s="54"/>
      <c r="IH1391" s="54"/>
      <c r="II1391" s="54"/>
      <c r="IJ1391" s="54"/>
      <c r="IK1391" s="54"/>
      <c r="IL1391" s="54"/>
      <c r="IM1391" s="54"/>
      <c r="IN1391" s="54"/>
      <c r="IO1391" s="54"/>
      <c r="IP1391" s="54"/>
      <c r="IQ1391" s="54"/>
      <c r="IR1391" s="54"/>
      <c r="IS1391" s="54"/>
      <c r="IT1391" s="54"/>
      <c r="IU1391" s="54"/>
      <c r="IV1391" s="54"/>
      <c r="IW1391" s="54"/>
      <c r="IX1391" s="54"/>
      <c r="IY1391" s="54"/>
      <c r="IZ1391" s="54"/>
      <c r="JA1391" s="16"/>
      <c r="JB1391" s="16"/>
      <c r="JC1391" s="16"/>
      <c r="JD1391" s="16"/>
    </row>
    <row r="1392" spans="1:264" s="6" customFormat="1" x14ac:dyDescent="0.25">
      <c r="A1392" s="55">
        <v>1388</v>
      </c>
      <c r="B1392" s="56">
        <f>ESTUDIANTES!B1392</f>
        <v>0</v>
      </c>
      <c r="C1392" s="56">
        <f>ESTUDIANTES!C1392</f>
        <v>0</v>
      </c>
      <c r="D1392" s="97">
        <f>ESTUDIANTES!D1392</f>
        <v>0</v>
      </c>
      <c r="E1392" s="97"/>
      <c r="F1392" s="97"/>
      <c r="G1392" s="97"/>
      <c r="H1392" s="57">
        <f>ESTUDIANTES!H1392</f>
        <v>0</v>
      </c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  <c r="S1392" s="54"/>
      <c r="T1392" s="54"/>
      <c r="U1392" s="54"/>
      <c r="V1392" s="54"/>
      <c r="W1392" s="54"/>
      <c r="X1392" s="54"/>
      <c r="Y1392" s="54"/>
      <c r="Z1392" s="54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  <c r="AL1392" s="54"/>
      <c r="AM1392" s="54"/>
      <c r="AN1392" s="54"/>
      <c r="AO1392" s="54"/>
      <c r="AP1392" s="54"/>
      <c r="AQ1392" s="54"/>
      <c r="AR1392" s="54"/>
      <c r="AS1392" s="54"/>
      <c r="AT1392" s="54"/>
      <c r="AU1392" s="54"/>
      <c r="AV1392" s="54"/>
      <c r="AW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  <c r="BO1392" s="54"/>
      <c r="BP1392" s="54"/>
      <c r="BQ1392" s="54"/>
      <c r="BR1392" s="54"/>
      <c r="BS1392" s="54"/>
      <c r="BT1392" s="54"/>
      <c r="BU1392" s="54"/>
      <c r="BV1392" s="54"/>
      <c r="BW1392" s="54"/>
      <c r="BX1392" s="54"/>
      <c r="BY1392" s="54"/>
      <c r="BZ1392" s="54"/>
      <c r="CA1392" s="54"/>
      <c r="CB1392" s="54"/>
      <c r="CC1392" s="54"/>
      <c r="CD1392" s="54"/>
      <c r="CE1392" s="54"/>
      <c r="CF1392" s="54"/>
      <c r="CG1392" s="54"/>
      <c r="CH1392" s="54"/>
      <c r="CI1392" s="54"/>
      <c r="CJ1392" s="54"/>
      <c r="CK1392" s="54"/>
      <c r="CL1392" s="54"/>
      <c r="CM1392" s="54"/>
      <c r="CN1392" s="54"/>
      <c r="CO1392" s="54"/>
      <c r="CP1392" s="54"/>
      <c r="CQ1392" s="54"/>
      <c r="CR1392" s="54"/>
      <c r="CS1392" s="54"/>
      <c r="CT1392" s="54"/>
      <c r="CU1392" s="54"/>
      <c r="CV1392" s="54"/>
      <c r="CW1392" s="54"/>
      <c r="CX1392" s="54"/>
      <c r="CY1392" s="54"/>
      <c r="CZ1392" s="54"/>
      <c r="DA1392" s="54"/>
      <c r="DB1392" s="54"/>
      <c r="DC1392" s="54"/>
      <c r="DD1392" s="54"/>
      <c r="DE1392" s="54"/>
      <c r="DF1392" s="54"/>
      <c r="DG1392" s="54"/>
      <c r="DH1392" s="54"/>
      <c r="DI1392" s="54"/>
      <c r="DJ1392" s="54"/>
      <c r="DK1392" s="54"/>
      <c r="DL1392" s="54"/>
      <c r="DM1392" s="54"/>
      <c r="DN1392" s="54"/>
      <c r="DO1392" s="54"/>
      <c r="DP1392" s="54"/>
      <c r="DQ1392" s="54"/>
      <c r="DR1392" s="54"/>
      <c r="DS1392" s="54"/>
      <c r="DT1392" s="54"/>
      <c r="DU1392" s="54"/>
      <c r="DV1392" s="54"/>
      <c r="DW1392" s="54"/>
      <c r="DX1392" s="54"/>
      <c r="DY1392" s="54"/>
      <c r="DZ1392" s="54"/>
      <c r="EA1392" s="54"/>
      <c r="EB1392" s="54"/>
      <c r="EC1392" s="54"/>
      <c r="ED1392" s="54"/>
      <c r="EE1392" s="54"/>
      <c r="EF1392" s="54"/>
      <c r="EG1392" s="54"/>
      <c r="EH1392" s="54"/>
      <c r="EI1392" s="54"/>
      <c r="EJ1392" s="54"/>
      <c r="EK1392" s="54"/>
      <c r="EL1392" s="54"/>
      <c r="EM1392" s="54"/>
      <c r="EN1392" s="54"/>
      <c r="EO1392" s="54"/>
      <c r="EP1392" s="54"/>
      <c r="EQ1392" s="54"/>
      <c r="ER1392" s="54"/>
      <c r="ES1392" s="54"/>
      <c r="ET1392" s="54"/>
      <c r="EU1392" s="54"/>
      <c r="EV1392" s="54"/>
      <c r="EW1392" s="54"/>
      <c r="EX1392" s="54"/>
      <c r="EY1392" s="54"/>
      <c r="EZ1392" s="54"/>
      <c r="FA1392" s="54"/>
      <c r="FB1392" s="54"/>
      <c r="FC1392" s="54"/>
      <c r="FD1392" s="54"/>
      <c r="FE1392" s="54"/>
      <c r="FF1392" s="54"/>
      <c r="FG1392" s="54"/>
      <c r="FH1392" s="54"/>
      <c r="FI1392" s="54"/>
      <c r="FJ1392" s="54"/>
      <c r="FK1392" s="54"/>
      <c r="FL1392" s="54"/>
      <c r="FM1392" s="54"/>
      <c r="FN1392" s="54"/>
      <c r="FO1392" s="54"/>
      <c r="FP1392" s="54"/>
      <c r="FQ1392" s="54"/>
      <c r="FR1392" s="54"/>
      <c r="FS1392" s="54"/>
      <c r="FT1392" s="54"/>
      <c r="FU1392" s="54"/>
      <c r="FV1392" s="54"/>
      <c r="FW1392" s="54"/>
      <c r="FX1392" s="54"/>
      <c r="FY1392" s="54"/>
      <c r="FZ1392" s="54"/>
      <c r="GA1392" s="54"/>
      <c r="GB1392" s="54"/>
      <c r="GC1392" s="54"/>
      <c r="GD1392" s="54"/>
      <c r="GE1392" s="54"/>
      <c r="GF1392" s="54"/>
      <c r="GG1392" s="54"/>
      <c r="GH1392" s="54"/>
      <c r="GI1392" s="54"/>
      <c r="GJ1392" s="54"/>
      <c r="GK1392" s="54"/>
      <c r="GL1392" s="54"/>
      <c r="GM1392" s="54"/>
      <c r="GN1392" s="54"/>
      <c r="GO1392" s="54"/>
      <c r="GP1392" s="54"/>
      <c r="GQ1392" s="54"/>
      <c r="GR1392" s="54"/>
      <c r="GS1392" s="54"/>
      <c r="GT1392" s="54"/>
      <c r="GU1392" s="54"/>
      <c r="GV1392" s="54"/>
      <c r="GW1392" s="54"/>
      <c r="GX1392" s="54"/>
      <c r="GY1392" s="54"/>
      <c r="GZ1392" s="54"/>
      <c r="HA1392" s="54"/>
      <c r="HB1392" s="54"/>
      <c r="HC1392" s="54"/>
      <c r="HD1392" s="54"/>
      <c r="HE1392" s="54"/>
      <c r="HF1392" s="54"/>
      <c r="HG1392" s="54"/>
      <c r="HH1392" s="54"/>
      <c r="HI1392" s="54"/>
      <c r="HJ1392" s="54"/>
      <c r="HK1392" s="54"/>
      <c r="HL1392" s="54"/>
      <c r="HM1392" s="54"/>
      <c r="HN1392" s="54"/>
      <c r="HO1392" s="54"/>
      <c r="HP1392" s="54"/>
      <c r="HQ1392" s="54"/>
      <c r="HR1392" s="54"/>
      <c r="HS1392" s="54"/>
      <c r="HT1392" s="54"/>
      <c r="HU1392" s="54"/>
      <c r="HV1392" s="54"/>
      <c r="HW1392" s="54"/>
      <c r="HX1392" s="54"/>
      <c r="HY1392" s="54"/>
      <c r="HZ1392" s="54"/>
      <c r="IA1392" s="54"/>
      <c r="IB1392" s="54"/>
      <c r="IC1392" s="54"/>
      <c r="ID1392" s="54"/>
      <c r="IE1392" s="54"/>
      <c r="IF1392" s="54"/>
      <c r="IG1392" s="54"/>
      <c r="IH1392" s="54"/>
      <c r="II1392" s="54"/>
      <c r="IJ1392" s="54"/>
      <c r="IK1392" s="54"/>
      <c r="IL1392" s="54"/>
      <c r="IM1392" s="54"/>
      <c r="IN1392" s="54"/>
      <c r="IO1392" s="54"/>
      <c r="IP1392" s="54"/>
      <c r="IQ1392" s="54"/>
      <c r="IR1392" s="54"/>
      <c r="IS1392" s="54"/>
      <c r="IT1392" s="54"/>
      <c r="IU1392" s="54"/>
      <c r="IV1392" s="54"/>
      <c r="IW1392" s="54"/>
      <c r="IX1392" s="54"/>
      <c r="IY1392" s="54"/>
      <c r="IZ1392" s="54"/>
      <c r="JA1392" s="16"/>
      <c r="JB1392" s="16"/>
      <c r="JC1392" s="16"/>
      <c r="JD1392" s="16"/>
    </row>
    <row r="1393" spans="1:264" s="6" customFormat="1" x14ac:dyDescent="0.25">
      <c r="A1393" s="55">
        <v>1389</v>
      </c>
      <c r="B1393" s="56">
        <f>ESTUDIANTES!B1393</f>
        <v>0</v>
      </c>
      <c r="C1393" s="56">
        <f>ESTUDIANTES!C1393</f>
        <v>0</v>
      </c>
      <c r="D1393" s="97">
        <f>ESTUDIANTES!D1393</f>
        <v>0</v>
      </c>
      <c r="E1393" s="97"/>
      <c r="F1393" s="97"/>
      <c r="G1393" s="97"/>
      <c r="H1393" s="57">
        <f>ESTUDIANTES!H1393</f>
        <v>0</v>
      </c>
      <c r="I1393" s="54"/>
      <c r="J1393" s="54"/>
      <c r="K1393" s="54"/>
      <c r="L1393" s="54"/>
      <c r="M1393" s="54"/>
      <c r="N1393" s="54"/>
      <c r="O1393" s="54"/>
      <c r="P1393" s="54"/>
      <c r="Q1393" s="54"/>
      <c r="R1393" s="54"/>
      <c r="S1393" s="54"/>
      <c r="T1393" s="54"/>
      <c r="U1393" s="54"/>
      <c r="V1393" s="54"/>
      <c r="W1393" s="54"/>
      <c r="X1393" s="54"/>
      <c r="Y1393" s="54"/>
      <c r="Z1393" s="54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  <c r="AL1393" s="54"/>
      <c r="AM1393" s="54"/>
      <c r="AN1393" s="54"/>
      <c r="AO1393" s="54"/>
      <c r="AP1393" s="54"/>
      <c r="AQ1393" s="54"/>
      <c r="AR1393" s="54"/>
      <c r="AS1393" s="54"/>
      <c r="AT1393" s="54"/>
      <c r="AU1393" s="54"/>
      <c r="AV1393" s="54"/>
      <c r="AW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  <c r="BO1393" s="54"/>
      <c r="BP1393" s="54"/>
      <c r="BQ1393" s="54"/>
      <c r="BR1393" s="54"/>
      <c r="BS1393" s="54"/>
      <c r="BT1393" s="54"/>
      <c r="BU1393" s="54"/>
      <c r="BV1393" s="54"/>
      <c r="BW1393" s="54"/>
      <c r="BX1393" s="54"/>
      <c r="BY1393" s="54"/>
      <c r="BZ1393" s="54"/>
      <c r="CA1393" s="54"/>
      <c r="CB1393" s="54"/>
      <c r="CC1393" s="54"/>
      <c r="CD1393" s="54"/>
      <c r="CE1393" s="54"/>
      <c r="CF1393" s="54"/>
      <c r="CG1393" s="54"/>
      <c r="CH1393" s="54"/>
      <c r="CI1393" s="54"/>
      <c r="CJ1393" s="54"/>
      <c r="CK1393" s="54"/>
      <c r="CL1393" s="54"/>
      <c r="CM1393" s="54"/>
      <c r="CN1393" s="54"/>
      <c r="CO1393" s="54"/>
      <c r="CP1393" s="54"/>
      <c r="CQ1393" s="54"/>
      <c r="CR1393" s="54"/>
      <c r="CS1393" s="54"/>
      <c r="CT1393" s="54"/>
      <c r="CU1393" s="54"/>
      <c r="CV1393" s="54"/>
      <c r="CW1393" s="54"/>
      <c r="CX1393" s="54"/>
      <c r="CY1393" s="54"/>
      <c r="CZ1393" s="54"/>
      <c r="DA1393" s="54"/>
      <c r="DB1393" s="54"/>
      <c r="DC1393" s="54"/>
      <c r="DD1393" s="54"/>
      <c r="DE1393" s="54"/>
      <c r="DF1393" s="54"/>
      <c r="DG1393" s="54"/>
      <c r="DH1393" s="54"/>
      <c r="DI1393" s="54"/>
      <c r="DJ1393" s="54"/>
      <c r="DK1393" s="54"/>
      <c r="DL1393" s="54"/>
      <c r="DM1393" s="54"/>
      <c r="DN1393" s="54"/>
      <c r="DO1393" s="54"/>
      <c r="DP1393" s="54"/>
      <c r="DQ1393" s="54"/>
      <c r="DR1393" s="54"/>
      <c r="DS1393" s="54"/>
      <c r="DT1393" s="54"/>
      <c r="DU1393" s="54"/>
      <c r="DV1393" s="54"/>
      <c r="DW1393" s="54"/>
      <c r="DX1393" s="54"/>
      <c r="DY1393" s="54"/>
      <c r="DZ1393" s="54"/>
      <c r="EA1393" s="54"/>
      <c r="EB1393" s="54"/>
      <c r="EC1393" s="54"/>
      <c r="ED1393" s="54"/>
      <c r="EE1393" s="54"/>
      <c r="EF1393" s="54"/>
      <c r="EG1393" s="54"/>
      <c r="EH1393" s="54"/>
      <c r="EI1393" s="54"/>
      <c r="EJ1393" s="54"/>
      <c r="EK1393" s="54"/>
      <c r="EL1393" s="54"/>
      <c r="EM1393" s="54"/>
      <c r="EN1393" s="54"/>
      <c r="EO1393" s="54"/>
      <c r="EP1393" s="54"/>
      <c r="EQ1393" s="54"/>
      <c r="ER1393" s="54"/>
      <c r="ES1393" s="54"/>
      <c r="ET1393" s="54"/>
      <c r="EU1393" s="54"/>
      <c r="EV1393" s="54"/>
      <c r="EW1393" s="54"/>
      <c r="EX1393" s="54"/>
      <c r="EY1393" s="54"/>
      <c r="EZ1393" s="54"/>
      <c r="FA1393" s="54"/>
      <c r="FB1393" s="54"/>
      <c r="FC1393" s="54"/>
      <c r="FD1393" s="54"/>
      <c r="FE1393" s="54"/>
      <c r="FF1393" s="54"/>
      <c r="FG1393" s="54"/>
      <c r="FH1393" s="54"/>
      <c r="FI1393" s="54"/>
      <c r="FJ1393" s="54"/>
      <c r="FK1393" s="54"/>
      <c r="FL1393" s="54"/>
      <c r="FM1393" s="54"/>
      <c r="FN1393" s="54"/>
      <c r="FO1393" s="54"/>
      <c r="FP1393" s="54"/>
      <c r="FQ1393" s="54"/>
      <c r="FR1393" s="54"/>
      <c r="FS1393" s="54"/>
      <c r="FT1393" s="54"/>
      <c r="FU1393" s="54"/>
      <c r="FV1393" s="54"/>
      <c r="FW1393" s="54"/>
      <c r="FX1393" s="54"/>
      <c r="FY1393" s="54"/>
      <c r="FZ1393" s="54"/>
      <c r="GA1393" s="54"/>
      <c r="GB1393" s="54"/>
      <c r="GC1393" s="54"/>
      <c r="GD1393" s="54"/>
      <c r="GE1393" s="54"/>
      <c r="GF1393" s="54"/>
      <c r="GG1393" s="54"/>
      <c r="GH1393" s="54"/>
      <c r="GI1393" s="54"/>
      <c r="GJ1393" s="54"/>
      <c r="GK1393" s="54"/>
      <c r="GL1393" s="54"/>
      <c r="GM1393" s="54"/>
      <c r="GN1393" s="54"/>
      <c r="GO1393" s="54"/>
      <c r="GP1393" s="54"/>
      <c r="GQ1393" s="54"/>
      <c r="GR1393" s="54"/>
      <c r="GS1393" s="54"/>
      <c r="GT1393" s="54"/>
      <c r="GU1393" s="54"/>
      <c r="GV1393" s="54"/>
      <c r="GW1393" s="54"/>
      <c r="GX1393" s="54"/>
      <c r="GY1393" s="54"/>
      <c r="GZ1393" s="54"/>
      <c r="HA1393" s="54"/>
      <c r="HB1393" s="54"/>
      <c r="HC1393" s="54"/>
      <c r="HD1393" s="54"/>
      <c r="HE1393" s="54"/>
      <c r="HF1393" s="54"/>
      <c r="HG1393" s="54"/>
      <c r="HH1393" s="54"/>
      <c r="HI1393" s="54"/>
      <c r="HJ1393" s="54"/>
      <c r="HK1393" s="54"/>
      <c r="HL1393" s="54"/>
      <c r="HM1393" s="54"/>
      <c r="HN1393" s="54"/>
      <c r="HO1393" s="54"/>
      <c r="HP1393" s="54"/>
      <c r="HQ1393" s="54"/>
      <c r="HR1393" s="54"/>
      <c r="HS1393" s="54"/>
      <c r="HT1393" s="54"/>
      <c r="HU1393" s="54"/>
      <c r="HV1393" s="54"/>
      <c r="HW1393" s="54"/>
      <c r="HX1393" s="54"/>
      <c r="HY1393" s="54"/>
      <c r="HZ1393" s="54"/>
      <c r="IA1393" s="54"/>
      <c r="IB1393" s="54"/>
      <c r="IC1393" s="54"/>
      <c r="ID1393" s="54"/>
      <c r="IE1393" s="54"/>
      <c r="IF1393" s="54"/>
      <c r="IG1393" s="54"/>
      <c r="IH1393" s="54"/>
      <c r="II1393" s="54"/>
      <c r="IJ1393" s="54"/>
      <c r="IK1393" s="54"/>
      <c r="IL1393" s="54"/>
      <c r="IM1393" s="54"/>
      <c r="IN1393" s="54"/>
      <c r="IO1393" s="54"/>
      <c r="IP1393" s="54"/>
      <c r="IQ1393" s="54"/>
      <c r="IR1393" s="54"/>
      <c r="IS1393" s="54"/>
      <c r="IT1393" s="54"/>
      <c r="IU1393" s="54"/>
      <c r="IV1393" s="54"/>
      <c r="IW1393" s="54"/>
      <c r="IX1393" s="54"/>
      <c r="IY1393" s="54"/>
      <c r="IZ1393" s="54"/>
      <c r="JA1393" s="16"/>
      <c r="JB1393" s="16"/>
      <c r="JC1393" s="16"/>
      <c r="JD1393" s="16"/>
    </row>
    <row r="1394" spans="1:264" s="6" customFormat="1" x14ac:dyDescent="0.25">
      <c r="A1394" s="55">
        <v>1390</v>
      </c>
      <c r="B1394" s="56">
        <f>ESTUDIANTES!B1394</f>
        <v>0</v>
      </c>
      <c r="C1394" s="56">
        <f>ESTUDIANTES!C1394</f>
        <v>0</v>
      </c>
      <c r="D1394" s="97">
        <f>ESTUDIANTES!D1394</f>
        <v>0</v>
      </c>
      <c r="E1394" s="97"/>
      <c r="F1394" s="97"/>
      <c r="G1394" s="97"/>
      <c r="H1394" s="57">
        <f>ESTUDIANTES!H1394</f>
        <v>0</v>
      </c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  <c r="AL1394" s="54"/>
      <c r="AM1394" s="54"/>
      <c r="AN1394" s="54"/>
      <c r="AO1394" s="54"/>
      <c r="AP1394" s="54"/>
      <c r="AQ1394" s="54"/>
      <c r="AR1394" s="54"/>
      <c r="AS1394" s="54"/>
      <c r="AT1394" s="54"/>
      <c r="AU1394" s="54"/>
      <c r="AV1394" s="54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  <c r="BO1394" s="54"/>
      <c r="BP1394" s="54"/>
      <c r="BQ1394" s="54"/>
      <c r="BR1394" s="54"/>
      <c r="BS1394" s="54"/>
      <c r="BT1394" s="54"/>
      <c r="BU1394" s="54"/>
      <c r="BV1394" s="54"/>
      <c r="BW1394" s="54"/>
      <c r="BX1394" s="54"/>
      <c r="BY1394" s="54"/>
      <c r="BZ1394" s="54"/>
      <c r="CA1394" s="54"/>
      <c r="CB1394" s="54"/>
      <c r="CC1394" s="54"/>
      <c r="CD1394" s="54"/>
      <c r="CE1394" s="54"/>
      <c r="CF1394" s="54"/>
      <c r="CG1394" s="54"/>
      <c r="CH1394" s="54"/>
      <c r="CI1394" s="54"/>
      <c r="CJ1394" s="54"/>
      <c r="CK1394" s="54"/>
      <c r="CL1394" s="54"/>
      <c r="CM1394" s="54"/>
      <c r="CN1394" s="54"/>
      <c r="CO1394" s="54"/>
      <c r="CP1394" s="54"/>
      <c r="CQ1394" s="54"/>
      <c r="CR1394" s="54"/>
      <c r="CS1394" s="54"/>
      <c r="CT1394" s="54"/>
      <c r="CU1394" s="54"/>
      <c r="CV1394" s="54"/>
      <c r="CW1394" s="54"/>
      <c r="CX1394" s="54"/>
      <c r="CY1394" s="54"/>
      <c r="CZ1394" s="54"/>
      <c r="DA1394" s="54"/>
      <c r="DB1394" s="54"/>
      <c r="DC1394" s="54"/>
      <c r="DD1394" s="54"/>
      <c r="DE1394" s="54"/>
      <c r="DF1394" s="54"/>
      <c r="DG1394" s="54"/>
      <c r="DH1394" s="54"/>
      <c r="DI1394" s="54"/>
      <c r="DJ1394" s="54"/>
      <c r="DK1394" s="54"/>
      <c r="DL1394" s="54"/>
      <c r="DM1394" s="54"/>
      <c r="DN1394" s="54"/>
      <c r="DO1394" s="54"/>
      <c r="DP1394" s="54"/>
      <c r="DQ1394" s="54"/>
      <c r="DR1394" s="54"/>
      <c r="DS1394" s="54"/>
      <c r="DT1394" s="54"/>
      <c r="DU1394" s="54"/>
      <c r="DV1394" s="54"/>
      <c r="DW1394" s="54"/>
      <c r="DX1394" s="54"/>
      <c r="DY1394" s="54"/>
      <c r="DZ1394" s="54"/>
      <c r="EA1394" s="54"/>
      <c r="EB1394" s="54"/>
      <c r="EC1394" s="54"/>
      <c r="ED1394" s="54"/>
      <c r="EE1394" s="54"/>
      <c r="EF1394" s="54"/>
      <c r="EG1394" s="54"/>
      <c r="EH1394" s="54"/>
      <c r="EI1394" s="54"/>
      <c r="EJ1394" s="54"/>
      <c r="EK1394" s="54"/>
      <c r="EL1394" s="54"/>
      <c r="EM1394" s="54"/>
      <c r="EN1394" s="54"/>
      <c r="EO1394" s="54"/>
      <c r="EP1394" s="54"/>
      <c r="EQ1394" s="54"/>
      <c r="ER1394" s="54"/>
      <c r="ES1394" s="54"/>
      <c r="ET1394" s="54"/>
      <c r="EU1394" s="54"/>
      <c r="EV1394" s="54"/>
      <c r="EW1394" s="54"/>
      <c r="EX1394" s="54"/>
      <c r="EY1394" s="54"/>
      <c r="EZ1394" s="54"/>
      <c r="FA1394" s="54"/>
      <c r="FB1394" s="54"/>
      <c r="FC1394" s="54"/>
      <c r="FD1394" s="54"/>
      <c r="FE1394" s="54"/>
      <c r="FF1394" s="54"/>
      <c r="FG1394" s="54"/>
      <c r="FH1394" s="54"/>
      <c r="FI1394" s="54"/>
      <c r="FJ1394" s="54"/>
      <c r="FK1394" s="54"/>
      <c r="FL1394" s="54"/>
      <c r="FM1394" s="54"/>
      <c r="FN1394" s="54"/>
      <c r="FO1394" s="54"/>
      <c r="FP1394" s="54"/>
      <c r="FQ1394" s="54"/>
      <c r="FR1394" s="54"/>
      <c r="FS1394" s="54"/>
      <c r="FT1394" s="54"/>
      <c r="FU1394" s="54"/>
      <c r="FV1394" s="54"/>
      <c r="FW1394" s="54"/>
      <c r="FX1394" s="54"/>
      <c r="FY1394" s="54"/>
      <c r="FZ1394" s="54"/>
      <c r="GA1394" s="54"/>
      <c r="GB1394" s="54"/>
      <c r="GC1394" s="54"/>
      <c r="GD1394" s="54"/>
      <c r="GE1394" s="54"/>
      <c r="GF1394" s="54"/>
      <c r="GG1394" s="54"/>
      <c r="GH1394" s="54"/>
      <c r="GI1394" s="54"/>
      <c r="GJ1394" s="54"/>
      <c r="GK1394" s="54"/>
      <c r="GL1394" s="54"/>
      <c r="GM1394" s="54"/>
      <c r="GN1394" s="54"/>
      <c r="GO1394" s="54"/>
      <c r="GP1394" s="54"/>
      <c r="GQ1394" s="54"/>
      <c r="GR1394" s="54"/>
      <c r="GS1394" s="54"/>
      <c r="GT1394" s="54"/>
      <c r="GU1394" s="54"/>
      <c r="GV1394" s="54"/>
      <c r="GW1394" s="54"/>
      <c r="GX1394" s="54"/>
      <c r="GY1394" s="54"/>
      <c r="GZ1394" s="54"/>
      <c r="HA1394" s="54"/>
      <c r="HB1394" s="54"/>
      <c r="HC1394" s="54"/>
      <c r="HD1394" s="54"/>
      <c r="HE1394" s="54"/>
      <c r="HF1394" s="54"/>
      <c r="HG1394" s="54"/>
      <c r="HH1394" s="54"/>
      <c r="HI1394" s="54"/>
      <c r="HJ1394" s="54"/>
      <c r="HK1394" s="54"/>
      <c r="HL1394" s="54"/>
      <c r="HM1394" s="54"/>
      <c r="HN1394" s="54"/>
      <c r="HO1394" s="54"/>
      <c r="HP1394" s="54"/>
      <c r="HQ1394" s="54"/>
      <c r="HR1394" s="54"/>
      <c r="HS1394" s="54"/>
      <c r="HT1394" s="54"/>
      <c r="HU1394" s="54"/>
      <c r="HV1394" s="54"/>
      <c r="HW1394" s="54"/>
      <c r="HX1394" s="54"/>
      <c r="HY1394" s="54"/>
      <c r="HZ1394" s="54"/>
      <c r="IA1394" s="54"/>
      <c r="IB1394" s="54"/>
      <c r="IC1394" s="54"/>
      <c r="ID1394" s="54"/>
      <c r="IE1394" s="54"/>
      <c r="IF1394" s="54"/>
      <c r="IG1394" s="54"/>
      <c r="IH1394" s="54"/>
      <c r="II1394" s="54"/>
      <c r="IJ1394" s="54"/>
      <c r="IK1394" s="54"/>
      <c r="IL1394" s="54"/>
      <c r="IM1394" s="54"/>
      <c r="IN1394" s="54"/>
      <c r="IO1394" s="54"/>
      <c r="IP1394" s="54"/>
      <c r="IQ1394" s="54"/>
      <c r="IR1394" s="54"/>
      <c r="IS1394" s="54"/>
      <c r="IT1394" s="54"/>
      <c r="IU1394" s="54"/>
      <c r="IV1394" s="54"/>
      <c r="IW1394" s="54"/>
      <c r="IX1394" s="54"/>
      <c r="IY1394" s="54"/>
      <c r="IZ1394" s="54"/>
      <c r="JA1394" s="16"/>
      <c r="JB1394" s="16"/>
      <c r="JC1394" s="16"/>
      <c r="JD1394" s="16"/>
    </row>
    <row r="1395" spans="1:264" s="6" customFormat="1" x14ac:dyDescent="0.25">
      <c r="A1395" s="55">
        <v>1391</v>
      </c>
      <c r="B1395" s="56">
        <f>ESTUDIANTES!B1395</f>
        <v>0</v>
      </c>
      <c r="C1395" s="56">
        <f>ESTUDIANTES!C1395</f>
        <v>0</v>
      </c>
      <c r="D1395" s="97">
        <f>ESTUDIANTES!D1395</f>
        <v>0</v>
      </c>
      <c r="E1395" s="97"/>
      <c r="F1395" s="97"/>
      <c r="G1395" s="97"/>
      <c r="H1395" s="57">
        <f>ESTUDIANTES!H1395</f>
        <v>0</v>
      </c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  <c r="AL1395" s="54"/>
      <c r="AM1395" s="54"/>
      <c r="AN1395" s="54"/>
      <c r="AO1395" s="54"/>
      <c r="AP1395" s="54"/>
      <c r="AQ1395" s="54"/>
      <c r="AR1395" s="54"/>
      <c r="AS1395" s="54"/>
      <c r="AT1395" s="54"/>
      <c r="AU1395" s="54"/>
      <c r="AV1395" s="54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4"/>
      <c r="BW1395" s="54"/>
      <c r="BX1395" s="54"/>
      <c r="BY1395" s="54"/>
      <c r="BZ1395" s="54"/>
      <c r="CA1395" s="54"/>
      <c r="CB1395" s="54"/>
      <c r="CC1395" s="54"/>
      <c r="CD1395" s="54"/>
      <c r="CE1395" s="54"/>
      <c r="CF1395" s="54"/>
      <c r="CG1395" s="54"/>
      <c r="CH1395" s="54"/>
      <c r="CI1395" s="54"/>
      <c r="CJ1395" s="54"/>
      <c r="CK1395" s="54"/>
      <c r="CL1395" s="54"/>
      <c r="CM1395" s="54"/>
      <c r="CN1395" s="54"/>
      <c r="CO1395" s="54"/>
      <c r="CP1395" s="54"/>
      <c r="CQ1395" s="54"/>
      <c r="CR1395" s="54"/>
      <c r="CS1395" s="54"/>
      <c r="CT1395" s="54"/>
      <c r="CU1395" s="54"/>
      <c r="CV1395" s="54"/>
      <c r="CW1395" s="54"/>
      <c r="CX1395" s="54"/>
      <c r="CY1395" s="54"/>
      <c r="CZ1395" s="54"/>
      <c r="DA1395" s="54"/>
      <c r="DB1395" s="54"/>
      <c r="DC1395" s="54"/>
      <c r="DD1395" s="54"/>
      <c r="DE1395" s="54"/>
      <c r="DF1395" s="54"/>
      <c r="DG1395" s="54"/>
      <c r="DH1395" s="54"/>
      <c r="DI1395" s="54"/>
      <c r="DJ1395" s="54"/>
      <c r="DK1395" s="54"/>
      <c r="DL1395" s="54"/>
      <c r="DM1395" s="54"/>
      <c r="DN1395" s="54"/>
      <c r="DO1395" s="54"/>
      <c r="DP1395" s="54"/>
      <c r="DQ1395" s="54"/>
      <c r="DR1395" s="54"/>
      <c r="DS1395" s="54"/>
      <c r="DT1395" s="54"/>
      <c r="DU1395" s="54"/>
      <c r="DV1395" s="54"/>
      <c r="DW1395" s="54"/>
      <c r="DX1395" s="54"/>
      <c r="DY1395" s="54"/>
      <c r="DZ1395" s="54"/>
      <c r="EA1395" s="54"/>
      <c r="EB1395" s="54"/>
      <c r="EC1395" s="54"/>
      <c r="ED1395" s="54"/>
      <c r="EE1395" s="54"/>
      <c r="EF1395" s="54"/>
      <c r="EG1395" s="54"/>
      <c r="EH1395" s="54"/>
      <c r="EI1395" s="54"/>
      <c r="EJ1395" s="54"/>
      <c r="EK1395" s="54"/>
      <c r="EL1395" s="54"/>
      <c r="EM1395" s="54"/>
      <c r="EN1395" s="54"/>
      <c r="EO1395" s="54"/>
      <c r="EP1395" s="54"/>
      <c r="EQ1395" s="54"/>
      <c r="ER1395" s="54"/>
      <c r="ES1395" s="54"/>
      <c r="ET1395" s="54"/>
      <c r="EU1395" s="54"/>
      <c r="EV1395" s="54"/>
      <c r="EW1395" s="54"/>
      <c r="EX1395" s="54"/>
      <c r="EY1395" s="54"/>
      <c r="EZ1395" s="54"/>
      <c r="FA1395" s="54"/>
      <c r="FB1395" s="54"/>
      <c r="FC1395" s="54"/>
      <c r="FD1395" s="54"/>
      <c r="FE1395" s="54"/>
      <c r="FF1395" s="54"/>
      <c r="FG1395" s="54"/>
      <c r="FH1395" s="54"/>
      <c r="FI1395" s="54"/>
      <c r="FJ1395" s="54"/>
      <c r="FK1395" s="54"/>
      <c r="FL1395" s="54"/>
      <c r="FM1395" s="54"/>
      <c r="FN1395" s="54"/>
      <c r="FO1395" s="54"/>
      <c r="FP1395" s="54"/>
      <c r="FQ1395" s="54"/>
      <c r="FR1395" s="54"/>
      <c r="FS1395" s="54"/>
      <c r="FT1395" s="54"/>
      <c r="FU1395" s="54"/>
      <c r="FV1395" s="54"/>
      <c r="FW1395" s="54"/>
      <c r="FX1395" s="54"/>
      <c r="FY1395" s="54"/>
      <c r="FZ1395" s="54"/>
      <c r="GA1395" s="54"/>
      <c r="GB1395" s="54"/>
      <c r="GC1395" s="54"/>
      <c r="GD1395" s="54"/>
      <c r="GE1395" s="54"/>
      <c r="GF1395" s="54"/>
      <c r="GG1395" s="54"/>
      <c r="GH1395" s="54"/>
      <c r="GI1395" s="54"/>
      <c r="GJ1395" s="54"/>
      <c r="GK1395" s="54"/>
      <c r="GL1395" s="54"/>
      <c r="GM1395" s="54"/>
      <c r="GN1395" s="54"/>
      <c r="GO1395" s="54"/>
      <c r="GP1395" s="54"/>
      <c r="GQ1395" s="54"/>
      <c r="GR1395" s="54"/>
      <c r="GS1395" s="54"/>
      <c r="GT1395" s="54"/>
      <c r="GU1395" s="54"/>
      <c r="GV1395" s="54"/>
      <c r="GW1395" s="54"/>
      <c r="GX1395" s="54"/>
      <c r="GY1395" s="54"/>
      <c r="GZ1395" s="54"/>
      <c r="HA1395" s="54"/>
      <c r="HB1395" s="54"/>
      <c r="HC1395" s="54"/>
      <c r="HD1395" s="54"/>
      <c r="HE1395" s="54"/>
      <c r="HF1395" s="54"/>
      <c r="HG1395" s="54"/>
      <c r="HH1395" s="54"/>
      <c r="HI1395" s="54"/>
      <c r="HJ1395" s="54"/>
      <c r="HK1395" s="54"/>
      <c r="HL1395" s="54"/>
      <c r="HM1395" s="54"/>
      <c r="HN1395" s="54"/>
      <c r="HO1395" s="54"/>
      <c r="HP1395" s="54"/>
      <c r="HQ1395" s="54"/>
      <c r="HR1395" s="54"/>
      <c r="HS1395" s="54"/>
      <c r="HT1395" s="54"/>
      <c r="HU1395" s="54"/>
      <c r="HV1395" s="54"/>
      <c r="HW1395" s="54"/>
      <c r="HX1395" s="54"/>
      <c r="HY1395" s="54"/>
      <c r="HZ1395" s="54"/>
      <c r="IA1395" s="54"/>
      <c r="IB1395" s="54"/>
      <c r="IC1395" s="54"/>
      <c r="ID1395" s="54"/>
      <c r="IE1395" s="54"/>
      <c r="IF1395" s="54"/>
      <c r="IG1395" s="54"/>
      <c r="IH1395" s="54"/>
      <c r="II1395" s="54"/>
      <c r="IJ1395" s="54"/>
      <c r="IK1395" s="54"/>
      <c r="IL1395" s="54"/>
      <c r="IM1395" s="54"/>
      <c r="IN1395" s="54"/>
      <c r="IO1395" s="54"/>
      <c r="IP1395" s="54"/>
      <c r="IQ1395" s="54"/>
      <c r="IR1395" s="54"/>
      <c r="IS1395" s="54"/>
      <c r="IT1395" s="54"/>
      <c r="IU1395" s="54"/>
      <c r="IV1395" s="54"/>
      <c r="IW1395" s="54"/>
      <c r="IX1395" s="54"/>
      <c r="IY1395" s="54"/>
      <c r="IZ1395" s="54"/>
      <c r="JA1395" s="16"/>
      <c r="JB1395" s="16"/>
      <c r="JC1395" s="16"/>
      <c r="JD1395" s="16"/>
    </row>
    <row r="1396" spans="1:264" s="6" customFormat="1" x14ac:dyDescent="0.25">
      <c r="A1396" s="55">
        <v>1392</v>
      </c>
      <c r="B1396" s="56">
        <f>ESTUDIANTES!B1396</f>
        <v>0</v>
      </c>
      <c r="C1396" s="56">
        <f>ESTUDIANTES!C1396</f>
        <v>0</v>
      </c>
      <c r="D1396" s="97">
        <f>ESTUDIANTES!D1396</f>
        <v>0</v>
      </c>
      <c r="E1396" s="97"/>
      <c r="F1396" s="97"/>
      <c r="G1396" s="97"/>
      <c r="H1396" s="57">
        <f>ESTUDIANTES!H1396</f>
        <v>0</v>
      </c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  <c r="AL1396" s="54"/>
      <c r="AM1396" s="54"/>
      <c r="AN1396" s="54"/>
      <c r="AO1396" s="54"/>
      <c r="AP1396" s="54"/>
      <c r="AQ1396" s="54"/>
      <c r="AR1396" s="54"/>
      <c r="AS1396" s="54"/>
      <c r="AT1396" s="54"/>
      <c r="AU1396" s="54"/>
      <c r="AV1396" s="54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  <c r="BO1396" s="54"/>
      <c r="BP1396" s="54"/>
      <c r="BQ1396" s="54"/>
      <c r="BR1396" s="54"/>
      <c r="BS1396" s="54"/>
      <c r="BT1396" s="54"/>
      <c r="BU1396" s="54"/>
      <c r="BV1396" s="54"/>
      <c r="BW1396" s="54"/>
      <c r="BX1396" s="54"/>
      <c r="BY1396" s="54"/>
      <c r="BZ1396" s="54"/>
      <c r="CA1396" s="54"/>
      <c r="CB1396" s="54"/>
      <c r="CC1396" s="54"/>
      <c r="CD1396" s="54"/>
      <c r="CE1396" s="54"/>
      <c r="CF1396" s="54"/>
      <c r="CG1396" s="54"/>
      <c r="CH1396" s="54"/>
      <c r="CI1396" s="54"/>
      <c r="CJ1396" s="54"/>
      <c r="CK1396" s="54"/>
      <c r="CL1396" s="54"/>
      <c r="CM1396" s="54"/>
      <c r="CN1396" s="54"/>
      <c r="CO1396" s="54"/>
      <c r="CP1396" s="54"/>
      <c r="CQ1396" s="54"/>
      <c r="CR1396" s="54"/>
      <c r="CS1396" s="54"/>
      <c r="CT1396" s="54"/>
      <c r="CU1396" s="54"/>
      <c r="CV1396" s="54"/>
      <c r="CW1396" s="54"/>
      <c r="CX1396" s="54"/>
      <c r="CY1396" s="54"/>
      <c r="CZ1396" s="54"/>
      <c r="DA1396" s="54"/>
      <c r="DB1396" s="54"/>
      <c r="DC1396" s="54"/>
      <c r="DD1396" s="54"/>
      <c r="DE1396" s="54"/>
      <c r="DF1396" s="54"/>
      <c r="DG1396" s="54"/>
      <c r="DH1396" s="54"/>
      <c r="DI1396" s="54"/>
      <c r="DJ1396" s="54"/>
      <c r="DK1396" s="54"/>
      <c r="DL1396" s="54"/>
      <c r="DM1396" s="54"/>
      <c r="DN1396" s="54"/>
      <c r="DO1396" s="54"/>
      <c r="DP1396" s="54"/>
      <c r="DQ1396" s="54"/>
      <c r="DR1396" s="54"/>
      <c r="DS1396" s="54"/>
      <c r="DT1396" s="54"/>
      <c r="DU1396" s="54"/>
      <c r="DV1396" s="54"/>
      <c r="DW1396" s="54"/>
      <c r="DX1396" s="54"/>
      <c r="DY1396" s="54"/>
      <c r="DZ1396" s="54"/>
      <c r="EA1396" s="54"/>
      <c r="EB1396" s="54"/>
      <c r="EC1396" s="54"/>
      <c r="ED1396" s="54"/>
      <c r="EE1396" s="54"/>
      <c r="EF1396" s="54"/>
      <c r="EG1396" s="54"/>
      <c r="EH1396" s="54"/>
      <c r="EI1396" s="54"/>
      <c r="EJ1396" s="54"/>
      <c r="EK1396" s="54"/>
      <c r="EL1396" s="54"/>
      <c r="EM1396" s="54"/>
      <c r="EN1396" s="54"/>
      <c r="EO1396" s="54"/>
      <c r="EP1396" s="54"/>
      <c r="EQ1396" s="54"/>
      <c r="ER1396" s="54"/>
      <c r="ES1396" s="54"/>
      <c r="ET1396" s="54"/>
      <c r="EU1396" s="54"/>
      <c r="EV1396" s="54"/>
      <c r="EW1396" s="54"/>
      <c r="EX1396" s="54"/>
      <c r="EY1396" s="54"/>
      <c r="EZ1396" s="54"/>
      <c r="FA1396" s="54"/>
      <c r="FB1396" s="54"/>
      <c r="FC1396" s="54"/>
      <c r="FD1396" s="54"/>
      <c r="FE1396" s="54"/>
      <c r="FF1396" s="54"/>
      <c r="FG1396" s="54"/>
      <c r="FH1396" s="54"/>
      <c r="FI1396" s="54"/>
      <c r="FJ1396" s="54"/>
      <c r="FK1396" s="54"/>
      <c r="FL1396" s="54"/>
      <c r="FM1396" s="54"/>
      <c r="FN1396" s="54"/>
      <c r="FO1396" s="54"/>
      <c r="FP1396" s="54"/>
      <c r="FQ1396" s="54"/>
      <c r="FR1396" s="54"/>
      <c r="FS1396" s="54"/>
      <c r="FT1396" s="54"/>
      <c r="FU1396" s="54"/>
      <c r="FV1396" s="54"/>
      <c r="FW1396" s="54"/>
      <c r="FX1396" s="54"/>
      <c r="FY1396" s="54"/>
      <c r="FZ1396" s="54"/>
      <c r="GA1396" s="54"/>
      <c r="GB1396" s="54"/>
      <c r="GC1396" s="54"/>
      <c r="GD1396" s="54"/>
      <c r="GE1396" s="54"/>
      <c r="GF1396" s="54"/>
      <c r="GG1396" s="54"/>
      <c r="GH1396" s="54"/>
      <c r="GI1396" s="54"/>
      <c r="GJ1396" s="54"/>
      <c r="GK1396" s="54"/>
      <c r="GL1396" s="54"/>
      <c r="GM1396" s="54"/>
      <c r="GN1396" s="54"/>
      <c r="GO1396" s="54"/>
      <c r="GP1396" s="54"/>
      <c r="GQ1396" s="54"/>
      <c r="GR1396" s="54"/>
      <c r="GS1396" s="54"/>
      <c r="GT1396" s="54"/>
      <c r="GU1396" s="54"/>
      <c r="GV1396" s="54"/>
      <c r="GW1396" s="54"/>
      <c r="GX1396" s="54"/>
      <c r="GY1396" s="54"/>
      <c r="GZ1396" s="54"/>
      <c r="HA1396" s="54"/>
      <c r="HB1396" s="54"/>
      <c r="HC1396" s="54"/>
      <c r="HD1396" s="54"/>
      <c r="HE1396" s="54"/>
      <c r="HF1396" s="54"/>
      <c r="HG1396" s="54"/>
      <c r="HH1396" s="54"/>
      <c r="HI1396" s="54"/>
      <c r="HJ1396" s="54"/>
      <c r="HK1396" s="54"/>
      <c r="HL1396" s="54"/>
      <c r="HM1396" s="54"/>
      <c r="HN1396" s="54"/>
      <c r="HO1396" s="54"/>
      <c r="HP1396" s="54"/>
      <c r="HQ1396" s="54"/>
      <c r="HR1396" s="54"/>
      <c r="HS1396" s="54"/>
      <c r="HT1396" s="54"/>
      <c r="HU1396" s="54"/>
      <c r="HV1396" s="54"/>
      <c r="HW1396" s="54"/>
      <c r="HX1396" s="54"/>
      <c r="HY1396" s="54"/>
      <c r="HZ1396" s="54"/>
      <c r="IA1396" s="54"/>
      <c r="IB1396" s="54"/>
      <c r="IC1396" s="54"/>
      <c r="ID1396" s="54"/>
      <c r="IE1396" s="54"/>
      <c r="IF1396" s="54"/>
      <c r="IG1396" s="54"/>
      <c r="IH1396" s="54"/>
      <c r="II1396" s="54"/>
      <c r="IJ1396" s="54"/>
      <c r="IK1396" s="54"/>
      <c r="IL1396" s="54"/>
      <c r="IM1396" s="54"/>
      <c r="IN1396" s="54"/>
      <c r="IO1396" s="54"/>
      <c r="IP1396" s="54"/>
      <c r="IQ1396" s="54"/>
      <c r="IR1396" s="54"/>
      <c r="IS1396" s="54"/>
      <c r="IT1396" s="54"/>
      <c r="IU1396" s="54"/>
      <c r="IV1396" s="54"/>
      <c r="IW1396" s="54"/>
      <c r="IX1396" s="54"/>
      <c r="IY1396" s="54"/>
      <c r="IZ1396" s="54"/>
      <c r="JA1396" s="16"/>
      <c r="JB1396" s="16"/>
      <c r="JC1396" s="16"/>
      <c r="JD1396" s="16"/>
    </row>
    <row r="1397" spans="1:264" s="6" customFormat="1" x14ac:dyDescent="0.25">
      <c r="A1397" s="55">
        <v>1393</v>
      </c>
      <c r="B1397" s="56">
        <f>ESTUDIANTES!B1397</f>
        <v>0</v>
      </c>
      <c r="C1397" s="56">
        <f>ESTUDIANTES!C1397</f>
        <v>0</v>
      </c>
      <c r="D1397" s="97">
        <f>ESTUDIANTES!D1397</f>
        <v>0</v>
      </c>
      <c r="E1397" s="97"/>
      <c r="F1397" s="97"/>
      <c r="G1397" s="97"/>
      <c r="H1397" s="57">
        <f>ESTUDIANTES!H1397</f>
        <v>0</v>
      </c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  <c r="AL1397" s="54"/>
      <c r="AM1397" s="54"/>
      <c r="AN1397" s="54"/>
      <c r="AO1397" s="54"/>
      <c r="AP1397" s="54"/>
      <c r="AQ1397" s="54"/>
      <c r="AR1397" s="54"/>
      <c r="AS1397" s="54"/>
      <c r="AT1397" s="54"/>
      <c r="AU1397" s="54"/>
      <c r="AV1397" s="54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  <c r="BO1397" s="54"/>
      <c r="BP1397" s="54"/>
      <c r="BQ1397" s="54"/>
      <c r="BR1397" s="54"/>
      <c r="BS1397" s="54"/>
      <c r="BT1397" s="54"/>
      <c r="BU1397" s="54"/>
      <c r="BV1397" s="54"/>
      <c r="BW1397" s="54"/>
      <c r="BX1397" s="54"/>
      <c r="BY1397" s="54"/>
      <c r="BZ1397" s="54"/>
      <c r="CA1397" s="54"/>
      <c r="CB1397" s="54"/>
      <c r="CC1397" s="54"/>
      <c r="CD1397" s="54"/>
      <c r="CE1397" s="54"/>
      <c r="CF1397" s="54"/>
      <c r="CG1397" s="54"/>
      <c r="CH1397" s="54"/>
      <c r="CI1397" s="54"/>
      <c r="CJ1397" s="54"/>
      <c r="CK1397" s="54"/>
      <c r="CL1397" s="54"/>
      <c r="CM1397" s="54"/>
      <c r="CN1397" s="54"/>
      <c r="CO1397" s="54"/>
      <c r="CP1397" s="54"/>
      <c r="CQ1397" s="54"/>
      <c r="CR1397" s="54"/>
      <c r="CS1397" s="54"/>
      <c r="CT1397" s="54"/>
      <c r="CU1397" s="54"/>
      <c r="CV1397" s="54"/>
      <c r="CW1397" s="54"/>
      <c r="CX1397" s="54"/>
      <c r="CY1397" s="54"/>
      <c r="CZ1397" s="54"/>
      <c r="DA1397" s="54"/>
      <c r="DB1397" s="54"/>
      <c r="DC1397" s="54"/>
      <c r="DD1397" s="54"/>
      <c r="DE1397" s="54"/>
      <c r="DF1397" s="54"/>
      <c r="DG1397" s="54"/>
      <c r="DH1397" s="54"/>
      <c r="DI1397" s="54"/>
      <c r="DJ1397" s="54"/>
      <c r="DK1397" s="54"/>
      <c r="DL1397" s="54"/>
      <c r="DM1397" s="54"/>
      <c r="DN1397" s="54"/>
      <c r="DO1397" s="54"/>
      <c r="DP1397" s="54"/>
      <c r="DQ1397" s="54"/>
      <c r="DR1397" s="54"/>
      <c r="DS1397" s="54"/>
      <c r="DT1397" s="54"/>
      <c r="DU1397" s="54"/>
      <c r="DV1397" s="54"/>
      <c r="DW1397" s="54"/>
      <c r="DX1397" s="54"/>
      <c r="DY1397" s="54"/>
      <c r="DZ1397" s="54"/>
      <c r="EA1397" s="54"/>
      <c r="EB1397" s="54"/>
      <c r="EC1397" s="54"/>
      <c r="ED1397" s="54"/>
      <c r="EE1397" s="54"/>
      <c r="EF1397" s="54"/>
      <c r="EG1397" s="54"/>
      <c r="EH1397" s="54"/>
      <c r="EI1397" s="54"/>
      <c r="EJ1397" s="54"/>
      <c r="EK1397" s="54"/>
      <c r="EL1397" s="54"/>
      <c r="EM1397" s="54"/>
      <c r="EN1397" s="54"/>
      <c r="EO1397" s="54"/>
      <c r="EP1397" s="54"/>
      <c r="EQ1397" s="54"/>
      <c r="ER1397" s="54"/>
      <c r="ES1397" s="54"/>
      <c r="ET1397" s="54"/>
      <c r="EU1397" s="54"/>
      <c r="EV1397" s="54"/>
      <c r="EW1397" s="54"/>
      <c r="EX1397" s="54"/>
      <c r="EY1397" s="54"/>
      <c r="EZ1397" s="54"/>
      <c r="FA1397" s="54"/>
      <c r="FB1397" s="54"/>
      <c r="FC1397" s="54"/>
      <c r="FD1397" s="54"/>
      <c r="FE1397" s="54"/>
      <c r="FF1397" s="54"/>
      <c r="FG1397" s="54"/>
      <c r="FH1397" s="54"/>
      <c r="FI1397" s="54"/>
      <c r="FJ1397" s="54"/>
      <c r="FK1397" s="54"/>
      <c r="FL1397" s="54"/>
      <c r="FM1397" s="54"/>
      <c r="FN1397" s="54"/>
      <c r="FO1397" s="54"/>
      <c r="FP1397" s="54"/>
      <c r="FQ1397" s="54"/>
      <c r="FR1397" s="54"/>
      <c r="FS1397" s="54"/>
      <c r="FT1397" s="54"/>
      <c r="FU1397" s="54"/>
      <c r="FV1397" s="54"/>
      <c r="FW1397" s="54"/>
      <c r="FX1397" s="54"/>
      <c r="FY1397" s="54"/>
      <c r="FZ1397" s="54"/>
      <c r="GA1397" s="54"/>
      <c r="GB1397" s="54"/>
      <c r="GC1397" s="54"/>
      <c r="GD1397" s="54"/>
      <c r="GE1397" s="54"/>
      <c r="GF1397" s="54"/>
      <c r="GG1397" s="54"/>
      <c r="GH1397" s="54"/>
      <c r="GI1397" s="54"/>
      <c r="GJ1397" s="54"/>
      <c r="GK1397" s="54"/>
      <c r="GL1397" s="54"/>
      <c r="GM1397" s="54"/>
      <c r="GN1397" s="54"/>
      <c r="GO1397" s="54"/>
      <c r="GP1397" s="54"/>
      <c r="GQ1397" s="54"/>
      <c r="GR1397" s="54"/>
      <c r="GS1397" s="54"/>
      <c r="GT1397" s="54"/>
      <c r="GU1397" s="54"/>
      <c r="GV1397" s="54"/>
      <c r="GW1397" s="54"/>
      <c r="GX1397" s="54"/>
      <c r="GY1397" s="54"/>
      <c r="GZ1397" s="54"/>
      <c r="HA1397" s="54"/>
      <c r="HB1397" s="54"/>
      <c r="HC1397" s="54"/>
      <c r="HD1397" s="54"/>
      <c r="HE1397" s="54"/>
      <c r="HF1397" s="54"/>
      <c r="HG1397" s="54"/>
      <c r="HH1397" s="54"/>
      <c r="HI1397" s="54"/>
      <c r="HJ1397" s="54"/>
      <c r="HK1397" s="54"/>
      <c r="HL1397" s="54"/>
      <c r="HM1397" s="54"/>
      <c r="HN1397" s="54"/>
      <c r="HO1397" s="54"/>
      <c r="HP1397" s="54"/>
      <c r="HQ1397" s="54"/>
      <c r="HR1397" s="54"/>
      <c r="HS1397" s="54"/>
      <c r="HT1397" s="54"/>
      <c r="HU1397" s="54"/>
      <c r="HV1397" s="54"/>
      <c r="HW1397" s="54"/>
      <c r="HX1397" s="54"/>
      <c r="HY1397" s="54"/>
      <c r="HZ1397" s="54"/>
      <c r="IA1397" s="54"/>
      <c r="IB1397" s="54"/>
      <c r="IC1397" s="54"/>
      <c r="ID1397" s="54"/>
      <c r="IE1397" s="54"/>
      <c r="IF1397" s="54"/>
      <c r="IG1397" s="54"/>
      <c r="IH1397" s="54"/>
      <c r="II1397" s="54"/>
      <c r="IJ1397" s="54"/>
      <c r="IK1397" s="54"/>
      <c r="IL1397" s="54"/>
      <c r="IM1397" s="54"/>
      <c r="IN1397" s="54"/>
      <c r="IO1397" s="54"/>
      <c r="IP1397" s="54"/>
      <c r="IQ1397" s="54"/>
      <c r="IR1397" s="54"/>
      <c r="IS1397" s="54"/>
      <c r="IT1397" s="54"/>
      <c r="IU1397" s="54"/>
      <c r="IV1397" s="54"/>
      <c r="IW1397" s="54"/>
      <c r="IX1397" s="54"/>
      <c r="IY1397" s="54"/>
      <c r="IZ1397" s="54"/>
      <c r="JA1397" s="16"/>
      <c r="JB1397" s="16"/>
      <c r="JC1397" s="16"/>
      <c r="JD1397" s="16"/>
    </row>
    <row r="1398" spans="1:264" s="6" customFormat="1" x14ac:dyDescent="0.25">
      <c r="A1398" s="55">
        <v>1394</v>
      </c>
      <c r="B1398" s="56">
        <f>ESTUDIANTES!B1398</f>
        <v>0</v>
      </c>
      <c r="C1398" s="56">
        <f>ESTUDIANTES!C1398</f>
        <v>0</v>
      </c>
      <c r="D1398" s="97">
        <f>ESTUDIANTES!D1398</f>
        <v>0</v>
      </c>
      <c r="E1398" s="97"/>
      <c r="F1398" s="97"/>
      <c r="G1398" s="97"/>
      <c r="H1398" s="57">
        <f>ESTUDIANTES!H1398</f>
        <v>0</v>
      </c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  <c r="AL1398" s="54"/>
      <c r="AM1398" s="54"/>
      <c r="AN1398" s="54"/>
      <c r="AO1398" s="54"/>
      <c r="AP1398" s="54"/>
      <c r="AQ1398" s="54"/>
      <c r="AR1398" s="54"/>
      <c r="AS1398" s="54"/>
      <c r="AT1398" s="54"/>
      <c r="AU1398" s="54"/>
      <c r="AV1398" s="54"/>
      <c r="AW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  <c r="BO1398" s="54"/>
      <c r="BP1398" s="54"/>
      <c r="BQ1398" s="54"/>
      <c r="BR1398" s="54"/>
      <c r="BS1398" s="54"/>
      <c r="BT1398" s="54"/>
      <c r="BU1398" s="54"/>
      <c r="BV1398" s="54"/>
      <c r="BW1398" s="54"/>
      <c r="BX1398" s="54"/>
      <c r="BY1398" s="54"/>
      <c r="BZ1398" s="54"/>
      <c r="CA1398" s="54"/>
      <c r="CB1398" s="54"/>
      <c r="CC1398" s="54"/>
      <c r="CD1398" s="54"/>
      <c r="CE1398" s="54"/>
      <c r="CF1398" s="54"/>
      <c r="CG1398" s="54"/>
      <c r="CH1398" s="54"/>
      <c r="CI1398" s="54"/>
      <c r="CJ1398" s="54"/>
      <c r="CK1398" s="54"/>
      <c r="CL1398" s="54"/>
      <c r="CM1398" s="54"/>
      <c r="CN1398" s="54"/>
      <c r="CO1398" s="54"/>
      <c r="CP1398" s="54"/>
      <c r="CQ1398" s="54"/>
      <c r="CR1398" s="54"/>
      <c r="CS1398" s="54"/>
      <c r="CT1398" s="54"/>
      <c r="CU1398" s="54"/>
      <c r="CV1398" s="54"/>
      <c r="CW1398" s="54"/>
      <c r="CX1398" s="54"/>
      <c r="CY1398" s="54"/>
      <c r="CZ1398" s="54"/>
      <c r="DA1398" s="54"/>
      <c r="DB1398" s="54"/>
      <c r="DC1398" s="54"/>
      <c r="DD1398" s="54"/>
      <c r="DE1398" s="54"/>
      <c r="DF1398" s="54"/>
      <c r="DG1398" s="54"/>
      <c r="DH1398" s="54"/>
      <c r="DI1398" s="54"/>
      <c r="DJ1398" s="54"/>
      <c r="DK1398" s="54"/>
      <c r="DL1398" s="54"/>
      <c r="DM1398" s="54"/>
      <c r="DN1398" s="54"/>
      <c r="DO1398" s="54"/>
      <c r="DP1398" s="54"/>
      <c r="DQ1398" s="54"/>
      <c r="DR1398" s="54"/>
      <c r="DS1398" s="54"/>
      <c r="DT1398" s="54"/>
      <c r="DU1398" s="54"/>
      <c r="DV1398" s="54"/>
      <c r="DW1398" s="54"/>
      <c r="DX1398" s="54"/>
      <c r="DY1398" s="54"/>
      <c r="DZ1398" s="54"/>
      <c r="EA1398" s="54"/>
      <c r="EB1398" s="54"/>
      <c r="EC1398" s="54"/>
      <c r="ED1398" s="54"/>
      <c r="EE1398" s="54"/>
      <c r="EF1398" s="54"/>
      <c r="EG1398" s="54"/>
      <c r="EH1398" s="54"/>
      <c r="EI1398" s="54"/>
      <c r="EJ1398" s="54"/>
      <c r="EK1398" s="54"/>
      <c r="EL1398" s="54"/>
      <c r="EM1398" s="54"/>
      <c r="EN1398" s="54"/>
      <c r="EO1398" s="54"/>
      <c r="EP1398" s="54"/>
      <c r="EQ1398" s="54"/>
      <c r="ER1398" s="54"/>
      <c r="ES1398" s="54"/>
      <c r="ET1398" s="54"/>
      <c r="EU1398" s="54"/>
      <c r="EV1398" s="54"/>
      <c r="EW1398" s="54"/>
      <c r="EX1398" s="54"/>
      <c r="EY1398" s="54"/>
      <c r="EZ1398" s="54"/>
      <c r="FA1398" s="54"/>
      <c r="FB1398" s="54"/>
      <c r="FC1398" s="54"/>
      <c r="FD1398" s="54"/>
      <c r="FE1398" s="54"/>
      <c r="FF1398" s="54"/>
      <c r="FG1398" s="54"/>
      <c r="FH1398" s="54"/>
      <c r="FI1398" s="54"/>
      <c r="FJ1398" s="54"/>
      <c r="FK1398" s="54"/>
      <c r="FL1398" s="54"/>
      <c r="FM1398" s="54"/>
      <c r="FN1398" s="54"/>
      <c r="FO1398" s="54"/>
      <c r="FP1398" s="54"/>
      <c r="FQ1398" s="54"/>
      <c r="FR1398" s="54"/>
      <c r="FS1398" s="54"/>
      <c r="FT1398" s="54"/>
      <c r="FU1398" s="54"/>
      <c r="FV1398" s="54"/>
      <c r="FW1398" s="54"/>
      <c r="FX1398" s="54"/>
      <c r="FY1398" s="54"/>
      <c r="FZ1398" s="54"/>
      <c r="GA1398" s="54"/>
      <c r="GB1398" s="54"/>
      <c r="GC1398" s="54"/>
      <c r="GD1398" s="54"/>
      <c r="GE1398" s="54"/>
      <c r="GF1398" s="54"/>
      <c r="GG1398" s="54"/>
      <c r="GH1398" s="54"/>
      <c r="GI1398" s="54"/>
      <c r="GJ1398" s="54"/>
      <c r="GK1398" s="54"/>
      <c r="GL1398" s="54"/>
      <c r="GM1398" s="54"/>
      <c r="GN1398" s="54"/>
      <c r="GO1398" s="54"/>
      <c r="GP1398" s="54"/>
      <c r="GQ1398" s="54"/>
      <c r="GR1398" s="54"/>
      <c r="GS1398" s="54"/>
      <c r="GT1398" s="54"/>
      <c r="GU1398" s="54"/>
      <c r="GV1398" s="54"/>
      <c r="GW1398" s="54"/>
      <c r="GX1398" s="54"/>
      <c r="GY1398" s="54"/>
      <c r="GZ1398" s="54"/>
      <c r="HA1398" s="54"/>
      <c r="HB1398" s="54"/>
      <c r="HC1398" s="54"/>
      <c r="HD1398" s="54"/>
      <c r="HE1398" s="54"/>
      <c r="HF1398" s="54"/>
      <c r="HG1398" s="54"/>
      <c r="HH1398" s="54"/>
      <c r="HI1398" s="54"/>
      <c r="HJ1398" s="54"/>
      <c r="HK1398" s="54"/>
      <c r="HL1398" s="54"/>
      <c r="HM1398" s="54"/>
      <c r="HN1398" s="54"/>
      <c r="HO1398" s="54"/>
      <c r="HP1398" s="54"/>
      <c r="HQ1398" s="54"/>
      <c r="HR1398" s="54"/>
      <c r="HS1398" s="54"/>
      <c r="HT1398" s="54"/>
      <c r="HU1398" s="54"/>
      <c r="HV1398" s="54"/>
      <c r="HW1398" s="54"/>
      <c r="HX1398" s="54"/>
      <c r="HY1398" s="54"/>
      <c r="HZ1398" s="54"/>
      <c r="IA1398" s="54"/>
      <c r="IB1398" s="54"/>
      <c r="IC1398" s="54"/>
      <c r="ID1398" s="54"/>
      <c r="IE1398" s="54"/>
      <c r="IF1398" s="54"/>
      <c r="IG1398" s="54"/>
      <c r="IH1398" s="54"/>
      <c r="II1398" s="54"/>
      <c r="IJ1398" s="54"/>
      <c r="IK1398" s="54"/>
      <c r="IL1398" s="54"/>
      <c r="IM1398" s="54"/>
      <c r="IN1398" s="54"/>
      <c r="IO1398" s="54"/>
      <c r="IP1398" s="54"/>
      <c r="IQ1398" s="54"/>
      <c r="IR1398" s="54"/>
      <c r="IS1398" s="54"/>
      <c r="IT1398" s="54"/>
      <c r="IU1398" s="54"/>
      <c r="IV1398" s="54"/>
      <c r="IW1398" s="54"/>
      <c r="IX1398" s="54"/>
      <c r="IY1398" s="54"/>
      <c r="IZ1398" s="54"/>
      <c r="JA1398" s="16"/>
      <c r="JB1398" s="16"/>
      <c r="JC1398" s="16"/>
      <c r="JD1398" s="16"/>
    </row>
    <row r="1399" spans="1:264" s="6" customFormat="1" x14ac:dyDescent="0.25">
      <c r="A1399" s="55">
        <v>1395</v>
      </c>
      <c r="B1399" s="56">
        <f>ESTUDIANTES!B1399</f>
        <v>0</v>
      </c>
      <c r="C1399" s="56">
        <f>ESTUDIANTES!C1399</f>
        <v>0</v>
      </c>
      <c r="D1399" s="97">
        <f>ESTUDIANTES!D1399</f>
        <v>0</v>
      </c>
      <c r="E1399" s="97"/>
      <c r="F1399" s="97"/>
      <c r="G1399" s="97"/>
      <c r="H1399" s="57">
        <f>ESTUDIANTES!H1399</f>
        <v>0</v>
      </c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  <c r="S1399" s="54"/>
      <c r="T1399" s="54"/>
      <c r="U1399" s="54"/>
      <c r="V1399" s="54"/>
      <c r="W1399" s="54"/>
      <c r="X1399" s="54"/>
      <c r="Y1399" s="54"/>
      <c r="Z1399" s="54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  <c r="AL1399" s="54"/>
      <c r="AM1399" s="54"/>
      <c r="AN1399" s="54"/>
      <c r="AO1399" s="54"/>
      <c r="AP1399" s="54"/>
      <c r="AQ1399" s="54"/>
      <c r="AR1399" s="54"/>
      <c r="AS1399" s="54"/>
      <c r="AT1399" s="54"/>
      <c r="AU1399" s="54"/>
      <c r="AV1399" s="54"/>
      <c r="AW1399" s="54"/>
      <c r="AX1399" s="54"/>
      <c r="AY1399" s="54"/>
      <c r="AZ1399" s="54"/>
      <c r="BA1399" s="54"/>
      <c r="BB1399" s="54"/>
      <c r="BC1399" s="54"/>
      <c r="BD1399" s="54"/>
      <c r="BE1399" s="54"/>
      <c r="BF1399" s="54"/>
      <c r="BG1399" s="54"/>
      <c r="BH1399" s="54"/>
      <c r="BI1399" s="54"/>
      <c r="BJ1399" s="54"/>
      <c r="BK1399" s="54"/>
      <c r="BL1399" s="54"/>
      <c r="BM1399" s="54"/>
      <c r="BN1399" s="54"/>
      <c r="BO1399" s="54"/>
      <c r="BP1399" s="54"/>
      <c r="BQ1399" s="54"/>
      <c r="BR1399" s="54"/>
      <c r="BS1399" s="54"/>
      <c r="BT1399" s="54"/>
      <c r="BU1399" s="54"/>
      <c r="BV1399" s="54"/>
      <c r="BW1399" s="54"/>
      <c r="BX1399" s="54"/>
      <c r="BY1399" s="54"/>
      <c r="BZ1399" s="54"/>
      <c r="CA1399" s="54"/>
      <c r="CB1399" s="54"/>
      <c r="CC1399" s="54"/>
      <c r="CD1399" s="54"/>
      <c r="CE1399" s="54"/>
      <c r="CF1399" s="54"/>
      <c r="CG1399" s="54"/>
      <c r="CH1399" s="54"/>
      <c r="CI1399" s="54"/>
      <c r="CJ1399" s="54"/>
      <c r="CK1399" s="54"/>
      <c r="CL1399" s="54"/>
      <c r="CM1399" s="54"/>
      <c r="CN1399" s="54"/>
      <c r="CO1399" s="54"/>
      <c r="CP1399" s="54"/>
      <c r="CQ1399" s="54"/>
      <c r="CR1399" s="54"/>
      <c r="CS1399" s="54"/>
      <c r="CT1399" s="54"/>
      <c r="CU1399" s="54"/>
      <c r="CV1399" s="54"/>
      <c r="CW1399" s="54"/>
      <c r="CX1399" s="54"/>
      <c r="CY1399" s="54"/>
      <c r="CZ1399" s="54"/>
      <c r="DA1399" s="54"/>
      <c r="DB1399" s="54"/>
      <c r="DC1399" s="54"/>
      <c r="DD1399" s="54"/>
      <c r="DE1399" s="54"/>
      <c r="DF1399" s="54"/>
      <c r="DG1399" s="54"/>
      <c r="DH1399" s="54"/>
      <c r="DI1399" s="54"/>
      <c r="DJ1399" s="54"/>
      <c r="DK1399" s="54"/>
      <c r="DL1399" s="54"/>
      <c r="DM1399" s="54"/>
      <c r="DN1399" s="54"/>
      <c r="DO1399" s="54"/>
      <c r="DP1399" s="54"/>
      <c r="DQ1399" s="54"/>
      <c r="DR1399" s="54"/>
      <c r="DS1399" s="54"/>
      <c r="DT1399" s="54"/>
      <c r="DU1399" s="54"/>
      <c r="DV1399" s="54"/>
      <c r="DW1399" s="54"/>
      <c r="DX1399" s="54"/>
      <c r="DY1399" s="54"/>
      <c r="DZ1399" s="54"/>
      <c r="EA1399" s="54"/>
      <c r="EB1399" s="54"/>
      <c r="EC1399" s="54"/>
      <c r="ED1399" s="54"/>
      <c r="EE1399" s="54"/>
      <c r="EF1399" s="54"/>
      <c r="EG1399" s="54"/>
      <c r="EH1399" s="54"/>
      <c r="EI1399" s="54"/>
      <c r="EJ1399" s="54"/>
      <c r="EK1399" s="54"/>
      <c r="EL1399" s="54"/>
      <c r="EM1399" s="54"/>
      <c r="EN1399" s="54"/>
      <c r="EO1399" s="54"/>
      <c r="EP1399" s="54"/>
      <c r="EQ1399" s="54"/>
      <c r="ER1399" s="54"/>
      <c r="ES1399" s="54"/>
      <c r="ET1399" s="54"/>
      <c r="EU1399" s="54"/>
      <c r="EV1399" s="54"/>
      <c r="EW1399" s="54"/>
      <c r="EX1399" s="54"/>
      <c r="EY1399" s="54"/>
      <c r="EZ1399" s="54"/>
      <c r="FA1399" s="54"/>
      <c r="FB1399" s="54"/>
      <c r="FC1399" s="54"/>
      <c r="FD1399" s="54"/>
      <c r="FE1399" s="54"/>
      <c r="FF1399" s="54"/>
      <c r="FG1399" s="54"/>
      <c r="FH1399" s="54"/>
      <c r="FI1399" s="54"/>
      <c r="FJ1399" s="54"/>
      <c r="FK1399" s="54"/>
      <c r="FL1399" s="54"/>
      <c r="FM1399" s="54"/>
      <c r="FN1399" s="54"/>
      <c r="FO1399" s="54"/>
      <c r="FP1399" s="54"/>
      <c r="FQ1399" s="54"/>
      <c r="FR1399" s="54"/>
      <c r="FS1399" s="54"/>
      <c r="FT1399" s="54"/>
      <c r="FU1399" s="54"/>
      <c r="FV1399" s="54"/>
      <c r="FW1399" s="54"/>
      <c r="FX1399" s="54"/>
      <c r="FY1399" s="54"/>
      <c r="FZ1399" s="54"/>
      <c r="GA1399" s="54"/>
      <c r="GB1399" s="54"/>
      <c r="GC1399" s="54"/>
      <c r="GD1399" s="54"/>
      <c r="GE1399" s="54"/>
      <c r="GF1399" s="54"/>
      <c r="GG1399" s="54"/>
      <c r="GH1399" s="54"/>
      <c r="GI1399" s="54"/>
      <c r="GJ1399" s="54"/>
      <c r="GK1399" s="54"/>
      <c r="GL1399" s="54"/>
      <c r="GM1399" s="54"/>
      <c r="GN1399" s="54"/>
      <c r="GO1399" s="54"/>
      <c r="GP1399" s="54"/>
      <c r="GQ1399" s="54"/>
      <c r="GR1399" s="54"/>
      <c r="GS1399" s="54"/>
      <c r="GT1399" s="54"/>
      <c r="GU1399" s="54"/>
      <c r="GV1399" s="54"/>
      <c r="GW1399" s="54"/>
      <c r="GX1399" s="54"/>
      <c r="GY1399" s="54"/>
      <c r="GZ1399" s="54"/>
      <c r="HA1399" s="54"/>
      <c r="HB1399" s="54"/>
      <c r="HC1399" s="54"/>
      <c r="HD1399" s="54"/>
      <c r="HE1399" s="54"/>
      <c r="HF1399" s="54"/>
      <c r="HG1399" s="54"/>
      <c r="HH1399" s="54"/>
      <c r="HI1399" s="54"/>
      <c r="HJ1399" s="54"/>
      <c r="HK1399" s="54"/>
      <c r="HL1399" s="54"/>
      <c r="HM1399" s="54"/>
      <c r="HN1399" s="54"/>
      <c r="HO1399" s="54"/>
      <c r="HP1399" s="54"/>
      <c r="HQ1399" s="54"/>
      <c r="HR1399" s="54"/>
      <c r="HS1399" s="54"/>
      <c r="HT1399" s="54"/>
      <c r="HU1399" s="54"/>
      <c r="HV1399" s="54"/>
      <c r="HW1399" s="54"/>
      <c r="HX1399" s="54"/>
      <c r="HY1399" s="54"/>
      <c r="HZ1399" s="54"/>
      <c r="IA1399" s="54"/>
      <c r="IB1399" s="54"/>
      <c r="IC1399" s="54"/>
      <c r="ID1399" s="54"/>
      <c r="IE1399" s="54"/>
      <c r="IF1399" s="54"/>
      <c r="IG1399" s="54"/>
      <c r="IH1399" s="54"/>
      <c r="II1399" s="54"/>
      <c r="IJ1399" s="54"/>
      <c r="IK1399" s="54"/>
      <c r="IL1399" s="54"/>
      <c r="IM1399" s="54"/>
      <c r="IN1399" s="54"/>
      <c r="IO1399" s="54"/>
      <c r="IP1399" s="54"/>
      <c r="IQ1399" s="54"/>
      <c r="IR1399" s="54"/>
      <c r="IS1399" s="54"/>
      <c r="IT1399" s="54"/>
      <c r="IU1399" s="54"/>
      <c r="IV1399" s="54"/>
      <c r="IW1399" s="54"/>
      <c r="IX1399" s="54"/>
      <c r="IY1399" s="54"/>
      <c r="IZ1399" s="54"/>
      <c r="JA1399" s="16"/>
      <c r="JB1399" s="16"/>
      <c r="JC1399" s="16"/>
      <c r="JD1399" s="16"/>
    </row>
    <row r="1400" spans="1:264" s="6" customFormat="1" x14ac:dyDescent="0.25">
      <c r="A1400" s="55">
        <v>1396</v>
      </c>
      <c r="B1400" s="56">
        <f>ESTUDIANTES!B1400</f>
        <v>0</v>
      </c>
      <c r="C1400" s="56">
        <f>ESTUDIANTES!C1400</f>
        <v>0</v>
      </c>
      <c r="D1400" s="97">
        <f>ESTUDIANTES!D1400</f>
        <v>0</v>
      </c>
      <c r="E1400" s="97"/>
      <c r="F1400" s="97"/>
      <c r="G1400" s="97"/>
      <c r="H1400" s="57">
        <f>ESTUDIANTES!H1400</f>
        <v>0</v>
      </c>
      <c r="I1400" s="54"/>
      <c r="J1400" s="54"/>
      <c r="K1400" s="54"/>
      <c r="L1400" s="54"/>
      <c r="M1400" s="54"/>
      <c r="N1400" s="54"/>
      <c r="O1400" s="54"/>
      <c r="P1400" s="54"/>
      <c r="Q1400" s="54"/>
      <c r="R1400" s="54"/>
      <c r="S1400" s="54"/>
      <c r="T1400" s="54"/>
      <c r="U1400" s="54"/>
      <c r="V1400" s="54"/>
      <c r="W1400" s="54"/>
      <c r="X1400" s="54"/>
      <c r="Y1400" s="54"/>
      <c r="Z1400" s="54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  <c r="AL1400" s="54"/>
      <c r="AM1400" s="54"/>
      <c r="AN1400" s="54"/>
      <c r="AO1400" s="54"/>
      <c r="AP1400" s="54"/>
      <c r="AQ1400" s="54"/>
      <c r="AR1400" s="54"/>
      <c r="AS1400" s="54"/>
      <c r="AT1400" s="54"/>
      <c r="AU1400" s="54"/>
      <c r="AV1400" s="54"/>
      <c r="AW1400" s="54"/>
      <c r="AX1400" s="54"/>
      <c r="AY1400" s="54"/>
      <c r="AZ1400" s="54"/>
      <c r="BA1400" s="54"/>
      <c r="BB1400" s="54"/>
      <c r="BC1400" s="54"/>
      <c r="BD1400" s="54"/>
      <c r="BE1400" s="54"/>
      <c r="BF1400" s="54"/>
      <c r="BG1400" s="54"/>
      <c r="BH1400" s="54"/>
      <c r="BI1400" s="54"/>
      <c r="BJ1400" s="54"/>
      <c r="BK1400" s="54"/>
      <c r="BL1400" s="54"/>
      <c r="BM1400" s="54"/>
      <c r="BN1400" s="54"/>
      <c r="BO1400" s="54"/>
      <c r="BP1400" s="54"/>
      <c r="BQ1400" s="54"/>
      <c r="BR1400" s="54"/>
      <c r="BS1400" s="54"/>
      <c r="BT1400" s="54"/>
      <c r="BU1400" s="54"/>
      <c r="BV1400" s="54"/>
      <c r="BW1400" s="54"/>
      <c r="BX1400" s="54"/>
      <c r="BY1400" s="54"/>
      <c r="BZ1400" s="54"/>
      <c r="CA1400" s="54"/>
      <c r="CB1400" s="54"/>
      <c r="CC1400" s="54"/>
      <c r="CD1400" s="54"/>
      <c r="CE1400" s="54"/>
      <c r="CF1400" s="54"/>
      <c r="CG1400" s="54"/>
      <c r="CH1400" s="54"/>
      <c r="CI1400" s="54"/>
      <c r="CJ1400" s="54"/>
      <c r="CK1400" s="54"/>
      <c r="CL1400" s="54"/>
      <c r="CM1400" s="54"/>
      <c r="CN1400" s="54"/>
      <c r="CO1400" s="54"/>
      <c r="CP1400" s="54"/>
      <c r="CQ1400" s="54"/>
      <c r="CR1400" s="54"/>
      <c r="CS1400" s="54"/>
      <c r="CT1400" s="54"/>
      <c r="CU1400" s="54"/>
      <c r="CV1400" s="54"/>
      <c r="CW1400" s="54"/>
      <c r="CX1400" s="54"/>
      <c r="CY1400" s="54"/>
      <c r="CZ1400" s="54"/>
      <c r="DA1400" s="54"/>
      <c r="DB1400" s="54"/>
      <c r="DC1400" s="54"/>
      <c r="DD1400" s="54"/>
      <c r="DE1400" s="54"/>
      <c r="DF1400" s="54"/>
      <c r="DG1400" s="54"/>
      <c r="DH1400" s="54"/>
      <c r="DI1400" s="54"/>
      <c r="DJ1400" s="54"/>
      <c r="DK1400" s="54"/>
      <c r="DL1400" s="54"/>
      <c r="DM1400" s="54"/>
      <c r="DN1400" s="54"/>
      <c r="DO1400" s="54"/>
      <c r="DP1400" s="54"/>
      <c r="DQ1400" s="54"/>
      <c r="DR1400" s="54"/>
      <c r="DS1400" s="54"/>
      <c r="DT1400" s="54"/>
      <c r="DU1400" s="54"/>
      <c r="DV1400" s="54"/>
      <c r="DW1400" s="54"/>
      <c r="DX1400" s="54"/>
      <c r="DY1400" s="54"/>
      <c r="DZ1400" s="54"/>
      <c r="EA1400" s="54"/>
      <c r="EB1400" s="54"/>
      <c r="EC1400" s="54"/>
      <c r="ED1400" s="54"/>
      <c r="EE1400" s="54"/>
      <c r="EF1400" s="54"/>
      <c r="EG1400" s="54"/>
      <c r="EH1400" s="54"/>
      <c r="EI1400" s="54"/>
      <c r="EJ1400" s="54"/>
      <c r="EK1400" s="54"/>
      <c r="EL1400" s="54"/>
      <c r="EM1400" s="54"/>
      <c r="EN1400" s="54"/>
      <c r="EO1400" s="54"/>
      <c r="EP1400" s="54"/>
      <c r="EQ1400" s="54"/>
      <c r="ER1400" s="54"/>
      <c r="ES1400" s="54"/>
      <c r="ET1400" s="54"/>
      <c r="EU1400" s="54"/>
      <c r="EV1400" s="54"/>
      <c r="EW1400" s="54"/>
      <c r="EX1400" s="54"/>
      <c r="EY1400" s="54"/>
      <c r="EZ1400" s="54"/>
      <c r="FA1400" s="54"/>
      <c r="FB1400" s="54"/>
      <c r="FC1400" s="54"/>
      <c r="FD1400" s="54"/>
      <c r="FE1400" s="54"/>
      <c r="FF1400" s="54"/>
      <c r="FG1400" s="54"/>
      <c r="FH1400" s="54"/>
      <c r="FI1400" s="54"/>
      <c r="FJ1400" s="54"/>
      <c r="FK1400" s="54"/>
      <c r="FL1400" s="54"/>
      <c r="FM1400" s="54"/>
      <c r="FN1400" s="54"/>
      <c r="FO1400" s="54"/>
      <c r="FP1400" s="54"/>
      <c r="FQ1400" s="54"/>
      <c r="FR1400" s="54"/>
      <c r="FS1400" s="54"/>
      <c r="FT1400" s="54"/>
      <c r="FU1400" s="54"/>
      <c r="FV1400" s="54"/>
      <c r="FW1400" s="54"/>
      <c r="FX1400" s="54"/>
      <c r="FY1400" s="54"/>
      <c r="FZ1400" s="54"/>
      <c r="GA1400" s="54"/>
      <c r="GB1400" s="54"/>
      <c r="GC1400" s="54"/>
      <c r="GD1400" s="54"/>
      <c r="GE1400" s="54"/>
      <c r="GF1400" s="54"/>
      <c r="GG1400" s="54"/>
      <c r="GH1400" s="54"/>
      <c r="GI1400" s="54"/>
      <c r="GJ1400" s="54"/>
      <c r="GK1400" s="54"/>
      <c r="GL1400" s="54"/>
      <c r="GM1400" s="54"/>
      <c r="GN1400" s="54"/>
      <c r="GO1400" s="54"/>
      <c r="GP1400" s="54"/>
      <c r="GQ1400" s="54"/>
      <c r="GR1400" s="54"/>
      <c r="GS1400" s="54"/>
      <c r="GT1400" s="54"/>
      <c r="GU1400" s="54"/>
      <c r="GV1400" s="54"/>
      <c r="GW1400" s="54"/>
      <c r="GX1400" s="54"/>
      <c r="GY1400" s="54"/>
      <c r="GZ1400" s="54"/>
      <c r="HA1400" s="54"/>
      <c r="HB1400" s="54"/>
      <c r="HC1400" s="54"/>
      <c r="HD1400" s="54"/>
      <c r="HE1400" s="54"/>
      <c r="HF1400" s="54"/>
      <c r="HG1400" s="54"/>
      <c r="HH1400" s="54"/>
      <c r="HI1400" s="54"/>
      <c r="HJ1400" s="54"/>
      <c r="HK1400" s="54"/>
      <c r="HL1400" s="54"/>
      <c r="HM1400" s="54"/>
      <c r="HN1400" s="54"/>
      <c r="HO1400" s="54"/>
      <c r="HP1400" s="54"/>
      <c r="HQ1400" s="54"/>
      <c r="HR1400" s="54"/>
      <c r="HS1400" s="54"/>
      <c r="HT1400" s="54"/>
      <c r="HU1400" s="54"/>
      <c r="HV1400" s="54"/>
      <c r="HW1400" s="54"/>
      <c r="HX1400" s="54"/>
      <c r="HY1400" s="54"/>
      <c r="HZ1400" s="54"/>
      <c r="IA1400" s="54"/>
      <c r="IB1400" s="54"/>
      <c r="IC1400" s="54"/>
      <c r="ID1400" s="54"/>
      <c r="IE1400" s="54"/>
      <c r="IF1400" s="54"/>
      <c r="IG1400" s="54"/>
      <c r="IH1400" s="54"/>
      <c r="II1400" s="54"/>
      <c r="IJ1400" s="54"/>
      <c r="IK1400" s="54"/>
      <c r="IL1400" s="54"/>
      <c r="IM1400" s="54"/>
      <c r="IN1400" s="54"/>
      <c r="IO1400" s="54"/>
      <c r="IP1400" s="54"/>
      <c r="IQ1400" s="54"/>
      <c r="IR1400" s="54"/>
      <c r="IS1400" s="54"/>
      <c r="IT1400" s="54"/>
      <c r="IU1400" s="54"/>
      <c r="IV1400" s="54"/>
      <c r="IW1400" s="54"/>
      <c r="IX1400" s="54"/>
      <c r="IY1400" s="54"/>
      <c r="IZ1400" s="54"/>
      <c r="JA1400" s="16"/>
      <c r="JB1400" s="16"/>
      <c r="JC1400" s="16"/>
      <c r="JD1400" s="16"/>
    </row>
    <row r="1401" spans="1:264" s="6" customFormat="1" x14ac:dyDescent="0.25">
      <c r="A1401" s="55">
        <v>1397</v>
      </c>
      <c r="B1401" s="56">
        <f>ESTUDIANTES!B1401</f>
        <v>0</v>
      </c>
      <c r="C1401" s="56">
        <f>ESTUDIANTES!C1401</f>
        <v>0</v>
      </c>
      <c r="D1401" s="97">
        <f>ESTUDIANTES!D1401</f>
        <v>0</v>
      </c>
      <c r="E1401" s="97"/>
      <c r="F1401" s="97"/>
      <c r="G1401" s="97"/>
      <c r="H1401" s="57">
        <f>ESTUDIANTES!H1401</f>
        <v>0</v>
      </c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  <c r="AL1401" s="54"/>
      <c r="AM1401" s="54"/>
      <c r="AN1401" s="54"/>
      <c r="AO1401" s="54"/>
      <c r="AP1401" s="54"/>
      <c r="AQ1401" s="54"/>
      <c r="AR1401" s="54"/>
      <c r="AS1401" s="54"/>
      <c r="AT1401" s="54"/>
      <c r="AU1401" s="54"/>
      <c r="AV1401" s="54"/>
      <c r="AW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  <c r="BO1401" s="54"/>
      <c r="BP1401" s="54"/>
      <c r="BQ1401" s="54"/>
      <c r="BR1401" s="54"/>
      <c r="BS1401" s="54"/>
      <c r="BT1401" s="54"/>
      <c r="BU1401" s="54"/>
      <c r="BV1401" s="54"/>
      <c r="BW1401" s="54"/>
      <c r="BX1401" s="54"/>
      <c r="BY1401" s="54"/>
      <c r="BZ1401" s="54"/>
      <c r="CA1401" s="54"/>
      <c r="CB1401" s="54"/>
      <c r="CC1401" s="54"/>
      <c r="CD1401" s="54"/>
      <c r="CE1401" s="54"/>
      <c r="CF1401" s="54"/>
      <c r="CG1401" s="54"/>
      <c r="CH1401" s="54"/>
      <c r="CI1401" s="54"/>
      <c r="CJ1401" s="54"/>
      <c r="CK1401" s="54"/>
      <c r="CL1401" s="54"/>
      <c r="CM1401" s="54"/>
      <c r="CN1401" s="54"/>
      <c r="CO1401" s="54"/>
      <c r="CP1401" s="54"/>
      <c r="CQ1401" s="54"/>
      <c r="CR1401" s="54"/>
      <c r="CS1401" s="54"/>
      <c r="CT1401" s="54"/>
      <c r="CU1401" s="54"/>
      <c r="CV1401" s="54"/>
      <c r="CW1401" s="54"/>
      <c r="CX1401" s="54"/>
      <c r="CY1401" s="54"/>
      <c r="CZ1401" s="54"/>
      <c r="DA1401" s="54"/>
      <c r="DB1401" s="54"/>
      <c r="DC1401" s="54"/>
      <c r="DD1401" s="54"/>
      <c r="DE1401" s="54"/>
      <c r="DF1401" s="54"/>
      <c r="DG1401" s="54"/>
      <c r="DH1401" s="54"/>
      <c r="DI1401" s="54"/>
      <c r="DJ1401" s="54"/>
      <c r="DK1401" s="54"/>
      <c r="DL1401" s="54"/>
      <c r="DM1401" s="54"/>
      <c r="DN1401" s="54"/>
      <c r="DO1401" s="54"/>
      <c r="DP1401" s="54"/>
      <c r="DQ1401" s="54"/>
      <c r="DR1401" s="54"/>
      <c r="DS1401" s="54"/>
      <c r="DT1401" s="54"/>
      <c r="DU1401" s="54"/>
      <c r="DV1401" s="54"/>
      <c r="DW1401" s="54"/>
      <c r="DX1401" s="54"/>
      <c r="DY1401" s="54"/>
      <c r="DZ1401" s="54"/>
      <c r="EA1401" s="54"/>
      <c r="EB1401" s="54"/>
      <c r="EC1401" s="54"/>
      <c r="ED1401" s="54"/>
      <c r="EE1401" s="54"/>
      <c r="EF1401" s="54"/>
      <c r="EG1401" s="54"/>
      <c r="EH1401" s="54"/>
      <c r="EI1401" s="54"/>
      <c r="EJ1401" s="54"/>
      <c r="EK1401" s="54"/>
      <c r="EL1401" s="54"/>
      <c r="EM1401" s="54"/>
      <c r="EN1401" s="54"/>
      <c r="EO1401" s="54"/>
      <c r="EP1401" s="54"/>
      <c r="EQ1401" s="54"/>
      <c r="ER1401" s="54"/>
      <c r="ES1401" s="54"/>
      <c r="ET1401" s="54"/>
      <c r="EU1401" s="54"/>
      <c r="EV1401" s="54"/>
      <c r="EW1401" s="54"/>
      <c r="EX1401" s="54"/>
      <c r="EY1401" s="54"/>
      <c r="EZ1401" s="54"/>
      <c r="FA1401" s="54"/>
      <c r="FB1401" s="54"/>
      <c r="FC1401" s="54"/>
      <c r="FD1401" s="54"/>
      <c r="FE1401" s="54"/>
      <c r="FF1401" s="54"/>
      <c r="FG1401" s="54"/>
      <c r="FH1401" s="54"/>
      <c r="FI1401" s="54"/>
      <c r="FJ1401" s="54"/>
      <c r="FK1401" s="54"/>
      <c r="FL1401" s="54"/>
      <c r="FM1401" s="54"/>
      <c r="FN1401" s="54"/>
      <c r="FO1401" s="54"/>
      <c r="FP1401" s="54"/>
      <c r="FQ1401" s="54"/>
      <c r="FR1401" s="54"/>
      <c r="FS1401" s="54"/>
      <c r="FT1401" s="54"/>
      <c r="FU1401" s="54"/>
      <c r="FV1401" s="54"/>
      <c r="FW1401" s="54"/>
      <c r="FX1401" s="54"/>
      <c r="FY1401" s="54"/>
      <c r="FZ1401" s="54"/>
      <c r="GA1401" s="54"/>
      <c r="GB1401" s="54"/>
      <c r="GC1401" s="54"/>
      <c r="GD1401" s="54"/>
      <c r="GE1401" s="54"/>
      <c r="GF1401" s="54"/>
      <c r="GG1401" s="54"/>
      <c r="GH1401" s="54"/>
      <c r="GI1401" s="54"/>
      <c r="GJ1401" s="54"/>
      <c r="GK1401" s="54"/>
      <c r="GL1401" s="54"/>
      <c r="GM1401" s="54"/>
      <c r="GN1401" s="54"/>
      <c r="GO1401" s="54"/>
      <c r="GP1401" s="54"/>
      <c r="GQ1401" s="54"/>
      <c r="GR1401" s="54"/>
      <c r="GS1401" s="54"/>
      <c r="GT1401" s="54"/>
      <c r="GU1401" s="54"/>
      <c r="GV1401" s="54"/>
      <c r="GW1401" s="54"/>
      <c r="GX1401" s="54"/>
      <c r="GY1401" s="54"/>
      <c r="GZ1401" s="54"/>
      <c r="HA1401" s="54"/>
      <c r="HB1401" s="54"/>
      <c r="HC1401" s="54"/>
      <c r="HD1401" s="54"/>
      <c r="HE1401" s="54"/>
      <c r="HF1401" s="54"/>
      <c r="HG1401" s="54"/>
      <c r="HH1401" s="54"/>
      <c r="HI1401" s="54"/>
      <c r="HJ1401" s="54"/>
      <c r="HK1401" s="54"/>
      <c r="HL1401" s="54"/>
      <c r="HM1401" s="54"/>
      <c r="HN1401" s="54"/>
      <c r="HO1401" s="54"/>
      <c r="HP1401" s="54"/>
      <c r="HQ1401" s="54"/>
      <c r="HR1401" s="54"/>
      <c r="HS1401" s="54"/>
      <c r="HT1401" s="54"/>
      <c r="HU1401" s="54"/>
      <c r="HV1401" s="54"/>
      <c r="HW1401" s="54"/>
      <c r="HX1401" s="54"/>
      <c r="HY1401" s="54"/>
      <c r="HZ1401" s="54"/>
      <c r="IA1401" s="54"/>
      <c r="IB1401" s="54"/>
      <c r="IC1401" s="54"/>
      <c r="ID1401" s="54"/>
      <c r="IE1401" s="54"/>
      <c r="IF1401" s="54"/>
      <c r="IG1401" s="54"/>
      <c r="IH1401" s="54"/>
      <c r="II1401" s="54"/>
      <c r="IJ1401" s="54"/>
      <c r="IK1401" s="54"/>
      <c r="IL1401" s="54"/>
      <c r="IM1401" s="54"/>
      <c r="IN1401" s="54"/>
      <c r="IO1401" s="54"/>
      <c r="IP1401" s="54"/>
      <c r="IQ1401" s="54"/>
      <c r="IR1401" s="54"/>
      <c r="IS1401" s="54"/>
      <c r="IT1401" s="54"/>
      <c r="IU1401" s="54"/>
      <c r="IV1401" s="54"/>
      <c r="IW1401" s="54"/>
      <c r="IX1401" s="54"/>
      <c r="IY1401" s="54"/>
      <c r="IZ1401" s="54"/>
      <c r="JA1401" s="16"/>
      <c r="JB1401" s="16"/>
      <c r="JC1401" s="16"/>
      <c r="JD1401" s="16"/>
    </row>
    <row r="1402" spans="1:264" s="6" customFormat="1" x14ac:dyDescent="0.25">
      <c r="A1402" s="55">
        <v>1398</v>
      </c>
      <c r="B1402" s="56">
        <f>ESTUDIANTES!B1402</f>
        <v>0</v>
      </c>
      <c r="C1402" s="56">
        <f>ESTUDIANTES!C1402</f>
        <v>0</v>
      </c>
      <c r="D1402" s="97">
        <f>ESTUDIANTES!D1402</f>
        <v>0</v>
      </c>
      <c r="E1402" s="97"/>
      <c r="F1402" s="97"/>
      <c r="G1402" s="97"/>
      <c r="H1402" s="57">
        <f>ESTUDIANTES!H1402</f>
        <v>0</v>
      </c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  <c r="AL1402" s="54"/>
      <c r="AM1402" s="54"/>
      <c r="AN1402" s="54"/>
      <c r="AO1402" s="54"/>
      <c r="AP1402" s="54"/>
      <c r="AQ1402" s="54"/>
      <c r="AR1402" s="54"/>
      <c r="AS1402" s="54"/>
      <c r="AT1402" s="54"/>
      <c r="AU1402" s="54"/>
      <c r="AV1402" s="54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  <c r="BO1402" s="54"/>
      <c r="BP1402" s="54"/>
      <c r="BQ1402" s="54"/>
      <c r="BR1402" s="54"/>
      <c r="BS1402" s="54"/>
      <c r="BT1402" s="54"/>
      <c r="BU1402" s="54"/>
      <c r="BV1402" s="54"/>
      <c r="BW1402" s="54"/>
      <c r="BX1402" s="54"/>
      <c r="BY1402" s="54"/>
      <c r="BZ1402" s="54"/>
      <c r="CA1402" s="54"/>
      <c r="CB1402" s="54"/>
      <c r="CC1402" s="54"/>
      <c r="CD1402" s="54"/>
      <c r="CE1402" s="54"/>
      <c r="CF1402" s="54"/>
      <c r="CG1402" s="54"/>
      <c r="CH1402" s="54"/>
      <c r="CI1402" s="54"/>
      <c r="CJ1402" s="54"/>
      <c r="CK1402" s="54"/>
      <c r="CL1402" s="54"/>
      <c r="CM1402" s="54"/>
      <c r="CN1402" s="54"/>
      <c r="CO1402" s="54"/>
      <c r="CP1402" s="54"/>
      <c r="CQ1402" s="54"/>
      <c r="CR1402" s="54"/>
      <c r="CS1402" s="54"/>
      <c r="CT1402" s="54"/>
      <c r="CU1402" s="54"/>
      <c r="CV1402" s="54"/>
      <c r="CW1402" s="54"/>
      <c r="CX1402" s="54"/>
      <c r="CY1402" s="54"/>
      <c r="CZ1402" s="54"/>
      <c r="DA1402" s="54"/>
      <c r="DB1402" s="54"/>
      <c r="DC1402" s="54"/>
      <c r="DD1402" s="54"/>
      <c r="DE1402" s="54"/>
      <c r="DF1402" s="54"/>
      <c r="DG1402" s="54"/>
      <c r="DH1402" s="54"/>
      <c r="DI1402" s="54"/>
      <c r="DJ1402" s="54"/>
      <c r="DK1402" s="54"/>
      <c r="DL1402" s="54"/>
      <c r="DM1402" s="54"/>
      <c r="DN1402" s="54"/>
      <c r="DO1402" s="54"/>
      <c r="DP1402" s="54"/>
      <c r="DQ1402" s="54"/>
      <c r="DR1402" s="54"/>
      <c r="DS1402" s="54"/>
      <c r="DT1402" s="54"/>
      <c r="DU1402" s="54"/>
      <c r="DV1402" s="54"/>
      <c r="DW1402" s="54"/>
      <c r="DX1402" s="54"/>
      <c r="DY1402" s="54"/>
      <c r="DZ1402" s="54"/>
      <c r="EA1402" s="54"/>
      <c r="EB1402" s="54"/>
      <c r="EC1402" s="54"/>
      <c r="ED1402" s="54"/>
      <c r="EE1402" s="54"/>
      <c r="EF1402" s="54"/>
      <c r="EG1402" s="54"/>
      <c r="EH1402" s="54"/>
      <c r="EI1402" s="54"/>
      <c r="EJ1402" s="54"/>
      <c r="EK1402" s="54"/>
      <c r="EL1402" s="54"/>
      <c r="EM1402" s="54"/>
      <c r="EN1402" s="54"/>
      <c r="EO1402" s="54"/>
      <c r="EP1402" s="54"/>
      <c r="EQ1402" s="54"/>
      <c r="ER1402" s="54"/>
      <c r="ES1402" s="54"/>
      <c r="ET1402" s="54"/>
      <c r="EU1402" s="54"/>
      <c r="EV1402" s="54"/>
      <c r="EW1402" s="54"/>
      <c r="EX1402" s="54"/>
      <c r="EY1402" s="54"/>
      <c r="EZ1402" s="54"/>
      <c r="FA1402" s="54"/>
      <c r="FB1402" s="54"/>
      <c r="FC1402" s="54"/>
      <c r="FD1402" s="54"/>
      <c r="FE1402" s="54"/>
      <c r="FF1402" s="54"/>
      <c r="FG1402" s="54"/>
      <c r="FH1402" s="54"/>
      <c r="FI1402" s="54"/>
      <c r="FJ1402" s="54"/>
      <c r="FK1402" s="54"/>
      <c r="FL1402" s="54"/>
      <c r="FM1402" s="54"/>
      <c r="FN1402" s="54"/>
      <c r="FO1402" s="54"/>
      <c r="FP1402" s="54"/>
      <c r="FQ1402" s="54"/>
      <c r="FR1402" s="54"/>
      <c r="FS1402" s="54"/>
      <c r="FT1402" s="54"/>
      <c r="FU1402" s="54"/>
      <c r="FV1402" s="54"/>
      <c r="FW1402" s="54"/>
      <c r="FX1402" s="54"/>
      <c r="FY1402" s="54"/>
      <c r="FZ1402" s="54"/>
      <c r="GA1402" s="54"/>
      <c r="GB1402" s="54"/>
      <c r="GC1402" s="54"/>
      <c r="GD1402" s="54"/>
      <c r="GE1402" s="54"/>
      <c r="GF1402" s="54"/>
      <c r="GG1402" s="54"/>
      <c r="GH1402" s="54"/>
      <c r="GI1402" s="54"/>
      <c r="GJ1402" s="54"/>
      <c r="GK1402" s="54"/>
      <c r="GL1402" s="54"/>
      <c r="GM1402" s="54"/>
      <c r="GN1402" s="54"/>
      <c r="GO1402" s="54"/>
      <c r="GP1402" s="54"/>
      <c r="GQ1402" s="54"/>
      <c r="GR1402" s="54"/>
      <c r="GS1402" s="54"/>
      <c r="GT1402" s="54"/>
      <c r="GU1402" s="54"/>
      <c r="GV1402" s="54"/>
      <c r="GW1402" s="54"/>
      <c r="GX1402" s="54"/>
      <c r="GY1402" s="54"/>
      <c r="GZ1402" s="54"/>
      <c r="HA1402" s="54"/>
      <c r="HB1402" s="54"/>
      <c r="HC1402" s="54"/>
      <c r="HD1402" s="54"/>
      <c r="HE1402" s="54"/>
      <c r="HF1402" s="54"/>
      <c r="HG1402" s="54"/>
      <c r="HH1402" s="54"/>
      <c r="HI1402" s="54"/>
      <c r="HJ1402" s="54"/>
      <c r="HK1402" s="54"/>
      <c r="HL1402" s="54"/>
      <c r="HM1402" s="54"/>
      <c r="HN1402" s="54"/>
      <c r="HO1402" s="54"/>
      <c r="HP1402" s="54"/>
      <c r="HQ1402" s="54"/>
      <c r="HR1402" s="54"/>
      <c r="HS1402" s="54"/>
      <c r="HT1402" s="54"/>
      <c r="HU1402" s="54"/>
      <c r="HV1402" s="54"/>
      <c r="HW1402" s="54"/>
      <c r="HX1402" s="54"/>
      <c r="HY1402" s="54"/>
      <c r="HZ1402" s="54"/>
      <c r="IA1402" s="54"/>
      <c r="IB1402" s="54"/>
      <c r="IC1402" s="54"/>
      <c r="ID1402" s="54"/>
      <c r="IE1402" s="54"/>
      <c r="IF1402" s="54"/>
      <c r="IG1402" s="54"/>
      <c r="IH1402" s="54"/>
      <c r="II1402" s="54"/>
      <c r="IJ1402" s="54"/>
      <c r="IK1402" s="54"/>
      <c r="IL1402" s="54"/>
      <c r="IM1402" s="54"/>
      <c r="IN1402" s="54"/>
      <c r="IO1402" s="54"/>
      <c r="IP1402" s="54"/>
      <c r="IQ1402" s="54"/>
      <c r="IR1402" s="54"/>
      <c r="IS1402" s="54"/>
      <c r="IT1402" s="54"/>
      <c r="IU1402" s="54"/>
      <c r="IV1402" s="54"/>
      <c r="IW1402" s="54"/>
      <c r="IX1402" s="54"/>
      <c r="IY1402" s="54"/>
      <c r="IZ1402" s="54"/>
      <c r="JA1402" s="16"/>
      <c r="JB1402" s="16"/>
      <c r="JC1402" s="16"/>
      <c r="JD1402" s="16"/>
    </row>
    <row r="1403" spans="1:264" s="6" customFormat="1" x14ac:dyDescent="0.25">
      <c r="A1403" s="55">
        <v>1399</v>
      </c>
      <c r="B1403" s="56">
        <f>ESTUDIANTES!B1403</f>
        <v>0</v>
      </c>
      <c r="C1403" s="56">
        <f>ESTUDIANTES!C1403</f>
        <v>0</v>
      </c>
      <c r="D1403" s="97">
        <f>ESTUDIANTES!D1403</f>
        <v>0</v>
      </c>
      <c r="E1403" s="97"/>
      <c r="F1403" s="97"/>
      <c r="G1403" s="97"/>
      <c r="H1403" s="57">
        <f>ESTUDIANTES!H1403</f>
        <v>0</v>
      </c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  <c r="AL1403" s="54"/>
      <c r="AM1403" s="54"/>
      <c r="AN1403" s="54"/>
      <c r="AO1403" s="54"/>
      <c r="AP1403" s="54"/>
      <c r="AQ1403" s="54"/>
      <c r="AR1403" s="54"/>
      <c r="AS1403" s="54"/>
      <c r="AT1403" s="54"/>
      <c r="AU1403" s="54"/>
      <c r="AV1403" s="54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  <c r="BO1403" s="54"/>
      <c r="BP1403" s="54"/>
      <c r="BQ1403" s="54"/>
      <c r="BR1403" s="54"/>
      <c r="BS1403" s="54"/>
      <c r="BT1403" s="54"/>
      <c r="BU1403" s="54"/>
      <c r="BV1403" s="54"/>
      <c r="BW1403" s="54"/>
      <c r="BX1403" s="54"/>
      <c r="BY1403" s="54"/>
      <c r="BZ1403" s="54"/>
      <c r="CA1403" s="54"/>
      <c r="CB1403" s="54"/>
      <c r="CC1403" s="54"/>
      <c r="CD1403" s="54"/>
      <c r="CE1403" s="54"/>
      <c r="CF1403" s="54"/>
      <c r="CG1403" s="54"/>
      <c r="CH1403" s="54"/>
      <c r="CI1403" s="54"/>
      <c r="CJ1403" s="54"/>
      <c r="CK1403" s="54"/>
      <c r="CL1403" s="54"/>
      <c r="CM1403" s="54"/>
      <c r="CN1403" s="54"/>
      <c r="CO1403" s="54"/>
      <c r="CP1403" s="54"/>
      <c r="CQ1403" s="54"/>
      <c r="CR1403" s="54"/>
      <c r="CS1403" s="54"/>
      <c r="CT1403" s="54"/>
      <c r="CU1403" s="54"/>
      <c r="CV1403" s="54"/>
      <c r="CW1403" s="54"/>
      <c r="CX1403" s="54"/>
      <c r="CY1403" s="54"/>
      <c r="CZ1403" s="54"/>
      <c r="DA1403" s="54"/>
      <c r="DB1403" s="54"/>
      <c r="DC1403" s="54"/>
      <c r="DD1403" s="54"/>
      <c r="DE1403" s="54"/>
      <c r="DF1403" s="54"/>
      <c r="DG1403" s="54"/>
      <c r="DH1403" s="54"/>
      <c r="DI1403" s="54"/>
      <c r="DJ1403" s="54"/>
      <c r="DK1403" s="54"/>
      <c r="DL1403" s="54"/>
      <c r="DM1403" s="54"/>
      <c r="DN1403" s="54"/>
      <c r="DO1403" s="54"/>
      <c r="DP1403" s="54"/>
      <c r="DQ1403" s="54"/>
      <c r="DR1403" s="54"/>
      <c r="DS1403" s="54"/>
      <c r="DT1403" s="54"/>
      <c r="DU1403" s="54"/>
      <c r="DV1403" s="54"/>
      <c r="DW1403" s="54"/>
      <c r="DX1403" s="54"/>
      <c r="DY1403" s="54"/>
      <c r="DZ1403" s="54"/>
      <c r="EA1403" s="54"/>
      <c r="EB1403" s="54"/>
      <c r="EC1403" s="54"/>
      <c r="ED1403" s="54"/>
      <c r="EE1403" s="54"/>
      <c r="EF1403" s="54"/>
      <c r="EG1403" s="54"/>
      <c r="EH1403" s="54"/>
      <c r="EI1403" s="54"/>
      <c r="EJ1403" s="54"/>
      <c r="EK1403" s="54"/>
      <c r="EL1403" s="54"/>
      <c r="EM1403" s="54"/>
      <c r="EN1403" s="54"/>
      <c r="EO1403" s="54"/>
      <c r="EP1403" s="54"/>
      <c r="EQ1403" s="54"/>
      <c r="ER1403" s="54"/>
      <c r="ES1403" s="54"/>
      <c r="ET1403" s="54"/>
      <c r="EU1403" s="54"/>
      <c r="EV1403" s="54"/>
      <c r="EW1403" s="54"/>
      <c r="EX1403" s="54"/>
      <c r="EY1403" s="54"/>
      <c r="EZ1403" s="54"/>
      <c r="FA1403" s="54"/>
      <c r="FB1403" s="54"/>
      <c r="FC1403" s="54"/>
      <c r="FD1403" s="54"/>
      <c r="FE1403" s="54"/>
      <c r="FF1403" s="54"/>
      <c r="FG1403" s="54"/>
      <c r="FH1403" s="54"/>
      <c r="FI1403" s="54"/>
      <c r="FJ1403" s="54"/>
      <c r="FK1403" s="54"/>
      <c r="FL1403" s="54"/>
      <c r="FM1403" s="54"/>
      <c r="FN1403" s="54"/>
      <c r="FO1403" s="54"/>
      <c r="FP1403" s="54"/>
      <c r="FQ1403" s="54"/>
      <c r="FR1403" s="54"/>
      <c r="FS1403" s="54"/>
      <c r="FT1403" s="54"/>
      <c r="FU1403" s="54"/>
      <c r="FV1403" s="54"/>
      <c r="FW1403" s="54"/>
      <c r="FX1403" s="54"/>
      <c r="FY1403" s="54"/>
      <c r="FZ1403" s="54"/>
      <c r="GA1403" s="54"/>
      <c r="GB1403" s="54"/>
      <c r="GC1403" s="54"/>
      <c r="GD1403" s="54"/>
      <c r="GE1403" s="54"/>
      <c r="GF1403" s="54"/>
      <c r="GG1403" s="54"/>
      <c r="GH1403" s="54"/>
      <c r="GI1403" s="54"/>
      <c r="GJ1403" s="54"/>
      <c r="GK1403" s="54"/>
      <c r="GL1403" s="54"/>
      <c r="GM1403" s="54"/>
      <c r="GN1403" s="54"/>
      <c r="GO1403" s="54"/>
      <c r="GP1403" s="54"/>
      <c r="GQ1403" s="54"/>
      <c r="GR1403" s="54"/>
      <c r="GS1403" s="54"/>
      <c r="GT1403" s="54"/>
      <c r="GU1403" s="54"/>
      <c r="GV1403" s="54"/>
      <c r="GW1403" s="54"/>
      <c r="GX1403" s="54"/>
      <c r="GY1403" s="54"/>
      <c r="GZ1403" s="54"/>
      <c r="HA1403" s="54"/>
      <c r="HB1403" s="54"/>
      <c r="HC1403" s="54"/>
      <c r="HD1403" s="54"/>
      <c r="HE1403" s="54"/>
      <c r="HF1403" s="54"/>
      <c r="HG1403" s="54"/>
      <c r="HH1403" s="54"/>
      <c r="HI1403" s="54"/>
      <c r="HJ1403" s="54"/>
      <c r="HK1403" s="54"/>
      <c r="HL1403" s="54"/>
      <c r="HM1403" s="54"/>
      <c r="HN1403" s="54"/>
      <c r="HO1403" s="54"/>
      <c r="HP1403" s="54"/>
      <c r="HQ1403" s="54"/>
      <c r="HR1403" s="54"/>
      <c r="HS1403" s="54"/>
      <c r="HT1403" s="54"/>
      <c r="HU1403" s="54"/>
      <c r="HV1403" s="54"/>
      <c r="HW1403" s="54"/>
      <c r="HX1403" s="54"/>
      <c r="HY1403" s="54"/>
      <c r="HZ1403" s="54"/>
      <c r="IA1403" s="54"/>
      <c r="IB1403" s="54"/>
      <c r="IC1403" s="54"/>
      <c r="ID1403" s="54"/>
      <c r="IE1403" s="54"/>
      <c r="IF1403" s="54"/>
      <c r="IG1403" s="54"/>
      <c r="IH1403" s="54"/>
      <c r="II1403" s="54"/>
      <c r="IJ1403" s="54"/>
      <c r="IK1403" s="54"/>
      <c r="IL1403" s="54"/>
      <c r="IM1403" s="54"/>
      <c r="IN1403" s="54"/>
      <c r="IO1403" s="54"/>
      <c r="IP1403" s="54"/>
      <c r="IQ1403" s="54"/>
      <c r="IR1403" s="54"/>
      <c r="IS1403" s="54"/>
      <c r="IT1403" s="54"/>
      <c r="IU1403" s="54"/>
      <c r="IV1403" s="54"/>
      <c r="IW1403" s="54"/>
      <c r="IX1403" s="54"/>
      <c r="IY1403" s="54"/>
      <c r="IZ1403" s="54"/>
      <c r="JA1403" s="16"/>
      <c r="JB1403" s="16"/>
      <c r="JC1403" s="16"/>
      <c r="JD1403" s="16"/>
    </row>
    <row r="1404" spans="1:264" s="6" customFormat="1" x14ac:dyDescent="0.25">
      <c r="A1404" s="55">
        <v>1400</v>
      </c>
      <c r="B1404" s="56">
        <f>ESTUDIANTES!B1404</f>
        <v>0</v>
      </c>
      <c r="C1404" s="56">
        <f>ESTUDIANTES!C1404</f>
        <v>0</v>
      </c>
      <c r="D1404" s="97">
        <f>ESTUDIANTES!D1404</f>
        <v>0</v>
      </c>
      <c r="E1404" s="97"/>
      <c r="F1404" s="97"/>
      <c r="G1404" s="97"/>
      <c r="H1404" s="57">
        <f>ESTUDIANTES!H1404</f>
        <v>0</v>
      </c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  <c r="AL1404" s="54"/>
      <c r="AM1404" s="54"/>
      <c r="AN1404" s="54"/>
      <c r="AO1404" s="54"/>
      <c r="AP1404" s="54"/>
      <c r="AQ1404" s="54"/>
      <c r="AR1404" s="54"/>
      <c r="AS1404" s="54"/>
      <c r="AT1404" s="54"/>
      <c r="AU1404" s="54"/>
      <c r="AV1404" s="54"/>
      <c r="AW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  <c r="BO1404" s="54"/>
      <c r="BP1404" s="54"/>
      <c r="BQ1404" s="54"/>
      <c r="BR1404" s="54"/>
      <c r="BS1404" s="54"/>
      <c r="BT1404" s="54"/>
      <c r="BU1404" s="54"/>
      <c r="BV1404" s="54"/>
      <c r="BW1404" s="54"/>
      <c r="BX1404" s="54"/>
      <c r="BY1404" s="54"/>
      <c r="BZ1404" s="54"/>
      <c r="CA1404" s="54"/>
      <c r="CB1404" s="54"/>
      <c r="CC1404" s="54"/>
      <c r="CD1404" s="54"/>
      <c r="CE1404" s="54"/>
      <c r="CF1404" s="54"/>
      <c r="CG1404" s="54"/>
      <c r="CH1404" s="54"/>
      <c r="CI1404" s="54"/>
      <c r="CJ1404" s="54"/>
      <c r="CK1404" s="54"/>
      <c r="CL1404" s="54"/>
      <c r="CM1404" s="54"/>
      <c r="CN1404" s="54"/>
      <c r="CO1404" s="54"/>
      <c r="CP1404" s="54"/>
      <c r="CQ1404" s="54"/>
      <c r="CR1404" s="54"/>
      <c r="CS1404" s="54"/>
      <c r="CT1404" s="54"/>
      <c r="CU1404" s="54"/>
      <c r="CV1404" s="54"/>
      <c r="CW1404" s="54"/>
      <c r="CX1404" s="54"/>
      <c r="CY1404" s="54"/>
      <c r="CZ1404" s="54"/>
      <c r="DA1404" s="54"/>
      <c r="DB1404" s="54"/>
      <c r="DC1404" s="54"/>
      <c r="DD1404" s="54"/>
      <c r="DE1404" s="54"/>
      <c r="DF1404" s="54"/>
      <c r="DG1404" s="54"/>
      <c r="DH1404" s="54"/>
      <c r="DI1404" s="54"/>
      <c r="DJ1404" s="54"/>
      <c r="DK1404" s="54"/>
      <c r="DL1404" s="54"/>
      <c r="DM1404" s="54"/>
      <c r="DN1404" s="54"/>
      <c r="DO1404" s="54"/>
      <c r="DP1404" s="54"/>
      <c r="DQ1404" s="54"/>
      <c r="DR1404" s="54"/>
      <c r="DS1404" s="54"/>
      <c r="DT1404" s="54"/>
      <c r="DU1404" s="54"/>
      <c r="DV1404" s="54"/>
      <c r="DW1404" s="54"/>
      <c r="DX1404" s="54"/>
      <c r="DY1404" s="54"/>
      <c r="DZ1404" s="54"/>
      <c r="EA1404" s="54"/>
      <c r="EB1404" s="54"/>
      <c r="EC1404" s="54"/>
      <c r="ED1404" s="54"/>
      <c r="EE1404" s="54"/>
      <c r="EF1404" s="54"/>
      <c r="EG1404" s="54"/>
      <c r="EH1404" s="54"/>
      <c r="EI1404" s="54"/>
      <c r="EJ1404" s="54"/>
      <c r="EK1404" s="54"/>
      <c r="EL1404" s="54"/>
      <c r="EM1404" s="54"/>
      <c r="EN1404" s="54"/>
      <c r="EO1404" s="54"/>
      <c r="EP1404" s="54"/>
      <c r="EQ1404" s="54"/>
      <c r="ER1404" s="54"/>
      <c r="ES1404" s="54"/>
      <c r="ET1404" s="54"/>
      <c r="EU1404" s="54"/>
      <c r="EV1404" s="54"/>
      <c r="EW1404" s="54"/>
      <c r="EX1404" s="54"/>
      <c r="EY1404" s="54"/>
      <c r="EZ1404" s="54"/>
      <c r="FA1404" s="54"/>
      <c r="FB1404" s="54"/>
      <c r="FC1404" s="54"/>
      <c r="FD1404" s="54"/>
      <c r="FE1404" s="54"/>
      <c r="FF1404" s="54"/>
      <c r="FG1404" s="54"/>
      <c r="FH1404" s="54"/>
      <c r="FI1404" s="54"/>
      <c r="FJ1404" s="54"/>
      <c r="FK1404" s="54"/>
      <c r="FL1404" s="54"/>
      <c r="FM1404" s="54"/>
      <c r="FN1404" s="54"/>
      <c r="FO1404" s="54"/>
      <c r="FP1404" s="54"/>
      <c r="FQ1404" s="54"/>
      <c r="FR1404" s="54"/>
      <c r="FS1404" s="54"/>
      <c r="FT1404" s="54"/>
      <c r="FU1404" s="54"/>
      <c r="FV1404" s="54"/>
      <c r="FW1404" s="54"/>
      <c r="FX1404" s="54"/>
      <c r="FY1404" s="54"/>
      <c r="FZ1404" s="54"/>
      <c r="GA1404" s="54"/>
      <c r="GB1404" s="54"/>
      <c r="GC1404" s="54"/>
      <c r="GD1404" s="54"/>
      <c r="GE1404" s="54"/>
      <c r="GF1404" s="54"/>
      <c r="GG1404" s="54"/>
      <c r="GH1404" s="54"/>
      <c r="GI1404" s="54"/>
      <c r="GJ1404" s="54"/>
      <c r="GK1404" s="54"/>
      <c r="GL1404" s="54"/>
      <c r="GM1404" s="54"/>
      <c r="GN1404" s="54"/>
      <c r="GO1404" s="54"/>
      <c r="GP1404" s="54"/>
      <c r="GQ1404" s="54"/>
      <c r="GR1404" s="54"/>
      <c r="GS1404" s="54"/>
      <c r="GT1404" s="54"/>
      <c r="GU1404" s="54"/>
      <c r="GV1404" s="54"/>
      <c r="GW1404" s="54"/>
      <c r="GX1404" s="54"/>
      <c r="GY1404" s="54"/>
      <c r="GZ1404" s="54"/>
      <c r="HA1404" s="54"/>
      <c r="HB1404" s="54"/>
      <c r="HC1404" s="54"/>
      <c r="HD1404" s="54"/>
      <c r="HE1404" s="54"/>
      <c r="HF1404" s="54"/>
      <c r="HG1404" s="54"/>
      <c r="HH1404" s="54"/>
      <c r="HI1404" s="54"/>
      <c r="HJ1404" s="54"/>
      <c r="HK1404" s="54"/>
      <c r="HL1404" s="54"/>
      <c r="HM1404" s="54"/>
      <c r="HN1404" s="54"/>
      <c r="HO1404" s="54"/>
      <c r="HP1404" s="54"/>
      <c r="HQ1404" s="54"/>
      <c r="HR1404" s="54"/>
      <c r="HS1404" s="54"/>
      <c r="HT1404" s="54"/>
      <c r="HU1404" s="54"/>
      <c r="HV1404" s="54"/>
      <c r="HW1404" s="54"/>
      <c r="HX1404" s="54"/>
      <c r="HY1404" s="54"/>
      <c r="HZ1404" s="54"/>
      <c r="IA1404" s="54"/>
      <c r="IB1404" s="54"/>
      <c r="IC1404" s="54"/>
      <c r="ID1404" s="54"/>
      <c r="IE1404" s="54"/>
      <c r="IF1404" s="54"/>
      <c r="IG1404" s="54"/>
      <c r="IH1404" s="54"/>
      <c r="II1404" s="54"/>
      <c r="IJ1404" s="54"/>
      <c r="IK1404" s="54"/>
      <c r="IL1404" s="54"/>
      <c r="IM1404" s="54"/>
      <c r="IN1404" s="54"/>
      <c r="IO1404" s="54"/>
      <c r="IP1404" s="54"/>
      <c r="IQ1404" s="54"/>
      <c r="IR1404" s="54"/>
      <c r="IS1404" s="54"/>
      <c r="IT1404" s="54"/>
      <c r="IU1404" s="54"/>
      <c r="IV1404" s="54"/>
      <c r="IW1404" s="54"/>
      <c r="IX1404" s="54"/>
      <c r="IY1404" s="54"/>
      <c r="IZ1404" s="54"/>
      <c r="JA1404" s="16"/>
      <c r="JB1404" s="16"/>
      <c r="JC1404" s="16"/>
      <c r="JD1404" s="16"/>
    </row>
    <row r="1405" spans="1:264" s="6" customFormat="1" x14ac:dyDescent="0.25">
      <c r="A1405" s="55">
        <v>1401</v>
      </c>
      <c r="B1405" s="56">
        <f>ESTUDIANTES!B1405</f>
        <v>0</v>
      </c>
      <c r="C1405" s="56">
        <f>ESTUDIANTES!C1405</f>
        <v>0</v>
      </c>
      <c r="D1405" s="97">
        <f>ESTUDIANTES!D1405</f>
        <v>0</v>
      </c>
      <c r="E1405" s="97"/>
      <c r="F1405" s="97"/>
      <c r="G1405" s="97"/>
      <c r="H1405" s="57">
        <f>ESTUDIANTES!H1405</f>
        <v>0</v>
      </c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  <c r="AL1405" s="54"/>
      <c r="AM1405" s="54"/>
      <c r="AN1405" s="54"/>
      <c r="AO1405" s="54"/>
      <c r="AP1405" s="54"/>
      <c r="AQ1405" s="54"/>
      <c r="AR1405" s="54"/>
      <c r="AS1405" s="54"/>
      <c r="AT1405" s="54"/>
      <c r="AU1405" s="54"/>
      <c r="AV1405" s="54"/>
      <c r="AW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  <c r="BO1405" s="54"/>
      <c r="BP1405" s="54"/>
      <c r="BQ1405" s="54"/>
      <c r="BR1405" s="54"/>
      <c r="BS1405" s="54"/>
      <c r="BT1405" s="54"/>
      <c r="BU1405" s="54"/>
      <c r="BV1405" s="54"/>
      <c r="BW1405" s="54"/>
      <c r="BX1405" s="54"/>
      <c r="BY1405" s="54"/>
      <c r="BZ1405" s="54"/>
      <c r="CA1405" s="54"/>
      <c r="CB1405" s="54"/>
      <c r="CC1405" s="54"/>
      <c r="CD1405" s="54"/>
      <c r="CE1405" s="54"/>
      <c r="CF1405" s="54"/>
      <c r="CG1405" s="54"/>
      <c r="CH1405" s="54"/>
      <c r="CI1405" s="54"/>
      <c r="CJ1405" s="54"/>
      <c r="CK1405" s="54"/>
      <c r="CL1405" s="54"/>
      <c r="CM1405" s="54"/>
      <c r="CN1405" s="54"/>
      <c r="CO1405" s="54"/>
      <c r="CP1405" s="54"/>
      <c r="CQ1405" s="54"/>
      <c r="CR1405" s="54"/>
      <c r="CS1405" s="54"/>
      <c r="CT1405" s="54"/>
      <c r="CU1405" s="54"/>
      <c r="CV1405" s="54"/>
      <c r="CW1405" s="54"/>
      <c r="CX1405" s="54"/>
      <c r="CY1405" s="54"/>
      <c r="CZ1405" s="54"/>
      <c r="DA1405" s="54"/>
      <c r="DB1405" s="54"/>
      <c r="DC1405" s="54"/>
      <c r="DD1405" s="54"/>
      <c r="DE1405" s="54"/>
      <c r="DF1405" s="54"/>
      <c r="DG1405" s="54"/>
      <c r="DH1405" s="54"/>
      <c r="DI1405" s="54"/>
      <c r="DJ1405" s="54"/>
      <c r="DK1405" s="54"/>
      <c r="DL1405" s="54"/>
      <c r="DM1405" s="54"/>
      <c r="DN1405" s="54"/>
      <c r="DO1405" s="54"/>
      <c r="DP1405" s="54"/>
      <c r="DQ1405" s="54"/>
      <c r="DR1405" s="54"/>
      <c r="DS1405" s="54"/>
      <c r="DT1405" s="54"/>
      <c r="DU1405" s="54"/>
      <c r="DV1405" s="54"/>
      <c r="DW1405" s="54"/>
      <c r="DX1405" s="54"/>
      <c r="DY1405" s="54"/>
      <c r="DZ1405" s="54"/>
      <c r="EA1405" s="54"/>
      <c r="EB1405" s="54"/>
      <c r="EC1405" s="54"/>
      <c r="ED1405" s="54"/>
      <c r="EE1405" s="54"/>
      <c r="EF1405" s="54"/>
      <c r="EG1405" s="54"/>
      <c r="EH1405" s="54"/>
      <c r="EI1405" s="54"/>
      <c r="EJ1405" s="54"/>
      <c r="EK1405" s="54"/>
      <c r="EL1405" s="54"/>
      <c r="EM1405" s="54"/>
      <c r="EN1405" s="54"/>
      <c r="EO1405" s="54"/>
      <c r="EP1405" s="54"/>
      <c r="EQ1405" s="54"/>
      <c r="ER1405" s="54"/>
      <c r="ES1405" s="54"/>
      <c r="ET1405" s="54"/>
      <c r="EU1405" s="54"/>
      <c r="EV1405" s="54"/>
      <c r="EW1405" s="54"/>
      <c r="EX1405" s="54"/>
      <c r="EY1405" s="54"/>
      <c r="EZ1405" s="54"/>
      <c r="FA1405" s="54"/>
      <c r="FB1405" s="54"/>
      <c r="FC1405" s="54"/>
      <c r="FD1405" s="54"/>
      <c r="FE1405" s="54"/>
      <c r="FF1405" s="54"/>
      <c r="FG1405" s="54"/>
      <c r="FH1405" s="54"/>
      <c r="FI1405" s="54"/>
      <c r="FJ1405" s="54"/>
      <c r="FK1405" s="54"/>
      <c r="FL1405" s="54"/>
      <c r="FM1405" s="54"/>
      <c r="FN1405" s="54"/>
      <c r="FO1405" s="54"/>
      <c r="FP1405" s="54"/>
      <c r="FQ1405" s="54"/>
      <c r="FR1405" s="54"/>
      <c r="FS1405" s="54"/>
      <c r="FT1405" s="54"/>
      <c r="FU1405" s="54"/>
      <c r="FV1405" s="54"/>
      <c r="FW1405" s="54"/>
      <c r="FX1405" s="54"/>
      <c r="FY1405" s="54"/>
      <c r="FZ1405" s="54"/>
      <c r="GA1405" s="54"/>
      <c r="GB1405" s="54"/>
      <c r="GC1405" s="54"/>
      <c r="GD1405" s="54"/>
      <c r="GE1405" s="54"/>
      <c r="GF1405" s="54"/>
      <c r="GG1405" s="54"/>
      <c r="GH1405" s="54"/>
      <c r="GI1405" s="54"/>
      <c r="GJ1405" s="54"/>
      <c r="GK1405" s="54"/>
      <c r="GL1405" s="54"/>
      <c r="GM1405" s="54"/>
      <c r="GN1405" s="54"/>
      <c r="GO1405" s="54"/>
      <c r="GP1405" s="54"/>
      <c r="GQ1405" s="54"/>
      <c r="GR1405" s="54"/>
      <c r="GS1405" s="54"/>
      <c r="GT1405" s="54"/>
      <c r="GU1405" s="54"/>
      <c r="GV1405" s="54"/>
      <c r="GW1405" s="54"/>
      <c r="GX1405" s="54"/>
      <c r="GY1405" s="54"/>
      <c r="GZ1405" s="54"/>
      <c r="HA1405" s="54"/>
      <c r="HB1405" s="54"/>
      <c r="HC1405" s="54"/>
      <c r="HD1405" s="54"/>
      <c r="HE1405" s="54"/>
      <c r="HF1405" s="54"/>
      <c r="HG1405" s="54"/>
      <c r="HH1405" s="54"/>
      <c r="HI1405" s="54"/>
      <c r="HJ1405" s="54"/>
      <c r="HK1405" s="54"/>
      <c r="HL1405" s="54"/>
      <c r="HM1405" s="54"/>
      <c r="HN1405" s="54"/>
      <c r="HO1405" s="54"/>
      <c r="HP1405" s="54"/>
      <c r="HQ1405" s="54"/>
      <c r="HR1405" s="54"/>
      <c r="HS1405" s="54"/>
      <c r="HT1405" s="54"/>
      <c r="HU1405" s="54"/>
      <c r="HV1405" s="54"/>
      <c r="HW1405" s="54"/>
      <c r="HX1405" s="54"/>
      <c r="HY1405" s="54"/>
      <c r="HZ1405" s="54"/>
      <c r="IA1405" s="54"/>
      <c r="IB1405" s="54"/>
      <c r="IC1405" s="54"/>
      <c r="ID1405" s="54"/>
      <c r="IE1405" s="54"/>
      <c r="IF1405" s="54"/>
      <c r="IG1405" s="54"/>
      <c r="IH1405" s="54"/>
      <c r="II1405" s="54"/>
      <c r="IJ1405" s="54"/>
      <c r="IK1405" s="54"/>
      <c r="IL1405" s="54"/>
      <c r="IM1405" s="54"/>
      <c r="IN1405" s="54"/>
      <c r="IO1405" s="54"/>
      <c r="IP1405" s="54"/>
      <c r="IQ1405" s="54"/>
      <c r="IR1405" s="54"/>
      <c r="IS1405" s="54"/>
      <c r="IT1405" s="54"/>
      <c r="IU1405" s="54"/>
      <c r="IV1405" s="54"/>
      <c r="IW1405" s="54"/>
      <c r="IX1405" s="54"/>
      <c r="IY1405" s="54"/>
      <c r="IZ1405" s="54"/>
      <c r="JA1405" s="16"/>
      <c r="JB1405" s="16"/>
      <c r="JC1405" s="16"/>
      <c r="JD1405" s="16"/>
    </row>
    <row r="1406" spans="1:264" s="6" customFormat="1" x14ac:dyDescent="0.25">
      <c r="A1406" s="55">
        <v>1402</v>
      </c>
      <c r="B1406" s="56">
        <f>ESTUDIANTES!B1406</f>
        <v>0</v>
      </c>
      <c r="C1406" s="56">
        <f>ESTUDIANTES!C1406</f>
        <v>0</v>
      </c>
      <c r="D1406" s="97">
        <f>ESTUDIANTES!D1406</f>
        <v>0</v>
      </c>
      <c r="E1406" s="97"/>
      <c r="F1406" s="97"/>
      <c r="G1406" s="97"/>
      <c r="H1406" s="57">
        <f>ESTUDIANTES!H1406</f>
        <v>0</v>
      </c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  <c r="S1406" s="54"/>
      <c r="T1406" s="54"/>
      <c r="U1406" s="54"/>
      <c r="V1406" s="54"/>
      <c r="W1406" s="54"/>
      <c r="X1406" s="54"/>
      <c r="Y1406" s="54"/>
      <c r="Z1406" s="54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  <c r="AL1406" s="54"/>
      <c r="AM1406" s="54"/>
      <c r="AN1406" s="54"/>
      <c r="AO1406" s="54"/>
      <c r="AP1406" s="54"/>
      <c r="AQ1406" s="54"/>
      <c r="AR1406" s="54"/>
      <c r="AS1406" s="54"/>
      <c r="AT1406" s="54"/>
      <c r="AU1406" s="54"/>
      <c r="AV1406" s="54"/>
      <c r="AW1406" s="54"/>
      <c r="AX1406" s="54"/>
      <c r="AY1406" s="54"/>
      <c r="AZ1406" s="54"/>
      <c r="BA1406" s="54"/>
      <c r="BB1406" s="54"/>
      <c r="BC1406" s="54"/>
      <c r="BD1406" s="54"/>
      <c r="BE1406" s="54"/>
      <c r="BF1406" s="54"/>
      <c r="BG1406" s="54"/>
      <c r="BH1406" s="54"/>
      <c r="BI1406" s="54"/>
      <c r="BJ1406" s="54"/>
      <c r="BK1406" s="54"/>
      <c r="BL1406" s="54"/>
      <c r="BM1406" s="54"/>
      <c r="BN1406" s="54"/>
      <c r="BO1406" s="54"/>
      <c r="BP1406" s="54"/>
      <c r="BQ1406" s="54"/>
      <c r="BR1406" s="54"/>
      <c r="BS1406" s="54"/>
      <c r="BT1406" s="54"/>
      <c r="BU1406" s="54"/>
      <c r="BV1406" s="54"/>
      <c r="BW1406" s="54"/>
      <c r="BX1406" s="54"/>
      <c r="BY1406" s="54"/>
      <c r="BZ1406" s="54"/>
      <c r="CA1406" s="54"/>
      <c r="CB1406" s="54"/>
      <c r="CC1406" s="54"/>
      <c r="CD1406" s="54"/>
      <c r="CE1406" s="54"/>
      <c r="CF1406" s="54"/>
      <c r="CG1406" s="54"/>
      <c r="CH1406" s="54"/>
      <c r="CI1406" s="54"/>
      <c r="CJ1406" s="54"/>
      <c r="CK1406" s="54"/>
      <c r="CL1406" s="54"/>
      <c r="CM1406" s="54"/>
      <c r="CN1406" s="54"/>
      <c r="CO1406" s="54"/>
      <c r="CP1406" s="54"/>
      <c r="CQ1406" s="54"/>
      <c r="CR1406" s="54"/>
      <c r="CS1406" s="54"/>
      <c r="CT1406" s="54"/>
      <c r="CU1406" s="54"/>
      <c r="CV1406" s="54"/>
      <c r="CW1406" s="54"/>
      <c r="CX1406" s="54"/>
      <c r="CY1406" s="54"/>
      <c r="CZ1406" s="54"/>
      <c r="DA1406" s="54"/>
      <c r="DB1406" s="54"/>
      <c r="DC1406" s="54"/>
      <c r="DD1406" s="54"/>
      <c r="DE1406" s="54"/>
      <c r="DF1406" s="54"/>
      <c r="DG1406" s="54"/>
      <c r="DH1406" s="54"/>
      <c r="DI1406" s="54"/>
      <c r="DJ1406" s="54"/>
      <c r="DK1406" s="54"/>
      <c r="DL1406" s="54"/>
      <c r="DM1406" s="54"/>
      <c r="DN1406" s="54"/>
      <c r="DO1406" s="54"/>
      <c r="DP1406" s="54"/>
      <c r="DQ1406" s="54"/>
      <c r="DR1406" s="54"/>
      <c r="DS1406" s="54"/>
      <c r="DT1406" s="54"/>
      <c r="DU1406" s="54"/>
      <c r="DV1406" s="54"/>
      <c r="DW1406" s="54"/>
      <c r="DX1406" s="54"/>
      <c r="DY1406" s="54"/>
      <c r="DZ1406" s="54"/>
      <c r="EA1406" s="54"/>
      <c r="EB1406" s="54"/>
      <c r="EC1406" s="54"/>
      <c r="ED1406" s="54"/>
      <c r="EE1406" s="54"/>
      <c r="EF1406" s="54"/>
      <c r="EG1406" s="54"/>
      <c r="EH1406" s="54"/>
      <c r="EI1406" s="54"/>
      <c r="EJ1406" s="54"/>
      <c r="EK1406" s="54"/>
      <c r="EL1406" s="54"/>
      <c r="EM1406" s="54"/>
      <c r="EN1406" s="54"/>
      <c r="EO1406" s="54"/>
      <c r="EP1406" s="54"/>
      <c r="EQ1406" s="54"/>
      <c r="ER1406" s="54"/>
      <c r="ES1406" s="54"/>
      <c r="ET1406" s="54"/>
      <c r="EU1406" s="54"/>
      <c r="EV1406" s="54"/>
      <c r="EW1406" s="54"/>
      <c r="EX1406" s="54"/>
      <c r="EY1406" s="54"/>
      <c r="EZ1406" s="54"/>
      <c r="FA1406" s="54"/>
      <c r="FB1406" s="54"/>
      <c r="FC1406" s="54"/>
      <c r="FD1406" s="54"/>
      <c r="FE1406" s="54"/>
      <c r="FF1406" s="54"/>
      <c r="FG1406" s="54"/>
      <c r="FH1406" s="54"/>
      <c r="FI1406" s="54"/>
      <c r="FJ1406" s="54"/>
      <c r="FK1406" s="54"/>
      <c r="FL1406" s="54"/>
      <c r="FM1406" s="54"/>
      <c r="FN1406" s="54"/>
      <c r="FO1406" s="54"/>
      <c r="FP1406" s="54"/>
      <c r="FQ1406" s="54"/>
      <c r="FR1406" s="54"/>
      <c r="FS1406" s="54"/>
      <c r="FT1406" s="54"/>
      <c r="FU1406" s="54"/>
      <c r="FV1406" s="54"/>
      <c r="FW1406" s="54"/>
      <c r="FX1406" s="54"/>
      <c r="FY1406" s="54"/>
      <c r="FZ1406" s="54"/>
      <c r="GA1406" s="54"/>
      <c r="GB1406" s="54"/>
      <c r="GC1406" s="54"/>
      <c r="GD1406" s="54"/>
      <c r="GE1406" s="54"/>
      <c r="GF1406" s="54"/>
      <c r="GG1406" s="54"/>
      <c r="GH1406" s="54"/>
      <c r="GI1406" s="54"/>
      <c r="GJ1406" s="54"/>
      <c r="GK1406" s="54"/>
      <c r="GL1406" s="54"/>
      <c r="GM1406" s="54"/>
      <c r="GN1406" s="54"/>
      <c r="GO1406" s="54"/>
      <c r="GP1406" s="54"/>
      <c r="GQ1406" s="54"/>
      <c r="GR1406" s="54"/>
      <c r="GS1406" s="54"/>
      <c r="GT1406" s="54"/>
      <c r="GU1406" s="54"/>
      <c r="GV1406" s="54"/>
      <c r="GW1406" s="54"/>
      <c r="GX1406" s="54"/>
      <c r="GY1406" s="54"/>
      <c r="GZ1406" s="54"/>
      <c r="HA1406" s="54"/>
      <c r="HB1406" s="54"/>
      <c r="HC1406" s="54"/>
      <c r="HD1406" s="54"/>
      <c r="HE1406" s="54"/>
      <c r="HF1406" s="54"/>
      <c r="HG1406" s="54"/>
      <c r="HH1406" s="54"/>
      <c r="HI1406" s="54"/>
      <c r="HJ1406" s="54"/>
      <c r="HK1406" s="54"/>
      <c r="HL1406" s="54"/>
      <c r="HM1406" s="54"/>
      <c r="HN1406" s="54"/>
      <c r="HO1406" s="54"/>
      <c r="HP1406" s="54"/>
      <c r="HQ1406" s="54"/>
      <c r="HR1406" s="54"/>
      <c r="HS1406" s="54"/>
      <c r="HT1406" s="54"/>
      <c r="HU1406" s="54"/>
      <c r="HV1406" s="54"/>
      <c r="HW1406" s="54"/>
      <c r="HX1406" s="54"/>
      <c r="HY1406" s="54"/>
      <c r="HZ1406" s="54"/>
      <c r="IA1406" s="54"/>
      <c r="IB1406" s="54"/>
      <c r="IC1406" s="54"/>
      <c r="ID1406" s="54"/>
      <c r="IE1406" s="54"/>
      <c r="IF1406" s="54"/>
      <c r="IG1406" s="54"/>
      <c r="IH1406" s="54"/>
      <c r="II1406" s="54"/>
      <c r="IJ1406" s="54"/>
      <c r="IK1406" s="54"/>
      <c r="IL1406" s="54"/>
      <c r="IM1406" s="54"/>
      <c r="IN1406" s="54"/>
      <c r="IO1406" s="54"/>
      <c r="IP1406" s="54"/>
      <c r="IQ1406" s="54"/>
      <c r="IR1406" s="54"/>
      <c r="IS1406" s="54"/>
      <c r="IT1406" s="54"/>
      <c r="IU1406" s="54"/>
      <c r="IV1406" s="54"/>
      <c r="IW1406" s="54"/>
      <c r="IX1406" s="54"/>
      <c r="IY1406" s="54"/>
      <c r="IZ1406" s="54"/>
      <c r="JA1406" s="16"/>
      <c r="JB1406" s="16"/>
      <c r="JC1406" s="16"/>
      <c r="JD1406" s="16"/>
    </row>
    <row r="1407" spans="1:264" s="6" customFormat="1" x14ac:dyDescent="0.25">
      <c r="A1407" s="55">
        <v>1403</v>
      </c>
      <c r="B1407" s="56">
        <f>ESTUDIANTES!B1407</f>
        <v>0</v>
      </c>
      <c r="C1407" s="56">
        <f>ESTUDIANTES!C1407</f>
        <v>0</v>
      </c>
      <c r="D1407" s="97">
        <f>ESTUDIANTES!D1407</f>
        <v>0</v>
      </c>
      <c r="E1407" s="97"/>
      <c r="F1407" s="97"/>
      <c r="G1407" s="97"/>
      <c r="H1407" s="57">
        <f>ESTUDIANTES!H1407</f>
        <v>0</v>
      </c>
      <c r="I1407" s="54"/>
      <c r="J1407" s="54"/>
      <c r="K1407" s="54"/>
      <c r="L1407" s="54"/>
      <c r="M1407" s="54"/>
      <c r="N1407" s="54"/>
      <c r="O1407" s="54"/>
      <c r="P1407" s="54"/>
      <c r="Q1407" s="54"/>
      <c r="R1407" s="54"/>
      <c r="S1407" s="54"/>
      <c r="T1407" s="54"/>
      <c r="U1407" s="54"/>
      <c r="V1407" s="54"/>
      <c r="W1407" s="54"/>
      <c r="X1407" s="54"/>
      <c r="Y1407" s="54"/>
      <c r="Z1407" s="54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  <c r="AL1407" s="54"/>
      <c r="AM1407" s="54"/>
      <c r="AN1407" s="54"/>
      <c r="AO1407" s="54"/>
      <c r="AP1407" s="54"/>
      <c r="AQ1407" s="54"/>
      <c r="AR1407" s="54"/>
      <c r="AS1407" s="54"/>
      <c r="AT1407" s="54"/>
      <c r="AU1407" s="54"/>
      <c r="AV1407" s="54"/>
      <c r="AW1407" s="54"/>
      <c r="AX1407" s="54"/>
      <c r="AY1407" s="54"/>
      <c r="AZ1407" s="54"/>
      <c r="BA1407" s="54"/>
      <c r="BB1407" s="54"/>
      <c r="BC1407" s="54"/>
      <c r="BD1407" s="54"/>
      <c r="BE1407" s="54"/>
      <c r="BF1407" s="54"/>
      <c r="BG1407" s="54"/>
      <c r="BH1407" s="54"/>
      <c r="BI1407" s="54"/>
      <c r="BJ1407" s="54"/>
      <c r="BK1407" s="54"/>
      <c r="BL1407" s="54"/>
      <c r="BM1407" s="54"/>
      <c r="BN1407" s="54"/>
      <c r="BO1407" s="54"/>
      <c r="BP1407" s="54"/>
      <c r="BQ1407" s="54"/>
      <c r="BR1407" s="54"/>
      <c r="BS1407" s="54"/>
      <c r="BT1407" s="54"/>
      <c r="BU1407" s="54"/>
      <c r="BV1407" s="54"/>
      <c r="BW1407" s="54"/>
      <c r="BX1407" s="54"/>
      <c r="BY1407" s="54"/>
      <c r="BZ1407" s="54"/>
      <c r="CA1407" s="54"/>
      <c r="CB1407" s="54"/>
      <c r="CC1407" s="54"/>
      <c r="CD1407" s="54"/>
      <c r="CE1407" s="54"/>
      <c r="CF1407" s="54"/>
      <c r="CG1407" s="54"/>
      <c r="CH1407" s="54"/>
      <c r="CI1407" s="54"/>
      <c r="CJ1407" s="54"/>
      <c r="CK1407" s="54"/>
      <c r="CL1407" s="54"/>
      <c r="CM1407" s="54"/>
      <c r="CN1407" s="54"/>
      <c r="CO1407" s="54"/>
      <c r="CP1407" s="54"/>
      <c r="CQ1407" s="54"/>
      <c r="CR1407" s="54"/>
      <c r="CS1407" s="54"/>
      <c r="CT1407" s="54"/>
      <c r="CU1407" s="54"/>
      <c r="CV1407" s="54"/>
      <c r="CW1407" s="54"/>
      <c r="CX1407" s="54"/>
      <c r="CY1407" s="54"/>
      <c r="CZ1407" s="54"/>
      <c r="DA1407" s="54"/>
      <c r="DB1407" s="54"/>
      <c r="DC1407" s="54"/>
      <c r="DD1407" s="54"/>
      <c r="DE1407" s="54"/>
      <c r="DF1407" s="54"/>
      <c r="DG1407" s="54"/>
      <c r="DH1407" s="54"/>
      <c r="DI1407" s="54"/>
      <c r="DJ1407" s="54"/>
      <c r="DK1407" s="54"/>
      <c r="DL1407" s="54"/>
      <c r="DM1407" s="54"/>
      <c r="DN1407" s="54"/>
      <c r="DO1407" s="54"/>
      <c r="DP1407" s="54"/>
      <c r="DQ1407" s="54"/>
      <c r="DR1407" s="54"/>
      <c r="DS1407" s="54"/>
      <c r="DT1407" s="54"/>
      <c r="DU1407" s="54"/>
      <c r="DV1407" s="54"/>
      <c r="DW1407" s="54"/>
      <c r="DX1407" s="54"/>
      <c r="DY1407" s="54"/>
      <c r="DZ1407" s="54"/>
      <c r="EA1407" s="54"/>
      <c r="EB1407" s="54"/>
      <c r="EC1407" s="54"/>
      <c r="ED1407" s="54"/>
      <c r="EE1407" s="54"/>
      <c r="EF1407" s="54"/>
      <c r="EG1407" s="54"/>
      <c r="EH1407" s="54"/>
      <c r="EI1407" s="54"/>
      <c r="EJ1407" s="54"/>
      <c r="EK1407" s="54"/>
      <c r="EL1407" s="54"/>
      <c r="EM1407" s="54"/>
      <c r="EN1407" s="54"/>
      <c r="EO1407" s="54"/>
      <c r="EP1407" s="54"/>
      <c r="EQ1407" s="54"/>
      <c r="ER1407" s="54"/>
      <c r="ES1407" s="54"/>
      <c r="ET1407" s="54"/>
      <c r="EU1407" s="54"/>
      <c r="EV1407" s="54"/>
      <c r="EW1407" s="54"/>
      <c r="EX1407" s="54"/>
      <c r="EY1407" s="54"/>
      <c r="EZ1407" s="54"/>
      <c r="FA1407" s="54"/>
      <c r="FB1407" s="54"/>
      <c r="FC1407" s="54"/>
      <c r="FD1407" s="54"/>
      <c r="FE1407" s="54"/>
      <c r="FF1407" s="54"/>
      <c r="FG1407" s="54"/>
      <c r="FH1407" s="54"/>
      <c r="FI1407" s="54"/>
      <c r="FJ1407" s="54"/>
      <c r="FK1407" s="54"/>
      <c r="FL1407" s="54"/>
      <c r="FM1407" s="54"/>
      <c r="FN1407" s="54"/>
      <c r="FO1407" s="54"/>
      <c r="FP1407" s="54"/>
      <c r="FQ1407" s="54"/>
      <c r="FR1407" s="54"/>
      <c r="FS1407" s="54"/>
      <c r="FT1407" s="54"/>
      <c r="FU1407" s="54"/>
      <c r="FV1407" s="54"/>
      <c r="FW1407" s="54"/>
      <c r="FX1407" s="54"/>
      <c r="FY1407" s="54"/>
      <c r="FZ1407" s="54"/>
      <c r="GA1407" s="54"/>
      <c r="GB1407" s="54"/>
      <c r="GC1407" s="54"/>
      <c r="GD1407" s="54"/>
      <c r="GE1407" s="54"/>
      <c r="GF1407" s="54"/>
      <c r="GG1407" s="54"/>
      <c r="GH1407" s="54"/>
      <c r="GI1407" s="54"/>
      <c r="GJ1407" s="54"/>
      <c r="GK1407" s="54"/>
      <c r="GL1407" s="54"/>
      <c r="GM1407" s="54"/>
      <c r="GN1407" s="54"/>
      <c r="GO1407" s="54"/>
      <c r="GP1407" s="54"/>
      <c r="GQ1407" s="54"/>
      <c r="GR1407" s="54"/>
      <c r="GS1407" s="54"/>
      <c r="GT1407" s="54"/>
      <c r="GU1407" s="54"/>
      <c r="GV1407" s="54"/>
      <c r="GW1407" s="54"/>
      <c r="GX1407" s="54"/>
      <c r="GY1407" s="54"/>
      <c r="GZ1407" s="54"/>
      <c r="HA1407" s="54"/>
      <c r="HB1407" s="54"/>
      <c r="HC1407" s="54"/>
      <c r="HD1407" s="54"/>
      <c r="HE1407" s="54"/>
      <c r="HF1407" s="54"/>
      <c r="HG1407" s="54"/>
      <c r="HH1407" s="54"/>
      <c r="HI1407" s="54"/>
      <c r="HJ1407" s="54"/>
      <c r="HK1407" s="54"/>
      <c r="HL1407" s="54"/>
      <c r="HM1407" s="54"/>
      <c r="HN1407" s="54"/>
      <c r="HO1407" s="54"/>
      <c r="HP1407" s="54"/>
      <c r="HQ1407" s="54"/>
      <c r="HR1407" s="54"/>
      <c r="HS1407" s="54"/>
      <c r="HT1407" s="54"/>
      <c r="HU1407" s="54"/>
      <c r="HV1407" s="54"/>
      <c r="HW1407" s="54"/>
      <c r="HX1407" s="54"/>
      <c r="HY1407" s="54"/>
      <c r="HZ1407" s="54"/>
      <c r="IA1407" s="54"/>
      <c r="IB1407" s="54"/>
      <c r="IC1407" s="54"/>
      <c r="ID1407" s="54"/>
      <c r="IE1407" s="54"/>
      <c r="IF1407" s="54"/>
      <c r="IG1407" s="54"/>
      <c r="IH1407" s="54"/>
      <c r="II1407" s="54"/>
      <c r="IJ1407" s="54"/>
      <c r="IK1407" s="54"/>
      <c r="IL1407" s="54"/>
      <c r="IM1407" s="54"/>
      <c r="IN1407" s="54"/>
      <c r="IO1407" s="54"/>
      <c r="IP1407" s="54"/>
      <c r="IQ1407" s="54"/>
      <c r="IR1407" s="54"/>
      <c r="IS1407" s="54"/>
      <c r="IT1407" s="54"/>
      <c r="IU1407" s="54"/>
      <c r="IV1407" s="54"/>
      <c r="IW1407" s="54"/>
      <c r="IX1407" s="54"/>
      <c r="IY1407" s="54"/>
      <c r="IZ1407" s="54"/>
      <c r="JA1407" s="16"/>
      <c r="JB1407" s="16"/>
      <c r="JC1407" s="16"/>
      <c r="JD1407" s="16"/>
    </row>
    <row r="1408" spans="1:264" s="6" customFormat="1" x14ac:dyDescent="0.25">
      <c r="A1408" s="55">
        <v>1404</v>
      </c>
      <c r="B1408" s="56">
        <f>ESTUDIANTES!B1408</f>
        <v>0</v>
      </c>
      <c r="C1408" s="56">
        <f>ESTUDIANTES!C1408</f>
        <v>0</v>
      </c>
      <c r="D1408" s="97">
        <f>ESTUDIANTES!D1408</f>
        <v>0</v>
      </c>
      <c r="E1408" s="97"/>
      <c r="F1408" s="97"/>
      <c r="G1408" s="97"/>
      <c r="H1408" s="57">
        <f>ESTUDIANTES!H1408</f>
        <v>0</v>
      </c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  <c r="AL1408" s="54"/>
      <c r="AM1408" s="54"/>
      <c r="AN1408" s="54"/>
      <c r="AO1408" s="54"/>
      <c r="AP1408" s="54"/>
      <c r="AQ1408" s="54"/>
      <c r="AR1408" s="54"/>
      <c r="AS1408" s="54"/>
      <c r="AT1408" s="54"/>
      <c r="AU1408" s="54"/>
      <c r="AV1408" s="54"/>
      <c r="AW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  <c r="BO1408" s="54"/>
      <c r="BP1408" s="54"/>
      <c r="BQ1408" s="54"/>
      <c r="BR1408" s="54"/>
      <c r="BS1408" s="54"/>
      <c r="BT1408" s="54"/>
      <c r="BU1408" s="54"/>
      <c r="BV1408" s="54"/>
      <c r="BW1408" s="54"/>
      <c r="BX1408" s="54"/>
      <c r="BY1408" s="54"/>
      <c r="BZ1408" s="54"/>
      <c r="CA1408" s="54"/>
      <c r="CB1408" s="54"/>
      <c r="CC1408" s="54"/>
      <c r="CD1408" s="54"/>
      <c r="CE1408" s="54"/>
      <c r="CF1408" s="54"/>
      <c r="CG1408" s="54"/>
      <c r="CH1408" s="54"/>
      <c r="CI1408" s="54"/>
      <c r="CJ1408" s="54"/>
      <c r="CK1408" s="54"/>
      <c r="CL1408" s="54"/>
      <c r="CM1408" s="54"/>
      <c r="CN1408" s="54"/>
      <c r="CO1408" s="54"/>
      <c r="CP1408" s="54"/>
      <c r="CQ1408" s="54"/>
      <c r="CR1408" s="54"/>
      <c r="CS1408" s="54"/>
      <c r="CT1408" s="54"/>
      <c r="CU1408" s="54"/>
      <c r="CV1408" s="54"/>
      <c r="CW1408" s="54"/>
      <c r="CX1408" s="54"/>
      <c r="CY1408" s="54"/>
      <c r="CZ1408" s="54"/>
      <c r="DA1408" s="54"/>
      <c r="DB1408" s="54"/>
      <c r="DC1408" s="54"/>
      <c r="DD1408" s="54"/>
      <c r="DE1408" s="54"/>
      <c r="DF1408" s="54"/>
      <c r="DG1408" s="54"/>
      <c r="DH1408" s="54"/>
      <c r="DI1408" s="54"/>
      <c r="DJ1408" s="54"/>
      <c r="DK1408" s="54"/>
      <c r="DL1408" s="54"/>
      <c r="DM1408" s="54"/>
      <c r="DN1408" s="54"/>
      <c r="DO1408" s="54"/>
      <c r="DP1408" s="54"/>
      <c r="DQ1408" s="54"/>
      <c r="DR1408" s="54"/>
      <c r="DS1408" s="54"/>
      <c r="DT1408" s="54"/>
      <c r="DU1408" s="54"/>
      <c r="DV1408" s="54"/>
      <c r="DW1408" s="54"/>
      <c r="DX1408" s="54"/>
      <c r="DY1408" s="54"/>
      <c r="DZ1408" s="54"/>
      <c r="EA1408" s="54"/>
      <c r="EB1408" s="54"/>
      <c r="EC1408" s="54"/>
      <c r="ED1408" s="54"/>
      <c r="EE1408" s="54"/>
      <c r="EF1408" s="54"/>
      <c r="EG1408" s="54"/>
      <c r="EH1408" s="54"/>
      <c r="EI1408" s="54"/>
      <c r="EJ1408" s="54"/>
      <c r="EK1408" s="54"/>
      <c r="EL1408" s="54"/>
      <c r="EM1408" s="54"/>
      <c r="EN1408" s="54"/>
      <c r="EO1408" s="54"/>
      <c r="EP1408" s="54"/>
      <c r="EQ1408" s="54"/>
      <c r="ER1408" s="54"/>
      <c r="ES1408" s="54"/>
      <c r="ET1408" s="54"/>
      <c r="EU1408" s="54"/>
      <c r="EV1408" s="54"/>
      <c r="EW1408" s="54"/>
      <c r="EX1408" s="54"/>
      <c r="EY1408" s="54"/>
      <c r="EZ1408" s="54"/>
      <c r="FA1408" s="54"/>
      <c r="FB1408" s="54"/>
      <c r="FC1408" s="54"/>
      <c r="FD1408" s="54"/>
      <c r="FE1408" s="54"/>
      <c r="FF1408" s="54"/>
      <c r="FG1408" s="54"/>
      <c r="FH1408" s="54"/>
      <c r="FI1408" s="54"/>
      <c r="FJ1408" s="54"/>
      <c r="FK1408" s="54"/>
      <c r="FL1408" s="54"/>
      <c r="FM1408" s="54"/>
      <c r="FN1408" s="54"/>
      <c r="FO1408" s="54"/>
      <c r="FP1408" s="54"/>
      <c r="FQ1408" s="54"/>
      <c r="FR1408" s="54"/>
      <c r="FS1408" s="54"/>
      <c r="FT1408" s="54"/>
      <c r="FU1408" s="54"/>
      <c r="FV1408" s="54"/>
      <c r="FW1408" s="54"/>
      <c r="FX1408" s="54"/>
      <c r="FY1408" s="54"/>
      <c r="FZ1408" s="54"/>
      <c r="GA1408" s="54"/>
      <c r="GB1408" s="54"/>
      <c r="GC1408" s="54"/>
      <c r="GD1408" s="54"/>
      <c r="GE1408" s="54"/>
      <c r="GF1408" s="54"/>
      <c r="GG1408" s="54"/>
      <c r="GH1408" s="54"/>
      <c r="GI1408" s="54"/>
      <c r="GJ1408" s="54"/>
      <c r="GK1408" s="54"/>
      <c r="GL1408" s="54"/>
      <c r="GM1408" s="54"/>
      <c r="GN1408" s="54"/>
      <c r="GO1408" s="54"/>
      <c r="GP1408" s="54"/>
      <c r="GQ1408" s="54"/>
      <c r="GR1408" s="54"/>
      <c r="GS1408" s="54"/>
      <c r="GT1408" s="54"/>
      <c r="GU1408" s="54"/>
      <c r="GV1408" s="54"/>
      <c r="GW1408" s="54"/>
      <c r="GX1408" s="54"/>
      <c r="GY1408" s="54"/>
      <c r="GZ1408" s="54"/>
      <c r="HA1408" s="54"/>
      <c r="HB1408" s="54"/>
      <c r="HC1408" s="54"/>
      <c r="HD1408" s="54"/>
      <c r="HE1408" s="54"/>
      <c r="HF1408" s="54"/>
      <c r="HG1408" s="54"/>
      <c r="HH1408" s="54"/>
      <c r="HI1408" s="54"/>
      <c r="HJ1408" s="54"/>
      <c r="HK1408" s="54"/>
      <c r="HL1408" s="54"/>
      <c r="HM1408" s="54"/>
      <c r="HN1408" s="54"/>
      <c r="HO1408" s="54"/>
      <c r="HP1408" s="54"/>
      <c r="HQ1408" s="54"/>
      <c r="HR1408" s="54"/>
      <c r="HS1408" s="54"/>
      <c r="HT1408" s="54"/>
      <c r="HU1408" s="54"/>
      <c r="HV1408" s="54"/>
      <c r="HW1408" s="54"/>
      <c r="HX1408" s="54"/>
      <c r="HY1408" s="54"/>
      <c r="HZ1408" s="54"/>
      <c r="IA1408" s="54"/>
      <c r="IB1408" s="54"/>
      <c r="IC1408" s="54"/>
      <c r="ID1408" s="54"/>
      <c r="IE1408" s="54"/>
      <c r="IF1408" s="54"/>
      <c r="IG1408" s="54"/>
      <c r="IH1408" s="54"/>
      <c r="II1408" s="54"/>
      <c r="IJ1408" s="54"/>
      <c r="IK1408" s="54"/>
      <c r="IL1408" s="54"/>
      <c r="IM1408" s="54"/>
      <c r="IN1408" s="54"/>
      <c r="IO1408" s="54"/>
      <c r="IP1408" s="54"/>
      <c r="IQ1408" s="54"/>
      <c r="IR1408" s="54"/>
      <c r="IS1408" s="54"/>
      <c r="IT1408" s="54"/>
      <c r="IU1408" s="54"/>
      <c r="IV1408" s="54"/>
      <c r="IW1408" s="54"/>
      <c r="IX1408" s="54"/>
      <c r="IY1408" s="54"/>
      <c r="IZ1408" s="54"/>
      <c r="JA1408" s="16"/>
      <c r="JB1408" s="16"/>
      <c r="JC1408" s="16"/>
      <c r="JD1408" s="16"/>
    </row>
    <row r="1409" spans="1:264" s="6" customFormat="1" x14ac:dyDescent="0.25">
      <c r="A1409" s="55">
        <v>1405</v>
      </c>
      <c r="B1409" s="56">
        <f>ESTUDIANTES!B1409</f>
        <v>0</v>
      </c>
      <c r="C1409" s="56">
        <f>ESTUDIANTES!C1409</f>
        <v>0</v>
      </c>
      <c r="D1409" s="97">
        <f>ESTUDIANTES!D1409</f>
        <v>0</v>
      </c>
      <c r="E1409" s="97"/>
      <c r="F1409" s="97"/>
      <c r="G1409" s="97"/>
      <c r="H1409" s="57">
        <f>ESTUDIANTES!H1409</f>
        <v>0</v>
      </c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  <c r="AL1409" s="54"/>
      <c r="AM1409" s="54"/>
      <c r="AN1409" s="54"/>
      <c r="AO1409" s="54"/>
      <c r="AP1409" s="54"/>
      <c r="AQ1409" s="54"/>
      <c r="AR1409" s="54"/>
      <c r="AS1409" s="54"/>
      <c r="AT1409" s="54"/>
      <c r="AU1409" s="54"/>
      <c r="AV1409" s="54"/>
      <c r="AW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  <c r="BO1409" s="54"/>
      <c r="BP1409" s="54"/>
      <c r="BQ1409" s="54"/>
      <c r="BR1409" s="54"/>
      <c r="BS1409" s="54"/>
      <c r="BT1409" s="54"/>
      <c r="BU1409" s="54"/>
      <c r="BV1409" s="54"/>
      <c r="BW1409" s="54"/>
      <c r="BX1409" s="54"/>
      <c r="BY1409" s="54"/>
      <c r="BZ1409" s="54"/>
      <c r="CA1409" s="54"/>
      <c r="CB1409" s="54"/>
      <c r="CC1409" s="54"/>
      <c r="CD1409" s="54"/>
      <c r="CE1409" s="54"/>
      <c r="CF1409" s="54"/>
      <c r="CG1409" s="54"/>
      <c r="CH1409" s="54"/>
      <c r="CI1409" s="54"/>
      <c r="CJ1409" s="54"/>
      <c r="CK1409" s="54"/>
      <c r="CL1409" s="54"/>
      <c r="CM1409" s="54"/>
      <c r="CN1409" s="54"/>
      <c r="CO1409" s="54"/>
      <c r="CP1409" s="54"/>
      <c r="CQ1409" s="54"/>
      <c r="CR1409" s="54"/>
      <c r="CS1409" s="54"/>
      <c r="CT1409" s="54"/>
      <c r="CU1409" s="54"/>
      <c r="CV1409" s="54"/>
      <c r="CW1409" s="54"/>
      <c r="CX1409" s="54"/>
      <c r="CY1409" s="54"/>
      <c r="CZ1409" s="54"/>
      <c r="DA1409" s="54"/>
      <c r="DB1409" s="54"/>
      <c r="DC1409" s="54"/>
      <c r="DD1409" s="54"/>
      <c r="DE1409" s="54"/>
      <c r="DF1409" s="54"/>
      <c r="DG1409" s="54"/>
      <c r="DH1409" s="54"/>
      <c r="DI1409" s="54"/>
      <c r="DJ1409" s="54"/>
      <c r="DK1409" s="54"/>
      <c r="DL1409" s="54"/>
      <c r="DM1409" s="54"/>
      <c r="DN1409" s="54"/>
      <c r="DO1409" s="54"/>
      <c r="DP1409" s="54"/>
      <c r="DQ1409" s="54"/>
      <c r="DR1409" s="54"/>
      <c r="DS1409" s="54"/>
      <c r="DT1409" s="54"/>
      <c r="DU1409" s="54"/>
      <c r="DV1409" s="54"/>
      <c r="DW1409" s="54"/>
      <c r="DX1409" s="54"/>
      <c r="DY1409" s="54"/>
      <c r="DZ1409" s="54"/>
      <c r="EA1409" s="54"/>
      <c r="EB1409" s="54"/>
      <c r="EC1409" s="54"/>
      <c r="ED1409" s="54"/>
      <c r="EE1409" s="54"/>
      <c r="EF1409" s="54"/>
      <c r="EG1409" s="54"/>
      <c r="EH1409" s="54"/>
      <c r="EI1409" s="54"/>
      <c r="EJ1409" s="54"/>
      <c r="EK1409" s="54"/>
      <c r="EL1409" s="54"/>
      <c r="EM1409" s="54"/>
      <c r="EN1409" s="54"/>
      <c r="EO1409" s="54"/>
      <c r="EP1409" s="54"/>
      <c r="EQ1409" s="54"/>
      <c r="ER1409" s="54"/>
      <c r="ES1409" s="54"/>
      <c r="ET1409" s="54"/>
      <c r="EU1409" s="54"/>
      <c r="EV1409" s="54"/>
      <c r="EW1409" s="54"/>
      <c r="EX1409" s="54"/>
      <c r="EY1409" s="54"/>
      <c r="EZ1409" s="54"/>
      <c r="FA1409" s="54"/>
      <c r="FB1409" s="54"/>
      <c r="FC1409" s="54"/>
      <c r="FD1409" s="54"/>
      <c r="FE1409" s="54"/>
      <c r="FF1409" s="54"/>
      <c r="FG1409" s="54"/>
      <c r="FH1409" s="54"/>
      <c r="FI1409" s="54"/>
      <c r="FJ1409" s="54"/>
      <c r="FK1409" s="54"/>
      <c r="FL1409" s="54"/>
      <c r="FM1409" s="54"/>
      <c r="FN1409" s="54"/>
      <c r="FO1409" s="54"/>
      <c r="FP1409" s="54"/>
      <c r="FQ1409" s="54"/>
      <c r="FR1409" s="54"/>
      <c r="FS1409" s="54"/>
      <c r="FT1409" s="54"/>
      <c r="FU1409" s="54"/>
      <c r="FV1409" s="54"/>
      <c r="FW1409" s="54"/>
      <c r="FX1409" s="54"/>
      <c r="FY1409" s="54"/>
      <c r="FZ1409" s="54"/>
      <c r="GA1409" s="54"/>
      <c r="GB1409" s="54"/>
      <c r="GC1409" s="54"/>
      <c r="GD1409" s="54"/>
      <c r="GE1409" s="54"/>
      <c r="GF1409" s="54"/>
      <c r="GG1409" s="54"/>
      <c r="GH1409" s="54"/>
      <c r="GI1409" s="54"/>
      <c r="GJ1409" s="54"/>
      <c r="GK1409" s="54"/>
      <c r="GL1409" s="54"/>
      <c r="GM1409" s="54"/>
      <c r="GN1409" s="54"/>
      <c r="GO1409" s="54"/>
      <c r="GP1409" s="54"/>
      <c r="GQ1409" s="54"/>
      <c r="GR1409" s="54"/>
      <c r="GS1409" s="54"/>
      <c r="GT1409" s="54"/>
      <c r="GU1409" s="54"/>
      <c r="GV1409" s="54"/>
      <c r="GW1409" s="54"/>
      <c r="GX1409" s="54"/>
      <c r="GY1409" s="54"/>
      <c r="GZ1409" s="54"/>
      <c r="HA1409" s="54"/>
      <c r="HB1409" s="54"/>
      <c r="HC1409" s="54"/>
      <c r="HD1409" s="54"/>
      <c r="HE1409" s="54"/>
      <c r="HF1409" s="54"/>
      <c r="HG1409" s="54"/>
      <c r="HH1409" s="54"/>
      <c r="HI1409" s="54"/>
      <c r="HJ1409" s="54"/>
      <c r="HK1409" s="54"/>
      <c r="HL1409" s="54"/>
      <c r="HM1409" s="54"/>
      <c r="HN1409" s="54"/>
      <c r="HO1409" s="54"/>
      <c r="HP1409" s="54"/>
      <c r="HQ1409" s="54"/>
      <c r="HR1409" s="54"/>
      <c r="HS1409" s="54"/>
      <c r="HT1409" s="54"/>
      <c r="HU1409" s="54"/>
      <c r="HV1409" s="54"/>
      <c r="HW1409" s="54"/>
      <c r="HX1409" s="54"/>
      <c r="HY1409" s="54"/>
      <c r="HZ1409" s="54"/>
      <c r="IA1409" s="54"/>
      <c r="IB1409" s="54"/>
      <c r="IC1409" s="54"/>
      <c r="ID1409" s="54"/>
      <c r="IE1409" s="54"/>
      <c r="IF1409" s="54"/>
      <c r="IG1409" s="54"/>
      <c r="IH1409" s="54"/>
      <c r="II1409" s="54"/>
      <c r="IJ1409" s="54"/>
      <c r="IK1409" s="54"/>
      <c r="IL1409" s="54"/>
      <c r="IM1409" s="54"/>
      <c r="IN1409" s="54"/>
      <c r="IO1409" s="54"/>
      <c r="IP1409" s="54"/>
      <c r="IQ1409" s="54"/>
      <c r="IR1409" s="54"/>
      <c r="IS1409" s="54"/>
      <c r="IT1409" s="54"/>
      <c r="IU1409" s="54"/>
      <c r="IV1409" s="54"/>
      <c r="IW1409" s="54"/>
      <c r="IX1409" s="54"/>
      <c r="IY1409" s="54"/>
      <c r="IZ1409" s="54"/>
      <c r="JA1409" s="16"/>
      <c r="JB1409" s="16"/>
      <c r="JC1409" s="16"/>
      <c r="JD1409" s="16"/>
    </row>
    <row r="1410" spans="1:264" s="6" customFormat="1" x14ac:dyDescent="0.25">
      <c r="A1410" s="55">
        <v>1406</v>
      </c>
      <c r="B1410" s="56">
        <f>ESTUDIANTES!B1410</f>
        <v>0</v>
      </c>
      <c r="C1410" s="56">
        <f>ESTUDIANTES!C1410</f>
        <v>0</v>
      </c>
      <c r="D1410" s="97">
        <f>ESTUDIANTES!D1410</f>
        <v>0</v>
      </c>
      <c r="E1410" s="97"/>
      <c r="F1410" s="97"/>
      <c r="G1410" s="97"/>
      <c r="H1410" s="57">
        <f>ESTUDIANTES!H1410</f>
        <v>0</v>
      </c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  <c r="AL1410" s="54"/>
      <c r="AM1410" s="54"/>
      <c r="AN1410" s="54"/>
      <c r="AO1410" s="54"/>
      <c r="AP1410" s="54"/>
      <c r="AQ1410" s="54"/>
      <c r="AR1410" s="54"/>
      <c r="AS1410" s="54"/>
      <c r="AT1410" s="54"/>
      <c r="AU1410" s="54"/>
      <c r="AV1410" s="54"/>
      <c r="AW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  <c r="BO1410" s="54"/>
      <c r="BP1410" s="54"/>
      <c r="BQ1410" s="54"/>
      <c r="BR1410" s="54"/>
      <c r="BS1410" s="54"/>
      <c r="BT1410" s="54"/>
      <c r="BU1410" s="54"/>
      <c r="BV1410" s="54"/>
      <c r="BW1410" s="54"/>
      <c r="BX1410" s="54"/>
      <c r="BY1410" s="54"/>
      <c r="BZ1410" s="54"/>
      <c r="CA1410" s="54"/>
      <c r="CB1410" s="54"/>
      <c r="CC1410" s="54"/>
      <c r="CD1410" s="54"/>
      <c r="CE1410" s="54"/>
      <c r="CF1410" s="54"/>
      <c r="CG1410" s="54"/>
      <c r="CH1410" s="54"/>
      <c r="CI1410" s="54"/>
      <c r="CJ1410" s="54"/>
      <c r="CK1410" s="54"/>
      <c r="CL1410" s="54"/>
      <c r="CM1410" s="54"/>
      <c r="CN1410" s="54"/>
      <c r="CO1410" s="54"/>
      <c r="CP1410" s="54"/>
      <c r="CQ1410" s="54"/>
      <c r="CR1410" s="54"/>
      <c r="CS1410" s="54"/>
      <c r="CT1410" s="54"/>
      <c r="CU1410" s="54"/>
      <c r="CV1410" s="54"/>
      <c r="CW1410" s="54"/>
      <c r="CX1410" s="54"/>
      <c r="CY1410" s="54"/>
      <c r="CZ1410" s="54"/>
      <c r="DA1410" s="54"/>
      <c r="DB1410" s="54"/>
      <c r="DC1410" s="54"/>
      <c r="DD1410" s="54"/>
      <c r="DE1410" s="54"/>
      <c r="DF1410" s="54"/>
      <c r="DG1410" s="54"/>
      <c r="DH1410" s="54"/>
      <c r="DI1410" s="54"/>
      <c r="DJ1410" s="54"/>
      <c r="DK1410" s="54"/>
      <c r="DL1410" s="54"/>
      <c r="DM1410" s="54"/>
      <c r="DN1410" s="54"/>
      <c r="DO1410" s="54"/>
      <c r="DP1410" s="54"/>
      <c r="DQ1410" s="54"/>
      <c r="DR1410" s="54"/>
      <c r="DS1410" s="54"/>
      <c r="DT1410" s="54"/>
      <c r="DU1410" s="54"/>
      <c r="DV1410" s="54"/>
      <c r="DW1410" s="54"/>
      <c r="DX1410" s="54"/>
      <c r="DY1410" s="54"/>
      <c r="DZ1410" s="54"/>
      <c r="EA1410" s="54"/>
      <c r="EB1410" s="54"/>
      <c r="EC1410" s="54"/>
      <c r="ED1410" s="54"/>
      <c r="EE1410" s="54"/>
      <c r="EF1410" s="54"/>
      <c r="EG1410" s="54"/>
      <c r="EH1410" s="54"/>
      <c r="EI1410" s="54"/>
      <c r="EJ1410" s="54"/>
      <c r="EK1410" s="54"/>
      <c r="EL1410" s="54"/>
      <c r="EM1410" s="54"/>
      <c r="EN1410" s="54"/>
      <c r="EO1410" s="54"/>
      <c r="EP1410" s="54"/>
      <c r="EQ1410" s="54"/>
      <c r="ER1410" s="54"/>
      <c r="ES1410" s="54"/>
      <c r="ET1410" s="54"/>
      <c r="EU1410" s="54"/>
      <c r="EV1410" s="54"/>
      <c r="EW1410" s="54"/>
      <c r="EX1410" s="54"/>
      <c r="EY1410" s="54"/>
      <c r="EZ1410" s="54"/>
      <c r="FA1410" s="54"/>
      <c r="FB1410" s="54"/>
      <c r="FC1410" s="54"/>
      <c r="FD1410" s="54"/>
      <c r="FE1410" s="54"/>
      <c r="FF1410" s="54"/>
      <c r="FG1410" s="54"/>
      <c r="FH1410" s="54"/>
      <c r="FI1410" s="54"/>
      <c r="FJ1410" s="54"/>
      <c r="FK1410" s="54"/>
      <c r="FL1410" s="54"/>
      <c r="FM1410" s="54"/>
      <c r="FN1410" s="54"/>
      <c r="FO1410" s="54"/>
      <c r="FP1410" s="54"/>
      <c r="FQ1410" s="54"/>
      <c r="FR1410" s="54"/>
      <c r="FS1410" s="54"/>
      <c r="FT1410" s="54"/>
      <c r="FU1410" s="54"/>
      <c r="FV1410" s="54"/>
      <c r="FW1410" s="54"/>
      <c r="FX1410" s="54"/>
      <c r="FY1410" s="54"/>
      <c r="FZ1410" s="54"/>
      <c r="GA1410" s="54"/>
      <c r="GB1410" s="54"/>
      <c r="GC1410" s="54"/>
      <c r="GD1410" s="54"/>
      <c r="GE1410" s="54"/>
      <c r="GF1410" s="54"/>
      <c r="GG1410" s="54"/>
      <c r="GH1410" s="54"/>
      <c r="GI1410" s="54"/>
      <c r="GJ1410" s="54"/>
      <c r="GK1410" s="54"/>
      <c r="GL1410" s="54"/>
      <c r="GM1410" s="54"/>
      <c r="GN1410" s="54"/>
      <c r="GO1410" s="54"/>
      <c r="GP1410" s="54"/>
      <c r="GQ1410" s="54"/>
      <c r="GR1410" s="54"/>
      <c r="GS1410" s="54"/>
      <c r="GT1410" s="54"/>
      <c r="GU1410" s="54"/>
      <c r="GV1410" s="54"/>
      <c r="GW1410" s="54"/>
      <c r="GX1410" s="54"/>
      <c r="GY1410" s="54"/>
      <c r="GZ1410" s="54"/>
      <c r="HA1410" s="54"/>
      <c r="HB1410" s="54"/>
      <c r="HC1410" s="54"/>
      <c r="HD1410" s="54"/>
      <c r="HE1410" s="54"/>
      <c r="HF1410" s="54"/>
      <c r="HG1410" s="54"/>
      <c r="HH1410" s="54"/>
      <c r="HI1410" s="54"/>
      <c r="HJ1410" s="54"/>
      <c r="HK1410" s="54"/>
      <c r="HL1410" s="54"/>
      <c r="HM1410" s="54"/>
      <c r="HN1410" s="54"/>
      <c r="HO1410" s="54"/>
      <c r="HP1410" s="54"/>
      <c r="HQ1410" s="54"/>
      <c r="HR1410" s="54"/>
      <c r="HS1410" s="54"/>
      <c r="HT1410" s="54"/>
      <c r="HU1410" s="54"/>
      <c r="HV1410" s="54"/>
      <c r="HW1410" s="54"/>
      <c r="HX1410" s="54"/>
      <c r="HY1410" s="54"/>
      <c r="HZ1410" s="54"/>
      <c r="IA1410" s="54"/>
      <c r="IB1410" s="54"/>
      <c r="IC1410" s="54"/>
      <c r="ID1410" s="54"/>
      <c r="IE1410" s="54"/>
      <c r="IF1410" s="54"/>
      <c r="IG1410" s="54"/>
      <c r="IH1410" s="54"/>
      <c r="II1410" s="54"/>
      <c r="IJ1410" s="54"/>
      <c r="IK1410" s="54"/>
      <c r="IL1410" s="54"/>
      <c r="IM1410" s="54"/>
      <c r="IN1410" s="54"/>
      <c r="IO1410" s="54"/>
      <c r="IP1410" s="54"/>
      <c r="IQ1410" s="54"/>
      <c r="IR1410" s="54"/>
      <c r="IS1410" s="54"/>
      <c r="IT1410" s="54"/>
      <c r="IU1410" s="54"/>
      <c r="IV1410" s="54"/>
      <c r="IW1410" s="54"/>
      <c r="IX1410" s="54"/>
      <c r="IY1410" s="54"/>
      <c r="IZ1410" s="54"/>
      <c r="JA1410" s="16"/>
      <c r="JB1410" s="16"/>
      <c r="JC1410" s="16"/>
      <c r="JD1410" s="16"/>
    </row>
    <row r="1411" spans="1:264" s="6" customFormat="1" x14ac:dyDescent="0.25">
      <c r="A1411" s="55">
        <v>1407</v>
      </c>
      <c r="B1411" s="56">
        <f>ESTUDIANTES!B1411</f>
        <v>0</v>
      </c>
      <c r="C1411" s="56">
        <f>ESTUDIANTES!C1411</f>
        <v>0</v>
      </c>
      <c r="D1411" s="97">
        <f>ESTUDIANTES!D1411</f>
        <v>0</v>
      </c>
      <c r="E1411" s="97"/>
      <c r="F1411" s="97"/>
      <c r="G1411" s="97"/>
      <c r="H1411" s="57">
        <f>ESTUDIANTES!H1411</f>
        <v>0</v>
      </c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  <c r="AL1411" s="54"/>
      <c r="AM1411" s="54"/>
      <c r="AN1411" s="54"/>
      <c r="AO1411" s="54"/>
      <c r="AP1411" s="54"/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4"/>
      <c r="BW1411" s="54"/>
      <c r="BX1411" s="54"/>
      <c r="BY1411" s="54"/>
      <c r="BZ1411" s="54"/>
      <c r="CA1411" s="54"/>
      <c r="CB1411" s="54"/>
      <c r="CC1411" s="54"/>
      <c r="CD1411" s="54"/>
      <c r="CE1411" s="54"/>
      <c r="CF1411" s="54"/>
      <c r="CG1411" s="54"/>
      <c r="CH1411" s="54"/>
      <c r="CI1411" s="54"/>
      <c r="CJ1411" s="54"/>
      <c r="CK1411" s="54"/>
      <c r="CL1411" s="54"/>
      <c r="CM1411" s="54"/>
      <c r="CN1411" s="54"/>
      <c r="CO1411" s="54"/>
      <c r="CP1411" s="54"/>
      <c r="CQ1411" s="54"/>
      <c r="CR1411" s="54"/>
      <c r="CS1411" s="54"/>
      <c r="CT1411" s="54"/>
      <c r="CU1411" s="54"/>
      <c r="CV1411" s="54"/>
      <c r="CW1411" s="54"/>
      <c r="CX1411" s="54"/>
      <c r="CY1411" s="54"/>
      <c r="CZ1411" s="54"/>
      <c r="DA1411" s="54"/>
      <c r="DB1411" s="54"/>
      <c r="DC1411" s="54"/>
      <c r="DD1411" s="54"/>
      <c r="DE1411" s="54"/>
      <c r="DF1411" s="54"/>
      <c r="DG1411" s="54"/>
      <c r="DH1411" s="54"/>
      <c r="DI1411" s="54"/>
      <c r="DJ1411" s="54"/>
      <c r="DK1411" s="54"/>
      <c r="DL1411" s="54"/>
      <c r="DM1411" s="54"/>
      <c r="DN1411" s="54"/>
      <c r="DO1411" s="54"/>
      <c r="DP1411" s="54"/>
      <c r="DQ1411" s="54"/>
      <c r="DR1411" s="54"/>
      <c r="DS1411" s="54"/>
      <c r="DT1411" s="54"/>
      <c r="DU1411" s="54"/>
      <c r="DV1411" s="54"/>
      <c r="DW1411" s="54"/>
      <c r="DX1411" s="54"/>
      <c r="DY1411" s="54"/>
      <c r="DZ1411" s="54"/>
      <c r="EA1411" s="54"/>
      <c r="EB1411" s="54"/>
      <c r="EC1411" s="54"/>
      <c r="ED1411" s="54"/>
      <c r="EE1411" s="54"/>
      <c r="EF1411" s="54"/>
      <c r="EG1411" s="54"/>
      <c r="EH1411" s="54"/>
      <c r="EI1411" s="54"/>
      <c r="EJ1411" s="54"/>
      <c r="EK1411" s="54"/>
      <c r="EL1411" s="54"/>
      <c r="EM1411" s="54"/>
      <c r="EN1411" s="54"/>
      <c r="EO1411" s="54"/>
      <c r="EP1411" s="54"/>
      <c r="EQ1411" s="54"/>
      <c r="ER1411" s="54"/>
      <c r="ES1411" s="54"/>
      <c r="ET1411" s="54"/>
      <c r="EU1411" s="54"/>
      <c r="EV1411" s="54"/>
      <c r="EW1411" s="54"/>
      <c r="EX1411" s="54"/>
      <c r="EY1411" s="54"/>
      <c r="EZ1411" s="54"/>
      <c r="FA1411" s="54"/>
      <c r="FB1411" s="54"/>
      <c r="FC1411" s="54"/>
      <c r="FD1411" s="54"/>
      <c r="FE1411" s="54"/>
      <c r="FF1411" s="54"/>
      <c r="FG1411" s="54"/>
      <c r="FH1411" s="54"/>
      <c r="FI1411" s="54"/>
      <c r="FJ1411" s="54"/>
      <c r="FK1411" s="54"/>
      <c r="FL1411" s="54"/>
      <c r="FM1411" s="54"/>
      <c r="FN1411" s="54"/>
      <c r="FO1411" s="54"/>
      <c r="FP1411" s="54"/>
      <c r="FQ1411" s="54"/>
      <c r="FR1411" s="54"/>
      <c r="FS1411" s="54"/>
      <c r="FT1411" s="54"/>
      <c r="FU1411" s="54"/>
      <c r="FV1411" s="54"/>
      <c r="FW1411" s="54"/>
      <c r="FX1411" s="54"/>
      <c r="FY1411" s="54"/>
      <c r="FZ1411" s="54"/>
      <c r="GA1411" s="54"/>
      <c r="GB1411" s="54"/>
      <c r="GC1411" s="54"/>
      <c r="GD1411" s="54"/>
      <c r="GE1411" s="54"/>
      <c r="GF1411" s="54"/>
      <c r="GG1411" s="54"/>
      <c r="GH1411" s="54"/>
      <c r="GI1411" s="54"/>
      <c r="GJ1411" s="54"/>
      <c r="GK1411" s="54"/>
      <c r="GL1411" s="54"/>
      <c r="GM1411" s="54"/>
      <c r="GN1411" s="54"/>
      <c r="GO1411" s="54"/>
      <c r="GP1411" s="54"/>
      <c r="GQ1411" s="54"/>
      <c r="GR1411" s="54"/>
      <c r="GS1411" s="54"/>
      <c r="GT1411" s="54"/>
      <c r="GU1411" s="54"/>
      <c r="GV1411" s="54"/>
      <c r="GW1411" s="54"/>
      <c r="GX1411" s="54"/>
      <c r="GY1411" s="54"/>
      <c r="GZ1411" s="54"/>
      <c r="HA1411" s="54"/>
      <c r="HB1411" s="54"/>
      <c r="HC1411" s="54"/>
      <c r="HD1411" s="54"/>
      <c r="HE1411" s="54"/>
      <c r="HF1411" s="54"/>
      <c r="HG1411" s="54"/>
      <c r="HH1411" s="54"/>
      <c r="HI1411" s="54"/>
      <c r="HJ1411" s="54"/>
      <c r="HK1411" s="54"/>
      <c r="HL1411" s="54"/>
      <c r="HM1411" s="54"/>
      <c r="HN1411" s="54"/>
      <c r="HO1411" s="54"/>
      <c r="HP1411" s="54"/>
      <c r="HQ1411" s="54"/>
      <c r="HR1411" s="54"/>
      <c r="HS1411" s="54"/>
      <c r="HT1411" s="54"/>
      <c r="HU1411" s="54"/>
      <c r="HV1411" s="54"/>
      <c r="HW1411" s="54"/>
      <c r="HX1411" s="54"/>
      <c r="HY1411" s="54"/>
      <c r="HZ1411" s="54"/>
      <c r="IA1411" s="54"/>
      <c r="IB1411" s="54"/>
      <c r="IC1411" s="54"/>
      <c r="ID1411" s="54"/>
      <c r="IE1411" s="54"/>
      <c r="IF1411" s="54"/>
      <c r="IG1411" s="54"/>
      <c r="IH1411" s="54"/>
      <c r="II1411" s="54"/>
      <c r="IJ1411" s="54"/>
      <c r="IK1411" s="54"/>
      <c r="IL1411" s="54"/>
      <c r="IM1411" s="54"/>
      <c r="IN1411" s="54"/>
      <c r="IO1411" s="54"/>
      <c r="IP1411" s="54"/>
      <c r="IQ1411" s="54"/>
      <c r="IR1411" s="54"/>
      <c r="IS1411" s="54"/>
      <c r="IT1411" s="54"/>
      <c r="IU1411" s="54"/>
      <c r="IV1411" s="54"/>
      <c r="IW1411" s="54"/>
      <c r="IX1411" s="54"/>
      <c r="IY1411" s="54"/>
      <c r="IZ1411" s="54"/>
      <c r="JA1411" s="16"/>
      <c r="JB1411" s="16"/>
      <c r="JC1411" s="16"/>
      <c r="JD1411" s="16"/>
    </row>
    <row r="1412" spans="1:264" s="6" customFormat="1" x14ac:dyDescent="0.25">
      <c r="A1412" s="55">
        <v>1408</v>
      </c>
      <c r="B1412" s="56">
        <f>ESTUDIANTES!B1412</f>
        <v>0</v>
      </c>
      <c r="C1412" s="56">
        <f>ESTUDIANTES!C1412</f>
        <v>0</v>
      </c>
      <c r="D1412" s="97">
        <f>ESTUDIANTES!D1412</f>
        <v>0</v>
      </c>
      <c r="E1412" s="97"/>
      <c r="F1412" s="97"/>
      <c r="G1412" s="97"/>
      <c r="H1412" s="57">
        <f>ESTUDIANTES!H1412</f>
        <v>0</v>
      </c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  <c r="AL1412" s="54"/>
      <c r="AM1412" s="54"/>
      <c r="AN1412" s="54"/>
      <c r="AO1412" s="54"/>
      <c r="AP1412" s="54"/>
      <c r="AQ1412" s="54"/>
      <c r="AR1412" s="54"/>
      <c r="AS1412" s="54"/>
      <c r="AT1412" s="54"/>
      <c r="AU1412" s="54"/>
      <c r="AV1412" s="54"/>
      <c r="AW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  <c r="BO1412" s="54"/>
      <c r="BP1412" s="54"/>
      <c r="BQ1412" s="54"/>
      <c r="BR1412" s="54"/>
      <c r="BS1412" s="54"/>
      <c r="BT1412" s="54"/>
      <c r="BU1412" s="54"/>
      <c r="BV1412" s="54"/>
      <c r="BW1412" s="54"/>
      <c r="BX1412" s="54"/>
      <c r="BY1412" s="54"/>
      <c r="BZ1412" s="54"/>
      <c r="CA1412" s="54"/>
      <c r="CB1412" s="54"/>
      <c r="CC1412" s="54"/>
      <c r="CD1412" s="54"/>
      <c r="CE1412" s="54"/>
      <c r="CF1412" s="54"/>
      <c r="CG1412" s="54"/>
      <c r="CH1412" s="54"/>
      <c r="CI1412" s="54"/>
      <c r="CJ1412" s="54"/>
      <c r="CK1412" s="54"/>
      <c r="CL1412" s="54"/>
      <c r="CM1412" s="54"/>
      <c r="CN1412" s="54"/>
      <c r="CO1412" s="54"/>
      <c r="CP1412" s="54"/>
      <c r="CQ1412" s="54"/>
      <c r="CR1412" s="54"/>
      <c r="CS1412" s="54"/>
      <c r="CT1412" s="54"/>
      <c r="CU1412" s="54"/>
      <c r="CV1412" s="54"/>
      <c r="CW1412" s="54"/>
      <c r="CX1412" s="54"/>
      <c r="CY1412" s="54"/>
      <c r="CZ1412" s="54"/>
      <c r="DA1412" s="54"/>
      <c r="DB1412" s="54"/>
      <c r="DC1412" s="54"/>
      <c r="DD1412" s="54"/>
      <c r="DE1412" s="54"/>
      <c r="DF1412" s="54"/>
      <c r="DG1412" s="54"/>
      <c r="DH1412" s="54"/>
      <c r="DI1412" s="54"/>
      <c r="DJ1412" s="54"/>
      <c r="DK1412" s="54"/>
      <c r="DL1412" s="54"/>
      <c r="DM1412" s="54"/>
      <c r="DN1412" s="54"/>
      <c r="DO1412" s="54"/>
      <c r="DP1412" s="54"/>
      <c r="DQ1412" s="54"/>
      <c r="DR1412" s="54"/>
      <c r="DS1412" s="54"/>
      <c r="DT1412" s="54"/>
      <c r="DU1412" s="54"/>
      <c r="DV1412" s="54"/>
      <c r="DW1412" s="54"/>
      <c r="DX1412" s="54"/>
      <c r="DY1412" s="54"/>
      <c r="DZ1412" s="54"/>
      <c r="EA1412" s="54"/>
      <c r="EB1412" s="54"/>
      <c r="EC1412" s="54"/>
      <c r="ED1412" s="54"/>
      <c r="EE1412" s="54"/>
      <c r="EF1412" s="54"/>
      <c r="EG1412" s="54"/>
      <c r="EH1412" s="54"/>
      <c r="EI1412" s="54"/>
      <c r="EJ1412" s="54"/>
      <c r="EK1412" s="54"/>
      <c r="EL1412" s="54"/>
      <c r="EM1412" s="54"/>
      <c r="EN1412" s="54"/>
      <c r="EO1412" s="54"/>
      <c r="EP1412" s="54"/>
      <c r="EQ1412" s="54"/>
      <c r="ER1412" s="54"/>
      <c r="ES1412" s="54"/>
      <c r="ET1412" s="54"/>
      <c r="EU1412" s="54"/>
      <c r="EV1412" s="54"/>
      <c r="EW1412" s="54"/>
      <c r="EX1412" s="54"/>
      <c r="EY1412" s="54"/>
      <c r="EZ1412" s="54"/>
      <c r="FA1412" s="54"/>
      <c r="FB1412" s="54"/>
      <c r="FC1412" s="54"/>
      <c r="FD1412" s="54"/>
      <c r="FE1412" s="54"/>
      <c r="FF1412" s="54"/>
      <c r="FG1412" s="54"/>
      <c r="FH1412" s="54"/>
      <c r="FI1412" s="54"/>
      <c r="FJ1412" s="54"/>
      <c r="FK1412" s="54"/>
      <c r="FL1412" s="54"/>
      <c r="FM1412" s="54"/>
      <c r="FN1412" s="54"/>
      <c r="FO1412" s="54"/>
      <c r="FP1412" s="54"/>
      <c r="FQ1412" s="54"/>
      <c r="FR1412" s="54"/>
      <c r="FS1412" s="54"/>
      <c r="FT1412" s="54"/>
      <c r="FU1412" s="54"/>
      <c r="FV1412" s="54"/>
      <c r="FW1412" s="54"/>
      <c r="FX1412" s="54"/>
      <c r="FY1412" s="54"/>
      <c r="FZ1412" s="54"/>
      <c r="GA1412" s="54"/>
      <c r="GB1412" s="54"/>
      <c r="GC1412" s="54"/>
      <c r="GD1412" s="54"/>
      <c r="GE1412" s="54"/>
      <c r="GF1412" s="54"/>
      <c r="GG1412" s="54"/>
      <c r="GH1412" s="54"/>
      <c r="GI1412" s="54"/>
      <c r="GJ1412" s="54"/>
      <c r="GK1412" s="54"/>
      <c r="GL1412" s="54"/>
      <c r="GM1412" s="54"/>
      <c r="GN1412" s="54"/>
      <c r="GO1412" s="54"/>
      <c r="GP1412" s="54"/>
      <c r="GQ1412" s="54"/>
      <c r="GR1412" s="54"/>
      <c r="GS1412" s="54"/>
      <c r="GT1412" s="54"/>
      <c r="GU1412" s="54"/>
      <c r="GV1412" s="54"/>
      <c r="GW1412" s="54"/>
      <c r="GX1412" s="54"/>
      <c r="GY1412" s="54"/>
      <c r="GZ1412" s="54"/>
      <c r="HA1412" s="54"/>
      <c r="HB1412" s="54"/>
      <c r="HC1412" s="54"/>
      <c r="HD1412" s="54"/>
      <c r="HE1412" s="54"/>
      <c r="HF1412" s="54"/>
      <c r="HG1412" s="54"/>
      <c r="HH1412" s="54"/>
      <c r="HI1412" s="54"/>
      <c r="HJ1412" s="54"/>
      <c r="HK1412" s="54"/>
      <c r="HL1412" s="54"/>
      <c r="HM1412" s="54"/>
      <c r="HN1412" s="54"/>
      <c r="HO1412" s="54"/>
      <c r="HP1412" s="54"/>
      <c r="HQ1412" s="54"/>
      <c r="HR1412" s="54"/>
      <c r="HS1412" s="54"/>
      <c r="HT1412" s="54"/>
      <c r="HU1412" s="54"/>
      <c r="HV1412" s="54"/>
      <c r="HW1412" s="54"/>
      <c r="HX1412" s="54"/>
      <c r="HY1412" s="54"/>
      <c r="HZ1412" s="54"/>
      <c r="IA1412" s="54"/>
      <c r="IB1412" s="54"/>
      <c r="IC1412" s="54"/>
      <c r="ID1412" s="54"/>
      <c r="IE1412" s="54"/>
      <c r="IF1412" s="54"/>
      <c r="IG1412" s="54"/>
      <c r="IH1412" s="54"/>
      <c r="II1412" s="54"/>
      <c r="IJ1412" s="54"/>
      <c r="IK1412" s="54"/>
      <c r="IL1412" s="54"/>
      <c r="IM1412" s="54"/>
      <c r="IN1412" s="54"/>
      <c r="IO1412" s="54"/>
      <c r="IP1412" s="54"/>
      <c r="IQ1412" s="54"/>
      <c r="IR1412" s="54"/>
      <c r="IS1412" s="54"/>
      <c r="IT1412" s="54"/>
      <c r="IU1412" s="54"/>
      <c r="IV1412" s="54"/>
      <c r="IW1412" s="54"/>
      <c r="IX1412" s="54"/>
      <c r="IY1412" s="54"/>
      <c r="IZ1412" s="54"/>
      <c r="JA1412" s="16"/>
      <c r="JB1412" s="16"/>
      <c r="JC1412" s="16"/>
      <c r="JD1412" s="16"/>
    </row>
    <row r="1413" spans="1:264" s="6" customFormat="1" x14ac:dyDescent="0.25">
      <c r="A1413" s="55">
        <v>1409</v>
      </c>
      <c r="B1413" s="56">
        <f>ESTUDIANTES!B1413</f>
        <v>0</v>
      </c>
      <c r="C1413" s="56">
        <f>ESTUDIANTES!C1413</f>
        <v>0</v>
      </c>
      <c r="D1413" s="97">
        <f>ESTUDIANTES!D1413</f>
        <v>0</v>
      </c>
      <c r="E1413" s="97"/>
      <c r="F1413" s="97"/>
      <c r="G1413" s="97"/>
      <c r="H1413" s="57">
        <f>ESTUDIANTES!H1413</f>
        <v>0</v>
      </c>
      <c r="I1413" s="54"/>
      <c r="J1413" s="54"/>
      <c r="K1413" s="54"/>
      <c r="L1413" s="54"/>
      <c r="M1413" s="54"/>
      <c r="N1413" s="54"/>
      <c r="O1413" s="54"/>
      <c r="P1413" s="54"/>
      <c r="Q1413" s="54"/>
      <c r="R1413" s="54"/>
      <c r="S1413" s="54"/>
      <c r="T1413" s="54"/>
      <c r="U1413" s="54"/>
      <c r="V1413" s="54"/>
      <c r="W1413" s="54"/>
      <c r="X1413" s="54"/>
      <c r="Y1413" s="54"/>
      <c r="Z1413" s="54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  <c r="AL1413" s="54"/>
      <c r="AM1413" s="54"/>
      <c r="AN1413" s="54"/>
      <c r="AO1413" s="54"/>
      <c r="AP1413" s="54"/>
      <c r="AQ1413" s="54"/>
      <c r="AR1413" s="54"/>
      <c r="AS1413" s="54"/>
      <c r="AT1413" s="54"/>
      <c r="AU1413" s="54"/>
      <c r="AV1413" s="54"/>
      <c r="AW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4"/>
      <c r="BI1413" s="54"/>
      <c r="BJ1413" s="54"/>
      <c r="BK1413" s="54"/>
      <c r="BL1413" s="54"/>
      <c r="BM1413" s="54"/>
      <c r="BN1413" s="54"/>
      <c r="BO1413" s="54"/>
      <c r="BP1413" s="54"/>
      <c r="BQ1413" s="54"/>
      <c r="BR1413" s="54"/>
      <c r="BS1413" s="54"/>
      <c r="BT1413" s="54"/>
      <c r="BU1413" s="54"/>
      <c r="BV1413" s="54"/>
      <c r="BW1413" s="54"/>
      <c r="BX1413" s="54"/>
      <c r="BY1413" s="54"/>
      <c r="BZ1413" s="54"/>
      <c r="CA1413" s="54"/>
      <c r="CB1413" s="54"/>
      <c r="CC1413" s="54"/>
      <c r="CD1413" s="54"/>
      <c r="CE1413" s="54"/>
      <c r="CF1413" s="54"/>
      <c r="CG1413" s="54"/>
      <c r="CH1413" s="54"/>
      <c r="CI1413" s="54"/>
      <c r="CJ1413" s="54"/>
      <c r="CK1413" s="54"/>
      <c r="CL1413" s="54"/>
      <c r="CM1413" s="54"/>
      <c r="CN1413" s="54"/>
      <c r="CO1413" s="54"/>
      <c r="CP1413" s="54"/>
      <c r="CQ1413" s="54"/>
      <c r="CR1413" s="54"/>
      <c r="CS1413" s="54"/>
      <c r="CT1413" s="54"/>
      <c r="CU1413" s="54"/>
      <c r="CV1413" s="54"/>
      <c r="CW1413" s="54"/>
      <c r="CX1413" s="54"/>
      <c r="CY1413" s="54"/>
      <c r="CZ1413" s="54"/>
      <c r="DA1413" s="54"/>
      <c r="DB1413" s="54"/>
      <c r="DC1413" s="54"/>
      <c r="DD1413" s="54"/>
      <c r="DE1413" s="54"/>
      <c r="DF1413" s="54"/>
      <c r="DG1413" s="54"/>
      <c r="DH1413" s="54"/>
      <c r="DI1413" s="54"/>
      <c r="DJ1413" s="54"/>
      <c r="DK1413" s="54"/>
      <c r="DL1413" s="54"/>
      <c r="DM1413" s="54"/>
      <c r="DN1413" s="54"/>
      <c r="DO1413" s="54"/>
      <c r="DP1413" s="54"/>
      <c r="DQ1413" s="54"/>
      <c r="DR1413" s="54"/>
      <c r="DS1413" s="54"/>
      <c r="DT1413" s="54"/>
      <c r="DU1413" s="54"/>
      <c r="DV1413" s="54"/>
      <c r="DW1413" s="54"/>
      <c r="DX1413" s="54"/>
      <c r="DY1413" s="54"/>
      <c r="DZ1413" s="54"/>
      <c r="EA1413" s="54"/>
      <c r="EB1413" s="54"/>
      <c r="EC1413" s="54"/>
      <c r="ED1413" s="54"/>
      <c r="EE1413" s="54"/>
      <c r="EF1413" s="54"/>
      <c r="EG1413" s="54"/>
      <c r="EH1413" s="54"/>
      <c r="EI1413" s="54"/>
      <c r="EJ1413" s="54"/>
      <c r="EK1413" s="54"/>
      <c r="EL1413" s="54"/>
      <c r="EM1413" s="54"/>
      <c r="EN1413" s="54"/>
      <c r="EO1413" s="54"/>
      <c r="EP1413" s="54"/>
      <c r="EQ1413" s="54"/>
      <c r="ER1413" s="54"/>
      <c r="ES1413" s="54"/>
      <c r="ET1413" s="54"/>
      <c r="EU1413" s="54"/>
      <c r="EV1413" s="54"/>
      <c r="EW1413" s="54"/>
      <c r="EX1413" s="54"/>
      <c r="EY1413" s="54"/>
      <c r="EZ1413" s="54"/>
      <c r="FA1413" s="54"/>
      <c r="FB1413" s="54"/>
      <c r="FC1413" s="54"/>
      <c r="FD1413" s="54"/>
      <c r="FE1413" s="54"/>
      <c r="FF1413" s="54"/>
      <c r="FG1413" s="54"/>
      <c r="FH1413" s="54"/>
      <c r="FI1413" s="54"/>
      <c r="FJ1413" s="54"/>
      <c r="FK1413" s="54"/>
      <c r="FL1413" s="54"/>
      <c r="FM1413" s="54"/>
      <c r="FN1413" s="54"/>
      <c r="FO1413" s="54"/>
      <c r="FP1413" s="54"/>
      <c r="FQ1413" s="54"/>
      <c r="FR1413" s="54"/>
      <c r="FS1413" s="54"/>
      <c r="FT1413" s="54"/>
      <c r="FU1413" s="54"/>
      <c r="FV1413" s="54"/>
      <c r="FW1413" s="54"/>
      <c r="FX1413" s="54"/>
      <c r="FY1413" s="54"/>
      <c r="FZ1413" s="54"/>
      <c r="GA1413" s="54"/>
      <c r="GB1413" s="54"/>
      <c r="GC1413" s="54"/>
      <c r="GD1413" s="54"/>
      <c r="GE1413" s="54"/>
      <c r="GF1413" s="54"/>
      <c r="GG1413" s="54"/>
      <c r="GH1413" s="54"/>
      <c r="GI1413" s="54"/>
      <c r="GJ1413" s="54"/>
      <c r="GK1413" s="54"/>
      <c r="GL1413" s="54"/>
      <c r="GM1413" s="54"/>
      <c r="GN1413" s="54"/>
      <c r="GO1413" s="54"/>
      <c r="GP1413" s="54"/>
      <c r="GQ1413" s="54"/>
      <c r="GR1413" s="54"/>
      <c r="GS1413" s="54"/>
      <c r="GT1413" s="54"/>
      <c r="GU1413" s="54"/>
      <c r="GV1413" s="54"/>
      <c r="GW1413" s="54"/>
      <c r="GX1413" s="54"/>
      <c r="GY1413" s="54"/>
      <c r="GZ1413" s="54"/>
      <c r="HA1413" s="54"/>
      <c r="HB1413" s="54"/>
      <c r="HC1413" s="54"/>
      <c r="HD1413" s="54"/>
      <c r="HE1413" s="54"/>
      <c r="HF1413" s="54"/>
      <c r="HG1413" s="54"/>
      <c r="HH1413" s="54"/>
      <c r="HI1413" s="54"/>
      <c r="HJ1413" s="54"/>
      <c r="HK1413" s="54"/>
      <c r="HL1413" s="54"/>
      <c r="HM1413" s="54"/>
      <c r="HN1413" s="54"/>
      <c r="HO1413" s="54"/>
      <c r="HP1413" s="54"/>
      <c r="HQ1413" s="54"/>
      <c r="HR1413" s="54"/>
      <c r="HS1413" s="54"/>
      <c r="HT1413" s="54"/>
      <c r="HU1413" s="54"/>
      <c r="HV1413" s="54"/>
      <c r="HW1413" s="54"/>
      <c r="HX1413" s="54"/>
      <c r="HY1413" s="54"/>
      <c r="HZ1413" s="54"/>
      <c r="IA1413" s="54"/>
      <c r="IB1413" s="54"/>
      <c r="IC1413" s="54"/>
      <c r="ID1413" s="54"/>
      <c r="IE1413" s="54"/>
      <c r="IF1413" s="54"/>
      <c r="IG1413" s="54"/>
      <c r="IH1413" s="54"/>
      <c r="II1413" s="54"/>
      <c r="IJ1413" s="54"/>
      <c r="IK1413" s="54"/>
      <c r="IL1413" s="54"/>
      <c r="IM1413" s="54"/>
      <c r="IN1413" s="54"/>
      <c r="IO1413" s="54"/>
      <c r="IP1413" s="54"/>
      <c r="IQ1413" s="54"/>
      <c r="IR1413" s="54"/>
      <c r="IS1413" s="54"/>
      <c r="IT1413" s="54"/>
      <c r="IU1413" s="54"/>
      <c r="IV1413" s="54"/>
      <c r="IW1413" s="54"/>
      <c r="IX1413" s="54"/>
      <c r="IY1413" s="54"/>
      <c r="IZ1413" s="54"/>
      <c r="JA1413" s="16"/>
      <c r="JB1413" s="16"/>
      <c r="JC1413" s="16"/>
      <c r="JD1413" s="16"/>
    </row>
    <row r="1414" spans="1:264" s="6" customFormat="1" x14ac:dyDescent="0.25">
      <c r="A1414" s="55">
        <v>1410</v>
      </c>
      <c r="B1414" s="56">
        <f>ESTUDIANTES!B1414</f>
        <v>0</v>
      </c>
      <c r="C1414" s="56">
        <f>ESTUDIANTES!C1414</f>
        <v>0</v>
      </c>
      <c r="D1414" s="97">
        <f>ESTUDIANTES!D1414</f>
        <v>0</v>
      </c>
      <c r="E1414" s="97"/>
      <c r="F1414" s="97"/>
      <c r="G1414" s="97"/>
      <c r="H1414" s="57">
        <f>ESTUDIANTES!H1414</f>
        <v>0</v>
      </c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  <c r="T1414" s="54"/>
      <c r="U1414" s="54"/>
      <c r="V1414" s="54"/>
      <c r="W1414" s="54"/>
      <c r="X1414" s="54"/>
      <c r="Y1414" s="54"/>
      <c r="Z1414" s="54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  <c r="AL1414" s="54"/>
      <c r="AM1414" s="54"/>
      <c r="AN1414" s="54"/>
      <c r="AO1414" s="54"/>
      <c r="AP1414" s="54"/>
      <c r="AQ1414" s="54"/>
      <c r="AR1414" s="54"/>
      <c r="AS1414" s="54"/>
      <c r="AT1414" s="54"/>
      <c r="AU1414" s="54"/>
      <c r="AV1414" s="54"/>
      <c r="AW1414" s="54"/>
      <c r="AX1414" s="54"/>
      <c r="AY1414" s="54"/>
      <c r="AZ1414" s="54"/>
      <c r="BA1414" s="54"/>
      <c r="BB1414" s="54"/>
      <c r="BC1414" s="54"/>
      <c r="BD1414" s="54"/>
      <c r="BE1414" s="54"/>
      <c r="BF1414" s="54"/>
      <c r="BG1414" s="54"/>
      <c r="BH1414" s="54"/>
      <c r="BI1414" s="54"/>
      <c r="BJ1414" s="54"/>
      <c r="BK1414" s="54"/>
      <c r="BL1414" s="54"/>
      <c r="BM1414" s="54"/>
      <c r="BN1414" s="54"/>
      <c r="BO1414" s="54"/>
      <c r="BP1414" s="54"/>
      <c r="BQ1414" s="54"/>
      <c r="BR1414" s="54"/>
      <c r="BS1414" s="54"/>
      <c r="BT1414" s="54"/>
      <c r="BU1414" s="54"/>
      <c r="BV1414" s="54"/>
      <c r="BW1414" s="54"/>
      <c r="BX1414" s="54"/>
      <c r="BY1414" s="54"/>
      <c r="BZ1414" s="54"/>
      <c r="CA1414" s="54"/>
      <c r="CB1414" s="54"/>
      <c r="CC1414" s="54"/>
      <c r="CD1414" s="54"/>
      <c r="CE1414" s="54"/>
      <c r="CF1414" s="54"/>
      <c r="CG1414" s="54"/>
      <c r="CH1414" s="54"/>
      <c r="CI1414" s="54"/>
      <c r="CJ1414" s="54"/>
      <c r="CK1414" s="54"/>
      <c r="CL1414" s="54"/>
      <c r="CM1414" s="54"/>
      <c r="CN1414" s="54"/>
      <c r="CO1414" s="54"/>
      <c r="CP1414" s="54"/>
      <c r="CQ1414" s="54"/>
      <c r="CR1414" s="54"/>
      <c r="CS1414" s="54"/>
      <c r="CT1414" s="54"/>
      <c r="CU1414" s="54"/>
      <c r="CV1414" s="54"/>
      <c r="CW1414" s="54"/>
      <c r="CX1414" s="54"/>
      <c r="CY1414" s="54"/>
      <c r="CZ1414" s="54"/>
      <c r="DA1414" s="54"/>
      <c r="DB1414" s="54"/>
      <c r="DC1414" s="54"/>
      <c r="DD1414" s="54"/>
      <c r="DE1414" s="54"/>
      <c r="DF1414" s="54"/>
      <c r="DG1414" s="54"/>
      <c r="DH1414" s="54"/>
      <c r="DI1414" s="54"/>
      <c r="DJ1414" s="54"/>
      <c r="DK1414" s="54"/>
      <c r="DL1414" s="54"/>
      <c r="DM1414" s="54"/>
      <c r="DN1414" s="54"/>
      <c r="DO1414" s="54"/>
      <c r="DP1414" s="54"/>
      <c r="DQ1414" s="54"/>
      <c r="DR1414" s="54"/>
      <c r="DS1414" s="54"/>
      <c r="DT1414" s="54"/>
      <c r="DU1414" s="54"/>
      <c r="DV1414" s="54"/>
      <c r="DW1414" s="54"/>
      <c r="DX1414" s="54"/>
      <c r="DY1414" s="54"/>
      <c r="DZ1414" s="54"/>
      <c r="EA1414" s="54"/>
      <c r="EB1414" s="54"/>
      <c r="EC1414" s="54"/>
      <c r="ED1414" s="54"/>
      <c r="EE1414" s="54"/>
      <c r="EF1414" s="54"/>
      <c r="EG1414" s="54"/>
      <c r="EH1414" s="54"/>
      <c r="EI1414" s="54"/>
      <c r="EJ1414" s="54"/>
      <c r="EK1414" s="54"/>
      <c r="EL1414" s="54"/>
      <c r="EM1414" s="54"/>
      <c r="EN1414" s="54"/>
      <c r="EO1414" s="54"/>
      <c r="EP1414" s="54"/>
      <c r="EQ1414" s="54"/>
      <c r="ER1414" s="54"/>
      <c r="ES1414" s="54"/>
      <c r="ET1414" s="54"/>
      <c r="EU1414" s="54"/>
      <c r="EV1414" s="54"/>
      <c r="EW1414" s="54"/>
      <c r="EX1414" s="54"/>
      <c r="EY1414" s="54"/>
      <c r="EZ1414" s="54"/>
      <c r="FA1414" s="54"/>
      <c r="FB1414" s="54"/>
      <c r="FC1414" s="54"/>
      <c r="FD1414" s="54"/>
      <c r="FE1414" s="54"/>
      <c r="FF1414" s="54"/>
      <c r="FG1414" s="54"/>
      <c r="FH1414" s="54"/>
      <c r="FI1414" s="54"/>
      <c r="FJ1414" s="54"/>
      <c r="FK1414" s="54"/>
      <c r="FL1414" s="54"/>
      <c r="FM1414" s="54"/>
      <c r="FN1414" s="54"/>
      <c r="FO1414" s="54"/>
      <c r="FP1414" s="54"/>
      <c r="FQ1414" s="54"/>
      <c r="FR1414" s="54"/>
      <c r="FS1414" s="54"/>
      <c r="FT1414" s="54"/>
      <c r="FU1414" s="54"/>
      <c r="FV1414" s="54"/>
      <c r="FW1414" s="54"/>
      <c r="FX1414" s="54"/>
      <c r="FY1414" s="54"/>
      <c r="FZ1414" s="54"/>
      <c r="GA1414" s="54"/>
      <c r="GB1414" s="54"/>
      <c r="GC1414" s="54"/>
      <c r="GD1414" s="54"/>
      <c r="GE1414" s="54"/>
      <c r="GF1414" s="54"/>
      <c r="GG1414" s="54"/>
      <c r="GH1414" s="54"/>
      <c r="GI1414" s="54"/>
      <c r="GJ1414" s="54"/>
      <c r="GK1414" s="54"/>
      <c r="GL1414" s="54"/>
      <c r="GM1414" s="54"/>
      <c r="GN1414" s="54"/>
      <c r="GO1414" s="54"/>
      <c r="GP1414" s="54"/>
      <c r="GQ1414" s="54"/>
      <c r="GR1414" s="54"/>
      <c r="GS1414" s="54"/>
      <c r="GT1414" s="54"/>
      <c r="GU1414" s="54"/>
      <c r="GV1414" s="54"/>
      <c r="GW1414" s="54"/>
      <c r="GX1414" s="54"/>
      <c r="GY1414" s="54"/>
      <c r="GZ1414" s="54"/>
      <c r="HA1414" s="54"/>
      <c r="HB1414" s="54"/>
      <c r="HC1414" s="54"/>
      <c r="HD1414" s="54"/>
      <c r="HE1414" s="54"/>
      <c r="HF1414" s="54"/>
      <c r="HG1414" s="54"/>
      <c r="HH1414" s="54"/>
      <c r="HI1414" s="54"/>
      <c r="HJ1414" s="54"/>
      <c r="HK1414" s="54"/>
      <c r="HL1414" s="54"/>
      <c r="HM1414" s="54"/>
      <c r="HN1414" s="54"/>
      <c r="HO1414" s="54"/>
      <c r="HP1414" s="54"/>
      <c r="HQ1414" s="54"/>
      <c r="HR1414" s="54"/>
      <c r="HS1414" s="54"/>
      <c r="HT1414" s="54"/>
      <c r="HU1414" s="54"/>
      <c r="HV1414" s="54"/>
      <c r="HW1414" s="54"/>
      <c r="HX1414" s="54"/>
      <c r="HY1414" s="54"/>
      <c r="HZ1414" s="54"/>
      <c r="IA1414" s="54"/>
      <c r="IB1414" s="54"/>
      <c r="IC1414" s="54"/>
      <c r="ID1414" s="54"/>
      <c r="IE1414" s="54"/>
      <c r="IF1414" s="54"/>
      <c r="IG1414" s="54"/>
      <c r="IH1414" s="54"/>
      <c r="II1414" s="54"/>
      <c r="IJ1414" s="54"/>
      <c r="IK1414" s="54"/>
      <c r="IL1414" s="54"/>
      <c r="IM1414" s="54"/>
      <c r="IN1414" s="54"/>
      <c r="IO1414" s="54"/>
      <c r="IP1414" s="54"/>
      <c r="IQ1414" s="54"/>
      <c r="IR1414" s="54"/>
      <c r="IS1414" s="54"/>
      <c r="IT1414" s="54"/>
      <c r="IU1414" s="54"/>
      <c r="IV1414" s="54"/>
      <c r="IW1414" s="54"/>
      <c r="IX1414" s="54"/>
      <c r="IY1414" s="54"/>
      <c r="IZ1414" s="54"/>
      <c r="JA1414" s="16"/>
      <c r="JB1414" s="16"/>
      <c r="JC1414" s="16"/>
      <c r="JD1414" s="16"/>
    </row>
    <row r="1415" spans="1:264" s="6" customFormat="1" x14ac:dyDescent="0.25">
      <c r="A1415" s="55">
        <v>1411</v>
      </c>
      <c r="B1415" s="56">
        <f>ESTUDIANTES!B1415</f>
        <v>0</v>
      </c>
      <c r="C1415" s="56">
        <f>ESTUDIANTES!C1415</f>
        <v>0</v>
      </c>
      <c r="D1415" s="97">
        <f>ESTUDIANTES!D1415</f>
        <v>0</v>
      </c>
      <c r="E1415" s="97"/>
      <c r="F1415" s="97"/>
      <c r="G1415" s="97"/>
      <c r="H1415" s="57">
        <f>ESTUDIANTES!H1415</f>
        <v>0</v>
      </c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  <c r="AL1415" s="54"/>
      <c r="AM1415" s="54"/>
      <c r="AN1415" s="54"/>
      <c r="AO1415" s="54"/>
      <c r="AP1415" s="54"/>
      <c r="AQ1415" s="54"/>
      <c r="AR1415" s="54"/>
      <c r="AS1415" s="54"/>
      <c r="AT1415" s="54"/>
      <c r="AU1415" s="54"/>
      <c r="AV1415" s="54"/>
      <c r="AW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  <c r="BO1415" s="54"/>
      <c r="BP1415" s="54"/>
      <c r="BQ1415" s="54"/>
      <c r="BR1415" s="54"/>
      <c r="BS1415" s="54"/>
      <c r="BT1415" s="54"/>
      <c r="BU1415" s="54"/>
      <c r="BV1415" s="54"/>
      <c r="BW1415" s="54"/>
      <c r="BX1415" s="54"/>
      <c r="BY1415" s="54"/>
      <c r="BZ1415" s="54"/>
      <c r="CA1415" s="54"/>
      <c r="CB1415" s="54"/>
      <c r="CC1415" s="54"/>
      <c r="CD1415" s="54"/>
      <c r="CE1415" s="54"/>
      <c r="CF1415" s="54"/>
      <c r="CG1415" s="54"/>
      <c r="CH1415" s="54"/>
      <c r="CI1415" s="54"/>
      <c r="CJ1415" s="54"/>
      <c r="CK1415" s="54"/>
      <c r="CL1415" s="54"/>
      <c r="CM1415" s="54"/>
      <c r="CN1415" s="54"/>
      <c r="CO1415" s="54"/>
      <c r="CP1415" s="54"/>
      <c r="CQ1415" s="54"/>
      <c r="CR1415" s="54"/>
      <c r="CS1415" s="54"/>
      <c r="CT1415" s="54"/>
      <c r="CU1415" s="54"/>
      <c r="CV1415" s="54"/>
      <c r="CW1415" s="54"/>
      <c r="CX1415" s="54"/>
      <c r="CY1415" s="54"/>
      <c r="CZ1415" s="54"/>
      <c r="DA1415" s="54"/>
      <c r="DB1415" s="54"/>
      <c r="DC1415" s="54"/>
      <c r="DD1415" s="54"/>
      <c r="DE1415" s="54"/>
      <c r="DF1415" s="54"/>
      <c r="DG1415" s="54"/>
      <c r="DH1415" s="54"/>
      <c r="DI1415" s="54"/>
      <c r="DJ1415" s="54"/>
      <c r="DK1415" s="54"/>
      <c r="DL1415" s="54"/>
      <c r="DM1415" s="54"/>
      <c r="DN1415" s="54"/>
      <c r="DO1415" s="54"/>
      <c r="DP1415" s="54"/>
      <c r="DQ1415" s="54"/>
      <c r="DR1415" s="54"/>
      <c r="DS1415" s="54"/>
      <c r="DT1415" s="54"/>
      <c r="DU1415" s="54"/>
      <c r="DV1415" s="54"/>
      <c r="DW1415" s="54"/>
      <c r="DX1415" s="54"/>
      <c r="DY1415" s="54"/>
      <c r="DZ1415" s="54"/>
      <c r="EA1415" s="54"/>
      <c r="EB1415" s="54"/>
      <c r="EC1415" s="54"/>
      <c r="ED1415" s="54"/>
      <c r="EE1415" s="54"/>
      <c r="EF1415" s="54"/>
      <c r="EG1415" s="54"/>
      <c r="EH1415" s="54"/>
      <c r="EI1415" s="54"/>
      <c r="EJ1415" s="54"/>
      <c r="EK1415" s="54"/>
      <c r="EL1415" s="54"/>
      <c r="EM1415" s="54"/>
      <c r="EN1415" s="54"/>
      <c r="EO1415" s="54"/>
      <c r="EP1415" s="54"/>
      <c r="EQ1415" s="54"/>
      <c r="ER1415" s="54"/>
      <c r="ES1415" s="54"/>
      <c r="ET1415" s="54"/>
      <c r="EU1415" s="54"/>
      <c r="EV1415" s="54"/>
      <c r="EW1415" s="54"/>
      <c r="EX1415" s="54"/>
      <c r="EY1415" s="54"/>
      <c r="EZ1415" s="54"/>
      <c r="FA1415" s="54"/>
      <c r="FB1415" s="54"/>
      <c r="FC1415" s="54"/>
      <c r="FD1415" s="54"/>
      <c r="FE1415" s="54"/>
      <c r="FF1415" s="54"/>
      <c r="FG1415" s="54"/>
      <c r="FH1415" s="54"/>
      <c r="FI1415" s="54"/>
      <c r="FJ1415" s="54"/>
      <c r="FK1415" s="54"/>
      <c r="FL1415" s="54"/>
      <c r="FM1415" s="54"/>
      <c r="FN1415" s="54"/>
      <c r="FO1415" s="54"/>
      <c r="FP1415" s="54"/>
      <c r="FQ1415" s="54"/>
      <c r="FR1415" s="54"/>
      <c r="FS1415" s="54"/>
      <c r="FT1415" s="54"/>
      <c r="FU1415" s="54"/>
      <c r="FV1415" s="54"/>
      <c r="FW1415" s="54"/>
      <c r="FX1415" s="54"/>
      <c r="FY1415" s="54"/>
      <c r="FZ1415" s="54"/>
      <c r="GA1415" s="54"/>
      <c r="GB1415" s="54"/>
      <c r="GC1415" s="54"/>
      <c r="GD1415" s="54"/>
      <c r="GE1415" s="54"/>
      <c r="GF1415" s="54"/>
      <c r="GG1415" s="54"/>
      <c r="GH1415" s="54"/>
      <c r="GI1415" s="54"/>
      <c r="GJ1415" s="54"/>
      <c r="GK1415" s="54"/>
      <c r="GL1415" s="54"/>
      <c r="GM1415" s="54"/>
      <c r="GN1415" s="54"/>
      <c r="GO1415" s="54"/>
      <c r="GP1415" s="54"/>
      <c r="GQ1415" s="54"/>
      <c r="GR1415" s="54"/>
      <c r="GS1415" s="54"/>
      <c r="GT1415" s="54"/>
      <c r="GU1415" s="54"/>
      <c r="GV1415" s="54"/>
      <c r="GW1415" s="54"/>
      <c r="GX1415" s="54"/>
      <c r="GY1415" s="54"/>
      <c r="GZ1415" s="54"/>
      <c r="HA1415" s="54"/>
      <c r="HB1415" s="54"/>
      <c r="HC1415" s="54"/>
      <c r="HD1415" s="54"/>
      <c r="HE1415" s="54"/>
      <c r="HF1415" s="54"/>
      <c r="HG1415" s="54"/>
      <c r="HH1415" s="54"/>
      <c r="HI1415" s="54"/>
      <c r="HJ1415" s="54"/>
      <c r="HK1415" s="54"/>
      <c r="HL1415" s="54"/>
      <c r="HM1415" s="54"/>
      <c r="HN1415" s="54"/>
      <c r="HO1415" s="54"/>
      <c r="HP1415" s="54"/>
      <c r="HQ1415" s="54"/>
      <c r="HR1415" s="54"/>
      <c r="HS1415" s="54"/>
      <c r="HT1415" s="54"/>
      <c r="HU1415" s="54"/>
      <c r="HV1415" s="54"/>
      <c r="HW1415" s="54"/>
      <c r="HX1415" s="54"/>
      <c r="HY1415" s="54"/>
      <c r="HZ1415" s="54"/>
      <c r="IA1415" s="54"/>
      <c r="IB1415" s="54"/>
      <c r="IC1415" s="54"/>
      <c r="ID1415" s="54"/>
      <c r="IE1415" s="54"/>
      <c r="IF1415" s="54"/>
      <c r="IG1415" s="54"/>
      <c r="IH1415" s="54"/>
      <c r="II1415" s="54"/>
      <c r="IJ1415" s="54"/>
      <c r="IK1415" s="54"/>
      <c r="IL1415" s="54"/>
      <c r="IM1415" s="54"/>
      <c r="IN1415" s="54"/>
      <c r="IO1415" s="54"/>
      <c r="IP1415" s="54"/>
      <c r="IQ1415" s="54"/>
      <c r="IR1415" s="54"/>
      <c r="IS1415" s="54"/>
      <c r="IT1415" s="54"/>
      <c r="IU1415" s="54"/>
      <c r="IV1415" s="54"/>
      <c r="IW1415" s="54"/>
      <c r="IX1415" s="54"/>
      <c r="IY1415" s="54"/>
      <c r="IZ1415" s="54"/>
      <c r="JA1415" s="16"/>
      <c r="JB1415" s="16"/>
      <c r="JC1415" s="16"/>
      <c r="JD1415" s="16"/>
    </row>
    <row r="1416" spans="1:264" s="6" customFormat="1" x14ac:dyDescent="0.25">
      <c r="A1416" s="55">
        <v>1412</v>
      </c>
      <c r="B1416" s="56">
        <f>ESTUDIANTES!B1416</f>
        <v>0</v>
      </c>
      <c r="C1416" s="56">
        <f>ESTUDIANTES!C1416</f>
        <v>0</v>
      </c>
      <c r="D1416" s="97">
        <f>ESTUDIANTES!D1416</f>
        <v>0</v>
      </c>
      <c r="E1416" s="97"/>
      <c r="F1416" s="97"/>
      <c r="G1416" s="97"/>
      <c r="H1416" s="57">
        <f>ESTUDIANTES!H1416</f>
        <v>0</v>
      </c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  <c r="AL1416" s="54"/>
      <c r="AM1416" s="54"/>
      <c r="AN1416" s="54"/>
      <c r="AO1416" s="54"/>
      <c r="AP1416" s="54"/>
      <c r="AQ1416" s="54"/>
      <c r="AR1416" s="54"/>
      <c r="AS1416" s="54"/>
      <c r="AT1416" s="54"/>
      <c r="AU1416" s="54"/>
      <c r="AV1416" s="54"/>
      <c r="AW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  <c r="BO1416" s="54"/>
      <c r="BP1416" s="54"/>
      <c r="BQ1416" s="54"/>
      <c r="BR1416" s="54"/>
      <c r="BS1416" s="54"/>
      <c r="BT1416" s="54"/>
      <c r="BU1416" s="54"/>
      <c r="BV1416" s="54"/>
      <c r="BW1416" s="54"/>
      <c r="BX1416" s="54"/>
      <c r="BY1416" s="54"/>
      <c r="BZ1416" s="54"/>
      <c r="CA1416" s="54"/>
      <c r="CB1416" s="54"/>
      <c r="CC1416" s="54"/>
      <c r="CD1416" s="54"/>
      <c r="CE1416" s="54"/>
      <c r="CF1416" s="54"/>
      <c r="CG1416" s="54"/>
      <c r="CH1416" s="54"/>
      <c r="CI1416" s="54"/>
      <c r="CJ1416" s="54"/>
      <c r="CK1416" s="54"/>
      <c r="CL1416" s="54"/>
      <c r="CM1416" s="54"/>
      <c r="CN1416" s="54"/>
      <c r="CO1416" s="54"/>
      <c r="CP1416" s="54"/>
      <c r="CQ1416" s="54"/>
      <c r="CR1416" s="54"/>
      <c r="CS1416" s="54"/>
      <c r="CT1416" s="54"/>
      <c r="CU1416" s="54"/>
      <c r="CV1416" s="54"/>
      <c r="CW1416" s="54"/>
      <c r="CX1416" s="54"/>
      <c r="CY1416" s="54"/>
      <c r="CZ1416" s="54"/>
      <c r="DA1416" s="54"/>
      <c r="DB1416" s="54"/>
      <c r="DC1416" s="54"/>
      <c r="DD1416" s="54"/>
      <c r="DE1416" s="54"/>
      <c r="DF1416" s="54"/>
      <c r="DG1416" s="54"/>
      <c r="DH1416" s="54"/>
      <c r="DI1416" s="54"/>
      <c r="DJ1416" s="54"/>
      <c r="DK1416" s="54"/>
      <c r="DL1416" s="54"/>
      <c r="DM1416" s="54"/>
      <c r="DN1416" s="54"/>
      <c r="DO1416" s="54"/>
      <c r="DP1416" s="54"/>
      <c r="DQ1416" s="54"/>
      <c r="DR1416" s="54"/>
      <c r="DS1416" s="54"/>
      <c r="DT1416" s="54"/>
      <c r="DU1416" s="54"/>
      <c r="DV1416" s="54"/>
      <c r="DW1416" s="54"/>
      <c r="DX1416" s="54"/>
      <c r="DY1416" s="54"/>
      <c r="DZ1416" s="54"/>
      <c r="EA1416" s="54"/>
      <c r="EB1416" s="54"/>
      <c r="EC1416" s="54"/>
      <c r="ED1416" s="54"/>
      <c r="EE1416" s="54"/>
      <c r="EF1416" s="54"/>
      <c r="EG1416" s="54"/>
      <c r="EH1416" s="54"/>
      <c r="EI1416" s="54"/>
      <c r="EJ1416" s="54"/>
      <c r="EK1416" s="54"/>
      <c r="EL1416" s="54"/>
      <c r="EM1416" s="54"/>
      <c r="EN1416" s="54"/>
      <c r="EO1416" s="54"/>
      <c r="EP1416" s="54"/>
      <c r="EQ1416" s="54"/>
      <c r="ER1416" s="54"/>
      <c r="ES1416" s="54"/>
      <c r="ET1416" s="54"/>
      <c r="EU1416" s="54"/>
      <c r="EV1416" s="54"/>
      <c r="EW1416" s="54"/>
      <c r="EX1416" s="54"/>
      <c r="EY1416" s="54"/>
      <c r="EZ1416" s="54"/>
      <c r="FA1416" s="54"/>
      <c r="FB1416" s="54"/>
      <c r="FC1416" s="54"/>
      <c r="FD1416" s="54"/>
      <c r="FE1416" s="54"/>
      <c r="FF1416" s="54"/>
      <c r="FG1416" s="54"/>
      <c r="FH1416" s="54"/>
      <c r="FI1416" s="54"/>
      <c r="FJ1416" s="54"/>
      <c r="FK1416" s="54"/>
      <c r="FL1416" s="54"/>
      <c r="FM1416" s="54"/>
      <c r="FN1416" s="54"/>
      <c r="FO1416" s="54"/>
      <c r="FP1416" s="54"/>
      <c r="FQ1416" s="54"/>
      <c r="FR1416" s="54"/>
      <c r="FS1416" s="54"/>
      <c r="FT1416" s="54"/>
      <c r="FU1416" s="54"/>
      <c r="FV1416" s="54"/>
      <c r="FW1416" s="54"/>
      <c r="FX1416" s="54"/>
      <c r="FY1416" s="54"/>
      <c r="FZ1416" s="54"/>
      <c r="GA1416" s="54"/>
      <c r="GB1416" s="54"/>
      <c r="GC1416" s="54"/>
      <c r="GD1416" s="54"/>
      <c r="GE1416" s="54"/>
      <c r="GF1416" s="54"/>
      <c r="GG1416" s="54"/>
      <c r="GH1416" s="54"/>
      <c r="GI1416" s="54"/>
      <c r="GJ1416" s="54"/>
      <c r="GK1416" s="54"/>
      <c r="GL1416" s="54"/>
      <c r="GM1416" s="54"/>
      <c r="GN1416" s="54"/>
      <c r="GO1416" s="54"/>
      <c r="GP1416" s="54"/>
      <c r="GQ1416" s="54"/>
      <c r="GR1416" s="54"/>
      <c r="GS1416" s="54"/>
      <c r="GT1416" s="54"/>
      <c r="GU1416" s="54"/>
      <c r="GV1416" s="54"/>
      <c r="GW1416" s="54"/>
      <c r="GX1416" s="54"/>
      <c r="GY1416" s="54"/>
      <c r="GZ1416" s="54"/>
      <c r="HA1416" s="54"/>
      <c r="HB1416" s="54"/>
      <c r="HC1416" s="54"/>
      <c r="HD1416" s="54"/>
      <c r="HE1416" s="54"/>
      <c r="HF1416" s="54"/>
      <c r="HG1416" s="54"/>
      <c r="HH1416" s="54"/>
      <c r="HI1416" s="54"/>
      <c r="HJ1416" s="54"/>
      <c r="HK1416" s="54"/>
      <c r="HL1416" s="54"/>
      <c r="HM1416" s="54"/>
      <c r="HN1416" s="54"/>
      <c r="HO1416" s="54"/>
      <c r="HP1416" s="54"/>
      <c r="HQ1416" s="54"/>
      <c r="HR1416" s="54"/>
      <c r="HS1416" s="54"/>
      <c r="HT1416" s="54"/>
      <c r="HU1416" s="54"/>
      <c r="HV1416" s="54"/>
      <c r="HW1416" s="54"/>
      <c r="HX1416" s="54"/>
      <c r="HY1416" s="54"/>
      <c r="HZ1416" s="54"/>
      <c r="IA1416" s="54"/>
      <c r="IB1416" s="54"/>
      <c r="IC1416" s="54"/>
      <c r="ID1416" s="54"/>
      <c r="IE1416" s="54"/>
      <c r="IF1416" s="54"/>
      <c r="IG1416" s="54"/>
      <c r="IH1416" s="54"/>
      <c r="II1416" s="54"/>
      <c r="IJ1416" s="54"/>
      <c r="IK1416" s="54"/>
      <c r="IL1416" s="54"/>
      <c r="IM1416" s="54"/>
      <c r="IN1416" s="54"/>
      <c r="IO1416" s="54"/>
      <c r="IP1416" s="54"/>
      <c r="IQ1416" s="54"/>
      <c r="IR1416" s="54"/>
      <c r="IS1416" s="54"/>
      <c r="IT1416" s="54"/>
      <c r="IU1416" s="54"/>
      <c r="IV1416" s="54"/>
      <c r="IW1416" s="54"/>
      <c r="IX1416" s="54"/>
      <c r="IY1416" s="54"/>
      <c r="IZ1416" s="54"/>
      <c r="JA1416" s="16"/>
      <c r="JB1416" s="16"/>
      <c r="JC1416" s="16"/>
      <c r="JD1416" s="16"/>
    </row>
    <row r="1417" spans="1:264" s="6" customFormat="1" x14ac:dyDescent="0.25">
      <c r="A1417" s="55">
        <v>1413</v>
      </c>
      <c r="B1417" s="56">
        <f>ESTUDIANTES!B1417</f>
        <v>0</v>
      </c>
      <c r="C1417" s="56">
        <f>ESTUDIANTES!C1417</f>
        <v>0</v>
      </c>
      <c r="D1417" s="97">
        <f>ESTUDIANTES!D1417</f>
        <v>0</v>
      </c>
      <c r="E1417" s="97"/>
      <c r="F1417" s="97"/>
      <c r="G1417" s="97"/>
      <c r="H1417" s="57">
        <f>ESTUDIANTES!H1417</f>
        <v>0</v>
      </c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  <c r="AL1417" s="54"/>
      <c r="AM1417" s="54"/>
      <c r="AN1417" s="54"/>
      <c r="AO1417" s="54"/>
      <c r="AP1417" s="54"/>
      <c r="AQ1417" s="54"/>
      <c r="AR1417" s="54"/>
      <c r="AS1417" s="54"/>
      <c r="AT1417" s="54"/>
      <c r="AU1417" s="54"/>
      <c r="AV1417" s="54"/>
      <c r="AW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4"/>
      <c r="BI1417" s="54"/>
      <c r="BJ1417" s="54"/>
      <c r="BK1417" s="54"/>
      <c r="BL1417" s="54"/>
      <c r="BM1417" s="54"/>
      <c r="BN1417" s="54"/>
      <c r="BO1417" s="54"/>
      <c r="BP1417" s="54"/>
      <c r="BQ1417" s="54"/>
      <c r="BR1417" s="54"/>
      <c r="BS1417" s="54"/>
      <c r="BT1417" s="54"/>
      <c r="BU1417" s="54"/>
      <c r="BV1417" s="54"/>
      <c r="BW1417" s="54"/>
      <c r="BX1417" s="54"/>
      <c r="BY1417" s="54"/>
      <c r="BZ1417" s="54"/>
      <c r="CA1417" s="54"/>
      <c r="CB1417" s="54"/>
      <c r="CC1417" s="54"/>
      <c r="CD1417" s="54"/>
      <c r="CE1417" s="54"/>
      <c r="CF1417" s="54"/>
      <c r="CG1417" s="54"/>
      <c r="CH1417" s="54"/>
      <c r="CI1417" s="54"/>
      <c r="CJ1417" s="54"/>
      <c r="CK1417" s="54"/>
      <c r="CL1417" s="54"/>
      <c r="CM1417" s="54"/>
      <c r="CN1417" s="54"/>
      <c r="CO1417" s="54"/>
      <c r="CP1417" s="54"/>
      <c r="CQ1417" s="54"/>
      <c r="CR1417" s="54"/>
      <c r="CS1417" s="54"/>
      <c r="CT1417" s="54"/>
      <c r="CU1417" s="54"/>
      <c r="CV1417" s="54"/>
      <c r="CW1417" s="54"/>
      <c r="CX1417" s="54"/>
      <c r="CY1417" s="54"/>
      <c r="CZ1417" s="54"/>
      <c r="DA1417" s="54"/>
      <c r="DB1417" s="54"/>
      <c r="DC1417" s="54"/>
      <c r="DD1417" s="54"/>
      <c r="DE1417" s="54"/>
      <c r="DF1417" s="54"/>
      <c r="DG1417" s="54"/>
      <c r="DH1417" s="54"/>
      <c r="DI1417" s="54"/>
      <c r="DJ1417" s="54"/>
      <c r="DK1417" s="54"/>
      <c r="DL1417" s="54"/>
      <c r="DM1417" s="54"/>
      <c r="DN1417" s="54"/>
      <c r="DO1417" s="54"/>
      <c r="DP1417" s="54"/>
      <c r="DQ1417" s="54"/>
      <c r="DR1417" s="54"/>
      <c r="DS1417" s="54"/>
      <c r="DT1417" s="54"/>
      <c r="DU1417" s="54"/>
      <c r="DV1417" s="54"/>
      <c r="DW1417" s="54"/>
      <c r="DX1417" s="54"/>
      <c r="DY1417" s="54"/>
      <c r="DZ1417" s="54"/>
      <c r="EA1417" s="54"/>
      <c r="EB1417" s="54"/>
      <c r="EC1417" s="54"/>
      <c r="ED1417" s="54"/>
      <c r="EE1417" s="54"/>
      <c r="EF1417" s="54"/>
      <c r="EG1417" s="54"/>
      <c r="EH1417" s="54"/>
      <c r="EI1417" s="54"/>
      <c r="EJ1417" s="54"/>
      <c r="EK1417" s="54"/>
      <c r="EL1417" s="54"/>
      <c r="EM1417" s="54"/>
      <c r="EN1417" s="54"/>
      <c r="EO1417" s="54"/>
      <c r="EP1417" s="54"/>
      <c r="EQ1417" s="54"/>
      <c r="ER1417" s="54"/>
      <c r="ES1417" s="54"/>
      <c r="ET1417" s="54"/>
      <c r="EU1417" s="54"/>
      <c r="EV1417" s="54"/>
      <c r="EW1417" s="54"/>
      <c r="EX1417" s="54"/>
      <c r="EY1417" s="54"/>
      <c r="EZ1417" s="54"/>
      <c r="FA1417" s="54"/>
      <c r="FB1417" s="54"/>
      <c r="FC1417" s="54"/>
      <c r="FD1417" s="54"/>
      <c r="FE1417" s="54"/>
      <c r="FF1417" s="54"/>
      <c r="FG1417" s="54"/>
      <c r="FH1417" s="54"/>
      <c r="FI1417" s="54"/>
      <c r="FJ1417" s="54"/>
      <c r="FK1417" s="54"/>
      <c r="FL1417" s="54"/>
      <c r="FM1417" s="54"/>
      <c r="FN1417" s="54"/>
      <c r="FO1417" s="54"/>
      <c r="FP1417" s="54"/>
      <c r="FQ1417" s="54"/>
      <c r="FR1417" s="54"/>
      <c r="FS1417" s="54"/>
      <c r="FT1417" s="54"/>
      <c r="FU1417" s="54"/>
      <c r="FV1417" s="54"/>
      <c r="FW1417" s="54"/>
      <c r="FX1417" s="54"/>
      <c r="FY1417" s="54"/>
      <c r="FZ1417" s="54"/>
      <c r="GA1417" s="54"/>
      <c r="GB1417" s="54"/>
      <c r="GC1417" s="54"/>
      <c r="GD1417" s="54"/>
      <c r="GE1417" s="54"/>
      <c r="GF1417" s="54"/>
      <c r="GG1417" s="54"/>
      <c r="GH1417" s="54"/>
      <c r="GI1417" s="54"/>
      <c r="GJ1417" s="54"/>
      <c r="GK1417" s="54"/>
      <c r="GL1417" s="54"/>
      <c r="GM1417" s="54"/>
      <c r="GN1417" s="54"/>
      <c r="GO1417" s="54"/>
      <c r="GP1417" s="54"/>
      <c r="GQ1417" s="54"/>
      <c r="GR1417" s="54"/>
      <c r="GS1417" s="54"/>
      <c r="GT1417" s="54"/>
      <c r="GU1417" s="54"/>
      <c r="GV1417" s="54"/>
      <c r="GW1417" s="54"/>
      <c r="GX1417" s="54"/>
      <c r="GY1417" s="54"/>
      <c r="GZ1417" s="54"/>
      <c r="HA1417" s="54"/>
      <c r="HB1417" s="54"/>
      <c r="HC1417" s="54"/>
      <c r="HD1417" s="54"/>
      <c r="HE1417" s="54"/>
      <c r="HF1417" s="54"/>
      <c r="HG1417" s="54"/>
      <c r="HH1417" s="54"/>
      <c r="HI1417" s="54"/>
      <c r="HJ1417" s="54"/>
      <c r="HK1417" s="54"/>
      <c r="HL1417" s="54"/>
      <c r="HM1417" s="54"/>
      <c r="HN1417" s="54"/>
      <c r="HO1417" s="54"/>
      <c r="HP1417" s="54"/>
      <c r="HQ1417" s="54"/>
      <c r="HR1417" s="54"/>
      <c r="HS1417" s="54"/>
      <c r="HT1417" s="54"/>
      <c r="HU1417" s="54"/>
      <c r="HV1417" s="54"/>
      <c r="HW1417" s="54"/>
      <c r="HX1417" s="54"/>
      <c r="HY1417" s="54"/>
      <c r="HZ1417" s="54"/>
      <c r="IA1417" s="54"/>
      <c r="IB1417" s="54"/>
      <c r="IC1417" s="54"/>
      <c r="ID1417" s="54"/>
      <c r="IE1417" s="54"/>
      <c r="IF1417" s="54"/>
      <c r="IG1417" s="54"/>
      <c r="IH1417" s="54"/>
      <c r="II1417" s="54"/>
      <c r="IJ1417" s="54"/>
      <c r="IK1417" s="54"/>
      <c r="IL1417" s="54"/>
      <c r="IM1417" s="54"/>
      <c r="IN1417" s="54"/>
      <c r="IO1417" s="54"/>
      <c r="IP1417" s="54"/>
      <c r="IQ1417" s="54"/>
      <c r="IR1417" s="54"/>
      <c r="IS1417" s="54"/>
      <c r="IT1417" s="54"/>
      <c r="IU1417" s="54"/>
      <c r="IV1417" s="54"/>
      <c r="IW1417" s="54"/>
      <c r="IX1417" s="54"/>
      <c r="IY1417" s="54"/>
      <c r="IZ1417" s="54"/>
      <c r="JA1417" s="16"/>
      <c r="JB1417" s="16"/>
      <c r="JC1417" s="16"/>
      <c r="JD1417" s="16"/>
    </row>
    <row r="1418" spans="1:264" s="6" customFormat="1" x14ac:dyDescent="0.25">
      <c r="A1418" s="55">
        <v>1414</v>
      </c>
      <c r="B1418" s="56">
        <f>ESTUDIANTES!B1418</f>
        <v>0</v>
      </c>
      <c r="C1418" s="56">
        <f>ESTUDIANTES!C1418</f>
        <v>0</v>
      </c>
      <c r="D1418" s="97">
        <f>ESTUDIANTES!D1418</f>
        <v>0</v>
      </c>
      <c r="E1418" s="97"/>
      <c r="F1418" s="97"/>
      <c r="G1418" s="97"/>
      <c r="H1418" s="57">
        <f>ESTUDIANTES!H1418</f>
        <v>0</v>
      </c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  <c r="AL1418" s="54"/>
      <c r="AM1418" s="54"/>
      <c r="AN1418" s="54"/>
      <c r="AO1418" s="54"/>
      <c r="AP1418" s="54"/>
      <c r="AQ1418" s="54"/>
      <c r="AR1418" s="54"/>
      <c r="AS1418" s="54"/>
      <c r="AT1418" s="54"/>
      <c r="AU1418" s="54"/>
      <c r="AV1418" s="54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  <c r="BM1418" s="54"/>
      <c r="BN1418" s="54"/>
      <c r="BO1418" s="54"/>
      <c r="BP1418" s="54"/>
      <c r="BQ1418" s="54"/>
      <c r="BR1418" s="54"/>
      <c r="BS1418" s="54"/>
      <c r="BT1418" s="54"/>
      <c r="BU1418" s="54"/>
      <c r="BV1418" s="54"/>
      <c r="BW1418" s="54"/>
      <c r="BX1418" s="54"/>
      <c r="BY1418" s="54"/>
      <c r="BZ1418" s="54"/>
      <c r="CA1418" s="54"/>
      <c r="CB1418" s="54"/>
      <c r="CC1418" s="54"/>
      <c r="CD1418" s="54"/>
      <c r="CE1418" s="54"/>
      <c r="CF1418" s="54"/>
      <c r="CG1418" s="54"/>
      <c r="CH1418" s="54"/>
      <c r="CI1418" s="54"/>
      <c r="CJ1418" s="54"/>
      <c r="CK1418" s="54"/>
      <c r="CL1418" s="54"/>
      <c r="CM1418" s="54"/>
      <c r="CN1418" s="54"/>
      <c r="CO1418" s="54"/>
      <c r="CP1418" s="54"/>
      <c r="CQ1418" s="54"/>
      <c r="CR1418" s="54"/>
      <c r="CS1418" s="54"/>
      <c r="CT1418" s="54"/>
      <c r="CU1418" s="54"/>
      <c r="CV1418" s="54"/>
      <c r="CW1418" s="54"/>
      <c r="CX1418" s="54"/>
      <c r="CY1418" s="54"/>
      <c r="CZ1418" s="54"/>
      <c r="DA1418" s="54"/>
      <c r="DB1418" s="54"/>
      <c r="DC1418" s="54"/>
      <c r="DD1418" s="54"/>
      <c r="DE1418" s="54"/>
      <c r="DF1418" s="54"/>
      <c r="DG1418" s="54"/>
      <c r="DH1418" s="54"/>
      <c r="DI1418" s="54"/>
      <c r="DJ1418" s="54"/>
      <c r="DK1418" s="54"/>
      <c r="DL1418" s="54"/>
      <c r="DM1418" s="54"/>
      <c r="DN1418" s="54"/>
      <c r="DO1418" s="54"/>
      <c r="DP1418" s="54"/>
      <c r="DQ1418" s="54"/>
      <c r="DR1418" s="54"/>
      <c r="DS1418" s="54"/>
      <c r="DT1418" s="54"/>
      <c r="DU1418" s="54"/>
      <c r="DV1418" s="54"/>
      <c r="DW1418" s="54"/>
      <c r="DX1418" s="54"/>
      <c r="DY1418" s="54"/>
      <c r="DZ1418" s="54"/>
      <c r="EA1418" s="54"/>
      <c r="EB1418" s="54"/>
      <c r="EC1418" s="54"/>
      <c r="ED1418" s="54"/>
      <c r="EE1418" s="54"/>
      <c r="EF1418" s="54"/>
      <c r="EG1418" s="54"/>
      <c r="EH1418" s="54"/>
      <c r="EI1418" s="54"/>
      <c r="EJ1418" s="54"/>
      <c r="EK1418" s="54"/>
      <c r="EL1418" s="54"/>
      <c r="EM1418" s="54"/>
      <c r="EN1418" s="54"/>
      <c r="EO1418" s="54"/>
      <c r="EP1418" s="54"/>
      <c r="EQ1418" s="54"/>
      <c r="ER1418" s="54"/>
      <c r="ES1418" s="54"/>
      <c r="ET1418" s="54"/>
      <c r="EU1418" s="54"/>
      <c r="EV1418" s="54"/>
      <c r="EW1418" s="54"/>
      <c r="EX1418" s="54"/>
      <c r="EY1418" s="54"/>
      <c r="EZ1418" s="54"/>
      <c r="FA1418" s="54"/>
      <c r="FB1418" s="54"/>
      <c r="FC1418" s="54"/>
      <c r="FD1418" s="54"/>
      <c r="FE1418" s="54"/>
      <c r="FF1418" s="54"/>
      <c r="FG1418" s="54"/>
      <c r="FH1418" s="54"/>
      <c r="FI1418" s="54"/>
      <c r="FJ1418" s="54"/>
      <c r="FK1418" s="54"/>
      <c r="FL1418" s="54"/>
      <c r="FM1418" s="54"/>
      <c r="FN1418" s="54"/>
      <c r="FO1418" s="54"/>
      <c r="FP1418" s="54"/>
      <c r="FQ1418" s="54"/>
      <c r="FR1418" s="54"/>
      <c r="FS1418" s="54"/>
      <c r="FT1418" s="54"/>
      <c r="FU1418" s="54"/>
      <c r="FV1418" s="54"/>
      <c r="FW1418" s="54"/>
      <c r="FX1418" s="54"/>
      <c r="FY1418" s="54"/>
      <c r="FZ1418" s="54"/>
      <c r="GA1418" s="54"/>
      <c r="GB1418" s="54"/>
      <c r="GC1418" s="54"/>
      <c r="GD1418" s="54"/>
      <c r="GE1418" s="54"/>
      <c r="GF1418" s="54"/>
      <c r="GG1418" s="54"/>
      <c r="GH1418" s="54"/>
      <c r="GI1418" s="54"/>
      <c r="GJ1418" s="54"/>
      <c r="GK1418" s="54"/>
      <c r="GL1418" s="54"/>
      <c r="GM1418" s="54"/>
      <c r="GN1418" s="54"/>
      <c r="GO1418" s="54"/>
      <c r="GP1418" s="54"/>
      <c r="GQ1418" s="54"/>
      <c r="GR1418" s="54"/>
      <c r="GS1418" s="54"/>
      <c r="GT1418" s="54"/>
      <c r="GU1418" s="54"/>
      <c r="GV1418" s="54"/>
      <c r="GW1418" s="54"/>
      <c r="GX1418" s="54"/>
      <c r="GY1418" s="54"/>
      <c r="GZ1418" s="54"/>
      <c r="HA1418" s="54"/>
      <c r="HB1418" s="54"/>
      <c r="HC1418" s="54"/>
      <c r="HD1418" s="54"/>
      <c r="HE1418" s="54"/>
      <c r="HF1418" s="54"/>
      <c r="HG1418" s="54"/>
      <c r="HH1418" s="54"/>
      <c r="HI1418" s="54"/>
      <c r="HJ1418" s="54"/>
      <c r="HK1418" s="54"/>
      <c r="HL1418" s="54"/>
      <c r="HM1418" s="54"/>
      <c r="HN1418" s="54"/>
      <c r="HO1418" s="54"/>
      <c r="HP1418" s="54"/>
      <c r="HQ1418" s="54"/>
      <c r="HR1418" s="54"/>
      <c r="HS1418" s="54"/>
      <c r="HT1418" s="54"/>
      <c r="HU1418" s="54"/>
      <c r="HV1418" s="54"/>
      <c r="HW1418" s="54"/>
      <c r="HX1418" s="54"/>
      <c r="HY1418" s="54"/>
      <c r="HZ1418" s="54"/>
      <c r="IA1418" s="54"/>
      <c r="IB1418" s="54"/>
      <c r="IC1418" s="54"/>
      <c r="ID1418" s="54"/>
      <c r="IE1418" s="54"/>
      <c r="IF1418" s="54"/>
      <c r="IG1418" s="54"/>
      <c r="IH1418" s="54"/>
      <c r="II1418" s="54"/>
      <c r="IJ1418" s="54"/>
      <c r="IK1418" s="54"/>
      <c r="IL1418" s="54"/>
      <c r="IM1418" s="54"/>
      <c r="IN1418" s="54"/>
      <c r="IO1418" s="54"/>
      <c r="IP1418" s="54"/>
      <c r="IQ1418" s="54"/>
      <c r="IR1418" s="54"/>
      <c r="IS1418" s="54"/>
      <c r="IT1418" s="54"/>
      <c r="IU1418" s="54"/>
      <c r="IV1418" s="54"/>
      <c r="IW1418" s="54"/>
      <c r="IX1418" s="54"/>
      <c r="IY1418" s="54"/>
      <c r="IZ1418" s="54"/>
      <c r="JA1418" s="16"/>
      <c r="JB1418" s="16"/>
      <c r="JC1418" s="16"/>
      <c r="JD1418" s="16"/>
    </row>
    <row r="1419" spans="1:264" s="6" customFormat="1" x14ac:dyDescent="0.25">
      <c r="A1419" s="55">
        <v>1415</v>
      </c>
      <c r="B1419" s="56">
        <f>ESTUDIANTES!B1419</f>
        <v>0</v>
      </c>
      <c r="C1419" s="56">
        <f>ESTUDIANTES!C1419</f>
        <v>0</v>
      </c>
      <c r="D1419" s="97">
        <f>ESTUDIANTES!D1419</f>
        <v>0</v>
      </c>
      <c r="E1419" s="97"/>
      <c r="F1419" s="97"/>
      <c r="G1419" s="97"/>
      <c r="H1419" s="57">
        <f>ESTUDIANTES!H1419</f>
        <v>0</v>
      </c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  <c r="AL1419" s="54"/>
      <c r="AM1419" s="54"/>
      <c r="AN1419" s="54"/>
      <c r="AO1419" s="54"/>
      <c r="AP1419" s="54"/>
      <c r="AQ1419" s="54"/>
      <c r="AR1419" s="54"/>
      <c r="AS1419" s="54"/>
      <c r="AT1419" s="54"/>
      <c r="AU1419" s="54"/>
      <c r="AV1419" s="54"/>
      <c r="AW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4"/>
      <c r="BI1419" s="54"/>
      <c r="BJ1419" s="54"/>
      <c r="BK1419" s="54"/>
      <c r="BL1419" s="54"/>
      <c r="BM1419" s="54"/>
      <c r="BN1419" s="54"/>
      <c r="BO1419" s="54"/>
      <c r="BP1419" s="54"/>
      <c r="BQ1419" s="54"/>
      <c r="BR1419" s="54"/>
      <c r="BS1419" s="54"/>
      <c r="BT1419" s="54"/>
      <c r="BU1419" s="54"/>
      <c r="BV1419" s="54"/>
      <c r="BW1419" s="54"/>
      <c r="BX1419" s="54"/>
      <c r="BY1419" s="54"/>
      <c r="BZ1419" s="54"/>
      <c r="CA1419" s="54"/>
      <c r="CB1419" s="54"/>
      <c r="CC1419" s="54"/>
      <c r="CD1419" s="54"/>
      <c r="CE1419" s="54"/>
      <c r="CF1419" s="54"/>
      <c r="CG1419" s="54"/>
      <c r="CH1419" s="54"/>
      <c r="CI1419" s="54"/>
      <c r="CJ1419" s="54"/>
      <c r="CK1419" s="54"/>
      <c r="CL1419" s="54"/>
      <c r="CM1419" s="54"/>
      <c r="CN1419" s="54"/>
      <c r="CO1419" s="54"/>
      <c r="CP1419" s="54"/>
      <c r="CQ1419" s="54"/>
      <c r="CR1419" s="54"/>
      <c r="CS1419" s="54"/>
      <c r="CT1419" s="54"/>
      <c r="CU1419" s="54"/>
      <c r="CV1419" s="54"/>
      <c r="CW1419" s="54"/>
      <c r="CX1419" s="54"/>
      <c r="CY1419" s="54"/>
      <c r="CZ1419" s="54"/>
      <c r="DA1419" s="54"/>
      <c r="DB1419" s="54"/>
      <c r="DC1419" s="54"/>
      <c r="DD1419" s="54"/>
      <c r="DE1419" s="54"/>
      <c r="DF1419" s="54"/>
      <c r="DG1419" s="54"/>
      <c r="DH1419" s="54"/>
      <c r="DI1419" s="54"/>
      <c r="DJ1419" s="54"/>
      <c r="DK1419" s="54"/>
      <c r="DL1419" s="54"/>
      <c r="DM1419" s="54"/>
      <c r="DN1419" s="54"/>
      <c r="DO1419" s="54"/>
      <c r="DP1419" s="54"/>
      <c r="DQ1419" s="54"/>
      <c r="DR1419" s="54"/>
      <c r="DS1419" s="54"/>
      <c r="DT1419" s="54"/>
      <c r="DU1419" s="54"/>
      <c r="DV1419" s="54"/>
      <c r="DW1419" s="54"/>
      <c r="DX1419" s="54"/>
      <c r="DY1419" s="54"/>
      <c r="DZ1419" s="54"/>
      <c r="EA1419" s="54"/>
      <c r="EB1419" s="54"/>
      <c r="EC1419" s="54"/>
      <c r="ED1419" s="54"/>
      <c r="EE1419" s="54"/>
      <c r="EF1419" s="54"/>
      <c r="EG1419" s="54"/>
      <c r="EH1419" s="54"/>
      <c r="EI1419" s="54"/>
      <c r="EJ1419" s="54"/>
      <c r="EK1419" s="54"/>
      <c r="EL1419" s="54"/>
      <c r="EM1419" s="54"/>
      <c r="EN1419" s="54"/>
      <c r="EO1419" s="54"/>
      <c r="EP1419" s="54"/>
      <c r="EQ1419" s="54"/>
      <c r="ER1419" s="54"/>
      <c r="ES1419" s="54"/>
      <c r="ET1419" s="54"/>
      <c r="EU1419" s="54"/>
      <c r="EV1419" s="54"/>
      <c r="EW1419" s="54"/>
      <c r="EX1419" s="54"/>
      <c r="EY1419" s="54"/>
      <c r="EZ1419" s="54"/>
      <c r="FA1419" s="54"/>
      <c r="FB1419" s="54"/>
      <c r="FC1419" s="54"/>
      <c r="FD1419" s="54"/>
      <c r="FE1419" s="54"/>
      <c r="FF1419" s="54"/>
      <c r="FG1419" s="54"/>
      <c r="FH1419" s="54"/>
      <c r="FI1419" s="54"/>
      <c r="FJ1419" s="54"/>
      <c r="FK1419" s="54"/>
      <c r="FL1419" s="54"/>
      <c r="FM1419" s="54"/>
      <c r="FN1419" s="54"/>
      <c r="FO1419" s="54"/>
      <c r="FP1419" s="54"/>
      <c r="FQ1419" s="54"/>
      <c r="FR1419" s="54"/>
      <c r="FS1419" s="54"/>
      <c r="FT1419" s="54"/>
      <c r="FU1419" s="54"/>
      <c r="FV1419" s="54"/>
      <c r="FW1419" s="54"/>
      <c r="FX1419" s="54"/>
      <c r="FY1419" s="54"/>
      <c r="FZ1419" s="54"/>
      <c r="GA1419" s="54"/>
      <c r="GB1419" s="54"/>
      <c r="GC1419" s="54"/>
      <c r="GD1419" s="54"/>
      <c r="GE1419" s="54"/>
      <c r="GF1419" s="54"/>
      <c r="GG1419" s="54"/>
      <c r="GH1419" s="54"/>
      <c r="GI1419" s="54"/>
      <c r="GJ1419" s="54"/>
      <c r="GK1419" s="54"/>
      <c r="GL1419" s="54"/>
      <c r="GM1419" s="54"/>
      <c r="GN1419" s="54"/>
      <c r="GO1419" s="54"/>
      <c r="GP1419" s="54"/>
      <c r="GQ1419" s="54"/>
      <c r="GR1419" s="54"/>
      <c r="GS1419" s="54"/>
      <c r="GT1419" s="54"/>
      <c r="GU1419" s="54"/>
      <c r="GV1419" s="54"/>
      <c r="GW1419" s="54"/>
      <c r="GX1419" s="54"/>
      <c r="GY1419" s="54"/>
      <c r="GZ1419" s="54"/>
      <c r="HA1419" s="54"/>
      <c r="HB1419" s="54"/>
      <c r="HC1419" s="54"/>
      <c r="HD1419" s="54"/>
      <c r="HE1419" s="54"/>
      <c r="HF1419" s="54"/>
      <c r="HG1419" s="54"/>
      <c r="HH1419" s="54"/>
      <c r="HI1419" s="54"/>
      <c r="HJ1419" s="54"/>
      <c r="HK1419" s="54"/>
      <c r="HL1419" s="54"/>
      <c r="HM1419" s="54"/>
      <c r="HN1419" s="54"/>
      <c r="HO1419" s="54"/>
      <c r="HP1419" s="54"/>
      <c r="HQ1419" s="54"/>
      <c r="HR1419" s="54"/>
      <c r="HS1419" s="54"/>
      <c r="HT1419" s="54"/>
      <c r="HU1419" s="54"/>
      <c r="HV1419" s="54"/>
      <c r="HW1419" s="54"/>
      <c r="HX1419" s="54"/>
      <c r="HY1419" s="54"/>
      <c r="HZ1419" s="54"/>
      <c r="IA1419" s="54"/>
      <c r="IB1419" s="54"/>
      <c r="IC1419" s="54"/>
      <c r="ID1419" s="54"/>
      <c r="IE1419" s="54"/>
      <c r="IF1419" s="54"/>
      <c r="IG1419" s="54"/>
      <c r="IH1419" s="54"/>
      <c r="II1419" s="54"/>
      <c r="IJ1419" s="54"/>
      <c r="IK1419" s="54"/>
      <c r="IL1419" s="54"/>
      <c r="IM1419" s="54"/>
      <c r="IN1419" s="54"/>
      <c r="IO1419" s="54"/>
      <c r="IP1419" s="54"/>
      <c r="IQ1419" s="54"/>
      <c r="IR1419" s="54"/>
      <c r="IS1419" s="54"/>
      <c r="IT1419" s="54"/>
      <c r="IU1419" s="54"/>
      <c r="IV1419" s="54"/>
      <c r="IW1419" s="54"/>
      <c r="IX1419" s="54"/>
      <c r="IY1419" s="54"/>
      <c r="IZ1419" s="54"/>
      <c r="JA1419" s="16"/>
      <c r="JB1419" s="16"/>
      <c r="JC1419" s="16"/>
      <c r="JD1419" s="16"/>
    </row>
    <row r="1420" spans="1:264" s="6" customFormat="1" x14ac:dyDescent="0.25">
      <c r="A1420" s="55">
        <v>1416</v>
      </c>
      <c r="B1420" s="56">
        <f>ESTUDIANTES!B1420</f>
        <v>0</v>
      </c>
      <c r="C1420" s="56">
        <f>ESTUDIANTES!C1420</f>
        <v>0</v>
      </c>
      <c r="D1420" s="97">
        <f>ESTUDIANTES!D1420</f>
        <v>0</v>
      </c>
      <c r="E1420" s="97"/>
      <c r="F1420" s="97"/>
      <c r="G1420" s="97"/>
      <c r="H1420" s="57">
        <f>ESTUDIANTES!H1420</f>
        <v>0</v>
      </c>
      <c r="I1420" s="54"/>
      <c r="J1420" s="54"/>
      <c r="K1420" s="54"/>
      <c r="L1420" s="54"/>
      <c r="M1420" s="54"/>
      <c r="N1420" s="54"/>
      <c r="O1420" s="54"/>
      <c r="P1420" s="54"/>
      <c r="Q1420" s="54"/>
      <c r="R1420" s="54"/>
      <c r="S1420" s="54"/>
      <c r="T1420" s="54"/>
      <c r="U1420" s="54"/>
      <c r="V1420" s="54"/>
      <c r="W1420" s="54"/>
      <c r="X1420" s="54"/>
      <c r="Y1420" s="54"/>
      <c r="Z1420" s="54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  <c r="AL1420" s="54"/>
      <c r="AM1420" s="54"/>
      <c r="AN1420" s="54"/>
      <c r="AO1420" s="54"/>
      <c r="AP1420" s="54"/>
      <c r="AQ1420" s="54"/>
      <c r="AR1420" s="54"/>
      <c r="AS1420" s="54"/>
      <c r="AT1420" s="54"/>
      <c r="AU1420" s="54"/>
      <c r="AV1420" s="54"/>
      <c r="AW1420" s="54"/>
      <c r="AX1420" s="54"/>
      <c r="AY1420" s="54"/>
      <c r="AZ1420" s="54"/>
      <c r="BA1420" s="54"/>
      <c r="BB1420" s="54"/>
      <c r="BC1420" s="54"/>
      <c r="BD1420" s="54"/>
      <c r="BE1420" s="54"/>
      <c r="BF1420" s="54"/>
      <c r="BG1420" s="54"/>
      <c r="BH1420" s="54"/>
      <c r="BI1420" s="54"/>
      <c r="BJ1420" s="54"/>
      <c r="BK1420" s="54"/>
      <c r="BL1420" s="54"/>
      <c r="BM1420" s="54"/>
      <c r="BN1420" s="54"/>
      <c r="BO1420" s="54"/>
      <c r="BP1420" s="54"/>
      <c r="BQ1420" s="54"/>
      <c r="BR1420" s="54"/>
      <c r="BS1420" s="54"/>
      <c r="BT1420" s="54"/>
      <c r="BU1420" s="54"/>
      <c r="BV1420" s="54"/>
      <c r="BW1420" s="54"/>
      <c r="BX1420" s="54"/>
      <c r="BY1420" s="54"/>
      <c r="BZ1420" s="54"/>
      <c r="CA1420" s="54"/>
      <c r="CB1420" s="54"/>
      <c r="CC1420" s="54"/>
      <c r="CD1420" s="54"/>
      <c r="CE1420" s="54"/>
      <c r="CF1420" s="54"/>
      <c r="CG1420" s="54"/>
      <c r="CH1420" s="54"/>
      <c r="CI1420" s="54"/>
      <c r="CJ1420" s="54"/>
      <c r="CK1420" s="54"/>
      <c r="CL1420" s="54"/>
      <c r="CM1420" s="54"/>
      <c r="CN1420" s="54"/>
      <c r="CO1420" s="54"/>
      <c r="CP1420" s="54"/>
      <c r="CQ1420" s="54"/>
      <c r="CR1420" s="54"/>
      <c r="CS1420" s="54"/>
      <c r="CT1420" s="54"/>
      <c r="CU1420" s="54"/>
      <c r="CV1420" s="54"/>
      <c r="CW1420" s="54"/>
      <c r="CX1420" s="54"/>
      <c r="CY1420" s="54"/>
      <c r="CZ1420" s="54"/>
      <c r="DA1420" s="54"/>
      <c r="DB1420" s="54"/>
      <c r="DC1420" s="54"/>
      <c r="DD1420" s="54"/>
      <c r="DE1420" s="54"/>
      <c r="DF1420" s="54"/>
      <c r="DG1420" s="54"/>
      <c r="DH1420" s="54"/>
      <c r="DI1420" s="54"/>
      <c r="DJ1420" s="54"/>
      <c r="DK1420" s="54"/>
      <c r="DL1420" s="54"/>
      <c r="DM1420" s="54"/>
      <c r="DN1420" s="54"/>
      <c r="DO1420" s="54"/>
      <c r="DP1420" s="54"/>
      <c r="DQ1420" s="54"/>
      <c r="DR1420" s="54"/>
      <c r="DS1420" s="54"/>
      <c r="DT1420" s="54"/>
      <c r="DU1420" s="54"/>
      <c r="DV1420" s="54"/>
      <c r="DW1420" s="54"/>
      <c r="DX1420" s="54"/>
      <c r="DY1420" s="54"/>
      <c r="DZ1420" s="54"/>
      <c r="EA1420" s="54"/>
      <c r="EB1420" s="54"/>
      <c r="EC1420" s="54"/>
      <c r="ED1420" s="54"/>
      <c r="EE1420" s="54"/>
      <c r="EF1420" s="54"/>
      <c r="EG1420" s="54"/>
      <c r="EH1420" s="54"/>
      <c r="EI1420" s="54"/>
      <c r="EJ1420" s="54"/>
      <c r="EK1420" s="54"/>
      <c r="EL1420" s="54"/>
      <c r="EM1420" s="54"/>
      <c r="EN1420" s="54"/>
      <c r="EO1420" s="54"/>
      <c r="EP1420" s="54"/>
      <c r="EQ1420" s="54"/>
      <c r="ER1420" s="54"/>
      <c r="ES1420" s="54"/>
      <c r="ET1420" s="54"/>
      <c r="EU1420" s="54"/>
      <c r="EV1420" s="54"/>
      <c r="EW1420" s="54"/>
      <c r="EX1420" s="54"/>
      <c r="EY1420" s="54"/>
      <c r="EZ1420" s="54"/>
      <c r="FA1420" s="54"/>
      <c r="FB1420" s="54"/>
      <c r="FC1420" s="54"/>
      <c r="FD1420" s="54"/>
      <c r="FE1420" s="54"/>
      <c r="FF1420" s="54"/>
      <c r="FG1420" s="54"/>
      <c r="FH1420" s="54"/>
      <c r="FI1420" s="54"/>
      <c r="FJ1420" s="54"/>
      <c r="FK1420" s="54"/>
      <c r="FL1420" s="54"/>
      <c r="FM1420" s="54"/>
      <c r="FN1420" s="54"/>
      <c r="FO1420" s="54"/>
      <c r="FP1420" s="54"/>
      <c r="FQ1420" s="54"/>
      <c r="FR1420" s="54"/>
      <c r="FS1420" s="54"/>
      <c r="FT1420" s="54"/>
      <c r="FU1420" s="54"/>
      <c r="FV1420" s="54"/>
      <c r="FW1420" s="54"/>
      <c r="FX1420" s="54"/>
      <c r="FY1420" s="54"/>
      <c r="FZ1420" s="54"/>
      <c r="GA1420" s="54"/>
      <c r="GB1420" s="54"/>
      <c r="GC1420" s="54"/>
      <c r="GD1420" s="54"/>
      <c r="GE1420" s="54"/>
      <c r="GF1420" s="54"/>
      <c r="GG1420" s="54"/>
      <c r="GH1420" s="54"/>
      <c r="GI1420" s="54"/>
      <c r="GJ1420" s="54"/>
      <c r="GK1420" s="54"/>
      <c r="GL1420" s="54"/>
      <c r="GM1420" s="54"/>
      <c r="GN1420" s="54"/>
      <c r="GO1420" s="54"/>
      <c r="GP1420" s="54"/>
      <c r="GQ1420" s="54"/>
      <c r="GR1420" s="54"/>
      <c r="GS1420" s="54"/>
      <c r="GT1420" s="54"/>
      <c r="GU1420" s="54"/>
      <c r="GV1420" s="54"/>
      <c r="GW1420" s="54"/>
      <c r="GX1420" s="54"/>
      <c r="GY1420" s="54"/>
      <c r="GZ1420" s="54"/>
      <c r="HA1420" s="54"/>
      <c r="HB1420" s="54"/>
      <c r="HC1420" s="54"/>
      <c r="HD1420" s="54"/>
      <c r="HE1420" s="54"/>
      <c r="HF1420" s="54"/>
      <c r="HG1420" s="54"/>
      <c r="HH1420" s="54"/>
      <c r="HI1420" s="54"/>
      <c r="HJ1420" s="54"/>
      <c r="HK1420" s="54"/>
      <c r="HL1420" s="54"/>
      <c r="HM1420" s="54"/>
      <c r="HN1420" s="54"/>
      <c r="HO1420" s="54"/>
      <c r="HP1420" s="54"/>
      <c r="HQ1420" s="54"/>
      <c r="HR1420" s="54"/>
      <c r="HS1420" s="54"/>
      <c r="HT1420" s="54"/>
      <c r="HU1420" s="54"/>
      <c r="HV1420" s="54"/>
      <c r="HW1420" s="54"/>
      <c r="HX1420" s="54"/>
      <c r="HY1420" s="54"/>
      <c r="HZ1420" s="54"/>
      <c r="IA1420" s="54"/>
      <c r="IB1420" s="54"/>
      <c r="IC1420" s="54"/>
      <c r="ID1420" s="54"/>
      <c r="IE1420" s="54"/>
      <c r="IF1420" s="54"/>
      <c r="IG1420" s="54"/>
      <c r="IH1420" s="54"/>
      <c r="II1420" s="54"/>
      <c r="IJ1420" s="54"/>
      <c r="IK1420" s="54"/>
      <c r="IL1420" s="54"/>
      <c r="IM1420" s="54"/>
      <c r="IN1420" s="54"/>
      <c r="IO1420" s="54"/>
      <c r="IP1420" s="54"/>
      <c r="IQ1420" s="54"/>
      <c r="IR1420" s="54"/>
      <c r="IS1420" s="54"/>
      <c r="IT1420" s="54"/>
      <c r="IU1420" s="54"/>
      <c r="IV1420" s="54"/>
      <c r="IW1420" s="54"/>
      <c r="IX1420" s="54"/>
      <c r="IY1420" s="54"/>
      <c r="IZ1420" s="54"/>
      <c r="JA1420" s="16"/>
      <c r="JB1420" s="16"/>
      <c r="JC1420" s="16"/>
      <c r="JD1420" s="16"/>
    </row>
    <row r="1421" spans="1:264" s="6" customFormat="1" x14ac:dyDescent="0.25">
      <c r="A1421" s="55">
        <v>1417</v>
      </c>
      <c r="B1421" s="56">
        <f>ESTUDIANTES!B1421</f>
        <v>0</v>
      </c>
      <c r="C1421" s="56">
        <f>ESTUDIANTES!C1421</f>
        <v>0</v>
      </c>
      <c r="D1421" s="97">
        <f>ESTUDIANTES!D1421</f>
        <v>0</v>
      </c>
      <c r="E1421" s="97"/>
      <c r="F1421" s="97"/>
      <c r="G1421" s="97"/>
      <c r="H1421" s="57">
        <f>ESTUDIANTES!H1421</f>
        <v>0</v>
      </c>
      <c r="I1421" s="54"/>
      <c r="J1421" s="54"/>
      <c r="K1421" s="54"/>
      <c r="L1421" s="54"/>
      <c r="M1421" s="54"/>
      <c r="N1421" s="54"/>
      <c r="O1421" s="54"/>
      <c r="P1421" s="54"/>
      <c r="Q1421" s="54"/>
      <c r="R1421" s="54"/>
      <c r="S1421" s="54"/>
      <c r="T1421" s="54"/>
      <c r="U1421" s="54"/>
      <c r="V1421" s="54"/>
      <c r="W1421" s="54"/>
      <c r="X1421" s="54"/>
      <c r="Y1421" s="54"/>
      <c r="Z1421" s="54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  <c r="AL1421" s="54"/>
      <c r="AM1421" s="54"/>
      <c r="AN1421" s="54"/>
      <c r="AO1421" s="54"/>
      <c r="AP1421" s="54"/>
      <c r="AQ1421" s="54"/>
      <c r="AR1421" s="54"/>
      <c r="AS1421" s="54"/>
      <c r="AT1421" s="54"/>
      <c r="AU1421" s="54"/>
      <c r="AV1421" s="54"/>
      <c r="AW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4"/>
      <c r="BI1421" s="54"/>
      <c r="BJ1421" s="54"/>
      <c r="BK1421" s="54"/>
      <c r="BL1421" s="54"/>
      <c r="BM1421" s="54"/>
      <c r="BN1421" s="54"/>
      <c r="BO1421" s="54"/>
      <c r="BP1421" s="54"/>
      <c r="BQ1421" s="54"/>
      <c r="BR1421" s="54"/>
      <c r="BS1421" s="54"/>
      <c r="BT1421" s="54"/>
      <c r="BU1421" s="54"/>
      <c r="BV1421" s="54"/>
      <c r="BW1421" s="54"/>
      <c r="BX1421" s="54"/>
      <c r="BY1421" s="54"/>
      <c r="BZ1421" s="54"/>
      <c r="CA1421" s="54"/>
      <c r="CB1421" s="54"/>
      <c r="CC1421" s="54"/>
      <c r="CD1421" s="54"/>
      <c r="CE1421" s="54"/>
      <c r="CF1421" s="54"/>
      <c r="CG1421" s="54"/>
      <c r="CH1421" s="54"/>
      <c r="CI1421" s="54"/>
      <c r="CJ1421" s="54"/>
      <c r="CK1421" s="54"/>
      <c r="CL1421" s="54"/>
      <c r="CM1421" s="54"/>
      <c r="CN1421" s="54"/>
      <c r="CO1421" s="54"/>
      <c r="CP1421" s="54"/>
      <c r="CQ1421" s="54"/>
      <c r="CR1421" s="54"/>
      <c r="CS1421" s="54"/>
      <c r="CT1421" s="54"/>
      <c r="CU1421" s="54"/>
      <c r="CV1421" s="54"/>
      <c r="CW1421" s="54"/>
      <c r="CX1421" s="54"/>
      <c r="CY1421" s="54"/>
      <c r="CZ1421" s="54"/>
      <c r="DA1421" s="54"/>
      <c r="DB1421" s="54"/>
      <c r="DC1421" s="54"/>
      <c r="DD1421" s="54"/>
      <c r="DE1421" s="54"/>
      <c r="DF1421" s="54"/>
      <c r="DG1421" s="54"/>
      <c r="DH1421" s="54"/>
      <c r="DI1421" s="54"/>
      <c r="DJ1421" s="54"/>
      <c r="DK1421" s="54"/>
      <c r="DL1421" s="54"/>
      <c r="DM1421" s="54"/>
      <c r="DN1421" s="54"/>
      <c r="DO1421" s="54"/>
      <c r="DP1421" s="54"/>
      <c r="DQ1421" s="54"/>
      <c r="DR1421" s="54"/>
      <c r="DS1421" s="54"/>
      <c r="DT1421" s="54"/>
      <c r="DU1421" s="54"/>
      <c r="DV1421" s="54"/>
      <c r="DW1421" s="54"/>
      <c r="DX1421" s="54"/>
      <c r="DY1421" s="54"/>
      <c r="DZ1421" s="54"/>
      <c r="EA1421" s="54"/>
      <c r="EB1421" s="54"/>
      <c r="EC1421" s="54"/>
      <c r="ED1421" s="54"/>
      <c r="EE1421" s="54"/>
      <c r="EF1421" s="54"/>
      <c r="EG1421" s="54"/>
      <c r="EH1421" s="54"/>
      <c r="EI1421" s="54"/>
      <c r="EJ1421" s="54"/>
      <c r="EK1421" s="54"/>
      <c r="EL1421" s="54"/>
      <c r="EM1421" s="54"/>
      <c r="EN1421" s="54"/>
      <c r="EO1421" s="54"/>
      <c r="EP1421" s="54"/>
      <c r="EQ1421" s="54"/>
      <c r="ER1421" s="54"/>
      <c r="ES1421" s="54"/>
      <c r="ET1421" s="54"/>
      <c r="EU1421" s="54"/>
      <c r="EV1421" s="54"/>
      <c r="EW1421" s="54"/>
      <c r="EX1421" s="54"/>
      <c r="EY1421" s="54"/>
      <c r="EZ1421" s="54"/>
      <c r="FA1421" s="54"/>
      <c r="FB1421" s="54"/>
      <c r="FC1421" s="54"/>
      <c r="FD1421" s="54"/>
      <c r="FE1421" s="54"/>
      <c r="FF1421" s="54"/>
      <c r="FG1421" s="54"/>
      <c r="FH1421" s="54"/>
      <c r="FI1421" s="54"/>
      <c r="FJ1421" s="54"/>
      <c r="FK1421" s="54"/>
      <c r="FL1421" s="54"/>
      <c r="FM1421" s="54"/>
      <c r="FN1421" s="54"/>
      <c r="FO1421" s="54"/>
      <c r="FP1421" s="54"/>
      <c r="FQ1421" s="54"/>
      <c r="FR1421" s="54"/>
      <c r="FS1421" s="54"/>
      <c r="FT1421" s="54"/>
      <c r="FU1421" s="54"/>
      <c r="FV1421" s="54"/>
      <c r="FW1421" s="54"/>
      <c r="FX1421" s="54"/>
      <c r="FY1421" s="54"/>
      <c r="FZ1421" s="54"/>
      <c r="GA1421" s="54"/>
      <c r="GB1421" s="54"/>
      <c r="GC1421" s="54"/>
      <c r="GD1421" s="54"/>
      <c r="GE1421" s="54"/>
      <c r="GF1421" s="54"/>
      <c r="GG1421" s="54"/>
      <c r="GH1421" s="54"/>
      <c r="GI1421" s="54"/>
      <c r="GJ1421" s="54"/>
      <c r="GK1421" s="54"/>
      <c r="GL1421" s="54"/>
      <c r="GM1421" s="54"/>
      <c r="GN1421" s="54"/>
      <c r="GO1421" s="54"/>
      <c r="GP1421" s="54"/>
      <c r="GQ1421" s="54"/>
      <c r="GR1421" s="54"/>
      <c r="GS1421" s="54"/>
      <c r="GT1421" s="54"/>
      <c r="GU1421" s="54"/>
      <c r="GV1421" s="54"/>
      <c r="GW1421" s="54"/>
      <c r="GX1421" s="54"/>
      <c r="GY1421" s="54"/>
      <c r="GZ1421" s="54"/>
      <c r="HA1421" s="54"/>
      <c r="HB1421" s="54"/>
      <c r="HC1421" s="54"/>
      <c r="HD1421" s="54"/>
      <c r="HE1421" s="54"/>
      <c r="HF1421" s="54"/>
      <c r="HG1421" s="54"/>
      <c r="HH1421" s="54"/>
      <c r="HI1421" s="54"/>
      <c r="HJ1421" s="54"/>
      <c r="HK1421" s="54"/>
      <c r="HL1421" s="54"/>
      <c r="HM1421" s="54"/>
      <c r="HN1421" s="54"/>
      <c r="HO1421" s="54"/>
      <c r="HP1421" s="54"/>
      <c r="HQ1421" s="54"/>
      <c r="HR1421" s="54"/>
      <c r="HS1421" s="54"/>
      <c r="HT1421" s="54"/>
      <c r="HU1421" s="54"/>
      <c r="HV1421" s="54"/>
      <c r="HW1421" s="54"/>
      <c r="HX1421" s="54"/>
      <c r="HY1421" s="54"/>
      <c r="HZ1421" s="54"/>
      <c r="IA1421" s="54"/>
      <c r="IB1421" s="54"/>
      <c r="IC1421" s="54"/>
      <c r="ID1421" s="54"/>
      <c r="IE1421" s="54"/>
      <c r="IF1421" s="54"/>
      <c r="IG1421" s="54"/>
      <c r="IH1421" s="54"/>
      <c r="II1421" s="54"/>
      <c r="IJ1421" s="54"/>
      <c r="IK1421" s="54"/>
      <c r="IL1421" s="54"/>
      <c r="IM1421" s="54"/>
      <c r="IN1421" s="54"/>
      <c r="IO1421" s="54"/>
      <c r="IP1421" s="54"/>
      <c r="IQ1421" s="54"/>
      <c r="IR1421" s="54"/>
      <c r="IS1421" s="54"/>
      <c r="IT1421" s="54"/>
      <c r="IU1421" s="54"/>
      <c r="IV1421" s="54"/>
      <c r="IW1421" s="54"/>
      <c r="IX1421" s="54"/>
      <c r="IY1421" s="54"/>
      <c r="IZ1421" s="54"/>
      <c r="JA1421" s="16"/>
      <c r="JB1421" s="16"/>
      <c r="JC1421" s="16"/>
      <c r="JD1421" s="16"/>
    </row>
    <row r="1422" spans="1:264" s="6" customFormat="1" x14ac:dyDescent="0.25">
      <c r="A1422" s="55">
        <v>1418</v>
      </c>
      <c r="B1422" s="56">
        <f>ESTUDIANTES!B1422</f>
        <v>0</v>
      </c>
      <c r="C1422" s="56">
        <f>ESTUDIANTES!C1422</f>
        <v>0</v>
      </c>
      <c r="D1422" s="97">
        <f>ESTUDIANTES!D1422</f>
        <v>0</v>
      </c>
      <c r="E1422" s="97"/>
      <c r="F1422" s="97"/>
      <c r="G1422" s="97"/>
      <c r="H1422" s="57">
        <f>ESTUDIANTES!H1422</f>
        <v>0</v>
      </c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  <c r="AL1422" s="54"/>
      <c r="AM1422" s="54"/>
      <c r="AN1422" s="54"/>
      <c r="AO1422" s="54"/>
      <c r="AP1422" s="54"/>
      <c r="AQ1422" s="54"/>
      <c r="AR1422" s="54"/>
      <c r="AS1422" s="54"/>
      <c r="AT1422" s="54"/>
      <c r="AU1422" s="54"/>
      <c r="AV1422" s="54"/>
      <c r="AW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4"/>
      <c r="BI1422" s="54"/>
      <c r="BJ1422" s="54"/>
      <c r="BK1422" s="54"/>
      <c r="BL1422" s="54"/>
      <c r="BM1422" s="54"/>
      <c r="BN1422" s="54"/>
      <c r="BO1422" s="54"/>
      <c r="BP1422" s="54"/>
      <c r="BQ1422" s="54"/>
      <c r="BR1422" s="54"/>
      <c r="BS1422" s="54"/>
      <c r="BT1422" s="54"/>
      <c r="BU1422" s="54"/>
      <c r="BV1422" s="54"/>
      <c r="BW1422" s="54"/>
      <c r="BX1422" s="54"/>
      <c r="BY1422" s="54"/>
      <c r="BZ1422" s="54"/>
      <c r="CA1422" s="54"/>
      <c r="CB1422" s="54"/>
      <c r="CC1422" s="54"/>
      <c r="CD1422" s="54"/>
      <c r="CE1422" s="54"/>
      <c r="CF1422" s="54"/>
      <c r="CG1422" s="54"/>
      <c r="CH1422" s="54"/>
      <c r="CI1422" s="54"/>
      <c r="CJ1422" s="54"/>
      <c r="CK1422" s="54"/>
      <c r="CL1422" s="54"/>
      <c r="CM1422" s="54"/>
      <c r="CN1422" s="54"/>
      <c r="CO1422" s="54"/>
      <c r="CP1422" s="54"/>
      <c r="CQ1422" s="54"/>
      <c r="CR1422" s="54"/>
      <c r="CS1422" s="54"/>
      <c r="CT1422" s="54"/>
      <c r="CU1422" s="54"/>
      <c r="CV1422" s="54"/>
      <c r="CW1422" s="54"/>
      <c r="CX1422" s="54"/>
      <c r="CY1422" s="54"/>
      <c r="CZ1422" s="54"/>
      <c r="DA1422" s="54"/>
      <c r="DB1422" s="54"/>
      <c r="DC1422" s="54"/>
      <c r="DD1422" s="54"/>
      <c r="DE1422" s="54"/>
      <c r="DF1422" s="54"/>
      <c r="DG1422" s="54"/>
      <c r="DH1422" s="54"/>
      <c r="DI1422" s="54"/>
      <c r="DJ1422" s="54"/>
      <c r="DK1422" s="54"/>
      <c r="DL1422" s="54"/>
      <c r="DM1422" s="54"/>
      <c r="DN1422" s="54"/>
      <c r="DO1422" s="54"/>
      <c r="DP1422" s="54"/>
      <c r="DQ1422" s="54"/>
      <c r="DR1422" s="54"/>
      <c r="DS1422" s="54"/>
      <c r="DT1422" s="54"/>
      <c r="DU1422" s="54"/>
      <c r="DV1422" s="54"/>
      <c r="DW1422" s="54"/>
      <c r="DX1422" s="54"/>
      <c r="DY1422" s="54"/>
      <c r="DZ1422" s="54"/>
      <c r="EA1422" s="54"/>
      <c r="EB1422" s="54"/>
      <c r="EC1422" s="54"/>
      <c r="ED1422" s="54"/>
      <c r="EE1422" s="54"/>
      <c r="EF1422" s="54"/>
      <c r="EG1422" s="54"/>
      <c r="EH1422" s="54"/>
      <c r="EI1422" s="54"/>
      <c r="EJ1422" s="54"/>
      <c r="EK1422" s="54"/>
      <c r="EL1422" s="54"/>
      <c r="EM1422" s="54"/>
      <c r="EN1422" s="54"/>
      <c r="EO1422" s="54"/>
      <c r="EP1422" s="54"/>
      <c r="EQ1422" s="54"/>
      <c r="ER1422" s="54"/>
      <c r="ES1422" s="54"/>
      <c r="ET1422" s="54"/>
      <c r="EU1422" s="54"/>
      <c r="EV1422" s="54"/>
      <c r="EW1422" s="54"/>
      <c r="EX1422" s="54"/>
      <c r="EY1422" s="54"/>
      <c r="EZ1422" s="54"/>
      <c r="FA1422" s="54"/>
      <c r="FB1422" s="54"/>
      <c r="FC1422" s="54"/>
      <c r="FD1422" s="54"/>
      <c r="FE1422" s="54"/>
      <c r="FF1422" s="54"/>
      <c r="FG1422" s="54"/>
      <c r="FH1422" s="54"/>
      <c r="FI1422" s="54"/>
      <c r="FJ1422" s="54"/>
      <c r="FK1422" s="54"/>
      <c r="FL1422" s="54"/>
      <c r="FM1422" s="54"/>
      <c r="FN1422" s="54"/>
      <c r="FO1422" s="54"/>
      <c r="FP1422" s="54"/>
      <c r="FQ1422" s="54"/>
      <c r="FR1422" s="54"/>
      <c r="FS1422" s="54"/>
      <c r="FT1422" s="54"/>
      <c r="FU1422" s="54"/>
      <c r="FV1422" s="54"/>
      <c r="FW1422" s="54"/>
      <c r="FX1422" s="54"/>
      <c r="FY1422" s="54"/>
      <c r="FZ1422" s="54"/>
      <c r="GA1422" s="54"/>
      <c r="GB1422" s="54"/>
      <c r="GC1422" s="54"/>
      <c r="GD1422" s="54"/>
      <c r="GE1422" s="54"/>
      <c r="GF1422" s="54"/>
      <c r="GG1422" s="54"/>
      <c r="GH1422" s="54"/>
      <c r="GI1422" s="54"/>
      <c r="GJ1422" s="54"/>
      <c r="GK1422" s="54"/>
      <c r="GL1422" s="54"/>
      <c r="GM1422" s="54"/>
      <c r="GN1422" s="54"/>
      <c r="GO1422" s="54"/>
      <c r="GP1422" s="54"/>
      <c r="GQ1422" s="54"/>
      <c r="GR1422" s="54"/>
      <c r="GS1422" s="54"/>
      <c r="GT1422" s="54"/>
      <c r="GU1422" s="54"/>
      <c r="GV1422" s="54"/>
      <c r="GW1422" s="54"/>
      <c r="GX1422" s="54"/>
      <c r="GY1422" s="54"/>
      <c r="GZ1422" s="54"/>
      <c r="HA1422" s="54"/>
      <c r="HB1422" s="54"/>
      <c r="HC1422" s="54"/>
      <c r="HD1422" s="54"/>
      <c r="HE1422" s="54"/>
      <c r="HF1422" s="54"/>
      <c r="HG1422" s="54"/>
      <c r="HH1422" s="54"/>
      <c r="HI1422" s="54"/>
      <c r="HJ1422" s="54"/>
      <c r="HK1422" s="54"/>
      <c r="HL1422" s="54"/>
      <c r="HM1422" s="54"/>
      <c r="HN1422" s="54"/>
      <c r="HO1422" s="54"/>
      <c r="HP1422" s="54"/>
      <c r="HQ1422" s="54"/>
      <c r="HR1422" s="54"/>
      <c r="HS1422" s="54"/>
      <c r="HT1422" s="54"/>
      <c r="HU1422" s="54"/>
      <c r="HV1422" s="54"/>
      <c r="HW1422" s="54"/>
      <c r="HX1422" s="54"/>
      <c r="HY1422" s="54"/>
      <c r="HZ1422" s="54"/>
      <c r="IA1422" s="54"/>
      <c r="IB1422" s="54"/>
      <c r="IC1422" s="54"/>
      <c r="ID1422" s="54"/>
      <c r="IE1422" s="54"/>
      <c r="IF1422" s="54"/>
      <c r="IG1422" s="54"/>
      <c r="IH1422" s="54"/>
      <c r="II1422" s="54"/>
      <c r="IJ1422" s="54"/>
      <c r="IK1422" s="54"/>
      <c r="IL1422" s="54"/>
      <c r="IM1422" s="54"/>
      <c r="IN1422" s="54"/>
      <c r="IO1422" s="54"/>
      <c r="IP1422" s="54"/>
      <c r="IQ1422" s="54"/>
      <c r="IR1422" s="54"/>
      <c r="IS1422" s="54"/>
      <c r="IT1422" s="54"/>
      <c r="IU1422" s="54"/>
      <c r="IV1422" s="54"/>
      <c r="IW1422" s="54"/>
      <c r="IX1422" s="54"/>
      <c r="IY1422" s="54"/>
      <c r="IZ1422" s="54"/>
      <c r="JA1422" s="16"/>
      <c r="JB1422" s="16"/>
      <c r="JC1422" s="16"/>
      <c r="JD1422" s="16"/>
    </row>
    <row r="1423" spans="1:264" s="6" customFormat="1" x14ac:dyDescent="0.25">
      <c r="A1423" s="55">
        <v>1419</v>
      </c>
      <c r="B1423" s="56">
        <f>ESTUDIANTES!B1423</f>
        <v>0</v>
      </c>
      <c r="C1423" s="56">
        <f>ESTUDIANTES!C1423</f>
        <v>0</v>
      </c>
      <c r="D1423" s="97">
        <f>ESTUDIANTES!D1423</f>
        <v>0</v>
      </c>
      <c r="E1423" s="97"/>
      <c r="F1423" s="97"/>
      <c r="G1423" s="97"/>
      <c r="H1423" s="57">
        <f>ESTUDIANTES!H1423</f>
        <v>0</v>
      </c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  <c r="AL1423" s="54"/>
      <c r="AM1423" s="54"/>
      <c r="AN1423" s="54"/>
      <c r="AO1423" s="54"/>
      <c r="AP1423" s="54"/>
      <c r="AQ1423" s="54"/>
      <c r="AR1423" s="54"/>
      <c r="AS1423" s="54"/>
      <c r="AT1423" s="54"/>
      <c r="AU1423" s="54"/>
      <c r="AV1423" s="54"/>
      <c r="AW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4"/>
      <c r="BI1423" s="54"/>
      <c r="BJ1423" s="54"/>
      <c r="BK1423" s="54"/>
      <c r="BL1423" s="54"/>
      <c r="BM1423" s="54"/>
      <c r="BN1423" s="54"/>
      <c r="BO1423" s="54"/>
      <c r="BP1423" s="54"/>
      <c r="BQ1423" s="54"/>
      <c r="BR1423" s="54"/>
      <c r="BS1423" s="54"/>
      <c r="BT1423" s="54"/>
      <c r="BU1423" s="54"/>
      <c r="BV1423" s="54"/>
      <c r="BW1423" s="54"/>
      <c r="BX1423" s="54"/>
      <c r="BY1423" s="54"/>
      <c r="BZ1423" s="54"/>
      <c r="CA1423" s="54"/>
      <c r="CB1423" s="54"/>
      <c r="CC1423" s="54"/>
      <c r="CD1423" s="54"/>
      <c r="CE1423" s="54"/>
      <c r="CF1423" s="54"/>
      <c r="CG1423" s="54"/>
      <c r="CH1423" s="54"/>
      <c r="CI1423" s="54"/>
      <c r="CJ1423" s="54"/>
      <c r="CK1423" s="54"/>
      <c r="CL1423" s="54"/>
      <c r="CM1423" s="54"/>
      <c r="CN1423" s="54"/>
      <c r="CO1423" s="54"/>
      <c r="CP1423" s="54"/>
      <c r="CQ1423" s="54"/>
      <c r="CR1423" s="54"/>
      <c r="CS1423" s="54"/>
      <c r="CT1423" s="54"/>
      <c r="CU1423" s="54"/>
      <c r="CV1423" s="54"/>
      <c r="CW1423" s="54"/>
      <c r="CX1423" s="54"/>
      <c r="CY1423" s="54"/>
      <c r="CZ1423" s="54"/>
      <c r="DA1423" s="54"/>
      <c r="DB1423" s="54"/>
      <c r="DC1423" s="54"/>
      <c r="DD1423" s="54"/>
      <c r="DE1423" s="54"/>
      <c r="DF1423" s="54"/>
      <c r="DG1423" s="54"/>
      <c r="DH1423" s="54"/>
      <c r="DI1423" s="54"/>
      <c r="DJ1423" s="54"/>
      <c r="DK1423" s="54"/>
      <c r="DL1423" s="54"/>
      <c r="DM1423" s="54"/>
      <c r="DN1423" s="54"/>
      <c r="DO1423" s="54"/>
      <c r="DP1423" s="54"/>
      <c r="DQ1423" s="54"/>
      <c r="DR1423" s="54"/>
      <c r="DS1423" s="54"/>
      <c r="DT1423" s="54"/>
      <c r="DU1423" s="54"/>
      <c r="DV1423" s="54"/>
      <c r="DW1423" s="54"/>
      <c r="DX1423" s="54"/>
      <c r="DY1423" s="54"/>
      <c r="DZ1423" s="54"/>
      <c r="EA1423" s="54"/>
      <c r="EB1423" s="54"/>
      <c r="EC1423" s="54"/>
      <c r="ED1423" s="54"/>
      <c r="EE1423" s="54"/>
      <c r="EF1423" s="54"/>
      <c r="EG1423" s="54"/>
      <c r="EH1423" s="54"/>
      <c r="EI1423" s="54"/>
      <c r="EJ1423" s="54"/>
      <c r="EK1423" s="54"/>
      <c r="EL1423" s="54"/>
      <c r="EM1423" s="54"/>
      <c r="EN1423" s="54"/>
      <c r="EO1423" s="54"/>
      <c r="EP1423" s="54"/>
      <c r="EQ1423" s="54"/>
      <c r="ER1423" s="54"/>
      <c r="ES1423" s="54"/>
      <c r="ET1423" s="54"/>
      <c r="EU1423" s="54"/>
      <c r="EV1423" s="54"/>
      <c r="EW1423" s="54"/>
      <c r="EX1423" s="54"/>
      <c r="EY1423" s="54"/>
      <c r="EZ1423" s="54"/>
      <c r="FA1423" s="54"/>
      <c r="FB1423" s="54"/>
      <c r="FC1423" s="54"/>
      <c r="FD1423" s="54"/>
      <c r="FE1423" s="54"/>
      <c r="FF1423" s="54"/>
      <c r="FG1423" s="54"/>
      <c r="FH1423" s="54"/>
      <c r="FI1423" s="54"/>
      <c r="FJ1423" s="54"/>
      <c r="FK1423" s="54"/>
      <c r="FL1423" s="54"/>
      <c r="FM1423" s="54"/>
      <c r="FN1423" s="54"/>
      <c r="FO1423" s="54"/>
      <c r="FP1423" s="54"/>
      <c r="FQ1423" s="54"/>
      <c r="FR1423" s="54"/>
      <c r="FS1423" s="54"/>
      <c r="FT1423" s="54"/>
      <c r="FU1423" s="54"/>
      <c r="FV1423" s="54"/>
      <c r="FW1423" s="54"/>
      <c r="FX1423" s="54"/>
      <c r="FY1423" s="54"/>
      <c r="FZ1423" s="54"/>
      <c r="GA1423" s="54"/>
      <c r="GB1423" s="54"/>
      <c r="GC1423" s="54"/>
      <c r="GD1423" s="54"/>
      <c r="GE1423" s="54"/>
      <c r="GF1423" s="54"/>
      <c r="GG1423" s="54"/>
      <c r="GH1423" s="54"/>
      <c r="GI1423" s="54"/>
      <c r="GJ1423" s="54"/>
      <c r="GK1423" s="54"/>
      <c r="GL1423" s="54"/>
      <c r="GM1423" s="54"/>
      <c r="GN1423" s="54"/>
      <c r="GO1423" s="54"/>
      <c r="GP1423" s="54"/>
      <c r="GQ1423" s="54"/>
      <c r="GR1423" s="54"/>
      <c r="GS1423" s="54"/>
      <c r="GT1423" s="54"/>
      <c r="GU1423" s="54"/>
      <c r="GV1423" s="54"/>
      <c r="GW1423" s="54"/>
      <c r="GX1423" s="54"/>
      <c r="GY1423" s="54"/>
      <c r="GZ1423" s="54"/>
      <c r="HA1423" s="54"/>
      <c r="HB1423" s="54"/>
      <c r="HC1423" s="54"/>
      <c r="HD1423" s="54"/>
      <c r="HE1423" s="54"/>
      <c r="HF1423" s="54"/>
      <c r="HG1423" s="54"/>
      <c r="HH1423" s="54"/>
      <c r="HI1423" s="54"/>
      <c r="HJ1423" s="54"/>
      <c r="HK1423" s="54"/>
      <c r="HL1423" s="54"/>
      <c r="HM1423" s="54"/>
      <c r="HN1423" s="54"/>
      <c r="HO1423" s="54"/>
      <c r="HP1423" s="54"/>
      <c r="HQ1423" s="54"/>
      <c r="HR1423" s="54"/>
      <c r="HS1423" s="54"/>
      <c r="HT1423" s="54"/>
      <c r="HU1423" s="54"/>
      <c r="HV1423" s="54"/>
      <c r="HW1423" s="54"/>
      <c r="HX1423" s="54"/>
      <c r="HY1423" s="54"/>
      <c r="HZ1423" s="54"/>
      <c r="IA1423" s="54"/>
      <c r="IB1423" s="54"/>
      <c r="IC1423" s="54"/>
      <c r="ID1423" s="54"/>
      <c r="IE1423" s="54"/>
      <c r="IF1423" s="54"/>
      <c r="IG1423" s="54"/>
      <c r="IH1423" s="54"/>
      <c r="II1423" s="54"/>
      <c r="IJ1423" s="54"/>
      <c r="IK1423" s="54"/>
      <c r="IL1423" s="54"/>
      <c r="IM1423" s="54"/>
      <c r="IN1423" s="54"/>
      <c r="IO1423" s="54"/>
      <c r="IP1423" s="54"/>
      <c r="IQ1423" s="54"/>
      <c r="IR1423" s="54"/>
      <c r="IS1423" s="54"/>
      <c r="IT1423" s="54"/>
      <c r="IU1423" s="54"/>
      <c r="IV1423" s="54"/>
      <c r="IW1423" s="54"/>
      <c r="IX1423" s="54"/>
      <c r="IY1423" s="54"/>
      <c r="IZ1423" s="54"/>
      <c r="JA1423" s="16"/>
      <c r="JB1423" s="16"/>
      <c r="JC1423" s="16"/>
      <c r="JD1423" s="16"/>
    </row>
    <row r="1424" spans="1:264" s="6" customFormat="1" x14ac:dyDescent="0.25">
      <c r="A1424" s="55">
        <v>1420</v>
      </c>
      <c r="B1424" s="56">
        <f>ESTUDIANTES!B1424</f>
        <v>0</v>
      </c>
      <c r="C1424" s="56">
        <f>ESTUDIANTES!C1424</f>
        <v>0</v>
      </c>
      <c r="D1424" s="97">
        <f>ESTUDIANTES!D1424</f>
        <v>0</v>
      </c>
      <c r="E1424" s="97"/>
      <c r="F1424" s="97"/>
      <c r="G1424" s="97"/>
      <c r="H1424" s="57">
        <f>ESTUDIANTES!H1424</f>
        <v>0</v>
      </c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  <c r="AL1424" s="54"/>
      <c r="AM1424" s="54"/>
      <c r="AN1424" s="54"/>
      <c r="AO1424" s="54"/>
      <c r="AP1424" s="54"/>
      <c r="AQ1424" s="54"/>
      <c r="AR1424" s="54"/>
      <c r="AS1424" s="54"/>
      <c r="AT1424" s="54"/>
      <c r="AU1424" s="54"/>
      <c r="AV1424" s="54"/>
      <c r="AW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  <c r="BM1424" s="54"/>
      <c r="BN1424" s="54"/>
      <c r="BO1424" s="54"/>
      <c r="BP1424" s="54"/>
      <c r="BQ1424" s="54"/>
      <c r="BR1424" s="54"/>
      <c r="BS1424" s="54"/>
      <c r="BT1424" s="54"/>
      <c r="BU1424" s="54"/>
      <c r="BV1424" s="54"/>
      <c r="BW1424" s="54"/>
      <c r="BX1424" s="54"/>
      <c r="BY1424" s="54"/>
      <c r="BZ1424" s="54"/>
      <c r="CA1424" s="54"/>
      <c r="CB1424" s="54"/>
      <c r="CC1424" s="54"/>
      <c r="CD1424" s="54"/>
      <c r="CE1424" s="54"/>
      <c r="CF1424" s="54"/>
      <c r="CG1424" s="54"/>
      <c r="CH1424" s="54"/>
      <c r="CI1424" s="54"/>
      <c r="CJ1424" s="54"/>
      <c r="CK1424" s="54"/>
      <c r="CL1424" s="54"/>
      <c r="CM1424" s="54"/>
      <c r="CN1424" s="54"/>
      <c r="CO1424" s="54"/>
      <c r="CP1424" s="54"/>
      <c r="CQ1424" s="54"/>
      <c r="CR1424" s="54"/>
      <c r="CS1424" s="54"/>
      <c r="CT1424" s="54"/>
      <c r="CU1424" s="54"/>
      <c r="CV1424" s="54"/>
      <c r="CW1424" s="54"/>
      <c r="CX1424" s="54"/>
      <c r="CY1424" s="54"/>
      <c r="CZ1424" s="54"/>
      <c r="DA1424" s="54"/>
      <c r="DB1424" s="54"/>
      <c r="DC1424" s="54"/>
      <c r="DD1424" s="54"/>
      <c r="DE1424" s="54"/>
      <c r="DF1424" s="54"/>
      <c r="DG1424" s="54"/>
      <c r="DH1424" s="54"/>
      <c r="DI1424" s="54"/>
      <c r="DJ1424" s="54"/>
      <c r="DK1424" s="54"/>
      <c r="DL1424" s="54"/>
      <c r="DM1424" s="54"/>
      <c r="DN1424" s="54"/>
      <c r="DO1424" s="54"/>
      <c r="DP1424" s="54"/>
      <c r="DQ1424" s="54"/>
      <c r="DR1424" s="54"/>
      <c r="DS1424" s="54"/>
      <c r="DT1424" s="54"/>
      <c r="DU1424" s="54"/>
      <c r="DV1424" s="54"/>
      <c r="DW1424" s="54"/>
      <c r="DX1424" s="54"/>
      <c r="DY1424" s="54"/>
      <c r="DZ1424" s="54"/>
      <c r="EA1424" s="54"/>
      <c r="EB1424" s="54"/>
      <c r="EC1424" s="54"/>
      <c r="ED1424" s="54"/>
      <c r="EE1424" s="54"/>
      <c r="EF1424" s="54"/>
      <c r="EG1424" s="54"/>
      <c r="EH1424" s="54"/>
      <c r="EI1424" s="54"/>
      <c r="EJ1424" s="54"/>
      <c r="EK1424" s="54"/>
      <c r="EL1424" s="54"/>
      <c r="EM1424" s="54"/>
      <c r="EN1424" s="54"/>
      <c r="EO1424" s="54"/>
      <c r="EP1424" s="54"/>
      <c r="EQ1424" s="54"/>
      <c r="ER1424" s="54"/>
      <c r="ES1424" s="54"/>
      <c r="ET1424" s="54"/>
      <c r="EU1424" s="54"/>
      <c r="EV1424" s="54"/>
      <c r="EW1424" s="54"/>
      <c r="EX1424" s="54"/>
      <c r="EY1424" s="54"/>
      <c r="EZ1424" s="54"/>
      <c r="FA1424" s="54"/>
      <c r="FB1424" s="54"/>
      <c r="FC1424" s="54"/>
      <c r="FD1424" s="54"/>
      <c r="FE1424" s="54"/>
      <c r="FF1424" s="54"/>
      <c r="FG1424" s="54"/>
      <c r="FH1424" s="54"/>
      <c r="FI1424" s="54"/>
      <c r="FJ1424" s="54"/>
      <c r="FK1424" s="54"/>
      <c r="FL1424" s="54"/>
      <c r="FM1424" s="54"/>
      <c r="FN1424" s="54"/>
      <c r="FO1424" s="54"/>
      <c r="FP1424" s="54"/>
      <c r="FQ1424" s="54"/>
      <c r="FR1424" s="54"/>
      <c r="FS1424" s="54"/>
      <c r="FT1424" s="54"/>
      <c r="FU1424" s="54"/>
      <c r="FV1424" s="54"/>
      <c r="FW1424" s="54"/>
      <c r="FX1424" s="54"/>
      <c r="FY1424" s="54"/>
      <c r="FZ1424" s="54"/>
      <c r="GA1424" s="54"/>
      <c r="GB1424" s="54"/>
      <c r="GC1424" s="54"/>
      <c r="GD1424" s="54"/>
      <c r="GE1424" s="54"/>
      <c r="GF1424" s="54"/>
      <c r="GG1424" s="54"/>
      <c r="GH1424" s="54"/>
      <c r="GI1424" s="54"/>
      <c r="GJ1424" s="54"/>
      <c r="GK1424" s="54"/>
      <c r="GL1424" s="54"/>
      <c r="GM1424" s="54"/>
      <c r="GN1424" s="54"/>
      <c r="GO1424" s="54"/>
      <c r="GP1424" s="54"/>
      <c r="GQ1424" s="54"/>
      <c r="GR1424" s="54"/>
      <c r="GS1424" s="54"/>
      <c r="GT1424" s="54"/>
      <c r="GU1424" s="54"/>
      <c r="GV1424" s="54"/>
      <c r="GW1424" s="54"/>
      <c r="GX1424" s="54"/>
      <c r="GY1424" s="54"/>
      <c r="GZ1424" s="54"/>
      <c r="HA1424" s="54"/>
      <c r="HB1424" s="54"/>
      <c r="HC1424" s="54"/>
      <c r="HD1424" s="54"/>
      <c r="HE1424" s="54"/>
      <c r="HF1424" s="54"/>
      <c r="HG1424" s="54"/>
      <c r="HH1424" s="54"/>
      <c r="HI1424" s="54"/>
      <c r="HJ1424" s="54"/>
      <c r="HK1424" s="54"/>
      <c r="HL1424" s="54"/>
      <c r="HM1424" s="54"/>
      <c r="HN1424" s="54"/>
      <c r="HO1424" s="54"/>
      <c r="HP1424" s="54"/>
      <c r="HQ1424" s="54"/>
      <c r="HR1424" s="54"/>
      <c r="HS1424" s="54"/>
      <c r="HT1424" s="54"/>
      <c r="HU1424" s="54"/>
      <c r="HV1424" s="54"/>
      <c r="HW1424" s="54"/>
      <c r="HX1424" s="54"/>
      <c r="HY1424" s="54"/>
      <c r="HZ1424" s="54"/>
      <c r="IA1424" s="54"/>
      <c r="IB1424" s="54"/>
      <c r="IC1424" s="54"/>
      <c r="ID1424" s="54"/>
      <c r="IE1424" s="54"/>
      <c r="IF1424" s="54"/>
      <c r="IG1424" s="54"/>
      <c r="IH1424" s="54"/>
      <c r="II1424" s="54"/>
      <c r="IJ1424" s="54"/>
      <c r="IK1424" s="54"/>
      <c r="IL1424" s="54"/>
      <c r="IM1424" s="54"/>
      <c r="IN1424" s="54"/>
      <c r="IO1424" s="54"/>
      <c r="IP1424" s="54"/>
      <c r="IQ1424" s="54"/>
      <c r="IR1424" s="54"/>
      <c r="IS1424" s="54"/>
      <c r="IT1424" s="54"/>
      <c r="IU1424" s="54"/>
      <c r="IV1424" s="54"/>
      <c r="IW1424" s="54"/>
      <c r="IX1424" s="54"/>
      <c r="IY1424" s="54"/>
      <c r="IZ1424" s="54"/>
      <c r="JA1424" s="16"/>
      <c r="JB1424" s="16"/>
      <c r="JC1424" s="16"/>
      <c r="JD1424" s="16"/>
    </row>
    <row r="1425" spans="1:264" s="6" customFormat="1" x14ac:dyDescent="0.25">
      <c r="A1425" s="55">
        <v>1421</v>
      </c>
      <c r="B1425" s="56">
        <f>ESTUDIANTES!B1425</f>
        <v>0</v>
      </c>
      <c r="C1425" s="56">
        <f>ESTUDIANTES!C1425</f>
        <v>0</v>
      </c>
      <c r="D1425" s="97">
        <f>ESTUDIANTES!D1425</f>
        <v>0</v>
      </c>
      <c r="E1425" s="97"/>
      <c r="F1425" s="97"/>
      <c r="G1425" s="97"/>
      <c r="H1425" s="57">
        <f>ESTUDIANTES!H1425</f>
        <v>0</v>
      </c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  <c r="AL1425" s="54"/>
      <c r="AM1425" s="54"/>
      <c r="AN1425" s="54"/>
      <c r="AO1425" s="54"/>
      <c r="AP1425" s="54"/>
      <c r="AQ1425" s="54"/>
      <c r="AR1425" s="54"/>
      <c r="AS1425" s="54"/>
      <c r="AT1425" s="54"/>
      <c r="AU1425" s="54"/>
      <c r="AV1425" s="54"/>
      <c r="AW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4"/>
      <c r="BI1425" s="54"/>
      <c r="BJ1425" s="54"/>
      <c r="BK1425" s="54"/>
      <c r="BL1425" s="54"/>
      <c r="BM1425" s="54"/>
      <c r="BN1425" s="54"/>
      <c r="BO1425" s="54"/>
      <c r="BP1425" s="54"/>
      <c r="BQ1425" s="54"/>
      <c r="BR1425" s="54"/>
      <c r="BS1425" s="54"/>
      <c r="BT1425" s="54"/>
      <c r="BU1425" s="54"/>
      <c r="BV1425" s="54"/>
      <c r="BW1425" s="54"/>
      <c r="BX1425" s="54"/>
      <c r="BY1425" s="54"/>
      <c r="BZ1425" s="54"/>
      <c r="CA1425" s="54"/>
      <c r="CB1425" s="54"/>
      <c r="CC1425" s="54"/>
      <c r="CD1425" s="54"/>
      <c r="CE1425" s="54"/>
      <c r="CF1425" s="54"/>
      <c r="CG1425" s="54"/>
      <c r="CH1425" s="54"/>
      <c r="CI1425" s="54"/>
      <c r="CJ1425" s="54"/>
      <c r="CK1425" s="54"/>
      <c r="CL1425" s="54"/>
      <c r="CM1425" s="54"/>
      <c r="CN1425" s="54"/>
      <c r="CO1425" s="54"/>
      <c r="CP1425" s="54"/>
      <c r="CQ1425" s="54"/>
      <c r="CR1425" s="54"/>
      <c r="CS1425" s="54"/>
      <c r="CT1425" s="54"/>
      <c r="CU1425" s="54"/>
      <c r="CV1425" s="54"/>
      <c r="CW1425" s="54"/>
      <c r="CX1425" s="54"/>
      <c r="CY1425" s="54"/>
      <c r="CZ1425" s="54"/>
      <c r="DA1425" s="54"/>
      <c r="DB1425" s="54"/>
      <c r="DC1425" s="54"/>
      <c r="DD1425" s="54"/>
      <c r="DE1425" s="54"/>
      <c r="DF1425" s="54"/>
      <c r="DG1425" s="54"/>
      <c r="DH1425" s="54"/>
      <c r="DI1425" s="54"/>
      <c r="DJ1425" s="54"/>
      <c r="DK1425" s="54"/>
      <c r="DL1425" s="54"/>
      <c r="DM1425" s="54"/>
      <c r="DN1425" s="54"/>
      <c r="DO1425" s="54"/>
      <c r="DP1425" s="54"/>
      <c r="DQ1425" s="54"/>
      <c r="DR1425" s="54"/>
      <c r="DS1425" s="54"/>
      <c r="DT1425" s="54"/>
      <c r="DU1425" s="54"/>
      <c r="DV1425" s="54"/>
      <c r="DW1425" s="54"/>
      <c r="DX1425" s="54"/>
      <c r="DY1425" s="54"/>
      <c r="DZ1425" s="54"/>
      <c r="EA1425" s="54"/>
      <c r="EB1425" s="54"/>
      <c r="EC1425" s="54"/>
      <c r="ED1425" s="54"/>
      <c r="EE1425" s="54"/>
      <c r="EF1425" s="54"/>
      <c r="EG1425" s="54"/>
      <c r="EH1425" s="54"/>
      <c r="EI1425" s="54"/>
      <c r="EJ1425" s="54"/>
      <c r="EK1425" s="54"/>
      <c r="EL1425" s="54"/>
      <c r="EM1425" s="54"/>
      <c r="EN1425" s="54"/>
      <c r="EO1425" s="54"/>
      <c r="EP1425" s="54"/>
      <c r="EQ1425" s="54"/>
      <c r="ER1425" s="54"/>
      <c r="ES1425" s="54"/>
      <c r="ET1425" s="54"/>
      <c r="EU1425" s="54"/>
      <c r="EV1425" s="54"/>
      <c r="EW1425" s="54"/>
      <c r="EX1425" s="54"/>
      <c r="EY1425" s="54"/>
      <c r="EZ1425" s="54"/>
      <c r="FA1425" s="54"/>
      <c r="FB1425" s="54"/>
      <c r="FC1425" s="54"/>
      <c r="FD1425" s="54"/>
      <c r="FE1425" s="54"/>
      <c r="FF1425" s="54"/>
      <c r="FG1425" s="54"/>
      <c r="FH1425" s="54"/>
      <c r="FI1425" s="54"/>
      <c r="FJ1425" s="54"/>
      <c r="FK1425" s="54"/>
      <c r="FL1425" s="54"/>
      <c r="FM1425" s="54"/>
      <c r="FN1425" s="54"/>
      <c r="FO1425" s="54"/>
      <c r="FP1425" s="54"/>
      <c r="FQ1425" s="54"/>
      <c r="FR1425" s="54"/>
      <c r="FS1425" s="54"/>
      <c r="FT1425" s="54"/>
      <c r="FU1425" s="54"/>
      <c r="FV1425" s="54"/>
      <c r="FW1425" s="54"/>
      <c r="FX1425" s="54"/>
      <c r="FY1425" s="54"/>
      <c r="FZ1425" s="54"/>
      <c r="GA1425" s="54"/>
      <c r="GB1425" s="54"/>
      <c r="GC1425" s="54"/>
      <c r="GD1425" s="54"/>
      <c r="GE1425" s="54"/>
      <c r="GF1425" s="54"/>
      <c r="GG1425" s="54"/>
      <c r="GH1425" s="54"/>
      <c r="GI1425" s="54"/>
      <c r="GJ1425" s="54"/>
      <c r="GK1425" s="54"/>
      <c r="GL1425" s="54"/>
      <c r="GM1425" s="54"/>
      <c r="GN1425" s="54"/>
      <c r="GO1425" s="54"/>
      <c r="GP1425" s="54"/>
      <c r="GQ1425" s="54"/>
      <c r="GR1425" s="54"/>
      <c r="GS1425" s="54"/>
      <c r="GT1425" s="54"/>
      <c r="GU1425" s="54"/>
      <c r="GV1425" s="54"/>
      <c r="GW1425" s="54"/>
      <c r="GX1425" s="54"/>
      <c r="GY1425" s="54"/>
      <c r="GZ1425" s="54"/>
      <c r="HA1425" s="54"/>
      <c r="HB1425" s="54"/>
      <c r="HC1425" s="54"/>
      <c r="HD1425" s="54"/>
      <c r="HE1425" s="54"/>
      <c r="HF1425" s="54"/>
      <c r="HG1425" s="54"/>
      <c r="HH1425" s="54"/>
      <c r="HI1425" s="54"/>
      <c r="HJ1425" s="54"/>
      <c r="HK1425" s="54"/>
      <c r="HL1425" s="54"/>
      <c r="HM1425" s="54"/>
      <c r="HN1425" s="54"/>
      <c r="HO1425" s="54"/>
      <c r="HP1425" s="54"/>
      <c r="HQ1425" s="54"/>
      <c r="HR1425" s="54"/>
      <c r="HS1425" s="54"/>
      <c r="HT1425" s="54"/>
      <c r="HU1425" s="54"/>
      <c r="HV1425" s="54"/>
      <c r="HW1425" s="54"/>
      <c r="HX1425" s="54"/>
      <c r="HY1425" s="54"/>
      <c r="HZ1425" s="54"/>
      <c r="IA1425" s="54"/>
      <c r="IB1425" s="54"/>
      <c r="IC1425" s="54"/>
      <c r="ID1425" s="54"/>
      <c r="IE1425" s="54"/>
      <c r="IF1425" s="54"/>
      <c r="IG1425" s="54"/>
      <c r="IH1425" s="54"/>
      <c r="II1425" s="54"/>
      <c r="IJ1425" s="54"/>
      <c r="IK1425" s="54"/>
      <c r="IL1425" s="54"/>
      <c r="IM1425" s="54"/>
      <c r="IN1425" s="54"/>
      <c r="IO1425" s="54"/>
      <c r="IP1425" s="54"/>
      <c r="IQ1425" s="54"/>
      <c r="IR1425" s="54"/>
      <c r="IS1425" s="54"/>
      <c r="IT1425" s="54"/>
      <c r="IU1425" s="54"/>
      <c r="IV1425" s="54"/>
      <c r="IW1425" s="54"/>
      <c r="IX1425" s="54"/>
      <c r="IY1425" s="54"/>
      <c r="IZ1425" s="54"/>
      <c r="JA1425" s="16"/>
      <c r="JB1425" s="16"/>
      <c r="JC1425" s="16"/>
      <c r="JD1425" s="16"/>
    </row>
    <row r="1426" spans="1:264" s="6" customFormat="1" x14ac:dyDescent="0.25">
      <c r="A1426" s="55">
        <v>1422</v>
      </c>
      <c r="B1426" s="56">
        <f>ESTUDIANTES!B1426</f>
        <v>0</v>
      </c>
      <c r="C1426" s="56">
        <f>ESTUDIANTES!C1426</f>
        <v>0</v>
      </c>
      <c r="D1426" s="97">
        <f>ESTUDIANTES!D1426</f>
        <v>0</v>
      </c>
      <c r="E1426" s="97"/>
      <c r="F1426" s="97"/>
      <c r="G1426" s="97"/>
      <c r="H1426" s="57">
        <f>ESTUDIANTES!H1426</f>
        <v>0</v>
      </c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  <c r="AL1426" s="54"/>
      <c r="AM1426" s="54"/>
      <c r="AN1426" s="54"/>
      <c r="AO1426" s="54"/>
      <c r="AP1426" s="54"/>
      <c r="AQ1426" s="54"/>
      <c r="AR1426" s="54"/>
      <c r="AS1426" s="54"/>
      <c r="AT1426" s="54"/>
      <c r="AU1426" s="54"/>
      <c r="AV1426" s="54"/>
      <c r="AW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  <c r="BM1426" s="54"/>
      <c r="BN1426" s="54"/>
      <c r="BO1426" s="54"/>
      <c r="BP1426" s="54"/>
      <c r="BQ1426" s="54"/>
      <c r="BR1426" s="54"/>
      <c r="BS1426" s="54"/>
      <c r="BT1426" s="54"/>
      <c r="BU1426" s="54"/>
      <c r="BV1426" s="54"/>
      <c r="BW1426" s="54"/>
      <c r="BX1426" s="54"/>
      <c r="BY1426" s="54"/>
      <c r="BZ1426" s="54"/>
      <c r="CA1426" s="54"/>
      <c r="CB1426" s="54"/>
      <c r="CC1426" s="54"/>
      <c r="CD1426" s="54"/>
      <c r="CE1426" s="54"/>
      <c r="CF1426" s="54"/>
      <c r="CG1426" s="54"/>
      <c r="CH1426" s="54"/>
      <c r="CI1426" s="54"/>
      <c r="CJ1426" s="54"/>
      <c r="CK1426" s="54"/>
      <c r="CL1426" s="54"/>
      <c r="CM1426" s="54"/>
      <c r="CN1426" s="54"/>
      <c r="CO1426" s="54"/>
      <c r="CP1426" s="54"/>
      <c r="CQ1426" s="54"/>
      <c r="CR1426" s="54"/>
      <c r="CS1426" s="54"/>
      <c r="CT1426" s="54"/>
      <c r="CU1426" s="54"/>
      <c r="CV1426" s="54"/>
      <c r="CW1426" s="54"/>
      <c r="CX1426" s="54"/>
      <c r="CY1426" s="54"/>
      <c r="CZ1426" s="54"/>
      <c r="DA1426" s="54"/>
      <c r="DB1426" s="54"/>
      <c r="DC1426" s="54"/>
      <c r="DD1426" s="54"/>
      <c r="DE1426" s="54"/>
      <c r="DF1426" s="54"/>
      <c r="DG1426" s="54"/>
      <c r="DH1426" s="54"/>
      <c r="DI1426" s="54"/>
      <c r="DJ1426" s="54"/>
      <c r="DK1426" s="54"/>
      <c r="DL1426" s="54"/>
      <c r="DM1426" s="54"/>
      <c r="DN1426" s="54"/>
      <c r="DO1426" s="54"/>
      <c r="DP1426" s="54"/>
      <c r="DQ1426" s="54"/>
      <c r="DR1426" s="54"/>
      <c r="DS1426" s="54"/>
      <c r="DT1426" s="54"/>
      <c r="DU1426" s="54"/>
      <c r="DV1426" s="54"/>
      <c r="DW1426" s="54"/>
      <c r="DX1426" s="54"/>
      <c r="DY1426" s="54"/>
      <c r="DZ1426" s="54"/>
      <c r="EA1426" s="54"/>
      <c r="EB1426" s="54"/>
      <c r="EC1426" s="54"/>
      <c r="ED1426" s="54"/>
      <c r="EE1426" s="54"/>
      <c r="EF1426" s="54"/>
      <c r="EG1426" s="54"/>
      <c r="EH1426" s="54"/>
      <c r="EI1426" s="54"/>
      <c r="EJ1426" s="54"/>
      <c r="EK1426" s="54"/>
      <c r="EL1426" s="54"/>
      <c r="EM1426" s="54"/>
      <c r="EN1426" s="54"/>
      <c r="EO1426" s="54"/>
      <c r="EP1426" s="54"/>
      <c r="EQ1426" s="54"/>
      <c r="ER1426" s="54"/>
      <c r="ES1426" s="54"/>
      <c r="ET1426" s="54"/>
      <c r="EU1426" s="54"/>
      <c r="EV1426" s="54"/>
      <c r="EW1426" s="54"/>
      <c r="EX1426" s="54"/>
      <c r="EY1426" s="54"/>
      <c r="EZ1426" s="54"/>
      <c r="FA1426" s="54"/>
      <c r="FB1426" s="54"/>
      <c r="FC1426" s="54"/>
      <c r="FD1426" s="54"/>
      <c r="FE1426" s="54"/>
      <c r="FF1426" s="54"/>
      <c r="FG1426" s="54"/>
      <c r="FH1426" s="54"/>
      <c r="FI1426" s="54"/>
      <c r="FJ1426" s="54"/>
      <c r="FK1426" s="54"/>
      <c r="FL1426" s="54"/>
      <c r="FM1426" s="54"/>
      <c r="FN1426" s="54"/>
      <c r="FO1426" s="54"/>
      <c r="FP1426" s="54"/>
      <c r="FQ1426" s="54"/>
      <c r="FR1426" s="54"/>
      <c r="FS1426" s="54"/>
      <c r="FT1426" s="54"/>
      <c r="FU1426" s="54"/>
      <c r="FV1426" s="54"/>
      <c r="FW1426" s="54"/>
      <c r="FX1426" s="54"/>
      <c r="FY1426" s="54"/>
      <c r="FZ1426" s="54"/>
      <c r="GA1426" s="54"/>
      <c r="GB1426" s="54"/>
      <c r="GC1426" s="54"/>
      <c r="GD1426" s="54"/>
      <c r="GE1426" s="54"/>
      <c r="GF1426" s="54"/>
      <c r="GG1426" s="54"/>
      <c r="GH1426" s="54"/>
      <c r="GI1426" s="54"/>
      <c r="GJ1426" s="54"/>
      <c r="GK1426" s="54"/>
      <c r="GL1426" s="54"/>
      <c r="GM1426" s="54"/>
      <c r="GN1426" s="54"/>
      <c r="GO1426" s="54"/>
      <c r="GP1426" s="54"/>
      <c r="GQ1426" s="54"/>
      <c r="GR1426" s="54"/>
      <c r="GS1426" s="54"/>
      <c r="GT1426" s="54"/>
      <c r="GU1426" s="54"/>
      <c r="GV1426" s="54"/>
      <c r="GW1426" s="54"/>
      <c r="GX1426" s="54"/>
      <c r="GY1426" s="54"/>
      <c r="GZ1426" s="54"/>
      <c r="HA1426" s="54"/>
      <c r="HB1426" s="54"/>
      <c r="HC1426" s="54"/>
      <c r="HD1426" s="54"/>
      <c r="HE1426" s="54"/>
      <c r="HF1426" s="54"/>
      <c r="HG1426" s="54"/>
      <c r="HH1426" s="54"/>
      <c r="HI1426" s="54"/>
      <c r="HJ1426" s="54"/>
      <c r="HK1426" s="54"/>
      <c r="HL1426" s="54"/>
      <c r="HM1426" s="54"/>
      <c r="HN1426" s="54"/>
      <c r="HO1426" s="54"/>
      <c r="HP1426" s="54"/>
      <c r="HQ1426" s="54"/>
      <c r="HR1426" s="54"/>
      <c r="HS1426" s="54"/>
      <c r="HT1426" s="54"/>
      <c r="HU1426" s="54"/>
      <c r="HV1426" s="54"/>
      <c r="HW1426" s="54"/>
      <c r="HX1426" s="54"/>
      <c r="HY1426" s="54"/>
      <c r="HZ1426" s="54"/>
      <c r="IA1426" s="54"/>
      <c r="IB1426" s="54"/>
      <c r="IC1426" s="54"/>
      <c r="ID1426" s="54"/>
      <c r="IE1426" s="54"/>
      <c r="IF1426" s="54"/>
      <c r="IG1426" s="54"/>
      <c r="IH1426" s="54"/>
      <c r="II1426" s="54"/>
      <c r="IJ1426" s="54"/>
      <c r="IK1426" s="54"/>
      <c r="IL1426" s="54"/>
      <c r="IM1426" s="54"/>
      <c r="IN1426" s="54"/>
      <c r="IO1426" s="54"/>
      <c r="IP1426" s="54"/>
      <c r="IQ1426" s="54"/>
      <c r="IR1426" s="54"/>
      <c r="IS1426" s="54"/>
      <c r="IT1426" s="54"/>
      <c r="IU1426" s="54"/>
      <c r="IV1426" s="54"/>
      <c r="IW1426" s="54"/>
      <c r="IX1426" s="54"/>
      <c r="IY1426" s="54"/>
      <c r="IZ1426" s="54"/>
      <c r="JA1426" s="16"/>
      <c r="JB1426" s="16"/>
      <c r="JC1426" s="16"/>
      <c r="JD1426" s="16"/>
    </row>
    <row r="1427" spans="1:264" s="6" customFormat="1" x14ac:dyDescent="0.25">
      <c r="A1427" s="55">
        <v>1423</v>
      </c>
      <c r="B1427" s="56">
        <f>ESTUDIANTES!B1427</f>
        <v>0</v>
      </c>
      <c r="C1427" s="56">
        <f>ESTUDIANTES!C1427</f>
        <v>0</v>
      </c>
      <c r="D1427" s="97">
        <f>ESTUDIANTES!D1427</f>
        <v>0</v>
      </c>
      <c r="E1427" s="97"/>
      <c r="F1427" s="97"/>
      <c r="G1427" s="97"/>
      <c r="H1427" s="57">
        <f>ESTUDIANTES!H1427</f>
        <v>0</v>
      </c>
      <c r="I1427" s="54"/>
      <c r="J1427" s="54"/>
      <c r="K1427" s="54"/>
      <c r="L1427" s="54"/>
      <c r="M1427" s="54"/>
      <c r="N1427" s="54"/>
      <c r="O1427" s="54"/>
      <c r="P1427" s="54"/>
      <c r="Q1427" s="54"/>
      <c r="R1427" s="54"/>
      <c r="S1427" s="54"/>
      <c r="T1427" s="54"/>
      <c r="U1427" s="54"/>
      <c r="V1427" s="54"/>
      <c r="W1427" s="54"/>
      <c r="X1427" s="54"/>
      <c r="Y1427" s="54"/>
      <c r="Z1427" s="54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  <c r="AL1427" s="54"/>
      <c r="AM1427" s="54"/>
      <c r="AN1427" s="54"/>
      <c r="AO1427" s="54"/>
      <c r="AP1427" s="54"/>
      <c r="AQ1427" s="54"/>
      <c r="AR1427" s="54"/>
      <c r="AS1427" s="54"/>
      <c r="AT1427" s="54"/>
      <c r="AU1427" s="54"/>
      <c r="AV1427" s="54"/>
      <c r="AW1427" s="54"/>
      <c r="AX1427" s="54"/>
      <c r="AY1427" s="54"/>
      <c r="AZ1427" s="54"/>
      <c r="BA1427" s="54"/>
      <c r="BB1427" s="54"/>
      <c r="BC1427" s="54"/>
      <c r="BD1427" s="54"/>
      <c r="BE1427" s="54"/>
      <c r="BF1427" s="54"/>
      <c r="BG1427" s="54"/>
      <c r="BH1427" s="54"/>
      <c r="BI1427" s="54"/>
      <c r="BJ1427" s="54"/>
      <c r="BK1427" s="54"/>
      <c r="BL1427" s="54"/>
      <c r="BM1427" s="54"/>
      <c r="BN1427" s="54"/>
      <c r="BO1427" s="54"/>
      <c r="BP1427" s="54"/>
      <c r="BQ1427" s="54"/>
      <c r="BR1427" s="54"/>
      <c r="BS1427" s="54"/>
      <c r="BT1427" s="54"/>
      <c r="BU1427" s="54"/>
      <c r="BV1427" s="54"/>
      <c r="BW1427" s="54"/>
      <c r="BX1427" s="54"/>
      <c r="BY1427" s="54"/>
      <c r="BZ1427" s="54"/>
      <c r="CA1427" s="54"/>
      <c r="CB1427" s="54"/>
      <c r="CC1427" s="54"/>
      <c r="CD1427" s="54"/>
      <c r="CE1427" s="54"/>
      <c r="CF1427" s="54"/>
      <c r="CG1427" s="54"/>
      <c r="CH1427" s="54"/>
      <c r="CI1427" s="54"/>
      <c r="CJ1427" s="54"/>
      <c r="CK1427" s="54"/>
      <c r="CL1427" s="54"/>
      <c r="CM1427" s="54"/>
      <c r="CN1427" s="54"/>
      <c r="CO1427" s="54"/>
      <c r="CP1427" s="54"/>
      <c r="CQ1427" s="54"/>
      <c r="CR1427" s="54"/>
      <c r="CS1427" s="54"/>
      <c r="CT1427" s="54"/>
      <c r="CU1427" s="54"/>
      <c r="CV1427" s="54"/>
      <c r="CW1427" s="54"/>
      <c r="CX1427" s="54"/>
      <c r="CY1427" s="54"/>
      <c r="CZ1427" s="54"/>
      <c r="DA1427" s="54"/>
      <c r="DB1427" s="54"/>
      <c r="DC1427" s="54"/>
      <c r="DD1427" s="54"/>
      <c r="DE1427" s="54"/>
      <c r="DF1427" s="54"/>
      <c r="DG1427" s="54"/>
      <c r="DH1427" s="54"/>
      <c r="DI1427" s="54"/>
      <c r="DJ1427" s="54"/>
      <c r="DK1427" s="54"/>
      <c r="DL1427" s="54"/>
      <c r="DM1427" s="54"/>
      <c r="DN1427" s="54"/>
      <c r="DO1427" s="54"/>
      <c r="DP1427" s="54"/>
      <c r="DQ1427" s="54"/>
      <c r="DR1427" s="54"/>
      <c r="DS1427" s="54"/>
      <c r="DT1427" s="54"/>
      <c r="DU1427" s="54"/>
      <c r="DV1427" s="54"/>
      <c r="DW1427" s="54"/>
      <c r="DX1427" s="54"/>
      <c r="DY1427" s="54"/>
      <c r="DZ1427" s="54"/>
      <c r="EA1427" s="54"/>
      <c r="EB1427" s="54"/>
      <c r="EC1427" s="54"/>
      <c r="ED1427" s="54"/>
      <c r="EE1427" s="54"/>
      <c r="EF1427" s="54"/>
      <c r="EG1427" s="54"/>
      <c r="EH1427" s="54"/>
      <c r="EI1427" s="54"/>
      <c r="EJ1427" s="54"/>
      <c r="EK1427" s="54"/>
      <c r="EL1427" s="54"/>
      <c r="EM1427" s="54"/>
      <c r="EN1427" s="54"/>
      <c r="EO1427" s="54"/>
      <c r="EP1427" s="54"/>
      <c r="EQ1427" s="54"/>
      <c r="ER1427" s="54"/>
      <c r="ES1427" s="54"/>
      <c r="ET1427" s="54"/>
      <c r="EU1427" s="54"/>
      <c r="EV1427" s="54"/>
      <c r="EW1427" s="54"/>
      <c r="EX1427" s="54"/>
      <c r="EY1427" s="54"/>
      <c r="EZ1427" s="54"/>
      <c r="FA1427" s="54"/>
      <c r="FB1427" s="54"/>
      <c r="FC1427" s="54"/>
      <c r="FD1427" s="54"/>
      <c r="FE1427" s="54"/>
      <c r="FF1427" s="54"/>
      <c r="FG1427" s="54"/>
      <c r="FH1427" s="54"/>
      <c r="FI1427" s="54"/>
      <c r="FJ1427" s="54"/>
      <c r="FK1427" s="54"/>
      <c r="FL1427" s="54"/>
      <c r="FM1427" s="54"/>
      <c r="FN1427" s="54"/>
      <c r="FO1427" s="54"/>
      <c r="FP1427" s="54"/>
      <c r="FQ1427" s="54"/>
      <c r="FR1427" s="54"/>
      <c r="FS1427" s="54"/>
      <c r="FT1427" s="54"/>
      <c r="FU1427" s="54"/>
      <c r="FV1427" s="54"/>
      <c r="FW1427" s="54"/>
      <c r="FX1427" s="54"/>
      <c r="FY1427" s="54"/>
      <c r="FZ1427" s="54"/>
      <c r="GA1427" s="54"/>
      <c r="GB1427" s="54"/>
      <c r="GC1427" s="54"/>
      <c r="GD1427" s="54"/>
      <c r="GE1427" s="54"/>
      <c r="GF1427" s="54"/>
      <c r="GG1427" s="54"/>
      <c r="GH1427" s="54"/>
      <c r="GI1427" s="54"/>
      <c r="GJ1427" s="54"/>
      <c r="GK1427" s="54"/>
      <c r="GL1427" s="54"/>
      <c r="GM1427" s="54"/>
      <c r="GN1427" s="54"/>
      <c r="GO1427" s="54"/>
      <c r="GP1427" s="54"/>
      <c r="GQ1427" s="54"/>
      <c r="GR1427" s="54"/>
      <c r="GS1427" s="54"/>
      <c r="GT1427" s="54"/>
      <c r="GU1427" s="54"/>
      <c r="GV1427" s="54"/>
      <c r="GW1427" s="54"/>
      <c r="GX1427" s="54"/>
      <c r="GY1427" s="54"/>
      <c r="GZ1427" s="54"/>
      <c r="HA1427" s="54"/>
      <c r="HB1427" s="54"/>
      <c r="HC1427" s="54"/>
      <c r="HD1427" s="54"/>
      <c r="HE1427" s="54"/>
      <c r="HF1427" s="54"/>
      <c r="HG1427" s="54"/>
      <c r="HH1427" s="54"/>
      <c r="HI1427" s="54"/>
      <c r="HJ1427" s="54"/>
      <c r="HK1427" s="54"/>
      <c r="HL1427" s="54"/>
      <c r="HM1427" s="54"/>
      <c r="HN1427" s="54"/>
      <c r="HO1427" s="54"/>
      <c r="HP1427" s="54"/>
      <c r="HQ1427" s="54"/>
      <c r="HR1427" s="54"/>
      <c r="HS1427" s="54"/>
      <c r="HT1427" s="54"/>
      <c r="HU1427" s="54"/>
      <c r="HV1427" s="54"/>
      <c r="HW1427" s="54"/>
      <c r="HX1427" s="54"/>
      <c r="HY1427" s="54"/>
      <c r="HZ1427" s="54"/>
      <c r="IA1427" s="54"/>
      <c r="IB1427" s="54"/>
      <c r="IC1427" s="54"/>
      <c r="ID1427" s="54"/>
      <c r="IE1427" s="54"/>
      <c r="IF1427" s="54"/>
      <c r="IG1427" s="54"/>
      <c r="IH1427" s="54"/>
      <c r="II1427" s="54"/>
      <c r="IJ1427" s="54"/>
      <c r="IK1427" s="54"/>
      <c r="IL1427" s="54"/>
      <c r="IM1427" s="54"/>
      <c r="IN1427" s="54"/>
      <c r="IO1427" s="54"/>
      <c r="IP1427" s="54"/>
      <c r="IQ1427" s="54"/>
      <c r="IR1427" s="54"/>
      <c r="IS1427" s="54"/>
      <c r="IT1427" s="54"/>
      <c r="IU1427" s="54"/>
      <c r="IV1427" s="54"/>
      <c r="IW1427" s="54"/>
      <c r="IX1427" s="54"/>
      <c r="IY1427" s="54"/>
      <c r="IZ1427" s="54"/>
      <c r="JA1427" s="16"/>
      <c r="JB1427" s="16"/>
      <c r="JC1427" s="16"/>
      <c r="JD1427" s="16"/>
    </row>
    <row r="1428" spans="1:264" s="6" customFormat="1" x14ac:dyDescent="0.25">
      <c r="A1428" s="55">
        <v>1424</v>
      </c>
      <c r="B1428" s="56">
        <f>ESTUDIANTES!B1428</f>
        <v>0</v>
      </c>
      <c r="C1428" s="56">
        <f>ESTUDIANTES!C1428</f>
        <v>0</v>
      </c>
      <c r="D1428" s="97">
        <f>ESTUDIANTES!D1428</f>
        <v>0</v>
      </c>
      <c r="E1428" s="97"/>
      <c r="F1428" s="97"/>
      <c r="G1428" s="97"/>
      <c r="H1428" s="57">
        <f>ESTUDIANTES!H1428</f>
        <v>0</v>
      </c>
      <c r="I1428" s="54"/>
      <c r="J1428" s="54"/>
      <c r="K1428" s="54"/>
      <c r="L1428" s="54"/>
      <c r="M1428" s="54"/>
      <c r="N1428" s="54"/>
      <c r="O1428" s="54"/>
      <c r="P1428" s="54"/>
      <c r="Q1428" s="54"/>
      <c r="R1428" s="54"/>
      <c r="S1428" s="54"/>
      <c r="T1428" s="54"/>
      <c r="U1428" s="54"/>
      <c r="V1428" s="54"/>
      <c r="W1428" s="54"/>
      <c r="X1428" s="54"/>
      <c r="Y1428" s="54"/>
      <c r="Z1428" s="54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  <c r="AL1428" s="54"/>
      <c r="AM1428" s="54"/>
      <c r="AN1428" s="54"/>
      <c r="AO1428" s="54"/>
      <c r="AP1428" s="54"/>
      <c r="AQ1428" s="54"/>
      <c r="AR1428" s="54"/>
      <c r="AS1428" s="54"/>
      <c r="AT1428" s="54"/>
      <c r="AU1428" s="54"/>
      <c r="AV1428" s="54"/>
      <c r="AW1428" s="54"/>
      <c r="AX1428" s="54"/>
      <c r="AY1428" s="54"/>
      <c r="AZ1428" s="54"/>
      <c r="BA1428" s="54"/>
      <c r="BB1428" s="54"/>
      <c r="BC1428" s="54"/>
      <c r="BD1428" s="54"/>
      <c r="BE1428" s="54"/>
      <c r="BF1428" s="54"/>
      <c r="BG1428" s="54"/>
      <c r="BH1428" s="54"/>
      <c r="BI1428" s="54"/>
      <c r="BJ1428" s="54"/>
      <c r="BK1428" s="54"/>
      <c r="BL1428" s="54"/>
      <c r="BM1428" s="54"/>
      <c r="BN1428" s="54"/>
      <c r="BO1428" s="54"/>
      <c r="BP1428" s="54"/>
      <c r="BQ1428" s="54"/>
      <c r="BR1428" s="54"/>
      <c r="BS1428" s="54"/>
      <c r="BT1428" s="54"/>
      <c r="BU1428" s="54"/>
      <c r="BV1428" s="54"/>
      <c r="BW1428" s="54"/>
      <c r="BX1428" s="54"/>
      <c r="BY1428" s="54"/>
      <c r="BZ1428" s="54"/>
      <c r="CA1428" s="54"/>
      <c r="CB1428" s="54"/>
      <c r="CC1428" s="54"/>
      <c r="CD1428" s="54"/>
      <c r="CE1428" s="54"/>
      <c r="CF1428" s="54"/>
      <c r="CG1428" s="54"/>
      <c r="CH1428" s="54"/>
      <c r="CI1428" s="54"/>
      <c r="CJ1428" s="54"/>
      <c r="CK1428" s="54"/>
      <c r="CL1428" s="54"/>
      <c r="CM1428" s="54"/>
      <c r="CN1428" s="54"/>
      <c r="CO1428" s="54"/>
      <c r="CP1428" s="54"/>
      <c r="CQ1428" s="54"/>
      <c r="CR1428" s="54"/>
      <c r="CS1428" s="54"/>
      <c r="CT1428" s="54"/>
      <c r="CU1428" s="54"/>
      <c r="CV1428" s="54"/>
      <c r="CW1428" s="54"/>
      <c r="CX1428" s="54"/>
      <c r="CY1428" s="54"/>
      <c r="CZ1428" s="54"/>
      <c r="DA1428" s="54"/>
      <c r="DB1428" s="54"/>
      <c r="DC1428" s="54"/>
      <c r="DD1428" s="54"/>
      <c r="DE1428" s="54"/>
      <c r="DF1428" s="54"/>
      <c r="DG1428" s="54"/>
      <c r="DH1428" s="54"/>
      <c r="DI1428" s="54"/>
      <c r="DJ1428" s="54"/>
      <c r="DK1428" s="54"/>
      <c r="DL1428" s="54"/>
      <c r="DM1428" s="54"/>
      <c r="DN1428" s="54"/>
      <c r="DO1428" s="54"/>
      <c r="DP1428" s="54"/>
      <c r="DQ1428" s="54"/>
      <c r="DR1428" s="54"/>
      <c r="DS1428" s="54"/>
      <c r="DT1428" s="54"/>
      <c r="DU1428" s="54"/>
      <c r="DV1428" s="54"/>
      <c r="DW1428" s="54"/>
      <c r="DX1428" s="54"/>
      <c r="DY1428" s="54"/>
      <c r="DZ1428" s="54"/>
      <c r="EA1428" s="54"/>
      <c r="EB1428" s="54"/>
      <c r="EC1428" s="54"/>
      <c r="ED1428" s="54"/>
      <c r="EE1428" s="54"/>
      <c r="EF1428" s="54"/>
      <c r="EG1428" s="54"/>
      <c r="EH1428" s="54"/>
      <c r="EI1428" s="54"/>
      <c r="EJ1428" s="54"/>
      <c r="EK1428" s="54"/>
      <c r="EL1428" s="54"/>
      <c r="EM1428" s="54"/>
      <c r="EN1428" s="54"/>
      <c r="EO1428" s="54"/>
      <c r="EP1428" s="54"/>
      <c r="EQ1428" s="54"/>
      <c r="ER1428" s="54"/>
      <c r="ES1428" s="54"/>
      <c r="ET1428" s="54"/>
      <c r="EU1428" s="54"/>
      <c r="EV1428" s="54"/>
      <c r="EW1428" s="54"/>
      <c r="EX1428" s="54"/>
      <c r="EY1428" s="54"/>
      <c r="EZ1428" s="54"/>
      <c r="FA1428" s="54"/>
      <c r="FB1428" s="54"/>
      <c r="FC1428" s="54"/>
      <c r="FD1428" s="54"/>
      <c r="FE1428" s="54"/>
      <c r="FF1428" s="54"/>
      <c r="FG1428" s="54"/>
      <c r="FH1428" s="54"/>
      <c r="FI1428" s="54"/>
      <c r="FJ1428" s="54"/>
      <c r="FK1428" s="54"/>
      <c r="FL1428" s="54"/>
      <c r="FM1428" s="54"/>
      <c r="FN1428" s="54"/>
      <c r="FO1428" s="54"/>
      <c r="FP1428" s="54"/>
      <c r="FQ1428" s="54"/>
      <c r="FR1428" s="54"/>
      <c r="FS1428" s="54"/>
      <c r="FT1428" s="54"/>
      <c r="FU1428" s="54"/>
      <c r="FV1428" s="54"/>
      <c r="FW1428" s="54"/>
      <c r="FX1428" s="54"/>
      <c r="FY1428" s="54"/>
      <c r="FZ1428" s="54"/>
      <c r="GA1428" s="54"/>
      <c r="GB1428" s="54"/>
      <c r="GC1428" s="54"/>
      <c r="GD1428" s="54"/>
      <c r="GE1428" s="54"/>
      <c r="GF1428" s="54"/>
      <c r="GG1428" s="54"/>
      <c r="GH1428" s="54"/>
      <c r="GI1428" s="54"/>
      <c r="GJ1428" s="54"/>
      <c r="GK1428" s="54"/>
      <c r="GL1428" s="54"/>
      <c r="GM1428" s="54"/>
      <c r="GN1428" s="54"/>
      <c r="GO1428" s="54"/>
      <c r="GP1428" s="54"/>
      <c r="GQ1428" s="54"/>
      <c r="GR1428" s="54"/>
      <c r="GS1428" s="54"/>
      <c r="GT1428" s="54"/>
      <c r="GU1428" s="54"/>
      <c r="GV1428" s="54"/>
      <c r="GW1428" s="54"/>
      <c r="GX1428" s="54"/>
      <c r="GY1428" s="54"/>
      <c r="GZ1428" s="54"/>
      <c r="HA1428" s="54"/>
      <c r="HB1428" s="54"/>
      <c r="HC1428" s="54"/>
      <c r="HD1428" s="54"/>
      <c r="HE1428" s="54"/>
      <c r="HF1428" s="54"/>
      <c r="HG1428" s="54"/>
      <c r="HH1428" s="54"/>
      <c r="HI1428" s="54"/>
      <c r="HJ1428" s="54"/>
      <c r="HK1428" s="54"/>
      <c r="HL1428" s="54"/>
      <c r="HM1428" s="54"/>
      <c r="HN1428" s="54"/>
      <c r="HO1428" s="54"/>
      <c r="HP1428" s="54"/>
      <c r="HQ1428" s="54"/>
      <c r="HR1428" s="54"/>
      <c r="HS1428" s="54"/>
      <c r="HT1428" s="54"/>
      <c r="HU1428" s="54"/>
      <c r="HV1428" s="54"/>
      <c r="HW1428" s="54"/>
      <c r="HX1428" s="54"/>
      <c r="HY1428" s="54"/>
      <c r="HZ1428" s="54"/>
      <c r="IA1428" s="54"/>
      <c r="IB1428" s="54"/>
      <c r="IC1428" s="54"/>
      <c r="ID1428" s="54"/>
      <c r="IE1428" s="54"/>
      <c r="IF1428" s="54"/>
      <c r="IG1428" s="54"/>
      <c r="IH1428" s="54"/>
      <c r="II1428" s="54"/>
      <c r="IJ1428" s="54"/>
      <c r="IK1428" s="54"/>
      <c r="IL1428" s="54"/>
      <c r="IM1428" s="54"/>
      <c r="IN1428" s="54"/>
      <c r="IO1428" s="54"/>
      <c r="IP1428" s="54"/>
      <c r="IQ1428" s="54"/>
      <c r="IR1428" s="54"/>
      <c r="IS1428" s="54"/>
      <c r="IT1428" s="54"/>
      <c r="IU1428" s="54"/>
      <c r="IV1428" s="54"/>
      <c r="IW1428" s="54"/>
      <c r="IX1428" s="54"/>
      <c r="IY1428" s="54"/>
      <c r="IZ1428" s="54"/>
      <c r="JA1428" s="16"/>
      <c r="JB1428" s="16"/>
      <c r="JC1428" s="16"/>
      <c r="JD1428" s="16"/>
    </row>
    <row r="1429" spans="1:264" s="6" customFormat="1" x14ac:dyDescent="0.25">
      <c r="A1429" s="55">
        <v>1425</v>
      </c>
      <c r="B1429" s="56">
        <f>ESTUDIANTES!B1429</f>
        <v>0</v>
      </c>
      <c r="C1429" s="56">
        <f>ESTUDIANTES!C1429</f>
        <v>0</v>
      </c>
      <c r="D1429" s="97">
        <f>ESTUDIANTES!D1429</f>
        <v>0</v>
      </c>
      <c r="E1429" s="97"/>
      <c r="F1429" s="97"/>
      <c r="G1429" s="97"/>
      <c r="H1429" s="57">
        <f>ESTUDIANTES!H1429</f>
        <v>0</v>
      </c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  <c r="AL1429" s="54"/>
      <c r="AM1429" s="54"/>
      <c r="AN1429" s="54"/>
      <c r="AO1429" s="54"/>
      <c r="AP1429" s="54"/>
      <c r="AQ1429" s="54"/>
      <c r="AR1429" s="54"/>
      <c r="AS1429" s="54"/>
      <c r="AT1429" s="54"/>
      <c r="AU1429" s="54"/>
      <c r="AV1429" s="54"/>
      <c r="AW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4"/>
      <c r="BI1429" s="54"/>
      <c r="BJ1429" s="54"/>
      <c r="BK1429" s="54"/>
      <c r="BL1429" s="54"/>
      <c r="BM1429" s="54"/>
      <c r="BN1429" s="54"/>
      <c r="BO1429" s="54"/>
      <c r="BP1429" s="54"/>
      <c r="BQ1429" s="54"/>
      <c r="BR1429" s="54"/>
      <c r="BS1429" s="54"/>
      <c r="BT1429" s="54"/>
      <c r="BU1429" s="54"/>
      <c r="BV1429" s="54"/>
      <c r="BW1429" s="54"/>
      <c r="BX1429" s="54"/>
      <c r="BY1429" s="54"/>
      <c r="BZ1429" s="54"/>
      <c r="CA1429" s="54"/>
      <c r="CB1429" s="54"/>
      <c r="CC1429" s="54"/>
      <c r="CD1429" s="54"/>
      <c r="CE1429" s="54"/>
      <c r="CF1429" s="54"/>
      <c r="CG1429" s="54"/>
      <c r="CH1429" s="54"/>
      <c r="CI1429" s="54"/>
      <c r="CJ1429" s="54"/>
      <c r="CK1429" s="54"/>
      <c r="CL1429" s="54"/>
      <c r="CM1429" s="54"/>
      <c r="CN1429" s="54"/>
      <c r="CO1429" s="54"/>
      <c r="CP1429" s="54"/>
      <c r="CQ1429" s="54"/>
      <c r="CR1429" s="54"/>
      <c r="CS1429" s="54"/>
      <c r="CT1429" s="54"/>
      <c r="CU1429" s="54"/>
      <c r="CV1429" s="54"/>
      <c r="CW1429" s="54"/>
      <c r="CX1429" s="54"/>
      <c r="CY1429" s="54"/>
      <c r="CZ1429" s="54"/>
      <c r="DA1429" s="54"/>
      <c r="DB1429" s="54"/>
      <c r="DC1429" s="54"/>
      <c r="DD1429" s="54"/>
      <c r="DE1429" s="54"/>
      <c r="DF1429" s="54"/>
      <c r="DG1429" s="54"/>
      <c r="DH1429" s="54"/>
      <c r="DI1429" s="54"/>
      <c r="DJ1429" s="54"/>
      <c r="DK1429" s="54"/>
      <c r="DL1429" s="54"/>
      <c r="DM1429" s="54"/>
      <c r="DN1429" s="54"/>
      <c r="DO1429" s="54"/>
      <c r="DP1429" s="54"/>
      <c r="DQ1429" s="54"/>
      <c r="DR1429" s="54"/>
      <c r="DS1429" s="54"/>
      <c r="DT1429" s="54"/>
      <c r="DU1429" s="54"/>
      <c r="DV1429" s="54"/>
      <c r="DW1429" s="54"/>
      <c r="DX1429" s="54"/>
      <c r="DY1429" s="54"/>
      <c r="DZ1429" s="54"/>
      <c r="EA1429" s="54"/>
      <c r="EB1429" s="54"/>
      <c r="EC1429" s="54"/>
      <c r="ED1429" s="54"/>
      <c r="EE1429" s="54"/>
      <c r="EF1429" s="54"/>
      <c r="EG1429" s="54"/>
      <c r="EH1429" s="54"/>
      <c r="EI1429" s="54"/>
      <c r="EJ1429" s="54"/>
      <c r="EK1429" s="54"/>
      <c r="EL1429" s="54"/>
      <c r="EM1429" s="54"/>
      <c r="EN1429" s="54"/>
      <c r="EO1429" s="54"/>
      <c r="EP1429" s="54"/>
      <c r="EQ1429" s="54"/>
      <c r="ER1429" s="54"/>
      <c r="ES1429" s="54"/>
      <c r="ET1429" s="54"/>
      <c r="EU1429" s="54"/>
      <c r="EV1429" s="54"/>
      <c r="EW1429" s="54"/>
      <c r="EX1429" s="54"/>
      <c r="EY1429" s="54"/>
      <c r="EZ1429" s="54"/>
      <c r="FA1429" s="54"/>
      <c r="FB1429" s="54"/>
      <c r="FC1429" s="54"/>
      <c r="FD1429" s="54"/>
      <c r="FE1429" s="54"/>
      <c r="FF1429" s="54"/>
      <c r="FG1429" s="54"/>
      <c r="FH1429" s="54"/>
      <c r="FI1429" s="54"/>
      <c r="FJ1429" s="54"/>
      <c r="FK1429" s="54"/>
      <c r="FL1429" s="54"/>
      <c r="FM1429" s="54"/>
      <c r="FN1429" s="54"/>
      <c r="FO1429" s="54"/>
      <c r="FP1429" s="54"/>
      <c r="FQ1429" s="54"/>
      <c r="FR1429" s="54"/>
      <c r="FS1429" s="54"/>
      <c r="FT1429" s="54"/>
      <c r="FU1429" s="54"/>
      <c r="FV1429" s="54"/>
      <c r="FW1429" s="54"/>
      <c r="FX1429" s="54"/>
      <c r="FY1429" s="54"/>
      <c r="FZ1429" s="54"/>
      <c r="GA1429" s="54"/>
      <c r="GB1429" s="54"/>
      <c r="GC1429" s="54"/>
      <c r="GD1429" s="54"/>
      <c r="GE1429" s="54"/>
      <c r="GF1429" s="54"/>
      <c r="GG1429" s="54"/>
      <c r="GH1429" s="54"/>
      <c r="GI1429" s="54"/>
      <c r="GJ1429" s="54"/>
      <c r="GK1429" s="54"/>
      <c r="GL1429" s="54"/>
      <c r="GM1429" s="54"/>
      <c r="GN1429" s="54"/>
      <c r="GO1429" s="54"/>
      <c r="GP1429" s="54"/>
      <c r="GQ1429" s="54"/>
      <c r="GR1429" s="54"/>
      <c r="GS1429" s="54"/>
      <c r="GT1429" s="54"/>
      <c r="GU1429" s="54"/>
      <c r="GV1429" s="54"/>
      <c r="GW1429" s="54"/>
      <c r="GX1429" s="54"/>
      <c r="GY1429" s="54"/>
      <c r="GZ1429" s="54"/>
      <c r="HA1429" s="54"/>
      <c r="HB1429" s="54"/>
      <c r="HC1429" s="54"/>
      <c r="HD1429" s="54"/>
      <c r="HE1429" s="54"/>
      <c r="HF1429" s="54"/>
      <c r="HG1429" s="54"/>
      <c r="HH1429" s="54"/>
      <c r="HI1429" s="54"/>
      <c r="HJ1429" s="54"/>
      <c r="HK1429" s="54"/>
      <c r="HL1429" s="54"/>
      <c r="HM1429" s="54"/>
      <c r="HN1429" s="54"/>
      <c r="HO1429" s="54"/>
      <c r="HP1429" s="54"/>
      <c r="HQ1429" s="54"/>
      <c r="HR1429" s="54"/>
      <c r="HS1429" s="54"/>
      <c r="HT1429" s="54"/>
      <c r="HU1429" s="54"/>
      <c r="HV1429" s="54"/>
      <c r="HW1429" s="54"/>
      <c r="HX1429" s="54"/>
      <c r="HY1429" s="54"/>
      <c r="HZ1429" s="54"/>
      <c r="IA1429" s="54"/>
      <c r="IB1429" s="54"/>
      <c r="IC1429" s="54"/>
      <c r="ID1429" s="54"/>
      <c r="IE1429" s="54"/>
      <c r="IF1429" s="54"/>
      <c r="IG1429" s="54"/>
      <c r="IH1429" s="54"/>
      <c r="II1429" s="54"/>
      <c r="IJ1429" s="54"/>
      <c r="IK1429" s="54"/>
      <c r="IL1429" s="54"/>
      <c r="IM1429" s="54"/>
      <c r="IN1429" s="54"/>
      <c r="IO1429" s="54"/>
      <c r="IP1429" s="54"/>
      <c r="IQ1429" s="54"/>
      <c r="IR1429" s="54"/>
      <c r="IS1429" s="54"/>
      <c r="IT1429" s="54"/>
      <c r="IU1429" s="54"/>
      <c r="IV1429" s="54"/>
      <c r="IW1429" s="54"/>
      <c r="IX1429" s="54"/>
      <c r="IY1429" s="54"/>
      <c r="IZ1429" s="54"/>
      <c r="JA1429" s="16"/>
      <c r="JB1429" s="16"/>
      <c r="JC1429" s="16"/>
      <c r="JD1429" s="16"/>
    </row>
    <row r="1430" spans="1:264" s="6" customFormat="1" x14ac:dyDescent="0.25">
      <c r="A1430" s="55">
        <v>1426</v>
      </c>
      <c r="B1430" s="56">
        <f>ESTUDIANTES!B1430</f>
        <v>0</v>
      </c>
      <c r="C1430" s="56">
        <f>ESTUDIANTES!C1430</f>
        <v>0</v>
      </c>
      <c r="D1430" s="97">
        <f>ESTUDIANTES!D1430</f>
        <v>0</v>
      </c>
      <c r="E1430" s="97"/>
      <c r="F1430" s="97"/>
      <c r="G1430" s="97"/>
      <c r="H1430" s="57">
        <f>ESTUDIANTES!H1430</f>
        <v>0</v>
      </c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  <c r="AL1430" s="54"/>
      <c r="AM1430" s="54"/>
      <c r="AN1430" s="54"/>
      <c r="AO1430" s="54"/>
      <c r="AP1430" s="54"/>
      <c r="AQ1430" s="54"/>
      <c r="AR1430" s="54"/>
      <c r="AS1430" s="54"/>
      <c r="AT1430" s="54"/>
      <c r="AU1430" s="54"/>
      <c r="AV1430" s="54"/>
      <c r="AW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4"/>
      <c r="BI1430" s="54"/>
      <c r="BJ1430" s="54"/>
      <c r="BK1430" s="54"/>
      <c r="BL1430" s="54"/>
      <c r="BM1430" s="54"/>
      <c r="BN1430" s="54"/>
      <c r="BO1430" s="54"/>
      <c r="BP1430" s="54"/>
      <c r="BQ1430" s="54"/>
      <c r="BR1430" s="54"/>
      <c r="BS1430" s="54"/>
      <c r="BT1430" s="54"/>
      <c r="BU1430" s="54"/>
      <c r="BV1430" s="54"/>
      <c r="BW1430" s="54"/>
      <c r="BX1430" s="54"/>
      <c r="BY1430" s="54"/>
      <c r="BZ1430" s="54"/>
      <c r="CA1430" s="54"/>
      <c r="CB1430" s="54"/>
      <c r="CC1430" s="54"/>
      <c r="CD1430" s="54"/>
      <c r="CE1430" s="54"/>
      <c r="CF1430" s="54"/>
      <c r="CG1430" s="54"/>
      <c r="CH1430" s="54"/>
      <c r="CI1430" s="54"/>
      <c r="CJ1430" s="54"/>
      <c r="CK1430" s="54"/>
      <c r="CL1430" s="54"/>
      <c r="CM1430" s="54"/>
      <c r="CN1430" s="54"/>
      <c r="CO1430" s="54"/>
      <c r="CP1430" s="54"/>
      <c r="CQ1430" s="54"/>
      <c r="CR1430" s="54"/>
      <c r="CS1430" s="54"/>
      <c r="CT1430" s="54"/>
      <c r="CU1430" s="54"/>
      <c r="CV1430" s="54"/>
      <c r="CW1430" s="54"/>
      <c r="CX1430" s="54"/>
      <c r="CY1430" s="54"/>
      <c r="CZ1430" s="54"/>
      <c r="DA1430" s="54"/>
      <c r="DB1430" s="54"/>
      <c r="DC1430" s="54"/>
      <c r="DD1430" s="54"/>
      <c r="DE1430" s="54"/>
      <c r="DF1430" s="54"/>
      <c r="DG1430" s="54"/>
      <c r="DH1430" s="54"/>
      <c r="DI1430" s="54"/>
      <c r="DJ1430" s="54"/>
      <c r="DK1430" s="54"/>
      <c r="DL1430" s="54"/>
      <c r="DM1430" s="54"/>
      <c r="DN1430" s="54"/>
      <c r="DO1430" s="54"/>
      <c r="DP1430" s="54"/>
      <c r="DQ1430" s="54"/>
      <c r="DR1430" s="54"/>
      <c r="DS1430" s="54"/>
      <c r="DT1430" s="54"/>
      <c r="DU1430" s="54"/>
      <c r="DV1430" s="54"/>
      <c r="DW1430" s="54"/>
      <c r="DX1430" s="54"/>
      <c r="DY1430" s="54"/>
      <c r="DZ1430" s="54"/>
      <c r="EA1430" s="54"/>
      <c r="EB1430" s="54"/>
      <c r="EC1430" s="54"/>
      <c r="ED1430" s="54"/>
      <c r="EE1430" s="54"/>
      <c r="EF1430" s="54"/>
      <c r="EG1430" s="54"/>
      <c r="EH1430" s="54"/>
      <c r="EI1430" s="54"/>
      <c r="EJ1430" s="54"/>
      <c r="EK1430" s="54"/>
      <c r="EL1430" s="54"/>
      <c r="EM1430" s="54"/>
      <c r="EN1430" s="54"/>
      <c r="EO1430" s="54"/>
      <c r="EP1430" s="54"/>
      <c r="EQ1430" s="54"/>
      <c r="ER1430" s="54"/>
      <c r="ES1430" s="54"/>
      <c r="ET1430" s="54"/>
      <c r="EU1430" s="54"/>
      <c r="EV1430" s="54"/>
      <c r="EW1430" s="54"/>
      <c r="EX1430" s="54"/>
      <c r="EY1430" s="54"/>
      <c r="EZ1430" s="54"/>
      <c r="FA1430" s="54"/>
      <c r="FB1430" s="54"/>
      <c r="FC1430" s="54"/>
      <c r="FD1430" s="54"/>
      <c r="FE1430" s="54"/>
      <c r="FF1430" s="54"/>
      <c r="FG1430" s="54"/>
      <c r="FH1430" s="54"/>
      <c r="FI1430" s="54"/>
      <c r="FJ1430" s="54"/>
      <c r="FK1430" s="54"/>
      <c r="FL1430" s="54"/>
      <c r="FM1430" s="54"/>
      <c r="FN1430" s="54"/>
      <c r="FO1430" s="54"/>
      <c r="FP1430" s="54"/>
      <c r="FQ1430" s="54"/>
      <c r="FR1430" s="54"/>
      <c r="FS1430" s="54"/>
      <c r="FT1430" s="54"/>
      <c r="FU1430" s="54"/>
      <c r="FV1430" s="54"/>
      <c r="FW1430" s="54"/>
      <c r="FX1430" s="54"/>
      <c r="FY1430" s="54"/>
      <c r="FZ1430" s="54"/>
      <c r="GA1430" s="54"/>
      <c r="GB1430" s="54"/>
      <c r="GC1430" s="54"/>
      <c r="GD1430" s="54"/>
      <c r="GE1430" s="54"/>
      <c r="GF1430" s="54"/>
      <c r="GG1430" s="54"/>
      <c r="GH1430" s="54"/>
      <c r="GI1430" s="54"/>
      <c r="GJ1430" s="54"/>
      <c r="GK1430" s="54"/>
      <c r="GL1430" s="54"/>
      <c r="GM1430" s="54"/>
      <c r="GN1430" s="54"/>
      <c r="GO1430" s="54"/>
      <c r="GP1430" s="54"/>
      <c r="GQ1430" s="54"/>
      <c r="GR1430" s="54"/>
      <c r="GS1430" s="54"/>
      <c r="GT1430" s="54"/>
      <c r="GU1430" s="54"/>
      <c r="GV1430" s="54"/>
      <c r="GW1430" s="54"/>
      <c r="GX1430" s="54"/>
      <c r="GY1430" s="54"/>
      <c r="GZ1430" s="54"/>
      <c r="HA1430" s="54"/>
      <c r="HB1430" s="54"/>
      <c r="HC1430" s="54"/>
      <c r="HD1430" s="54"/>
      <c r="HE1430" s="54"/>
      <c r="HF1430" s="54"/>
      <c r="HG1430" s="54"/>
      <c r="HH1430" s="54"/>
      <c r="HI1430" s="54"/>
      <c r="HJ1430" s="54"/>
      <c r="HK1430" s="54"/>
      <c r="HL1430" s="54"/>
      <c r="HM1430" s="54"/>
      <c r="HN1430" s="54"/>
      <c r="HO1430" s="54"/>
      <c r="HP1430" s="54"/>
      <c r="HQ1430" s="54"/>
      <c r="HR1430" s="54"/>
      <c r="HS1430" s="54"/>
      <c r="HT1430" s="54"/>
      <c r="HU1430" s="54"/>
      <c r="HV1430" s="54"/>
      <c r="HW1430" s="54"/>
      <c r="HX1430" s="54"/>
      <c r="HY1430" s="54"/>
      <c r="HZ1430" s="54"/>
      <c r="IA1430" s="54"/>
      <c r="IB1430" s="54"/>
      <c r="IC1430" s="54"/>
      <c r="ID1430" s="54"/>
      <c r="IE1430" s="54"/>
      <c r="IF1430" s="54"/>
      <c r="IG1430" s="54"/>
      <c r="IH1430" s="54"/>
      <c r="II1430" s="54"/>
      <c r="IJ1430" s="54"/>
      <c r="IK1430" s="54"/>
      <c r="IL1430" s="54"/>
      <c r="IM1430" s="54"/>
      <c r="IN1430" s="54"/>
      <c r="IO1430" s="54"/>
      <c r="IP1430" s="54"/>
      <c r="IQ1430" s="54"/>
      <c r="IR1430" s="54"/>
      <c r="IS1430" s="54"/>
      <c r="IT1430" s="54"/>
      <c r="IU1430" s="54"/>
      <c r="IV1430" s="54"/>
      <c r="IW1430" s="54"/>
      <c r="IX1430" s="54"/>
      <c r="IY1430" s="54"/>
      <c r="IZ1430" s="54"/>
      <c r="JA1430" s="16"/>
      <c r="JB1430" s="16"/>
      <c r="JC1430" s="16"/>
      <c r="JD1430" s="16"/>
    </row>
    <row r="1431" spans="1:264" s="6" customFormat="1" x14ac:dyDescent="0.25">
      <c r="A1431" s="55">
        <v>1427</v>
      </c>
      <c r="B1431" s="56">
        <f>ESTUDIANTES!B1431</f>
        <v>0</v>
      </c>
      <c r="C1431" s="56">
        <f>ESTUDIANTES!C1431</f>
        <v>0</v>
      </c>
      <c r="D1431" s="97">
        <f>ESTUDIANTES!D1431</f>
        <v>0</v>
      </c>
      <c r="E1431" s="97"/>
      <c r="F1431" s="97"/>
      <c r="G1431" s="97"/>
      <c r="H1431" s="57">
        <f>ESTUDIANTES!H1431</f>
        <v>0</v>
      </c>
      <c r="I1431" s="54"/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  <c r="AL1431" s="54"/>
      <c r="AM1431" s="54"/>
      <c r="AN1431" s="54"/>
      <c r="AO1431" s="54"/>
      <c r="AP1431" s="54"/>
      <c r="AQ1431" s="54"/>
      <c r="AR1431" s="54"/>
      <c r="AS1431" s="54"/>
      <c r="AT1431" s="54"/>
      <c r="AU1431" s="54"/>
      <c r="AV1431" s="54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  <c r="BM1431" s="54"/>
      <c r="BN1431" s="54"/>
      <c r="BO1431" s="54"/>
      <c r="BP1431" s="54"/>
      <c r="BQ1431" s="54"/>
      <c r="BR1431" s="54"/>
      <c r="BS1431" s="54"/>
      <c r="BT1431" s="54"/>
      <c r="BU1431" s="54"/>
      <c r="BV1431" s="54"/>
      <c r="BW1431" s="54"/>
      <c r="BX1431" s="54"/>
      <c r="BY1431" s="54"/>
      <c r="BZ1431" s="54"/>
      <c r="CA1431" s="54"/>
      <c r="CB1431" s="54"/>
      <c r="CC1431" s="54"/>
      <c r="CD1431" s="54"/>
      <c r="CE1431" s="54"/>
      <c r="CF1431" s="54"/>
      <c r="CG1431" s="54"/>
      <c r="CH1431" s="54"/>
      <c r="CI1431" s="54"/>
      <c r="CJ1431" s="54"/>
      <c r="CK1431" s="54"/>
      <c r="CL1431" s="54"/>
      <c r="CM1431" s="54"/>
      <c r="CN1431" s="54"/>
      <c r="CO1431" s="54"/>
      <c r="CP1431" s="54"/>
      <c r="CQ1431" s="54"/>
      <c r="CR1431" s="54"/>
      <c r="CS1431" s="54"/>
      <c r="CT1431" s="54"/>
      <c r="CU1431" s="54"/>
      <c r="CV1431" s="54"/>
      <c r="CW1431" s="54"/>
      <c r="CX1431" s="54"/>
      <c r="CY1431" s="54"/>
      <c r="CZ1431" s="54"/>
      <c r="DA1431" s="54"/>
      <c r="DB1431" s="54"/>
      <c r="DC1431" s="54"/>
      <c r="DD1431" s="54"/>
      <c r="DE1431" s="54"/>
      <c r="DF1431" s="54"/>
      <c r="DG1431" s="54"/>
      <c r="DH1431" s="54"/>
      <c r="DI1431" s="54"/>
      <c r="DJ1431" s="54"/>
      <c r="DK1431" s="54"/>
      <c r="DL1431" s="54"/>
      <c r="DM1431" s="54"/>
      <c r="DN1431" s="54"/>
      <c r="DO1431" s="54"/>
      <c r="DP1431" s="54"/>
      <c r="DQ1431" s="54"/>
      <c r="DR1431" s="54"/>
      <c r="DS1431" s="54"/>
      <c r="DT1431" s="54"/>
      <c r="DU1431" s="54"/>
      <c r="DV1431" s="54"/>
      <c r="DW1431" s="54"/>
      <c r="DX1431" s="54"/>
      <c r="DY1431" s="54"/>
      <c r="DZ1431" s="54"/>
      <c r="EA1431" s="54"/>
      <c r="EB1431" s="54"/>
      <c r="EC1431" s="54"/>
      <c r="ED1431" s="54"/>
      <c r="EE1431" s="54"/>
      <c r="EF1431" s="54"/>
      <c r="EG1431" s="54"/>
      <c r="EH1431" s="54"/>
      <c r="EI1431" s="54"/>
      <c r="EJ1431" s="54"/>
      <c r="EK1431" s="54"/>
      <c r="EL1431" s="54"/>
      <c r="EM1431" s="54"/>
      <c r="EN1431" s="54"/>
      <c r="EO1431" s="54"/>
      <c r="EP1431" s="54"/>
      <c r="EQ1431" s="54"/>
      <c r="ER1431" s="54"/>
      <c r="ES1431" s="54"/>
      <c r="ET1431" s="54"/>
      <c r="EU1431" s="54"/>
      <c r="EV1431" s="54"/>
      <c r="EW1431" s="54"/>
      <c r="EX1431" s="54"/>
      <c r="EY1431" s="54"/>
      <c r="EZ1431" s="54"/>
      <c r="FA1431" s="54"/>
      <c r="FB1431" s="54"/>
      <c r="FC1431" s="54"/>
      <c r="FD1431" s="54"/>
      <c r="FE1431" s="54"/>
      <c r="FF1431" s="54"/>
      <c r="FG1431" s="54"/>
      <c r="FH1431" s="54"/>
      <c r="FI1431" s="54"/>
      <c r="FJ1431" s="54"/>
      <c r="FK1431" s="54"/>
      <c r="FL1431" s="54"/>
      <c r="FM1431" s="54"/>
      <c r="FN1431" s="54"/>
      <c r="FO1431" s="54"/>
      <c r="FP1431" s="54"/>
      <c r="FQ1431" s="54"/>
      <c r="FR1431" s="54"/>
      <c r="FS1431" s="54"/>
      <c r="FT1431" s="54"/>
      <c r="FU1431" s="54"/>
      <c r="FV1431" s="54"/>
      <c r="FW1431" s="54"/>
      <c r="FX1431" s="54"/>
      <c r="FY1431" s="54"/>
      <c r="FZ1431" s="54"/>
      <c r="GA1431" s="54"/>
      <c r="GB1431" s="54"/>
      <c r="GC1431" s="54"/>
      <c r="GD1431" s="54"/>
      <c r="GE1431" s="54"/>
      <c r="GF1431" s="54"/>
      <c r="GG1431" s="54"/>
      <c r="GH1431" s="54"/>
      <c r="GI1431" s="54"/>
      <c r="GJ1431" s="54"/>
      <c r="GK1431" s="54"/>
      <c r="GL1431" s="54"/>
      <c r="GM1431" s="54"/>
      <c r="GN1431" s="54"/>
      <c r="GO1431" s="54"/>
      <c r="GP1431" s="54"/>
      <c r="GQ1431" s="54"/>
      <c r="GR1431" s="54"/>
      <c r="GS1431" s="54"/>
      <c r="GT1431" s="54"/>
      <c r="GU1431" s="54"/>
      <c r="GV1431" s="54"/>
      <c r="GW1431" s="54"/>
      <c r="GX1431" s="54"/>
      <c r="GY1431" s="54"/>
      <c r="GZ1431" s="54"/>
      <c r="HA1431" s="54"/>
      <c r="HB1431" s="54"/>
      <c r="HC1431" s="54"/>
      <c r="HD1431" s="54"/>
      <c r="HE1431" s="54"/>
      <c r="HF1431" s="54"/>
      <c r="HG1431" s="54"/>
      <c r="HH1431" s="54"/>
      <c r="HI1431" s="54"/>
      <c r="HJ1431" s="54"/>
      <c r="HK1431" s="54"/>
      <c r="HL1431" s="54"/>
      <c r="HM1431" s="54"/>
      <c r="HN1431" s="54"/>
      <c r="HO1431" s="54"/>
      <c r="HP1431" s="54"/>
      <c r="HQ1431" s="54"/>
      <c r="HR1431" s="54"/>
      <c r="HS1431" s="54"/>
      <c r="HT1431" s="54"/>
      <c r="HU1431" s="54"/>
      <c r="HV1431" s="54"/>
      <c r="HW1431" s="54"/>
      <c r="HX1431" s="54"/>
      <c r="HY1431" s="54"/>
      <c r="HZ1431" s="54"/>
      <c r="IA1431" s="54"/>
      <c r="IB1431" s="54"/>
      <c r="IC1431" s="54"/>
      <c r="ID1431" s="54"/>
      <c r="IE1431" s="54"/>
      <c r="IF1431" s="54"/>
      <c r="IG1431" s="54"/>
      <c r="IH1431" s="54"/>
      <c r="II1431" s="54"/>
      <c r="IJ1431" s="54"/>
      <c r="IK1431" s="54"/>
      <c r="IL1431" s="54"/>
      <c r="IM1431" s="54"/>
      <c r="IN1431" s="54"/>
      <c r="IO1431" s="54"/>
      <c r="IP1431" s="54"/>
      <c r="IQ1431" s="54"/>
      <c r="IR1431" s="54"/>
      <c r="IS1431" s="54"/>
      <c r="IT1431" s="54"/>
      <c r="IU1431" s="54"/>
      <c r="IV1431" s="54"/>
      <c r="IW1431" s="54"/>
      <c r="IX1431" s="54"/>
      <c r="IY1431" s="54"/>
      <c r="IZ1431" s="54"/>
      <c r="JA1431" s="16"/>
      <c r="JB1431" s="16"/>
      <c r="JC1431" s="16"/>
      <c r="JD1431" s="16"/>
    </row>
    <row r="1432" spans="1:264" s="6" customFormat="1" x14ac:dyDescent="0.25">
      <c r="A1432" s="55">
        <v>1428</v>
      </c>
      <c r="B1432" s="56">
        <f>ESTUDIANTES!B1432</f>
        <v>0</v>
      </c>
      <c r="C1432" s="56">
        <f>ESTUDIANTES!C1432</f>
        <v>0</v>
      </c>
      <c r="D1432" s="97">
        <f>ESTUDIANTES!D1432</f>
        <v>0</v>
      </c>
      <c r="E1432" s="97"/>
      <c r="F1432" s="97"/>
      <c r="G1432" s="97"/>
      <c r="H1432" s="57">
        <f>ESTUDIANTES!H1432</f>
        <v>0</v>
      </c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  <c r="AL1432" s="54"/>
      <c r="AM1432" s="54"/>
      <c r="AN1432" s="54"/>
      <c r="AO1432" s="54"/>
      <c r="AP1432" s="54"/>
      <c r="AQ1432" s="54"/>
      <c r="AR1432" s="54"/>
      <c r="AS1432" s="54"/>
      <c r="AT1432" s="54"/>
      <c r="AU1432" s="54"/>
      <c r="AV1432" s="54"/>
      <c r="AW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4"/>
      <c r="BI1432" s="54"/>
      <c r="BJ1432" s="54"/>
      <c r="BK1432" s="54"/>
      <c r="BL1432" s="54"/>
      <c r="BM1432" s="54"/>
      <c r="BN1432" s="54"/>
      <c r="BO1432" s="54"/>
      <c r="BP1432" s="54"/>
      <c r="BQ1432" s="54"/>
      <c r="BR1432" s="54"/>
      <c r="BS1432" s="54"/>
      <c r="BT1432" s="54"/>
      <c r="BU1432" s="54"/>
      <c r="BV1432" s="54"/>
      <c r="BW1432" s="54"/>
      <c r="BX1432" s="54"/>
      <c r="BY1432" s="54"/>
      <c r="BZ1432" s="54"/>
      <c r="CA1432" s="54"/>
      <c r="CB1432" s="54"/>
      <c r="CC1432" s="54"/>
      <c r="CD1432" s="54"/>
      <c r="CE1432" s="54"/>
      <c r="CF1432" s="54"/>
      <c r="CG1432" s="54"/>
      <c r="CH1432" s="54"/>
      <c r="CI1432" s="54"/>
      <c r="CJ1432" s="54"/>
      <c r="CK1432" s="54"/>
      <c r="CL1432" s="54"/>
      <c r="CM1432" s="54"/>
      <c r="CN1432" s="54"/>
      <c r="CO1432" s="54"/>
      <c r="CP1432" s="54"/>
      <c r="CQ1432" s="54"/>
      <c r="CR1432" s="54"/>
      <c r="CS1432" s="54"/>
      <c r="CT1432" s="54"/>
      <c r="CU1432" s="54"/>
      <c r="CV1432" s="54"/>
      <c r="CW1432" s="54"/>
      <c r="CX1432" s="54"/>
      <c r="CY1432" s="54"/>
      <c r="CZ1432" s="54"/>
      <c r="DA1432" s="54"/>
      <c r="DB1432" s="54"/>
      <c r="DC1432" s="54"/>
      <c r="DD1432" s="54"/>
      <c r="DE1432" s="54"/>
      <c r="DF1432" s="54"/>
      <c r="DG1432" s="54"/>
      <c r="DH1432" s="54"/>
      <c r="DI1432" s="54"/>
      <c r="DJ1432" s="54"/>
      <c r="DK1432" s="54"/>
      <c r="DL1432" s="54"/>
      <c r="DM1432" s="54"/>
      <c r="DN1432" s="54"/>
      <c r="DO1432" s="54"/>
      <c r="DP1432" s="54"/>
      <c r="DQ1432" s="54"/>
      <c r="DR1432" s="54"/>
      <c r="DS1432" s="54"/>
      <c r="DT1432" s="54"/>
      <c r="DU1432" s="54"/>
      <c r="DV1432" s="54"/>
      <c r="DW1432" s="54"/>
      <c r="DX1432" s="54"/>
      <c r="DY1432" s="54"/>
      <c r="DZ1432" s="54"/>
      <c r="EA1432" s="54"/>
      <c r="EB1432" s="54"/>
      <c r="EC1432" s="54"/>
      <c r="ED1432" s="54"/>
      <c r="EE1432" s="54"/>
      <c r="EF1432" s="54"/>
      <c r="EG1432" s="54"/>
      <c r="EH1432" s="54"/>
      <c r="EI1432" s="54"/>
      <c r="EJ1432" s="54"/>
      <c r="EK1432" s="54"/>
      <c r="EL1432" s="54"/>
      <c r="EM1432" s="54"/>
      <c r="EN1432" s="54"/>
      <c r="EO1432" s="54"/>
      <c r="EP1432" s="54"/>
      <c r="EQ1432" s="54"/>
      <c r="ER1432" s="54"/>
      <c r="ES1432" s="54"/>
      <c r="ET1432" s="54"/>
      <c r="EU1432" s="54"/>
      <c r="EV1432" s="54"/>
      <c r="EW1432" s="54"/>
      <c r="EX1432" s="54"/>
      <c r="EY1432" s="54"/>
      <c r="EZ1432" s="54"/>
      <c r="FA1432" s="54"/>
      <c r="FB1432" s="54"/>
      <c r="FC1432" s="54"/>
      <c r="FD1432" s="54"/>
      <c r="FE1432" s="54"/>
      <c r="FF1432" s="54"/>
      <c r="FG1432" s="54"/>
      <c r="FH1432" s="54"/>
      <c r="FI1432" s="54"/>
      <c r="FJ1432" s="54"/>
      <c r="FK1432" s="54"/>
      <c r="FL1432" s="54"/>
      <c r="FM1432" s="54"/>
      <c r="FN1432" s="54"/>
      <c r="FO1432" s="54"/>
      <c r="FP1432" s="54"/>
      <c r="FQ1432" s="54"/>
      <c r="FR1432" s="54"/>
      <c r="FS1432" s="54"/>
      <c r="FT1432" s="54"/>
      <c r="FU1432" s="54"/>
      <c r="FV1432" s="54"/>
      <c r="FW1432" s="54"/>
      <c r="FX1432" s="54"/>
      <c r="FY1432" s="54"/>
      <c r="FZ1432" s="54"/>
      <c r="GA1432" s="54"/>
      <c r="GB1432" s="54"/>
      <c r="GC1432" s="54"/>
      <c r="GD1432" s="54"/>
      <c r="GE1432" s="54"/>
      <c r="GF1432" s="54"/>
      <c r="GG1432" s="54"/>
      <c r="GH1432" s="54"/>
      <c r="GI1432" s="54"/>
      <c r="GJ1432" s="54"/>
      <c r="GK1432" s="54"/>
      <c r="GL1432" s="54"/>
      <c r="GM1432" s="54"/>
      <c r="GN1432" s="54"/>
      <c r="GO1432" s="54"/>
      <c r="GP1432" s="54"/>
      <c r="GQ1432" s="54"/>
      <c r="GR1432" s="54"/>
      <c r="GS1432" s="54"/>
      <c r="GT1432" s="54"/>
      <c r="GU1432" s="54"/>
      <c r="GV1432" s="54"/>
      <c r="GW1432" s="54"/>
      <c r="GX1432" s="54"/>
      <c r="GY1432" s="54"/>
      <c r="GZ1432" s="54"/>
      <c r="HA1432" s="54"/>
      <c r="HB1432" s="54"/>
      <c r="HC1432" s="54"/>
      <c r="HD1432" s="54"/>
      <c r="HE1432" s="54"/>
      <c r="HF1432" s="54"/>
      <c r="HG1432" s="54"/>
      <c r="HH1432" s="54"/>
      <c r="HI1432" s="54"/>
      <c r="HJ1432" s="54"/>
      <c r="HK1432" s="54"/>
      <c r="HL1432" s="54"/>
      <c r="HM1432" s="54"/>
      <c r="HN1432" s="54"/>
      <c r="HO1432" s="54"/>
      <c r="HP1432" s="54"/>
      <c r="HQ1432" s="54"/>
      <c r="HR1432" s="54"/>
      <c r="HS1432" s="54"/>
      <c r="HT1432" s="54"/>
      <c r="HU1432" s="54"/>
      <c r="HV1432" s="54"/>
      <c r="HW1432" s="54"/>
      <c r="HX1432" s="54"/>
      <c r="HY1432" s="54"/>
      <c r="HZ1432" s="54"/>
      <c r="IA1432" s="54"/>
      <c r="IB1432" s="54"/>
      <c r="IC1432" s="54"/>
      <c r="ID1432" s="54"/>
      <c r="IE1432" s="54"/>
      <c r="IF1432" s="54"/>
      <c r="IG1432" s="54"/>
      <c r="IH1432" s="54"/>
      <c r="II1432" s="54"/>
      <c r="IJ1432" s="54"/>
      <c r="IK1432" s="54"/>
      <c r="IL1432" s="54"/>
      <c r="IM1432" s="54"/>
      <c r="IN1432" s="54"/>
      <c r="IO1432" s="54"/>
      <c r="IP1432" s="54"/>
      <c r="IQ1432" s="54"/>
      <c r="IR1432" s="54"/>
      <c r="IS1432" s="54"/>
      <c r="IT1432" s="54"/>
      <c r="IU1432" s="54"/>
      <c r="IV1432" s="54"/>
      <c r="IW1432" s="54"/>
      <c r="IX1432" s="54"/>
      <c r="IY1432" s="54"/>
      <c r="IZ1432" s="54"/>
      <c r="JA1432" s="16"/>
      <c r="JB1432" s="16"/>
      <c r="JC1432" s="16"/>
      <c r="JD1432" s="16"/>
    </row>
    <row r="1433" spans="1:264" s="6" customFormat="1" x14ac:dyDescent="0.25">
      <c r="A1433" s="55">
        <v>1429</v>
      </c>
      <c r="B1433" s="56">
        <f>ESTUDIANTES!B1433</f>
        <v>0</v>
      </c>
      <c r="C1433" s="56">
        <f>ESTUDIANTES!C1433</f>
        <v>0</v>
      </c>
      <c r="D1433" s="97">
        <f>ESTUDIANTES!D1433</f>
        <v>0</v>
      </c>
      <c r="E1433" s="97"/>
      <c r="F1433" s="97"/>
      <c r="G1433" s="97"/>
      <c r="H1433" s="57">
        <f>ESTUDIANTES!H1433</f>
        <v>0</v>
      </c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  <c r="AL1433" s="54"/>
      <c r="AM1433" s="54"/>
      <c r="AN1433" s="54"/>
      <c r="AO1433" s="54"/>
      <c r="AP1433" s="54"/>
      <c r="AQ1433" s="54"/>
      <c r="AR1433" s="54"/>
      <c r="AS1433" s="54"/>
      <c r="AT1433" s="54"/>
      <c r="AU1433" s="54"/>
      <c r="AV1433" s="54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4"/>
      <c r="BW1433" s="54"/>
      <c r="BX1433" s="54"/>
      <c r="BY1433" s="54"/>
      <c r="BZ1433" s="54"/>
      <c r="CA1433" s="54"/>
      <c r="CB1433" s="54"/>
      <c r="CC1433" s="54"/>
      <c r="CD1433" s="54"/>
      <c r="CE1433" s="54"/>
      <c r="CF1433" s="54"/>
      <c r="CG1433" s="54"/>
      <c r="CH1433" s="54"/>
      <c r="CI1433" s="54"/>
      <c r="CJ1433" s="54"/>
      <c r="CK1433" s="54"/>
      <c r="CL1433" s="54"/>
      <c r="CM1433" s="54"/>
      <c r="CN1433" s="54"/>
      <c r="CO1433" s="54"/>
      <c r="CP1433" s="54"/>
      <c r="CQ1433" s="54"/>
      <c r="CR1433" s="54"/>
      <c r="CS1433" s="54"/>
      <c r="CT1433" s="54"/>
      <c r="CU1433" s="54"/>
      <c r="CV1433" s="54"/>
      <c r="CW1433" s="54"/>
      <c r="CX1433" s="54"/>
      <c r="CY1433" s="54"/>
      <c r="CZ1433" s="54"/>
      <c r="DA1433" s="54"/>
      <c r="DB1433" s="54"/>
      <c r="DC1433" s="54"/>
      <c r="DD1433" s="54"/>
      <c r="DE1433" s="54"/>
      <c r="DF1433" s="54"/>
      <c r="DG1433" s="54"/>
      <c r="DH1433" s="54"/>
      <c r="DI1433" s="54"/>
      <c r="DJ1433" s="54"/>
      <c r="DK1433" s="54"/>
      <c r="DL1433" s="54"/>
      <c r="DM1433" s="54"/>
      <c r="DN1433" s="54"/>
      <c r="DO1433" s="54"/>
      <c r="DP1433" s="54"/>
      <c r="DQ1433" s="54"/>
      <c r="DR1433" s="54"/>
      <c r="DS1433" s="54"/>
      <c r="DT1433" s="54"/>
      <c r="DU1433" s="54"/>
      <c r="DV1433" s="54"/>
      <c r="DW1433" s="54"/>
      <c r="DX1433" s="54"/>
      <c r="DY1433" s="54"/>
      <c r="DZ1433" s="54"/>
      <c r="EA1433" s="54"/>
      <c r="EB1433" s="54"/>
      <c r="EC1433" s="54"/>
      <c r="ED1433" s="54"/>
      <c r="EE1433" s="54"/>
      <c r="EF1433" s="54"/>
      <c r="EG1433" s="54"/>
      <c r="EH1433" s="54"/>
      <c r="EI1433" s="54"/>
      <c r="EJ1433" s="54"/>
      <c r="EK1433" s="54"/>
      <c r="EL1433" s="54"/>
      <c r="EM1433" s="54"/>
      <c r="EN1433" s="54"/>
      <c r="EO1433" s="54"/>
      <c r="EP1433" s="54"/>
      <c r="EQ1433" s="54"/>
      <c r="ER1433" s="54"/>
      <c r="ES1433" s="54"/>
      <c r="ET1433" s="54"/>
      <c r="EU1433" s="54"/>
      <c r="EV1433" s="54"/>
      <c r="EW1433" s="54"/>
      <c r="EX1433" s="54"/>
      <c r="EY1433" s="54"/>
      <c r="EZ1433" s="54"/>
      <c r="FA1433" s="54"/>
      <c r="FB1433" s="54"/>
      <c r="FC1433" s="54"/>
      <c r="FD1433" s="54"/>
      <c r="FE1433" s="54"/>
      <c r="FF1433" s="54"/>
      <c r="FG1433" s="54"/>
      <c r="FH1433" s="54"/>
      <c r="FI1433" s="54"/>
      <c r="FJ1433" s="54"/>
      <c r="FK1433" s="54"/>
      <c r="FL1433" s="54"/>
      <c r="FM1433" s="54"/>
      <c r="FN1433" s="54"/>
      <c r="FO1433" s="54"/>
      <c r="FP1433" s="54"/>
      <c r="FQ1433" s="54"/>
      <c r="FR1433" s="54"/>
      <c r="FS1433" s="54"/>
      <c r="FT1433" s="54"/>
      <c r="FU1433" s="54"/>
      <c r="FV1433" s="54"/>
      <c r="FW1433" s="54"/>
      <c r="FX1433" s="54"/>
      <c r="FY1433" s="54"/>
      <c r="FZ1433" s="54"/>
      <c r="GA1433" s="54"/>
      <c r="GB1433" s="54"/>
      <c r="GC1433" s="54"/>
      <c r="GD1433" s="54"/>
      <c r="GE1433" s="54"/>
      <c r="GF1433" s="54"/>
      <c r="GG1433" s="54"/>
      <c r="GH1433" s="54"/>
      <c r="GI1433" s="54"/>
      <c r="GJ1433" s="54"/>
      <c r="GK1433" s="54"/>
      <c r="GL1433" s="54"/>
      <c r="GM1433" s="54"/>
      <c r="GN1433" s="54"/>
      <c r="GO1433" s="54"/>
      <c r="GP1433" s="54"/>
      <c r="GQ1433" s="54"/>
      <c r="GR1433" s="54"/>
      <c r="GS1433" s="54"/>
      <c r="GT1433" s="54"/>
      <c r="GU1433" s="54"/>
      <c r="GV1433" s="54"/>
      <c r="GW1433" s="54"/>
      <c r="GX1433" s="54"/>
      <c r="GY1433" s="54"/>
      <c r="GZ1433" s="54"/>
      <c r="HA1433" s="54"/>
      <c r="HB1433" s="54"/>
      <c r="HC1433" s="54"/>
      <c r="HD1433" s="54"/>
      <c r="HE1433" s="54"/>
      <c r="HF1433" s="54"/>
      <c r="HG1433" s="54"/>
      <c r="HH1433" s="54"/>
      <c r="HI1433" s="54"/>
      <c r="HJ1433" s="54"/>
      <c r="HK1433" s="54"/>
      <c r="HL1433" s="54"/>
      <c r="HM1433" s="54"/>
      <c r="HN1433" s="54"/>
      <c r="HO1433" s="54"/>
      <c r="HP1433" s="54"/>
      <c r="HQ1433" s="54"/>
      <c r="HR1433" s="54"/>
      <c r="HS1433" s="54"/>
      <c r="HT1433" s="54"/>
      <c r="HU1433" s="54"/>
      <c r="HV1433" s="54"/>
      <c r="HW1433" s="54"/>
      <c r="HX1433" s="54"/>
      <c r="HY1433" s="54"/>
      <c r="HZ1433" s="54"/>
      <c r="IA1433" s="54"/>
      <c r="IB1433" s="54"/>
      <c r="IC1433" s="54"/>
      <c r="ID1433" s="54"/>
      <c r="IE1433" s="54"/>
      <c r="IF1433" s="54"/>
      <c r="IG1433" s="54"/>
      <c r="IH1433" s="54"/>
      <c r="II1433" s="54"/>
      <c r="IJ1433" s="54"/>
      <c r="IK1433" s="54"/>
      <c r="IL1433" s="54"/>
      <c r="IM1433" s="54"/>
      <c r="IN1433" s="54"/>
      <c r="IO1433" s="54"/>
      <c r="IP1433" s="54"/>
      <c r="IQ1433" s="54"/>
      <c r="IR1433" s="54"/>
      <c r="IS1433" s="54"/>
      <c r="IT1433" s="54"/>
      <c r="IU1433" s="54"/>
      <c r="IV1433" s="54"/>
      <c r="IW1433" s="54"/>
      <c r="IX1433" s="54"/>
      <c r="IY1433" s="54"/>
      <c r="IZ1433" s="54"/>
      <c r="JA1433" s="16"/>
      <c r="JB1433" s="16"/>
      <c r="JC1433" s="16"/>
      <c r="JD1433" s="16"/>
    </row>
    <row r="1434" spans="1:264" s="6" customFormat="1" x14ac:dyDescent="0.25">
      <c r="A1434" s="55">
        <v>1430</v>
      </c>
      <c r="B1434" s="56">
        <f>ESTUDIANTES!B1434</f>
        <v>0</v>
      </c>
      <c r="C1434" s="56">
        <f>ESTUDIANTES!C1434</f>
        <v>0</v>
      </c>
      <c r="D1434" s="97">
        <f>ESTUDIANTES!D1434</f>
        <v>0</v>
      </c>
      <c r="E1434" s="97"/>
      <c r="F1434" s="97"/>
      <c r="G1434" s="97"/>
      <c r="H1434" s="57">
        <f>ESTUDIANTES!H1434</f>
        <v>0</v>
      </c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  <c r="AL1434" s="54"/>
      <c r="AM1434" s="54"/>
      <c r="AN1434" s="54"/>
      <c r="AO1434" s="54"/>
      <c r="AP1434" s="54"/>
      <c r="AQ1434" s="54"/>
      <c r="AR1434" s="54"/>
      <c r="AS1434" s="54"/>
      <c r="AT1434" s="54"/>
      <c r="AU1434" s="54"/>
      <c r="AV1434" s="54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  <c r="BM1434" s="54"/>
      <c r="BN1434" s="54"/>
      <c r="BO1434" s="54"/>
      <c r="BP1434" s="54"/>
      <c r="BQ1434" s="54"/>
      <c r="BR1434" s="54"/>
      <c r="BS1434" s="54"/>
      <c r="BT1434" s="54"/>
      <c r="BU1434" s="54"/>
      <c r="BV1434" s="54"/>
      <c r="BW1434" s="54"/>
      <c r="BX1434" s="54"/>
      <c r="BY1434" s="54"/>
      <c r="BZ1434" s="54"/>
      <c r="CA1434" s="54"/>
      <c r="CB1434" s="54"/>
      <c r="CC1434" s="54"/>
      <c r="CD1434" s="54"/>
      <c r="CE1434" s="54"/>
      <c r="CF1434" s="54"/>
      <c r="CG1434" s="54"/>
      <c r="CH1434" s="54"/>
      <c r="CI1434" s="54"/>
      <c r="CJ1434" s="54"/>
      <c r="CK1434" s="54"/>
      <c r="CL1434" s="54"/>
      <c r="CM1434" s="54"/>
      <c r="CN1434" s="54"/>
      <c r="CO1434" s="54"/>
      <c r="CP1434" s="54"/>
      <c r="CQ1434" s="54"/>
      <c r="CR1434" s="54"/>
      <c r="CS1434" s="54"/>
      <c r="CT1434" s="54"/>
      <c r="CU1434" s="54"/>
      <c r="CV1434" s="54"/>
      <c r="CW1434" s="54"/>
      <c r="CX1434" s="54"/>
      <c r="CY1434" s="54"/>
      <c r="CZ1434" s="54"/>
      <c r="DA1434" s="54"/>
      <c r="DB1434" s="54"/>
      <c r="DC1434" s="54"/>
      <c r="DD1434" s="54"/>
      <c r="DE1434" s="54"/>
      <c r="DF1434" s="54"/>
      <c r="DG1434" s="54"/>
      <c r="DH1434" s="54"/>
      <c r="DI1434" s="54"/>
      <c r="DJ1434" s="54"/>
      <c r="DK1434" s="54"/>
      <c r="DL1434" s="54"/>
      <c r="DM1434" s="54"/>
      <c r="DN1434" s="54"/>
      <c r="DO1434" s="54"/>
      <c r="DP1434" s="54"/>
      <c r="DQ1434" s="54"/>
      <c r="DR1434" s="54"/>
      <c r="DS1434" s="54"/>
      <c r="DT1434" s="54"/>
      <c r="DU1434" s="54"/>
      <c r="DV1434" s="54"/>
      <c r="DW1434" s="54"/>
      <c r="DX1434" s="54"/>
      <c r="DY1434" s="54"/>
      <c r="DZ1434" s="54"/>
      <c r="EA1434" s="54"/>
      <c r="EB1434" s="54"/>
      <c r="EC1434" s="54"/>
      <c r="ED1434" s="54"/>
      <c r="EE1434" s="54"/>
      <c r="EF1434" s="54"/>
      <c r="EG1434" s="54"/>
      <c r="EH1434" s="54"/>
      <c r="EI1434" s="54"/>
      <c r="EJ1434" s="54"/>
      <c r="EK1434" s="54"/>
      <c r="EL1434" s="54"/>
      <c r="EM1434" s="54"/>
      <c r="EN1434" s="54"/>
      <c r="EO1434" s="54"/>
      <c r="EP1434" s="54"/>
      <c r="EQ1434" s="54"/>
      <c r="ER1434" s="54"/>
      <c r="ES1434" s="54"/>
      <c r="ET1434" s="54"/>
      <c r="EU1434" s="54"/>
      <c r="EV1434" s="54"/>
      <c r="EW1434" s="54"/>
      <c r="EX1434" s="54"/>
      <c r="EY1434" s="54"/>
      <c r="EZ1434" s="54"/>
      <c r="FA1434" s="54"/>
      <c r="FB1434" s="54"/>
      <c r="FC1434" s="54"/>
      <c r="FD1434" s="54"/>
      <c r="FE1434" s="54"/>
      <c r="FF1434" s="54"/>
      <c r="FG1434" s="54"/>
      <c r="FH1434" s="54"/>
      <c r="FI1434" s="54"/>
      <c r="FJ1434" s="54"/>
      <c r="FK1434" s="54"/>
      <c r="FL1434" s="54"/>
      <c r="FM1434" s="54"/>
      <c r="FN1434" s="54"/>
      <c r="FO1434" s="54"/>
      <c r="FP1434" s="54"/>
      <c r="FQ1434" s="54"/>
      <c r="FR1434" s="54"/>
      <c r="FS1434" s="54"/>
      <c r="FT1434" s="54"/>
      <c r="FU1434" s="54"/>
      <c r="FV1434" s="54"/>
      <c r="FW1434" s="54"/>
      <c r="FX1434" s="54"/>
      <c r="FY1434" s="54"/>
      <c r="FZ1434" s="54"/>
      <c r="GA1434" s="54"/>
      <c r="GB1434" s="54"/>
      <c r="GC1434" s="54"/>
      <c r="GD1434" s="54"/>
      <c r="GE1434" s="54"/>
      <c r="GF1434" s="54"/>
      <c r="GG1434" s="54"/>
      <c r="GH1434" s="54"/>
      <c r="GI1434" s="54"/>
      <c r="GJ1434" s="54"/>
      <c r="GK1434" s="54"/>
      <c r="GL1434" s="54"/>
      <c r="GM1434" s="54"/>
      <c r="GN1434" s="54"/>
      <c r="GO1434" s="54"/>
      <c r="GP1434" s="54"/>
      <c r="GQ1434" s="54"/>
      <c r="GR1434" s="54"/>
      <c r="GS1434" s="54"/>
      <c r="GT1434" s="54"/>
      <c r="GU1434" s="54"/>
      <c r="GV1434" s="54"/>
      <c r="GW1434" s="54"/>
      <c r="GX1434" s="54"/>
      <c r="GY1434" s="54"/>
      <c r="GZ1434" s="54"/>
      <c r="HA1434" s="54"/>
      <c r="HB1434" s="54"/>
      <c r="HC1434" s="54"/>
      <c r="HD1434" s="54"/>
      <c r="HE1434" s="54"/>
      <c r="HF1434" s="54"/>
      <c r="HG1434" s="54"/>
      <c r="HH1434" s="54"/>
      <c r="HI1434" s="54"/>
      <c r="HJ1434" s="54"/>
      <c r="HK1434" s="54"/>
      <c r="HL1434" s="54"/>
      <c r="HM1434" s="54"/>
      <c r="HN1434" s="54"/>
      <c r="HO1434" s="54"/>
      <c r="HP1434" s="54"/>
      <c r="HQ1434" s="54"/>
      <c r="HR1434" s="54"/>
      <c r="HS1434" s="54"/>
      <c r="HT1434" s="54"/>
      <c r="HU1434" s="54"/>
      <c r="HV1434" s="54"/>
      <c r="HW1434" s="54"/>
      <c r="HX1434" s="54"/>
      <c r="HY1434" s="54"/>
      <c r="HZ1434" s="54"/>
      <c r="IA1434" s="54"/>
      <c r="IB1434" s="54"/>
      <c r="IC1434" s="54"/>
      <c r="ID1434" s="54"/>
      <c r="IE1434" s="54"/>
      <c r="IF1434" s="54"/>
      <c r="IG1434" s="54"/>
      <c r="IH1434" s="54"/>
      <c r="II1434" s="54"/>
      <c r="IJ1434" s="54"/>
      <c r="IK1434" s="54"/>
      <c r="IL1434" s="54"/>
      <c r="IM1434" s="54"/>
      <c r="IN1434" s="54"/>
      <c r="IO1434" s="54"/>
      <c r="IP1434" s="54"/>
      <c r="IQ1434" s="54"/>
      <c r="IR1434" s="54"/>
      <c r="IS1434" s="54"/>
      <c r="IT1434" s="54"/>
      <c r="IU1434" s="54"/>
      <c r="IV1434" s="54"/>
      <c r="IW1434" s="54"/>
      <c r="IX1434" s="54"/>
      <c r="IY1434" s="54"/>
      <c r="IZ1434" s="54"/>
      <c r="JA1434" s="16"/>
      <c r="JB1434" s="16"/>
      <c r="JC1434" s="16"/>
      <c r="JD1434" s="16"/>
    </row>
    <row r="1435" spans="1:264" s="6" customFormat="1" x14ac:dyDescent="0.25">
      <c r="A1435" s="55">
        <v>1431</v>
      </c>
      <c r="B1435" s="56">
        <f>ESTUDIANTES!B1435</f>
        <v>0</v>
      </c>
      <c r="C1435" s="56">
        <f>ESTUDIANTES!C1435</f>
        <v>0</v>
      </c>
      <c r="D1435" s="97">
        <f>ESTUDIANTES!D1435</f>
        <v>0</v>
      </c>
      <c r="E1435" s="97"/>
      <c r="F1435" s="97"/>
      <c r="G1435" s="97"/>
      <c r="H1435" s="57">
        <f>ESTUDIANTES!H1435</f>
        <v>0</v>
      </c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  <c r="T1435" s="54"/>
      <c r="U1435" s="54"/>
      <c r="V1435" s="54"/>
      <c r="W1435" s="54"/>
      <c r="X1435" s="54"/>
      <c r="Y1435" s="54"/>
      <c r="Z1435" s="54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  <c r="AL1435" s="54"/>
      <c r="AM1435" s="54"/>
      <c r="AN1435" s="54"/>
      <c r="AO1435" s="54"/>
      <c r="AP1435" s="54"/>
      <c r="AQ1435" s="54"/>
      <c r="AR1435" s="54"/>
      <c r="AS1435" s="54"/>
      <c r="AT1435" s="54"/>
      <c r="AU1435" s="54"/>
      <c r="AV1435" s="54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  <c r="BM1435" s="54"/>
      <c r="BN1435" s="54"/>
      <c r="BO1435" s="54"/>
      <c r="BP1435" s="54"/>
      <c r="BQ1435" s="54"/>
      <c r="BR1435" s="54"/>
      <c r="BS1435" s="54"/>
      <c r="BT1435" s="54"/>
      <c r="BU1435" s="54"/>
      <c r="BV1435" s="54"/>
      <c r="BW1435" s="54"/>
      <c r="BX1435" s="54"/>
      <c r="BY1435" s="54"/>
      <c r="BZ1435" s="54"/>
      <c r="CA1435" s="54"/>
      <c r="CB1435" s="54"/>
      <c r="CC1435" s="54"/>
      <c r="CD1435" s="54"/>
      <c r="CE1435" s="54"/>
      <c r="CF1435" s="54"/>
      <c r="CG1435" s="54"/>
      <c r="CH1435" s="54"/>
      <c r="CI1435" s="54"/>
      <c r="CJ1435" s="54"/>
      <c r="CK1435" s="54"/>
      <c r="CL1435" s="54"/>
      <c r="CM1435" s="54"/>
      <c r="CN1435" s="54"/>
      <c r="CO1435" s="54"/>
      <c r="CP1435" s="54"/>
      <c r="CQ1435" s="54"/>
      <c r="CR1435" s="54"/>
      <c r="CS1435" s="54"/>
      <c r="CT1435" s="54"/>
      <c r="CU1435" s="54"/>
      <c r="CV1435" s="54"/>
      <c r="CW1435" s="54"/>
      <c r="CX1435" s="54"/>
      <c r="CY1435" s="54"/>
      <c r="CZ1435" s="54"/>
      <c r="DA1435" s="54"/>
      <c r="DB1435" s="54"/>
      <c r="DC1435" s="54"/>
      <c r="DD1435" s="54"/>
      <c r="DE1435" s="54"/>
      <c r="DF1435" s="54"/>
      <c r="DG1435" s="54"/>
      <c r="DH1435" s="54"/>
      <c r="DI1435" s="54"/>
      <c r="DJ1435" s="54"/>
      <c r="DK1435" s="54"/>
      <c r="DL1435" s="54"/>
      <c r="DM1435" s="54"/>
      <c r="DN1435" s="54"/>
      <c r="DO1435" s="54"/>
      <c r="DP1435" s="54"/>
      <c r="DQ1435" s="54"/>
      <c r="DR1435" s="54"/>
      <c r="DS1435" s="54"/>
      <c r="DT1435" s="54"/>
      <c r="DU1435" s="54"/>
      <c r="DV1435" s="54"/>
      <c r="DW1435" s="54"/>
      <c r="DX1435" s="54"/>
      <c r="DY1435" s="54"/>
      <c r="DZ1435" s="54"/>
      <c r="EA1435" s="54"/>
      <c r="EB1435" s="54"/>
      <c r="EC1435" s="54"/>
      <c r="ED1435" s="54"/>
      <c r="EE1435" s="54"/>
      <c r="EF1435" s="54"/>
      <c r="EG1435" s="54"/>
      <c r="EH1435" s="54"/>
      <c r="EI1435" s="54"/>
      <c r="EJ1435" s="54"/>
      <c r="EK1435" s="54"/>
      <c r="EL1435" s="54"/>
      <c r="EM1435" s="54"/>
      <c r="EN1435" s="54"/>
      <c r="EO1435" s="54"/>
      <c r="EP1435" s="54"/>
      <c r="EQ1435" s="54"/>
      <c r="ER1435" s="54"/>
      <c r="ES1435" s="54"/>
      <c r="ET1435" s="54"/>
      <c r="EU1435" s="54"/>
      <c r="EV1435" s="54"/>
      <c r="EW1435" s="54"/>
      <c r="EX1435" s="54"/>
      <c r="EY1435" s="54"/>
      <c r="EZ1435" s="54"/>
      <c r="FA1435" s="54"/>
      <c r="FB1435" s="54"/>
      <c r="FC1435" s="54"/>
      <c r="FD1435" s="54"/>
      <c r="FE1435" s="54"/>
      <c r="FF1435" s="54"/>
      <c r="FG1435" s="54"/>
      <c r="FH1435" s="54"/>
      <c r="FI1435" s="54"/>
      <c r="FJ1435" s="54"/>
      <c r="FK1435" s="54"/>
      <c r="FL1435" s="54"/>
      <c r="FM1435" s="54"/>
      <c r="FN1435" s="54"/>
      <c r="FO1435" s="54"/>
      <c r="FP1435" s="54"/>
      <c r="FQ1435" s="54"/>
      <c r="FR1435" s="54"/>
      <c r="FS1435" s="54"/>
      <c r="FT1435" s="54"/>
      <c r="FU1435" s="54"/>
      <c r="FV1435" s="54"/>
      <c r="FW1435" s="54"/>
      <c r="FX1435" s="54"/>
      <c r="FY1435" s="54"/>
      <c r="FZ1435" s="54"/>
      <c r="GA1435" s="54"/>
      <c r="GB1435" s="54"/>
      <c r="GC1435" s="54"/>
      <c r="GD1435" s="54"/>
      <c r="GE1435" s="54"/>
      <c r="GF1435" s="54"/>
      <c r="GG1435" s="54"/>
      <c r="GH1435" s="54"/>
      <c r="GI1435" s="54"/>
      <c r="GJ1435" s="54"/>
      <c r="GK1435" s="54"/>
      <c r="GL1435" s="54"/>
      <c r="GM1435" s="54"/>
      <c r="GN1435" s="54"/>
      <c r="GO1435" s="54"/>
      <c r="GP1435" s="54"/>
      <c r="GQ1435" s="54"/>
      <c r="GR1435" s="54"/>
      <c r="GS1435" s="54"/>
      <c r="GT1435" s="54"/>
      <c r="GU1435" s="54"/>
      <c r="GV1435" s="54"/>
      <c r="GW1435" s="54"/>
      <c r="GX1435" s="54"/>
      <c r="GY1435" s="54"/>
      <c r="GZ1435" s="54"/>
      <c r="HA1435" s="54"/>
      <c r="HB1435" s="54"/>
      <c r="HC1435" s="54"/>
      <c r="HD1435" s="54"/>
      <c r="HE1435" s="54"/>
      <c r="HF1435" s="54"/>
      <c r="HG1435" s="54"/>
      <c r="HH1435" s="54"/>
      <c r="HI1435" s="54"/>
      <c r="HJ1435" s="54"/>
      <c r="HK1435" s="54"/>
      <c r="HL1435" s="54"/>
      <c r="HM1435" s="54"/>
      <c r="HN1435" s="54"/>
      <c r="HO1435" s="54"/>
      <c r="HP1435" s="54"/>
      <c r="HQ1435" s="54"/>
      <c r="HR1435" s="54"/>
      <c r="HS1435" s="54"/>
      <c r="HT1435" s="54"/>
      <c r="HU1435" s="54"/>
      <c r="HV1435" s="54"/>
      <c r="HW1435" s="54"/>
      <c r="HX1435" s="54"/>
      <c r="HY1435" s="54"/>
      <c r="HZ1435" s="54"/>
      <c r="IA1435" s="54"/>
      <c r="IB1435" s="54"/>
      <c r="IC1435" s="54"/>
      <c r="ID1435" s="54"/>
      <c r="IE1435" s="54"/>
      <c r="IF1435" s="54"/>
      <c r="IG1435" s="54"/>
      <c r="IH1435" s="54"/>
      <c r="II1435" s="54"/>
      <c r="IJ1435" s="54"/>
      <c r="IK1435" s="54"/>
      <c r="IL1435" s="54"/>
      <c r="IM1435" s="54"/>
      <c r="IN1435" s="54"/>
      <c r="IO1435" s="54"/>
      <c r="IP1435" s="54"/>
      <c r="IQ1435" s="54"/>
      <c r="IR1435" s="54"/>
      <c r="IS1435" s="54"/>
      <c r="IT1435" s="54"/>
      <c r="IU1435" s="54"/>
      <c r="IV1435" s="54"/>
      <c r="IW1435" s="54"/>
      <c r="IX1435" s="54"/>
      <c r="IY1435" s="54"/>
      <c r="IZ1435" s="54"/>
      <c r="JA1435" s="16"/>
      <c r="JB1435" s="16"/>
      <c r="JC1435" s="16"/>
      <c r="JD1435" s="16"/>
    </row>
    <row r="1436" spans="1:264" s="6" customFormat="1" x14ac:dyDescent="0.25">
      <c r="A1436" s="55">
        <v>1432</v>
      </c>
      <c r="B1436" s="56">
        <f>ESTUDIANTES!B1436</f>
        <v>0</v>
      </c>
      <c r="C1436" s="56">
        <f>ESTUDIANTES!C1436</f>
        <v>0</v>
      </c>
      <c r="D1436" s="97">
        <f>ESTUDIANTES!D1436</f>
        <v>0</v>
      </c>
      <c r="E1436" s="97"/>
      <c r="F1436" s="97"/>
      <c r="G1436" s="97"/>
      <c r="H1436" s="57">
        <f>ESTUDIANTES!H1436</f>
        <v>0</v>
      </c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  <c r="T1436" s="54"/>
      <c r="U1436" s="54"/>
      <c r="V1436" s="54"/>
      <c r="W1436" s="54"/>
      <c r="X1436" s="54"/>
      <c r="Y1436" s="54"/>
      <c r="Z1436" s="54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  <c r="AL1436" s="54"/>
      <c r="AM1436" s="54"/>
      <c r="AN1436" s="54"/>
      <c r="AO1436" s="54"/>
      <c r="AP1436" s="54"/>
      <c r="AQ1436" s="54"/>
      <c r="AR1436" s="54"/>
      <c r="AS1436" s="54"/>
      <c r="AT1436" s="54"/>
      <c r="AU1436" s="54"/>
      <c r="AV1436" s="54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  <c r="BM1436" s="54"/>
      <c r="BN1436" s="54"/>
      <c r="BO1436" s="54"/>
      <c r="BP1436" s="54"/>
      <c r="BQ1436" s="54"/>
      <c r="BR1436" s="54"/>
      <c r="BS1436" s="54"/>
      <c r="BT1436" s="54"/>
      <c r="BU1436" s="54"/>
      <c r="BV1436" s="54"/>
      <c r="BW1436" s="54"/>
      <c r="BX1436" s="54"/>
      <c r="BY1436" s="54"/>
      <c r="BZ1436" s="54"/>
      <c r="CA1436" s="54"/>
      <c r="CB1436" s="54"/>
      <c r="CC1436" s="54"/>
      <c r="CD1436" s="54"/>
      <c r="CE1436" s="54"/>
      <c r="CF1436" s="54"/>
      <c r="CG1436" s="54"/>
      <c r="CH1436" s="54"/>
      <c r="CI1436" s="54"/>
      <c r="CJ1436" s="54"/>
      <c r="CK1436" s="54"/>
      <c r="CL1436" s="54"/>
      <c r="CM1436" s="54"/>
      <c r="CN1436" s="54"/>
      <c r="CO1436" s="54"/>
      <c r="CP1436" s="54"/>
      <c r="CQ1436" s="54"/>
      <c r="CR1436" s="54"/>
      <c r="CS1436" s="54"/>
      <c r="CT1436" s="54"/>
      <c r="CU1436" s="54"/>
      <c r="CV1436" s="54"/>
      <c r="CW1436" s="54"/>
      <c r="CX1436" s="54"/>
      <c r="CY1436" s="54"/>
      <c r="CZ1436" s="54"/>
      <c r="DA1436" s="54"/>
      <c r="DB1436" s="54"/>
      <c r="DC1436" s="54"/>
      <c r="DD1436" s="54"/>
      <c r="DE1436" s="54"/>
      <c r="DF1436" s="54"/>
      <c r="DG1436" s="54"/>
      <c r="DH1436" s="54"/>
      <c r="DI1436" s="54"/>
      <c r="DJ1436" s="54"/>
      <c r="DK1436" s="54"/>
      <c r="DL1436" s="54"/>
      <c r="DM1436" s="54"/>
      <c r="DN1436" s="54"/>
      <c r="DO1436" s="54"/>
      <c r="DP1436" s="54"/>
      <c r="DQ1436" s="54"/>
      <c r="DR1436" s="54"/>
      <c r="DS1436" s="54"/>
      <c r="DT1436" s="54"/>
      <c r="DU1436" s="54"/>
      <c r="DV1436" s="54"/>
      <c r="DW1436" s="54"/>
      <c r="DX1436" s="54"/>
      <c r="DY1436" s="54"/>
      <c r="DZ1436" s="54"/>
      <c r="EA1436" s="54"/>
      <c r="EB1436" s="54"/>
      <c r="EC1436" s="54"/>
      <c r="ED1436" s="54"/>
      <c r="EE1436" s="54"/>
      <c r="EF1436" s="54"/>
      <c r="EG1436" s="54"/>
      <c r="EH1436" s="54"/>
      <c r="EI1436" s="54"/>
      <c r="EJ1436" s="54"/>
      <c r="EK1436" s="54"/>
      <c r="EL1436" s="54"/>
      <c r="EM1436" s="54"/>
      <c r="EN1436" s="54"/>
      <c r="EO1436" s="54"/>
      <c r="EP1436" s="54"/>
      <c r="EQ1436" s="54"/>
      <c r="ER1436" s="54"/>
      <c r="ES1436" s="54"/>
      <c r="ET1436" s="54"/>
      <c r="EU1436" s="54"/>
      <c r="EV1436" s="54"/>
      <c r="EW1436" s="54"/>
      <c r="EX1436" s="54"/>
      <c r="EY1436" s="54"/>
      <c r="EZ1436" s="54"/>
      <c r="FA1436" s="54"/>
      <c r="FB1436" s="54"/>
      <c r="FC1436" s="54"/>
      <c r="FD1436" s="54"/>
      <c r="FE1436" s="54"/>
      <c r="FF1436" s="54"/>
      <c r="FG1436" s="54"/>
      <c r="FH1436" s="54"/>
      <c r="FI1436" s="54"/>
      <c r="FJ1436" s="54"/>
      <c r="FK1436" s="54"/>
      <c r="FL1436" s="54"/>
      <c r="FM1436" s="54"/>
      <c r="FN1436" s="54"/>
      <c r="FO1436" s="54"/>
      <c r="FP1436" s="54"/>
      <c r="FQ1436" s="54"/>
      <c r="FR1436" s="54"/>
      <c r="FS1436" s="54"/>
      <c r="FT1436" s="54"/>
      <c r="FU1436" s="54"/>
      <c r="FV1436" s="54"/>
      <c r="FW1436" s="54"/>
      <c r="FX1436" s="54"/>
      <c r="FY1436" s="54"/>
      <c r="FZ1436" s="54"/>
      <c r="GA1436" s="54"/>
      <c r="GB1436" s="54"/>
      <c r="GC1436" s="54"/>
      <c r="GD1436" s="54"/>
      <c r="GE1436" s="54"/>
      <c r="GF1436" s="54"/>
      <c r="GG1436" s="54"/>
      <c r="GH1436" s="54"/>
      <c r="GI1436" s="54"/>
      <c r="GJ1436" s="54"/>
      <c r="GK1436" s="54"/>
      <c r="GL1436" s="54"/>
      <c r="GM1436" s="54"/>
      <c r="GN1436" s="54"/>
      <c r="GO1436" s="54"/>
      <c r="GP1436" s="54"/>
      <c r="GQ1436" s="54"/>
      <c r="GR1436" s="54"/>
      <c r="GS1436" s="54"/>
      <c r="GT1436" s="54"/>
      <c r="GU1436" s="54"/>
      <c r="GV1436" s="54"/>
      <c r="GW1436" s="54"/>
      <c r="GX1436" s="54"/>
      <c r="GY1436" s="54"/>
      <c r="GZ1436" s="54"/>
      <c r="HA1436" s="54"/>
      <c r="HB1436" s="54"/>
      <c r="HC1436" s="54"/>
      <c r="HD1436" s="54"/>
      <c r="HE1436" s="54"/>
      <c r="HF1436" s="54"/>
      <c r="HG1436" s="54"/>
      <c r="HH1436" s="54"/>
      <c r="HI1436" s="54"/>
      <c r="HJ1436" s="54"/>
      <c r="HK1436" s="54"/>
      <c r="HL1436" s="54"/>
      <c r="HM1436" s="54"/>
      <c r="HN1436" s="54"/>
      <c r="HO1436" s="54"/>
      <c r="HP1436" s="54"/>
      <c r="HQ1436" s="54"/>
      <c r="HR1436" s="54"/>
      <c r="HS1436" s="54"/>
      <c r="HT1436" s="54"/>
      <c r="HU1436" s="54"/>
      <c r="HV1436" s="54"/>
      <c r="HW1436" s="54"/>
      <c r="HX1436" s="54"/>
      <c r="HY1436" s="54"/>
      <c r="HZ1436" s="54"/>
      <c r="IA1436" s="54"/>
      <c r="IB1436" s="54"/>
      <c r="IC1436" s="54"/>
      <c r="ID1436" s="54"/>
      <c r="IE1436" s="54"/>
      <c r="IF1436" s="54"/>
      <c r="IG1436" s="54"/>
      <c r="IH1436" s="54"/>
      <c r="II1436" s="54"/>
      <c r="IJ1436" s="54"/>
      <c r="IK1436" s="54"/>
      <c r="IL1436" s="54"/>
      <c r="IM1436" s="54"/>
      <c r="IN1436" s="54"/>
      <c r="IO1436" s="54"/>
      <c r="IP1436" s="54"/>
      <c r="IQ1436" s="54"/>
      <c r="IR1436" s="54"/>
      <c r="IS1436" s="54"/>
      <c r="IT1436" s="54"/>
      <c r="IU1436" s="54"/>
      <c r="IV1436" s="54"/>
      <c r="IW1436" s="54"/>
      <c r="IX1436" s="54"/>
      <c r="IY1436" s="54"/>
      <c r="IZ1436" s="54"/>
      <c r="JA1436" s="16"/>
      <c r="JB1436" s="16"/>
      <c r="JC1436" s="16"/>
      <c r="JD1436" s="16"/>
    </row>
    <row r="1437" spans="1:264" s="6" customFormat="1" x14ac:dyDescent="0.25">
      <c r="A1437" s="55">
        <v>1433</v>
      </c>
      <c r="B1437" s="56">
        <f>ESTUDIANTES!B1437</f>
        <v>0</v>
      </c>
      <c r="C1437" s="56">
        <f>ESTUDIANTES!C1437</f>
        <v>0</v>
      </c>
      <c r="D1437" s="97">
        <f>ESTUDIANTES!D1437</f>
        <v>0</v>
      </c>
      <c r="E1437" s="97"/>
      <c r="F1437" s="97"/>
      <c r="G1437" s="97"/>
      <c r="H1437" s="57">
        <f>ESTUDIANTES!H1437</f>
        <v>0</v>
      </c>
      <c r="I1437" s="54"/>
      <c r="J1437" s="54"/>
      <c r="K1437" s="54"/>
      <c r="L1437" s="54"/>
      <c r="M1437" s="54"/>
      <c r="N1437" s="54"/>
      <c r="O1437" s="54"/>
      <c r="P1437" s="54"/>
      <c r="Q1437" s="54"/>
      <c r="R1437" s="54"/>
      <c r="S1437" s="54"/>
      <c r="T1437" s="54"/>
      <c r="U1437" s="54"/>
      <c r="V1437" s="54"/>
      <c r="W1437" s="54"/>
      <c r="X1437" s="54"/>
      <c r="Y1437" s="54"/>
      <c r="Z1437" s="54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  <c r="AL1437" s="54"/>
      <c r="AM1437" s="54"/>
      <c r="AN1437" s="54"/>
      <c r="AO1437" s="54"/>
      <c r="AP1437" s="54"/>
      <c r="AQ1437" s="54"/>
      <c r="AR1437" s="54"/>
      <c r="AS1437" s="54"/>
      <c r="AT1437" s="54"/>
      <c r="AU1437" s="54"/>
      <c r="AV1437" s="54"/>
      <c r="AW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4"/>
      <c r="BI1437" s="54"/>
      <c r="BJ1437" s="54"/>
      <c r="BK1437" s="54"/>
      <c r="BL1437" s="54"/>
      <c r="BM1437" s="54"/>
      <c r="BN1437" s="54"/>
      <c r="BO1437" s="54"/>
      <c r="BP1437" s="54"/>
      <c r="BQ1437" s="54"/>
      <c r="BR1437" s="54"/>
      <c r="BS1437" s="54"/>
      <c r="BT1437" s="54"/>
      <c r="BU1437" s="54"/>
      <c r="BV1437" s="54"/>
      <c r="BW1437" s="54"/>
      <c r="BX1437" s="54"/>
      <c r="BY1437" s="54"/>
      <c r="BZ1437" s="54"/>
      <c r="CA1437" s="54"/>
      <c r="CB1437" s="54"/>
      <c r="CC1437" s="54"/>
      <c r="CD1437" s="54"/>
      <c r="CE1437" s="54"/>
      <c r="CF1437" s="54"/>
      <c r="CG1437" s="54"/>
      <c r="CH1437" s="54"/>
      <c r="CI1437" s="54"/>
      <c r="CJ1437" s="54"/>
      <c r="CK1437" s="54"/>
      <c r="CL1437" s="54"/>
      <c r="CM1437" s="54"/>
      <c r="CN1437" s="54"/>
      <c r="CO1437" s="54"/>
      <c r="CP1437" s="54"/>
      <c r="CQ1437" s="54"/>
      <c r="CR1437" s="54"/>
      <c r="CS1437" s="54"/>
      <c r="CT1437" s="54"/>
      <c r="CU1437" s="54"/>
      <c r="CV1437" s="54"/>
      <c r="CW1437" s="54"/>
      <c r="CX1437" s="54"/>
      <c r="CY1437" s="54"/>
      <c r="CZ1437" s="54"/>
      <c r="DA1437" s="54"/>
      <c r="DB1437" s="54"/>
      <c r="DC1437" s="54"/>
      <c r="DD1437" s="54"/>
      <c r="DE1437" s="54"/>
      <c r="DF1437" s="54"/>
      <c r="DG1437" s="54"/>
      <c r="DH1437" s="54"/>
      <c r="DI1437" s="54"/>
      <c r="DJ1437" s="54"/>
      <c r="DK1437" s="54"/>
      <c r="DL1437" s="54"/>
      <c r="DM1437" s="54"/>
      <c r="DN1437" s="54"/>
      <c r="DO1437" s="54"/>
      <c r="DP1437" s="54"/>
      <c r="DQ1437" s="54"/>
      <c r="DR1437" s="54"/>
      <c r="DS1437" s="54"/>
      <c r="DT1437" s="54"/>
      <c r="DU1437" s="54"/>
      <c r="DV1437" s="54"/>
      <c r="DW1437" s="54"/>
      <c r="DX1437" s="54"/>
      <c r="DY1437" s="54"/>
      <c r="DZ1437" s="54"/>
      <c r="EA1437" s="54"/>
      <c r="EB1437" s="54"/>
      <c r="EC1437" s="54"/>
      <c r="ED1437" s="54"/>
      <c r="EE1437" s="54"/>
      <c r="EF1437" s="54"/>
      <c r="EG1437" s="54"/>
      <c r="EH1437" s="54"/>
      <c r="EI1437" s="54"/>
      <c r="EJ1437" s="54"/>
      <c r="EK1437" s="54"/>
      <c r="EL1437" s="54"/>
      <c r="EM1437" s="54"/>
      <c r="EN1437" s="54"/>
      <c r="EO1437" s="54"/>
      <c r="EP1437" s="54"/>
      <c r="EQ1437" s="54"/>
      <c r="ER1437" s="54"/>
      <c r="ES1437" s="54"/>
      <c r="ET1437" s="54"/>
      <c r="EU1437" s="54"/>
      <c r="EV1437" s="54"/>
      <c r="EW1437" s="54"/>
      <c r="EX1437" s="54"/>
      <c r="EY1437" s="54"/>
      <c r="EZ1437" s="54"/>
      <c r="FA1437" s="54"/>
      <c r="FB1437" s="54"/>
      <c r="FC1437" s="54"/>
      <c r="FD1437" s="54"/>
      <c r="FE1437" s="54"/>
      <c r="FF1437" s="54"/>
      <c r="FG1437" s="54"/>
      <c r="FH1437" s="54"/>
      <c r="FI1437" s="54"/>
      <c r="FJ1437" s="54"/>
      <c r="FK1437" s="54"/>
      <c r="FL1437" s="54"/>
      <c r="FM1437" s="54"/>
      <c r="FN1437" s="54"/>
      <c r="FO1437" s="54"/>
      <c r="FP1437" s="54"/>
      <c r="FQ1437" s="54"/>
      <c r="FR1437" s="54"/>
      <c r="FS1437" s="54"/>
      <c r="FT1437" s="54"/>
      <c r="FU1437" s="54"/>
      <c r="FV1437" s="54"/>
      <c r="FW1437" s="54"/>
      <c r="FX1437" s="54"/>
      <c r="FY1437" s="54"/>
      <c r="FZ1437" s="54"/>
      <c r="GA1437" s="54"/>
      <c r="GB1437" s="54"/>
      <c r="GC1437" s="54"/>
      <c r="GD1437" s="54"/>
      <c r="GE1437" s="54"/>
      <c r="GF1437" s="54"/>
      <c r="GG1437" s="54"/>
      <c r="GH1437" s="54"/>
      <c r="GI1437" s="54"/>
      <c r="GJ1437" s="54"/>
      <c r="GK1437" s="54"/>
      <c r="GL1437" s="54"/>
      <c r="GM1437" s="54"/>
      <c r="GN1437" s="54"/>
      <c r="GO1437" s="54"/>
      <c r="GP1437" s="54"/>
      <c r="GQ1437" s="54"/>
      <c r="GR1437" s="54"/>
      <c r="GS1437" s="54"/>
      <c r="GT1437" s="54"/>
      <c r="GU1437" s="54"/>
      <c r="GV1437" s="54"/>
      <c r="GW1437" s="54"/>
      <c r="GX1437" s="54"/>
      <c r="GY1437" s="54"/>
      <c r="GZ1437" s="54"/>
      <c r="HA1437" s="54"/>
      <c r="HB1437" s="54"/>
      <c r="HC1437" s="54"/>
      <c r="HD1437" s="54"/>
      <c r="HE1437" s="54"/>
      <c r="HF1437" s="54"/>
      <c r="HG1437" s="54"/>
      <c r="HH1437" s="54"/>
      <c r="HI1437" s="54"/>
      <c r="HJ1437" s="54"/>
      <c r="HK1437" s="54"/>
      <c r="HL1437" s="54"/>
      <c r="HM1437" s="54"/>
      <c r="HN1437" s="54"/>
      <c r="HO1437" s="54"/>
      <c r="HP1437" s="54"/>
      <c r="HQ1437" s="54"/>
      <c r="HR1437" s="54"/>
      <c r="HS1437" s="54"/>
      <c r="HT1437" s="54"/>
      <c r="HU1437" s="54"/>
      <c r="HV1437" s="54"/>
      <c r="HW1437" s="54"/>
      <c r="HX1437" s="54"/>
      <c r="HY1437" s="54"/>
      <c r="HZ1437" s="54"/>
      <c r="IA1437" s="54"/>
      <c r="IB1437" s="54"/>
      <c r="IC1437" s="54"/>
      <c r="ID1437" s="54"/>
      <c r="IE1437" s="54"/>
      <c r="IF1437" s="54"/>
      <c r="IG1437" s="54"/>
      <c r="IH1437" s="54"/>
      <c r="II1437" s="54"/>
      <c r="IJ1437" s="54"/>
      <c r="IK1437" s="54"/>
      <c r="IL1437" s="54"/>
      <c r="IM1437" s="54"/>
      <c r="IN1437" s="54"/>
      <c r="IO1437" s="54"/>
      <c r="IP1437" s="54"/>
      <c r="IQ1437" s="54"/>
      <c r="IR1437" s="54"/>
      <c r="IS1437" s="54"/>
      <c r="IT1437" s="54"/>
      <c r="IU1437" s="54"/>
      <c r="IV1437" s="54"/>
      <c r="IW1437" s="54"/>
      <c r="IX1437" s="54"/>
      <c r="IY1437" s="54"/>
      <c r="IZ1437" s="54"/>
      <c r="JA1437" s="16"/>
      <c r="JB1437" s="16"/>
      <c r="JC1437" s="16"/>
      <c r="JD1437" s="16"/>
    </row>
    <row r="1438" spans="1:264" s="6" customFormat="1" x14ac:dyDescent="0.25">
      <c r="A1438" s="55">
        <v>1434</v>
      </c>
      <c r="B1438" s="56">
        <f>ESTUDIANTES!B1438</f>
        <v>0</v>
      </c>
      <c r="C1438" s="56">
        <f>ESTUDIANTES!C1438</f>
        <v>0</v>
      </c>
      <c r="D1438" s="97">
        <f>ESTUDIANTES!D1438</f>
        <v>0</v>
      </c>
      <c r="E1438" s="97"/>
      <c r="F1438" s="97"/>
      <c r="G1438" s="97"/>
      <c r="H1438" s="57">
        <f>ESTUDIANTES!H1438</f>
        <v>0</v>
      </c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54"/>
      <c r="U1438" s="54"/>
      <c r="V1438" s="54"/>
      <c r="W1438" s="54"/>
      <c r="X1438" s="54"/>
      <c r="Y1438" s="54"/>
      <c r="Z1438" s="54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  <c r="AL1438" s="54"/>
      <c r="AM1438" s="54"/>
      <c r="AN1438" s="54"/>
      <c r="AO1438" s="54"/>
      <c r="AP1438" s="54"/>
      <c r="AQ1438" s="54"/>
      <c r="AR1438" s="54"/>
      <c r="AS1438" s="54"/>
      <c r="AT1438" s="54"/>
      <c r="AU1438" s="54"/>
      <c r="AV1438" s="54"/>
      <c r="AW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4"/>
      <c r="BI1438" s="54"/>
      <c r="BJ1438" s="54"/>
      <c r="BK1438" s="54"/>
      <c r="BL1438" s="54"/>
      <c r="BM1438" s="54"/>
      <c r="BN1438" s="54"/>
      <c r="BO1438" s="54"/>
      <c r="BP1438" s="54"/>
      <c r="BQ1438" s="54"/>
      <c r="BR1438" s="54"/>
      <c r="BS1438" s="54"/>
      <c r="BT1438" s="54"/>
      <c r="BU1438" s="54"/>
      <c r="BV1438" s="54"/>
      <c r="BW1438" s="54"/>
      <c r="BX1438" s="54"/>
      <c r="BY1438" s="54"/>
      <c r="BZ1438" s="54"/>
      <c r="CA1438" s="54"/>
      <c r="CB1438" s="54"/>
      <c r="CC1438" s="54"/>
      <c r="CD1438" s="54"/>
      <c r="CE1438" s="54"/>
      <c r="CF1438" s="54"/>
      <c r="CG1438" s="54"/>
      <c r="CH1438" s="54"/>
      <c r="CI1438" s="54"/>
      <c r="CJ1438" s="54"/>
      <c r="CK1438" s="54"/>
      <c r="CL1438" s="54"/>
      <c r="CM1438" s="54"/>
      <c r="CN1438" s="54"/>
      <c r="CO1438" s="54"/>
      <c r="CP1438" s="54"/>
      <c r="CQ1438" s="54"/>
      <c r="CR1438" s="54"/>
      <c r="CS1438" s="54"/>
      <c r="CT1438" s="54"/>
      <c r="CU1438" s="54"/>
      <c r="CV1438" s="54"/>
      <c r="CW1438" s="54"/>
      <c r="CX1438" s="54"/>
      <c r="CY1438" s="54"/>
      <c r="CZ1438" s="54"/>
      <c r="DA1438" s="54"/>
      <c r="DB1438" s="54"/>
      <c r="DC1438" s="54"/>
      <c r="DD1438" s="54"/>
      <c r="DE1438" s="54"/>
      <c r="DF1438" s="54"/>
      <c r="DG1438" s="54"/>
      <c r="DH1438" s="54"/>
      <c r="DI1438" s="54"/>
      <c r="DJ1438" s="54"/>
      <c r="DK1438" s="54"/>
      <c r="DL1438" s="54"/>
      <c r="DM1438" s="54"/>
      <c r="DN1438" s="54"/>
      <c r="DO1438" s="54"/>
      <c r="DP1438" s="54"/>
      <c r="DQ1438" s="54"/>
      <c r="DR1438" s="54"/>
      <c r="DS1438" s="54"/>
      <c r="DT1438" s="54"/>
      <c r="DU1438" s="54"/>
      <c r="DV1438" s="54"/>
      <c r="DW1438" s="54"/>
      <c r="DX1438" s="54"/>
      <c r="DY1438" s="54"/>
      <c r="DZ1438" s="54"/>
      <c r="EA1438" s="54"/>
      <c r="EB1438" s="54"/>
      <c r="EC1438" s="54"/>
      <c r="ED1438" s="54"/>
      <c r="EE1438" s="54"/>
      <c r="EF1438" s="54"/>
      <c r="EG1438" s="54"/>
      <c r="EH1438" s="54"/>
      <c r="EI1438" s="54"/>
      <c r="EJ1438" s="54"/>
      <c r="EK1438" s="54"/>
      <c r="EL1438" s="54"/>
      <c r="EM1438" s="54"/>
      <c r="EN1438" s="54"/>
      <c r="EO1438" s="54"/>
      <c r="EP1438" s="54"/>
      <c r="EQ1438" s="54"/>
      <c r="ER1438" s="54"/>
      <c r="ES1438" s="54"/>
      <c r="ET1438" s="54"/>
      <c r="EU1438" s="54"/>
      <c r="EV1438" s="54"/>
      <c r="EW1438" s="54"/>
      <c r="EX1438" s="54"/>
      <c r="EY1438" s="54"/>
      <c r="EZ1438" s="54"/>
      <c r="FA1438" s="54"/>
      <c r="FB1438" s="54"/>
      <c r="FC1438" s="54"/>
      <c r="FD1438" s="54"/>
      <c r="FE1438" s="54"/>
      <c r="FF1438" s="54"/>
      <c r="FG1438" s="54"/>
      <c r="FH1438" s="54"/>
      <c r="FI1438" s="54"/>
      <c r="FJ1438" s="54"/>
      <c r="FK1438" s="54"/>
      <c r="FL1438" s="54"/>
      <c r="FM1438" s="54"/>
      <c r="FN1438" s="54"/>
      <c r="FO1438" s="54"/>
      <c r="FP1438" s="54"/>
      <c r="FQ1438" s="54"/>
      <c r="FR1438" s="54"/>
      <c r="FS1438" s="54"/>
      <c r="FT1438" s="54"/>
      <c r="FU1438" s="54"/>
      <c r="FV1438" s="54"/>
      <c r="FW1438" s="54"/>
      <c r="FX1438" s="54"/>
      <c r="FY1438" s="54"/>
      <c r="FZ1438" s="54"/>
      <c r="GA1438" s="54"/>
      <c r="GB1438" s="54"/>
      <c r="GC1438" s="54"/>
      <c r="GD1438" s="54"/>
      <c r="GE1438" s="54"/>
      <c r="GF1438" s="54"/>
      <c r="GG1438" s="54"/>
      <c r="GH1438" s="54"/>
      <c r="GI1438" s="54"/>
      <c r="GJ1438" s="54"/>
      <c r="GK1438" s="54"/>
      <c r="GL1438" s="54"/>
      <c r="GM1438" s="54"/>
      <c r="GN1438" s="54"/>
      <c r="GO1438" s="54"/>
      <c r="GP1438" s="54"/>
      <c r="GQ1438" s="54"/>
      <c r="GR1438" s="54"/>
      <c r="GS1438" s="54"/>
      <c r="GT1438" s="54"/>
      <c r="GU1438" s="54"/>
      <c r="GV1438" s="54"/>
      <c r="GW1438" s="54"/>
      <c r="GX1438" s="54"/>
      <c r="GY1438" s="54"/>
      <c r="GZ1438" s="54"/>
      <c r="HA1438" s="54"/>
      <c r="HB1438" s="54"/>
      <c r="HC1438" s="54"/>
      <c r="HD1438" s="54"/>
      <c r="HE1438" s="54"/>
      <c r="HF1438" s="54"/>
      <c r="HG1438" s="54"/>
      <c r="HH1438" s="54"/>
      <c r="HI1438" s="54"/>
      <c r="HJ1438" s="54"/>
      <c r="HK1438" s="54"/>
      <c r="HL1438" s="54"/>
      <c r="HM1438" s="54"/>
      <c r="HN1438" s="54"/>
      <c r="HO1438" s="54"/>
      <c r="HP1438" s="54"/>
      <c r="HQ1438" s="54"/>
      <c r="HR1438" s="54"/>
      <c r="HS1438" s="54"/>
      <c r="HT1438" s="54"/>
      <c r="HU1438" s="54"/>
      <c r="HV1438" s="54"/>
      <c r="HW1438" s="54"/>
      <c r="HX1438" s="54"/>
      <c r="HY1438" s="54"/>
      <c r="HZ1438" s="54"/>
      <c r="IA1438" s="54"/>
      <c r="IB1438" s="54"/>
      <c r="IC1438" s="54"/>
      <c r="ID1438" s="54"/>
      <c r="IE1438" s="54"/>
      <c r="IF1438" s="54"/>
      <c r="IG1438" s="54"/>
      <c r="IH1438" s="54"/>
      <c r="II1438" s="54"/>
      <c r="IJ1438" s="54"/>
      <c r="IK1438" s="54"/>
      <c r="IL1438" s="54"/>
      <c r="IM1438" s="54"/>
      <c r="IN1438" s="54"/>
      <c r="IO1438" s="54"/>
      <c r="IP1438" s="54"/>
      <c r="IQ1438" s="54"/>
      <c r="IR1438" s="54"/>
      <c r="IS1438" s="54"/>
      <c r="IT1438" s="54"/>
      <c r="IU1438" s="54"/>
      <c r="IV1438" s="54"/>
      <c r="IW1438" s="54"/>
      <c r="IX1438" s="54"/>
      <c r="IY1438" s="54"/>
      <c r="IZ1438" s="54"/>
      <c r="JA1438" s="16"/>
      <c r="JB1438" s="16"/>
      <c r="JC1438" s="16"/>
      <c r="JD1438" s="16"/>
    </row>
    <row r="1439" spans="1:264" s="6" customFormat="1" x14ac:dyDescent="0.25">
      <c r="A1439" s="55">
        <v>1435</v>
      </c>
      <c r="B1439" s="56">
        <f>ESTUDIANTES!B1439</f>
        <v>0</v>
      </c>
      <c r="C1439" s="56">
        <f>ESTUDIANTES!C1439</f>
        <v>0</v>
      </c>
      <c r="D1439" s="97">
        <f>ESTUDIANTES!D1439</f>
        <v>0</v>
      </c>
      <c r="E1439" s="97"/>
      <c r="F1439" s="97"/>
      <c r="G1439" s="97"/>
      <c r="H1439" s="57">
        <f>ESTUDIANTES!H1439</f>
        <v>0</v>
      </c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  <c r="T1439" s="54"/>
      <c r="U1439" s="54"/>
      <c r="V1439" s="54"/>
      <c r="W1439" s="54"/>
      <c r="X1439" s="54"/>
      <c r="Y1439" s="54"/>
      <c r="Z1439" s="54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  <c r="AL1439" s="54"/>
      <c r="AM1439" s="54"/>
      <c r="AN1439" s="54"/>
      <c r="AO1439" s="54"/>
      <c r="AP1439" s="54"/>
      <c r="AQ1439" s="54"/>
      <c r="AR1439" s="54"/>
      <c r="AS1439" s="54"/>
      <c r="AT1439" s="54"/>
      <c r="AU1439" s="54"/>
      <c r="AV1439" s="54"/>
      <c r="AW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  <c r="BM1439" s="54"/>
      <c r="BN1439" s="54"/>
      <c r="BO1439" s="54"/>
      <c r="BP1439" s="54"/>
      <c r="BQ1439" s="54"/>
      <c r="BR1439" s="54"/>
      <c r="BS1439" s="54"/>
      <c r="BT1439" s="54"/>
      <c r="BU1439" s="54"/>
      <c r="BV1439" s="54"/>
      <c r="BW1439" s="54"/>
      <c r="BX1439" s="54"/>
      <c r="BY1439" s="54"/>
      <c r="BZ1439" s="54"/>
      <c r="CA1439" s="54"/>
      <c r="CB1439" s="54"/>
      <c r="CC1439" s="54"/>
      <c r="CD1439" s="54"/>
      <c r="CE1439" s="54"/>
      <c r="CF1439" s="54"/>
      <c r="CG1439" s="54"/>
      <c r="CH1439" s="54"/>
      <c r="CI1439" s="54"/>
      <c r="CJ1439" s="54"/>
      <c r="CK1439" s="54"/>
      <c r="CL1439" s="54"/>
      <c r="CM1439" s="54"/>
      <c r="CN1439" s="54"/>
      <c r="CO1439" s="54"/>
      <c r="CP1439" s="54"/>
      <c r="CQ1439" s="54"/>
      <c r="CR1439" s="54"/>
      <c r="CS1439" s="54"/>
      <c r="CT1439" s="54"/>
      <c r="CU1439" s="54"/>
      <c r="CV1439" s="54"/>
      <c r="CW1439" s="54"/>
      <c r="CX1439" s="54"/>
      <c r="CY1439" s="54"/>
      <c r="CZ1439" s="54"/>
      <c r="DA1439" s="54"/>
      <c r="DB1439" s="54"/>
      <c r="DC1439" s="54"/>
      <c r="DD1439" s="54"/>
      <c r="DE1439" s="54"/>
      <c r="DF1439" s="54"/>
      <c r="DG1439" s="54"/>
      <c r="DH1439" s="54"/>
      <c r="DI1439" s="54"/>
      <c r="DJ1439" s="54"/>
      <c r="DK1439" s="54"/>
      <c r="DL1439" s="54"/>
      <c r="DM1439" s="54"/>
      <c r="DN1439" s="54"/>
      <c r="DO1439" s="54"/>
      <c r="DP1439" s="54"/>
      <c r="DQ1439" s="54"/>
      <c r="DR1439" s="54"/>
      <c r="DS1439" s="54"/>
      <c r="DT1439" s="54"/>
      <c r="DU1439" s="54"/>
      <c r="DV1439" s="54"/>
      <c r="DW1439" s="54"/>
      <c r="DX1439" s="54"/>
      <c r="DY1439" s="54"/>
      <c r="DZ1439" s="54"/>
      <c r="EA1439" s="54"/>
      <c r="EB1439" s="54"/>
      <c r="EC1439" s="54"/>
      <c r="ED1439" s="54"/>
      <c r="EE1439" s="54"/>
      <c r="EF1439" s="54"/>
      <c r="EG1439" s="54"/>
      <c r="EH1439" s="54"/>
      <c r="EI1439" s="54"/>
      <c r="EJ1439" s="54"/>
      <c r="EK1439" s="54"/>
      <c r="EL1439" s="54"/>
      <c r="EM1439" s="54"/>
      <c r="EN1439" s="54"/>
      <c r="EO1439" s="54"/>
      <c r="EP1439" s="54"/>
      <c r="EQ1439" s="54"/>
      <c r="ER1439" s="54"/>
      <c r="ES1439" s="54"/>
      <c r="ET1439" s="54"/>
      <c r="EU1439" s="54"/>
      <c r="EV1439" s="54"/>
      <c r="EW1439" s="54"/>
      <c r="EX1439" s="54"/>
      <c r="EY1439" s="54"/>
      <c r="EZ1439" s="54"/>
      <c r="FA1439" s="54"/>
      <c r="FB1439" s="54"/>
      <c r="FC1439" s="54"/>
      <c r="FD1439" s="54"/>
      <c r="FE1439" s="54"/>
      <c r="FF1439" s="54"/>
      <c r="FG1439" s="54"/>
      <c r="FH1439" s="54"/>
      <c r="FI1439" s="54"/>
      <c r="FJ1439" s="54"/>
      <c r="FK1439" s="54"/>
      <c r="FL1439" s="54"/>
      <c r="FM1439" s="54"/>
      <c r="FN1439" s="54"/>
      <c r="FO1439" s="54"/>
      <c r="FP1439" s="54"/>
      <c r="FQ1439" s="54"/>
      <c r="FR1439" s="54"/>
      <c r="FS1439" s="54"/>
      <c r="FT1439" s="54"/>
      <c r="FU1439" s="54"/>
      <c r="FV1439" s="54"/>
      <c r="FW1439" s="54"/>
      <c r="FX1439" s="54"/>
      <c r="FY1439" s="54"/>
      <c r="FZ1439" s="54"/>
      <c r="GA1439" s="54"/>
      <c r="GB1439" s="54"/>
      <c r="GC1439" s="54"/>
      <c r="GD1439" s="54"/>
      <c r="GE1439" s="54"/>
      <c r="GF1439" s="54"/>
      <c r="GG1439" s="54"/>
      <c r="GH1439" s="54"/>
      <c r="GI1439" s="54"/>
      <c r="GJ1439" s="54"/>
      <c r="GK1439" s="54"/>
      <c r="GL1439" s="54"/>
      <c r="GM1439" s="54"/>
      <c r="GN1439" s="54"/>
      <c r="GO1439" s="54"/>
      <c r="GP1439" s="54"/>
      <c r="GQ1439" s="54"/>
      <c r="GR1439" s="54"/>
      <c r="GS1439" s="54"/>
      <c r="GT1439" s="54"/>
      <c r="GU1439" s="54"/>
      <c r="GV1439" s="54"/>
      <c r="GW1439" s="54"/>
      <c r="GX1439" s="54"/>
      <c r="GY1439" s="54"/>
      <c r="GZ1439" s="54"/>
      <c r="HA1439" s="54"/>
      <c r="HB1439" s="54"/>
      <c r="HC1439" s="54"/>
      <c r="HD1439" s="54"/>
      <c r="HE1439" s="54"/>
      <c r="HF1439" s="54"/>
      <c r="HG1439" s="54"/>
      <c r="HH1439" s="54"/>
      <c r="HI1439" s="54"/>
      <c r="HJ1439" s="54"/>
      <c r="HK1439" s="54"/>
      <c r="HL1439" s="54"/>
      <c r="HM1439" s="54"/>
      <c r="HN1439" s="54"/>
      <c r="HO1439" s="54"/>
      <c r="HP1439" s="54"/>
      <c r="HQ1439" s="54"/>
      <c r="HR1439" s="54"/>
      <c r="HS1439" s="54"/>
      <c r="HT1439" s="54"/>
      <c r="HU1439" s="54"/>
      <c r="HV1439" s="54"/>
      <c r="HW1439" s="54"/>
      <c r="HX1439" s="54"/>
      <c r="HY1439" s="54"/>
      <c r="HZ1439" s="54"/>
      <c r="IA1439" s="54"/>
      <c r="IB1439" s="54"/>
      <c r="IC1439" s="54"/>
      <c r="ID1439" s="54"/>
      <c r="IE1439" s="54"/>
      <c r="IF1439" s="54"/>
      <c r="IG1439" s="54"/>
      <c r="IH1439" s="54"/>
      <c r="II1439" s="54"/>
      <c r="IJ1439" s="54"/>
      <c r="IK1439" s="54"/>
      <c r="IL1439" s="54"/>
      <c r="IM1439" s="54"/>
      <c r="IN1439" s="54"/>
      <c r="IO1439" s="54"/>
      <c r="IP1439" s="54"/>
      <c r="IQ1439" s="54"/>
      <c r="IR1439" s="54"/>
      <c r="IS1439" s="54"/>
      <c r="IT1439" s="54"/>
      <c r="IU1439" s="54"/>
      <c r="IV1439" s="54"/>
      <c r="IW1439" s="54"/>
      <c r="IX1439" s="54"/>
      <c r="IY1439" s="54"/>
      <c r="IZ1439" s="54"/>
      <c r="JA1439" s="16"/>
      <c r="JB1439" s="16"/>
      <c r="JC1439" s="16"/>
      <c r="JD1439" s="16"/>
    </row>
    <row r="1440" spans="1:264" s="6" customFormat="1" x14ac:dyDescent="0.25">
      <c r="A1440" s="55">
        <v>1436</v>
      </c>
      <c r="B1440" s="56">
        <f>ESTUDIANTES!B1440</f>
        <v>0</v>
      </c>
      <c r="C1440" s="56">
        <f>ESTUDIANTES!C1440</f>
        <v>0</v>
      </c>
      <c r="D1440" s="97">
        <f>ESTUDIANTES!D1440</f>
        <v>0</v>
      </c>
      <c r="E1440" s="97"/>
      <c r="F1440" s="97"/>
      <c r="G1440" s="97"/>
      <c r="H1440" s="57">
        <f>ESTUDIANTES!H1440</f>
        <v>0</v>
      </c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  <c r="T1440" s="54"/>
      <c r="U1440" s="54"/>
      <c r="V1440" s="54"/>
      <c r="W1440" s="54"/>
      <c r="X1440" s="54"/>
      <c r="Y1440" s="54"/>
      <c r="Z1440" s="54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  <c r="AL1440" s="54"/>
      <c r="AM1440" s="54"/>
      <c r="AN1440" s="54"/>
      <c r="AO1440" s="54"/>
      <c r="AP1440" s="54"/>
      <c r="AQ1440" s="54"/>
      <c r="AR1440" s="54"/>
      <c r="AS1440" s="54"/>
      <c r="AT1440" s="54"/>
      <c r="AU1440" s="54"/>
      <c r="AV1440" s="54"/>
      <c r="AW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4"/>
      <c r="BI1440" s="54"/>
      <c r="BJ1440" s="54"/>
      <c r="BK1440" s="54"/>
      <c r="BL1440" s="54"/>
      <c r="BM1440" s="54"/>
      <c r="BN1440" s="54"/>
      <c r="BO1440" s="54"/>
      <c r="BP1440" s="54"/>
      <c r="BQ1440" s="54"/>
      <c r="BR1440" s="54"/>
      <c r="BS1440" s="54"/>
      <c r="BT1440" s="54"/>
      <c r="BU1440" s="54"/>
      <c r="BV1440" s="54"/>
      <c r="BW1440" s="54"/>
      <c r="BX1440" s="54"/>
      <c r="BY1440" s="54"/>
      <c r="BZ1440" s="54"/>
      <c r="CA1440" s="54"/>
      <c r="CB1440" s="54"/>
      <c r="CC1440" s="54"/>
      <c r="CD1440" s="54"/>
      <c r="CE1440" s="54"/>
      <c r="CF1440" s="54"/>
      <c r="CG1440" s="54"/>
      <c r="CH1440" s="54"/>
      <c r="CI1440" s="54"/>
      <c r="CJ1440" s="54"/>
      <c r="CK1440" s="54"/>
      <c r="CL1440" s="54"/>
      <c r="CM1440" s="54"/>
      <c r="CN1440" s="54"/>
      <c r="CO1440" s="54"/>
      <c r="CP1440" s="54"/>
      <c r="CQ1440" s="54"/>
      <c r="CR1440" s="54"/>
      <c r="CS1440" s="54"/>
      <c r="CT1440" s="54"/>
      <c r="CU1440" s="54"/>
      <c r="CV1440" s="54"/>
      <c r="CW1440" s="54"/>
      <c r="CX1440" s="54"/>
      <c r="CY1440" s="54"/>
      <c r="CZ1440" s="54"/>
      <c r="DA1440" s="54"/>
      <c r="DB1440" s="54"/>
      <c r="DC1440" s="54"/>
      <c r="DD1440" s="54"/>
      <c r="DE1440" s="54"/>
      <c r="DF1440" s="54"/>
      <c r="DG1440" s="54"/>
      <c r="DH1440" s="54"/>
      <c r="DI1440" s="54"/>
      <c r="DJ1440" s="54"/>
      <c r="DK1440" s="54"/>
      <c r="DL1440" s="54"/>
      <c r="DM1440" s="54"/>
      <c r="DN1440" s="54"/>
      <c r="DO1440" s="54"/>
      <c r="DP1440" s="54"/>
      <c r="DQ1440" s="54"/>
      <c r="DR1440" s="54"/>
      <c r="DS1440" s="54"/>
      <c r="DT1440" s="54"/>
      <c r="DU1440" s="54"/>
      <c r="DV1440" s="54"/>
      <c r="DW1440" s="54"/>
      <c r="DX1440" s="54"/>
      <c r="DY1440" s="54"/>
      <c r="DZ1440" s="54"/>
      <c r="EA1440" s="54"/>
      <c r="EB1440" s="54"/>
      <c r="EC1440" s="54"/>
      <c r="ED1440" s="54"/>
      <c r="EE1440" s="54"/>
      <c r="EF1440" s="54"/>
      <c r="EG1440" s="54"/>
      <c r="EH1440" s="54"/>
      <c r="EI1440" s="54"/>
      <c r="EJ1440" s="54"/>
      <c r="EK1440" s="54"/>
      <c r="EL1440" s="54"/>
      <c r="EM1440" s="54"/>
      <c r="EN1440" s="54"/>
      <c r="EO1440" s="54"/>
      <c r="EP1440" s="54"/>
      <c r="EQ1440" s="54"/>
      <c r="ER1440" s="54"/>
      <c r="ES1440" s="54"/>
      <c r="ET1440" s="54"/>
      <c r="EU1440" s="54"/>
      <c r="EV1440" s="54"/>
      <c r="EW1440" s="54"/>
      <c r="EX1440" s="54"/>
      <c r="EY1440" s="54"/>
      <c r="EZ1440" s="54"/>
      <c r="FA1440" s="54"/>
      <c r="FB1440" s="54"/>
      <c r="FC1440" s="54"/>
      <c r="FD1440" s="54"/>
      <c r="FE1440" s="54"/>
      <c r="FF1440" s="54"/>
      <c r="FG1440" s="54"/>
      <c r="FH1440" s="54"/>
      <c r="FI1440" s="54"/>
      <c r="FJ1440" s="54"/>
      <c r="FK1440" s="54"/>
      <c r="FL1440" s="54"/>
      <c r="FM1440" s="54"/>
      <c r="FN1440" s="54"/>
      <c r="FO1440" s="54"/>
      <c r="FP1440" s="54"/>
      <c r="FQ1440" s="54"/>
      <c r="FR1440" s="54"/>
      <c r="FS1440" s="54"/>
      <c r="FT1440" s="54"/>
      <c r="FU1440" s="54"/>
      <c r="FV1440" s="54"/>
      <c r="FW1440" s="54"/>
      <c r="FX1440" s="54"/>
      <c r="FY1440" s="54"/>
      <c r="FZ1440" s="54"/>
      <c r="GA1440" s="54"/>
      <c r="GB1440" s="54"/>
      <c r="GC1440" s="54"/>
      <c r="GD1440" s="54"/>
      <c r="GE1440" s="54"/>
      <c r="GF1440" s="54"/>
      <c r="GG1440" s="54"/>
      <c r="GH1440" s="54"/>
      <c r="GI1440" s="54"/>
      <c r="GJ1440" s="54"/>
      <c r="GK1440" s="54"/>
      <c r="GL1440" s="54"/>
      <c r="GM1440" s="54"/>
      <c r="GN1440" s="54"/>
      <c r="GO1440" s="54"/>
      <c r="GP1440" s="54"/>
      <c r="GQ1440" s="54"/>
      <c r="GR1440" s="54"/>
      <c r="GS1440" s="54"/>
      <c r="GT1440" s="54"/>
      <c r="GU1440" s="54"/>
      <c r="GV1440" s="54"/>
      <c r="GW1440" s="54"/>
      <c r="GX1440" s="54"/>
      <c r="GY1440" s="54"/>
      <c r="GZ1440" s="54"/>
      <c r="HA1440" s="54"/>
      <c r="HB1440" s="54"/>
      <c r="HC1440" s="54"/>
      <c r="HD1440" s="54"/>
      <c r="HE1440" s="54"/>
      <c r="HF1440" s="54"/>
      <c r="HG1440" s="54"/>
      <c r="HH1440" s="54"/>
      <c r="HI1440" s="54"/>
      <c r="HJ1440" s="54"/>
      <c r="HK1440" s="54"/>
      <c r="HL1440" s="54"/>
      <c r="HM1440" s="54"/>
      <c r="HN1440" s="54"/>
      <c r="HO1440" s="54"/>
      <c r="HP1440" s="54"/>
      <c r="HQ1440" s="54"/>
      <c r="HR1440" s="54"/>
      <c r="HS1440" s="54"/>
      <c r="HT1440" s="54"/>
      <c r="HU1440" s="54"/>
      <c r="HV1440" s="54"/>
      <c r="HW1440" s="54"/>
      <c r="HX1440" s="54"/>
      <c r="HY1440" s="54"/>
      <c r="HZ1440" s="54"/>
      <c r="IA1440" s="54"/>
      <c r="IB1440" s="54"/>
      <c r="IC1440" s="54"/>
      <c r="ID1440" s="54"/>
      <c r="IE1440" s="54"/>
      <c r="IF1440" s="54"/>
      <c r="IG1440" s="54"/>
      <c r="IH1440" s="54"/>
      <c r="II1440" s="54"/>
      <c r="IJ1440" s="54"/>
      <c r="IK1440" s="54"/>
      <c r="IL1440" s="54"/>
      <c r="IM1440" s="54"/>
      <c r="IN1440" s="54"/>
      <c r="IO1440" s="54"/>
      <c r="IP1440" s="54"/>
      <c r="IQ1440" s="54"/>
      <c r="IR1440" s="54"/>
      <c r="IS1440" s="54"/>
      <c r="IT1440" s="54"/>
      <c r="IU1440" s="54"/>
      <c r="IV1440" s="54"/>
      <c r="IW1440" s="54"/>
      <c r="IX1440" s="54"/>
      <c r="IY1440" s="54"/>
      <c r="IZ1440" s="54"/>
      <c r="JA1440" s="16"/>
      <c r="JB1440" s="16"/>
      <c r="JC1440" s="16"/>
      <c r="JD1440" s="16"/>
    </row>
    <row r="1441" spans="1:264" s="6" customFormat="1" x14ac:dyDescent="0.25">
      <c r="A1441" s="55">
        <v>1437</v>
      </c>
      <c r="B1441" s="56">
        <f>ESTUDIANTES!B1441</f>
        <v>0</v>
      </c>
      <c r="C1441" s="56">
        <f>ESTUDIANTES!C1441</f>
        <v>0</v>
      </c>
      <c r="D1441" s="97">
        <f>ESTUDIANTES!D1441</f>
        <v>0</v>
      </c>
      <c r="E1441" s="97"/>
      <c r="F1441" s="97"/>
      <c r="G1441" s="97"/>
      <c r="H1441" s="57">
        <f>ESTUDIANTES!H1441</f>
        <v>0</v>
      </c>
      <c r="I1441" s="54"/>
      <c r="J1441" s="54"/>
      <c r="K1441" s="54"/>
      <c r="L1441" s="54"/>
      <c r="M1441" s="54"/>
      <c r="N1441" s="54"/>
      <c r="O1441" s="54"/>
      <c r="P1441" s="54"/>
      <c r="Q1441" s="54"/>
      <c r="R1441" s="54"/>
      <c r="S1441" s="54"/>
      <c r="T1441" s="54"/>
      <c r="U1441" s="54"/>
      <c r="V1441" s="54"/>
      <c r="W1441" s="54"/>
      <c r="X1441" s="54"/>
      <c r="Y1441" s="54"/>
      <c r="Z1441" s="54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  <c r="AL1441" s="54"/>
      <c r="AM1441" s="54"/>
      <c r="AN1441" s="54"/>
      <c r="AO1441" s="54"/>
      <c r="AP1441" s="54"/>
      <c r="AQ1441" s="54"/>
      <c r="AR1441" s="54"/>
      <c r="AS1441" s="54"/>
      <c r="AT1441" s="54"/>
      <c r="AU1441" s="54"/>
      <c r="AV1441" s="54"/>
      <c r="AW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4"/>
      <c r="BI1441" s="54"/>
      <c r="BJ1441" s="54"/>
      <c r="BK1441" s="54"/>
      <c r="BL1441" s="54"/>
      <c r="BM1441" s="54"/>
      <c r="BN1441" s="54"/>
      <c r="BO1441" s="54"/>
      <c r="BP1441" s="54"/>
      <c r="BQ1441" s="54"/>
      <c r="BR1441" s="54"/>
      <c r="BS1441" s="54"/>
      <c r="BT1441" s="54"/>
      <c r="BU1441" s="54"/>
      <c r="BV1441" s="54"/>
      <c r="BW1441" s="54"/>
      <c r="BX1441" s="54"/>
      <c r="BY1441" s="54"/>
      <c r="BZ1441" s="54"/>
      <c r="CA1441" s="54"/>
      <c r="CB1441" s="54"/>
      <c r="CC1441" s="54"/>
      <c r="CD1441" s="54"/>
      <c r="CE1441" s="54"/>
      <c r="CF1441" s="54"/>
      <c r="CG1441" s="54"/>
      <c r="CH1441" s="54"/>
      <c r="CI1441" s="54"/>
      <c r="CJ1441" s="54"/>
      <c r="CK1441" s="54"/>
      <c r="CL1441" s="54"/>
      <c r="CM1441" s="54"/>
      <c r="CN1441" s="54"/>
      <c r="CO1441" s="54"/>
      <c r="CP1441" s="54"/>
      <c r="CQ1441" s="54"/>
      <c r="CR1441" s="54"/>
      <c r="CS1441" s="54"/>
      <c r="CT1441" s="54"/>
      <c r="CU1441" s="54"/>
      <c r="CV1441" s="54"/>
      <c r="CW1441" s="54"/>
      <c r="CX1441" s="54"/>
      <c r="CY1441" s="54"/>
      <c r="CZ1441" s="54"/>
      <c r="DA1441" s="54"/>
      <c r="DB1441" s="54"/>
      <c r="DC1441" s="54"/>
      <c r="DD1441" s="54"/>
      <c r="DE1441" s="54"/>
      <c r="DF1441" s="54"/>
      <c r="DG1441" s="54"/>
      <c r="DH1441" s="54"/>
      <c r="DI1441" s="54"/>
      <c r="DJ1441" s="54"/>
      <c r="DK1441" s="54"/>
      <c r="DL1441" s="54"/>
      <c r="DM1441" s="54"/>
      <c r="DN1441" s="54"/>
      <c r="DO1441" s="54"/>
      <c r="DP1441" s="54"/>
      <c r="DQ1441" s="54"/>
      <c r="DR1441" s="54"/>
      <c r="DS1441" s="54"/>
      <c r="DT1441" s="54"/>
      <c r="DU1441" s="54"/>
      <c r="DV1441" s="54"/>
      <c r="DW1441" s="54"/>
      <c r="DX1441" s="54"/>
      <c r="DY1441" s="54"/>
      <c r="DZ1441" s="54"/>
      <c r="EA1441" s="54"/>
      <c r="EB1441" s="54"/>
      <c r="EC1441" s="54"/>
      <c r="ED1441" s="54"/>
      <c r="EE1441" s="54"/>
      <c r="EF1441" s="54"/>
      <c r="EG1441" s="54"/>
      <c r="EH1441" s="54"/>
      <c r="EI1441" s="54"/>
      <c r="EJ1441" s="54"/>
      <c r="EK1441" s="54"/>
      <c r="EL1441" s="54"/>
      <c r="EM1441" s="54"/>
      <c r="EN1441" s="54"/>
      <c r="EO1441" s="54"/>
      <c r="EP1441" s="54"/>
      <c r="EQ1441" s="54"/>
      <c r="ER1441" s="54"/>
      <c r="ES1441" s="54"/>
      <c r="ET1441" s="54"/>
      <c r="EU1441" s="54"/>
      <c r="EV1441" s="54"/>
      <c r="EW1441" s="54"/>
      <c r="EX1441" s="54"/>
      <c r="EY1441" s="54"/>
      <c r="EZ1441" s="54"/>
      <c r="FA1441" s="54"/>
      <c r="FB1441" s="54"/>
      <c r="FC1441" s="54"/>
      <c r="FD1441" s="54"/>
      <c r="FE1441" s="54"/>
      <c r="FF1441" s="54"/>
      <c r="FG1441" s="54"/>
      <c r="FH1441" s="54"/>
      <c r="FI1441" s="54"/>
      <c r="FJ1441" s="54"/>
      <c r="FK1441" s="54"/>
      <c r="FL1441" s="54"/>
      <c r="FM1441" s="54"/>
      <c r="FN1441" s="54"/>
      <c r="FO1441" s="54"/>
      <c r="FP1441" s="54"/>
      <c r="FQ1441" s="54"/>
      <c r="FR1441" s="54"/>
      <c r="FS1441" s="54"/>
      <c r="FT1441" s="54"/>
      <c r="FU1441" s="54"/>
      <c r="FV1441" s="54"/>
      <c r="FW1441" s="54"/>
      <c r="FX1441" s="54"/>
      <c r="FY1441" s="54"/>
      <c r="FZ1441" s="54"/>
      <c r="GA1441" s="54"/>
      <c r="GB1441" s="54"/>
      <c r="GC1441" s="54"/>
      <c r="GD1441" s="54"/>
      <c r="GE1441" s="54"/>
      <c r="GF1441" s="54"/>
      <c r="GG1441" s="54"/>
      <c r="GH1441" s="54"/>
      <c r="GI1441" s="54"/>
      <c r="GJ1441" s="54"/>
      <c r="GK1441" s="54"/>
      <c r="GL1441" s="54"/>
      <c r="GM1441" s="54"/>
      <c r="GN1441" s="54"/>
      <c r="GO1441" s="54"/>
      <c r="GP1441" s="54"/>
      <c r="GQ1441" s="54"/>
      <c r="GR1441" s="54"/>
      <c r="GS1441" s="54"/>
      <c r="GT1441" s="54"/>
      <c r="GU1441" s="54"/>
      <c r="GV1441" s="54"/>
      <c r="GW1441" s="54"/>
      <c r="GX1441" s="54"/>
      <c r="GY1441" s="54"/>
      <c r="GZ1441" s="54"/>
      <c r="HA1441" s="54"/>
      <c r="HB1441" s="54"/>
      <c r="HC1441" s="54"/>
      <c r="HD1441" s="54"/>
      <c r="HE1441" s="54"/>
      <c r="HF1441" s="54"/>
      <c r="HG1441" s="54"/>
      <c r="HH1441" s="54"/>
      <c r="HI1441" s="54"/>
      <c r="HJ1441" s="54"/>
      <c r="HK1441" s="54"/>
      <c r="HL1441" s="54"/>
      <c r="HM1441" s="54"/>
      <c r="HN1441" s="54"/>
      <c r="HO1441" s="54"/>
      <c r="HP1441" s="54"/>
      <c r="HQ1441" s="54"/>
      <c r="HR1441" s="54"/>
      <c r="HS1441" s="54"/>
      <c r="HT1441" s="54"/>
      <c r="HU1441" s="54"/>
      <c r="HV1441" s="54"/>
      <c r="HW1441" s="54"/>
      <c r="HX1441" s="54"/>
      <c r="HY1441" s="54"/>
      <c r="HZ1441" s="54"/>
      <c r="IA1441" s="54"/>
      <c r="IB1441" s="54"/>
      <c r="IC1441" s="54"/>
      <c r="ID1441" s="54"/>
      <c r="IE1441" s="54"/>
      <c r="IF1441" s="54"/>
      <c r="IG1441" s="54"/>
      <c r="IH1441" s="54"/>
      <c r="II1441" s="54"/>
      <c r="IJ1441" s="54"/>
      <c r="IK1441" s="54"/>
      <c r="IL1441" s="54"/>
      <c r="IM1441" s="54"/>
      <c r="IN1441" s="54"/>
      <c r="IO1441" s="54"/>
      <c r="IP1441" s="54"/>
      <c r="IQ1441" s="54"/>
      <c r="IR1441" s="54"/>
      <c r="IS1441" s="54"/>
      <c r="IT1441" s="54"/>
      <c r="IU1441" s="54"/>
      <c r="IV1441" s="54"/>
      <c r="IW1441" s="54"/>
      <c r="IX1441" s="54"/>
      <c r="IY1441" s="54"/>
      <c r="IZ1441" s="54"/>
      <c r="JA1441" s="16"/>
      <c r="JB1441" s="16"/>
      <c r="JC1441" s="16"/>
      <c r="JD1441" s="16"/>
    </row>
    <row r="1442" spans="1:264" s="6" customFormat="1" x14ac:dyDescent="0.25">
      <c r="A1442" s="55">
        <v>1438</v>
      </c>
      <c r="B1442" s="56">
        <f>ESTUDIANTES!B1442</f>
        <v>0</v>
      </c>
      <c r="C1442" s="56">
        <f>ESTUDIANTES!C1442</f>
        <v>0</v>
      </c>
      <c r="D1442" s="97">
        <f>ESTUDIANTES!D1442</f>
        <v>0</v>
      </c>
      <c r="E1442" s="97"/>
      <c r="F1442" s="97"/>
      <c r="G1442" s="97"/>
      <c r="H1442" s="57">
        <f>ESTUDIANTES!H1442</f>
        <v>0</v>
      </c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  <c r="S1442" s="54"/>
      <c r="T1442" s="54"/>
      <c r="U1442" s="54"/>
      <c r="V1442" s="54"/>
      <c r="W1442" s="54"/>
      <c r="X1442" s="54"/>
      <c r="Y1442" s="54"/>
      <c r="Z1442" s="54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  <c r="AL1442" s="54"/>
      <c r="AM1442" s="54"/>
      <c r="AN1442" s="54"/>
      <c r="AO1442" s="54"/>
      <c r="AP1442" s="54"/>
      <c r="AQ1442" s="54"/>
      <c r="AR1442" s="54"/>
      <c r="AS1442" s="54"/>
      <c r="AT1442" s="54"/>
      <c r="AU1442" s="54"/>
      <c r="AV1442" s="54"/>
      <c r="AW1442" s="54"/>
      <c r="AX1442" s="54"/>
      <c r="AY1442" s="54"/>
      <c r="AZ1442" s="54"/>
      <c r="BA1442" s="54"/>
      <c r="BB1442" s="54"/>
      <c r="BC1442" s="54"/>
      <c r="BD1442" s="54"/>
      <c r="BE1442" s="54"/>
      <c r="BF1442" s="54"/>
      <c r="BG1442" s="54"/>
      <c r="BH1442" s="54"/>
      <c r="BI1442" s="54"/>
      <c r="BJ1442" s="54"/>
      <c r="BK1442" s="54"/>
      <c r="BL1442" s="54"/>
      <c r="BM1442" s="54"/>
      <c r="BN1442" s="54"/>
      <c r="BO1442" s="54"/>
      <c r="BP1442" s="54"/>
      <c r="BQ1442" s="54"/>
      <c r="BR1442" s="54"/>
      <c r="BS1442" s="54"/>
      <c r="BT1442" s="54"/>
      <c r="BU1442" s="54"/>
      <c r="BV1442" s="54"/>
      <c r="BW1442" s="54"/>
      <c r="BX1442" s="54"/>
      <c r="BY1442" s="54"/>
      <c r="BZ1442" s="54"/>
      <c r="CA1442" s="54"/>
      <c r="CB1442" s="54"/>
      <c r="CC1442" s="54"/>
      <c r="CD1442" s="54"/>
      <c r="CE1442" s="54"/>
      <c r="CF1442" s="54"/>
      <c r="CG1442" s="54"/>
      <c r="CH1442" s="54"/>
      <c r="CI1442" s="54"/>
      <c r="CJ1442" s="54"/>
      <c r="CK1442" s="54"/>
      <c r="CL1442" s="54"/>
      <c r="CM1442" s="54"/>
      <c r="CN1442" s="54"/>
      <c r="CO1442" s="54"/>
      <c r="CP1442" s="54"/>
      <c r="CQ1442" s="54"/>
      <c r="CR1442" s="54"/>
      <c r="CS1442" s="54"/>
      <c r="CT1442" s="54"/>
      <c r="CU1442" s="54"/>
      <c r="CV1442" s="54"/>
      <c r="CW1442" s="54"/>
      <c r="CX1442" s="54"/>
      <c r="CY1442" s="54"/>
      <c r="CZ1442" s="54"/>
      <c r="DA1442" s="54"/>
      <c r="DB1442" s="54"/>
      <c r="DC1442" s="54"/>
      <c r="DD1442" s="54"/>
      <c r="DE1442" s="54"/>
      <c r="DF1442" s="54"/>
      <c r="DG1442" s="54"/>
      <c r="DH1442" s="54"/>
      <c r="DI1442" s="54"/>
      <c r="DJ1442" s="54"/>
      <c r="DK1442" s="54"/>
      <c r="DL1442" s="54"/>
      <c r="DM1442" s="54"/>
      <c r="DN1442" s="54"/>
      <c r="DO1442" s="54"/>
      <c r="DP1442" s="54"/>
      <c r="DQ1442" s="54"/>
      <c r="DR1442" s="54"/>
      <c r="DS1442" s="54"/>
      <c r="DT1442" s="54"/>
      <c r="DU1442" s="54"/>
      <c r="DV1442" s="54"/>
      <c r="DW1442" s="54"/>
      <c r="DX1442" s="54"/>
      <c r="DY1442" s="54"/>
      <c r="DZ1442" s="54"/>
      <c r="EA1442" s="54"/>
      <c r="EB1442" s="54"/>
      <c r="EC1442" s="54"/>
      <c r="ED1442" s="54"/>
      <c r="EE1442" s="54"/>
      <c r="EF1442" s="54"/>
      <c r="EG1442" s="54"/>
      <c r="EH1442" s="54"/>
      <c r="EI1442" s="54"/>
      <c r="EJ1442" s="54"/>
      <c r="EK1442" s="54"/>
      <c r="EL1442" s="54"/>
      <c r="EM1442" s="54"/>
      <c r="EN1442" s="54"/>
      <c r="EO1442" s="54"/>
      <c r="EP1442" s="54"/>
      <c r="EQ1442" s="54"/>
      <c r="ER1442" s="54"/>
      <c r="ES1442" s="54"/>
      <c r="ET1442" s="54"/>
      <c r="EU1442" s="54"/>
      <c r="EV1442" s="54"/>
      <c r="EW1442" s="54"/>
      <c r="EX1442" s="54"/>
      <c r="EY1442" s="54"/>
      <c r="EZ1442" s="54"/>
      <c r="FA1442" s="54"/>
      <c r="FB1442" s="54"/>
      <c r="FC1442" s="54"/>
      <c r="FD1442" s="54"/>
      <c r="FE1442" s="54"/>
      <c r="FF1442" s="54"/>
      <c r="FG1442" s="54"/>
      <c r="FH1442" s="54"/>
      <c r="FI1442" s="54"/>
      <c r="FJ1442" s="54"/>
      <c r="FK1442" s="54"/>
      <c r="FL1442" s="54"/>
      <c r="FM1442" s="54"/>
      <c r="FN1442" s="54"/>
      <c r="FO1442" s="54"/>
      <c r="FP1442" s="54"/>
      <c r="FQ1442" s="54"/>
      <c r="FR1442" s="54"/>
      <c r="FS1442" s="54"/>
      <c r="FT1442" s="54"/>
      <c r="FU1442" s="54"/>
      <c r="FV1442" s="54"/>
      <c r="FW1442" s="54"/>
      <c r="FX1442" s="54"/>
      <c r="FY1442" s="54"/>
      <c r="FZ1442" s="54"/>
      <c r="GA1442" s="54"/>
      <c r="GB1442" s="54"/>
      <c r="GC1442" s="54"/>
      <c r="GD1442" s="54"/>
      <c r="GE1442" s="54"/>
      <c r="GF1442" s="54"/>
      <c r="GG1442" s="54"/>
      <c r="GH1442" s="54"/>
      <c r="GI1442" s="54"/>
      <c r="GJ1442" s="54"/>
      <c r="GK1442" s="54"/>
      <c r="GL1442" s="54"/>
      <c r="GM1442" s="54"/>
      <c r="GN1442" s="54"/>
      <c r="GO1442" s="54"/>
      <c r="GP1442" s="54"/>
      <c r="GQ1442" s="54"/>
      <c r="GR1442" s="54"/>
      <c r="GS1442" s="54"/>
      <c r="GT1442" s="54"/>
      <c r="GU1442" s="54"/>
      <c r="GV1442" s="54"/>
      <c r="GW1442" s="54"/>
      <c r="GX1442" s="54"/>
      <c r="GY1442" s="54"/>
      <c r="GZ1442" s="54"/>
      <c r="HA1442" s="54"/>
      <c r="HB1442" s="54"/>
      <c r="HC1442" s="54"/>
      <c r="HD1442" s="54"/>
      <c r="HE1442" s="54"/>
      <c r="HF1442" s="54"/>
      <c r="HG1442" s="54"/>
      <c r="HH1442" s="54"/>
      <c r="HI1442" s="54"/>
      <c r="HJ1442" s="54"/>
      <c r="HK1442" s="54"/>
      <c r="HL1442" s="54"/>
      <c r="HM1442" s="54"/>
      <c r="HN1442" s="54"/>
      <c r="HO1442" s="54"/>
      <c r="HP1442" s="54"/>
      <c r="HQ1442" s="54"/>
      <c r="HR1442" s="54"/>
      <c r="HS1442" s="54"/>
      <c r="HT1442" s="54"/>
      <c r="HU1442" s="54"/>
      <c r="HV1442" s="54"/>
      <c r="HW1442" s="54"/>
      <c r="HX1442" s="54"/>
      <c r="HY1442" s="54"/>
      <c r="HZ1442" s="54"/>
      <c r="IA1442" s="54"/>
      <c r="IB1442" s="54"/>
      <c r="IC1442" s="54"/>
      <c r="ID1442" s="54"/>
      <c r="IE1442" s="54"/>
      <c r="IF1442" s="54"/>
      <c r="IG1442" s="54"/>
      <c r="IH1442" s="54"/>
      <c r="II1442" s="54"/>
      <c r="IJ1442" s="54"/>
      <c r="IK1442" s="54"/>
      <c r="IL1442" s="54"/>
      <c r="IM1442" s="54"/>
      <c r="IN1442" s="54"/>
      <c r="IO1442" s="54"/>
      <c r="IP1442" s="54"/>
      <c r="IQ1442" s="54"/>
      <c r="IR1442" s="54"/>
      <c r="IS1442" s="54"/>
      <c r="IT1442" s="54"/>
      <c r="IU1442" s="54"/>
      <c r="IV1442" s="54"/>
      <c r="IW1442" s="54"/>
      <c r="IX1442" s="54"/>
      <c r="IY1442" s="54"/>
      <c r="IZ1442" s="54"/>
      <c r="JA1442" s="16"/>
      <c r="JB1442" s="16"/>
      <c r="JC1442" s="16"/>
      <c r="JD1442" s="16"/>
    </row>
    <row r="1443" spans="1:264" s="6" customFormat="1" x14ac:dyDescent="0.25">
      <c r="A1443" s="55">
        <v>1439</v>
      </c>
      <c r="B1443" s="56">
        <f>ESTUDIANTES!B1443</f>
        <v>0</v>
      </c>
      <c r="C1443" s="56">
        <f>ESTUDIANTES!C1443</f>
        <v>0</v>
      </c>
      <c r="D1443" s="97">
        <f>ESTUDIANTES!D1443</f>
        <v>0</v>
      </c>
      <c r="E1443" s="97"/>
      <c r="F1443" s="97"/>
      <c r="G1443" s="97"/>
      <c r="H1443" s="57">
        <f>ESTUDIANTES!H1443</f>
        <v>0</v>
      </c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  <c r="T1443" s="54"/>
      <c r="U1443" s="54"/>
      <c r="V1443" s="54"/>
      <c r="W1443" s="54"/>
      <c r="X1443" s="54"/>
      <c r="Y1443" s="54"/>
      <c r="Z1443" s="54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  <c r="AL1443" s="54"/>
      <c r="AM1443" s="54"/>
      <c r="AN1443" s="54"/>
      <c r="AO1443" s="54"/>
      <c r="AP1443" s="54"/>
      <c r="AQ1443" s="54"/>
      <c r="AR1443" s="54"/>
      <c r="AS1443" s="54"/>
      <c r="AT1443" s="54"/>
      <c r="AU1443" s="54"/>
      <c r="AV1443" s="54"/>
      <c r="AW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4"/>
      <c r="BI1443" s="54"/>
      <c r="BJ1443" s="54"/>
      <c r="BK1443" s="54"/>
      <c r="BL1443" s="54"/>
      <c r="BM1443" s="54"/>
      <c r="BN1443" s="54"/>
      <c r="BO1443" s="54"/>
      <c r="BP1443" s="54"/>
      <c r="BQ1443" s="54"/>
      <c r="BR1443" s="54"/>
      <c r="BS1443" s="54"/>
      <c r="BT1443" s="54"/>
      <c r="BU1443" s="54"/>
      <c r="BV1443" s="54"/>
      <c r="BW1443" s="54"/>
      <c r="BX1443" s="54"/>
      <c r="BY1443" s="54"/>
      <c r="BZ1443" s="54"/>
      <c r="CA1443" s="54"/>
      <c r="CB1443" s="54"/>
      <c r="CC1443" s="54"/>
      <c r="CD1443" s="54"/>
      <c r="CE1443" s="54"/>
      <c r="CF1443" s="54"/>
      <c r="CG1443" s="54"/>
      <c r="CH1443" s="54"/>
      <c r="CI1443" s="54"/>
      <c r="CJ1443" s="54"/>
      <c r="CK1443" s="54"/>
      <c r="CL1443" s="54"/>
      <c r="CM1443" s="54"/>
      <c r="CN1443" s="54"/>
      <c r="CO1443" s="54"/>
      <c r="CP1443" s="54"/>
      <c r="CQ1443" s="54"/>
      <c r="CR1443" s="54"/>
      <c r="CS1443" s="54"/>
      <c r="CT1443" s="54"/>
      <c r="CU1443" s="54"/>
      <c r="CV1443" s="54"/>
      <c r="CW1443" s="54"/>
      <c r="CX1443" s="54"/>
      <c r="CY1443" s="54"/>
      <c r="CZ1443" s="54"/>
      <c r="DA1443" s="54"/>
      <c r="DB1443" s="54"/>
      <c r="DC1443" s="54"/>
      <c r="DD1443" s="54"/>
      <c r="DE1443" s="54"/>
      <c r="DF1443" s="54"/>
      <c r="DG1443" s="54"/>
      <c r="DH1443" s="54"/>
      <c r="DI1443" s="54"/>
      <c r="DJ1443" s="54"/>
      <c r="DK1443" s="54"/>
      <c r="DL1443" s="54"/>
      <c r="DM1443" s="54"/>
      <c r="DN1443" s="54"/>
      <c r="DO1443" s="54"/>
      <c r="DP1443" s="54"/>
      <c r="DQ1443" s="54"/>
      <c r="DR1443" s="54"/>
      <c r="DS1443" s="54"/>
      <c r="DT1443" s="54"/>
      <c r="DU1443" s="54"/>
      <c r="DV1443" s="54"/>
      <c r="DW1443" s="54"/>
      <c r="DX1443" s="54"/>
      <c r="DY1443" s="54"/>
      <c r="DZ1443" s="54"/>
      <c r="EA1443" s="54"/>
      <c r="EB1443" s="54"/>
      <c r="EC1443" s="54"/>
      <c r="ED1443" s="54"/>
      <c r="EE1443" s="54"/>
      <c r="EF1443" s="54"/>
      <c r="EG1443" s="54"/>
      <c r="EH1443" s="54"/>
      <c r="EI1443" s="54"/>
      <c r="EJ1443" s="54"/>
      <c r="EK1443" s="54"/>
      <c r="EL1443" s="54"/>
      <c r="EM1443" s="54"/>
      <c r="EN1443" s="54"/>
      <c r="EO1443" s="54"/>
      <c r="EP1443" s="54"/>
      <c r="EQ1443" s="54"/>
      <c r="ER1443" s="54"/>
      <c r="ES1443" s="54"/>
      <c r="ET1443" s="54"/>
      <c r="EU1443" s="54"/>
      <c r="EV1443" s="54"/>
      <c r="EW1443" s="54"/>
      <c r="EX1443" s="54"/>
      <c r="EY1443" s="54"/>
      <c r="EZ1443" s="54"/>
      <c r="FA1443" s="54"/>
      <c r="FB1443" s="54"/>
      <c r="FC1443" s="54"/>
      <c r="FD1443" s="54"/>
      <c r="FE1443" s="54"/>
      <c r="FF1443" s="54"/>
      <c r="FG1443" s="54"/>
      <c r="FH1443" s="54"/>
      <c r="FI1443" s="54"/>
      <c r="FJ1443" s="54"/>
      <c r="FK1443" s="54"/>
      <c r="FL1443" s="54"/>
      <c r="FM1443" s="54"/>
      <c r="FN1443" s="54"/>
      <c r="FO1443" s="54"/>
      <c r="FP1443" s="54"/>
      <c r="FQ1443" s="54"/>
      <c r="FR1443" s="54"/>
      <c r="FS1443" s="54"/>
      <c r="FT1443" s="54"/>
      <c r="FU1443" s="54"/>
      <c r="FV1443" s="54"/>
      <c r="FW1443" s="54"/>
      <c r="FX1443" s="54"/>
      <c r="FY1443" s="54"/>
      <c r="FZ1443" s="54"/>
      <c r="GA1443" s="54"/>
      <c r="GB1443" s="54"/>
      <c r="GC1443" s="54"/>
      <c r="GD1443" s="54"/>
      <c r="GE1443" s="54"/>
      <c r="GF1443" s="54"/>
      <c r="GG1443" s="54"/>
      <c r="GH1443" s="54"/>
      <c r="GI1443" s="54"/>
      <c r="GJ1443" s="54"/>
      <c r="GK1443" s="54"/>
      <c r="GL1443" s="54"/>
      <c r="GM1443" s="54"/>
      <c r="GN1443" s="54"/>
      <c r="GO1443" s="54"/>
      <c r="GP1443" s="54"/>
      <c r="GQ1443" s="54"/>
      <c r="GR1443" s="54"/>
      <c r="GS1443" s="54"/>
      <c r="GT1443" s="54"/>
      <c r="GU1443" s="54"/>
      <c r="GV1443" s="54"/>
      <c r="GW1443" s="54"/>
      <c r="GX1443" s="54"/>
      <c r="GY1443" s="54"/>
      <c r="GZ1443" s="54"/>
      <c r="HA1443" s="54"/>
      <c r="HB1443" s="54"/>
      <c r="HC1443" s="54"/>
      <c r="HD1443" s="54"/>
      <c r="HE1443" s="54"/>
      <c r="HF1443" s="54"/>
      <c r="HG1443" s="54"/>
      <c r="HH1443" s="54"/>
      <c r="HI1443" s="54"/>
      <c r="HJ1443" s="54"/>
      <c r="HK1443" s="54"/>
      <c r="HL1443" s="54"/>
      <c r="HM1443" s="54"/>
      <c r="HN1443" s="54"/>
      <c r="HO1443" s="54"/>
      <c r="HP1443" s="54"/>
      <c r="HQ1443" s="54"/>
      <c r="HR1443" s="54"/>
      <c r="HS1443" s="54"/>
      <c r="HT1443" s="54"/>
      <c r="HU1443" s="54"/>
      <c r="HV1443" s="54"/>
      <c r="HW1443" s="54"/>
      <c r="HX1443" s="54"/>
      <c r="HY1443" s="54"/>
      <c r="HZ1443" s="54"/>
      <c r="IA1443" s="54"/>
      <c r="IB1443" s="54"/>
      <c r="IC1443" s="54"/>
      <c r="ID1443" s="54"/>
      <c r="IE1443" s="54"/>
      <c r="IF1443" s="54"/>
      <c r="IG1443" s="54"/>
      <c r="IH1443" s="54"/>
      <c r="II1443" s="54"/>
      <c r="IJ1443" s="54"/>
      <c r="IK1443" s="54"/>
      <c r="IL1443" s="54"/>
      <c r="IM1443" s="54"/>
      <c r="IN1443" s="54"/>
      <c r="IO1443" s="54"/>
      <c r="IP1443" s="54"/>
      <c r="IQ1443" s="54"/>
      <c r="IR1443" s="54"/>
      <c r="IS1443" s="54"/>
      <c r="IT1443" s="54"/>
      <c r="IU1443" s="54"/>
      <c r="IV1443" s="54"/>
      <c r="IW1443" s="54"/>
      <c r="IX1443" s="54"/>
      <c r="IY1443" s="54"/>
      <c r="IZ1443" s="54"/>
      <c r="JA1443" s="16"/>
      <c r="JB1443" s="16"/>
      <c r="JC1443" s="16"/>
      <c r="JD1443" s="16"/>
    </row>
    <row r="1444" spans="1:264" s="6" customFormat="1" x14ac:dyDescent="0.25">
      <c r="A1444" s="55">
        <v>1440</v>
      </c>
      <c r="B1444" s="56">
        <f>ESTUDIANTES!B1444</f>
        <v>0</v>
      </c>
      <c r="C1444" s="56">
        <f>ESTUDIANTES!C1444</f>
        <v>0</v>
      </c>
      <c r="D1444" s="97">
        <f>ESTUDIANTES!D1444</f>
        <v>0</v>
      </c>
      <c r="E1444" s="97"/>
      <c r="F1444" s="97"/>
      <c r="G1444" s="97"/>
      <c r="H1444" s="57">
        <f>ESTUDIANTES!H1444</f>
        <v>0</v>
      </c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  <c r="T1444" s="54"/>
      <c r="U1444" s="54"/>
      <c r="V1444" s="54"/>
      <c r="W1444" s="54"/>
      <c r="X1444" s="54"/>
      <c r="Y1444" s="54"/>
      <c r="Z1444" s="54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  <c r="AL1444" s="54"/>
      <c r="AM1444" s="54"/>
      <c r="AN1444" s="54"/>
      <c r="AO1444" s="54"/>
      <c r="AP1444" s="54"/>
      <c r="AQ1444" s="54"/>
      <c r="AR1444" s="54"/>
      <c r="AS1444" s="54"/>
      <c r="AT1444" s="54"/>
      <c r="AU1444" s="54"/>
      <c r="AV1444" s="54"/>
      <c r="AW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4"/>
      <c r="BI1444" s="54"/>
      <c r="BJ1444" s="54"/>
      <c r="BK1444" s="54"/>
      <c r="BL1444" s="54"/>
      <c r="BM1444" s="54"/>
      <c r="BN1444" s="54"/>
      <c r="BO1444" s="54"/>
      <c r="BP1444" s="54"/>
      <c r="BQ1444" s="54"/>
      <c r="BR1444" s="54"/>
      <c r="BS1444" s="54"/>
      <c r="BT1444" s="54"/>
      <c r="BU1444" s="54"/>
      <c r="BV1444" s="54"/>
      <c r="BW1444" s="54"/>
      <c r="BX1444" s="54"/>
      <c r="BY1444" s="54"/>
      <c r="BZ1444" s="54"/>
      <c r="CA1444" s="54"/>
      <c r="CB1444" s="54"/>
      <c r="CC1444" s="54"/>
      <c r="CD1444" s="54"/>
      <c r="CE1444" s="54"/>
      <c r="CF1444" s="54"/>
      <c r="CG1444" s="54"/>
      <c r="CH1444" s="54"/>
      <c r="CI1444" s="54"/>
      <c r="CJ1444" s="54"/>
      <c r="CK1444" s="54"/>
      <c r="CL1444" s="54"/>
      <c r="CM1444" s="54"/>
      <c r="CN1444" s="54"/>
      <c r="CO1444" s="54"/>
      <c r="CP1444" s="54"/>
      <c r="CQ1444" s="54"/>
      <c r="CR1444" s="54"/>
      <c r="CS1444" s="54"/>
      <c r="CT1444" s="54"/>
      <c r="CU1444" s="54"/>
      <c r="CV1444" s="54"/>
      <c r="CW1444" s="54"/>
      <c r="CX1444" s="54"/>
      <c r="CY1444" s="54"/>
      <c r="CZ1444" s="54"/>
      <c r="DA1444" s="54"/>
      <c r="DB1444" s="54"/>
      <c r="DC1444" s="54"/>
      <c r="DD1444" s="54"/>
      <c r="DE1444" s="54"/>
      <c r="DF1444" s="54"/>
      <c r="DG1444" s="54"/>
      <c r="DH1444" s="54"/>
      <c r="DI1444" s="54"/>
      <c r="DJ1444" s="54"/>
      <c r="DK1444" s="54"/>
      <c r="DL1444" s="54"/>
      <c r="DM1444" s="54"/>
      <c r="DN1444" s="54"/>
      <c r="DO1444" s="54"/>
      <c r="DP1444" s="54"/>
      <c r="DQ1444" s="54"/>
      <c r="DR1444" s="54"/>
      <c r="DS1444" s="54"/>
      <c r="DT1444" s="54"/>
      <c r="DU1444" s="54"/>
      <c r="DV1444" s="54"/>
      <c r="DW1444" s="54"/>
      <c r="DX1444" s="54"/>
      <c r="DY1444" s="54"/>
      <c r="DZ1444" s="54"/>
      <c r="EA1444" s="54"/>
      <c r="EB1444" s="54"/>
      <c r="EC1444" s="54"/>
      <c r="ED1444" s="54"/>
      <c r="EE1444" s="54"/>
      <c r="EF1444" s="54"/>
      <c r="EG1444" s="54"/>
      <c r="EH1444" s="54"/>
      <c r="EI1444" s="54"/>
      <c r="EJ1444" s="54"/>
      <c r="EK1444" s="54"/>
      <c r="EL1444" s="54"/>
      <c r="EM1444" s="54"/>
      <c r="EN1444" s="54"/>
      <c r="EO1444" s="54"/>
      <c r="EP1444" s="54"/>
      <c r="EQ1444" s="54"/>
      <c r="ER1444" s="54"/>
      <c r="ES1444" s="54"/>
      <c r="ET1444" s="54"/>
      <c r="EU1444" s="54"/>
      <c r="EV1444" s="54"/>
      <c r="EW1444" s="54"/>
      <c r="EX1444" s="54"/>
      <c r="EY1444" s="54"/>
      <c r="EZ1444" s="54"/>
      <c r="FA1444" s="54"/>
      <c r="FB1444" s="54"/>
      <c r="FC1444" s="54"/>
      <c r="FD1444" s="54"/>
      <c r="FE1444" s="54"/>
      <c r="FF1444" s="54"/>
      <c r="FG1444" s="54"/>
      <c r="FH1444" s="54"/>
      <c r="FI1444" s="54"/>
      <c r="FJ1444" s="54"/>
      <c r="FK1444" s="54"/>
      <c r="FL1444" s="54"/>
      <c r="FM1444" s="54"/>
      <c r="FN1444" s="54"/>
      <c r="FO1444" s="54"/>
      <c r="FP1444" s="54"/>
      <c r="FQ1444" s="54"/>
      <c r="FR1444" s="54"/>
      <c r="FS1444" s="54"/>
      <c r="FT1444" s="54"/>
      <c r="FU1444" s="54"/>
      <c r="FV1444" s="54"/>
      <c r="FW1444" s="54"/>
      <c r="FX1444" s="54"/>
      <c r="FY1444" s="54"/>
      <c r="FZ1444" s="54"/>
      <c r="GA1444" s="54"/>
      <c r="GB1444" s="54"/>
      <c r="GC1444" s="54"/>
      <c r="GD1444" s="54"/>
      <c r="GE1444" s="54"/>
      <c r="GF1444" s="54"/>
      <c r="GG1444" s="54"/>
      <c r="GH1444" s="54"/>
      <c r="GI1444" s="54"/>
      <c r="GJ1444" s="54"/>
      <c r="GK1444" s="54"/>
      <c r="GL1444" s="54"/>
      <c r="GM1444" s="54"/>
      <c r="GN1444" s="54"/>
      <c r="GO1444" s="54"/>
      <c r="GP1444" s="54"/>
      <c r="GQ1444" s="54"/>
      <c r="GR1444" s="54"/>
      <c r="GS1444" s="54"/>
      <c r="GT1444" s="54"/>
      <c r="GU1444" s="54"/>
      <c r="GV1444" s="54"/>
      <c r="GW1444" s="54"/>
      <c r="GX1444" s="54"/>
      <c r="GY1444" s="54"/>
      <c r="GZ1444" s="54"/>
      <c r="HA1444" s="54"/>
      <c r="HB1444" s="54"/>
      <c r="HC1444" s="54"/>
      <c r="HD1444" s="54"/>
      <c r="HE1444" s="54"/>
      <c r="HF1444" s="54"/>
      <c r="HG1444" s="54"/>
      <c r="HH1444" s="54"/>
      <c r="HI1444" s="54"/>
      <c r="HJ1444" s="54"/>
      <c r="HK1444" s="54"/>
      <c r="HL1444" s="54"/>
      <c r="HM1444" s="54"/>
      <c r="HN1444" s="54"/>
      <c r="HO1444" s="54"/>
      <c r="HP1444" s="54"/>
      <c r="HQ1444" s="54"/>
      <c r="HR1444" s="54"/>
      <c r="HS1444" s="54"/>
      <c r="HT1444" s="54"/>
      <c r="HU1444" s="54"/>
      <c r="HV1444" s="54"/>
      <c r="HW1444" s="54"/>
      <c r="HX1444" s="54"/>
      <c r="HY1444" s="54"/>
      <c r="HZ1444" s="54"/>
      <c r="IA1444" s="54"/>
      <c r="IB1444" s="54"/>
      <c r="IC1444" s="54"/>
      <c r="ID1444" s="54"/>
      <c r="IE1444" s="54"/>
      <c r="IF1444" s="54"/>
      <c r="IG1444" s="54"/>
      <c r="IH1444" s="54"/>
      <c r="II1444" s="54"/>
      <c r="IJ1444" s="54"/>
      <c r="IK1444" s="54"/>
      <c r="IL1444" s="54"/>
      <c r="IM1444" s="54"/>
      <c r="IN1444" s="54"/>
      <c r="IO1444" s="54"/>
      <c r="IP1444" s="54"/>
      <c r="IQ1444" s="54"/>
      <c r="IR1444" s="54"/>
      <c r="IS1444" s="54"/>
      <c r="IT1444" s="54"/>
      <c r="IU1444" s="54"/>
      <c r="IV1444" s="54"/>
      <c r="IW1444" s="54"/>
      <c r="IX1444" s="54"/>
      <c r="IY1444" s="54"/>
      <c r="IZ1444" s="54"/>
      <c r="JA1444" s="16"/>
      <c r="JB1444" s="16"/>
      <c r="JC1444" s="16"/>
      <c r="JD1444" s="16"/>
    </row>
    <row r="1445" spans="1:264" s="6" customFormat="1" x14ac:dyDescent="0.25">
      <c r="A1445" s="55">
        <v>1441</v>
      </c>
      <c r="B1445" s="56">
        <f>ESTUDIANTES!B1445</f>
        <v>0</v>
      </c>
      <c r="C1445" s="56">
        <f>ESTUDIANTES!C1445</f>
        <v>0</v>
      </c>
      <c r="D1445" s="97">
        <f>ESTUDIANTES!D1445</f>
        <v>0</v>
      </c>
      <c r="E1445" s="97"/>
      <c r="F1445" s="97"/>
      <c r="G1445" s="97"/>
      <c r="H1445" s="57">
        <f>ESTUDIANTES!H1445</f>
        <v>0</v>
      </c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  <c r="T1445" s="54"/>
      <c r="U1445" s="54"/>
      <c r="V1445" s="54"/>
      <c r="W1445" s="54"/>
      <c r="X1445" s="54"/>
      <c r="Y1445" s="54"/>
      <c r="Z1445" s="54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  <c r="AL1445" s="54"/>
      <c r="AM1445" s="54"/>
      <c r="AN1445" s="54"/>
      <c r="AO1445" s="54"/>
      <c r="AP1445" s="54"/>
      <c r="AQ1445" s="54"/>
      <c r="AR1445" s="54"/>
      <c r="AS1445" s="54"/>
      <c r="AT1445" s="54"/>
      <c r="AU1445" s="54"/>
      <c r="AV1445" s="54"/>
      <c r="AW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4"/>
      <c r="BI1445" s="54"/>
      <c r="BJ1445" s="54"/>
      <c r="BK1445" s="54"/>
      <c r="BL1445" s="54"/>
      <c r="BM1445" s="54"/>
      <c r="BN1445" s="54"/>
      <c r="BO1445" s="54"/>
      <c r="BP1445" s="54"/>
      <c r="BQ1445" s="54"/>
      <c r="BR1445" s="54"/>
      <c r="BS1445" s="54"/>
      <c r="BT1445" s="54"/>
      <c r="BU1445" s="54"/>
      <c r="BV1445" s="54"/>
      <c r="BW1445" s="54"/>
      <c r="BX1445" s="54"/>
      <c r="BY1445" s="54"/>
      <c r="BZ1445" s="54"/>
      <c r="CA1445" s="54"/>
      <c r="CB1445" s="54"/>
      <c r="CC1445" s="54"/>
      <c r="CD1445" s="54"/>
      <c r="CE1445" s="54"/>
      <c r="CF1445" s="54"/>
      <c r="CG1445" s="54"/>
      <c r="CH1445" s="54"/>
      <c r="CI1445" s="54"/>
      <c r="CJ1445" s="54"/>
      <c r="CK1445" s="54"/>
      <c r="CL1445" s="54"/>
      <c r="CM1445" s="54"/>
      <c r="CN1445" s="54"/>
      <c r="CO1445" s="54"/>
      <c r="CP1445" s="54"/>
      <c r="CQ1445" s="54"/>
      <c r="CR1445" s="54"/>
      <c r="CS1445" s="54"/>
      <c r="CT1445" s="54"/>
      <c r="CU1445" s="54"/>
      <c r="CV1445" s="54"/>
      <c r="CW1445" s="54"/>
      <c r="CX1445" s="54"/>
      <c r="CY1445" s="54"/>
      <c r="CZ1445" s="54"/>
      <c r="DA1445" s="54"/>
      <c r="DB1445" s="54"/>
      <c r="DC1445" s="54"/>
      <c r="DD1445" s="54"/>
      <c r="DE1445" s="54"/>
      <c r="DF1445" s="54"/>
      <c r="DG1445" s="54"/>
      <c r="DH1445" s="54"/>
      <c r="DI1445" s="54"/>
      <c r="DJ1445" s="54"/>
      <c r="DK1445" s="54"/>
      <c r="DL1445" s="54"/>
      <c r="DM1445" s="54"/>
      <c r="DN1445" s="54"/>
      <c r="DO1445" s="54"/>
      <c r="DP1445" s="54"/>
      <c r="DQ1445" s="54"/>
      <c r="DR1445" s="54"/>
      <c r="DS1445" s="54"/>
      <c r="DT1445" s="54"/>
      <c r="DU1445" s="54"/>
      <c r="DV1445" s="54"/>
      <c r="DW1445" s="54"/>
      <c r="DX1445" s="54"/>
      <c r="DY1445" s="54"/>
      <c r="DZ1445" s="54"/>
      <c r="EA1445" s="54"/>
      <c r="EB1445" s="54"/>
      <c r="EC1445" s="54"/>
      <c r="ED1445" s="54"/>
      <c r="EE1445" s="54"/>
      <c r="EF1445" s="54"/>
      <c r="EG1445" s="54"/>
      <c r="EH1445" s="54"/>
      <c r="EI1445" s="54"/>
      <c r="EJ1445" s="54"/>
      <c r="EK1445" s="54"/>
      <c r="EL1445" s="54"/>
      <c r="EM1445" s="54"/>
      <c r="EN1445" s="54"/>
      <c r="EO1445" s="54"/>
      <c r="EP1445" s="54"/>
      <c r="EQ1445" s="54"/>
      <c r="ER1445" s="54"/>
      <c r="ES1445" s="54"/>
      <c r="ET1445" s="54"/>
      <c r="EU1445" s="54"/>
      <c r="EV1445" s="54"/>
      <c r="EW1445" s="54"/>
      <c r="EX1445" s="54"/>
      <c r="EY1445" s="54"/>
      <c r="EZ1445" s="54"/>
      <c r="FA1445" s="54"/>
      <c r="FB1445" s="54"/>
      <c r="FC1445" s="54"/>
      <c r="FD1445" s="54"/>
      <c r="FE1445" s="54"/>
      <c r="FF1445" s="54"/>
      <c r="FG1445" s="54"/>
      <c r="FH1445" s="54"/>
      <c r="FI1445" s="54"/>
      <c r="FJ1445" s="54"/>
      <c r="FK1445" s="54"/>
      <c r="FL1445" s="54"/>
      <c r="FM1445" s="54"/>
      <c r="FN1445" s="54"/>
      <c r="FO1445" s="54"/>
      <c r="FP1445" s="54"/>
      <c r="FQ1445" s="54"/>
      <c r="FR1445" s="54"/>
      <c r="FS1445" s="54"/>
      <c r="FT1445" s="54"/>
      <c r="FU1445" s="54"/>
      <c r="FV1445" s="54"/>
      <c r="FW1445" s="54"/>
      <c r="FX1445" s="54"/>
      <c r="FY1445" s="54"/>
      <c r="FZ1445" s="54"/>
      <c r="GA1445" s="54"/>
      <c r="GB1445" s="54"/>
      <c r="GC1445" s="54"/>
      <c r="GD1445" s="54"/>
      <c r="GE1445" s="54"/>
      <c r="GF1445" s="54"/>
      <c r="GG1445" s="54"/>
      <c r="GH1445" s="54"/>
      <c r="GI1445" s="54"/>
      <c r="GJ1445" s="54"/>
      <c r="GK1445" s="54"/>
      <c r="GL1445" s="54"/>
      <c r="GM1445" s="54"/>
      <c r="GN1445" s="54"/>
      <c r="GO1445" s="54"/>
      <c r="GP1445" s="54"/>
      <c r="GQ1445" s="54"/>
      <c r="GR1445" s="54"/>
      <c r="GS1445" s="54"/>
      <c r="GT1445" s="54"/>
      <c r="GU1445" s="54"/>
      <c r="GV1445" s="54"/>
      <c r="GW1445" s="54"/>
      <c r="GX1445" s="54"/>
      <c r="GY1445" s="54"/>
      <c r="GZ1445" s="54"/>
      <c r="HA1445" s="54"/>
      <c r="HB1445" s="54"/>
      <c r="HC1445" s="54"/>
      <c r="HD1445" s="54"/>
      <c r="HE1445" s="54"/>
      <c r="HF1445" s="54"/>
      <c r="HG1445" s="54"/>
      <c r="HH1445" s="54"/>
      <c r="HI1445" s="54"/>
      <c r="HJ1445" s="54"/>
      <c r="HK1445" s="54"/>
      <c r="HL1445" s="54"/>
      <c r="HM1445" s="54"/>
      <c r="HN1445" s="54"/>
      <c r="HO1445" s="54"/>
      <c r="HP1445" s="54"/>
      <c r="HQ1445" s="54"/>
      <c r="HR1445" s="54"/>
      <c r="HS1445" s="54"/>
      <c r="HT1445" s="54"/>
      <c r="HU1445" s="54"/>
      <c r="HV1445" s="54"/>
      <c r="HW1445" s="54"/>
      <c r="HX1445" s="54"/>
      <c r="HY1445" s="54"/>
      <c r="HZ1445" s="54"/>
      <c r="IA1445" s="54"/>
      <c r="IB1445" s="54"/>
      <c r="IC1445" s="54"/>
      <c r="ID1445" s="54"/>
      <c r="IE1445" s="54"/>
      <c r="IF1445" s="54"/>
      <c r="IG1445" s="54"/>
      <c r="IH1445" s="54"/>
      <c r="II1445" s="54"/>
      <c r="IJ1445" s="54"/>
      <c r="IK1445" s="54"/>
      <c r="IL1445" s="54"/>
      <c r="IM1445" s="54"/>
      <c r="IN1445" s="54"/>
      <c r="IO1445" s="54"/>
      <c r="IP1445" s="54"/>
      <c r="IQ1445" s="54"/>
      <c r="IR1445" s="54"/>
      <c r="IS1445" s="54"/>
      <c r="IT1445" s="54"/>
      <c r="IU1445" s="54"/>
      <c r="IV1445" s="54"/>
      <c r="IW1445" s="54"/>
      <c r="IX1445" s="54"/>
      <c r="IY1445" s="54"/>
      <c r="IZ1445" s="54"/>
      <c r="JA1445" s="16"/>
      <c r="JB1445" s="16"/>
      <c r="JC1445" s="16"/>
      <c r="JD1445" s="16"/>
    </row>
    <row r="1446" spans="1:264" s="6" customFormat="1" x14ac:dyDescent="0.25">
      <c r="A1446" s="55">
        <v>1442</v>
      </c>
      <c r="B1446" s="56">
        <f>ESTUDIANTES!B1446</f>
        <v>0</v>
      </c>
      <c r="C1446" s="56">
        <f>ESTUDIANTES!C1446</f>
        <v>0</v>
      </c>
      <c r="D1446" s="97">
        <f>ESTUDIANTES!D1446</f>
        <v>0</v>
      </c>
      <c r="E1446" s="97"/>
      <c r="F1446" s="97"/>
      <c r="G1446" s="97"/>
      <c r="H1446" s="57">
        <f>ESTUDIANTES!H1446</f>
        <v>0</v>
      </c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54"/>
      <c r="U1446" s="54"/>
      <c r="V1446" s="54"/>
      <c r="W1446" s="54"/>
      <c r="X1446" s="54"/>
      <c r="Y1446" s="54"/>
      <c r="Z1446" s="54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  <c r="AL1446" s="54"/>
      <c r="AM1446" s="54"/>
      <c r="AN1446" s="54"/>
      <c r="AO1446" s="54"/>
      <c r="AP1446" s="54"/>
      <c r="AQ1446" s="54"/>
      <c r="AR1446" s="54"/>
      <c r="AS1446" s="54"/>
      <c r="AT1446" s="54"/>
      <c r="AU1446" s="54"/>
      <c r="AV1446" s="54"/>
      <c r="AW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4"/>
      <c r="BI1446" s="54"/>
      <c r="BJ1446" s="54"/>
      <c r="BK1446" s="54"/>
      <c r="BL1446" s="54"/>
      <c r="BM1446" s="54"/>
      <c r="BN1446" s="54"/>
      <c r="BO1446" s="54"/>
      <c r="BP1446" s="54"/>
      <c r="BQ1446" s="54"/>
      <c r="BR1446" s="54"/>
      <c r="BS1446" s="54"/>
      <c r="BT1446" s="54"/>
      <c r="BU1446" s="54"/>
      <c r="BV1446" s="54"/>
      <c r="BW1446" s="54"/>
      <c r="BX1446" s="54"/>
      <c r="BY1446" s="54"/>
      <c r="BZ1446" s="54"/>
      <c r="CA1446" s="54"/>
      <c r="CB1446" s="54"/>
      <c r="CC1446" s="54"/>
      <c r="CD1446" s="54"/>
      <c r="CE1446" s="54"/>
      <c r="CF1446" s="54"/>
      <c r="CG1446" s="54"/>
      <c r="CH1446" s="54"/>
      <c r="CI1446" s="54"/>
      <c r="CJ1446" s="54"/>
      <c r="CK1446" s="54"/>
      <c r="CL1446" s="54"/>
      <c r="CM1446" s="54"/>
      <c r="CN1446" s="54"/>
      <c r="CO1446" s="54"/>
      <c r="CP1446" s="54"/>
      <c r="CQ1446" s="54"/>
      <c r="CR1446" s="54"/>
      <c r="CS1446" s="54"/>
      <c r="CT1446" s="54"/>
      <c r="CU1446" s="54"/>
      <c r="CV1446" s="54"/>
      <c r="CW1446" s="54"/>
      <c r="CX1446" s="54"/>
      <c r="CY1446" s="54"/>
      <c r="CZ1446" s="54"/>
      <c r="DA1446" s="54"/>
      <c r="DB1446" s="54"/>
      <c r="DC1446" s="54"/>
      <c r="DD1446" s="54"/>
      <c r="DE1446" s="54"/>
      <c r="DF1446" s="54"/>
      <c r="DG1446" s="54"/>
      <c r="DH1446" s="54"/>
      <c r="DI1446" s="54"/>
      <c r="DJ1446" s="54"/>
      <c r="DK1446" s="54"/>
      <c r="DL1446" s="54"/>
      <c r="DM1446" s="54"/>
      <c r="DN1446" s="54"/>
      <c r="DO1446" s="54"/>
      <c r="DP1446" s="54"/>
      <c r="DQ1446" s="54"/>
      <c r="DR1446" s="54"/>
      <c r="DS1446" s="54"/>
      <c r="DT1446" s="54"/>
      <c r="DU1446" s="54"/>
      <c r="DV1446" s="54"/>
      <c r="DW1446" s="54"/>
      <c r="DX1446" s="54"/>
      <c r="DY1446" s="54"/>
      <c r="DZ1446" s="54"/>
      <c r="EA1446" s="54"/>
      <c r="EB1446" s="54"/>
      <c r="EC1446" s="54"/>
      <c r="ED1446" s="54"/>
      <c r="EE1446" s="54"/>
      <c r="EF1446" s="54"/>
      <c r="EG1446" s="54"/>
      <c r="EH1446" s="54"/>
      <c r="EI1446" s="54"/>
      <c r="EJ1446" s="54"/>
      <c r="EK1446" s="54"/>
      <c r="EL1446" s="54"/>
      <c r="EM1446" s="54"/>
      <c r="EN1446" s="54"/>
      <c r="EO1446" s="54"/>
      <c r="EP1446" s="54"/>
      <c r="EQ1446" s="54"/>
      <c r="ER1446" s="54"/>
      <c r="ES1446" s="54"/>
      <c r="ET1446" s="54"/>
      <c r="EU1446" s="54"/>
      <c r="EV1446" s="54"/>
      <c r="EW1446" s="54"/>
      <c r="EX1446" s="54"/>
      <c r="EY1446" s="54"/>
      <c r="EZ1446" s="54"/>
      <c r="FA1446" s="54"/>
      <c r="FB1446" s="54"/>
      <c r="FC1446" s="54"/>
      <c r="FD1446" s="54"/>
      <c r="FE1446" s="54"/>
      <c r="FF1446" s="54"/>
      <c r="FG1446" s="54"/>
      <c r="FH1446" s="54"/>
      <c r="FI1446" s="54"/>
      <c r="FJ1446" s="54"/>
      <c r="FK1446" s="54"/>
      <c r="FL1446" s="54"/>
      <c r="FM1446" s="54"/>
      <c r="FN1446" s="54"/>
      <c r="FO1446" s="54"/>
      <c r="FP1446" s="54"/>
      <c r="FQ1446" s="54"/>
      <c r="FR1446" s="54"/>
      <c r="FS1446" s="54"/>
      <c r="FT1446" s="54"/>
      <c r="FU1446" s="54"/>
      <c r="FV1446" s="54"/>
      <c r="FW1446" s="54"/>
      <c r="FX1446" s="54"/>
      <c r="FY1446" s="54"/>
      <c r="FZ1446" s="54"/>
      <c r="GA1446" s="54"/>
      <c r="GB1446" s="54"/>
      <c r="GC1446" s="54"/>
      <c r="GD1446" s="54"/>
      <c r="GE1446" s="54"/>
      <c r="GF1446" s="54"/>
      <c r="GG1446" s="54"/>
      <c r="GH1446" s="54"/>
      <c r="GI1446" s="54"/>
      <c r="GJ1446" s="54"/>
      <c r="GK1446" s="54"/>
      <c r="GL1446" s="54"/>
      <c r="GM1446" s="54"/>
      <c r="GN1446" s="54"/>
      <c r="GO1446" s="54"/>
      <c r="GP1446" s="54"/>
      <c r="GQ1446" s="54"/>
      <c r="GR1446" s="54"/>
      <c r="GS1446" s="54"/>
      <c r="GT1446" s="54"/>
      <c r="GU1446" s="54"/>
      <c r="GV1446" s="54"/>
      <c r="GW1446" s="54"/>
      <c r="GX1446" s="54"/>
      <c r="GY1446" s="54"/>
      <c r="GZ1446" s="54"/>
      <c r="HA1446" s="54"/>
      <c r="HB1446" s="54"/>
      <c r="HC1446" s="54"/>
      <c r="HD1446" s="54"/>
      <c r="HE1446" s="54"/>
      <c r="HF1446" s="54"/>
      <c r="HG1446" s="54"/>
      <c r="HH1446" s="54"/>
      <c r="HI1446" s="54"/>
      <c r="HJ1446" s="54"/>
      <c r="HK1446" s="54"/>
      <c r="HL1446" s="54"/>
      <c r="HM1446" s="54"/>
      <c r="HN1446" s="54"/>
      <c r="HO1446" s="54"/>
      <c r="HP1446" s="54"/>
      <c r="HQ1446" s="54"/>
      <c r="HR1446" s="54"/>
      <c r="HS1446" s="54"/>
      <c r="HT1446" s="54"/>
      <c r="HU1446" s="54"/>
      <c r="HV1446" s="54"/>
      <c r="HW1446" s="54"/>
      <c r="HX1446" s="54"/>
      <c r="HY1446" s="54"/>
      <c r="HZ1446" s="54"/>
      <c r="IA1446" s="54"/>
      <c r="IB1446" s="54"/>
      <c r="IC1446" s="54"/>
      <c r="ID1446" s="54"/>
      <c r="IE1446" s="54"/>
      <c r="IF1446" s="54"/>
      <c r="IG1446" s="54"/>
      <c r="IH1446" s="54"/>
      <c r="II1446" s="54"/>
      <c r="IJ1446" s="54"/>
      <c r="IK1446" s="54"/>
      <c r="IL1446" s="54"/>
      <c r="IM1446" s="54"/>
      <c r="IN1446" s="54"/>
      <c r="IO1446" s="54"/>
      <c r="IP1446" s="54"/>
      <c r="IQ1446" s="54"/>
      <c r="IR1446" s="54"/>
      <c r="IS1446" s="54"/>
      <c r="IT1446" s="54"/>
      <c r="IU1446" s="54"/>
      <c r="IV1446" s="54"/>
      <c r="IW1446" s="54"/>
      <c r="IX1446" s="54"/>
      <c r="IY1446" s="54"/>
      <c r="IZ1446" s="54"/>
      <c r="JA1446" s="16"/>
      <c r="JB1446" s="16"/>
      <c r="JC1446" s="16"/>
      <c r="JD1446" s="16"/>
    </row>
    <row r="1447" spans="1:264" s="6" customFormat="1" x14ac:dyDescent="0.25">
      <c r="A1447" s="55">
        <v>1443</v>
      </c>
      <c r="B1447" s="56">
        <f>ESTUDIANTES!B1447</f>
        <v>0</v>
      </c>
      <c r="C1447" s="56">
        <f>ESTUDIANTES!C1447</f>
        <v>0</v>
      </c>
      <c r="D1447" s="97">
        <f>ESTUDIANTES!D1447</f>
        <v>0</v>
      </c>
      <c r="E1447" s="97"/>
      <c r="F1447" s="97"/>
      <c r="G1447" s="97"/>
      <c r="H1447" s="57">
        <f>ESTUDIANTES!H1447</f>
        <v>0</v>
      </c>
      <c r="I1447" s="54"/>
      <c r="J1447" s="54"/>
      <c r="K1447" s="54"/>
      <c r="L1447" s="54"/>
      <c r="M1447" s="54"/>
      <c r="N1447" s="54"/>
      <c r="O1447" s="54"/>
      <c r="P1447" s="54"/>
      <c r="Q1447" s="54"/>
      <c r="R1447" s="54"/>
      <c r="S1447" s="54"/>
      <c r="T1447" s="54"/>
      <c r="U1447" s="54"/>
      <c r="V1447" s="54"/>
      <c r="W1447" s="54"/>
      <c r="X1447" s="54"/>
      <c r="Y1447" s="54"/>
      <c r="Z1447" s="54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  <c r="AL1447" s="54"/>
      <c r="AM1447" s="54"/>
      <c r="AN1447" s="54"/>
      <c r="AO1447" s="54"/>
      <c r="AP1447" s="54"/>
      <c r="AQ1447" s="54"/>
      <c r="AR1447" s="54"/>
      <c r="AS1447" s="54"/>
      <c r="AT1447" s="54"/>
      <c r="AU1447" s="54"/>
      <c r="AV1447" s="54"/>
      <c r="AW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4"/>
      <c r="BI1447" s="54"/>
      <c r="BJ1447" s="54"/>
      <c r="BK1447" s="54"/>
      <c r="BL1447" s="54"/>
      <c r="BM1447" s="54"/>
      <c r="BN1447" s="54"/>
      <c r="BO1447" s="54"/>
      <c r="BP1447" s="54"/>
      <c r="BQ1447" s="54"/>
      <c r="BR1447" s="54"/>
      <c r="BS1447" s="54"/>
      <c r="BT1447" s="54"/>
      <c r="BU1447" s="54"/>
      <c r="BV1447" s="54"/>
      <c r="BW1447" s="54"/>
      <c r="BX1447" s="54"/>
      <c r="BY1447" s="54"/>
      <c r="BZ1447" s="54"/>
      <c r="CA1447" s="54"/>
      <c r="CB1447" s="54"/>
      <c r="CC1447" s="54"/>
      <c r="CD1447" s="54"/>
      <c r="CE1447" s="54"/>
      <c r="CF1447" s="54"/>
      <c r="CG1447" s="54"/>
      <c r="CH1447" s="54"/>
      <c r="CI1447" s="54"/>
      <c r="CJ1447" s="54"/>
      <c r="CK1447" s="54"/>
      <c r="CL1447" s="54"/>
      <c r="CM1447" s="54"/>
      <c r="CN1447" s="54"/>
      <c r="CO1447" s="54"/>
      <c r="CP1447" s="54"/>
      <c r="CQ1447" s="54"/>
      <c r="CR1447" s="54"/>
      <c r="CS1447" s="54"/>
      <c r="CT1447" s="54"/>
      <c r="CU1447" s="54"/>
      <c r="CV1447" s="54"/>
      <c r="CW1447" s="54"/>
      <c r="CX1447" s="54"/>
      <c r="CY1447" s="54"/>
      <c r="CZ1447" s="54"/>
      <c r="DA1447" s="54"/>
      <c r="DB1447" s="54"/>
      <c r="DC1447" s="54"/>
      <c r="DD1447" s="54"/>
      <c r="DE1447" s="54"/>
      <c r="DF1447" s="54"/>
      <c r="DG1447" s="54"/>
      <c r="DH1447" s="54"/>
      <c r="DI1447" s="54"/>
      <c r="DJ1447" s="54"/>
      <c r="DK1447" s="54"/>
      <c r="DL1447" s="54"/>
      <c r="DM1447" s="54"/>
      <c r="DN1447" s="54"/>
      <c r="DO1447" s="54"/>
      <c r="DP1447" s="54"/>
      <c r="DQ1447" s="54"/>
      <c r="DR1447" s="54"/>
      <c r="DS1447" s="54"/>
      <c r="DT1447" s="54"/>
      <c r="DU1447" s="54"/>
      <c r="DV1447" s="54"/>
      <c r="DW1447" s="54"/>
      <c r="DX1447" s="54"/>
      <c r="DY1447" s="54"/>
      <c r="DZ1447" s="54"/>
      <c r="EA1447" s="54"/>
      <c r="EB1447" s="54"/>
      <c r="EC1447" s="54"/>
      <c r="ED1447" s="54"/>
      <c r="EE1447" s="54"/>
      <c r="EF1447" s="54"/>
      <c r="EG1447" s="54"/>
      <c r="EH1447" s="54"/>
      <c r="EI1447" s="54"/>
      <c r="EJ1447" s="54"/>
      <c r="EK1447" s="54"/>
      <c r="EL1447" s="54"/>
      <c r="EM1447" s="54"/>
      <c r="EN1447" s="54"/>
      <c r="EO1447" s="54"/>
      <c r="EP1447" s="54"/>
      <c r="EQ1447" s="54"/>
      <c r="ER1447" s="54"/>
      <c r="ES1447" s="54"/>
      <c r="ET1447" s="54"/>
      <c r="EU1447" s="54"/>
      <c r="EV1447" s="54"/>
      <c r="EW1447" s="54"/>
      <c r="EX1447" s="54"/>
      <c r="EY1447" s="54"/>
      <c r="EZ1447" s="54"/>
      <c r="FA1447" s="54"/>
      <c r="FB1447" s="54"/>
      <c r="FC1447" s="54"/>
      <c r="FD1447" s="54"/>
      <c r="FE1447" s="54"/>
      <c r="FF1447" s="54"/>
      <c r="FG1447" s="54"/>
      <c r="FH1447" s="54"/>
      <c r="FI1447" s="54"/>
      <c r="FJ1447" s="54"/>
      <c r="FK1447" s="54"/>
      <c r="FL1447" s="54"/>
      <c r="FM1447" s="54"/>
      <c r="FN1447" s="54"/>
      <c r="FO1447" s="54"/>
      <c r="FP1447" s="54"/>
      <c r="FQ1447" s="54"/>
      <c r="FR1447" s="54"/>
      <c r="FS1447" s="54"/>
      <c r="FT1447" s="54"/>
      <c r="FU1447" s="54"/>
      <c r="FV1447" s="54"/>
      <c r="FW1447" s="54"/>
      <c r="FX1447" s="54"/>
      <c r="FY1447" s="54"/>
      <c r="FZ1447" s="54"/>
      <c r="GA1447" s="54"/>
      <c r="GB1447" s="54"/>
      <c r="GC1447" s="54"/>
      <c r="GD1447" s="54"/>
      <c r="GE1447" s="54"/>
      <c r="GF1447" s="54"/>
      <c r="GG1447" s="54"/>
      <c r="GH1447" s="54"/>
      <c r="GI1447" s="54"/>
      <c r="GJ1447" s="54"/>
      <c r="GK1447" s="54"/>
      <c r="GL1447" s="54"/>
      <c r="GM1447" s="54"/>
      <c r="GN1447" s="54"/>
      <c r="GO1447" s="54"/>
      <c r="GP1447" s="54"/>
      <c r="GQ1447" s="54"/>
      <c r="GR1447" s="54"/>
      <c r="GS1447" s="54"/>
      <c r="GT1447" s="54"/>
      <c r="GU1447" s="54"/>
      <c r="GV1447" s="54"/>
      <c r="GW1447" s="54"/>
      <c r="GX1447" s="54"/>
      <c r="GY1447" s="54"/>
      <c r="GZ1447" s="54"/>
      <c r="HA1447" s="54"/>
      <c r="HB1447" s="54"/>
      <c r="HC1447" s="54"/>
      <c r="HD1447" s="54"/>
      <c r="HE1447" s="54"/>
      <c r="HF1447" s="54"/>
      <c r="HG1447" s="54"/>
      <c r="HH1447" s="54"/>
      <c r="HI1447" s="54"/>
      <c r="HJ1447" s="54"/>
      <c r="HK1447" s="54"/>
      <c r="HL1447" s="54"/>
      <c r="HM1447" s="54"/>
      <c r="HN1447" s="54"/>
      <c r="HO1447" s="54"/>
      <c r="HP1447" s="54"/>
      <c r="HQ1447" s="54"/>
      <c r="HR1447" s="54"/>
      <c r="HS1447" s="54"/>
      <c r="HT1447" s="54"/>
      <c r="HU1447" s="54"/>
      <c r="HV1447" s="54"/>
      <c r="HW1447" s="54"/>
      <c r="HX1447" s="54"/>
      <c r="HY1447" s="54"/>
      <c r="HZ1447" s="54"/>
      <c r="IA1447" s="54"/>
      <c r="IB1447" s="54"/>
      <c r="IC1447" s="54"/>
      <c r="ID1447" s="54"/>
      <c r="IE1447" s="54"/>
      <c r="IF1447" s="54"/>
      <c r="IG1447" s="54"/>
      <c r="IH1447" s="54"/>
      <c r="II1447" s="54"/>
      <c r="IJ1447" s="54"/>
      <c r="IK1447" s="54"/>
      <c r="IL1447" s="54"/>
      <c r="IM1447" s="54"/>
      <c r="IN1447" s="54"/>
      <c r="IO1447" s="54"/>
      <c r="IP1447" s="54"/>
      <c r="IQ1447" s="54"/>
      <c r="IR1447" s="54"/>
      <c r="IS1447" s="54"/>
      <c r="IT1447" s="54"/>
      <c r="IU1447" s="54"/>
      <c r="IV1447" s="54"/>
      <c r="IW1447" s="54"/>
      <c r="IX1447" s="54"/>
      <c r="IY1447" s="54"/>
      <c r="IZ1447" s="54"/>
      <c r="JA1447" s="16"/>
      <c r="JB1447" s="16"/>
      <c r="JC1447" s="16"/>
      <c r="JD1447" s="16"/>
    </row>
    <row r="1448" spans="1:264" s="6" customFormat="1" x14ac:dyDescent="0.25">
      <c r="A1448" s="55">
        <v>1444</v>
      </c>
      <c r="B1448" s="56">
        <f>ESTUDIANTES!B1448</f>
        <v>0</v>
      </c>
      <c r="C1448" s="56">
        <f>ESTUDIANTES!C1448</f>
        <v>0</v>
      </c>
      <c r="D1448" s="97">
        <f>ESTUDIANTES!D1448</f>
        <v>0</v>
      </c>
      <c r="E1448" s="97"/>
      <c r="F1448" s="97"/>
      <c r="G1448" s="97"/>
      <c r="H1448" s="57">
        <f>ESTUDIANTES!H1448</f>
        <v>0</v>
      </c>
      <c r="I1448" s="54"/>
      <c r="J1448" s="54"/>
      <c r="K1448" s="54"/>
      <c r="L1448" s="54"/>
      <c r="M1448" s="54"/>
      <c r="N1448" s="54"/>
      <c r="O1448" s="54"/>
      <c r="P1448" s="54"/>
      <c r="Q1448" s="54"/>
      <c r="R1448" s="54"/>
      <c r="S1448" s="54"/>
      <c r="T1448" s="54"/>
      <c r="U1448" s="54"/>
      <c r="V1448" s="54"/>
      <c r="W1448" s="54"/>
      <c r="X1448" s="54"/>
      <c r="Y1448" s="54"/>
      <c r="Z1448" s="54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  <c r="AL1448" s="54"/>
      <c r="AM1448" s="54"/>
      <c r="AN1448" s="54"/>
      <c r="AO1448" s="54"/>
      <c r="AP1448" s="54"/>
      <c r="AQ1448" s="54"/>
      <c r="AR1448" s="54"/>
      <c r="AS1448" s="54"/>
      <c r="AT1448" s="54"/>
      <c r="AU1448" s="54"/>
      <c r="AV1448" s="54"/>
      <c r="AW1448" s="54"/>
      <c r="AX1448" s="54"/>
      <c r="AY1448" s="54"/>
      <c r="AZ1448" s="54"/>
      <c r="BA1448" s="54"/>
      <c r="BB1448" s="54"/>
      <c r="BC1448" s="54"/>
      <c r="BD1448" s="54"/>
      <c r="BE1448" s="54"/>
      <c r="BF1448" s="54"/>
      <c r="BG1448" s="54"/>
      <c r="BH1448" s="54"/>
      <c r="BI1448" s="54"/>
      <c r="BJ1448" s="54"/>
      <c r="BK1448" s="54"/>
      <c r="BL1448" s="54"/>
      <c r="BM1448" s="54"/>
      <c r="BN1448" s="54"/>
      <c r="BO1448" s="54"/>
      <c r="BP1448" s="54"/>
      <c r="BQ1448" s="54"/>
      <c r="BR1448" s="54"/>
      <c r="BS1448" s="54"/>
      <c r="BT1448" s="54"/>
      <c r="BU1448" s="54"/>
      <c r="BV1448" s="54"/>
      <c r="BW1448" s="54"/>
      <c r="BX1448" s="54"/>
      <c r="BY1448" s="54"/>
      <c r="BZ1448" s="54"/>
      <c r="CA1448" s="54"/>
      <c r="CB1448" s="54"/>
      <c r="CC1448" s="54"/>
      <c r="CD1448" s="54"/>
      <c r="CE1448" s="54"/>
      <c r="CF1448" s="54"/>
      <c r="CG1448" s="54"/>
      <c r="CH1448" s="54"/>
      <c r="CI1448" s="54"/>
      <c r="CJ1448" s="54"/>
      <c r="CK1448" s="54"/>
      <c r="CL1448" s="54"/>
      <c r="CM1448" s="54"/>
      <c r="CN1448" s="54"/>
      <c r="CO1448" s="54"/>
      <c r="CP1448" s="54"/>
      <c r="CQ1448" s="54"/>
      <c r="CR1448" s="54"/>
      <c r="CS1448" s="54"/>
      <c r="CT1448" s="54"/>
      <c r="CU1448" s="54"/>
      <c r="CV1448" s="54"/>
      <c r="CW1448" s="54"/>
      <c r="CX1448" s="54"/>
      <c r="CY1448" s="54"/>
      <c r="CZ1448" s="54"/>
      <c r="DA1448" s="54"/>
      <c r="DB1448" s="54"/>
      <c r="DC1448" s="54"/>
      <c r="DD1448" s="54"/>
      <c r="DE1448" s="54"/>
      <c r="DF1448" s="54"/>
      <c r="DG1448" s="54"/>
      <c r="DH1448" s="54"/>
      <c r="DI1448" s="54"/>
      <c r="DJ1448" s="54"/>
      <c r="DK1448" s="54"/>
      <c r="DL1448" s="54"/>
      <c r="DM1448" s="54"/>
      <c r="DN1448" s="54"/>
      <c r="DO1448" s="54"/>
      <c r="DP1448" s="54"/>
      <c r="DQ1448" s="54"/>
      <c r="DR1448" s="54"/>
      <c r="DS1448" s="54"/>
      <c r="DT1448" s="54"/>
      <c r="DU1448" s="54"/>
      <c r="DV1448" s="54"/>
      <c r="DW1448" s="54"/>
      <c r="DX1448" s="54"/>
      <c r="DY1448" s="54"/>
      <c r="DZ1448" s="54"/>
      <c r="EA1448" s="54"/>
      <c r="EB1448" s="54"/>
      <c r="EC1448" s="54"/>
      <c r="ED1448" s="54"/>
      <c r="EE1448" s="54"/>
      <c r="EF1448" s="54"/>
      <c r="EG1448" s="54"/>
      <c r="EH1448" s="54"/>
      <c r="EI1448" s="54"/>
      <c r="EJ1448" s="54"/>
      <c r="EK1448" s="54"/>
      <c r="EL1448" s="54"/>
      <c r="EM1448" s="54"/>
      <c r="EN1448" s="54"/>
      <c r="EO1448" s="54"/>
      <c r="EP1448" s="54"/>
      <c r="EQ1448" s="54"/>
      <c r="ER1448" s="54"/>
      <c r="ES1448" s="54"/>
      <c r="ET1448" s="54"/>
      <c r="EU1448" s="54"/>
      <c r="EV1448" s="54"/>
      <c r="EW1448" s="54"/>
      <c r="EX1448" s="54"/>
      <c r="EY1448" s="54"/>
      <c r="EZ1448" s="54"/>
      <c r="FA1448" s="54"/>
      <c r="FB1448" s="54"/>
      <c r="FC1448" s="54"/>
      <c r="FD1448" s="54"/>
      <c r="FE1448" s="54"/>
      <c r="FF1448" s="54"/>
      <c r="FG1448" s="54"/>
      <c r="FH1448" s="54"/>
      <c r="FI1448" s="54"/>
      <c r="FJ1448" s="54"/>
      <c r="FK1448" s="54"/>
      <c r="FL1448" s="54"/>
      <c r="FM1448" s="54"/>
      <c r="FN1448" s="54"/>
      <c r="FO1448" s="54"/>
      <c r="FP1448" s="54"/>
      <c r="FQ1448" s="54"/>
      <c r="FR1448" s="54"/>
      <c r="FS1448" s="54"/>
      <c r="FT1448" s="54"/>
      <c r="FU1448" s="54"/>
      <c r="FV1448" s="54"/>
      <c r="FW1448" s="54"/>
      <c r="FX1448" s="54"/>
      <c r="FY1448" s="54"/>
      <c r="FZ1448" s="54"/>
      <c r="GA1448" s="54"/>
      <c r="GB1448" s="54"/>
      <c r="GC1448" s="54"/>
      <c r="GD1448" s="54"/>
      <c r="GE1448" s="54"/>
      <c r="GF1448" s="54"/>
      <c r="GG1448" s="54"/>
      <c r="GH1448" s="54"/>
      <c r="GI1448" s="54"/>
      <c r="GJ1448" s="54"/>
      <c r="GK1448" s="54"/>
      <c r="GL1448" s="54"/>
      <c r="GM1448" s="54"/>
      <c r="GN1448" s="54"/>
      <c r="GO1448" s="54"/>
      <c r="GP1448" s="54"/>
      <c r="GQ1448" s="54"/>
      <c r="GR1448" s="54"/>
      <c r="GS1448" s="54"/>
      <c r="GT1448" s="54"/>
      <c r="GU1448" s="54"/>
      <c r="GV1448" s="54"/>
      <c r="GW1448" s="54"/>
      <c r="GX1448" s="54"/>
      <c r="GY1448" s="54"/>
      <c r="GZ1448" s="54"/>
      <c r="HA1448" s="54"/>
      <c r="HB1448" s="54"/>
      <c r="HC1448" s="54"/>
      <c r="HD1448" s="54"/>
      <c r="HE1448" s="54"/>
      <c r="HF1448" s="54"/>
      <c r="HG1448" s="54"/>
      <c r="HH1448" s="54"/>
      <c r="HI1448" s="54"/>
      <c r="HJ1448" s="54"/>
      <c r="HK1448" s="54"/>
      <c r="HL1448" s="54"/>
      <c r="HM1448" s="54"/>
      <c r="HN1448" s="54"/>
      <c r="HO1448" s="54"/>
      <c r="HP1448" s="54"/>
      <c r="HQ1448" s="54"/>
      <c r="HR1448" s="54"/>
      <c r="HS1448" s="54"/>
      <c r="HT1448" s="54"/>
      <c r="HU1448" s="54"/>
      <c r="HV1448" s="54"/>
      <c r="HW1448" s="54"/>
      <c r="HX1448" s="54"/>
      <c r="HY1448" s="54"/>
      <c r="HZ1448" s="54"/>
      <c r="IA1448" s="54"/>
      <c r="IB1448" s="54"/>
      <c r="IC1448" s="54"/>
      <c r="ID1448" s="54"/>
      <c r="IE1448" s="54"/>
      <c r="IF1448" s="54"/>
      <c r="IG1448" s="54"/>
      <c r="IH1448" s="54"/>
      <c r="II1448" s="54"/>
      <c r="IJ1448" s="54"/>
      <c r="IK1448" s="54"/>
      <c r="IL1448" s="54"/>
      <c r="IM1448" s="54"/>
      <c r="IN1448" s="54"/>
      <c r="IO1448" s="54"/>
      <c r="IP1448" s="54"/>
      <c r="IQ1448" s="54"/>
      <c r="IR1448" s="54"/>
      <c r="IS1448" s="54"/>
      <c r="IT1448" s="54"/>
      <c r="IU1448" s="54"/>
      <c r="IV1448" s="54"/>
      <c r="IW1448" s="54"/>
      <c r="IX1448" s="54"/>
      <c r="IY1448" s="54"/>
      <c r="IZ1448" s="54"/>
      <c r="JA1448" s="16"/>
      <c r="JB1448" s="16"/>
      <c r="JC1448" s="16"/>
      <c r="JD1448" s="16"/>
    </row>
    <row r="1449" spans="1:264" s="6" customFormat="1" x14ac:dyDescent="0.25">
      <c r="A1449" s="55">
        <v>1445</v>
      </c>
      <c r="B1449" s="56">
        <f>ESTUDIANTES!B1449</f>
        <v>0</v>
      </c>
      <c r="C1449" s="56">
        <f>ESTUDIANTES!C1449</f>
        <v>0</v>
      </c>
      <c r="D1449" s="97">
        <f>ESTUDIANTES!D1449</f>
        <v>0</v>
      </c>
      <c r="E1449" s="97"/>
      <c r="F1449" s="97"/>
      <c r="G1449" s="97"/>
      <c r="H1449" s="57">
        <f>ESTUDIANTES!H1449</f>
        <v>0</v>
      </c>
      <c r="I1449" s="54"/>
      <c r="J1449" s="54"/>
      <c r="K1449" s="54"/>
      <c r="L1449" s="54"/>
      <c r="M1449" s="54"/>
      <c r="N1449" s="54"/>
      <c r="O1449" s="54"/>
      <c r="P1449" s="54"/>
      <c r="Q1449" s="54"/>
      <c r="R1449" s="54"/>
      <c r="S1449" s="54"/>
      <c r="T1449" s="54"/>
      <c r="U1449" s="54"/>
      <c r="V1449" s="54"/>
      <c r="W1449" s="54"/>
      <c r="X1449" s="54"/>
      <c r="Y1449" s="54"/>
      <c r="Z1449" s="54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  <c r="AL1449" s="54"/>
      <c r="AM1449" s="54"/>
      <c r="AN1449" s="54"/>
      <c r="AO1449" s="54"/>
      <c r="AP1449" s="54"/>
      <c r="AQ1449" s="54"/>
      <c r="AR1449" s="54"/>
      <c r="AS1449" s="54"/>
      <c r="AT1449" s="54"/>
      <c r="AU1449" s="54"/>
      <c r="AV1449" s="54"/>
      <c r="AW1449" s="54"/>
      <c r="AX1449" s="54"/>
      <c r="AY1449" s="54"/>
      <c r="AZ1449" s="54"/>
      <c r="BA1449" s="54"/>
      <c r="BB1449" s="54"/>
      <c r="BC1449" s="54"/>
      <c r="BD1449" s="54"/>
      <c r="BE1449" s="54"/>
      <c r="BF1449" s="54"/>
      <c r="BG1449" s="54"/>
      <c r="BH1449" s="54"/>
      <c r="BI1449" s="54"/>
      <c r="BJ1449" s="54"/>
      <c r="BK1449" s="54"/>
      <c r="BL1449" s="54"/>
      <c r="BM1449" s="54"/>
      <c r="BN1449" s="54"/>
      <c r="BO1449" s="54"/>
      <c r="BP1449" s="54"/>
      <c r="BQ1449" s="54"/>
      <c r="BR1449" s="54"/>
      <c r="BS1449" s="54"/>
      <c r="BT1449" s="54"/>
      <c r="BU1449" s="54"/>
      <c r="BV1449" s="54"/>
      <c r="BW1449" s="54"/>
      <c r="BX1449" s="54"/>
      <c r="BY1449" s="54"/>
      <c r="BZ1449" s="54"/>
      <c r="CA1449" s="54"/>
      <c r="CB1449" s="54"/>
      <c r="CC1449" s="54"/>
      <c r="CD1449" s="54"/>
      <c r="CE1449" s="54"/>
      <c r="CF1449" s="54"/>
      <c r="CG1449" s="54"/>
      <c r="CH1449" s="54"/>
      <c r="CI1449" s="54"/>
      <c r="CJ1449" s="54"/>
      <c r="CK1449" s="54"/>
      <c r="CL1449" s="54"/>
      <c r="CM1449" s="54"/>
      <c r="CN1449" s="54"/>
      <c r="CO1449" s="54"/>
      <c r="CP1449" s="54"/>
      <c r="CQ1449" s="54"/>
      <c r="CR1449" s="54"/>
      <c r="CS1449" s="54"/>
      <c r="CT1449" s="54"/>
      <c r="CU1449" s="54"/>
      <c r="CV1449" s="54"/>
      <c r="CW1449" s="54"/>
      <c r="CX1449" s="54"/>
      <c r="CY1449" s="54"/>
      <c r="CZ1449" s="54"/>
      <c r="DA1449" s="54"/>
      <c r="DB1449" s="54"/>
      <c r="DC1449" s="54"/>
      <c r="DD1449" s="54"/>
      <c r="DE1449" s="54"/>
      <c r="DF1449" s="54"/>
      <c r="DG1449" s="54"/>
      <c r="DH1449" s="54"/>
      <c r="DI1449" s="54"/>
      <c r="DJ1449" s="54"/>
      <c r="DK1449" s="54"/>
      <c r="DL1449" s="54"/>
      <c r="DM1449" s="54"/>
      <c r="DN1449" s="54"/>
      <c r="DO1449" s="54"/>
      <c r="DP1449" s="54"/>
      <c r="DQ1449" s="54"/>
      <c r="DR1449" s="54"/>
      <c r="DS1449" s="54"/>
      <c r="DT1449" s="54"/>
      <c r="DU1449" s="54"/>
      <c r="DV1449" s="54"/>
      <c r="DW1449" s="54"/>
      <c r="DX1449" s="54"/>
      <c r="DY1449" s="54"/>
      <c r="DZ1449" s="54"/>
      <c r="EA1449" s="54"/>
      <c r="EB1449" s="54"/>
      <c r="EC1449" s="54"/>
      <c r="ED1449" s="54"/>
      <c r="EE1449" s="54"/>
      <c r="EF1449" s="54"/>
      <c r="EG1449" s="54"/>
      <c r="EH1449" s="54"/>
      <c r="EI1449" s="54"/>
      <c r="EJ1449" s="54"/>
      <c r="EK1449" s="54"/>
      <c r="EL1449" s="54"/>
      <c r="EM1449" s="54"/>
      <c r="EN1449" s="54"/>
      <c r="EO1449" s="54"/>
      <c r="EP1449" s="54"/>
      <c r="EQ1449" s="54"/>
      <c r="ER1449" s="54"/>
      <c r="ES1449" s="54"/>
      <c r="ET1449" s="54"/>
      <c r="EU1449" s="54"/>
      <c r="EV1449" s="54"/>
      <c r="EW1449" s="54"/>
      <c r="EX1449" s="54"/>
      <c r="EY1449" s="54"/>
      <c r="EZ1449" s="54"/>
      <c r="FA1449" s="54"/>
      <c r="FB1449" s="54"/>
      <c r="FC1449" s="54"/>
      <c r="FD1449" s="54"/>
      <c r="FE1449" s="54"/>
      <c r="FF1449" s="54"/>
      <c r="FG1449" s="54"/>
      <c r="FH1449" s="54"/>
      <c r="FI1449" s="54"/>
      <c r="FJ1449" s="54"/>
      <c r="FK1449" s="54"/>
      <c r="FL1449" s="54"/>
      <c r="FM1449" s="54"/>
      <c r="FN1449" s="54"/>
      <c r="FO1449" s="54"/>
      <c r="FP1449" s="54"/>
      <c r="FQ1449" s="54"/>
      <c r="FR1449" s="54"/>
      <c r="FS1449" s="54"/>
      <c r="FT1449" s="54"/>
      <c r="FU1449" s="54"/>
      <c r="FV1449" s="54"/>
      <c r="FW1449" s="54"/>
      <c r="FX1449" s="54"/>
      <c r="FY1449" s="54"/>
      <c r="FZ1449" s="54"/>
      <c r="GA1449" s="54"/>
      <c r="GB1449" s="54"/>
      <c r="GC1449" s="54"/>
      <c r="GD1449" s="54"/>
      <c r="GE1449" s="54"/>
      <c r="GF1449" s="54"/>
      <c r="GG1449" s="54"/>
      <c r="GH1449" s="54"/>
      <c r="GI1449" s="54"/>
      <c r="GJ1449" s="54"/>
      <c r="GK1449" s="54"/>
      <c r="GL1449" s="54"/>
      <c r="GM1449" s="54"/>
      <c r="GN1449" s="54"/>
      <c r="GO1449" s="54"/>
      <c r="GP1449" s="54"/>
      <c r="GQ1449" s="54"/>
      <c r="GR1449" s="54"/>
      <c r="GS1449" s="54"/>
      <c r="GT1449" s="54"/>
      <c r="GU1449" s="54"/>
      <c r="GV1449" s="54"/>
      <c r="GW1449" s="54"/>
      <c r="GX1449" s="54"/>
      <c r="GY1449" s="54"/>
      <c r="GZ1449" s="54"/>
      <c r="HA1449" s="54"/>
      <c r="HB1449" s="54"/>
      <c r="HC1449" s="54"/>
      <c r="HD1449" s="54"/>
      <c r="HE1449" s="54"/>
      <c r="HF1449" s="54"/>
      <c r="HG1449" s="54"/>
      <c r="HH1449" s="54"/>
      <c r="HI1449" s="54"/>
      <c r="HJ1449" s="54"/>
      <c r="HK1449" s="54"/>
      <c r="HL1449" s="54"/>
      <c r="HM1449" s="54"/>
      <c r="HN1449" s="54"/>
      <c r="HO1449" s="54"/>
      <c r="HP1449" s="54"/>
      <c r="HQ1449" s="54"/>
      <c r="HR1449" s="54"/>
      <c r="HS1449" s="54"/>
      <c r="HT1449" s="54"/>
      <c r="HU1449" s="54"/>
      <c r="HV1449" s="54"/>
      <c r="HW1449" s="54"/>
      <c r="HX1449" s="54"/>
      <c r="HY1449" s="54"/>
      <c r="HZ1449" s="54"/>
      <c r="IA1449" s="54"/>
      <c r="IB1449" s="54"/>
      <c r="IC1449" s="54"/>
      <c r="ID1449" s="54"/>
      <c r="IE1449" s="54"/>
      <c r="IF1449" s="54"/>
      <c r="IG1449" s="54"/>
      <c r="IH1449" s="54"/>
      <c r="II1449" s="54"/>
      <c r="IJ1449" s="54"/>
      <c r="IK1449" s="54"/>
      <c r="IL1449" s="54"/>
      <c r="IM1449" s="54"/>
      <c r="IN1449" s="54"/>
      <c r="IO1449" s="54"/>
      <c r="IP1449" s="54"/>
      <c r="IQ1449" s="54"/>
      <c r="IR1449" s="54"/>
      <c r="IS1449" s="54"/>
      <c r="IT1449" s="54"/>
      <c r="IU1449" s="54"/>
      <c r="IV1449" s="54"/>
      <c r="IW1449" s="54"/>
      <c r="IX1449" s="54"/>
      <c r="IY1449" s="54"/>
      <c r="IZ1449" s="54"/>
      <c r="JA1449" s="16"/>
      <c r="JB1449" s="16"/>
      <c r="JC1449" s="16"/>
      <c r="JD1449" s="16"/>
    </row>
    <row r="1450" spans="1:264" s="6" customFormat="1" x14ac:dyDescent="0.25">
      <c r="A1450" s="55">
        <v>1446</v>
      </c>
      <c r="B1450" s="56">
        <f>ESTUDIANTES!B1450</f>
        <v>0</v>
      </c>
      <c r="C1450" s="56">
        <f>ESTUDIANTES!C1450</f>
        <v>0</v>
      </c>
      <c r="D1450" s="97">
        <f>ESTUDIANTES!D1450</f>
        <v>0</v>
      </c>
      <c r="E1450" s="97"/>
      <c r="F1450" s="97"/>
      <c r="G1450" s="97"/>
      <c r="H1450" s="57">
        <f>ESTUDIANTES!H1450</f>
        <v>0</v>
      </c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  <c r="AL1450" s="54"/>
      <c r="AM1450" s="54"/>
      <c r="AN1450" s="54"/>
      <c r="AO1450" s="54"/>
      <c r="AP1450" s="54"/>
      <c r="AQ1450" s="54"/>
      <c r="AR1450" s="54"/>
      <c r="AS1450" s="54"/>
      <c r="AT1450" s="54"/>
      <c r="AU1450" s="54"/>
      <c r="AV1450" s="54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4"/>
      <c r="BP1450" s="54"/>
      <c r="BQ1450" s="54"/>
      <c r="BR1450" s="54"/>
      <c r="BS1450" s="54"/>
      <c r="BT1450" s="54"/>
      <c r="BU1450" s="54"/>
      <c r="BV1450" s="54"/>
      <c r="BW1450" s="54"/>
      <c r="BX1450" s="54"/>
      <c r="BY1450" s="54"/>
      <c r="BZ1450" s="54"/>
      <c r="CA1450" s="54"/>
      <c r="CB1450" s="54"/>
      <c r="CC1450" s="54"/>
      <c r="CD1450" s="54"/>
      <c r="CE1450" s="54"/>
      <c r="CF1450" s="54"/>
      <c r="CG1450" s="54"/>
      <c r="CH1450" s="54"/>
      <c r="CI1450" s="54"/>
      <c r="CJ1450" s="54"/>
      <c r="CK1450" s="54"/>
      <c r="CL1450" s="54"/>
      <c r="CM1450" s="54"/>
      <c r="CN1450" s="54"/>
      <c r="CO1450" s="54"/>
      <c r="CP1450" s="54"/>
      <c r="CQ1450" s="54"/>
      <c r="CR1450" s="54"/>
      <c r="CS1450" s="54"/>
      <c r="CT1450" s="54"/>
      <c r="CU1450" s="54"/>
      <c r="CV1450" s="54"/>
      <c r="CW1450" s="54"/>
      <c r="CX1450" s="54"/>
      <c r="CY1450" s="54"/>
      <c r="CZ1450" s="54"/>
      <c r="DA1450" s="54"/>
      <c r="DB1450" s="54"/>
      <c r="DC1450" s="54"/>
      <c r="DD1450" s="54"/>
      <c r="DE1450" s="54"/>
      <c r="DF1450" s="54"/>
      <c r="DG1450" s="54"/>
      <c r="DH1450" s="54"/>
      <c r="DI1450" s="54"/>
      <c r="DJ1450" s="54"/>
      <c r="DK1450" s="54"/>
      <c r="DL1450" s="54"/>
      <c r="DM1450" s="54"/>
      <c r="DN1450" s="54"/>
      <c r="DO1450" s="54"/>
      <c r="DP1450" s="54"/>
      <c r="DQ1450" s="54"/>
      <c r="DR1450" s="54"/>
      <c r="DS1450" s="54"/>
      <c r="DT1450" s="54"/>
      <c r="DU1450" s="54"/>
      <c r="DV1450" s="54"/>
      <c r="DW1450" s="54"/>
      <c r="DX1450" s="54"/>
      <c r="DY1450" s="54"/>
      <c r="DZ1450" s="54"/>
      <c r="EA1450" s="54"/>
      <c r="EB1450" s="54"/>
      <c r="EC1450" s="54"/>
      <c r="ED1450" s="54"/>
      <c r="EE1450" s="54"/>
      <c r="EF1450" s="54"/>
      <c r="EG1450" s="54"/>
      <c r="EH1450" s="54"/>
      <c r="EI1450" s="54"/>
      <c r="EJ1450" s="54"/>
      <c r="EK1450" s="54"/>
      <c r="EL1450" s="54"/>
      <c r="EM1450" s="54"/>
      <c r="EN1450" s="54"/>
      <c r="EO1450" s="54"/>
      <c r="EP1450" s="54"/>
      <c r="EQ1450" s="54"/>
      <c r="ER1450" s="54"/>
      <c r="ES1450" s="54"/>
      <c r="ET1450" s="54"/>
      <c r="EU1450" s="54"/>
      <c r="EV1450" s="54"/>
      <c r="EW1450" s="54"/>
      <c r="EX1450" s="54"/>
      <c r="EY1450" s="54"/>
      <c r="EZ1450" s="54"/>
      <c r="FA1450" s="54"/>
      <c r="FB1450" s="54"/>
      <c r="FC1450" s="54"/>
      <c r="FD1450" s="54"/>
      <c r="FE1450" s="54"/>
      <c r="FF1450" s="54"/>
      <c r="FG1450" s="54"/>
      <c r="FH1450" s="54"/>
      <c r="FI1450" s="54"/>
      <c r="FJ1450" s="54"/>
      <c r="FK1450" s="54"/>
      <c r="FL1450" s="54"/>
      <c r="FM1450" s="54"/>
      <c r="FN1450" s="54"/>
      <c r="FO1450" s="54"/>
      <c r="FP1450" s="54"/>
      <c r="FQ1450" s="54"/>
      <c r="FR1450" s="54"/>
      <c r="FS1450" s="54"/>
      <c r="FT1450" s="54"/>
      <c r="FU1450" s="54"/>
      <c r="FV1450" s="54"/>
      <c r="FW1450" s="54"/>
      <c r="FX1450" s="54"/>
      <c r="FY1450" s="54"/>
      <c r="FZ1450" s="54"/>
      <c r="GA1450" s="54"/>
      <c r="GB1450" s="54"/>
      <c r="GC1450" s="54"/>
      <c r="GD1450" s="54"/>
      <c r="GE1450" s="54"/>
      <c r="GF1450" s="54"/>
      <c r="GG1450" s="54"/>
      <c r="GH1450" s="54"/>
      <c r="GI1450" s="54"/>
      <c r="GJ1450" s="54"/>
      <c r="GK1450" s="54"/>
      <c r="GL1450" s="54"/>
      <c r="GM1450" s="54"/>
      <c r="GN1450" s="54"/>
      <c r="GO1450" s="54"/>
      <c r="GP1450" s="54"/>
      <c r="GQ1450" s="54"/>
      <c r="GR1450" s="54"/>
      <c r="GS1450" s="54"/>
      <c r="GT1450" s="54"/>
      <c r="GU1450" s="54"/>
      <c r="GV1450" s="54"/>
      <c r="GW1450" s="54"/>
      <c r="GX1450" s="54"/>
      <c r="GY1450" s="54"/>
      <c r="GZ1450" s="54"/>
      <c r="HA1450" s="54"/>
      <c r="HB1450" s="54"/>
      <c r="HC1450" s="54"/>
      <c r="HD1450" s="54"/>
      <c r="HE1450" s="54"/>
      <c r="HF1450" s="54"/>
      <c r="HG1450" s="54"/>
      <c r="HH1450" s="54"/>
      <c r="HI1450" s="54"/>
      <c r="HJ1450" s="54"/>
      <c r="HK1450" s="54"/>
      <c r="HL1450" s="54"/>
      <c r="HM1450" s="54"/>
      <c r="HN1450" s="54"/>
      <c r="HO1450" s="54"/>
      <c r="HP1450" s="54"/>
      <c r="HQ1450" s="54"/>
      <c r="HR1450" s="54"/>
      <c r="HS1450" s="54"/>
      <c r="HT1450" s="54"/>
      <c r="HU1450" s="54"/>
      <c r="HV1450" s="54"/>
      <c r="HW1450" s="54"/>
      <c r="HX1450" s="54"/>
      <c r="HY1450" s="54"/>
      <c r="HZ1450" s="54"/>
      <c r="IA1450" s="54"/>
      <c r="IB1450" s="54"/>
      <c r="IC1450" s="54"/>
      <c r="ID1450" s="54"/>
      <c r="IE1450" s="54"/>
      <c r="IF1450" s="54"/>
      <c r="IG1450" s="54"/>
      <c r="IH1450" s="54"/>
      <c r="II1450" s="54"/>
      <c r="IJ1450" s="54"/>
      <c r="IK1450" s="54"/>
      <c r="IL1450" s="54"/>
      <c r="IM1450" s="54"/>
      <c r="IN1450" s="54"/>
      <c r="IO1450" s="54"/>
      <c r="IP1450" s="54"/>
      <c r="IQ1450" s="54"/>
      <c r="IR1450" s="54"/>
      <c r="IS1450" s="54"/>
      <c r="IT1450" s="54"/>
      <c r="IU1450" s="54"/>
      <c r="IV1450" s="54"/>
      <c r="IW1450" s="54"/>
      <c r="IX1450" s="54"/>
      <c r="IY1450" s="54"/>
      <c r="IZ1450" s="54"/>
      <c r="JA1450" s="16"/>
      <c r="JB1450" s="16"/>
      <c r="JC1450" s="16"/>
      <c r="JD1450" s="16"/>
    </row>
    <row r="1451" spans="1:264" s="6" customFormat="1" x14ac:dyDescent="0.25">
      <c r="A1451" s="55">
        <v>1447</v>
      </c>
      <c r="B1451" s="56">
        <f>ESTUDIANTES!B1451</f>
        <v>0</v>
      </c>
      <c r="C1451" s="56">
        <f>ESTUDIANTES!C1451</f>
        <v>0</v>
      </c>
      <c r="D1451" s="97">
        <f>ESTUDIANTES!D1451</f>
        <v>0</v>
      </c>
      <c r="E1451" s="97"/>
      <c r="F1451" s="97"/>
      <c r="G1451" s="97"/>
      <c r="H1451" s="57">
        <f>ESTUDIANTES!H1451</f>
        <v>0</v>
      </c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  <c r="T1451" s="54"/>
      <c r="U1451" s="54"/>
      <c r="V1451" s="54"/>
      <c r="W1451" s="54"/>
      <c r="X1451" s="54"/>
      <c r="Y1451" s="54"/>
      <c r="Z1451" s="54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  <c r="AL1451" s="54"/>
      <c r="AM1451" s="54"/>
      <c r="AN1451" s="54"/>
      <c r="AO1451" s="54"/>
      <c r="AP1451" s="54"/>
      <c r="AQ1451" s="54"/>
      <c r="AR1451" s="54"/>
      <c r="AS1451" s="54"/>
      <c r="AT1451" s="54"/>
      <c r="AU1451" s="54"/>
      <c r="AV1451" s="54"/>
      <c r="AW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4"/>
      <c r="BI1451" s="54"/>
      <c r="BJ1451" s="54"/>
      <c r="BK1451" s="54"/>
      <c r="BL1451" s="54"/>
      <c r="BM1451" s="54"/>
      <c r="BN1451" s="54"/>
      <c r="BO1451" s="54"/>
      <c r="BP1451" s="54"/>
      <c r="BQ1451" s="54"/>
      <c r="BR1451" s="54"/>
      <c r="BS1451" s="54"/>
      <c r="BT1451" s="54"/>
      <c r="BU1451" s="54"/>
      <c r="BV1451" s="54"/>
      <c r="BW1451" s="54"/>
      <c r="BX1451" s="54"/>
      <c r="BY1451" s="54"/>
      <c r="BZ1451" s="54"/>
      <c r="CA1451" s="54"/>
      <c r="CB1451" s="54"/>
      <c r="CC1451" s="54"/>
      <c r="CD1451" s="54"/>
      <c r="CE1451" s="54"/>
      <c r="CF1451" s="54"/>
      <c r="CG1451" s="54"/>
      <c r="CH1451" s="54"/>
      <c r="CI1451" s="54"/>
      <c r="CJ1451" s="54"/>
      <c r="CK1451" s="54"/>
      <c r="CL1451" s="54"/>
      <c r="CM1451" s="54"/>
      <c r="CN1451" s="54"/>
      <c r="CO1451" s="54"/>
      <c r="CP1451" s="54"/>
      <c r="CQ1451" s="54"/>
      <c r="CR1451" s="54"/>
      <c r="CS1451" s="54"/>
      <c r="CT1451" s="54"/>
      <c r="CU1451" s="54"/>
      <c r="CV1451" s="54"/>
      <c r="CW1451" s="54"/>
      <c r="CX1451" s="54"/>
      <c r="CY1451" s="54"/>
      <c r="CZ1451" s="54"/>
      <c r="DA1451" s="54"/>
      <c r="DB1451" s="54"/>
      <c r="DC1451" s="54"/>
      <c r="DD1451" s="54"/>
      <c r="DE1451" s="54"/>
      <c r="DF1451" s="54"/>
      <c r="DG1451" s="54"/>
      <c r="DH1451" s="54"/>
      <c r="DI1451" s="54"/>
      <c r="DJ1451" s="54"/>
      <c r="DK1451" s="54"/>
      <c r="DL1451" s="54"/>
      <c r="DM1451" s="54"/>
      <c r="DN1451" s="54"/>
      <c r="DO1451" s="54"/>
      <c r="DP1451" s="54"/>
      <c r="DQ1451" s="54"/>
      <c r="DR1451" s="54"/>
      <c r="DS1451" s="54"/>
      <c r="DT1451" s="54"/>
      <c r="DU1451" s="54"/>
      <c r="DV1451" s="54"/>
      <c r="DW1451" s="54"/>
      <c r="DX1451" s="54"/>
      <c r="DY1451" s="54"/>
      <c r="DZ1451" s="54"/>
      <c r="EA1451" s="54"/>
      <c r="EB1451" s="54"/>
      <c r="EC1451" s="54"/>
      <c r="ED1451" s="54"/>
      <c r="EE1451" s="54"/>
      <c r="EF1451" s="54"/>
      <c r="EG1451" s="54"/>
      <c r="EH1451" s="54"/>
      <c r="EI1451" s="54"/>
      <c r="EJ1451" s="54"/>
      <c r="EK1451" s="54"/>
      <c r="EL1451" s="54"/>
      <c r="EM1451" s="54"/>
      <c r="EN1451" s="54"/>
      <c r="EO1451" s="54"/>
      <c r="EP1451" s="54"/>
      <c r="EQ1451" s="54"/>
      <c r="ER1451" s="54"/>
      <c r="ES1451" s="54"/>
      <c r="ET1451" s="54"/>
      <c r="EU1451" s="54"/>
      <c r="EV1451" s="54"/>
      <c r="EW1451" s="54"/>
      <c r="EX1451" s="54"/>
      <c r="EY1451" s="54"/>
      <c r="EZ1451" s="54"/>
      <c r="FA1451" s="54"/>
      <c r="FB1451" s="54"/>
      <c r="FC1451" s="54"/>
      <c r="FD1451" s="54"/>
      <c r="FE1451" s="54"/>
      <c r="FF1451" s="54"/>
      <c r="FG1451" s="54"/>
      <c r="FH1451" s="54"/>
      <c r="FI1451" s="54"/>
      <c r="FJ1451" s="54"/>
      <c r="FK1451" s="54"/>
      <c r="FL1451" s="54"/>
      <c r="FM1451" s="54"/>
      <c r="FN1451" s="54"/>
      <c r="FO1451" s="54"/>
      <c r="FP1451" s="54"/>
      <c r="FQ1451" s="54"/>
      <c r="FR1451" s="54"/>
      <c r="FS1451" s="54"/>
      <c r="FT1451" s="54"/>
      <c r="FU1451" s="54"/>
      <c r="FV1451" s="54"/>
      <c r="FW1451" s="54"/>
      <c r="FX1451" s="54"/>
      <c r="FY1451" s="54"/>
      <c r="FZ1451" s="54"/>
      <c r="GA1451" s="54"/>
      <c r="GB1451" s="54"/>
      <c r="GC1451" s="54"/>
      <c r="GD1451" s="54"/>
      <c r="GE1451" s="54"/>
      <c r="GF1451" s="54"/>
      <c r="GG1451" s="54"/>
      <c r="GH1451" s="54"/>
      <c r="GI1451" s="54"/>
      <c r="GJ1451" s="54"/>
      <c r="GK1451" s="54"/>
      <c r="GL1451" s="54"/>
      <c r="GM1451" s="54"/>
      <c r="GN1451" s="54"/>
      <c r="GO1451" s="54"/>
      <c r="GP1451" s="54"/>
      <c r="GQ1451" s="54"/>
      <c r="GR1451" s="54"/>
      <c r="GS1451" s="54"/>
      <c r="GT1451" s="54"/>
      <c r="GU1451" s="54"/>
      <c r="GV1451" s="54"/>
      <c r="GW1451" s="54"/>
      <c r="GX1451" s="54"/>
      <c r="GY1451" s="54"/>
      <c r="GZ1451" s="54"/>
      <c r="HA1451" s="54"/>
      <c r="HB1451" s="54"/>
      <c r="HC1451" s="54"/>
      <c r="HD1451" s="54"/>
      <c r="HE1451" s="54"/>
      <c r="HF1451" s="54"/>
      <c r="HG1451" s="54"/>
      <c r="HH1451" s="54"/>
      <c r="HI1451" s="54"/>
      <c r="HJ1451" s="54"/>
      <c r="HK1451" s="54"/>
      <c r="HL1451" s="54"/>
      <c r="HM1451" s="54"/>
      <c r="HN1451" s="54"/>
      <c r="HO1451" s="54"/>
      <c r="HP1451" s="54"/>
      <c r="HQ1451" s="54"/>
      <c r="HR1451" s="54"/>
      <c r="HS1451" s="54"/>
      <c r="HT1451" s="54"/>
      <c r="HU1451" s="54"/>
      <c r="HV1451" s="54"/>
      <c r="HW1451" s="54"/>
      <c r="HX1451" s="54"/>
      <c r="HY1451" s="54"/>
      <c r="HZ1451" s="54"/>
      <c r="IA1451" s="54"/>
      <c r="IB1451" s="54"/>
      <c r="IC1451" s="54"/>
      <c r="ID1451" s="54"/>
      <c r="IE1451" s="54"/>
      <c r="IF1451" s="54"/>
      <c r="IG1451" s="54"/>
      <c r="IH1451" s="54"/>
      <c r="II1451" s="54"/>
      <c r="IJ1451" s="54"/>
      <c r="IK1451" s="54"/>
      <c r="IL1451" s="54"/>
      <c r="IM1451" s="54"/>
      <c r="IN1451" s="54"/>
      <c r="IO1451" s="54"/>
      <c r="IP1451" s="54"/>
      <c r="IQ1451" s="54"/>
      <c r="IR1451" s="54"/>
      <c r="IS1451" s="54"/>
      <c r="IT1451" s="54"/>
      <c r="IU1451" s="54"/>
      <c r="IV1451" s="54"/>
      <c r="IW1451" s="54"/>
      <c r="IX1451" s="54"/>
      <c r="IY1451" s="54"/>
      <c r="IZ1451" s="54"/>
      <c r="JA1451" s="16"/>
      <c r="JB1451" s="16"/>
      <c r="JC1451" s="16"/>
      <c r="JD1451" s="16"/>
    </row>
    <row r="1452" spans="1:264" s="6" customFormat="1" x14ac:dyDescent="0.25">
      <c r="A1452" s="55">
        <v>1448</v>
      </c>
      <c r="B1452" s="56">
        <f>ESTUDIANTES!B1452</f>
        <v>0</v>
      </c>
      <c r="C1452" s="56">
        <f>ESTUDIANTES!C1452</f>
        <v>0</v>
      </c>
      <c r="D1452" s="97">
        <f>ESTUDIANTES!D1452</f>
        <v>0</v>
      </c>
      <c r="E1452" s="97"/>
      <c r="F1452" s="97"/>
      <c r="G1452" s="97"/>
      <c r="H1452" s="57">
        <f>ESTUDIANTES!H1452</f>
        <v>0</v>
      </c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  <c r="T1452" s="54"/>
      <c r="U1452" s="54"/>
      <c r="V1452" s="54"/>
      <c r="W1452" s="54"/>
      <c r="X1452" s="54"/>
      <c r="Y1452" s="54"/>
      <c r="Z1452" s="54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  <c r="AL1452" s="54"/>
      <c r="AM1452" s="54"/>
      <c r="AN1452" s="54"/>
      <c r="AO1452" s="54"/>
      <c r="AP1452" s="54"/>
      <c r="AQ1452" s="54"/>
      <c r="AR1452" s="54"/>
      <c r="AS1452" s="54"/>
      <c r="AT1452" s="54"/>
      <c r="AU1452" s="54"/>
      <c r="AV1452" s="54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  <c r="BM1452" s="54"/>
      <c r="BN1452" s="54"/>
      <c r="BO1452" s="54"/>
      <c r="BP1452" s="54"/>
      <c r="BQ1452" s="54"/>
      <c r="BR1452" s="54"/>
      <c r="BS1452" s="54"/>
      <c r="BT1452" s="54"/>
      <c r="BU1452" s="54"/>
      <c r="BV1452" s="54"/>
      <c r="BW1452" s="54"/>
      <c r="BX1452" s="54"/>
      <c r="BY1452" s="54"/>
      <c r="BZ1452" s="54"/>
      <c r="CA1452" s="54"/>
      <c r="CB1452" s="54"/>
      <c r="CC1452" s="54"/>
      <c r="CD1452" s="54"/>
      <c r="CE1452" s="54"/>
      <c r="CF1452" s="54"/>
      <c r="CG1452" s="54"/>
      <c r="CH1452" s="54"/>
      <c r="CI1452" s="54"/>
      <c r="CJ1452" s="54"/>
      <c r="CK1452" s="54"/>
      <c r="CL1452" s="54"/>
      <c r="CM1452" s="54"/>
      <c r="CN1452" s="54"/>
      <c r="CO1452" s="54"/>
      <c r="CP1452" s="54"/>
      <c r="CQ1452" s="54"/>
      <c r="CR1452" s="54"/>
      <c r="CS1452" s="54"/>
      <c r="CT1452" s="54"/>
      <c r="CU1452" s="54"/>
      <c r="CV1452" s="54"/>
      <c r="CW1452" s="54"/>
      <c r="CX1452" s="54"/>
      <c r="CY1452" s="54"/>
      <c r="CZ1452" s="54"/>
      <c r="DA1452" s="54"/>
      <c r="DB1452" s="54"/>
      <c r="DC1452" s="54"/>
      <c r="DD1452" s="54"/>
      <c r="DE1452" s="54"/>
      <c r="DF1452" s="54"/>
      <c r="DG1452" s="54"/>
      <c r="DH1452" s="54"/>
      <c r="DI1452" s="54"/>
      <c r="DJ1452" s="54"/>
      <c r="DK1452" s="54"/>
      <c r="DL1452" s="54"/>
      <c r="DM1452" s="54"/>
      <c r="DN1452" s="54"/>
      <c r="DO1452" s="54"/>
      <c r="DP1452" s="54"/>
      <c r="DQ1452" s="54"/>
      <c r="DR1452" s="54"/>
      <c r="DS1452" s="54"/>
      <c r="DT1452" s="54"/>
      <c r="DU1452" s="54"/>
      <c r="DV1452" s="54"/>
      <c r="DW1452" s="54"/>
      <c r="DX1452" s="54"/>
      <c r="DY1452" s="54"/>
      <c r="DZ1452" s="54"/>
      <c r="EA1452" s="54"/>
      <c r="EB1452" s="54"/>
      <c r="EC1452" s="54"/>
      <c r="ED1452" s="54"/>
      <c r="EE1452" s="54"/>
      <c r="EF1452" s="54"/>
      <c r="EG1452" s="54"/>
      <c r="EH1452" s="54"/>
      <c r="EI1452" s="54"/>
      <c r="EJ1452" s="54"/>
      <c r="EK1452" s="54"/>
      <c r="EL1452" s="54"/>
      <c r="EM1452" s="54"/>
      <c r="EN1452" s="54"/>
      <c r="EO1452" s="54"/>
      <c r="EP1452" s="54"/>
      <c r="EQ1452" s="54"/>
      <c r="ER1452" s="54"/>
      <c r="ES1452" s="54"/>
      <c r="ET1452" s="54"/>
      <c r="EU1452" s="54"/>
      <c r="EV1452" s="54"/>
      <c r="EW1452" s="54"/>
      <c r="EX1452" s="54"/>
      <c r="EY1452" s="54"/>
      <c r="EZ1452" s="54"/>
      <c r="FA1452" s="54"/>
      <c r="FB1452" s="54"/>
      <c r="FC1452" s="54"/>
      <c r="FD1452" s="54"/>
      <c r="FE1452" s="54"/>
      <c r="FF1452" s="54"/>
      <c r="FG1452" s="54"/>
      <c r="FH1452" s="54"/>
      <c r="FI1452" s="54"/>
      <c r="FJ1452" s="54"/>
      <c r="FK1452" s="54"/>
      <c r="FL1452" s="54"/>
      <c r="FM1452" s="54"/>
      <c r="FN1452" s="54"/>
      <c r="FO1452" s="54"/>
      <c r="FP1452" s="54"/>
      <c r="FQ1452" s="54"/>
      <c r="FR1452" s="54"/>
      <c r="FS1452" s="54"/>
      <c r="FT1452" s="54"/>
      <c r="FU1452" s="54"/>
      <c r="FV1452" s="54"/>
      <c r="FW1452" s="54"/>
      <c r="FX1452" s="54"/>
      <c r="FY1452" s="54"/>
      <c r="FZ1452" s="54"/>
      <c r="GA1452" s="54"/>
      <c r="GB1452" s="54"/>
      <c r="GC1452" s="54"/>
      <c r="GD1452" s="54"/>
      <c r="GE1452" s="54"/>
      <c r="GF1452" s="54"/>
      <c r="GG1452" s="54"/>
      <c r="GH1452" s="54"/>
      <c r="GI1452" s="54"/>
      <c r="GJ1452" s="54"/>
      <c r="GK1452" s="54"/>
      <c r="GL1452" s="54"/>
      <c r="GM1452" s="54"/>
      <c r="GN1452" s="54"/>
      <c r="GO1452" s="54"/>
      <c r="GP1452" s="54"/>
      <c r="GQ1452" s="54"/>
      <c r="GR1452" s="54"/>
      <c r="GS1452" s="54"/>
      <c r="GT1452" s="54"/>
      <c r="GU1452" s="54"/>
      <c r="GV1452" s="54"/>
      <c r="GW1452" s="54"/>
      <c r="GX1452" s="54"/>
      <c r="GY1452" s="54"/>
      <c r="GZ1452" s="54"/>
      <c r="HA1452" s="54"/>
      <c r="HB1452" s="54"/>
      <c r="HC1452" s="54"/>
      <c r="HD1452" s="54"/>
      <c r="HE1452" s="54"/>
      <c r="HF1452" s="54"/>
      <c r="HG1452" s="54"/>
      <c r="HH1452" s="54"/>
      <c r="HI1452" s="54"/>
      <c r="HJ1452" s="54"/>
      <c r="HK1452" s="54"/>
      <c r="HL1452" s="54"/>
      <c r="HM1452" s="54"/>
      <c r="HN1452" s="54"/>
      <c r="HO1452" s="54"/>
      <c r="HP1452" s="54"/>
      <c r="HQ1452" s="54"/>
      <c r="HR1452" s="54"/>
      <c r="HS1452" s="54"/>
      <c r="HT1452" s="54"/>
      <c r="HU1452" s="54"/>
      <c r="HV1452" s="54"/>
      <c r="HW1452" s="54"/>
      <c r="HX1452" s="54"/>
      <c r="HY1452" s="54"/>
      <c r="HZ1452" s="54"/>
      <c r="IA1452" s="54"/>
      <c r="IB1452" s="54"/>
      <c r="IC1452" s="54"/>
      <c r="ID1452" s="54"/>
      <c r="IE1452" s="54"/>
      <c r="IF1452" s="54"/>
      <c r="IG1452" s="54"/>
      <c r="IH1452" s="54"/>
      <c r="II1452" s="54"/>
      <c r="IJ1452" s="54"/>
      <c r="IK1452" s="54"/>
      <c r="IL1452" s="54"/>
      <c r="IM1452" s="54"/>
      <c r="IN1452" s="54"/>
      <c r="IO1452" s="54"/>
      <c r="IP1452" s="54"/>
      <c r="IQ1452" s="54"/>
      <c r="IR1452" s="54"/>
      <c r="IS1452" s="54"/>
      <c r="IT1452" s="54"/>
      <c r="IU1452" s="54"/>
      <c r="IV1452" s="54"/>
      <c r="IW1452" s="54"/>
      <c r="IX1452" s="54"/>
      <c r="IY1452" s="54"/>
      <c r="IZ1452" s="54"/>
      <c r="JA1452" s="16"/>
      <c r="JB1452" s="16"/>
      <c r="JC1452" s="16"/>
      <c r="JD1452" s="16"/>
    </row>
    <row r="1453" spans="1:264" s="6" customFormat="1" x14ac:dyDescent="0.25">
      <c r="A1453" s="55">
        <v>1449</v>
      </c>
      <c r="B1453" s="56">
        <f>ESTUDIANTES!B1453</f>
        <v>0</v>
      </c>
      <c r="C1453" s="56">
        <f>ESTUDIANTES!C1453</f>
        <v>0</v>
      </c>
      <c r="D1453" s="97">
        <f>ESTUDIANTES!D1453</f>
        <v>0</v>
      </c>
      <c r="E1453" s="97"/>
      <c r="F1453" s="97"/>
      <c r="G1453" s="97"/>
      <c r="H1453" s="57">
        <f>ESTUDIANTES!H1453</f>
        <v>0</v>
      </c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  <c r="S1453" s="54"/>
      <c r="T1453" s="54"/>
      <c r="U1453" s="54"/>
      <c r="V1453" s="54"/>
      <c r="W1453" s="54"/>
      <c r="X1453" s="54"/>
      <c r="Y1453" s="54"/>
      <c r="Z1453" s="54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  <c r="AL1453" s="54"/>
      <c r="AM1453" s="54"/>
      <c r="AN1453" s="54"/>
      <c r="AO1453" s="54"/>
      <c r="AP1453" s="54"/>
      <c r="AQ1453" s="54"/>
      <c r="AR1453" s="54"/>
      <c r="AS1453" s="54"/>
      <c r="AT1453" s="54"/>
      <c r="AU1453" s="54"/>
      <c r="AV1453" s="54"/>
      <c r="AW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4"/>
      <c r="BI1453" s="54"/>
      <c r="BJ1453" s="54"/>
      <c r="BK1453" s="54"/>
      <c r="BL1453" s="54"/>
      <c r="BM1453" s="54"/>
      <c r="BN1453" s="54"/>
      <c r="BO1453" s="54"/>
      <c r="BP1453" s="54"/>
      <c r="BQ1453" s="54"/>
      <c r="BR1453" s="54"/>
      <c r="BS1453" s="54"/>
      <c r="BT1453" s="54"/>
      <c r="BU1453" s="54"/>
      <c r="BV1453" s="54"/>
      <c r="BW1453" s="54"/>
      <c r="BX1453" s="54"/>
      <c r="BY1453" s="54"/>
      <c r="BZ1453" s="54"/>
      <c r="CA1453" s="54"/>
      <c r="CB1453" s="54"/>
      <c r="CC1453" s="54"/>
      <c r="CD1453" s="54"/>
      <c r="CE1453" s="54"/>
      <c r="CF1453" s="54"/>
      <c r="CG1453" s="54"/>
      <c r="CH1453" s="54"/>
      <c r="CI1453" s="54"/>
      <c r="CJ1453" s="54"/>
      <c r="CK1453" s="54"/>
      <c r="CL1453" s="54"/>
      <c r="CM1453" s="54"/>
      <c r="CN1453" s="54"/>
      <c r="CO1453" s="54"/>
      <c r="CP1453" s="54"/>
      <c r="CQ1453" s="54"/>
      <c r="CR1453" s="54"/>
      <c r="CS1453" s="54"/>
      <c r="CT1453" s="54"/>
      <c r="CU1453" s="54"/>
      <c r="CV1453" s="54"/>
      <c r="CW1453" s="54"/>
      <c r="CX1453" s="54"/>
      <c r="CY1453" s="54"/>
      <c r="CZ1453" s="54"/>
      <c r="DA1453" s="54"/>
      <c r="DB1453" s="54"/>
      <c r="DC1453" s="54"/>
      <c r="DD1453" s="54"/>
      <c r="DE1453" s="54"/>
      <c r="DF1453" s="54"/>
      <c r="DG1453" s="54"/>
      <c r="DH1453" s="54"/>
      <c r="DI1453" s="54"/>
      <c r="DJ1453" s="54"/>
      <c r="DK1453" s="54"/>
      <c r="DL1453" s="54"/>
      <c r="DM1453" s="54"/>
      <c r="DN1453" s="54"/>
      <c r="DO1453" s="54"/>
      <c r="DP1453" s="54"/>
      <c r="DQ1453" s="54"/>
      <c r="DR1453" s="54"/>
      <c r="DS1453" s="54"/>
      <c r="DT1453" s="54"/>
      <c r="DU1453" s="54"/>
      <c r="DV1453" s="54"/>
      <c r="DW1453" s="54"/>
      <c r="DX1453" s="54"/>
      <c r="DY1453" s="54"/>
      <c r="DZ1453" s="54"/>
      <c r="EA1453" s="54"/>
      <c r="EB1453" s="54"/>
      <c r="EC1453" s="54"/>
      <c r="ED1453" s="54"/>
      <c r="EE1453" s="54"/>
      <c r="EF1453" s="54"/>
      <c r="EG1453" s="54"/>
      <c r="EH1453" s="54"/>
      <c r="EI1453" s="54"/>
      <c r="EJ1453" s="54"/>
      <c r="EK1453" s="54"/>
      <c r="EL1453" s="54"/>
      <c r="EM1453" s="54"/>
      <c r="EN1453" s="54"/>
      <c r="EO1453" s="54"/>
      <c r="EP1453" s="54"/>
      <c r="EQ1453" s="54"/>
      <c r="ER1453" s="54"/>
      <c r="ES1453" s="54"/>
      <c r="ET1453" s="54"/>
      <c r="EU1453" s="54"/>
      <c r="EV1453" s="54"/>
      <c r="EW1453" s="54"/>
      <c r="EX1453" s="54"/>
      <c r="EY1453" s="54"/>
      <c r="EZ1453" s="54"/>
      <c r="FA1453" s="54"/>
      <c r="FB1453" s="54"/>
      <c r="FC1453" s="54"/>
      <c r="FD1453" s="54"/>
      <c r="FE1453" s="54"/>
      <c r="FF1453" s="54"/>
      <c r="FG1453" s="54"/>
      <c r="FH1453" s="54"/>
      <c r="FI1453" s="54"/>
      <c r="FJ1453" s="54"/>
      <c r="FK1453" s="54"/>
      <c r="FL1453" s="54"/>
      <c r="FM1453" s="54"/>
      <c r="FN1453" s="54"/>
      <c r="FO1453" s="54"/>
      <c r="FP1453" s="54"/>
      <c r="FQ1453" s="54"/>
      <c r="FR1453" s="54"/>
      <c r="FS1453" s="54"/>
      <c r="FT1453" s="54"/>
      <c r="FU1453" s="54"/>
      <c r="FV1453" s="54"/>
      <c r="FW1453" s="54"/>
      <c r="FX1453" s="54"/>
      <c r="FY1453" s="54"/>
      <c r="FZ1453" s="54"/>
      <c r="GA1453" s="54"/>
      <c r="GB1453" s="54"/>
      <c r="GC1453" s="54"/>
      <c r="GD1453" s="54"/>
      <c r="GE1453" s="54"/>
      <c r="GF1453" s="54"/>
      <c r="GG1453" s="54"/>
      <c r="GH1453" s="54"/>
      <c r="GI1453" s="54"/>
      <c r="GJ1453" s="54"/>
      <c r="GK1453" s="54"/>
      <c r="GL1453" s="54"/>
      <c r="GM1453" s="54"/>
      <c r="GN1453" s="54"/>
      <c r="GO1453" s="54"/>
      <c r="GP1453" s="54"/>
      <c r="GQ1453" s="54"/>
      <c r="GR1453" s="54"/>
      <c r="GS1453" s="54"/>
      <c r="GT1453" s="54"/>
      <c r="GU1453" s="54"/>
      <c r="GV1453" s="54"/>
      <c r="GW1453" s="54"/>
      <c r="GX1453" s="54"/>
      <c r="GY1453" s="54"/>
      <c r="GZ1453" s="54"/>
      <c r="HA1453" s="54"/>
      <c r="HB1453" s="54"/>
      <c r="HC1453" s="54"/>
      <c r="HD1453" s="54"/>
      <c r="HE1453" s="54"/>
      <c r="HF1453" s="54"/>
      <c r="HG1453" s="54"/>
      <c r="HH1453" s="54"/>
      <c r="HI1453" s="54"/>
      <c r="HJ1453" s="54"/>
      <c r="HK1453" s="54"/>
      <c r="HL1453" s="54"/>
      <c r="HM1453" s="54"/>
      <c r="HN1453" s="54"/>
      <c r="HO1453" s="54"/>
      <c r="HP1453" s="54"/>
      <c r="HQ1453" s="54"/>
      <c r="HR1453" s="54"/>
      <c r="HS1453" s="54"/>
      <c r="HT1453" s="54"/>
      <c r="HU1453" s="54"/>
      <c r="HV1453" s="54"/>
      <c r="HW1453" s="54"/>
      <c r="HX1453" s="54"/>
      <c r="HY1453" s="54"/>
      <c r="HZ1453" s="54"/>
      <c r="IA1453" s="54"/>
      <c r="IB1453" s="54"/>
      <c r="IC1453" s="54"/>
      <c r="ID1453" s="54"/>
      <c r="IE1453" s="54"/>
      <c r="IF1453" s="54"/>
      <c r="IG1453" s="54"/>
      <c r="IH1453" s="54"/>
      <c r="II1453" s="54"/>
      <c r="IJ1453" s="54"/>
      <c r="IK1453" s="54"/>
      <c r="IL1453" s="54"/>
      <c r="IM1453" s="54"/>
      <c r="IN1453" s="54"/>
      <c r="IO1453" s="54"/>
      <c r="IP1453" s="54"/>
      <c r="IQ1453" s="54"/>
      <c r="IR1453" s="54"/>
      <c r="IS1453" s="54"/>
      <c r="IT1453" s="54"/>
      <c r="IU1453" s="54"/>
      <c r="IV1453" s="54"/>
      <c r="IW1453" s="54"/>
      <c r="IX1453" s="54"/>
      <c r="IY1453" s="54"/>
      <c r="IZ1453" s="54"/>
      <c r="JA1453" s="16"/>
      <c r="JB1453" s="16"/>
      <c r="JC1453" s="16"/>
      <c r="JD1453" s="16"/>
    </row>
    <row r="1454" spans="1:264" s="6" customFormat="1" x14ac:dyDescent="0.25">
      <c r="A1454" s="55">
        <v>1450</v>
      </c>
      <c r="B1454" s="56">
        <f>ESTUDIANTES!B1454</f>
        <v>0</v>
      </c>
      <c r="C1454" s="56">
        <f>ESTUDIANTES!C1454</f>
        <v>0</v>
      </c>
      <c r="D1454" s="97">
        <f>ESTUDIANTES!D1454</f>
        <v>0</v>
      </c>
      <c r="E1454" s="97"/>
      <c r="F1454" s="97"/>
      <c r="G1454" s="97"/>
      <c r="H1454" s="57">
        <f>ESTUDIANTES!H1454</f>
        <v>0</v>
      </c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  <c r="T1454" s="54"/>
      <c r="U1454" s="54"/>
      <c r="V1454" s="54"/>
      <c r="W1454" s="54"/>
      <c r="X1454" s="54"/>
      <c r="Y1454" s="54"/>
      <c r="Z1454" s="54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  <c r="AL1454" s="54"/>
      <c r="AM1454" s="54"/>
      <c r="AN1454" s="54"/>
      <c r="AO1454" s="54"/>
      <c r="AP1454" s="54"/>
      <c r="AQ1454" s="54"/>
      <c r="AR1454" s="54"/>
      <c r="AS1454" s="54"/>
      <c r="AT1454" s="54"/>
      <c r="AU1454" s="54"/>
      <c r="AV1454" s="54"/>
      <c r="AW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4"/>
      <c r="BI1454" s="54"/>
      <c r="BJ1454" s="54"/>
      <c r="BK1454" s="54"/>
      <c r="BL1454" s="54"/>
      <c r="BM1454" s="54"/>
      <c r="BN1454" s="54"/>
      <c r="BO1454" s="54"/>
      <c r="BP1454" s="54"/>
      <c r="BQ1454" s="54"/>
      <c r="BR1454" s="54"/>
      <c r="BS1454" s="54"/>
      <c r="BT1454" s="54"/>
      <c r="BU1454" s="54"/>
      <c r="BV1454" s="54"/>
      <c r="BW1454" s="54"/>
      <c r="BX1454" s="54"/>
      <c r="BY1454" s="54"/>
      <c r="BZ1454" s="54"/>
      <c r="CA1454" s="54"/>
      <c r="CB1454" s="54"/>
      <c r="CC1454" s="54"/>
      <c r="CD1454" s="54"/>
      <c r="CE1454" s="54"/>
      <c r="CF1454" s="54"/>
      <c r="CG1454" s="54"/>
      <c r="CH1454" s="54"/>
      <c r="CI1454" s="54"/>
      <c r="CJ1454" s="54"/>
      <c r="CK1454" s="54"/>
      <c r="CL1454" s="54"/>
      <c r="CM1454" s="54"/>
      <c r="CN1454" s="54"/>
      <c r="CO1454" s="54"/>
      <c r="CP1454" s="54"/>
      <c r="CQ1454" s="54"/>
      <c r="CR1454" s="54"/>
      <c r="CS1454" s="54"/>
      <c r="CT1454" s="54"/>
      <c r="CU1454" s="54"/>
      <c r="CV1454" s="54"/>
      <c r="CW1454" s="54"/>
      <c r="CX1454" s="54"/>
      <c r="CY1454" s="54"/>
      <c r="CZ1454" s="54"/>
      <c r="DA1454" s="54"/>
      <c r="DB1454" s="54"/>
      <c r="DC1454" s="54"/>
      <c r="DD1454" s="54"/>
      <c r="DE1454" s="54"/>
      <c r="DF1454" s="54"/>
      <c r="DG1454" s="54"/>
      <c r="DH1454" s="54"/>
      <c r="DI1454" s="54"/>
      <c r="DJ1454" s="54"/>
      <c r="DK1454" s="54"/>
      <c r="DL1454" s="54"/>
      <c r="DM1454" s="54"/>
      <c r="DN1454" s="54"/>
      <c r="DO1454" s="54"/>
      <c r="DP1454" s="54"/>
      <c r="DQ1454" s="54"/>
      <c r="DR1454" s="54"/>
      <c r="DS1454" s="54"/>
      <c r="DT1454" s="54"/>
      <c r="DU1454" s="54"/>
      <c r="DV1454" s="54"/>
      <c r="DW1454" s="54"/>
      <c r="DX1454" s="54"/>
      <c r="DY1454" s="54"/>
      <c r="DZ1454" s="54"/>
      <c r="EA1454" s="54"/>
      <c r="EB1454" s="54"/>
      <c r="EC1454" s="54"/>
      <c r="ED1454" s="54"/>
      <c r="EE1454" s="54"/>
      <c r="EF1454" s="54"/>
      <c r="EG1454" s="54"/>
      <c r="EH1454" s="54"/>
      <c r="EI1454" s="54"/>
      <c r="EJ1454" s="54"/>
      <c r="EK1454" s="54"/>
      <c r="EL1454" s="54"/>
      <c r="EM1454" s="54"/>
      <c r="EN1454" s="54"/>
      <c r="EO1454" s="54"/>
      <c r="EP1454" s="54"/>
      <c r="EQ1454" s="54"/>
      <c r="ER1454" s="54"/>
      <c r="ES1454" s="54"/>
      <c r="ET1454" s="54"/>
      <c r="EU1454" s="54"/>
      <c r="EV1454" s="54"/>
      <c r="EW1454" s="54"/>
      <c r="EX1454" s="54"/>
      <c r="EY1454" s="54"/>
      <c r="EZ1454" s="54"/>
      <c r="FA1454" s="54"/>
      <c r="FB1454" s="54"/>
      <c r="FC1454" s="54"/>
      <c r="FD1454" s="54"/>
      <c r="FE1454" s="54"/>
      <c r="FF1454" s="54"/>
      <c r="FG1454" s="54"/>
      <c r="FH1454" s="54"/>
      <c r="FI1454" s="54"/>
      <c r="FJ1454" s="54"/>
      <c r="FK1454" s="54"/>
      <c r="FL1454" s="54"/>
      <c r="FM1454" s="54"/>
      <c r="FN1454" s="54"/>
      <c r="FO1454" s="54"/>
      <c r="FP1454" s="54"/>
      <c r="FQ1454" s="54"/>
      <c r="FR1454" s="54"/>
      <c r="FS1454" s="54"/>
      <c r="FT1454" s="54"/>
      <c r="FU1454" s="54"/>
      <c r="FV1454" s="54"/>
      <c r="FW1454" s="54"/>
      <c r="FX1454" s="54"/>
      <c r="FY1454" s="54"/>
      <c r="FZ1454" s="54"/>
      <c r="GA1454" s="54"/>
      <c r="GB1454" s="54"/>
      <c r="GC1454" s="54"/>
      <c r="GD1454" s="54"/>
      <c r="GE1454" s="54"/>
      <c r="GF1454" s="54"/>
      <c r="GG1454" s="54"/>
      <c r="GH1454" s="54"/>
      <c r="GI1454" s="54"/>
      <c r="GJ1454" s="54"/>
      <c r="GK1454" s="54"/>
      <c r="GL1454" s="54"/>
      <c r="GM1454" s="54"/>
      <c r="GN1454" s="54"/>
      <c r="GO1454" s="54"/>
      <c r="GP1454" s="54"/>
      <c r="GQ1454" s="54"/>
      <c r="GR1454" s="54"/>
      <c r="GS1454" s="54"/>
      <c r="GT1454" s="54"/>
      <c r="GU1454" s="54"/>
      <c r="GV1454" s="54"/>
      <c r="GW1454" s="54"/>
      <c r="GX1454" s="54"/>
      <c r="GY1454" s="54"/>
      <c r="GZ1454" s="54"/>
      <c r="HA1454" s="54"/>
      <c r="HB1454" s="54"/>
      <c r="HC1454" s="54"/>
      <c r="HD1454" s="54"/>
      <c r="HE1454" s="54"/>
      <c r="HF1454" s="54"/>
      <c r="HG1454" s="54"/>
      <c r="HH1454" s="54"/>
      <c r="HI1454" s="54"/>
      <c r="HJ1454" s="54"/>
      <c r="HK1454" s="54"/>
      <c r="HL1454" s="54"/>
      <c r="HM1454" s="54"/>
      <c r="HN1454" s="54"/>
      <c r="HO1454" s="54"/>
      <c r="HP1454" s="54"/>
      <c r="HQ1454" s="54"/>
      <c r="HR1454" s="54"/>
      <c r="HS1454" s="54"/>
      <c r="HT1454" s="54"/>
      <c r="HU1454" s="54"/>
      <c r="HV1454" s="54"/>
      <c r="HW1454" s="54"/>
      <c r="HX1454" s="54"/>
      <c r="HY1454" s="54"/>
      <c r="HZ1454" s="54"/>
      <c r="IA1454" s="54"/>
      <c r="IB1454" s="54"/>
      <c r="IC1454" s="54"/>
      <c r="ID1454" s="54"/>
      <c r="IE1454" s="54"/>
      <c r="IF1454" s="54"/>
      <c r="IG1454" s="54"/>
      <c r="IH1454" s="54"/>
      <c r="II1454" s="54"/>
      <c r="IJ1454" s="54"/>
      <c r="IK1454" s="54"/>
      <c r="IL1454" s="54"/>
      <c r="IM1454" s="54"/>
      <c r="IN1454" s="54"/>
      <c r="IO1454" s="54"/>
      <c r="IP1454" s="54"/>
      <c r="IQ1454" s="54"/>
      <c r="IR1454" s="54"/>
      <c r="IS1454" s="54"/>
      <c r="IT1454" s="54"/>
      <c r="IU1454" s="54"/>
      <c r="IV1454" s="54"/>
      <c r="IW1454" s="54"/>
      <c r="IX1454" s="54"/>
      <c r="IY1454" s="54"/>
      <c r="IZ1454" s="54"/>
      <c r="JA1454" s="16"/>
      <c r="JB1454" s="16"/>
      <c r="JC1454" s="16"/>
      <c r="JD1454" s="16"/>
    </row>
    <row r="1455" spans="1:264" s="6" customFormat="1" x14ac:dyDescent="0.25">
      <c r="A1455" s="55">
        <v>1451</v>
      </c>
      <c r="B1455" s="56">
        <f>ESTUDIANTES!B1455</f>
        <v>0</v>
      </c>
      <c r="C1455" s="56">
        <f>ESTUDIANTES!C1455</f>
        <v>0</v>
      </c>
      <c r="D1455" s="97">
        <f>ESTUDIANTES!D1455</f>
        <v>0</v>
      </c>
      <c r="E1455" s="97"/>
      <c r="F1455" s="97"/>
      <c r="G1455" s="97"/>
      <c r="H1455" s="57">
        <f>ESTUDIANTES!H1455</f>
        <v>0</v>
      </c>
      <c r="I1455" s="54"/>
      <c r="J1455" s="54"/>
      <c r="K1455" s="54"/>
      <c r="L1455" s="54"/>
      <c r="M1455" s="54"/>
      <c r="N1455" s="54"/>
      <c r="O1455" s="54"/>
      <c r="P1455" s="54"/>
      <c r="Q1455" s="54"/>
      <c r="R1455" s="54"/>
      <c r="S1455" s="54"/>
      <c r="T1455" s="54"/>
      <c r="U1455" s="54"/>
      <c r="V1455" s="54"/>
      <c r="W1455" s="54"/>
      <c r="X1455" s="54"/>
      <c r="Y1455" s="54"/>
      <c r="Z1455" s="54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  <c r="AL1455" s="54"/>
      <c r="AM1455" s="54"/>
      <c r="AN1455" s="54"/>
      <c r="AO1455" s="54"/>
      <c r="AP1455" s="54"/>
      <c r="AQ1455" s="54"/>
      <c r="AR1455" s="54"/>
      <c r="AS1455" s="54"/>
      <c r="AT1455" s="54"/>
      <c r="AU1455" s="54"/>
      <c r="AV1455" s="54"/>
      <c r="AW1455" s="54"/>
      <c r="AX1455" s="54"/>
      <c r="AY1455" s="54"/>
      <c r="AZ1455" s="54"/>
      <c r="BA1455" s="54"/>
      <c r="BB1455" s="54"/>
      <c r="BC1455" s="54"/>
      <c r="BD1455" s="54"/>
      <c r="BE1455" s="54"/>
      <c r="BF1455" s="54"/>
      <c r="BG1455" s="54"/>
      <c r="BH1455" s="54"/>
      <c r="BI1455" s="54"/>
      <c r="BJ1455" s="54"/>
      <c r="BK1455" s="54"/>
      <c r="BL1455" s="54"/>
      <c r="BM1455" s="54"/>
      <c r="BN1455" s="54"/>
      <c r="BO1455" s="54"/>
      <c r="BP1455" s="54"/>
      <c r="BQ1455" s="54"/>
      <c r="BR1455" s="54"/>
      <c r="BS1455" s="54"/>
      <c r="BT1455" s="54"/>
      <c r="BU1455" s="54"/>
      <c r="BV1455" s="54"/>
      <c r="BW1455" s="54"/>
      <c r="BX1455" s="54"/>
      <c r="BY1455" s="54"/>
      <c r="BZ1455" s="54"/>
      <c r="CA1455" s="54"/>
      <c r="CB1455" s="54"/>
      <c r="CC1455" s="54"/>
      <c r="CD1455" s="54"/>
      <c r="CE1455" s="54"/>
      <c r="CF1455" s="54"/>
      <c r="CG1455" s="54"/>
      <c r="CH1455" s="54"/>
      <c r="CI1455" s="54"/>
      <c r="CJ1455" s="54"/>
      <c r="CK1455" s="54"/>
      <c r="CL1455" s="54"/>
      <c r="CM1455" s="54"/>
      <c r="CN1455" s="54"/>
      <c r="CO1455" s="54"/>
      <c r="CP1455" s="54"/>
      <c r="CQ1455" s="54"/>
      <c r="CR1455" s="54"/>
      <c r="CS1455" s="54"/>
      <c r="CT1455" s="54"/>
      <c r="CU1455" s="54"/>
      <c r="CV1455" s="54"/>
      <c r="CW1455" s="54"/>
      <c r="CX1455" s="54"/>
      <c r="CY1455" s="54"/>
      <c r="CZ1455" s="54"/>
      <c r="DA1455" s="54"/>
      <c r="DB1455" s="54"/>
      <c r="DC1455" s="54"/>
      <c r="DD1455" s="54"/>
      <c r="DE1455" s="54"/>
      <c r="DF1455" s="54"/>
      <c r="DG1455" s="54"/>
      <c r="DH1455" s="54"/>
      <c r="DI1455" s="54"/>
      <c r="DJ1455" s="54"/>
      <c r="DK1455" s="54"/>
      <c r="DL1455" s="54"/>
      <c r="DM1455" s="54"/>
      <c r="DN1455" s="54"/>
      <c r="DO1455" s="54"/>
      <c r="DP1455" s="54"/>
      <c r="DQ1455" s="54"/>
      <c r="DR1455" s="54"/>
      <c r="DS1455" s="54"/>
      <c r="DT1455" s="54"/>
      <c r="DU1455" s="54"/>
      <c r="DV1455" s="54"/>
      <c r="DW1455" s="54"/>
      <c r="DX1455" s="54"/>
      <c r="DY1455" s="54"/>
      <c r="DZ1455" s="54"/>
      <c r="EA1455" s="54"/>
      <c r="EB1455" s="54"/>
      <c r="EC1455" s="54"/>
      <c r="ED1455" s="54"/>
      <c r="EE1455" s="54"/>
      <c r="EF1455" s="54"/>
      <c r="EG1455" s="54"/>
      <c r="EH1455" s="54"/>
      <c r="EI1455" s="54"/>
      <c r="EJ1455" s="54"/>
      <c r="EK1455" s="54"/>
      <c r="EL1455" s="54"/>
      <c r="EM1455" s="54"/>
      <c r="EN1455" s="54"/>
      <c r="EO1455" s="54"/>
      <c r="EP1455" s="54"/>
      <c r="EQ1455" s="54"/>
      <c r="ER1455" s="54"/>
      <c r="ES1455" s="54"/>
      <c r="ET1455" s="54"/>
      <c r="EU1455" s="54"/>
      <c r="EV1455" s="54"/>
      <c r="EW1455" s="54"/>
      <c r="EX1455" s="54"/>
      <c r="EY1455" s="54"/>
      <c r="EZ1455" s="54"/>
      <c r="FA1455" s="54"/>
      <c r="FB1455" s="54"/>
      <c r="FC1455" s="54"/>
      <c r="FD1455" s="54"/>
      <c r="FE1455" s="54"/>
      <c r="FF1455" s="54"/>
      <c r="FG1455" s="54"/>
      <c r="FH1455" s="54"/>
      <c r="FI1455" s="54"/>
      <c r="FJ1455" s="54"/>
      <c r="FK1455" s="54"/>
      <c r="FL1455" s="54"/>
      <c r="FM1455" s="54"/>
      <c r="FN1455" s="54"/>
      <c r="FO1455" s="54"/>
      <c r="FP1455" s="54"/>
      <c r="FQ1455" s="54"/>
      <c r="FR1455" s="54"/>
      <c r="FS1455" s="54"/>
      <c r="FT1455" s="54"/>
      <c r="FU1455" s="54"/>
      <c r="FV1455" s="54"/>
      <c r="FW1455" s="54"/>
      <c r="FX1455" s="54"/>
      <c r="FY1455" s="54"/>
      <c r="FZ1455" s="54"/>
      <c r="GA1455" s="54"/>
      <c r="GB1455" s="54"/>
      <c r="GC1455" s="54"/>
      <c r="GD1455" s="54"/>
      <c r="GE1455" s="54"/>
      <c r="GF1455" s="54"/>
      <c r="GG1455" s="54"/>
      <c r="GH1455" s="54"/>
      <c r="GI1455" s="54"/>
      <c r="GJ1455" s="54"/>
      <c r="GK1455" s="54"/>
      <c r="GL1455" s="54"/>
      <c r="GM1455" s="54"/>
      <c r="GN1455" s="54"/>
      <c r="GO1455" s="54"/>
      <c r="GP1455" s="54"/>
      <c r="GQ1455" s="54"/>
      <c r="GR1455" s="54"/>
      <c r="GS1455" s="54"/>
      <c r="GT1455" s="54"/>
      <c r="GU1455" s="54"/>
      <c r="GV1455" s="54"/>
      <c r="GW1455" s="54"/>
      <c r="GX1455" s="54"/>
      <c r="GY1455" s="54"/>
      <c r="GZ1455" s="54"/>
      <c r="HA1455" s="54"/>
      <c r="HB1455" s="54"/>
      <c r="HC1455" s="54"/>
      <c r="HD1455" s="54"/>
      <c r="HE1455" s="54"/>
      <c r="HF1455" s="54"/>
      <c r="HG1455" s="54"/>
      <c r="HH1455" s="54"/>
      <c r="HI1455" s="54"/>
      <c r="HJ1455" s="54"/>
      <c r="HK1455" s="54"/>
      <c r="HL1455" s="54"/>
      <c r="HM1455" s="54"/>
      <c r="HN1455" s="54"/>
      <c r="HO1455" s="54"/>
      <c r="HP1455" s="54"/>
      <c r="HQ1455" s="54"/>
      <c r="HR1455" s="54"/>
      <c r="HS1455" s="54"/>
      <c r="HT1455" s="54"/>
      <c r="HU1455" s="54"/>
      <c r="HV1455" s="54"/>
      <c r="HW1455" s="54"/>
      <c r="HX1455" s="54"/>
      <c r="HY1455" s="54"/>
      <c r="HZ1455" s="54"/>
      <c r="IA1455" s="54"/>
      <c r="IB1455" s="54"/>
      <c r="IC1455" s="54"/>
      <c r="ID1455" s="54"/>
      <c r="IE1455" s="54"/>
      <c r="IF1455" s="54"/>
      <c r="IG1455" s="54"/>
      <c r="IH1455" s="54"/>
      <c r="II1455" s="54"/>
      <c r="IJ1455" s="54"/>
      <c r="IK1455" s="54"/>
      <c r="IL1455" s="54"/>
      <c r="IM1455" s="54"/>
      <c r="IN1455" s="54"/>
      <c r="IO1455" s="54"/>
      <c r="IP1455" s="54"/>
      <c r="IQ1455" s="54"/>
      <c r="IR1455" s="54"/>
      <c r="IS1455" s="54"/>
      <c r="IT1455" s="54"/>
      <c r="IU1455" s="54"/>
      <c r="IV1455" s="54"/>
      <c r="IW1455" s="54"/>
      <c r="IX1455" s="54"/>
      <c r="IY1455" s="54"/>
      <c r="IZ1455" s="54"/>
      <c r="JA1455" s="16"/>
      <c r="JB1455" s="16"/>
      <c r="JC1455" s="16"/>
      <c r="JD1455" s="16"/>
    </row>
    <row r="1456" spans="1:264" s="6" customFormat="1" x14ac:dyDescent="0.25">
      <c r="A1456" s="55">
        <v>1452</v>
      </c>
      <c r="B1456" s="56">
        <f>ESTUDIANTES!B1456</f>
        <v>0</v>
      </c>
      <c r="C1456" s="56">
        <f>ESTUDIANTES!C1456</f>
        <v>0</v>
      </c>
      <c r="D1456" s="97">
        <f>ESTUDIANTES!D1456</f>
        <v>0</v>
      </c>
      <c r="E1456" s="97"/>
      <c r="F1456" s="97"/>
      <c r="G1456" s="97"/>
      <c r="H1456" s="57">
        <f>ESTUDIANTES!H1456</f>
        <v>0</v>
      </c>
      <c r="I1456" s="54"/>
      <c r="J1456" s="54"/>
      <c r="K1456" s="54"/>
      <c r="L1456" s="54"/>
      <c r="M1456" s="54"/>
      <c r="N1456" s="54"/>
      <c r="O1456" s="54"/>
      <c r="P1456" s="54"/>
      <c r="Q1456" s="54"/>
      <c r="R1456" s="54"/>
      <c r="S1456" s="54"/>
      <c r="T1456" s="54"/>
      <c r="U1456" s="54"/>
      <c r="V1456" s="54"/>
      <c r="W1456" s="54"/>
      <c r="X1456" s="54"/>
      <c r="Y1456" s="54"/>
      <c r="Z1456" s="54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  <c r="AL1456" s="54"/>
      <c r="AM1456" s="54"/>
      <c r="AN1456" s="54"/>
      <c r="AO1456" s="54"/>
      <c r="AP1456" s="54"/>
      <c r="AQ1456" s="54"/>
      <c r="AR1456" s="54"/>
      <c r="AS1456" s="54"/>
      <c r="AT1456" s="54"/>
      <c r="AU1456" s="54"/>
      <c r="AV1456" s="54"/>
      <c r="AW1456" s="54"/>
      <c r="AX1456" s="54"/>
      <c r="AY1456" s="54"/>
      <c r="AZ1456" s="54"/>
      <c r="BA1456" s="54"/>
      <c r="BB1456" s="54"/>
      <c r="BC1456" s="54"/>
      <c r="BD1456" s="54"/>
      <c r="BE1456" s="54"/>
      <c r="BF1456" s="54"/>
      <c r="BG1456" s="54"/>
      <c r="BH1456" s="54"/>
      <c r="BI1456" s="54"/>
      <c r="BJ1456" s="54"/>
      <c r="BK1456" s="54"/>
      <c r="BL1456" s="54"/>
      <c r="BM1456" s="54"/>
      <c r="BN1456" s="54"/>
      <c r="BO1456" s="54"/>
      <c r="BP1456" s="54"/>
      <c r="BQ1456" s="54"/>
      <c r="BR1456" s="54"/>
      <c r="BS1456" s="54"/>
      <c r="BT1456" s="54"/>
      <c r="BU1456" s="54"/>
      <c r="BV1456" s="54"/>
      <c r="BW1456" s="54"/>
      <c r="BX1456" s="54"/>
      <c r="BY1456" s="54"/>
      <c r="BZ1456" s="54"/>
      <c r="CA1456" s="54"/>
      <c r="CB1456" s="54"/>
      <c r="CC1456" s="54"/>
      <c r="CD1456" s="54"/>
      <c r="CE1456" s="54"/>
      <c r="CF1456" s="54"/>
      <c r="CG1456" s="54"/>
      <c r="CH1456" s="54"/>
      <c r="CI1456" s="54"/>
      <c r="CJ1456" s="54"/>
      <c r="CK1456" s="54"/>
      <c r="CL1456" s="54"/>
      <c r="CM1456" s="54"/>
      <c r="CN1456" s="54"/>
      <c r="CO1456" s="54"/>
      <c r="CP1456" s="54"/>
      <c r="CQ1456" s="54"/>
      <c r="CR1456" s="54"/>
      <c r="CS1456" s="54"/>
      <c r="CT1456" s="54"/>
      <c r="CU1456" s="54"/>
      <c r="CV1456" s="54"/>
      <c r="CW1456" s="54"/>
      <c r="CX1456" s="54"/>
      <c r="CY1456" s="54"/>
      <c r="CZ1456" s="54"/>
      <c r="DA1456" s="54"/>
      <c r="DB1456" s="54"/>
      <c r="DC1456" s="54"/>
      <c r="DD1456" s="54"/>
      <c r="DE1456" s="54"/>
      <c r="DF1456" s="54"/>
      <c r="DG1456" s="54"/>
      <c r="DH1456" s="54"/>
      <c r="DI1456" s="54"/>
      <c r="DJ1456" s="54"/>
      <c r="DK1456" s="54"/>
      <c r="DL1456" s="54"/>
      <c r="DM1456" s="54"/>
      <c r="DN1456" s="54"/>
      <c r="DO1456" s="54"/>
      <c r="DP1456" s="54"/>
      <c r="DQ1456" s="54"/>
      <c r="DR1456" s="54"/>
      <c r="DS1456" s="54"/>
      <c r="DT1456" s="54"/>
      <c r="DU1456" s="54"/>
      <c r="DV1456" s="54"/>
      <c r="DW1456" s="54"/>
      <c r="DX1456" s="54"/>
      <c r="DY1456" s="54"/>
      <c r="DZ1456" s="54"/>
      <c r="EA1456" s="54"/>
      <c r="EB1456" s="54"/>
      <c r="EC1456" s="54"/>
      <c r="ED1456" s="54"/>
      <c r="EE1456" s="54"/>
      <c r="EF1456" s="54"/>
      <c r="EG1456" s="54"/>
      <c r="EH1456" s="54"/>
      <c r="EI1456" s="54"/>
      <c r="EJ1456" s="54"/>
      <c r="EK1456" s="54"/>
      <c r="EL1456" s="54"/>
      <c r="EM1456" s="54"/>
      <c r="EN1456" s="54"/>
      <c r="EO1456" s="54"/>
      <c r="EP1456" s="54"/>
      <c r="EQ1456" s="54"/>
      <c r="ER1456" s="54"/>
      <c r="ES1456" s="54"/>
      <c r="ET1456" s="54"/>
      <c r="EU1456" s="54"/>
      <c r="EV1456" s="54"/>
      <c r="EW1456" s="54"/>
      <c r="EX1456" s="54"/>
      <c r="EY1456" s="54"/>
      <c r="EZ1456" s="54"/>
      <c r="FA1456" s="54"/>
      <c r="FB1456" s="54"/>
      <c r="FC1456" s="54"/>
      <c r="FD1456" s="54"/>
      <c r="FE1456" s="54"/>
      <c r="FF1456" s="54"/>
      <c r="FG1456" s="54"/>
      <c r="FH1456" s="54"/>
      <c r="FI1456" s="54"/>
      <c r="FJ1456" s="54"/>
      <c r="FK1456" s="54"/>
      <c r="FL1456" s="54"/>
      <c r="FM1456" s="54"/>
      <c r="FN1456" s="54"/>
      <c r="FO1456" s="54"/>
      <c r="FP1456" s="54"/>
      <c r="FQ1456" s="54"/>
      <c r="FR1456" s="54"/>
      <c r="FS1456" s="54"/>
      <c r="FT1456" s="54"/>
      <c r="FU1456" s="54"/>
      <c r="FV1456" s="54"/>
      <c r="FW1456" s="54"/>
      <c r="FX1456" s="54"/>
      <c r="FY1456" s="54"/>
      <c r="FZ1456" s="54"/>
      <c r="GA1456" s="54"/>
      <c r="GB1456" s="54"/>
      <c r="GC1456" s="54"/>
      <c r="GD1456" s="54"/>
      <c r="GE1456" s="54"/>
      <c r="GF1456" s="54"/>
      <c r="GG1456" s="54"/>
      <c r="GH1456" s="54"/>
      <c r="GI1456" s="54"/>
      <c r="GJ1456" s="54"/>
      <c r="GK1456" s="54"/>
      <c r="GL1456" s="54"/>
      <c r="GM1456" s="54"/>
      <c r="GN1456" s="54"/>
      <c r="GO1456" s="54"/>
      <c r="GP1456" s="54"/>
      <c r="GQ1456" s="54"/>
      <c r="GR1456" s="54"/>
      <c r="GS1456" s="54"/>
      <c r="GT1456" s="54"/>
      <c r="GU1456" s="54"/>
      <c r="GV1456" s="54"/>
      <c r="GW1456" s="54"/>
      <c r="GX1456" s="54"/>
      <c r="GY1456" s="54"/>
      <c r="GZ1456" s="54"/>
      <c r="HA1456" s="54"/>
      <c r="HB1456" s="54"/>
      <c r="HC1456" s="54"/>
      <c r="HD1456" s="54"/>
      <c r="HE1456" s="54"/>
      <c r="HF1456" s="54"/>
      <c r="HG1456" s="54"/>
      <c r="HH1456" s="54"/>
      <c r="HI1456" s="54"/>
      <c r="HJ1456" s="54"/>
      <c r="HK1456" s="54"/>
      <c r="HL1456" s="54"/>
      <c r="HM1456" s="54"/>
      <c r="HN1456" s="54"/>
      <c r="HO1456" s="54"/>
      <c r="HP1456" s="54"/>
      <c r="HQ1456" s="54"/>
      <c r="HR1456" s="54"/>
      <c r="HS1456" s="54"/>
      <c r="HT1456" s="54"/>
      <c r="HU1456" s="54"/>
      <c r="HV1456" s="54"/>
      <c r="HW1456" s="54"/>
      <c r="HX1456" s="54"/>
      <c r="HY1456" s="54"/>
      <c r="HZ1456" s="54"/>
      <c r="IA1456" s="54"/>
      <c r="IB1456" s="54"/>
      <c r="IC1456" s="54"/>
      <c r="ID1456" s="54"/>
      <c r="IE1456" s="54"/>
      <c r="IF1456" s="54"/>
      <c r="IG1456" s="54"/>
      <c r="IH1456" s="54"/>
      <c r="II1456" s="54"/>
      <c r="IJ1456" s="54"/>
      <c r="IK1456" s="54"/>
      <c r="IL1456" s="54"/>
      <c r="IM1456" s="54"/>
      <c r="IN1456" s="54"/>
      <c r="IO1456" s="54"/>
      <c r="IP1456" s="54"/>
      <c r="IQ1456" s="54"/>
      <c r="IR1456" s="54"/>
      <c r="IS1456" s="54"/>
      <c r="IT1456" s="54"/>
      <c r="IU1456" s="54"/>
      <c r="IV1456" s="54"/>
      <c r="IW1456" s="54"/>
      <c r="IX1456" s="54"/>
      <c r="IY1456" s="54"/>
      <c r="IZ1456" s="54"/>
      <c r="JA1456" s="16"/>
      <c r="JB1456" s="16"/>
      <c r="JC1456" s="16"/>
      <c r="JD1456" s="16"/>
    </row>
    <row r="1457" spans="1:264" s="6" customFormat="1" x14ac:dyDescent="0.25">
      <c r="A1457" s="55">
        <v>1453</v>
      </c>
      <c r="B1457" s="56">
        <f>ESTUDIANTES!B1457</f>
        <v>0</v>
      </c>
      <c r="C1457" s="56">
        <f>ESTUDIANTES!C1457</f>
        <v>0</v>
      </c>
      <c r="D1457" s="97">
        <f>ESTUDIANTES!D1457</f>
        <v>0</v>
      </c>
      <c r="E1457" s="97"/>
      <c r="F1457" s="97"/>
      <c r="G1457" s="97"/>
      <c r="H1457" s="57">
        <f>ESTUDIANTES!H1457</f>
        <v>0</v>
      </c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  <c r="T1457" s="54"/>
      <c r="U1457" s="54"/>
      <c r="V1457" s="54"/>
      <c r="W1457" s="54"/>
      <c r="X1457" s="54"/>
      <c r="Y1457" s="54"/>
      <c r="Z1457" s="54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  <c r="AL1457" s="54"/>
      <c r="AM1457" s="54"/>
      <c r="AN1457" s="54"/>
      <c r="AO1457" s="54"/>
      <c r="AP1457" s="54"/>
      <c r="AQ1457" s="54"/>
      <c r="AR1457" s="54"/>
      <c r="AS1457" s="54"/>
      <c r="AT1457" s="54"/>
      <c r="AU1457" s="54"/>
      <c r="AV1457" s="54"/>
      <c r="AW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4"/>
      <c r="BI1457" s="54"/>
      <c r="BJ1457" s="54"/>
      <c r="BK1457" s="54"/>
      <c r="BL1457" s="54"/>
      <c r="BM1457" s="54"/>
      <c r="BN1457" s="54"/>
      <c r="BO1457" s="54"/>
      <c r="BP1457" s="54"/>
      <c r="BQ1457" s="54"/>
      <c r="BR1457" s="54"/>
      <c r="BS1457" s="54"/>
      <c r="BT1457" s="54"/>
      <c r="BU1457" s="54"/>
      <c r="BV1457" s="54"/>
      <c r="BW1457" s="54"/>
      <c r="BX1457" s="54"/>
      <c r="BY1457" s="54"/>
      <c r="BZ1457" s="54"/>
      <c r="CA1457" s="54"/>
      <c r="CB1457" s="54"/>
      <c r="CC1457" s="54"/>
      <c r="CD1457" s="54"/>
      <c r="CE1457" s="54"/>
      <c r="CF1457" s="54"/>
      <c r="CG1457" s="54"/>
      <c r="CH1457" s="54"/>
      <c r="CI1457" s="54"/>
      <c r="CJ1457" s="54"/>
      <c r="CK1457" s="54"/>
      <c r="CL1457" s="54"/>
      <c r="CM1457" s="54"/>
      <c r="CN1457" s="54"/>
      <c r="CO1457" s="54"/>
      <c r="CP1457" s="54"/>
      <c r="CQ1457" s="54"/>
      <c r="CR1457" s="54"/>
      <c r="CS1457" s="54"/>
      <c r="CT1457" s="54"/>
      <c r="CU1457" s="54"/>
      <c r="CV1457" s="54"/>
      <c r="CW1457" s="54"/>
      <c r="CX1457" s="54"/>
      <c r="CY1457" s="54"/>
      <c r="CZ1457" s="54"/>
      <c r="DA1457" s="54"/>
      <c r="DB1457" s="54"/>
      <c r="DC1457" s="54"/>
      <c r="DD1457" s="54"/>
      <c r="DE1457" s="54"/>
      <c r="DF1457" s="54"/>
      <c r="DG1457" s="54"/>
      <c r="DH1457" s="54"/>
      <c r="DI1457" s="54"/>
      <c r="DJ1457" s="54"/>
      <c r="DK1457" s="54"/>
      <c r="DL1457" s="54"/>
      <c r="DM1457" s="54"/>
      <c r="DN1457" s="54"/>
      <c r="DO1457" s="54"/>
      <c r="DP1457" s="54"/>
      <c r="DQ1457" s="54"/>
      <c r="DR1457" s="54"/>
      <c r="DS1457" s="54"/>
      <c r="DT1457" s="54"/>
      <c r="DU1457" s="54"/>
      <c r="DV1457" s="54"/>
      <c r="DW1457" s="54"/>
      <c r="DX1457" s="54"/>
      <c r="DY1457" s="54"/>
      <c r="DZ1457" s="54"/>
      <c r="EA1457" s="54"/>
      <c r="EB1457" s="54"/>
      <c r="EC1457" s="54"/>
      <c r="ED1457" s="54"/>
      <c r="EE1457" s="54"/>
      <c r="EF1457" s="54"/>
      <c r="EG1457" s="54"/>
      <c r="EH1457" s="54"/>
      <c r="EI1457" s="54"/>
      <c r="EJ1457" s="54"/>
      <c r="EK1457" s="54"/>
      <c r="EL1457" s="54"/>
      <c r="EM1457" s="54"/>
      <c r="EN1457" s="54"/>
      <c r="EO1457" s="54"/>
      <c r="EP1457" s="54"/>
      <c r="EQ1457" s="54"/>
      <c r="ER1457" s="54"/>
      <c r="ES1457" s="54"/>
      <c r="ET1457" s="54"/>
      <c r="EU1457" s="54"/>
      <c r="EV1457" s="54"/>
      <c r="EW1457" s="54"/>
      <c r="EX1457" s="54"/>
      <c r="EY1457" s="54"/>
      <c r="EZ1457" s="54"/>
      <c r="FA1457" s="54"/>
      <c r="FB1457" s="54"/>
      <c r="FC1457" s="54"/>
      <c r="FD1457" s="54"/>
      <c r="FE1457" s="54"/>
      <c r="FF1457" s="54"/>
      <c r="FG1457" s="54"/>
      <c r="FH1457" s="54"/>
      <c r="FI1457" s="54"/>
      <c r="FJ1457" s="54"/>
      <c r="FK1457" s="54"/>
      <c r="FL1457" s="54"/>
      <c r="FM1457" s="54"/>
      <c r="FN1457" s="54"/>
      <c r="FO1457" s="54"/>
      <c r="FP1457" s="54"/>
      <c r="FQ1457" s="54"/>
      <c r="FR1457" s="54"/>
      <c r="FS1457" s="54"/>
      <c r="FT1457" s="54"/>
      <c r="FU1457" s="54"/>
      <c r="FV1457" s="54"/>
      <c r="FW1457" s="54"/>
      <c r="FX1457" s="54"/>
      <c r="FY1457" s="54"/>
      <c r="FZ1457" s="54"/>
      <c r="GA1457" s="54"/>
      <c r="GB1457" s="54"/>
      <c r="GC1457" s="54"/>
      <c r="GD1457" s="54"/>
      <c r="GE1457" s="54"/>
      <c r="GF1457" s="54"/>
      <c r="GG1457" s="54"/>
      <c r="GH1457" s="54"/>
      <c r="GI1457" s="54"/>
      <c r="GJ1457" s="54"/>
      <c r="GK1457" s="54"/>
      <c r="GL1457" s="54"/>
      <c r="GM1457" s="54"/>
      <c r="GN1457" s="54"/>
      <c r="GO1457" s="54"/>
      <c r="GP1457" s="54"/>
      <c r="GQ1457" s="54"/>
      <c r="GR1457" s="54"/>
      <c r="GS1457" s="54"/>
      <c r="GT1457" s="54"/>
      <c r="GU1457" s="54"/>
      <c r="GV1457" s="54"/>
      <c r="GW1457" s="54"/>
      <c r="GX1457" s="54"/>
      <c r="GY1457" s="54"/>
      <c r="GZ1457" s="54"/>
      <c r="HA1457" s="54"/>
      <c r="HB1457" s="54"/>
      <c r="HC1457" s="54"/>
      <c r="HD1457" s="54"/>
      <c r="HE1457" s="54"/>
      <c r="HF1457" s="54"/>
      <c r="HG1457" s="54"/>
      <c r="HH1457" s="54"/>
      <c r="HI1457" s="54"/>
      <c r="HJ1457" s="54"/>
      <c r="HK1457" s="54"/>
      <c r="HL1457" s="54"/>
      <c r="HM1457" s="54"/>
      <c r="HN1457" s="54"/>
      <c r="HO1457" s="54"/>
      <c r="HP1457" s="54"/>
      <c r="HQ1457" s="54"/>
      <c r="HR1457" s="54"/>
      <c r="HS1457" s="54"/>
      <c r="HT1457" s="54"/>
      <c r="HU1457" s="54"/>
      <c r="HV1457" s="54"/>
      <c r="HW1457" s="54"/>
      <c r="HX1457" s="54"/>
      <c r="HY1457" s="54"/>
      <c r="HZ1457" s="54"/>
      <c r="IA1457" s="54"/>
      <c r="IB1457" s="54"/>
      <c r="IC1457" s="54"/>
      <c r="ID1457" s="54"/>
      <c r="IE1457" s="54"/>
      <c r="IF1457" s="54"/>
      <c r="IG1457" s="54"/>
      <c r="IH1457" s="54"/>
      <c r="II1457" s="54"/>
      <c r="IJ1457" s="54"/>
      <c r="IK1457" s="54"/>
      <c r="IL1457" s="54"/>
      <c r="IM1457" s="54"/>
      <c r="IN1457" s="54"/>
      <c r="IO1457" s="54"/>
      <c r="IP1457" s="54"/>
      <c r="IQ1457" s="54"/>
      <c r="IR1457" s="54"/>
      <c r="IS1457" s="54"/>
      <c r="IT1457" s="54"/>
      <c r="IU1457" s="54"/>
      <c r="IV1457" s="54"/>
      <c r="IW1457" s="54"/>
      <c r="IX1457" s="54"/>
      <c r="IY1457" s="54"/>
      <c r="IZ1457" s="54"/>
      <c r="JA1457" s="16"/>
      <c r="JB1457" s="16"/>
      <c r="JC1457" s="16"/>
      <c r="JD1457" s="16"/>
    </row>
    <row r="1458" spans="1:264" s="6" customFormat="1" x14ac:dyDescent="0.25">
      <c r="A1458" s="55">
        <v>1454</v>
      </c>
      <c r="B1458" s="56">
        <f>ESTUDIANTES!B1458</f>
        <v>0</v>
      </c>
      <c r="C1458" s="56">
        <f>ESTUDIANTES!C1458</f>
        <v>0</v>
      </c>
      <c r="D1458" s="97">
        <f>ESTUDIANTES!D1458</f>
        <v>0</v>
      </c>
      <c r="E1458" s="97"/>
      <c r="F1458" s="97"/>
      <c r="G1458" s="97"/>
      <c r="H1458" s="57">
        <f>ESTUDIANTES!H1458</f>
        <v>0</v>
      </c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  <c r="V1458" s="54"/>
      <c r="W1458" s="54"/>
      <c r="X1458" s="54"/>
      <c r="Y1458" s="54"/>
      <c r="Z1458" s="54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  <c r="AL1458" s="54"/>
      <c r="AM1458" s="54"/>
      <c r="AN1458" s="54"/>
      <c r="AO1458" s="54"/>
      <c r="AP1458" s="54"/>
      <c r="AQ1458" s="54"/>
      <c r="AR1458" s="54"/>
      <c r="AS1458" s="54"/>
      <c r="AT1458" s="54"/>
      <c r="AU1458" s="54"/>
      <c r="AV1458" s="54"/>
      <c r="AW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4"/>
      <c r="BI1458" s="54"/>
      <c r="BJ1458" s="54"/>
      <c r="BK1458" s="54"/>
      <c r="BL1458" s="54"/>
      <c r="BM1458" s="54"/>
      <c r="BN1458" s="54"/>
      <c r="BO1458" s="54"/>
      <c r="BP1458" s="54"/>
      <c r="BQ1458" s="54"/>
      <c r="BR1458" s="54"/>
      <c r="BS1458" s="54"/>
      <c r="BT1458" s="54"/>
      <c r="BU1458" s="54"/>
      <c r="BV1458" s="54"/>
      <c r="BW1458" s="54"/>
      <c r="BX1458" s="54"/>
      <c r="BY1458" s="54"/>
      <c r="BZ1458" s="54"/>
      <c r="CA1458" s="54"/>
      <c r="CB1458" s="54"/>
      <c r="CC1458" s="54"/>
      <c r="CD1458" s="54"/>
      <c r="CE1458" s="54"/>
      <c r="CF1458" s="54"/>
      <c r="CG1458" s="54"/>
      <c r="CH1458" s="54"/>
      <c r="CI1458" s="54"/>
      <c r="CJ1458" s="54"/>
      <c r="CK1458" s="54"/>
      <c r="CL1458" s="54"/>
      <c r="CM1458" s="54"/>
      <c r="CN1458" s="54"/>
      <c r="CO1458" s="54"/>
      <c r="CP1458" s="54"/>
      <c r="CQ1458" s="54"/>
      <c r="CR1458" s="54"/>
      <c r="CS1458" s="54"/>
      <c r="CT1458" s="54"/>
      <c r="CU1458" s="54"/>
      <c r="CV1458" s="54"/>
      <c r="CW1458" s="54"/>
      <c r="CX1458" s="54"/>
      <c r="CY1458" s="54"/>
      <c r="CZ1458" s="54"/>
      <c r="DA1458" s="54"/>
      <c r="DB1458" s="54"/>
      <c r="DC1458" s="54"/>
      <c r="DD1458" s="54"/>
      <c r="DE1458" s="54"/>
      <c r="DF1458" s="54"/>
      <c r="DG1458" s="54"/>
      <c r="DH1458" s="54"/>
      <c r="DI1458" s="54"/>
      <c r="DJ1458" s="54"/>
      <c r="DK1458" s="54"/>
      <c r="DL1458" s="54"/>
      <c r="DM1458" s="54"/>
      <c r="DN1458" s="54"/>
      <c r="DO1458" s="54"/>
      <c r="DP1458" s="54"/>
      <c r="DQ1458" s="54"/>
      <c r="DR1458" s="54"/>
      <c r="DS1458" s="54"/>
      <c r="DT1458" s="54"/>
      <c r="DU1458" s="54"/>
      <c r="DV1458" s="54"/>
      <c r="DW1458" s="54"/>
      <c r="DX1458" s="54"/>
      <c r="DY1458" s="54"/>
      <c r="DZ1458" s="54"/>
      <c r="EA1458" s="54"/>
      <c r="EB1458" s="54"/>
      <c r="EC1458" s="54"/>
      <c r="ED1458" s="54"/>
      <c r="EE1458" s="54"/>
      <c r="EF1458" s="54"/>
      <c r="EG1458" s="54"/>
      <c r="EH1458" s="54"/>
      <c r="EI1458" s="54"/>
      <c r="EJ1458" s="54"/>
      <c r="EK1458" s="54"/>
      <c r="EL1458" s="54"/>
      <c r="EM1458" s="54"/>
      <c r="EN1458" s="54"/>
      <c r="EO1458" s="54"/>
      <c r="EP1458" s="54"/>
      <c r="EQ1458" s="54"/>
      <c r="ER1458" s="54"/>
      <c r="ES1458" s="54"/>
      <c r="ET1458" s="54"/>
      <c r="EU1458" s="54"/>
      <c r="EV1458" s="54"/>
      <c r="EW1458" s="54"/>
      <c r="EX1458" s="54"/>
      <c r="EY1458" s="54"/>
      <c r="EZ1458" s="54"/>
      <c r="FA1458" s="54"/>
      <c r="FB1458" s="54"/>
      <c r="FC1458" s="54"/>
      <c r="FD1458" s="54"/>
      <c r="FE1458" s="54"/>
      <c r="FF1458" s="54"/>
      <c r="FG1458" s="54"/>
      <c r="FH1458" s="54"/>
      <c r="FI1458" s="54"/>
      <c r="FJ1458" s="54"/>
      <c r="FK1458" s="54"/>
      <c r="FL1458" s="54"/>
      <c r="FM1458" s="54"/>
      <c r="FN1458" s="54"/>
      <c r="FO1458" s="54"/>
      <c r="FP1458" s="54"/>
      <c r="FQ1458" s="54"/>
      <c r="FR1458" s="54"/>
      <c r="FS1458" s="54"/>
      <c r="FT1458" s="54"/>
      <c r="FU1458" s="54"/>
      <c r="FV1458" s="54"/>
      <c r="FW1458" s="54"/>
      <c r="FX1458" s="54"/>
      <c r="FY1458" s="54"/>
      <c r="FZ1458" s="54"/>
      <c r="GA1458" s="54"/>
      <c r="GB1458" s="54"/>
      <c r="GC1458" s="54"/>
      <c r="GD1458" s="54"/>
      <c r="GE1458" s="54"/>
      <c r="GF1458" s="54"/>
      <c r="GG1458" s="54"/>
      <c r="GH1458" s="54"/>
      <c r="GI1458" s="54"/>
      <c r="GJ1458" s="54"/>
      <c r="GK1458" s="54"/>
      <c r="GL1458" s="54"/>
      <c r="GM1458" s="54"/>
      <c r="GN1458" s="54"/>
      <c r="GO1458" s="54"/>
      <c r="GP1458" s="54"/>
      <c r="GQ1458" s="54"/>
      <c r="GR1458" s="54"/>
      <c r="GS1458" s="54"/>
      <c r="GT1458" s="54"/>
      <c r="GU1458" s="54"/>
      <c r="GV1458" s="54"/>
      <c r="GW1458" s="54"/>
      <c r="GX1458" s="54"/>
      <c r="GY1458" s="54"/>
      <c r="GZ1458" s="54"/>
      <c r="HA1458" s="54"/>
      <c r="HB1458" s="54"/>
      <c r="HC1458" s="54"/>
      <c r="HD1458" s="54"/>
      <c r="HE1458" s="54"/>
      <c r="HF1458" s="54"/>
      <c r="HG1458" s="54"/>
      <c r="HH1458" s="54"/>
      <c r="HI1458" s="54"/>
      <c r="HJ1458" s="54"/>
      <c r="HK1458" s="54"/>
      <c r="HL1458" s="54"/>
      <c r="HM1458" s="54"/>
      <c r="HN1458" s="54"/>
      <c r="HO1458" s="54"/>
      <c r="HP1458" s="54"/>
      <c r="HQ1458" s="54"/>
      <c r="HR1458" s="54"/>
      <c r="HS1458" s="54"/>
      <c r="HT1458" s="54"/>
      <c r="HU1458" s="54"/>
      <c r="HV1458" s="54"/>
      <c r="HW1458" s="54"/>
      <c r="HX1458" s="54"/>
      <c r="HY1458" s="54"/>
      <c r="HZ1458" s="54"/>
      <c r="IA1458" s="54"/>
      <c r="IB1458" s="54"/>
      <c r="IC1458" s="54"/>
      <c r="ID1458" s="54"/>
      <c r="IE1458" s="54"/>
      <c r="IF1458" s="54"/>
      <c r="IG1458" s="54"/>
      <c r="IH1458" s="54"/>
      <c r="II1458" s="54"/>
      <c r="IJ1458" s="54"/>
      <c r="IK1458" s="54"/>
      <c r="IL1458" s="54"/>
      <c r="IM1458" s="54"/>
      <c r="IN1458" s="54"/>
      <c r="IO1458" s="54"/>
      <c r="IP1458" s="54"/>
      <c r="IQ1458" s="54"/>
      <c r="IR1458" s="54"/>
      <c r="IS1458" s="54"/>
      <c r="IT1458" s="54"/>
      <c r="IU1458" s="54"/>
      <c r="IV1458" s="54"/>
      <c r="IW1458" s="54"/>
      <c r="IX1458" s="54"/>
      <c r="IY1458" s="54"/>
      <c r="IZ1458" s="54"/>
      <c r="JA1458" s="16"/>
      <c r="JB1458" s="16"/>
      <c r="JC1458" s="16"/>
      <c r="JD1458" s="16"/>
    </row>
    <row r="1459" spans="1:264" s="6" customFormat="1" x14ac:dyDescent="0.25">
      <c r="A1459" s="55">
        <v>1455</v>
      </c>
      <c r="B1459" s="56">
        <f>ESTUDIANTES!B1459</f>
        <v>0</v>
      </c>
      <c r="C1459" s="56">
        <f>ESTUDIANTES!C1459</f>
        <v>0</v>
      </c>
      <c r="D1459" s="97">
        <f>ESTUDIANTES!D1459</f>
        <v>0</v>
      </c>
      <c r="E1459" s="97"/>
      <c r="F1459" s="97"/>
      <c r="G1459" s="97"/>
      <c r="H1459" s="57">
        <f>ESTUDIANTES!H1459</f>
        <v>0</v>
      </c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  <c r="T1459" s="54"/>
      <c r="U1459" s="54"/>
      <c r="V1459" s="54"/>
      <c r="W1459" s="54"/>
      <c r="X1459" s="54"/>
      <c r="Y1459" s="54"/>
      <c r="Z1459" s="54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  <c r="AL1459" s="54"/>
      <c r="AM1459" s="54"/>
      <c r="AN1459" s="54"/>
      <c r="AO1459" s="54"/>
      <c r="AP1459" s="54"/>
      <c r="AQ1459" s="54"/>
      <c r="AR1459" s="54"/>
      <c r="AS1459" s="54"/>
      <c r="AT1459" s="54"/>
      <c r="AU1459" s="54"/>
      <c r="AV1459" s="54"/>
      <c r="AW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4"/>
      <c r="BI1459" s="54"/>
      <c r="BJ1459" s="54"/>
      <c r="BK1459" s="54"/>
      <c r="BL1459" s="54"/>
      <c r="BM1459" s="54"/>
      <c r="BN1459" s="54"/>
      <c r="BO1459" s="54"/>
      <c r="BP1459" s="54"/>
      <c r="BQ1459" s="54"/>
      <c r="BR1459" s="54"/>
      <c r="BS1459" s="54"/>
      <c r="BT1459" s="54"/>
      <c r="BU1459" s="54"/>
      <c r="BV1459" s="54"/>
      <c r="BW1459" s="54"/>
      <c r="BX1459" s="54"/>
      <c r="BY1459" s="54"/>
      <c r="BZ1459" s="54"/>
      <c r="CA1459" s="54"/>
      <c r="CB1459" s="54"/>
      <c r="CC1459" s="54"/>
      <c r="CD1459" s="54"/>
      <c r="CE1459" s="54"/>
      <c r="CF1459" s="54"/>
      <c r="CG1459" s="54"/>
      <c r="CH1459" s="54"/>
      <c r="CI1459" s="54"/>
      <c r="CJ1459" s="54"/>
      <c r="CK1459" s="54"/>
      <c r="CL1459" s="54"/>
      <c r="CM1459" s="54"/>
      <c r="CN1459" s="54"/>
      <c r="CO1459" s="54"/>
      <c r="CP1459" s="54"/>
      <c r="CQ1459" s="54"/>
      <c r="CR1459" s="54"/>
      <c r="CS1459" s="54"/>
      <c r="CT1459" s="54"/>
      <c r="CU1459" s="54"/>
      <c r="CV1459" s="54"/>
      <c r="CW1459" s="54"/>
      <c r="CX1459" s="54"/>
      <c r="CY1459" s="54"/>
      <c r="CZ1459" s="54"/>
      <c r="DA1459" s="54"/>
      <c r="DB1459" s="54"/>
      <c r="DC1459" s="54"/>
      <c r="DD1459" s="54"/>
      <c r="DE1459" s="54"/>
      <c r="DF1459" s="54"/>
      <c r="DG1459" s="54"/>
      <c r="DH1459" s="54"/>
      <c r="DI1459" s="54"/>
      <c r="DJ1459" s="54"/>
      <c r="DK1459" s="54"/>
      <c r="DL1459" s="54"/>
      <c r="DM1459" s="54"/>
      <c r="DN1459" s="54"/>
      <c r="DO1459" s="54"/>
      <c r="DP1459" s="54"/>
      <c r="DQ1459" s="54"/>
      <c r="DR1459" s="54"/>
      <c r="DS1459" s="54"/>
      <c r="DT1459" s="54"/>
      <c r="DU1459" s="54"/>
      <c r="DV1459" s="54"/>
      <c r="DW1459" s="54"/>
      <c r="DX1459" s="54"/>
      <c r="DY1459" s="54"/>
      <c r="DZ1459" s="54"/>
      <c r="EA1459" s="54"/>
      <c r="EB1459" s="54"/>
      <c r="EC1459" s="54"/>
      <c r="ED1459" s="54"/>
      <c r="EE1459" s="54"/>
      <c r="EF1459" s="54"/>
      <c r="EG1459" s="54"/>
      <c r="EH1459" s="54"/>
      <c r="EI1459" s="54"/>
      <c r="EJ1459" s="54"/>
      <c r="EK1459" s="54"/>
      <c r="EL1459" s="54"/>
      <c r="EM1459" s="54"/>
      <c r="EN1459" s="54"/>
      <c r="EO1459" s="54"/>
      <c r="EP1459" s="54"/>
      <c r="EQ1459" s="54"/>
      <c r="ER1459" s="54"/>
      <c r="ES1459" s="54"/>
      <c r="ET1459" s="54"/>
      <c r="EU1459" s="54"/>
      <c r="EV1459" s="54"/>
      <c r="EW1459" s="54"/>
      <c r="EX1459" s="54"/>
      <c r="EY1459" s="54"/>
      <c r="EZ1459" s="54"/>
      <c r="FA1459" s="54"/>
      <c r="FB1459" s="54"/>
      <c r="FC1459" s="54"/>
      <c r="FD1459" s="54"/>
      <c r="FE1459" s="54"/>
      <c r="FF1459" s="54"/>
      <c r="FG1459" s="54"/>
      <c r="FH1459" s="54"/>
      <c r="FI1459" s="54"/>
      <c r="FJ1459" s="54"/>
      <c r="FK1459" s="54"/>
      <c r="FL1459" s="54"/>
      <c r="FM1459" s="54"/>
      <c r="FN1459" s="54"/>
      <c r="FO1459" s="54"/>
      <c r="FP1459" s="54"/>
      <c r="FQ1459" s="54"/>
      <c r="FR1459" s="54"/>
      <c r="FS1459" s="54"/>
      <c r="FT1459" s="54"/>
      <c r="FU1459" s="54"/>
      <c r="FV1459" s="54"/>
      <c r="FW1459" s="54"/>
      <c r="FX1459" s="54"/>
      <c r="FY1459" s="54"/>
      <c r="FZ1459" s="54"/>
      <c r="GA1459" s="54"/>
      <c r="GB1459" s="54"/>
      <c r="GC1459" s="54"/>
      <c r="GD1459" s="54"/>
      <c r="GE1459" s="54"/>
      <c r="GF1459" s="54"/>
      <c r="GG1459" s="54"/>
      <c r="GH1459" s="54"/>
      <c r="GI1459" s="54"/>
      <c r="GJ1459" s="54"/>
      <c r="GK1459" s="54"/>
      <c r="GL1459" s="54"/>
      <c r="GM1459" s="54"/>
      <c r="GN1459" s="54"/>
      <c r="GO1459" s="54"/>
      <c r="GP1459" s="54"/>
      <c r="GQ1459" s="54"/>
      <c r="GR1459" s="54"/>
      <c r="GS1459" s="54"/>
      <c r="GT1459" s="54"/>
      <c r="GU1459" s="54"/>
      <c r="GV1459" s="54"/>
      <c r="GW1459" s="54"/>
      <c r="GX1459" s="54"/>
      <c r="GY1459" s="54"/>
      <c r="GZ1459" s="54"/>
      <c r="HA1459" s="54"/>
      <c r="HB1459" s="54"/>
      <c r="HC1459" s="54"/>
      <c r="HD1459" s="54"/>
      <c r="HE1459" s="54"/>
      <c r="HF1459" s="54"/>
      <c r="HG1459" s="54"/>
      <c r="HH1459" s="54"/>
      <c r="HI1459" s="54"/>
      <c r="HJ1459" s="54"/>
      <c r="HK1459" s="54"/>
      <c r="HL1459" s="54"/>
      <c r="HM1459" s="54"/>
      <c r="HN1459" s="54"/>
      <c r="HO1459" s="54"/>
      <c r="HP1459" s="54"/>
      <c r="HQ1459" s="54"/>
      <c r="HR1459" s="54"/>
      <c r="HS1459" s="54"/>
      <c r="HT1459" s="54"/>
      <c r="HU1459" s="54"/>
      <c r="HV1459" s="54"/>
      <c r="HW1459" s="54"/>
      <c r="HX1459" s="54"/>
      <c r="HY1459" s="54"/>
      <c r="HZ1459" s="54"/>
      <c r="IA1459" s="54"/>
      <c r="IB1459" s="54"/>
      <c r="IC1459" s="54"/>
      <c r="ID1459" s="54"/>
      <c r="IE1459" s="54"/>
      <c r="IF1459" s="54"/>
      <c r="IG1459" s="54"/>
      <c r="IH1459" s="54"/>
      <c r="II1459" s="54"/>
      <c r="IJ1459" s="54"/>
      <c r="IK1459" s="54"/>
      <c r="IL1459" s="54"/>
      <c r="IM1459" s="54"/>
      <c r="IN1459" s="54"/>
      <c r="IO1459" s="54"/>
      <c r="IP1459" s="54"/>
      <c r="IQ1459" s="54"/>
      <c r="IR1459" s="54"/>
      <c r="IS1459" s="54"/>
      <c r="IT1459" s="54"/>
      <c r="IU1459" s="54"/>
      <c r="IV1459" s="54"/>
      <c r="IW1459" s="54"/>
      <c r="IX1459" s="54"/>
      <c r="IY1459" s="54"/>
      <c r="IZ1459" s="54"/>
      <c r="JA1459" s="16"/>
      <c r="JB1459" s="16"/>
      <c r="JC1459" s="16"/>
      <c r="JD1459" s="16"/>
    </row>
    <row r="1460" spans="1:264" s="6" customFormat="1" x14ac:dyDescent="0.25">
      <c r="A1460" s="55">
        <v>1456</v>
      </c>
      <c r="B1460" s="56">
        <f>ESTUDIANTES!B1460</f>
        <v>0</v>
      </c>
      <c r="C1460" s="56">
        <f>ESTUDIANTES!C1460</f>
        <v>0</v>
      </c>
      <c r="D1460" s="97">
        <f>ESTUDIANTES!D1460</f>
        <v>0</v>
      </c>
      <c r="E1460" s="97"/>
      <c r="F1460" s="97"/>
      <c r="G1460" s="97"/>
      <c r="H1460" s="57">
        <f>ESTUDIANTES!H1460</f>
        <v>0</v>
      </c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  <c r="T1460" s="54"/>
      <c r="U1460" s="54"/>
      <c r="V1460" s="54"/>
      <c r="W1460" s="54"/>
      <c r="X1460" s="54"/>
      <c r="Y1460" s="54"/>
      <c r="Z1460" s="54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  <c r="AL1460" s="54"/>
      <c r="AM1460" s="54"/>
      <c r="AN1460" s="54"/>
      <c r="AO1460" s="54"/>
      <c r="AP1460" s="54"/>
      <c r="AQ1460" s="54"/>
      <c r="AR1460" s="54"/>
      <c r="AS1460" s="54"/>
      <c r="AT1460" s="54"/>
      <c r="AU1460" s="54"/>
      <c r="AV1460" s="54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  <c r="BM1460" s="54"/>
      <c r="BN1460" s="54"/>
      <c r="BO1460" s="54"/>
      <c r="BP1460" s="54"/>
      <c r="BQ1460" s="54"/>
      <c r="BR1460" s="54"/>
      <c r="BS1460" s="54"/>
      <c r="BT1460" s="54"/>
      <c r="BU1460" s="54"/>
      <c r="BV1460" s="54"/>
      <c r="BW1460" s="54"/>
      <c r="BX1460" s="54"/>
      <c r="BY1460" s="54"/>
      <c r="BZ1460" s="54"/>
      <c r="CA1460" s="54"/>
      <c r="CB1460" s="54"/>
      <c r="CC1460" s="54"/>
      <c r="CD1460" s="54"/>
      <c r="CE1460" s="54"/>
      <c r="CF1460" s="54"/>
      <c r="CG1460" s="54"/>
      <c r="CH1460" s="54"/>
      <c r="CI1460" s="54"/>
      <c r="CJ1460" s="54"/>
      <c r="CK1460" s="54"/>
      <c r="CL1460" s="54"/>
      <c r="CM1460" s="54"/>
      <c r="CN1460" s="54"/>
      <c r="CO1460" s="54"/>
      <c r="CP1460" s="54"/>
      <c r="CQ1460" s="54"/>
      <c r="CR1460" s="54"/>
      <c r="CS1460" s="54"/>
      <c r="CT1460" s="54"/>
      <c r="CU1460" s="54"/>
      <c r="CV1460" s="54"/>
      <c r="CW1460" s="54"/>
      <c r="CX1460" s="54"/>
      <c r="CY1460" s="54"/>
      <c r="CZ1460" s="54"/>
      <c r="DA1460" s="54"/>
      <c r="DB1460" s="54"/>
      <c r="DC1460" s="54"/>
      <c r="DD1460" s="54"/>
      <c r="DE1460" s="54"/>
      <c r="DF1460" s="54"/>
      <c r="DG1460" s="54"/>
      <c r="DH1460" s="54"/>
      <c r="DI1460" s="54"/>
      <c r="DJ1460" s="54"/>
      <c r="DK1460" s="54"/>
      <c r="DL1460" s="54"/>
      <c r="DM1460" s="54"/>
      <c r="DN1460" s="54"/>
      <c r="DO1460" s="54"/>
      <c r="DP1460" s="54"/>
      <c r="DQ1460" s="54"/>
      <c r="DR1460" s="54"/>
      <c r="DS1460" s="54"/>
      <c r="DT1460" s="54"/>
      <c r="DU1460" s="54"/>
      <c r="DV1460" s="54"/>
      <c r="DW1460" s="54"/>
      <c r="DX1460" s="54"/>
      <c r="DY1460" s="54"/>
      <c r="DZ1460" s="54"/>
      <c r="EA1460" s="54"/>
      <c r="EB1460" s="54"/>
      <c r="EC1460" s="54"/>
      <c r="ED1460" s="54"/>
      <c r="EE1460" s="54"/>
      <c r="EF1460" s="54"/>
      <c r="EG1460" s="54"/>
      <c r="EH1460" s="54"/>
      <c r="EI1460" s="54"/>
      <c r="EJ1460" s="54"/>
      <c r="EK1460" s="54"/>
      <c r="EL1460" s="54"/>
      <c r="EM1460" s="54"/>
      <c r="EN1460" s="54"/>
      <c r="EO1460" s="54"/>
      <c r="EP1460" s="54"/>
      <c r="EQ1460" s="54"/>
      <c r="ER1460" s="54"/>
      <c r="ES1460" s="54"/>
      <c r="ET1460" s="54"/>
      <c r="EU1460" s="54"/>
      <c r="EV1460" s="54"/>
      <c r="EW1460" s="54"/>
      <c r="EX1460" s="54"/>
      <c r="EY1460" s="54"/>
      <c r="EZ1460" s="54"/>
      <c r="FA1460" s="54"/>
      <c r="FB1460" s="54"/>
      <c r="FC1460" s="54"/>
      <c r="FD1460" s="54"/>
      <c r="FE1460" s="54"/>
      <c r="FF1460" s="54"/>
      <c r="FG1460" s="54"/>
      <c r="FH1460" s="54"/>
      <c r="FI1460" s="54"/>
      <c r="FJ1460" s="54"/>
      <c r="FK1460" s="54"/>
      <c r="FL1460" s="54"/>
      <c r="FM1460" s="54"/>
      <c r="FN1460" s="54"/>
      <c r="FO1460" s="54"/>
      <c r="FP1460" s="54"/>
      <c r="FQ1460" s="54"/>
      <c r="FR1460" s="54"/>
      <c r="FS1460" s="54"/>
      <c r="FT1460" s="54"/>
      <c r="FU1460" s="54"/>
      <c r="FV1460" s="54"/>
      <c r="FW1460" s="54"/>
      <c r="FX1460" s="54"/>
      <c r="FY1460" s="54"/>
      <c r="FZ1460" s="54"/>
      <c r="GA1460" s="54"/>
      <c r="GB1460" s="54"/>
      <c r="GC1460" s="54"/>
      <c r="GD1460" s="54"/>
      <c r="GE1460" s="54"/>
      <c r="GF1460" s="54"/>
      <c r="GG1460" s="54"/>
      <c r="GH1460" s="54"/>
      <c r="GI1460" s="54"/>
      <c r="GJ1460" s="54"/>
      <c r="GK1460" s="54"/>
      <c r="GL1460" s="54"/>
      <c r="GM1460" s="54"/>
      <c r="GN1460" s="54"/>
      <c r="GO1460" s="54"/>
      <c r="GP1460" s="54"/>
      <c r="GQ1460" s="54"/>
      <c r="GR1460" s="54"/>
      <c r="GS1460" s="54"/>
      <c r="GT1460" s="54"/>
      <c r="GU1460" s="54"/>
      <c r="GV1460" s="54"/>
      <c r="GW1460" s="54"/>
      <c r="GX1460" s="54"/>
      <c r="GY1460" s="54"/>
      <c r="GZ1460" s="54"/>
      <c r="HA1460" s="54"/>
      <c r="HB1460" s="54"/>
      <c r="HC1460" s="54"/>
      <c r="HD1460" s="54"/>
      <c r="HE1460" s="54"/>
      <c r="HF1460" s="54"/>
      <c r="HG1460" s="54"/>
      <c r="HH1460" s="54"/>
      <c r="HI1460" s="54"/>
      <c r="HJ1460" s="54"/>
      <c r="HK1460" s="54"/>
      <c r="HL1460" s="54"/>
      <c r="HM1460" s="54"/>
      <c r="HN1460" s="54"/>
      <c r="HO1460" s="54"/>
      <c r="HP1460" s="54"/>
      <c r="HQ1460" s="54"/>
      <c r="HR1460" s="54"/>
      <c r="HS1460" s="54"/>
      <c r="HT1460" s="54"/>
      <c r="HU1460" s="54"/>
      <c r="HV1460" s="54"/>
      <c r="HW1460" s="54"/>
      <c r="HX1460" s="54"/>
      <c r="HY1460" s="54"/>
      <c r="HZ1460" s="54"/>
      <c r="IA1460" s="54"/>
      <c r="IB1460" s="54"/>
      <c r="IC1460" s="54"/>
      <c r="ID1460" s="54"/>
      <c r="IE1460" s="54"/>
      <c r="IF1460" s="54"/>
      <c r="IG1460" s="54"/>
      <c r="IH1460" s="54"/>
      <c r="II1460" s="54"/>
      <c r="IJ1460" s="54"/>
      <c r="IK1460" s="54"/>
      <c r="IL1460" s="54"/>
      <c r="IM1460" s="54"/>
      <c r="IN1460" s="54"/>
      <c r="IO1460" s="54"/>
      <c r="IP1460" s="54"/>
      <c r="IQ1460" s="54"/>
      <c r="IR1460" s="54"/>
      <c r="IS1460" s="54"/>
      <c r="IT1460" s="54"/>
      <c r="IU1460" s="54"/>
      <c r="IV1460" s="54"/>
      <c r="IW1460" s="54"/>
      <c r="IX1460" s="54"/>
      <c r="IY1460" s="54"/>
      <c r="IZ1460" s="54"/>
      <c r="JA1460" s="16"/>
      <c r="JB1460" s="16"/>
      <c r="JC1460" s="16"/>
      <c r="JD1460" s="16"/>
    </row>
    <row r="1461" spans="1:264" s="6" customFormat="1" x14ac:dyDescent="0.25">
      <c r="A1461" s="55">
        <v>1457</v>
      </c>
      <c r="B1461" s="56">
        <f>ESTUDIANTES!B1461</f>
        <v>0</v>
      </c>
      <c r="C1461" s="56">
        <f>ESTUDIANTES!C1461</f>
        <v>0</v>
      </c>
      <c r="D1461" s="97">
        <f>ESTUDIANTES!D1461</f>
        <v>0</v>
      </c>
      <c r="E1461" s="97"/>
      <c r="F1461" s="97"/>
      <c r="G1461" s="97"/>
      <c r="H1461" s="57">
        <f>ESTUDIANTES!H1461</f>
        <v>0</v>
      </c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  <c r="T1461" s="54"/>
      <c r="U1461" s="54"/>
      <c r="V1461" s="54"/>
      <c r="W1461" s="54"/>
      <c r="X1461" s="54"/>
      <c r="Y1461" s="54"/>
      <c r="Z1461" s="54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  <c r="AL1461" s="54"/>
      <c r="AM1461" s="54"/>
      <c r="AN1461" s="54"/>
      <c r="AO1461" s="54"/>
      <c r="AP1461" s="54"/>
      <c r="AQ1461" s="54"/>
      <c r="AR1461" s="54"/>
      <c r="AS1461" s="54"/>
      <c r="AT1461" s="54"/>
      <c r="AU1461" s="54"/>
      <c r="AV1461" s="54"/>
      <c r="AW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  <c r="BM1461" s="54"/>
      <c r="BN1461" s="54"/>
      <c r="BO1461" s="54"/>
      <c r="BP1461" s="54"/>
      <c r="BQ1461" s="54"/>
      <c r="BR1461" s="54"/>
      <c r="BS1461" s="54"/>
      <c r="BT1461" s="54"/>
      <c r="BU1461" s="54"/>
      <c r="BV1461" s="54"/>
      <c r="BW1461" s="54"/>
      <c r="BX1461" s="54"/>
      <c r="BY1461" s="54"/>
      <c r="BZ1461" s="54"/>
      <c r="CA1461" s="54"/>
      <c r="CB1461" s="54"/>
      <c r="CC1461" s="54"/>
      <c r="CD1461" s="54"/>
      <c r="CE1461" s="54"/>
      <c r="CF1461" s="54"/>
      <c r="CG1461" s="54"/>
      <c r="CH1461" s="54"/>
      <c r="CI1461" s="54"/>
      <c r="CJ1461" s="54"/>
      <c r="CK1461" s="54"/>
      <c r="CL1461" s="54"/>
      <c r="CM1461" s="54"/>
      <c r="CN1461" s="54"/>
      <c r="CO1461" s="54"/>
      <c r="CP1461" s="54"/>
      <c r="CQ1461" s="54"/>
      <c r="CR1461" s="54"/>
      <c r="CS1461" s="54"/>
      <c r="CT1461" s="54"/>
      <c r="CU1461" s="54"/>
      <c r="CV1461" s="54"/>
      <c r="CW1461" s="54"/>
      <c r="CX1461" s="54"/>
      <c r="CY1461" s="54"/>
      <c r="CZ1461" s="54"/>
      <c r="DA1461" s="54"/>
      <c r="DB1461" s="54"/>
      <c r="DC1461" s="54"/>
      <c r="DD1461" s="54"/>
      <c r="DE1461" s="54"/>
      <c r="DF1461" s="54"/>
      <c r="DG1461" s="54"/>
      <c r="DH1461" s="54"/>
      <c r="DI1461" s="54"/>
      <c r="DJ1461" s="54"/>
      <c r="DK1461" s="54"/>
      <c r="DL1461" s="54"/>
      <c r="DM1461" s="54"/>
      <c r="DN1461" s="54"/>
      <c r="DO1461" s="54"/>
      <c r="DP1461" s="54"/>
      <c r="DQ1461" s="54"/>
      <c r="DR1461" s="54"/>
      <c r="DS1461" s="54"/>
      <c r="DT1461" s="54"/>
      <c r="DU1461" s="54"/>
      <c r="DV1461" s="54"/>
      <c r="DW1461" s="54"/>
      <c r="DX1461" s="54"/>
      <c r="DY1461" s="54"/>
      <c r="DZ1461" s="54"/>
      <c r="EA1461" s="54"/>
      <c r="EB1461" s="54"/>
      <c r="EC1461" s="54"/>
      <c r="ED1461" s="54"/>
      <c r="EE1461" s="54"/>
      <c r="EF1461" s="54"/>
      <c r="EG1461" s="54"/>
      <c r="EH1461" s="54"/>
      <c r="EI1461" s="54"/>
      <c r="EJ1461" s="54"/>
      <c r="EK1461" s="54"/>
      <c r="EL1461" s="54"/>
      <c r="EM1461" s="54"/>
      <c r="EN1461" s="54"/>
      <c r="EO1461" s="54"/>
      <c r="EP1461" s="54"/>
      <c r="EQ1461" s="54"/>
      <c r="ER1461" s="54"/>
      <c r="ES1461" s="54"/>
      <c r="ET1461" s="54"/>
      <c r="EU1461" s="54"/>
      <c r="EV1461" s="54"/>
      <c r="EW1461" s="54"/>
      <c r="EX1461" s="54"/>
      <c r="EY1461" s="54"/>
      <c r="EZ1461" s="54"/>
      <c r="FA1461" s="54"/>
      <c r="FB1461" s="54"/>
      <c r="FC1461" s="54"/>
      <c r="FD1461" s="54"/>
      <c r="FE1461" s="54"/>
      <c r="FF1461" s="54"/>
      <c r="FG1461" s="54"/>
      <c r="FH1461" s="54"/>
      <c r="FI1461" s="54"/>
      <c r="FJ1461" s="54"/>
      <c r="FK1461" s="54"/>
      <c r="FL1461" s="54"/>
      <c r="FM1461" s="54"/>
      <c r="FN1461" s="54"/>
      <c r="FO1461" s="54"/>
      <c r="FP1461" s="54"/>
      <c r="FQ1461" s="54"/>
      <c r="FR1461" s="54"/>
      <c r="FS1461" s="54"/>
      <c r="FT1461" s="54"/>
      <c r="FU1461" s="54"/>
      <c r="FV1461" s="54"/>
      <c r="FW1461" s="54"/>
      <c r="FX1461" s="54"/>
      <c r="FY1461" s="54"/>
      <c r="FZ1461" s="54"/>
      <c r="GA1461" s="54"/>
      <c r="GB1461" s="54"/>
      <c r="GC1461" s="54"/>
      <c r="GD1461" s="54"/>
      <c r="GE1461" s="54"/>
      <c r="GF1461" s="54"/>
      <c r="GG1461" s="54"/>
      <c r="GH1461" s="54"/>
      <c r="GI1461" s="54"/>
      <c r="GJ1461" s="54"/>
      <c r="GK1461" s="54"/>
      <c r="GL1461" s="54"/>
      <c r="GM1461" s="54"/>
      <c r="GN1461" s="54"/>
      <c r="GO1461" s="54"/>
      <c r="GP1461" s="54"/>
      <c r="GQ1461" s="54"/>
      <c r="GR1461" s="54"/>
      <c r="GS1461" s="54"/>
      <c r="GT1461" s="54"/>
      <c r="GU1461" s="54"/>
      <c r="GV1461" s="54"/>
      <c r="GW1461" s="54"/>
      <c r="GX1461" s="54"/>
      <c r="GY1461" s="54"/>
      <c r="GZ1461" s="54"/>
      <c r="HA1461" s="54"/>
      <c r="HB1461" s="54"/>
      <c r="HC1461" s="54"/>
      <c r="HD1461" s="54"/>
      <c r="HE1461" s="54"/>
      <c r="HF1461" s="54"/>
      <c r="HG1461" s="54"/>
      <c r="HH1461" s="54"/>
      <c r="HI1461" s="54"/>
      <c r="HJ1461" s="54"/>
      <c r="HK1461" s="54"/>
      <c r="HL1461" s="54"/>
      <c r="HM1461" s="54"/>
      <c r="HN1461" s="54"/>
      <c r="HO1461" s="54"/>
      <c r="HP1461" s="54"/>
      <c r="HQ1461" s="54"/>
      <c r="HR1461" s="54"/>
      <c r="HS1461" s="54"/>
      <c r="HT1461" s="54"/>
      <c r="HU1461" s="54"/>
      <c r="HV1461" s="54"/>
      <c r="HW1461" s="54"/>
      <c r="HX1461" s="54"/>
      <c r="HY1461" s="54"/>
      <c r="HZ1461" s="54"/>
      <c r="IA1461" s="54"/>
      <c r="IB1461" s="54"/>
      <c r="IC1461" s="54"/>
      <c r="ID1461" s="54"/>
      <c r="IE1461" s="54"/>
      <c r="IF1461" s="54"/>
      <c r="IG1461" s="54"/>
      <c r="IH1461" s="54"/>
      <c r="II1461" s="54"/>
      <c r="IJ1461" s="54"/>
      <c r="IK1461" s="54"/>
      <c r="IL1461" s="54"/>
      <c r="IM1461" s="54"/>
      <c r="IN1461" s="54"/>
      <c r="IO1461" s="54"/>
      <c r="IP1461" s="54"/>
      <c r="IQ1461" s="54"/>
      <c r="IR1461" s="54"/>
      <c r="IS1461" s="54"/>
      <c r="IT1461" s="54"/>
      <c r="IU1461" s="54"/>
      <c r="IV1461" s="54"/>
      <c r="IW1461" s="54"/>
      <c r="IX1461" s="54"/>
      <c r="IY1461" s="54"/>
      <c r="IZ1461" s="54"/>
      <c r="JA1461" s="16"/>
      <c r="JB1461" s="16"/>
      <c r="JC1461" s="16"/>
      <c r="JD1461" s="16"/>
    </row>
    <row r="1462" spans="1:264" s="6" customFormat="1" x14ac:dyDescent="0.25">
      <c r="A1462" s="55">
        <v>1458</v>
      </c>
      <c r="B1462" s="56">
        <f>ESTUDIANTES!B1462</f>
        <v>0</v>
      </c>
      <c r="C1462" s="56">
        <f>ESTUDIANTES!C1462</f>
        <v>0</v>
      </c>
      <c r="D1462" s="97">
        <f>ESTUDIANTES!D1462</f>
        <v>0</v>
      </c>
      <c r="E1462" s="97"/>
      <c r="F1462" s="97"/>
      <c r="G1462" s="97"/>
      <c r="H1462" s="57">
        <f>ESTUDIANTES!H1462</f>
        <v>0</v>
      </c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  <c r="T1462" s="54"/>
      <c r="U1462" s="54"/>
      <c r="V1462" s="54"/>
      <c r="W1462" s="54"/>
      <c r="X1462" s="54"/>
      <c r="Y1462" s="54"/>
      <c r="Z1462" s="54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  <c r="AL1462" s="54"/>
      <c r="AM1462" s="54"/>
      <c r="AN1462" s="54"/>
      <c r="AO1462" s="54"/>
      <c r="AP1462" s="54"/>
      <c r="AQ1462" s="54"/>
      <c r="AR1462" s="54"/>
      <c r="AS1462" s="54"/>
      <c r="AT1462" s="54"/>
      <c r="AU1462" s="54"/>
      <c r="AV1462" s="54"/>
      <c r="AW1462" s="54"/>
      <c r="AX1462" s="54"/>
      <c r="AY1462" s="54"/>
      <c r="AZ1462" s="54"/>
      <c r="BA1462" s="54"/>
      <c r="BB1462" s="54"/>
      <c r="BC1462" s="54"/>
      <c r="BD1462" s="54"/>
      <c r="BE1462" s="54"/>
      <c r="BF1462" s="54"/>
      <c r="BG1462" s="54"/>
      <c r="BH1462" s="54"/>
      <c r="BI1462" s="54"/>
      <c r="BJ1462" s="54"/>
      <c r="BK1462" s="54"/>
      <c r="BL1462" s="54"/>
      <c r="BM1462" s="54"/>
      <c r="BN1462" s="54"/>
      <c r="BO1462" s="54"/>
      <c r="BP1462" s="54"/>
      <c r="BQ1462" s="54"/>
      <c r="BR1462" s="54"/>
      <c r="BS1462" s="54"/>
      <c r="BT1462" s="54"/>
      <c r="BU1462" s="54"/>
      <c r="BV1462" s="54"/>
      <c r="BW1462" s="54"/>
      <c r="BX1462" s="54"/>
      <c r="BY1462" s="54"/>
      <c r="BZ1462" s="54"/>
      <c r="CA1462" s="54"/>
      <c r="CB1462" s="54"/>
      <c r="CC1462" s="54"/>
      <c r="CD1462" s="54"/>
      <c r="CE1462" s="54"/>
      <c r="CF1462" s="54"/>
      <c r="CG1462" s="54"/>
      <c r="CH1462" s="54"/>
      <c r="CI1462" s="54"/>
      <c r="CJ1462" s="54"/>
      <c r="CK1462" s="54"/>
      <c r="CL1462" s="54"/>
      <c r="CM1462" s="54"/>
      <c r="CN1462" s="54"/>
      <c r="CO1462" s="54"/>
      <c r="CP1462" s="54"/>
      <c r="CQ1462" s="54"/>
      <c r="CR1462" s="54"/>
      <c r="CS1462" s="54"/>
      <c r="CT1462" s="54"/>
      <c r="CU1462" s="54"/>
      <c r="CV1462" s="54"/>
      <c r="CW1462" s="54"/>
      <c r="CX1462" s="54"/>
      <c r="CY1462" s="54"/>
      <c r="CZ1462" s="54"/>
      <c r="DA1462" s="54"/>
      <c r="DB1462" s="54"/>
      <c r="DC1462" s="54"/>
      <c r="DD1462" s="54"/>
      <c r="DE1462" s="54"/>
      <c r="DF1462" s="54"/>
      <c r="DG1462" s="54"/>
      <c r="DH1462" s="54"/>
      <c r="DI1462" s="54"/>
      <c r="DJ1462" s="54"/>
      <c r="DK1462" s="54"/>
      <c r="DL1462" s="54"/>
      <c r="DM1462" s="54"/>
      <c r="DN1462" s="54"/>
      <c r="DO1462" s="54"/>
      <c r="DP1462" s="54"/>
      <c r="DQ1462" s="54"/>
      <c r="DR1462" s="54"/>
      <c r="DS1462" s="54"/>
      <c r="DT1462" s="54"/>
      <c r="DU1462" s="54"/>
      <c r="DV1462" s="54"/>
      <c r="DW1462" s="54"/>
      <c r="DX1462" s="54"/>
      <c r="DY1462" s="54"/>
      <c r="DZ1462" s="54"/>
      <c r="EA1462" s="54"/>
      <c r="EB1462" s="54"/>
      <c r="EC1462" s="54"/>
      <c r="ED1462" s="54"/>
      <c r="EE1462" s="54"/>
      <c r="EF1462" s="54"/>
      <c r="EG1462" s="54"/>
      <c r="EH1462" s="54"/>
      <c r="EI1462" s="54"/>
      <c r="EJ1462" s="54"/>
      <c r="EK1462" s="54"/>
      <c r="EL1462" s="54"/>
      <c r="EM1462" s="54"/>
      <c r="EN1462" s="54"/>
      <c r="EO1462" s="54"/>
      <c r="EP1462" s="54"/>
      <c r="EQ1462" s="54"/>
      <c r="ER1462" s="54"/>
      <c r="ES1462" s="54"/>
      <c r="ET1462" s="54"/>
      <c r="EU1462" s="54"/>
      <c r="EV1462" s="54"/>
      <c r="EW1462" s="54"/>
      <c r="EX1462" s="54"/>
      <c r="EY1462" s="54"/>
      <c r="EZ1462" s="54"/>
      <c r="FA1462" s="54"/>
      <c r="FB1462" s="54"/>
      <c r="FC1462" s="54"/>
      <c r="FD1462" s="54"/>
      <c r="FE1462" s="54"/>
      <c r="FF1462" s="54"/>
      <c r="FG1462" s="54"/>
      <c r="FH1462" s="54"/>
      <c r="FI1462" s="54"/>
      <c r="FJ1462" s="54"/>
      <c r="FK1462" s="54"/>
      <c r="FL1462" s="54"/>
      <c r="FM1462" s="54"/>
      <c r="FN1462" s="54"/>
      <c r="FO1462" s="54"/>
      <c r="FP1462" s="54"/>
      <c r="FQ1462" s="54"/>
      <c r="FR1462" s="54"/>
      <c r="FS1462" s="54"/>
      <c r="FT1462" s="54"/>
      <c r="FU1462" s="54"/>
      <c r="FV1462" s="54"/>
      <c r="FW1462" s="54"/>
      <c r="FX1462" s="54"/>
      <c r="FY1462" s="54"/>
      <c r="FZ1462" s="54"/>
      <c r="GA1462" s="54"/>
      <c r="GB1462" s="54"/>
      <c r="GC1462" s="54"/>
      <c r="GD1462" s="54"/>
      <c r="GE1462" s="54"/>
      <c r="GF1462" s="54"/>
      <c r="GG1462" s="54"/>
      <c r="GH1462" s="54"/>
      <c r="GI1462" s="54"/>
      <c r="GJ1462" s="54"/>
      <c r="GK1462" s="54"/>
      <c r="GL1462" s="54"/>
      <c r="GM1462" s="54"/>
      <c r="GN1462" s="54"/>
      <c r="GO1462" s="54"/>
      <c r="GP1462" s="54"/>
      <c r="GQ1462" s="54"/>
      <c r="GR1462" s="54"/>
      <c r="GS1462" s="54"/>
      <c r="GT1462" s="54"/>
      <c r="GU1462" s="54"/>
      <c r="GV1462" s="54"/>
      <c r="GW1462" s="54"/>
      <c r="GX1462" s="54"/>
      <c r="GY1462" s="54"/>
      <c r="GZ1462" s="54"/>
      <c r="HA1462" s="54"/>
      <c r="HB1462" s="54"/>
      <c r="HC1462" s="54"/>
      <c r="HD1462" s="54"/>
      <c r="HE1462" s="54"/>
      <c r="HF1462" s="54"/>
      <c r="HG1462" s="54"/>
      <c r="HH1462" s="54"/>
      <c r="HI1462" s="54"/>
      <c r="HJ1462" s="54"/>
      <c r="HK1462" s="54"/>
      <c r="HL1462" s="54"/>
      <c r="HM1462" s="54"/>
      <c r="HN1462" s="54"/>
      <c r="HO1462" s="54"/>
      <c r="HP1462" s="54"/>
      <c r="HQ1462" s="54"/>
      <c r="HR1462" s="54"/>
      <c r="HS1462" s="54"/>
      <c r="HT1462" s="54"/>
      <c r="HU1462" s="54"/>
      <c r="HV1462" s="54"/>
      <c r="HW1462" s="54"/>
      <c r="HX1462" s="54"/>
      <c r="HY1462" s="54"/>
      <c r="HZ1462" s="54"/>
      <c r="IA1462" s="54"/>
      <c r="IB1462" s="54"/>
      <c r="IC1462" s="54"/>
      <c r="ID1462" s="54"/>
      <c r="IE1462" s="54"/>
      <c r="IF1462" s="54"/>
      <c r="IG1462" s="54"/>
      <c r="IH1462" s="54"/>
      <c r="II1462" s="54"/>
      <c r="IJ1462" s="54"/>
      <c r="IK1462" s="54"/>
      <c r="IL1462" s="54"/>
      <c r="IM1462" s="54"/>
      <c r="IN1462" s="54"/>
      <c r="IO1462" s="54"/>
      <c r="IP1462" s="54"/>
      <c r="IQ1462" s="54"/>
      <c r="IR1462" s="54"/>
      <c r="IS1462" s="54"/>
      <c r="IT1462" s="54"/>
      <c r="IU1462" s="54"/>
      <c r="IV1462" s="54"/>
      <c r="IW1462" s="54"/>
      <c r="IX1462" s="54"/>
      <c r="IY1462" s="54"/>
      <c r="IZ1462" s="54"/>
      <c r="JA1462" s="16"/>
      <c r="JB1462" s="16"/>
      <c r="JC1462" s="16"/>
      <c r="JD1462" s="16"/>
    </row>
    <row r="1463" spans="1:264" s="6" customFormat="1" x14ac:dyDescent="0.25">
      <c r="A1463" s="55">
        <v>1459</v>
      </c>
      <c r="B1463" s="56">
        <f>ESTUDIANTES!B1463</f>
        <v>0</v>
      </c>
      <c r="C1463" s="56">
        <f>ESTUDIANTES!C1463</f>
        <v>0</v>
      </c>
      <c r="D1463" s="97">
        <f>ESTUDIANTES!D1463</f>
        <v>0</v>
      </c>
      <c r="E1463" s="97"/>
      <c r="F1463" s="97"/>
      <c r="G1463" s="97"/>
      <c r="H1463" s="57">
        <f>ESTUDIANTES!H1463</f>
        <v>0</v>
      </c>
      <c r="I1463" s="54"/>
      <c r="J1463" s="54"/>
      <c r="K1463" s="54"/>
      <c r="L1463" s="54"/>
      <c r="M1463" s="54"/>
      <c r="N1463" s="54"/>
      <c r="O1463" s="54"/>
      <c r="P1463" s="54"/>
      <c r="Q1463" s="54"/>
      <c r="R1463" s="54"/>
      <c r="S1463" s="54"/>
      <c r="T1463" s="54"/>
      <c r="U1463" s="54"/>
      <c r="V1463" s="54"/>
      <c r="W1463" s="54"/>
      <c r="X1463" s="54"/>
      <c r="Y1463" s="54"/>
      <c r="Z1463" s="54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  <c r="AL1463" s="54"/>
      <c r="AM1463" s="54"/>
      <c r="AN1463" s="54"/>
      <c r="AO1463" s="54"/>
      <c r="AP1463" s="54"/>
      <c r="AQ1463" s="54"/>
      <c r="AR1463" s="54"/>
      <c r="AS1463" s="54"/>
      <c r="AT1463" s="54"/>
      <c r="AU1463" s="54"/>
      <c r="AV1463" s="54"/>
      <c r="AW1463" s="54"/>
      <c r="AX1463" s="54"/>
      <c r="AY1463" s="54"/>
      <c r="AZ1463" s="54"/>
      <c r="BA1463" s="54"/>
      <c r="BB1463" s="54"/>
      <c r="BC1463" s="54"/>
      <c r="BD1463" s="54"/>
      <c r="BE1463" s="54"/>
      <c r="BF1463" s="54"/>
      <c r="BG1463" s="54"/>
      <c r="BH1463" s="54"/>
      <c r="BI1463" s="54"/>
      <c r="BJ1463" s="54"/>
      <c r="BK1463" s="54"/>
      <c r="BL1463" s="54"/>
      <c r="BM1463" s="54"/>
      <c r="BN1463" s="54"/>
      <c r="BO1463" s="54"/>
      <c r="BP1463" s="54"/>
      <c r="BQ1463" s="54"/>
      <c r="BR1463" s="54"/>
      <c r="BS1463" s="54"/>
      <c r="BT1463" s="54"/>
      <c r="BU1463" s="54"/>
      <c r="BV1463" s="54"/>
      <c r="BW1463" s="54"/>
      <c r="BX1463" s="54"/>
      <c r="BY1463" s="54"/>
      <c r="BZ1463" s="54"/>
      <c r="CA1463" s="54"/>
      <c r="CB1463" s="54"/>
      <c r="CC1463" s="54"/>
      <c r="CD1463" s="54"/>
      <c r="CE1463" s="54"/>
      <c r="CF1463" s="54"/>
      <c r="CG1463" s="54"/>
      <c r="CH1463" s="54"/>
      <c r="CI1463" s="54"/>
      <c r="CJ1463" s="54"/>
      <c r="CK1463" s="54"/>
      <c r="CL1463" s="54"/>
      <c r="CM1463" s="54"/>
      <c r="CN1463" s="54"/>
      <c r="CO1463" s="54"/>
      <c r="CP1463" s="54"/>
      <c r="CQ1463" s="54"/>
      <c r="CR1463" s="54"/>
      <c r="CS1463" s="54"/>
      <c r="CT1463" s="54"/>
      <c r="CU1463" s="54"/>
      <c r="CV1463" s="54"/>
      <c r="CW1463" s="54"/>
      <c r="CX1463" s="54"/>
      <c r="CY1463" s="54"/>
      <c r="CZ1463" s="54"/>
      <c r="DA1463" s="54"/>
      <c r="DB1463" s="54"/>
      <c r="DC1463" s="54"/>
      <c r="DD1463" s="54"/>
      <c r="DE1463" s="54"/>
      <c r="DF1463" s="54"/>
      <c r="DG1463" s="54"/>
      <c r="DH1463" s="54"/>
      <c r="DI1463" s="54"/>
      <c r="DJ1463" s="54"/>
      <c r="DK1463" s="54"/>
      <c r="DL1463" s="54"/>
      <c r="DM1463" s="54"/>
      <c r="DN1463" s="54"/>
      <c r="DO1463" s="54"/>
      <c r="DP1463" s="54"/>
      <c r="DQ1463" s="54"/>
      <c r="DR1463" s="54"/>
      <c r="DS1463" s="54"/>
      <c r="DT1463" s="54"/>
      <c r="DU1463" s="54"/>
      <c r="DV1463" s="54"/>
      <c r="DW1463" s="54"/>
      <c r="DX1463" s="54"/>
      <c r="DY1463" s="54"/>
      <c r="DZ1463" s="54"/>
      <c r="EA1463" s="54"/>
      <c r="EB1463" s="54"/>
      <c r="EC1463" s="54"/>
      <c r="ED1463" s="54"/>
      <c r="EE1463" s="54"/>
      <c r="EF1463" s="54"/>
      <c r="EG1463" s="54"/>
      <c r="EH1463" s="54"/>
      <c r="EI1463" s="54"/>
      <c r="EJ1463" s="54"/>
      <c r="EK1463" s="54"/>
      <c r="EL1463" s="54"/>
      <c r="EM1463" s="54"/>
      <c r="EN1463" s="54"/>
      <c r="EO1463" s="54"/>
      <c r="EP1463" s="54"/>
      <c r="EQ1463" s="54"/>
      <c r="ER1463" s="54"/>
      <c r="ES1463" s="54"/>
      <c r="ET1463" s="54"/>
      <c r="EU1463" s="54"/>
      <c r="EV1463" s="54"/>
      <c r="EW1463" s="54"/>
      <c r="EX1463" s="54"/>
      <c r="EY1463" s="54"/>
      <c r="EZ1463" s="54"/>
      <c r="FA1463" s="54"/>
      <c r="FB1463" s="54"/>
      <c r="FC1463" s="54"/>
      <c r="FD1463" s="54"/>
      <c r="FE1463" s="54"/>
      <c r="FF1463" s="54"/>
      <c r="FG1463" s="54"/>
      <c r="FH1463" s="54"/>
      <c r="FI1463" s="54"/>
      <c r="FJ1463" s="54"/>
      <c r="FK1463" s="54"/>
      <c r="FL1463" s="54"/>
      <c r="FM1463" s="54"/>
      <c r="FN1463" s="54"/>
      <c r="FO1463" s="54"/>
      <c r="FP1463" s="54"/>
      <c r="FQ1463" s="54"/>
      <c r="FR1463" s="54"/>
      <c r="FS1463" s="54"/>
      <c r="FT1463" s="54"/>
      <c r="FU1463" s="54"/>
      <c r="FV1463" s="54"/>
      <c r="FW1463" s="54"/>
      <c r="FX1463" s="54"/>
      <c r="FY1463" s="54"/>
      <c r="FZ1463" s="54"/>
      <c r="GA1463" s="54"/>
      <c r="GB1463" s="54"/>
      <c r="GC1463" s="54"/>
      <c r="GD1463" s="54"/>
      <c r="GE1463" s="54"/>
      <c r="GF1463" s="54"/>
      <c r="GG1463" s="54"/>
      <c r="GH1463" s="54"/>
      <c r="GI1463" s="54"/>
      <c r="GJ1463" s="54"/>
      <c r="GK1463" s="54"/>
      <c r="GL1463" s="54"/>
      <c r="GM1463" s="54"/>
      <c r="GN1463" s="54"/>
      <c r="GO1463" s="54"/>
      <c r="GP1463" s="54"/>
      <c r="GQ1463" s="54"/>
      <c r="GR1463" s="54"/>
      <c r="GS1463" s="54"/>
      <c r="GT1463" s="54"/>
      <c r="GU1463" s="54"/>
      <c r="GV1463" s="54"/>
      <c r="GW1463" s="54"/>
      <c r="GX1463" s="54"/>
      <c r="GY1463" s="54"/>
      <c r="GZ1463" s="54"/>
      <c r="HA1463" s="54"/>
      <c r="HB1463" s="54"/>
      <c r="HC1463" s="54"/>
      <c r="HD1463" s="54"/>
      <c r="HE1463" s="54"/>
      <c r="HF1463" s="54"/>
      <c r="HG1463" s="54"/>
      <c r="HH1463" s="54"/>
      <c r="HI1463" s="54"/>
      <c r="HJ1463" s="54"/>
      <c r="HK1463" s="54"/>
      <c r="HL1463" s="54"/>
      <c r="HM1463" s="54"/>
      <c r="HN1463" s="54"/>
      <c r="HO1463" s="54"/>
      <c r="HP1463" s="54"/>
      <c r="HQ1463" s="54"/>
      <c r="HR1463" s="54"/>
      <c r="HS1463" s="54"/>
      <c r="HT1463" s="54"/>
      <c r="HU1463" s="54"/>
      <c r="HV1463" s="54"/>
      <c r="HW1463" s="54"/>
      <c r="HX1463" s="54"/>
      <c r="HY1463" s="54"/>
      <c r="HZ1463" s="54"/>
      <c r="IA1463" s="54"/>
      <c r="IB1463" s="54"/>
      <c r="IC1463" s="54"/>
      <c r="ID1463" s="54"/>
      <c r="IE1463" s="54"/>
      <c r="IF1463" s="54"/>
      <c r="IG1463" s="54"/>
      <c r="IH1463" s="54"/>
      <c r="II1463" s="54"/>
      <c r="IJ1463" s="54"/>
      <c r="IK1463" s="54"/>
      <c r="IL1463" s="54"/>
      <c r="IM1463" s="54"/>
      <c r="IN1463" s="54"/>
      <c r="IO1463" s="54"/>
      <c r="IP1463" s="54"/>
      <c r="IQ1463" s="54"/>
      <c r="IR1463" s="54"/>
      <c r="IS1463" s="54"/>
      <c r="IT1463" s="54"/>
      <c r="IU1463" s="54"/>
      <c r="IV1463" s="54"/>
      <c r="IW1463" s="54"/>
      <c r="IX1463" s="54"/>
      <c r="IY1463" s="54"/>
      <c r="IZ1463" s="54"/>
      <c r="JA1463" s="16"/>
      <c r="JB1463" s="16"/>
      <c r="JC1463" s="16"/>
      <c r="JD1463" s="16"/>
    </row>
    <row r="1464" spans="1:264" s="6" customFormat="1" x14ac:dyDescent="0.25">
      <c r="A1464" s="55">
        <v>1460</v>
      </c>
      <c r="B1464" s="56">
        <f>ESTUDIANTES!B1464</f>
        <v>0</v>
      </c>
      <c r="C1464" s="56">
        <f>ESTUDIANTES!C1464</f>
        <v>0</v>
      </c>
      <c r="D1464" s="97">
        <f>ESTUDIANTES!D1464</f>
        <v>0</v>
      </c>
      <c r="E1464" s="97"/>
      <c r="F1464" s="97"/>
      <c r="G1464" s="97"/>
      <c r="H1464" s="57">
        <f>ESTUDIANTES!H1464</f>
        <v>0</v>
      </c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  <c r="T1464" s="54"/>
      <c r="U1464" s="54"/>
      <c r="V1464" s="54"/>
      <c r="W1464" s="54"/>
      <c r="X1464" s="54"/>
      <c r="Y1464" s="54"/>
      <c r="Z1464" s="54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  <c r="AL1464" s="54"/>
      <c r="AM1464" s="54"/>
      <c r="AN1464" s="54"/>
      <c r="AO1464" s="54"/>
      <c r="AP1464" s="54"/>
      <c r="AQ1464" s="54"/>
      <c r="AR1464" s="54"/>
      <c r="AS1464" s="54"/>
      <c r="AT1464" s="54"/>
      <c r="AU1464" s="54"/>
      <c r="AV1464" s="54"/>
      <c r="AW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4"/>
      <c r="BI1464" s="54"/>
      <c r="BJ1464" s="54"/>
      <c r="BK1464" s="54"/>
      <c r="BL1464" s="54"/>
      <c r="BM1464" s="54"/>
      <c r="BN1464" s="54"/>
      <c r="BO1464" s="54"/>
      <c r="BP1464" s="54"/>
      <c r="BQ1464" s="54"/>
      <c r="BR1464" s="54"/>
      <c r="BS1464" s="54"/>
      <c r="BT1464" s="54"/>
      <c r="BU1464" s="54"/>
      <c r="BV1464" s="54"/>
      <c r="BW1464" s="54"/>
      <c r="BX1464" s="54"/>
      <c r="BY1464" s="54"/>
      <c r="BZ1464" s="54"/>
      <c r="CA1464" s="54"/>
      <c r="CB1464" s="54"/>
      <c r="CC1464" s="54"/>
      <c r="CD1464" s="54"/>
      <c r="CE1464" s="54"/>
      <c r="CF1464" s="54"/>
      <c r="CG1464" s="54"/>
      <c r="CH1464" s="54"/>
      <c r="CI1464" s="54"/>
      <c r="CJ1464" s="54"/>
      <c r="CK1464" s="54"/>
      <c r="CL1464" s="54"/>
      <c r="CM1464" s="54"/>
      <c r="CN1464" s="54"/>
      <c r="CO1464" s="54"/>
      <c r="CP1464" s="54"/>
      <c r="CQ1464" s="54"/>
      <c r="CR1464" s="54"/>
      <c r="CS1464" s="54"/>
      <c r="CT1464" s="54"/>
      <c r="CU1464" s="54"/>
      <c r="CV1464" s="54"/>
      <c r="CW1464" s="54"/>
      <c r="CX1464" s="54"/>
      <c r="CY1464" s="54"/>
      <c r="CZ1464" s="54"/>
      <c r="DA1464" s="54"/>
      <c r="DB1464" s="54"/>
      <c r="DC1464" s="54"/>
      <c r="DD1464" s="54"/>
      <c r="DE1464" s="54"/>
      <c r="DF1464" s="54"/>
      <c r="DG1464" s="54"/>
      <c r="DH1464" s="54"/>
      <c r="DI1464" s="54"/>
      <c r="DJ1464" s="54"/>
      <c r="DK1464" s="54"/>
      <c r="DL1464" s="54"/>
      <c r="DM1464" s="54"/>
      <c r="DN1464" s="54"/>
      <c r="DO1464" s="54"/>
      <c r="DP1464" s="54"/>
      <c r="DQ1464" s="54"/>
      <c r="DR1464" s="54"/>
      <c r="DS1464" s="54"/>
      <c r="DT1464" s="54"/>
      <c r="DU1464" s="54"/>
      <c r="DV1464" s="54"/>
      <c r="DW1464" s="54"/>
      <c r="DX1464" s="54"/>
      <c r="DY1464" s="54"/>
      <c r="DZ1464" s="54"/>
      <c r="EA1464" s="54"/>
      <c r="EB1464" s="54"/>
      <c r="EC1464" s="54"/>
      <c r="ED1464" s="54"/>
      <c r="EE1464" s="54"/>
      <c r="EF1464" s="54"/>
      <c r="EG1464" s="54"/>
      <c r="EH1464" s="54"/>
      <c r="EI1464" s="54"/>
      <c r="EJ1464" s="54"/>
      <c r="EK1464" s="54"/>
      <c r="EL1464" s="54"/>
      <c r="EM1464" s="54"/>
      <c r="EN1464" s="54"/>
      <c r="EO1464" s="54"/>
      <c r="EP1464" s="54"/>
      <c r="EQ1464" s="54"/>
      <c r="ER1464" s="54"/>
      <c r="ES1464" s="54"/>
      <c r="ET1464" s="54"/>
      <c r="EU1464" s="54"/>
      <c r="EV1464" s="54"/>
      <c r="EW1464" s="54"/>
      <c r="EX1464" s="54"/>
      <c r="EY1464" s="54"/>
      <c r="EZ1464" s="54"/>
      <c r="FA1464" s="54"/>
      <c r="FB1464" s="54"/>
      <c r="FC1464" s="54"/>
      <c r="FD1464" s="54"/>
      <c r="FE1464" s="54"/>
      <c r="FF1464" s="54"/>
      <c r="FG1464" s="54"/>
      <c r="FH1464" s="54"/>
      <c r="FI1464" s="54"/>
      <c r="FJ1464" s="54"/>
      <c r="FK1464" s="54"/>
      <c r="FL1464" s="54"/>
      <c r="FM1464" s="54"/>
      <c r="FN1464" s="54"/>
      <c r="FO1464" s="54"/>
      <c r="FP1464" s="54"/>
      <c r="FQ1464" s="54"/>
      <c r="FR1464" s="54"/>
      <c r="FS1464" s="54"/>
      <c r="FT1464" s="54"/>
      <c r="FU1464" s="54"/>
      <c r="FV1464" s="54"/>
      <c r="FW1464" s="54"/>
      <c r="FX1464" s="54"/>
      <c r="FY1464" s="54"/>
      <c r="FZ1464" s="54"/>
      <c r="GA1464" s="54"/>
      <c r="GB1464" s="54"/>
      <c r="GC1464" s="54"/>
      <c r="GD1464" s="54"/>
      <c r="GE1464" s="54"/>
      <c r="GF1464" s="54"/>
      <c r="GG1464" s="54"/>
      <c r="GH1464" s="54"/>
      <c r="GI1464" s="54"/>
      <c r="GJ1464" s="54"/>
      <c r="GK1464" s="54"/>
      <c r="GL1464" s="54"/>
      <c r="GM1464" s="54"/>
      <c r="GN1464" s="54"/>
      <c r="GO1464" s="54"/>
      <c r="GP1464" s="54"/>
      <c r="GQ1464" s="54"/>
      <c r="GR1464" s="54"/>
      <c r="GS1464" s="54"/>
      <c r="GT1464" s="54"/>
      <c r="GU1464" s="54"/>
      <c r="GV1464" s="54"/>
      <c r="GW1464" s="54"/>
      <c r="GX1464" s="54"/>
      <c r="GY1464" s="54"/>
      <c r="GZ1464" s="54"/>
      <c r="HA1464" s="54"/>
      <c r="HB1464" s="54"/>
      <c r="HC1464" s="54"/>
      <c r="HD1464" s="54"/>
      <c r="HE1464" s="54"/>
      <c r="HF1464" s="54"/>
      <c r="HG1464" s="54"/>
      <c r="HH1464" s="54"/>
      <c r="HI1464" s="54"/>
      <c r="HJ1464" s="54"/>
      <c r="HK1464" s="54"/>
      <c r="HL1464" s="54"/>
      <c r="HM1464" s="54"/>
      <c r="HN1464" s="54"/>
      <c r="HO1464" s="54"/>
      <c r="HP1464" s="54"/>
      <c r="HQ1464" s="54"/>
      <c r="HR1464" s="54"/>
      <c r="HS1464" s="54"/>
      <c r="HT1464" s="54"/>
      <c r="HU1464" s="54"/>
      <c r="HV1464" s="54"/>
      <c r="HW1464" s="54"/>
      <c r="HX1464" s="54"/>
      <c r="HY1464" s="54"/>
      <c r="HZ1464" s="54"/>
      <c r="IA1464" s="54"/>
      <c r="IB1464" s="54"/>
      <c r="IC1464" s="54"/>
      <c r="ID1464" s="54"/>
      <c r="IE1464" s="54"/>
      <c r="IF1464" s="54"/>
      <c r="IG1464" s="54"/>
      <c r="IH1464" s="54"/>
      <c r="II1464" s="54"/>
      <c r="IJ1464" s="54"/>
      <c r="IK1464" s="54"/>
      <c r="IL1464" s="54"/>
      <c r="IM1464" s="54"/>
      <c r="IN1464" s="54"/>
      <c r="IO1464" s="54"/>
      <c r="IP1464" s="54"/>
      <c r="IQ1464" s="54"/>
      <c r="IR1464" s="54"/>
      <c r="IS1464" s="54"/>
      <c r="IT1464" s="54"/>
      <c r="IU1464" s="54"/>
      <c r="IV1464" s="54"/>
      <c r="IW1464" s="54"/>
      <c r="IX1464" s="54"/>
      <c r="IY1464" s="54"/>
      <c r="IZ1464" s="54"/>
      <c r="JA1464" s="16"/>
      <c r="JB1464" s="16"/>
      <c r="JC1464" s="16"/>
      <c r="JD1464" s="16"/>
    </row>
    <row r="1465" spans="1:264" s="6" customFormat="1" x14ac:dyDescent="0.25">
      <c r="A1465" s="55">
        <v>1461</v>
      </c>
      <c r="B1465" s="56">
        <f>ESTUDIANTES!B1465</f>
        <v>0</v>
      </c>
      <c r="C1465" s="56">
        <f>ESTUDIANTES!C1465</f>
        <v>0</v>
      </c>
      <c r="D1465" s="97">
        <f>ESTUDIANTES!D1465</f>
        <v>0</v>
      </c>
      <c r="E1465" s="97"/>
      <c r="F1465" s="97"/>
      <c r="G1465" s="97"/>
      <c r="H1465" s="57">
        <f>ESTUDIANTES!H1465</f>
        <v>0</v>
      </c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  <c r="S1465" s="54"/>
      <c r="T1465" s="54"/>
      <c r="U1465" s="54"/>
      <c r="V1465" s="54"/>
      <c r="W1465" s="54"/>
      <c r="X1465" s="54"/>
      <c r="Y1465" s="54"/>
      <c r="Z1465" s="54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  <c r="AL1465" s="54"/>
      <c r="AM1465" s="54"/>
      <c r="AN1465" s="54"/>
      <c r="AO1465" s="54"/>
      <c r="AP1465" s="54"/>
      <c r="AQ1465" s="54"/>
      <c r="AR1465" s="54"/>
      <c r="AS1465" s="54"/>
      <c r="AT1465" s="54"/>
      <c r="AU1465" s="54"/>
      <c r="AV1465" s="54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  <c r="BM1465" s="54"/>
      <c r="BN1465" s="54"/>
      <c r="BO1465" s="54"/>
      <c r="BP1465" s="54"/>
      <c r="BQ1465" s="54"/>
      <c r="BR1465" s="54"/>
      <c r="BS1465" s="54"/>
      <c r="BT1465" s="54"/>
      <c r="BU1465" s="54"/>
      <c r="BV1465" s="54"/>
      <c r="BW1465" s="54"/>
      <c r="BX1465" s="54"/>
      <c r="BY1465" s="54"/>
      <c r="BZ1465" s="54"/>
      <c r="CA1465" s="54"/>
      <c r="CB1465" s="54"/>
      <c r="CC1465" s="54"/>
      <c r="CD1465" s="54"/>
      <c r="CE1465" s="54"/>
      <c r="CF1465" s="54"/>
      <c r="CG1465" s="54"/>
      <c r="CH1465" s="54"/>
      <c r="CI1465" s="54"/>
      <c r="CJ1465" s="54"/>
      <c r="CK1465" s="54"/>
      <c r="CL1465" s="54"/>
      <c r="CM1465" s="54"/>
      <c r="CN1465" s="54"/>
      <c r="CO1465" s="54"/>
      <c r="CP1465" s="54"/>
      <c r="CQ1465" s="54"/>
      <c r="CR1465" s="54"/>
      <c r="CS1465" s="54"/>
      <c r="CT1465" s="54"/>
      <c r="CU1465" s="54"/>
      <c r="CV1465" s="54"/>
      <c r="CW1465" s="54"/>
      <c r="CX1465" s="54"/>
      <c r="CY1465" s="54"/>
      <c r="CZ1465" s="54"/>
      <c r="DA1465" s="54"/>
      <c r="DB1465" s="54"/>
      <c r="DC1465" s="54"/>
      <c r="DD1465" s="54"/>
      <c r="DE1465" s="54"/>
      <c r="DF1465" s="54"/>
      <c r="DG1465" s="54"/>
      <c r="DH1465" s="54"/>
      <c r="DI1465" s="54"/>
      <c r="DJ1465" s="54"/>
      <c r="DK1465" s="54"/>
      <c r="DL1465" s="54"/>
      <c r="DM1465" s="54"/>
      <c r="DN1465" s="54"/>
      <c r="DO1465" s="54"/>
      <c r="DP1465" s="54"/>
      <c r="DQ1465" s="54"/>
      <c r="DR1465" s="54"/>
      <c r="DS1465" s="54"/>
      <c r="DT1465" s="54"/>
      <c r="DU1465" s="54"/>
      <c r="DV1465" s="54"/>
      <c r="DW1465" s="54"/>
      <c r="DX1465" s="54"/>
      <c r="DY1465" s="54"/>
      <c r="DZ1465" s="54"/>
      <c r="EA1465" s="54"/>
      <c r="EB1465" s="54"/>
      <c r="EC1465" s="54"/>
      <c r="ED1465" s="54"/>
      <c r="EE1465" s="54"/>
      <c r="EF1465" s="54"/>
      <c r="EG1465" s="54"/>
      <c r="EH1465" s="54"/>
      <c r="EI1465" s="54"/>
      <c r="EJ1465" s="54"/>
      <c r="EK1465" s="54"/>
      <c r="EL1465" s="54"/>
      <c r="EM1465" s="54"/>
      <c r="EN1465" s="54"/>
      <c r="EO1465" s="54"/>
      <c r="EP1465" s="54"/>
      <c r="EQ1465" s="54"/>
      <c r="ER1465" s="54"/>
      <c r="ES1465" s="54"/>
      <c r="ET1465" s="54"/>
      <c r="EU1465" s="54"/>
      <c r="EV1465" s="54"/>
      <c r="EW1465" s="54"/>
      <c r="EX1465" s="54"/>
      <c r="EY1465" s="54"/>
      <c r="EZ1465" s="54"/>
      <c r="FA1465" s="54"/>
      <c r="FB1465" s="54"/>
      <c r="FC1465" s="54"/>
      <c r="FD1465" s="54"/>
      <c r="FE1465" s="54"/>
      <c r="FF1465" s="54"/>
      <c r="FG1465" s="54"/>
      <c r="FH1465" s="54"/>
      <c r="FI1465" s="54"/>
      <c r="FJ1465" s="54"/>
      <c r="FK1465" s="54"/>
      <c r="FL1465" s="54"/>
      <c r="FM1465" s="54"/>
      <c r="FN1465" s="54"/>
      <c r="FO1465" s="54"/>
      <c r="FP1465" s="54"/>
      <c r="FQ1465" s="54"/>
      <c r="FR1465" s="54"/>
      <c r="FS1465" s="54"/>
      <c r="FT1465" s="54"/>
      <c r="FU1465" s="54"/>
      <c r="FV1465" s="54"/>
      <c r="FW1465" s="54"/>
      <c r="FX1465" s="54"/>
      <c r="FY1465" s="54"/>
      <c r="FZ1465" s="54"/>
      <c r="GA1465" s="54"/>
      <c r="GB1465" s="54"/>
      <c r="GC1465" s="54"/>
      <c r="GD1465" s="54"/>
      <c r="GE1465" s="54"/>
      <c r="GF1465" s="54"/>
      <c r="GG1465" s="54"/>
      <c r="GH1465" s="54"/>
      <c r="GI1465" s="54"/>
      <c r="GJ1465" s="54"/>
      <c r="GK1465" s="54"/>
      <c r="GL1465" s="54"/>
      <c r="GM1465" s="54"/>
      <c r="GN1465" s="54"/>
      <c r="GO1465" s="54"/>
      <c r="GP1465" s="54"/>
      <c r="GQ1465" s="54"/>
      <c r="GR1465" s="54"/>
      <c r="GS1465" s="54"/>
      <c r="GT1465" s="54"/>
      <c r="GU1465" s="54"/>
      <c r="GV1465" s="54"/>
      <c r="GW1465" s="54"/>
      <c r="GX1465" s="54"/>
      <c r="GY1465" s="54"/>
      <c r="GZ1465" s="54"/>
      <c r="HA1465" s="54"/>
      <c r="HB1465" s="54"/>
      <c r="HC1465" s="54"/>
      <c r="HD1465" s="54"/>
      <c r="HE1465" s="54"/>
      <c r="HF1465" s="54"/>
      <c r="HG1465" s="54"/>
      <c r="HH1465" s="54"/>
      <c r="HI1465" s="54"/>
      <c r="HJ1465" s="54"/>
      <c r="HK1465" s="54"/>
      <c r="HL1465" s="54"/>
      <c r="HM1465" s="54"/>
      <c r="HN1465" s="54"/>
      <c r="HO1465" s="54"/>
      <c r="HP1465" s="54"/>
      <c r="HQ1465" s="54"/>
      <c r="HR1465" s="54"/>
      <c r="HS1465" s="54"/>
      <c r="HT1465" s="54"/>
      <c r="HU1465" s="54"/>
      <c r="HV1465" s="54"/>
      <c r="HW1465" s="54"/>
      <c r="HX1465" s="54"/>
      <c r="HY1465" s="54"/>
      <c r="HZ1465" s="54"/>
      <c r="IA1465" s="54"/>
      <c r="IB1465" s="54"/>
      <c r="IC1465" s="54"/>
      <c r="ID1465" s="54"/>
      <c r="IE1465" s="54"/>
      <c r="IF1465" s="54"/>
      <c r="IG1465" s="54"/>
      <c r="IH1465" s="54"/>
      <c r="II1465" s="54"/>
      <c r="IJ1465" s="54"/>
      <c r="IK1465" s="54"/>
      <c r="IL1465" s="54"/>
      <c r="IM1465" s="54"/>
      <c r="IN1465" s="54"/>
      <c r="IO1465" s="54"/>
      <c r="IP1465" s="54"/>
      <c r="IQ1465" s="54"/>
      <c r="IR1465" s="54"/>
      <c r="IS1465" s="54"/>
      <c r="IT1465" s="54"/>
      <c r="IU1465" s="54"/>
      <c r="IV1465" s="54"/>
      <c r="IW1465" s="54"/>
      <c r="IX1465" s="54"/>
      <c r="IY1465" s="54"/>
      <c r="IZ1465" s="54"/>
      <c r="JA1465" s="16"/>
      <c r="JB1465" s="16"/>
      <c r="JC1465" s="16"/>
      <c r="JD1465" s="16"/>
    </row>
    <row r="1466" spans="1:264" s="6" customFormat="1" x14ac:dyDescent="0.25">
      <c r="A1466" s="55">
        <v>1462</v>
      </c>
      <c r="B1466" s="56">
        <f>ESTUDIANTES!B1466</f>
        <v>0</v>
      </c>
      <c r="C1466" s="56">
        <f>ESTUDIANTES!C1466</f>
        <v>0</v>
      </c>
      <c r="D1466" s="97">
        <f>ESTUDIANTES!D1466</f>
        <v>0</v>
      </c>
      <c r="E1466" s="97"/>
      <c r="F1466" s="97"/>
      <c r="G1466" s="97"/>
      <c r="H1466" s="57">
        <f>ESTUDIANTES!H1466</f>
        <v>0</v>
      </c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  <c r="T1466" s="54"/>
      <c r="U1466" s="54"/>
      <c r="V1466" s="54"/>
      <c r="W1466" s="54"/>
      <c r="X1466" s="54"/>
      <c r="Y1466" s="54"/>
      <c r="Z1466" s="54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  <c r="AL1466" s="54"/>
      <c r="AM1466" s="54"/>
      <c r="AN1466" s="54"/>
      <c r="AO1466" s="54"/>
      <c r="AP1466" s="54"/>
      <c r="AQ1466" s="54"/>
      <c r="AR1466" s="54"/>
      <c r="AS1466" s="54"/>
      <c r="AT1466" s="54"/>
      <c r="AU1466" s="54"/>
      <c r="AV1466" s="54"/>
      <c r="AW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4"/>
      <c r="BI1466" s="54"/>
      <c r="BJ1466" s="54"/>
      <c r="BK1466" s="54"/>
      <c r="BL1466" s="54"/>
      <c r="BM1466" s="54"/>
      <c r="BN1466" s="54"/>
      <c r="BO1466" s="54"/>
      <c r="BP1466" s="54"/>
      <c r="BQ1466" s="54"/>
      <c r="BR1466" s="54"/>
      <c r="BS1466" s="54"/>
      <c r="BT1466" s="54"/>
      <c r="BU1466" s="54"/>
      <c r="BV1466" s="54"/>
      <c r="BW1466" s="54"/>
      <c r="BX1466" s="54"/>
      <c r="BY1466" s="54"/>
      <c r="BZ1466" s="54"/>
      <c r="CA1466" s="54"/>
      <c r="CB1466" s="54"/>
      <c r="CC1466" s="54"/>
      <c r="CD1466" s="54"/>
      <c r="CE1466" s="54"/>
      <c r="CF1466" s="54"/>
      <c r="CG1466" s="54"/>
      <c r="CH1466" s="54"/>
      <c r="CI1466" s="54"/>
      <c r="CJ1466" s="54"/>
      <c r="CK1466" s="54"/>
      <c r="CL1466" s="54"/>
      <c r="CM1466" s="54"/>
      <c r="CN1466" s="54"/>
      <c r="CO1466" s="54"/>
      <c r="CP1466" s="54"/>
      <c r="CQ1466" s="54"/>
      <c r="CR1466" s="54"/>
      <c r="CS1466" s="54"/>
      <c r="CT1466" s="54"/>
      <c r="CU1466" s="54"/>
      <c r="CV1466" s="54"/>
      <c r="CW1466" s="54"/>
      <c r="CX1466" s="54"/>
      <c r="CY1466" s="54"/>
      <c r="CZ1466" s="54"/>
      <c r="DA1466" s="54"/>
      <c r="DB1466" s="54"/>
      <c r="DC1466" s="54"/>
      <c r="DD1466" s="54"/>
      <c r="DE1466" s="54"/>
      <c r="DF1466" s="54"/>
      <c r="DG1466" s="54"/>
      <c r="DH1466" s="54"/>
      <c r="DI1466" s="54"/>
      <c r="DJ1466" s="54"/>
      <c r="DK1466" s="54"/>
      <c r="DL1466" s="54"/>
      <c r="DM1466" s="54"/>
      <c r="DN1466" s="54"/>
      <c r="DO1466" s="54"/>
      <c r="DP1466" s="54"/>
      <c r="DQ1466" s="54"/>
      <c r="DR1466" s="54"/>
      <c r="DS1466" s="54"/>
      <c r="DT1466" s="54"/>
      <c r="DU1466" s="54"/>
      <c r="DV1466" s="54"/>
      <c r="DW1466" s="54"/>
      <c r="DX1466" s="54"/>
      <c r="DY1466" s="54"/>
      <c r="DZ1466" s="54"/>
      <c r="EA1466" s="54"/>
      <c r="EB1466" s="54"/>
      <c r="EC1466" s="54"/>
      <c r="ED1466" s="54"/>
      <c r="EE1466" s="54"/>
      <c r="EF1466" s="54"/>
      <c r="EG1466" s="54"/>
      <c r="EH1466" s="54"/>
      <c r="EI1466" s="54"/>
      <c r="EJ1466" s="54"/>
      <c r="EK1466" s="54"/>
      <c r="EL1466" s="54"/>
      <c r="EM1466" s="54"/>
      <c r="EN1466" s="54"/>
      <c r="EO1466" s="54"/>
      <c r="EP1466" s="54"/>
      <c r="EQ1466" s="54"/>
      <c r="ER1466" s="54"/>
      <c r="ES1466" s="54"/>
      <c r="ET1466" s="54"/>
      <c r="EU1466" s="54"/>
      <c r="EV1466" s="54"/>
      <c r="EW1466" s="54"/>
      <c r="EX1466" s="54"/>
      <c r="EY1466" s="54"/>
      <c r="EZ1466" s="54"/>
      <c r="FA1466" s="54"/>
      <c r="FB1466" s="54"/>
      <c r="FC1466" s="54"/>
      <c r="FD1466" s="54"/>
      <c r="FE1466" s="54"/>
      <c r="FF1466" s="54"/>
      <c r="FG1466" s="54"/>
      <c r="FH1466" s="54"/>
      <c r="FI1466" s="54"/>
      <c r="FJ1466" s="54"/>
      <c r="FK1466" s="54"/>
      <c r="FL1466" s="54"/>
      <c r="FM1466" s="54"/>
      <c r="FN1466" s="54"/>
      <c r="FO1466" s="54"/>
      <c r="FP1466" s="54"/>
      <c r="FQ1466" s="54"/>
      <c r="FR1466" s="54"/>
      <c r="FS1466" s="54"/>
      <c r="FT1466" s="54"/>
      <c r="FU1466" s="54"/>
      <c r="FV1466" s="54"/>
      <c r="FW1466" s="54"/>
      <c r="FX1466" s="54"/>
      <c r="FY1466" s="54"/>
      <c r="FZ1466" s="54"/>
      <c r="GA1466" s="54"/>
      <c r="GB1466" s="54"/>
      <c r="GC1466" s="54"/>
      <c r="GD1466" s="54"/>
      <c r="GE1466" s="54"/>
      <c r="GF1466" s="54"/>
      <c r="GG1466" s="54"/>
      <c r="GH1466" s="54"/>
      <c r="GI1466" s="54"/>
      <c r="GJ1466" s="54"/>
      <c r="GK1466" s="54"/>
      <c r="GL1466" s="54"/>
      <c r="GM1466" s="54"/>
      <c r="GN1466" s="54"/>
      <c r="GO1466" s="54"/>
      <c r="GP1466" s="54"/>
      <c r="GQ1466" s="54"/>
      <c r="GR1466" s="54"/>
      <c r="GS1466" s="54"/>
      <c r="GT1466" s="54"/>
      <c r="GU1466" s="54"/>
      <c r="GV1466" s="54"/>
      <c r="GW1466" s="54"/>
      <c r="GX1466" s="54"/>
      <c r="GY1466" s="54"/>
      <c r="GZ1466" s="54"/>
      <c r="HA1466" s="54"/>
      <c r="HB1466" s="54"/>
      <c r="HC1466" s="54"/>
      <c r="HD1466" s="54"/>
      <c r="HE1466" s="54"/>
      <c r="HF1466" s="54"/>
      <c r="HG1466" s="54"/>
      <c r="HH1466" s="54"/>
      <c r="HI1466" s="54"/>
      <c r="HJ1466" s="54"/>
      <c r="HK1466" s="54"/>
      <c r="HL1466" s="54"/>
      <c r="HM1466" s="54"/>
      <c r="HN1466" s="54"/>
      <c r="HO1466" s="54"/>
      <c r="HP1466" s="54"/>
      <c r="HQ1466" s="54"/>
      <c r="HR1466" s="54"/>
      <c r="HS1466" s="54"/>
      <c r="HT1466" s="54"/>
      <c r="HU1466" s="54"/>
      <c r="HV1466" s="54"/>
      <c r="HW1466" s="54"/>
      <c r="HX1466" s="54"/>
      <c r="HY1466" s="54"/>
      <c r="HZ1466" s="54"/>
      <c r="IA1466" s="54"/>
      <c r="IB1466" s="54"/>
      <c r="IC1466" s="54"/>
      <c r="ID1466" s="54"/>
      <c r="IE1466" s="54"/>
      <c r="IF1466" s="54"/>
      <c r="IG1466" s="54"/>
      <c r="IH1466" s="54"/>
      <c r="II1466" s="54"/>
      <c r="IJ1466" s="54"/>
      <c r="IK1466" s="54"/>
      <c r="IL1466" s="54"/>
      <c r="IM1466" s="54"/>
      <c r="IN1466" s="54"/>
      <c r="IO1466" s="54"/>
      <c r="IP1466" s="54"/>
      <c r="IQ1466" s="54"/>
      <c r="IR1466" s="54"/>
      <c r="IS1466" s="54"/>
      <c r="IT1466" s="54"/>
      <c r="IU1466" s="54"/>
      <c r="IV1466" s="54"/>
      <c r="IW1466" s="54"/>
      <c r="IX1466" s="54"/>
      <c r="IY1466" s="54"/>
      <c r="IZ1466" s="54"/>
      <c r="JA1466" s="16"/>
      <c r="JB1466" s="16"/>
      <c r="JC1466" s="16"/>
      <c r="JD1466" s="16"/>
    </row>
    <row r="1467" spans="1:264" s="6" customFormat="1" x14ac:dyDescent="0.25">
      <c r="A1467" s="55">
        <v>1463</v>
      </c>
      <c r="B1467" s="56">
        <f>ESTUDIANTES!B1467</f>
        <v>0</v>
      </c>
      <c r="C1467" s="56">
        <f>ESTUDIANTES!C1467</f>
        <v>0</v>
      </c>
      <c r="D1467" s="97">
        <f>ESTUDIANTES!D1467</f>
        <v>0</v>
      </c>
      <c r="E1467" s="97"/>
      <c r="F1467" s="97"/>
      <c r="G1467" s="97"/>
      <c r="H1467" s="57">
        <f>ESTUDIANTES!H1467</f>
        <v>0</v>
      </c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  <c r="T1467" s="54"/>
      <c r="U1467" s="54"/>
      <c r="V1467" s="54"/>
      <c r="W1467" s="54"/>
      <c r="X1467" s="54"/>
      <c r="Y1467" s="54"/>
      <c r="Z1467" s="54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  <c r="AL1467" s="54"/>
      <c r="AM1467" s="54"/>
      <c r="AN1467" s="54"/>
      <c r="AO1467" s="54"/>
      <c r="AP1467" s="54"/>
      <c r="AQ1467" s="54"/>
      <c r="AR1467" s="54"/>
      <c r="AS1467" s="54"/>
      <c r="AT1467" s="54"/>
      <c r="AU1467" s="54"/>
      <c r="AV1467" s="54"/>
      <c r="AW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4"/>
      <c r="BI1467" s="54"/>
      <c r="BJ1467" s="54"/>
      <c r="BK1467" s="54"/>
      <c r="BL1467" s="54"/>
      <c r="BM1467" s="54"/>
      <c r="BN1467" s="54"/>
      <c r="BO1467" s="54"/>
      <c r="BP1467" s="54"/>
      <c r="BQ1467" s="54"/>
      <c r="BR1467" s="54"/>
      <c r="BS1467" s="54"/>
      <c r="BT1467" s="54"/>
      <c r="BU1467" s="54"/>
      <c r="BV1467" s="54"/>
      <c r="BW1467" s="54"/>
      <c r="BX1467" s="54"/>
      <c r="BY1467" s="54"/>
      <c r="BZ1467" s="54"/>
      <c r="CA1467" s="54"/>
      <c r="CB1467" s="54"/>
      <c r="CC1467" s="54"/>
      <c r="CD1467" s="54"/>
      <c r="CE1467" s="54"/>
      <c r="CF1467" s="54"/>
      <c r="CG1467" s="54"/>
      <c r="CH1467" s="54"/>
      <c r="CI1467" s="54"/>
      <c r="CJ1467" s="54"/>
      <c r="CK1467" s="54"/>
      <c r="CL1467" s="54"/>
      <c r="CM1467" s="54"/>
      <c r="CN1467" s="54"/>
      <c r="CO1467" s="54"/>
      <c r="CP1467" s="54"/>
      <c r="CQ1467" s="54"/>
      <c r="CR1467" s="54"/>
      <c r="CS1467" s="54"/>
      <c r="CT1467" s="54"/>
      <c r="CU1467" s="54"/>
      <c r="CV1467" s="54"/>
      <c r="CW1467" s="54"/>
      <c r="CX1467" s="54"/>
      <c r="CY1467" s="54"/>
      <c r="CZ1467" s="54"/>
      <c r="DA1467" s="54"/>
      <c r="DB1467" s="54"/>
      <c r="DC1467" s="54"/>
      <c r="DD1467" s="54"/>
      <c r="DE1467" s="54"/>
      <c r="DF1467" s="54"/>
      <c r="DG1467" s="54"/>
      <c r="DH1467" s="54"/>
      <c r="DI1467" s="54"/>
      <c r="DJ1467" s="54"/>
      <c r="DK1467" s="54"/>
      <c r="DL1467" s="54"/>
      <c r="DM1467" s="54"/>
      <c r="DN1467" s="54"/>
      <c r="DO1467" s="54"/>
      <c r="DP1467" s="54"/>
      <c r="DQ1467" s="54"/>
      <c r="DR1467" s="54"/>
      <c r="DS1467" s="54"/>
      <c r="DT1467" s="54"/>
      <c r="DU1467" s="54"/>
      <c r="DV1467" s="54"/>
      <c r="DW1467" s="54"/>
      <c r="DX1467" s="54"/>
      <c r="DY1467" s="54"/>
      <c r="DZ1467" s="54"/>
      <c r="EA1467" s="54"/>
      <c r="EB1467" s="54"/>
      <c r="EC1467" s="54"/>
      <c r="ED1467" s="54"/>
      <c r="EE1467" s="54"/>
      <c r="EF1467" s="54"/>
      <c r="EG1467" s="54"/>
      <c r="EH1467" s="54"/>
      <c r="EI1467" s="54"/>
      <c r="EJ1467" s="54"/>
      <c r="EK1467" s="54"/>
      <c r="EL1467" s="54"/>
      <c r="EM1467" s="54"/>
      <c r="EN1467" s="54"/>
      <c r="EO1467" s="54"/>
      <c r="EP1467" s="54"/>
      <c r="EQ1467" s="54"/>
      <c r="ER1467" s="54"/>
      <c r="ES1467" s="54"/>
      <c r="ET1467" s="54"/>
      <c r="EU1467" s="54"/>
      <c r="EV1467" s="54"/>
      <c r="EW1467" s="54"/>
      <c r="EX1467" s="54"/>
      <c r="EY1467" s="54"/>
      <c r="EZ1467" s="54"/>
      <c r="FA1467" s="54"/>
      <c r="FB1467" s="54"/>
      <c r="FC1467" s="54"/>
      <c r="FD1467" s="54"/>
      <c r="FE1467" s="54"/>
      <c r="FF1467" s="54"/>
      <c r="FG1467" s="54"/>
      <c r="FH1467" s="54"/>
      <c r="FI1467" s="54"/>
      <c r="FJ1467" s="54"/>
      <c r="FK1467" s="54"/>
      <c r="FL1467" s="54"/>
      <c r="FM1467" s="54"/>
      <c r="FN1467" s="54"/>
      <c r="FO1467" s="54"/>
      <c r="FP1467" s="54"/>
      <c r="FQ1467" s="54"/>
      <c r="FR1467" s="54"/>
      <c r="FS1467" s="54"/>
      <c r="FT1467" s="54"/>
      <c r="FU1467" s="54"/>
      <c r="FV1467" s="54"/>
      <c r="FW1467" s="54"/>
      <c r="FX1467" s="54"/>
      <c r="FY1467" s="54"/>
      <c r="FZ1467" s="54"/>
      <c r="GA1467" s="54"/>
      <c r="GB1467" s="54"/>
      <c r="GC1467" s="54"/>
      <c r="GD1467" s="54"/>
      <c r="GE1467" s="54"/>
      <c r="GF1467" s="54"/>
      <c r="GG1467" s="54"/>
      <c r="GH1467" s="54"/>
      <c r="GI1467" s="54"/>
      <c r="GJ1467" s="54"/>
      <c r="GK1467" s="54"/>
      <c r="GL1467" s="54"/>
      <c r="GM1467" s="54"/>
      <c r="GN1467" s="54"/>
      <c r="GO1467" s="54"/>
      <c r="GP1467" s="54"/>
      <c r="GQ1467" s="54"/>
      <c r="GR1467" s="54"/>
      <c r="GS1467" s="54"/>
      <c r="GT1467" s="54"/>
      <c r="GU1467" s="54"/>
      <c r="GV1467" s="54"/>
      <c r="GW1467" s="54"/>
      <c r="GX1467" s="54"/>
      <c r="GY1467" s="54"/>
      <c r="GZ1467" s="54"/>
      <c r="HA1467" s="54"/>
      <c r="HB1467" s="54"/>
      <c r="HC1467" s="54"/>
      <c r="HD1467" s="54"/>
      <c r="HE1467" s="54"/>
      <c r="HF1467" s="54"/>
      <c r="HG1467" s="54"/>
      <c r="HH1467" s="54"/>
      <c r="HI1467" s="54"/>
      <c r="HJ1467" s="54"/>
      <c r="HK1467" s="54"/>
      <c r="HL1467" s="54"/>
      <c r="HM1467" s="54"/>
      <c r="HN1467" s="54"/>
      <c r="HO1467" s="54"/>
      <c r="HP1467" s="54"/>
      <c r="HQ1467" s="54"/>
      <c r="HR1467" s="54"/>
      <c r="HS1467" s="54"/>
      <c r="HT1467" s="54"/>
      <c r="HU1467" s="54"/>
      <c r="HV1467" s="54"/>
      <c r="HW1467" s="54"/>
      <c r="HX1467" s="54"/>
      <c r="HY1467" s="54"/>
      <c r="HZ1467" s="54"/>
      <c r="IA1467" s="54"/>
      <c r="IB1467" s="54"/>
      <c r="IC1467" s="54"/>
      <c r="ID1467" s="54"/>
      <c r="IE1467" s="54"/>
      <c r="IF1467" s="54"/>
      <c r="IG1467" s="54"/>
      <c r="IH1467" s="54"/>
      <c r="II1467" s="54"/>
      <c r="IJ1467" s="54"/>
      <c r="IK1467" s="54"/>
      <c r="IL1467" s="54"/>
      <c r="IM1467" s="54"/>
      <c r="IN1467" s="54"/>
      <c r="IO1467" s="54"/>
      <c r="IP1467" s="54"/>
      <c r="IQ1467" s="54"/>
      <c r="IR1467" s="54"/>
      <c r="IS1467" s="54"/>
      <c r="IT1467" s="54"/>
      <c r="IU1467" s="54"/>
      <c r="IV1467" s="54"/>
      <c r="IW1467" s="54"/>
      <c r="IX1467" s="54"/>
      <c r="IY1467" s="54"/>
      <c r="IZ1467" s="54"/>
      <c r="JA1467" s="16"/>
      <c r="JB1467" s="16"/>
      <c r="JC1467" s="16"/>
      <c r="JD1467" s="16"/>
    </row>
    <row r="1468" spans="1:264" s="6" customFormat="1" x14ac:dyDescent="0.25">
      <c r="A1468" s="55">
        <v>1464</v>
      </c>
      <c r="B1468" s="56">
        <f>ESTUDIANTES!B1468</f>
        <v>0</v>
      </c>
      <c r="C1468" s="56">
        <f>ESTUDIANTES!C1468</f>
        <v>0</v>
      </c>
      <c r="D1468" s="97">
        <f>ESTUDIANTES!D1468</f>
        <v>0</v>
      </c>
      <c r="E1468" s="97"/>
      <c r="F1468" s="97"/>
      <c r="G1468" s="97"/>
      <c r="H1468" s="57">
        <f>ESTUDIANTES!H1468</f>
        <v>0</v>
      </c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  <c r="T1468" s="54"/>
      <c r="U1468" s="54"/>
      <c r="V1468" s="54"/>
      <c r="W1468" s="54"/>
      <c r="X1468" s="54"/>
      <c r="Y1468" s="54"/>
      <c r="Z1468" s="54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  <c r="AL1468" s="54"/>
      <c r="AM1468" s="54"/>
      <c r="AN1468" s="54"/>
      <c r="AO1468" s="54"/>
      <c r="AP1468" s="54"/>
      <c r="AQ1468" s="54"/>
      <c r="AR1468" s="54"/>
      <c r="AS1468" s="54"/>
      <c r="AT1468" s="54"/>
      <c r="AU1468" s="54"/>
      <c r="AV1468" s="54"/>
      <c r="AW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4"/>
      <c r="BI1468" s="54"/>
      <c r="BJ1468" s="54"/>
      <c r="BK1468" s="54"/>
      <c r="BL1468" s="54"/>
      <c r="BM1468" s="54"/>
      <c r="BN1468" s="54"/>
      <c r="BO1468" s="54"/>
      <c r="BP1468" s="54"/>
      <c r="BQ1468" s="54"/>
      <c r="BR1468" s="54"/>
      <c r="BS1468" s="54"/>
      <c r="BT1468" s="54"/>
      <c r="BU1468" s="54"/>
      <c r="BV1468" s="54"/>
      <c r="BW1468" s="54"/>
      <c r="BX1468" s="54"/>
      <c r="BY1468" s="54"/>
      <c r="BZ1468" s="54"/>
      <c r="CA1468" s="54"/>
      <c r="CB1468" s="54"/>
      <c r="CC1468" s="54"/>
      <c r="CD1468" s="54"/>
      <c r="CE1468" s="54"/>
      <c r="CF1468" s="54"/>
      <c r="CG1468" s="54"/>
      <c r="CH1468" s="54"/>
      <c r="CI1468" s="54"/>
      <c r="CJ1468" s="54"/>
      <c r="CK1468" s="54"/>
      <c r="CL1468" s="54"/>
      <c r="CM1468" s="54"/>
      <c r="CN1468" s="54"/>
      <c r="CO1468" s="54"/>
      <c r="CP1468" s="54"/>
      <c r="CQ1468" s="54"/>
      <c r="CR1468" s="54"/>
      <c r="CS1468" s="54"/>
      <c r="CT1468" s="54"/>
      <c r="CU1468" s="54"/>
      <c r="CV1468" s="54"/>
      <c r="CW1468" s="54"/>
      <c r="CX1468" s="54"/>
      <c r="CY1468" s="54"/>
      <c r="CZ1468" s="54"/>
      <c r="DA1468" s="54"/>
      <c r="DB1468" s="54"/>
      <c r="DC1468" s="54"/>
      <c r="DD1468" s="54"/>
      <c r="DE1468" s="54"/>
      <c r="DF1468" s="54"/>
      <c r="DG1468" s="54"/>
      <c r="DH1468" s="54"/>
      <c r="DI1468" s="54"/>
      <c r="DJ1468" s="54"/>
      <c r="DK1468" s="54"/>
      <c r="DL1468" s="54"/>
      <c r="DM1468" s="54"/>
      <c r="DN1468" s="54"/>
      <c r="DO1468" s="54"/>
      <c r="DP1468" s="54"/>
      <c r="DQ1468" s="54"/>
      <c r="DR1468" s="54"/>
      <c r="DS1468" s="54"/>
      <c r="DT1468" s="54"/>
      <c r="DU1468" s="54"/>
      <c r="DV1468" s="54"/>
      <c r="DW1468" s="54"/>
      <c r="DX1468" s="54"/>
      <c r="DY1468" s="54"/>
      <c r="DZ1468" s="54"/>
      <c r="EA1468" s="54"/>
      <c r="EB1468" s="54"/>
      <c r="EC1468" s="54"/>
      <c r="ED1468" s="54"/>
      <c r="EE1468" s="54"/>
      <c r="EF1468" s="54"/>
      <c r="EG1468" s="54"/>
      <c r="EH1468" s="54"/>
      <c r="EI1468" s="54"/>
      <c r="EJ1468" s="54"/>
      <c r="EK1468" s="54"/>
      <c r="EL1468" s="54"/>
      <c r="EM1468" s="54"/>
      <c r="EN1468" s="54"/>
      <c r="EO1468" s="54"/>
      <c r="EP1468" s="54"/>
      <c r="EQ1468" s="54"/>
      <c r="ER1468" s="54"/>
      <c r="ES1468" s="54"/>
      <c r="ET1468" s="54"/>
      <c r="EU1468" s="54"/>
      <c r="EV1468" s="54"/>
      <c r="EW1468" s="54"/>
      <c r="EX1468" s="54"/>
      <c r="EY1468" s="54"/>
      <c r="EZ1468" s="54"/>
      <c r="FA1468" s="54"/>
      <c r="FB1468" s="54"/>
      <c r="FC1468" s="54"/>
      <c r="FD1468" s="54"/>
      <c r="FE1468" s="54"/>
      <c r="FF1468" s="54"/>
      <c r="FG1468" s="54"/>
      <c r="FH1468" s="54"/>
      <c r="FI1468" s="54"/>
      <c r="FJ1468" s="54"/>
      <c r="FK1468" s="54"/>
      <c r="FL1468" s="54"/>
      <c r="FM1468" s="54"/>
      <c r="FN1468" s="54"/>
      <c r="FO1468" s="54"/>
      <c r="FP1468" s="54"/>
      <c r="FQ1468" s="54"/>
      <c r="FR1468" s="54"/>
      <c r="FS1468" s="54"/>
      <c r="FT1468" s="54"/>
      <c r="FU1468" s="54"/>
      <c r="FV1468" s="54"/>
      <c r="FW1468" s="54"/>
      <c r="FX1468" s="54"/>
      <c r="FY1468" s="54"/>
      <c r="FZ1468" s="54"/>
      <c r="GA1468" s="54"/>
      <c r="GB1468" s="54"/>
      <c r="GC1468" s="54"/>
      <c r="GD1468" s="54"/>
      <c r="GE1468" s="54"/>
      <c r="GF1468" s="54"/>
      <c r="GG1468" s="54"/>
      <c r="GH1468" s="54"/>
      <c r="GI1468" s="54"/>
      <c r="GJ1468" s="54"/>
      <c r="GK1468" s="54"/>
      <c r="GL1468" s="54"/>
      <c r="GM1468" s="54"/>
      <c r="GN1468" s="54"/>
      <c r="GO1468" s="54"/>
      <c r="GP1468" s="54"/>
      <c r="GQ1468" s="54"/>
      <c r="GR1468" s="54"/>
      <c r="GS1468" s="54"/>
      <c r="GT1468" s="54"/>
      <c r="GU1468" s="54"/>
      <c r="GV1468" s="54"/>
      <c r="GW1468" s="54"/>
      <c r="GX1468" s="54"/>
      <c r="GY1468" s="54"/>
      <c r="GZ1468" s="54"/>
      <c r="HA1468" s="54"/>
      <c r="HB1468" s="54"/>
      <c r="HC1468" s="54"/>
      <c r="HD1468" s="54"/>
      <c r="HE1468" s="54"/>
      <c r="HF1468" s="54"/>
      <c r="HG1468" s="54"/>
      <c r="HH1468" s="54"/>
      <c r="HI1468" s="54"/>
      <c r="HJ1468" s="54"/>
      <c r="HK1468" s="54"/>
      <c r="HL1468" s="54"/>
      <c r="HM1468" s="54"/>
      <c r="HN1468" s="54"/>
      <c r="HO1468" s="54"/>
      <c r="HP1468" s="54"/>
      <c r="HQ1468" s="54"/>
      <c r="HR1468" s="54"/>
      <c r="HS1468" s="54"/>
      <c r="HT1468" s="54"/>
      <c r="HU1468" s="54"/>
      <c r="HV1468" s="54"/>
      <c r="HW1468" s="54"/>
      <c r="HX1468" s="54"/>
      <c r="HY1468" s="54"/>
      <c r="HZ1468" s="54"/>
      <c r="IA1468" s="54"/>
      <c r="IB1468" s="54"/>
      <c r="IC1468" s="54"/>
      <c r="ID1468" s="54"/>
      <c r="IE1468" s="54"/>
      <c r="IF1468" s="54"/>
      <c r="IG1468" s="54"/>
      <c r="IH1468" s="54"/>
      <c r="II1468" s="54"/>
      <c r="IJ1468" s="54"/>
      <c r="IK1468" s="54"/>
      <c r="IL1468" s="54"/>
      <c r="IM1468" s="54"/>
      <c r="IN1468" s="54"/>
      <c r="IO1468" s="54"/>
      <c r="IP1468" s="54"/>
      <c r="IQ1468" s="54"/>
      <c r="IR1468" s="54"/>
      <c r="IS1468" s="54"/>
      <c r="IT1468" s="54"/>
      <c r="IU1468" s="54"/>
      <c r="IV1468" s="54"/>
      <c r="IW1468" s="54"/>
      <c r="IX1468" s="54"/>
      <c r="IY1468" s="54"/>
      <c r="IZ1468" s="54"/>
      <c r="JA1468" s="16"/>
      <c r="JB1468" s="16"/>
      <c r="JC1468" s="16"/>
      <c r="JD1468" s="16"/>
    </row>
    <row r="1469" spans="1:264" s="6" customFormat="1" x14ac:dyDescent="0.25">
      <c r="A1469" s="55">
        <v>1465</v>
      </c>
      <c r="B1469" s="56">
        <f>ESTUDIANTES!B1469</f>
        <v>0</v>
      </c>
      <c r="C1469" s="56">
        <f>ESTUDIANTES!C1469</f>
        <v>0</v>
      </c>
      <c r="D1469" s="97">
        <f>ESTUDIANTES!D1469</f>
        <v>0</v>
      </c>
      <c r="E1469" s="97"/>
      <c r="F1469" s="97"/>
      <c r="G1469" s="97"/>
      <c r="H1469" s="57">
        <f>ESTUDIANTES!H1469</f>
        <v>0</v>
      </c>
      <c r="I1469" s="54"/>
      <c r="J1469" s="54"/>
      <c r="K1469" s="54"/>
      <c r="L1469" s="54"/>
      <c r="M1469" s="54"/>
      <c r="N1469" s="54"/>
      <c r="O1469" s="54"/>
      <c r="P1469" s="54"/>
      <c r="Q1469" s="54"/>
      <c r="R1469" s="54"/>
      <c r="S1469" s="54"/>
      <c r="T1469" s="54"/>
      <c r="U1469" s="54"/>
      <c r="V1469" s="54"/>
      <c r="W1469" s="54"/>
      <c r="X1469" s="54"/>
      <c r="Y1469" s="54"/>
      <c r="Z1469" s="54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  <c r="AL1469" s="54"/>
      <c r="AM1469" s="54"/>
      <c r="AN1469" s="54"/>
      <c r="AO1469" s="54"/>
      <c r="AP1469" s="54"/>
      <c r="AQ1469" s="54"/>
      <c r="AR1469" s="54"/>
      <c r="AS1469" s="54"/>
      <c r="AT1469" s="54"/>
      <c r="AU1469" s="54"/>
      <c r="AV1469" s="54"/>
      <c r="AW1469" s="54"/>
      <c r="AX1469" s="54"/>
      <c r="AY1469" s="54"/>
      <c r="AZ1469" s="54"/>
      <c r="BA1469" s="54"/>
      <c r="BB1469" s="54"/>
      <c r="BC1469" s="54"/>
      <c r="BD1469" s="54"/>
      <c r="BE1469" s="54"/>
      <c r="BF1469" s="54"/>
      <c r="BG1469" s="54"/>
      <c r="BH1469" s="54"/>
      <c r="BI1469" s="54"/>
      <c r="BJ1469" s="54"/>
      <c r="BK1469" s="54"/>
      <c r="BL1469" s="54"/>
      <c r="BM1469" s="54"/>
      <c r="BN1469" s="54"/>
      <c r="BO1469" s="54"/>
      <c r="BP1469" s="54"/>
      <c r="BQ1469" s="54"/>
      <c r="BR1469" s="54"/>
      <c r="BS1469" s="54"/>
      <c r="BT1469" s="54"/>
      <c r="BU1469" s="54"/>
      <c r="BV1469" s="54"/>
      <c r="BW1469" s="54"/>
      <c r="BX1469" s="54"/>
      <c r="BY1469" s="54"/>
      <c r="BZ1469" s="54"/>
      <c r="CA1469" s="54"/>
      <c r="CB1469" s="54"/>
      <c r="CC1469" s="54"/>
      <c r="CD1469" s="54"/>
      <c r="CE1469" s="54"/>
      <c r="CF1469" s="54"/>
      <c r="CG1469" s="54"/>
      <c r="CH1469" s="54"/>
      <c r="CI1469" s="54"/>
      <c r="CJ1469" s="54"/>
      <c r="CK1469" s="54"/>
      <c r="CL1469" s="54"/>
      <c r="CM1469" s="54"/>
      <c r="CN1469" s="54"/>
      <c r="CO1469" s="54"/>
      <c r="CP1469" s="54"/>
      <c r="CQ1469" s="54"/>
      <c r="CR1469" s="54"/>
      <c r="CS1469" s="54"/>
      <c r="CT1469" s="54"/>
      <c r="CU1469" s="54"/>
      <c r="CV1469" s="54"/>
      <c r="CW1469" s="54"/>
      <c r="CX1469" s="54"/>
      <c r="CY1469" s="54"/>
      <c r="CZ1469" s="54"/>
      <c r="DA1469" s="54"/>
      <c r="DB1469" s="54"/>
      <c r="DC1469" s="54"/>
      <c r="DD1469" s="54"/>
      <c r="DE1469" s="54"/>
      <c r="DF1469" s="54"/>
      <c r="DG1469" s="54"/>
      <c r="DH1469" s="54"/>
      <c r="DI1469" s="54"/>
      <c r="DJ1469" s="54"/>
      <c r="DK1469" s="54"/>
      <c r="DL1469" s="54"/>
      <c r="DM1469" s="54"/>
      <c r="DN1469" s="54"/>
      <c r="DO1469" s="54"/>
      <c r="DP1469" s="54"/>
      <c r="DQ1469" s="54"/>
      <c r="DR1469" s="54"/>
      <c r="DS1469" s="54"/>
      <c r="DT1469" s="54"/>
      <c r="DU1469" s="54"/>
      <c r="DV1469" s="54"/>
      <c r="DW1469" s="54"/>
      <c r="DX1469" s="54"/>
      <c r="DY1469" s="54"/>
      <c r="DZ1469" s="54"/>
      <c r="EA1469" s="54"/>
      <c r="EB1469" s="54"/>
      <c r="EC1469" s="54"/>
      <c r="ED1469" s="54"/>
      <c r="EE1469" s="54"/>
      <c r="EF1469" s="54"/>
      <c r="EG1469" s="54"/>
      <c r="EH1469" s="54"/>
      <c r="EI1469" s="54"/>
      <c r="EJ1469" s="54"/>
      <c r="EK1469" s="54"/>
      <c r="EL1469" s="54"/>
      <c r="EM1469" s="54"/>
      <c r="EN1469" s="54"/>
      <c r="EO1469" s="54"/>
      <c r="EP1469" s="54"/>
      <c r="EQ1469" s="54"/>
      <c r="ER1469" s="54"/>
      <c r="ES1469" s="54"/>
      <c r="ET1469" s="54"/>
      <c r="EU1469" s="54"/>
      <c r="EV1469" s="54"/>
      <c r="EW1469" s="54"/>
      <c r="EX1469" s="54"/>
      <c r="EY1469" s="54"/>
      <c r="EZ1469" s="54"/>
      <c r="FA1469" s="54"/>
      <c r="FB1469" s="54"/>
      <c r="FC1469" s="54"/>
      <c r="FD1469" s="54"/>
      <c r="FE1469" s="54"/>
      <c r="FF1469" s="54"/>
      <c r="FG1469" s="54"/>
      <c r="FH1469" s="54"/>
      <c r="FI1469" s="54"/>
      <c r="FJ1469" s="54"/>
      <c r="FK1469" s="54"/>
      <c r="FL1469" s="54"/>
      <c r="FM1469" s="54"/>
      <c r="FN1469" s="54"/>
      <c r="FO1469" s="54"/>
      <c r="FP1469" s="54"/>
      <c r="FQ1469" s="54"/>
      <c r="FR1469" s="54"/>
      <c r="FS1469" s="54"/>
      <c r="FT1469" s="54"/>
      <c r="FU1469" s="54"/>
      <c r="FV1469" s="54"/>
      <c r="FW1469" s="54"/>
      <c r="FX1469" s="54"/>
      <c r="FY1469" s="54"/>
      <c r="FZ1469" s="54"/>
      <c r="GA1469" s="54"/>
      <c r="GB1469" s="54"/>
      <c r="GC1469" s="54"/>
      <c r="GD1469" s="54"/>
      <c r="GE1469" s="54"/>
      <c r="GF1469" s="54"/>
      <c r="GG1469" s="54"/>
      <c r="GH1469" s="54"/>
      <c r="GI1469" s="54"/>
      <c r="GJ1469" s="54"/>
      <c r="GK1469" s="54"/>
      <c r="GL1469" s="54"/>
      <c r="GM1469" s="54"/>
      <c r="GN1469" s="54"/>
      <c r="GO1469" s="54"/>
      <c r="GP1469" s="54"/>
      <c r="GQ1469" s="54"/>
      <c r="GR1469" s="54"/>
      <c r="GS1469" s="54"/>
      <c r="GT1469" s="54"/>
      <c r="GU1469" s="54"/>
      <c r="GV1469" s="54"/>
      <c r="GW1469" s="54"/>
      <c r="GX1469" s="54"/>
      <c r="GY1469" s="54"/>
      <c r="GZ1469" s="54"/>
      <c r="HA1469" s="54"/>
      <c r="HB1469" s="54"/>
      <c r="HC1469" s="54"/>
      <c r="HD1469" s="54"/>
      <c r="HE1469" s="54"/>
      <c r="HF1469" s="54"/>
      <c r="HG1469" s="54"/>
      <c r="HH1469" s="54"/>
      <c r="HI1469" s="54"/>
      <c r="HJ1469" s="54"/>
      <c r="HK1469" s="54"/>
      <c r="HL1469" s="54"/>
      <c r="HM1469" s="54"/>
      <c r="HN1469" s="54"/>
      <c r="HO1469" s="54"/>
      <c r="HP1469" s="54"/>
      <c r="HQ1469" s="54"/>
      <c r="HR1469" s="54"/>
      <c r="HS1469" s="54"/>
      <c r="HT1469" s="54"/>
      <c r="HU1469" s="54"/>
      <c r="HV1469" s="54"/>
      <c r="HW1469" s="54"/>
      <c r="HX1469" s="54"/>
      <c r="HY1469" s="54"/>
      <c r="HZ1469" s="54"/>
      <c r="IA1469" s="54"/>
      <c r="IB1469" s="54"/>
      <c r="IC1469" s="54"/>
      <c r="ID1469" s="54"/>
      <c r="IE1469" s="54"/>
      <c r="IF1469" s="54"/>
      <c r="IG1469" s="54"/>
      <c r="IH1469" s="54"/>
      <c r="II1469" s="54"/>
      <c r="IJ1469" s="54"/>
      <c r="IK1469" s="54"/>
      <c r="IL1469" s="54"/>
      <c r="IM1469" s="54"/>
      <c r="IN1469" s="54"/>
      <c r="IO1469" s="54"/>
      <c r="IP1469" s="54"/>
      <c r="IQ1469" s="54"/>
      <c r="IR1469" s="54"/>
      <c r="IS1469" s="54"/>
      <c r="IT1469" s="54"/>
      <c r="IU1469" s="54"/>
      <c r="IV1469" s="54"/>
      <c r="IW1469" s="54"/>
      <c r="IX1469" s="54"/>
      <c r="IY1469" s="54"/>
      <c r="IZ1469" s="54"/>
      <c r="JA1469" s="16"/>
      <c r="JB1469" s="16"/>
      <c r="JC1469" s="16"/>
      <c r="JD1469" s="16"/>
    </row>
    <row r="1470" spans="1:264" s="6" customFormat="1" x14ac:dyDescent="0.25">
      <c r="A1470" s="55">
        <v>1466</v>
      </c>
      <c r="B1470" s="56">
        <f>ESTUDIANTES!B1470</f>
        <v>0</v>
      </c>
      <c r="C1470" s="56">
        <f>ESTUDIANTES!C1470</f>
        <v>0</v>
      </c>
      <c r="D1470" s="97">
        <f>ESTUDIANTES!D1470</f>
        <v>0</v>
      </c>
      <c r="E1470" s="97"/>
      <c r="F1470" s="97"/>
      <c r="G1470" s="97"/>
      <c r="H1470" s="57">
        <f>ESTUDIANTES!H1470</f>
        <v>0</v>
      </c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  <c r="T1470" s="54"/>
      <c r="U1470" s="54"/>
      <c r="V1470" s="54"/>
      <c r="W1470" s="54"/>
      <c r="X1470" s="54"/>
      <c r="Y1470" s="54"/>
      <c r="Z1470" s="54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  <c r="AL1470" s="54"/>
      <c r="AM1470" s="54"/>
      <c r="AN1470" s="54"/>
      <c r="AO1470" s="54"/>
      <c r="AP1470" s="54"/>
      <c r="AQ1470" s="54"/>
      <c r="AR1470" s="54"/>
      <c r="AS1470" s="54"/>
      <c r="AT1470" s="54"/>
      <c r="AU1470" s="54"/>
      <c r="AV1470" s="54"/>
      <c r="AW1470" s="54"/>
      <c r="AX1470" s="54"/>
      <c r="AY1470" s="54"/>
      <c r="AZ1470" s="54"/>
      <c r="BA1470" s="54"/>
      <c r="BB1470" s="54"/>
      <c r="BC1470" s="54"/>
      <c r="BD1470" s="54"/>
      <c r="BE1470" s="54"/>
      <c r="BF1470" s="54"/>
      <c r="BG1470" s="54"/>
      <c r="BH1470" s="54"/>
      <c r="BI1470" s="54"/>
      <c r="BJ1470" s="54"/>
      <c r="BK1470" s="54"/>
      <c r="BL1470" s="54"/>
      <c r="BM1470" s="54"/>
      <c r="BN1470" s="54"/>
      <c r="BO1470" s="54"/>
      <c r="BP1470" s="54"/>
      <c r="BQ1470" s="54"/>
      <c r="BR1470" s="54"/>
      <c r="BS1470" s="54"/>
      <c r="BT1470" s="54"/>
      <c r="BU1470" s="54"/>
      <c r="BV1470" s="54"/>
      <c r="BW1470" s="54"/>
      <c r="BX1470" s="54"/>
      <c r="BY1470" s="54"/>
      <c r="BZ1470" s="54"/>
      <c r="CA1470" s="54"/>
      <c r="CB1470" s="54"/>
      <c r="CC1470" s="54"/>
      <c r="CD1470" s="54"/>
      <c r="CE1470" s="54"/>
      <c r="CF1470" s="54"/>
      <c r="CG1470" s="54"/>
      <c r="CH1470" s="54"/>
      <c r="CI1470" s="54"/>
      <c r="CJ1470" s="54"/>
      <c r="CK1470" s="54"/>
      <c r="CL1470" s="54"/>
      <c r="CM1470" s="54"/>
      <c r="CN1470" s="54"/>
      <c r="CO1470" s="54"/>
      <c r="CP1470" s="54"/>
      <c r="CQ1470" s="54"/>
      <c r="CR1470" s="54"/>
      <c r="CS1470" s="54"/>
      <c r="CT1470" s="54"/>
      <c r="CU1470" s="54"/>
      <c r="CV1470" s="54"/>
      <c r="CW1470" s="54"/>
      <c r="CX1470" s="54"/>
      <c r="CY1470" s="54"/>
      <c r="CZ1470" s="54"/>
      <c r="DA1470" s="54"/>
      <c r="DB1470" s="54"/>
      <c r="DC1470" s="54"/>
      <c r="DD1470" s="54"/>
      <c r="DE1470" s="54"/>
      <c r="DF1470" s="54"/>
      <c r="DG1470" s="54"/>
      <c r="DH1470" s="54"/>
      <c r="DI1470" s="54"/>
      <c r="DJ1470" s="54"/>
      <c r="DK1470" s="54"/>
      <c r="DL1470" s="54"/>
      <c r="DM1470" s="54"/>
      <c r="DN1470" s="54"/>
      <c r="DO1470" s="54"/>
      <c r="DP1470" s="54"/>
      <c r="DQ1470" s="54"/>
      <c r="DR1470" s="54"/>
      <c r="DS1470" s="54"/>
      <c r="DT1470" s="54"/>
      <c r="DU1470" s="54"/>
      <c r="DV1470" s="54"/>
      <c r="DW1470" s="54"/>
      <c r="DX1470" s="54"/>
      <c r="DY1470" s="54"/>
      <c r="DZ1470" s="54"/>
      <c r="EA1470" s="54"/>
      <c r="EB1470" s="54"/>
      <c r="EC1470" s="54"/>
      <c r="ED1470" s="54"/>
      <c r="EE1470" s="54"/>
      <c r="EF1470" s="54"/>
      <c r="EG1470" s="54"/>
      <c r="EH1470" s="54"/>
      <c r="EI1470" s="54"/>
      <c r="EJ1470" s="54"/>
      <c r="EK1470" s="54"/>
      <c r="EL1470" s="54"/>
      <c r="EM1470" s="54"/>
      <c r="EN1470" s="54"/>
      <c r="EO1470" s="54"/>
      <c r="EP1470" s="54"/>
      <c r="EQ1470" s="54"/>
      <c r="ER1470" s="54"/>
      <c r="ES1470" s="54"/>
      <c r="ET1470" s="54"/>
      <c r="EU1470" s="54"/>
      <c r="EV1470" s="54"/>
      <c r="EW1470" s="54"/>
      <c r="EX1470" s="54"/>
      <c r="EY1470" s="54"/>
      <c r="EZ1470" s="54"/>
      <c r="FA1470" s="54"/>
      <c r="FB1470" s="54"/>
      <c r="FC1470" s="54"/>
      <c r="FD1470" s="54"/>
      <c r="FE1470" s="54"/>
      <c r="FF1470" s="54"/>
      <c r="FG1470" s="54"/>
      <c r="FH1470" s="54"/>
      <c r="FI1470" s="54"/>
      <c r="FJ1470" s="54"/>
      <c r="FK1470" s="54"/>
      <c r="FL1470" s="54"/>
      <c r="FM1470" s="54"/>
      <c r="FN1470" s="54"/>
      <c r="FO1470" s="54"/>
      <c r="FP1470" s="54"/>
      <c r="FQ1470" s="54"/>
      <c r="FR1470" s="54"/>
      <c r="FS1470" s="54"/>
      <c r="FT1470" s="54"/>
      <c r="FU1470" s="54"/>
      <c r="FV1470" s="54"/>
      <c r="FW1470" s="54"/>
      <c r="FX1470" s="54"/>
      <c r="FY1470" s="54"/>
      <c r="FZ1470" s="54"/>
      <c r="GA1470" s="54"/>
      <c r="GB1470" s="54"/>
      <c r="GC1470" s="54"/>
      <c r="GD1470" s="54"/>
      <c r="GE1470" s="54"/>
      <c r="GF1470" s="54"/>
      <c r="GG1470" s="54"/>
      <c r="GH1470" s="54"/>
      <c r="GI1470" s="54"/>
      <c r="GJ1470" s="54"/>
      <c r="GK1470" s="54"/>
      <c r="GL1470" s="54"/>
      <c r="GM1470" s="54"/>
      <c r="GN1470" s="54"/>
      <c r="GO1470" s="54"/>
      <c r="GP1470" s="54"/>
      <c r="GQ1470" s="54"/>
      <c r="GR1470" s="54"/>
      <c r="GS1470" s="54"/>
      <c r="GT1470" s="54"/>
      <c r="GU1470" s="54"/>
      <c r="GV1470" s="54"/>
      <c r="GW1470" s="54"/>
      <c r="GX1470" s="54"/>
      <c r="GY1470" s="54"/>
      <c r="GZ1470" s="54"/>
      <c r="HA1470" s="54"/>
      <c r="HB1470" s="54"/>
      <c r="HC1470" s="54"/>
      <c r="HD1470" s="54"/>
      <c r="HE1470" s="54"/>
      <c r="HF1470" s="54"/>
      <c r="HG1470" s="54"/>
      <c r="HH1470" s="54"/>
      <c r="HI1470" s="54"/>
      <c r="HJ1470" s="54"/>
      <c r="HK1470" s="54"/>
      <c r="HL1470" s="54"/>
      <c r="HM1470" s="54"/>
      <c r="HN1470" s="54"/>
      <c r="HO1470" s="54"/>
      <c r="HP1470" s="54"/>
      <c r="HQ1470" s="54"/>
      <c r="HR1470" s="54"/>
      <c r="HS1470" s="54"/>
      <c r="HT1470" s="54"/>
      <c r="HU1470" s="54"/>
      <c r="HV1470" s="54"/>
      <c r="HW1470" s="54"/>
      <c r="HX1470" s="54"/>
      <c r="HY1470" s="54"/>
      <c r="HZ1470" s="54"/>
      <c r="IA1470" s="54"/>
      <c r="IB1470" s="54"/>
      <c r="IC1470" s="54"/>
      <c r="ID1470" s="54"/>
      <c r="IE1470" s="54"/>
      <c r="IF1470" s="54"/>
      <c r="IG1470" s="54"/>
      <c r="IH1470" s="54"/>
      <c r="II1470" s="54"/>
      <c r="IJ1470" s="54"/>
      <c r="IK1470" s="54"/>
      <c r="IL1470" s="54"/>
      <c r="IM1470" s="54"/>
      <c r="IN1470" s="54"/>
      <c r="IO1470" s="54"/>
      <c r="IP1470" s="54"/>
      <c r="IQ1470" s="54"/>
      <c r="IR1470" s="54"/>
      <c r="IS1470" s="54"/>
      <c r="IT1470" s="54"/>
      <c r="IU1470" s="54"/>
      <c r="IV1470" s="54"/>
      <c r="IW1470" s="54"/>
      <c r="IX1470" s="54"/>
      <c r="IY1470" s="54"/>
      <c r="IZ1470" s="54"/>
      <c r="JA1470" s="16"/>
      <c r="JB1470" s="16"/>
      <c r="JC1470" s="16"/>
      <c r="JD1470" s="16"/>
    </row>
    <row r="1471" spans="1:264" s="6" customFormat="1" x14ac:dyDescent="0.25">
      <c r="A1471" s="55">
        <v>1467</v>
      </c>
      <c r="B1471" s="56">
        <f>ESTUDIANTES!B1471</f>
        <v>0</v>
      </c>
      <c r="C1471" s="56">
        <f>ESTUDIANTES!C1471</f>
        <v>0</v>
      </c>
      <c r="D1471" s="97">
        <f>ESTUDIANTES!D1471</f>
        <v>0</v>
      </c>
      <c r="E1471" s="97"/>
      <c r="F1471" s="97"/>
      <c r="G1471" s="97"/>
      <c r="H1471" s="57">
        <f>ESTUDIANTES!H1471</f>
        <v>0</v>
      </c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  <c r="T1471" s="54"/>
      <c r="U1471" s="54"/>
      <c r="V1471" s="54"/>
      <c r="W1471" s="54"/>
      <c r="X1471" s="54"/>
      <c r="Y1471" s="54"/>
      <c r="Z1471" s="54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  <c r="AL1471" s="54"/>
      <c r="AM1471" s="54"/>
      <c r="AN1471" s="54"/>
      <c r="AO1471" s="54"/>
      <c r="AP1471" s="54"/>
      <c r="AQ1471" s="54"/>
      <c r="AR1471" s="54"/>
      <c r="AS1471" s="54"/>
      <c r="AT1471" s="54"/>
      <c r="AU1471" s="54"/>
      <c r="AV1471" s="54"/>
      <c r="AW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4"/>
      <c r="BI1471" s="54"/>
      <c r="BJ1471" s="54"/>
      <c r="BK1471" s="54"/>
      <c r="BL1471" s="54"/>
      <c r="BM1471" s="54"/>
      <c r="BN1471" s="54"/>
      <c r="BO1471" s="54"/>
      <c r="BP1471" s="54"/>
      <c r="BQ1471" s="54"/>
      <c r="BR1471" s="54"/>
      <c r="BS1471" s="54"/>
      <c r="BT1471" s="54"/>
      <c r="BU1471" s="54"/>
      <c r="BV1471" s="54"/>
      <c r="BW1471" s="54"/>
      <c r="BX1471" s="54"/>
      <c r="BY1471" s="54"/>
      <c r="BZ1471" s="54"/>
      <c r="CA1471" s="54"/>
      <c r="CB1471" s="54"/>
      <c r="CC1471" s="54"/>
      <c r="CD1471" s="54"/>
      <c r="CE1471" s="54"/>
      <c r="CF1471" s="54"/>
      <c r="CG1471" s="54"/>
      <c r="CH1471" s="54"/>
      <c r="CI1471" s="54"/>
      <c r="CJ1471" s="54"/>
      <c r="CK1471" s="54"/>
      <c r="CL1471" s="54"/>
      <c r="CM1471" s="54"/>
      <c r="CN1471" s="54"/>
      <c r="CO1471" s="54"/>
      <c r="CP1471" s="54"/>
      <c r="CQ1471" s="54"/>
      <c r="CR1471" s="54"/>
      <c r="CS1471" s="54"/>
      <c r="CT1471" s="54"/>
      <c r="CU1471" s="54"/>
      <c r="CV1471" s="54"/>
      <c r="CW1471" s="54"/>
      <c r="CX1471" s="54"/>
      <c r="CY1471" s="54"/>
      <c r="CZ1471" s="54"/>
      <c r="DA1471" s="54"/>
      <c r="DB1471" s="54"/>
      <c r="DC1471" s="54"/>
      <c r="DD1471" s="54"/>
      <c r="DE1471" s="54"/>
      <c r="DF1471" s="54"/>
      <c r="DG1471" s="54"/>
      <c r="DH1471" s="54"/>
      <c r="DI1471" s="54"/>
      <c r="DJ1471" s="54"/>
      <c r="DK1471" s="54"/>
      <c r="DL1471" s="54"/>
      <c r="DM1471" s="54"/>
      <c r="DN1471" s="54"/>
      <c r="DO1471" s="54"/>
      <c r="DP1471" s="54"/>
      <c r="DQ1471" s="54"/>
      <c r="DR1471" s="54"/>
      <c r="DS1471" s="54"/>
      <c r="DT1471" s="54"/>
      <c r="DU1471" s="54"/>
      <c r="DV1471" s="54"/>
      <c r="DW1471" s="54"/>
      <c r="DX1471" s="54"/>
      <c r="DY1471" s="54"/>
      <c r="DZ1471" s="54"/>
      <c r="EA1471" s="54"/>
      <c r="EB1471" s="54"/>
      <c r="EC1471" s="54"/>
      <c r="ED1471" s="54"/>
      <c r="EE1471" s="54"/>
      <c r="EF1471" s="54"/>
      <c r="EG1471" s="54"/>
      <c r="EH1471" s="54"/>
      <c r="EI1471" s="54"/>
      <c r="EJ1471" s="54"/>
      <c r="EK1471" s="54"/>
      <c r="EL1471" s="54"/>
      <c r="EM1471" s="54"/>
      <c r="EN1471" s="54"/>
      <c r="EO1471" s="54"/>
      <c r="EP1471" s="54"/>
      <c r="EQ1471" s="54"/>
      <c r="ER1471" s="54"/>
      <c r="ES1471" s="54"/>
      <c r="ET1471" s="54"/>
      <c r="EU1471" s="54"/>
      <c r="EV1471" s="54"/>
      <c r="EW1471" s="54"/>
      <c r="EX1471" s="54"/>
      <c r="EY1471" s="54"/>
      <c r="EZ1471" s="54"/>
      <c r="FA1471" s="54"/>
      <c r="FB1471" s="54"/>
      <c r="FC1471" s="54"/>
      <c r="FD1471" s="54"/>
      <c r="FE1471" s="54"/>
      <c r="FF1471" s="54"/>
      <c r="FG1471" s="54"/>
      <c r="FH1471" s="54"/>
      <c r="FI1471" s="54"/>
      <c r="FJ1471" s="54"/>
      <c r="FK1471" s="54"/>
      <c r="FL1471" s="54"/>
      <c r="FM1471" s="54"/>
      <c r="FN1471" s="54"/>
      <c r="FO1471" s="54"/>
      <c r="FP1471" s="54"/>
      <c r="FQ1471" s="54"/>
      <c r="FR1471" s="54"/>
      <c r="FS1471" s="54"/>
      <c r="FT1471" s="54"/>
      <c r="FU1471" s="54"/>
      <c r="FV1471" s="54"/>
      <c r="FW1471" s="54"/>
      <c r="FX1471" s="54"/>
      <c r="FY1471" s="54"/>
      <c r="FZ1471" s="54"/>
      <c r="GA1471" s="54"/>
      <c r="GB1471" s="54"/>
      <c r="GC1471" s="54"/>
      <c r="GD1471" s="54"/>
      <c r="GE1471" s="54"/>
      <c r="GF1471" s="54"/>
      <c r="GG1471" s="54"/>
      <c r="GH1471" s="54"/>
      <c r="GI1471" s="54"/>
      <c r="GJ1471" s="54"/>
      <c r="GK1471" s="54"/>
      <c r="GL1471" s="54"/>
      <c r="GM1471" s="54"/>
      <c r="GN1471" s="54"/>
      <c r="GO1471" s="54"/>
      <c r="GP1471" s="54"/>
      <c r="GQ1471" s="54"/>
      <c r="GR1471" s="54"/>
      <c r="GS1471" s="54"/>
      <c r="GT1471" s="54"/>
      <c r="GU1471" s="54"/>
      <c r="GV1471" s="54"/>
      <c r="GW1471" s="54"/>
      <c r="GX1471" s="54"/>
      <c r="GY1471" s="54"/>
      <c r="GZ1471" s="54"/>
      <c r="HA1471" s="54"/>
      <c r="HB1471" s="54"/>
      <c r="HC1471" s="54"/>
      <c r="HD1471" s="54"/>
      <c r="HE1471" s="54"/>
      <c r="HF1471" s="54"/>
      <c r="HG1471" s="54"/>
      <c r="HH1471" s="54"/>
      <c r="HI1471" s="54"/>
      <c r="HJ1471" s="54"/>
      <c r="HK1471" s="54"/>
      <c r="HL1471" s="54"/>
      <c r="HM1471" s="54"/>
      <c r="HN1471" s="54"/>
      <c r="HO1471" s="54"/>
      <c r="HP1471" s="54"/>
      <c r="HQ1471" s="54"/>
      <c r="HR1471" s="54"/>
      <c r="HS1471" s="54"/>
      <c r="HT1471" s="54"/>
      <c r="HU1471" s="54"/>
      <c r="HV1471" s="54"/>
      <c r="HW1471" s="54"/>
      <c r="HX1471" s="54"/>
      <c r="HY1471" s="54"/>
      <c r="HZ1471" s="54"/>
      <c r="IA1471" s="54"/>
      <c r="IB1471" s="54"/>
      <c r="IC1471" s="54"/>
      <c r="ID1471" s="54"/>
      <c r="IE1471" s="54"/>
      <c r="IF1471" s="54"/>
      <c r="IG1471" s="54"/>
      <c r="IH1471" s="54"/>
      <c r="II1471" s="54"/>
      <c r="IJ1471" s="54"/>
      <c r="IK1471" s="54"/>
      <c r="IL1471" s="54"/>
      <c r="IM1471" s="54"/>
      <c r="IN1471" s="54"/>
      <c r="IO1471" s="54"/>
      <c r="IP1471" s="54"/>
      <c r="IQ1471" s="54"/>
      <c r="IR1471" s="54"/>
      <c r="IS1471" s="54"/>
      <c r="IT1471" s="54"/>
      <c r="IU1471" s="54"/>
      <c r="IV1471" s="54"/>
      <c r="IW1471" s="54"/>
      <c r="IX1471" s="54"/>
      <c r="IY1471" s="54"/>
      <c r="IZ1471" s="54"/>
      <c r="JA1471" s="16"/>
      <c r="JB1471" s="16"/>
      <c r="JC1471" s="16"/>
      <c r="JD1471" s="16"/>
    </row>
    <row r="1472" spans="1:264" s="6" customFormat="1" x14ac:dyDescent="0.25">
      <c r="A1472" s="55">
        <v>1468</v>
      </c>
      <c r="B1472" s="56">
        <f>ESTUDIANTES!B1472</f>
        <v>0</v>
      </c>
      <c r="C1472" s="56">
        <f>ESTUDIANTES!C1472</f>
        <v>0</v>
      </c>
      <c r="D1472" s="97">
        <f>ESTUDIANTES!D1472</f>
        <v>0</v>
      </c>
      <c r="E1472" s="97"/>
      <c r="F1472" s="97"/>
      <c r="G1472" s="97"/>
      <c r="H1472" s="57">
        <f>ESTUDIANTES!H1472</f>
        <v>0</v>
      </c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  <c r="T1472" s="54"/>
      <c r="U1472" s="54"/>
      <c r="V1472" s="54"/>
      <c r="W1472" s="54"/>
      <c r="X1472" s="54"/>
      <c r="Y1472" s="54"/>
      <c r="Z1472" s="54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  <c r="AL1472" s="54"/>
      <c r="AM1472" s="54"/>
      <c r="AN1472" s="54"/>
      <c r="AO1472" s="54"/>
      <c r="AP1472" s="54"/>
      <c r="AQ1472" s="54"/>
      <c r="AR1472" s="54"/>
      <c r="AS1472" s="54"/>
      <c r="AT1472" s="54"/>
      <c r="AU1472" s="54"/>
      <c r="AV1472" s="54"/>
      <c r="AW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4"/>
      <c r="BI1472" s="54"/>
      <c r="BJ1472" s="54"/>
      <c r="BK1472" s="54"/>
      <c r="BL1472" s="54"/>
      <c r="BM1472" s="54"/>
      <c r="BN1472" s="54"/>
      <c r="BO1472" s="54"/>
      <c r="BP1472" s="54"/>
      <c r="BQ1472" s="54"/>
      <c r="BR1472" s="54"/>
      <c r="BS1472" s="54"/>
      <c r="BT1472" s="54"/>
      <c r="BU1472" s="54"/>
      <c r="BV1472" s="54"/>
      <c r="BW1472" s="54"/>
      <c r="BX1472" s="54"/>
      <c r="BY1472" s="54"/>
      <c r="BZ1472" s="54"/>
      <c r="CA1472" s="54"/>
      <c r="CB1472" s="54"/>
      <c r="CC1472" s="54"/>
      <c r="CD1472" s="54"/>
      <c r="CE1472" s="54"/>
      <c r="CF1472" s="54"/>
      <c r="CG1472" s="54"/>
      <c r="CH1472" s="54"/>
      <c r="CI1472" s="54"/>
      <c r="CJ1472" s="54"/>
      <c r="CK1472" s="54"/>
      <c r="CL1472" s="54"/>
      <c r="CM1472" s="54"/>
      <c r="CN1472" s="54"/>
      <c r="CO1472" s="54"/>
      <c r="CP1472" s="54"/>
      <c r="CQ1472" s="54"/>
      <c r="CR1472" s="54"/>
      <c r="CS1472" s="54"/>
      <c r="CT1472" s="54"/>
      <c r="CU1472" s="54"/>
      <c r="CV1472" s="54"/>
      <c r="CW1472" s="54"/>
      <c r="CX1472" s="54"/>
      <c r="CY1472" s="54"/>
      <c r="CZ1472" s="54"/>
      <c r="DA1472" s="54"/>
      <c r="DB1472" s="54"/>
      <c r="DC1472" s="54"/>
      <c r="DD1472" s="54"/>
      <c r="DE1472" s="54"/>
      <c r="DF1472" s="54"/>
      <c r="DG1472" s="54"/>
      <c r="DH1472" s="54"/>
      <c r="DI1472" s="54"/>
      <c r="DJ1472" s="54"/>
      <c r="DK1472" s="54"/>
      <c r="DL1472" s="54"/>
      <c r="DM1472" s="54"/>
      <c r="DN1472" s="54"/>
      <c r="DO1472" s="54"/>
      <c r="DP1472" s="54"/>
      <c r="DQ1472" s="54"/>
      <c r="DR1472" s="54"/>
      <c r="DS1472" s="54"/>
      <c r="DT1472" s="54"/>
      <c r="DU1472" s="54"/>
      <c r="DV1472" s="54"/>
      <c r="DW1472" s="54"/>
      <c r="DX1472" s="54"/>
      <c r="DY1472" s="54"/>
      <c r="DZ1472" s="54"/>
      <c r="EA1472" s="54"/>
      <c r="EB1472" s="54"/>
      <c r="EC1472" s="54"/>
      <c r="ED1472" s="54"/>
      <c r="EE1472" s="54"/>
      <c r="EF1472" s="54"/>
      <c r="EG1472" s="54"/>
      <c r="EH1472" s="54"/>
      <c r="EI1472" s="54"/>
      <c r="EJ1472" s="54"/>
      <c r="EK1472" s="54"/>
      <c r="EL1472" s="54"/>
      <c r="EM1472" s="54"/>
      <c r="EN1472" s="54"/>
      <c r="EO1472" s="54"/>
      <c r="EP1472" s="54"/>
      <c r="EQ1472" s="54"/>
      <c r="ER1472" s="54"/>
      <c r="ES1472" s="54"/>
      <c r="ET1472" s="54"/>
      <c r="EU1472" s="54"/>
      <c r="EV1472" s="54"/>
      <c r="EW1472" s="54"/>
      <c r="EX1472" s="54"/>
      <c r="EY1472" s="54"/>
      <c r="EZ1472" s="54"/>
      <c r="FA1472" s="54"/>
      <c r="FB1472" s="54"/>
      <c r="FC1472" s="54"/>
      <c r="FD1472" s="54"/>
      <c r="FE1472" s="54"/>
      <c r="FF1472" s="54"/>
      <c r="FG1472" s="54"/>
      <c r="FH1472" s="54"/>
      <c r="FI1472" s="54"/>
      <c r="FJ1472" s="54"/>
      <c r="FK1472" s="54"/>
      <c r="FL1472" s="54"/>
      <c r="FM1472" s="54"/>
      <c r="FN1472" s="54"/>
      <c r="FO1472" s="54"/>
      <c r="FP1472" s="54"/>
      <c r="FQ1472" s="54"/>
      <c r="FR1472" s="54"/>
      <c r="FS1472" s="54"/>
      <c r="FT1472" s="54"/>
      <c r="FU1472" s="54"/>
      <c r="FV1472" s="54"/>
      <c r="FW1472" s="54"/>
      <c r="FX1472" s="54"/>
      <c r="FY1472" s="54"/>
      <c r="FZ1472" s="54"/>
      <c r="GA1472" s="54"/>
      <c r="GB1472" s="54"/>
      <c r="GC1472" s="54"/>
      <c r="GD1472" s="54"/>
      <c r="GE1472" s="54"/>
      <c r="GF1472" s="54"/>
      <c r="GG1472" s="54"/>
      <c r="GH1472" s="54"/>
      <c r="GI1472" s="54"/>
      <c r="GJ1472" s="54"/>
      <c r="GK1472" s="54"/>
      <c r="GL1472" s="54"/>
      <c r="GM1472" s="54"/>
      <c r="GN1472" s="54"/>
      <c r="GO1472" s="54"/>
      <c r="GP1472" s="54"/>
      <c r="GQ1472" s="54"/>
      <c r="GR1472" s="54"/>
      <c r="GS1472" s="54"/>
      <c r="GT1472" s="54"/>
      <c r="GU1472" s="54"/>
      <c r="GV1472" s="54"/>
      <c r="GW1472" s="54"/>
      <c r="GX1472" s="54"/>
      <c r="GY1472" s="54"/>
      <c r="GZ1472" s="54"/>
      <c r="HA1472" s="54"/>
      <c r="HB1472" s="54"/>
      <c r="HC1472" s="54"/>
      <c r="HD1472" s="54"/>
      <c r="HE1472" s="54"/>
      <c r="HF1472" s="54"/>
      <c r="HG1472" s="54"/>
      <c r="HH1472" s="54"/>
      <c r="HI1472" s="54"/>
      <c r="HJ1472" s="54"/>
      <c r="HK1472" s="54"/>
      <c r="HL1472" s="54"/>
      <c r="HM1472" s="54"/>
      <c r="HN1472" s="54"/>
      <c r="HO1472" s="54"/>
      <c r="HP1472" s="54"/>
      <c r="HQ1472" s="54"/>
      <c r="HR1472" s="54"/>
      <c r="HS1472" s="54"/>
      <c r="HT1472" s="54"/>
      <c r="HU1472" s="54"/>
      <c r="HV1472" s="54"/>
      <c r="HW1472" s="54"/>
      <c r="HX1472" s="54"/>
      <c r="HY1472" s="54"/>
      <c r="HZ1472" s="54"/>
      <c r="IA1472" s="54"/>
      <c r="IB1472" s="54"/>
      <c r="IC1472" s="54"/>
      <c r="ID1472" s="54"/>
      <c r="IE1472" s="54"/>
      <c r="IF1472" s="54"/>
      <c r="IG1472" s="54"/>
      <c r="IH1472" s="54"/>
      <c r="II1472" s="54"/>
      <c r="IJ1472" s="54"/>
      <c r="IK1472" s="54"/>
      <c r="IL1472" s="54"/>
      <c r="IM1472" s="54"/>
      <c r="IN1472" s="54"/>
      <c r="IO1472" s="54"/>
      <c r="IP1472" s="54"/>
      <c r="IQ1472" s="54"/>
      <c r="IR1472" s="54"/>
      <c r="IS1472" s="54"/>
      <c r="IT1472" s="54"/>
      <c r="IU1472" s="54"/>
      <c r="IV1472" s="54"/>
      <c r="IW1472" s="54"/>
      <c r="IX1472" s="54"/>
      <c r="IY1472" s="54"/>
      <c r="IZ1472" s="54"/>
      <c r="JA1472" s="16"/>
      <c r="JB1472" s="16"/>
      <c r="JC1472" s="16"/>
      <c r="JD1472" s="16"/>
    </row>
    <row r="1473" spans="1:264" s="6" customFormat="1" x14ac:dyDescent="0.25">
      <c r="A1473" s="55">
        <v>1469</v>
      </c>
      <c r="B1473" s="56">
        <f>ESTUDIANTES!B1473</f>
        <v>0</v>
      </c>
      <c r="C1473" s="56">
        <f>ESTUDIANTES!C1473</f>
        <v>0</v>
      </c>
      <c r="D1473" s="97">
        <f>ESTUDIANTES!D1473</f>
        <v>0</v>
      </c>
      <c r="E1473" s="97"/>
      <c r="F1473" s="97"/>
      <c r="G1473" s="97"/>
      <c r="H1473" s="57">
        <f>ESTUDIANTES!H1473</f>
        <v>0</v>
      </c>
      <c r="I1473" s="54"/>
      <c r="J1473" s="54"/>
      <c r="K1473" s="54"/>
      <c r="L1473" s="54"/>
      <c r="M1473" s="54"/>
      <c r="N1473" s="54"/>
      <c r="O1473" s="54"/>
      <c r="P1473" s="54"/>
      <c r="Q1473" s="54"/>
      <c r="R1473" s="54"/>
      <c r="S1473" s="54"/>
      <c r="T1473" s="54"/>
      <c r="U1473" s="54"/>
      <c r="V1473" s="54"/>
      <c r="W1473" s="54"/>
      <c r="X1473" s="54"/>
      <c r="Y1473" s="54"/>
      <c r="Z1473" s="54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  <c r="AL1473" s="54"/>
      <c r="AM1473" s="54"/>
      <c r="AN1473" s="54"/>
      <c r="AO1473" s="54"/>
      <c r="AP1473" s="54"/>
      <c r="AQ1473" s="54"/>
      <c r="AR1473" s="54"/>
      <c r="AS1473" s="54"/>
      <c r="AT1473" s="54"/>
      <c r="AU1473" s="54"/>
      <c r="AV1473" s="54"/>
      <c r="AW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4"/>
      <c r="BI1473" s="54"/>
      <c r="BJ1473" s="54"/>
      <c r="BK1473" s="54"/>
      <c r="BL1473" s="54"/>
      <c r="BM1473" s="54"/>
      <c r="BN1473" s="54"/>
      <c r="BO1473" s="54"/>
      <c r="BP1473" s="54"/>
      <c r="BQ1473" s="54"/>
      <c r="BR1473" s="54"/>
      <c r="BS1473" s="54"/>
      <c r="BT1473" s="54"/>
      <c r="BU1473" s="54"/>
      <c r="BV1473" s="54"/>
      <c r="BW1473" s="54"/>
      <c r="BX1473" s="54"/>
      <c r="BY1473" s="54"/>
      <c r="BZ1473" s="54"/>
      <c r="CA1473" s="54"/>
      <c r="CB1473" s="54"/>
      <c r="CC1473" s="54"/>
      <c r="CD1473" s="54"/>
      <c r="CE1473" s="54"/>
      <c r="CF1473" s="54"/>
      <c r="CG1473" s="54"/>
      <c r="CH1473" s="54"/>
      <c r="CI1473" s="54"/>
      <c r="CJ1473" s="54"/>
      <c r="CK1473" s="54"/>
      <c r="CL1473" s="54"/>
      <c r="CM1473" s="54"/>
      <c r="CN1473" s="54"/>
      <c r="CO1473" s="54"/>
      <c r="CP1473" s="54"/>
      <c r="CQ1473" s="54"/>
      <c r="CR1473" s="54"/>
      <c r="CS1473" s="54"/>
      <c r="CT1473" s="54"/>
      <c r="CU1473" s="54"/>
      <c r="CV1473" s="54"/>
      <c r="CW1473" s="54"/>
      <c r="CX1473" s="54"/>
      <c r="CY1473" s="54"/>
      <c r="CZ1473" s="54"/>
      <c r="DA1473" s="54"/>
      <c r="DB1473" s="54"/>
      <c r="DC1473" s="54"/>
      <c r="DD1473" s="54"/>
      <c r="DE1473" s="54"/>
      <c r="DF1473" s="54"/>
      <c r="DG1473" s="54"/>
      <c r="DH1473" s="54"/>
      <c r="DI1473" s="54"/>
      <c r="DJ1473" s="54"/>
      <c r="DK1473" s="54"/>
      <c r="DL1473" s="54"/>
      <c r="DM1473" s="54"/>
      <c r="DN1473" s="54"/>
      <c r="DO1473" s="54"/>
      <c r="DP1473" s="54"/>
      <c r="DQ1473" s="54"/>
      <c r="DR1473" s="54"/>
      <c r="DS1473" s="54"/>
      <c r="DT1473" s="54"/>
      <c r="DU1473" s="54"/>
      <c r="DV1473" s="54"/>
      <c r="DW1473" s="54"/>
      <c r="DX1473" s="54"/>
      <c r="DY1473" s="54"/>
      <c r="DZ1473" s="54"/>
      <c r="EA1473" s="54"/>
      <c r="EB1473" s="54"/>
      <c r="EC1473" s="54"/>
      <c r="ED1473" s="54"/>
      <c r="EE1473" s="54"/>
      <c r="EF1473" s="54"/>
      <c r="EG1473" s="54"/>
      <c r="EH1473" s="54"/>
      <c r="EI1473" s="54"/>
      <c r="EJ1473" s="54"/>
      <c r="EK1473" s="54"/>
      <c r="EL1473" s="54"/>
      <c r="EM1473" s="54"/>
      <c r="EN1473" s="54"/>
      <c r="EO1473" s="54"/>
      <c r="EP1473" s="54"/>
      <c r="EQ1473" s="54"/>
      <c r="ER1473" s="54"/>
      <c r="ES1473" s="54"/>
      <c r="ET1473" s="54"/>
      <c r="EU1473" s="54"/>
      <c r="EV1473" s="54"/>
      <c r="EW1473" s="54"/>
      <c r="EX1473" s="54"/>
      <c r="EY1473" s="54"/>
      <c r="EZ1473" s="54"/>
      <c r="FA1473" s="54"/>
      <c r="FB1473" s="54"/>
      <c r="FC1473" s="54"/>
      <c r="FD1473" s="54"/>
      <c r="FE1473" s="54"/>
      <c r="FF1473" s="54"/>
      <c r="FG1473" s="54"/>
      <c r="FH1473" s="54"/>
      <c r="FI1473" s="54"/>
      <c r="FJ1473" s="54"/>
      <c r="FK1473" s="54"/>
      <c r="FL1473" s="54"/>
      <c r="FM1473" s="54"/>
      <c r="FN1473" s="54"/>
      <c r="FO1473" s="54"/>
      <c r="FP1473" s="54"/>
      <c r="FQ1473" s="54"/>
      <c r="FR1473" s="54"/>
      <c r="FS1473" s="54"/>
      <c r="FT1473" s="54"/>
      <c r="FU1473" s="54"/>
      <c r="FV1473" s="54"/>
      <c r="FW1473" s="54"/>
      <c r="FX1473" s="54"/>
      <c r="FY1473" s="54"/>
      <c r="FZ1473" s="54"/>
      <c r="GA1473" s="54"/>
      <c r="GB1473" s="54"/>
      <c r="GC1473" s="54"/>
      <c r="GD1473" s="54"/>
      <c r="GE1473" s="54"/>
      <c r="GF1473" s="54"/>
      <c r="GG1473" s="54"/>
      <c r="GH1473" s="54"/>
      <c r="GI1473" s="54"/>
      <c r="GJ1473" s="54"/>
      <c r="GK1473" s="54"/>
      <c r="GL1473" s="54"/>
      <c r="GM1473" s="54"/>
      <c r="GN1473" s="54"/>
      <c r="GO1473" s="54"/>
      <c r="GP1473" s="54"/>
      <c r="GQ1473" s="54"/>
      <c r="GR1473" s="54"/>
      <c r="GS1473" s="54"/>
      <c r="GT1473" s="54"/>
      <c r="GU1473" s="54"/>
      <c r="GV1473" s="54"/>
      <c r="GW1473" s="54"/>
      <c r="GX1473" s="54"/>
      <c r="GY1473" s="54"/>
      <c r="GZ1473" s="54"/>
      <c r="HA1473" s="54"/>
      <c r="HB1473" s="54"/>
      <c r="HC1473" s="54"/>
      <c r="HD1473" s="54"/>
      <c r="HE1473" s="54"/>
      <c r="HF1473" s="54"/>
      <c r="HG1473" s="54"/>
      <c r="HH1473" s="54"/>
      <c r="HI1473" s="54"/>
      <c r="HJ1473" s="54"/>
      <c r="HK1473" s="54"/>
      <c r="HL1473" s="54"/>
      <c r="HM1473" s="54"/>
      <c r="HN1473" s="54"/>
      <c r="HO1473" s="54"/>
      <c r="HP1473" s="54"/>
      <c r="HQ1473" s="54"/>
      <c r="HR1473" s="54"/>
      <c r="HS1473" s="54"/>
      <c r="HT1473" s="54"/>
      <c r="HU1473" s="54"/>
      <c r="HV1473" s="54"/>
      <c r="HW1473" s="54"/>
      <c r="HX1473" s="54"/>
      <c r="HY1473" s="54"/>
      <c r="HZ1473" s="54"/>
      <c r="IA1473" s="54"/>
      <c r="IB1473" s="54"/>
      <c r="IC1473" s="54"/>
      <c r="ID1473" s="54"/>
      <c r="IE1473" s="54"/>
      <c r="IF1473" s="54"/>
      <c r="IG1473" s="54"/>
      <c r="IH1473" s="54"/>
      <c r="II1473" s="54"/>
      <c r="IJ1473" s="54"/>
      <c r="IK1473" s="54"/>
      <c r="IL1473" s="54"/>
      <c r="IM1473" s="54"/>
      <c r="IN1473" s="54"/>
      <c r="IO1473" s="54"/>
      <c r="IP1473" s="54"/>
      <c r="IQ1473" s="54"/>
      <c r="IR1473" s="54"/>
      <c r="IS1473" s="54"/>
      <c r="IT1473" s="54"/>
      <c r="IU1473" s="54"/>
      <c r="IV1473" s="54"/>
      <c r="IW1473" s="54"/>
      <c r="IX1473" s="54"/>
      <c r="IY1473" s="54"/>
      <c r="IZ1473" s="54"/>
      <c r="JA1473" s="16"/>
      <c r="JB1473" s="16"/>
      <c r="JC1473" s="16"/>
      <c r="JD1473" s="16"/>
    </row>
    <row r="1474" spans="1:264" s="6" customFormat="1" x14ac:dyDescent="0.25">
      <c r="A1474" s="55">
        <v>1470</v>
      </c>
      <c r="B1474" s="56">
        <f>ESTUDIANTES!B1474</f>
        <v>0</v>
      </c>
      <c r="C1474" s="56">
        <f>ESTUDIANTES!C1474</f>
        <v>0</v>
      </c>
      <c r="D1474" s="97">
        <f>ESTUDIANTES!D1474</f>
        <v>0</v>
      </c>
      <c r="E1474" s="97"/>
      <c r="F1474" s="97"/>
      <c r="G1474" s="97"/>
      <c r="H1474" s="57">
        <f>ESTUDIANTES!H1474</f>
        <v>0</v>
      </c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54"/>
      <c r="U1474" s="54"/>
      <c r="V1474" s="54"/>
      <c r="W1474" s="54"/>
      <c r="X1474" s="54"/>
      <c r="Y1474" s="54"/>
      <c r="Z1474" s="54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  <c r="AL1474" s="54"/>
      <c r="AM1474" s="54"/>
      <c r="AN1474" s="54"/>
      <c r="AO1474" s="54"/>
      <c r="AP1474" s="54"/>
      <c r="AQ1474" s="54"/>
      <c r="AR1474" s="54"/>
      <c r="AS1474" s="54"/>
      <c r="AT1474" s="54"/>
      <c r="AU1474" s="54"/>
      <c r="AV1474" s="54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  <c r="BM1474" s="54"/>
      <c r="BN1474" s="54"/>
      <c r="BO1474" s="54"/>
      <c r="BP1474" s="54"/>
      <c r="BQ1474" s="54"/>
      <c r="BR1474" s="54"/>
      <c r="BS1474" s="54"/>
      <c r="BT1474" s="54"/>
      <c r="BU1474" s="54"/>
      <c r="BV1474" s="54"/>
      <c r="BW1474" s="54"/>
      <c r="BX1474" s="54"/>
      <c r="BY1474" s="54"/>
      <c r="BZ1474" s="54"/>
      <c r="CA1474" s="54"/>
      <c r="CB1474" s="54"/>
      <c r="CC1474" s="54"/>
      <c r="CD1474" s="54"/>
      <c r="CE1474" s="54"/>
      <c r="CF1474" s="54"/>
      <c r="CG1474" s="54"/>
      <c r="CH1474" s="54"/>
      <c r="CI1474" s="54"/>
      <c r="CJ1474" s="54"/>
      <c r="CK1474" s="54"/>
      <c r="CL1474" s="54"/>
      <c r="CM1474" s="54"/>
      <c r="CN1474" s="54"/>
      <c r="CO1474" s="54"/>
      <c r="CP1474" s="54"/>
      <c r="CQ1474" s="54"/>
      <c r="CR1474" s="54"/>
      <c r="CS1474" s="54"/>
      <c r="CT1474" s="54"/>
      <c r="CU1474" s="54"/>
      <c r="CV1474" s="54"/>
      <c r="CW1474" s="54"/>
      <c r="CX1474" s="54"/>
      <c r="CY1474" s="54"/>
      <c r="CZ1474" s="54"/>
      <c r="DA1474" s="54"/>
      <c r="DB1474" s="54"/>
      <c r="DC1474" s="54"/>
      <c r="DD1474" s="54"/>
      <c r="DE1474" s="54"/>
      <c r="DF1474" s="54"/>
      <c r="DG1474" s="54"/>
      <c r="DH1474" s="54"/>
      <c r="DI1474" s="54"/>
      <c r="DJ1474" s="54"/>
      <c r="DK1474" s="54"/>
      <c r="DL1474" s="54"/>
      <c r="DM1474" s="54"/>
      <c r="DN1474" s="54"/>
      <c r="DO1474" s="54"/>
      <c r="DP1474" s="54"/>
      <c r="DQ1474" s="54"/>
      <c r="DR1474" s="54"/>
      <c r="DS1474" s="54"/>
      <c r="DT1474" s="54"/>
      <c r="DU1474" s="54"/>
      <c r="DV1474" s="54"/>
      <c r="DW1474" s="54"/>
      <c r="DX1474" s="54"/>
      <c r="DY1474" s="54"/>
      <c r="DZ1474" s="54"/>
      <c r="EA1474" s="54"/>
      <c r="EB1474" s="54"/>
      <c r="EC1474" s="54"/>
      <c r="ED1474" s="54"/>
      <c r="EE1474" s="54"/>
      <c r="EF1474" s="54"/>
      <c r="EG1474" s="54"/>
      <c r="EH1474" s="54"/>
      <c r="EI1474" s="54"/>
      <c r="EJ1474" s="54"/>
      <c r="EK1474" s="54"/>
      <c r="EL1474" s="54"/>
      <c r="EM1474" s="54"/>
      <c r="EN1474" s="54"/>
      <c r="EO1474" s="54"/>
      <c r="EP1474" s="54"/>
      <c r="EQ1474" s="54"/>
      <c r="ER1474" s="54"/>
      <c r="ES1474" s="54"/>
      <c r="ET1474" s="54"/>
      <c r="EU1474" s="54"/>
      <c r="EV1474" s="54"/>
      <c r="EW1474" s="54"/>
      <c r="EX1474" s="54"/>
      <c r="EY1474" s="54"/>
      <c r="EZ1474" s="54"/>
      <c r="FA1474" s="54"/>
      <c r="FB1474" s="54"/>
      <c r="FC1474" s="54"/>
      <c r="FD1474" s="54"/>
      <c r="FE1474" s="54"/>
      <c r="FF1474" s="54"/>
      <c r="FG1474" s="54"/>
      <c r="FH1474" s="54"/>
      <c r="FI1474" s="54"/>
      <c r="FJ1474" s="54"/>
      <c r="FK1474" s="54"/>
      <c r="FL1474" s="54"/>
      <c r="FM1474" s="54"/>
      <c r="FN1474" s="54"/>
      <c r="FO1474" s="54"/>
      <c r="FP1474" s="54"/>
      <c r="FQ1474" s="54"/>
      <c r="FR1474" s="54"/>
      <c r="FS1474" s="54"/>
      <c r="FT1474" s="54"/>
      <c r="FU1474" s="54"/>
      <c r="FV1474" s="54"/>
      <c r="FW1474" s="54"/>
      <c r="FX1474" s="54"/>
      <c r="FY1474" s="54"/>
      <c r="FZ1474" s="54"/>
      <c r="GA1474" s="54"/>
      <c r="GB1474" s="54"/>
      <c r="GC1474" s="54"/>
      <c r="GD1474" s="54"/>
      <c r="GE1474" s="54"/>
      <c r="GF1474" s="54"/>
      <c r="GG1474" s="54"/>
      <c r="GH1474" s="54"/>
      <c r="GI1474" s="54"/>
      <c r="GJ1474" s="54"/>
      <c r="GK1474" s="54"/>
      <c r="GL1474" s="54"/>
      <c r="GM1474" s="54"/>
      <c r="GN1474" s="54"/>
      <c r="GO1474" s="54"/>
      <c r="GP1474" s="54"/>
      <c r="GQ1474" s="54"/>
      <c r="GR1474" s="54"/>
      <c r="GS1474" s="54"/>
      <c r="GT1474" s="54"/>
      <c r="GU1474" s="54"/>
      <c r="GV1474" s="54"/>
      <c r="GW1474" s="54"/>
      <c r="GX1474" s="54"/>
      <c r="GY1474" s="54"/>
      <c r="GZ1474" s="54"/>
      <c r="HA1474" s="54"/>
      <c r="HB1474" s="54"/>
      <c r="HC1474" s="54"/>
      <c r="HD1474" s="54"/>
      <c r="HE1474" s="54"/>
      <c r="HF1474" s="54"/>
      <c r="HG1474" s="54"/>
      <c r="HH1474" s="54"/>
      <c r="HI1474" s="54"/>
      <c r="HJ1474" s="54"/>
      <c r="HK1474" s="54"/>
      <c r="HL1474" s="54"/>
      <c r="HM1474" s="54"/>
      <c r="HN1474" s="54"/>
      <c r="HO1474" s="54"/>
      <c r="HP1474" s="54"/>
      <c r="HQ1474" s="54"/>
      <c r="HR1474" s="54"/>
      <c r="HS1474" s="54"/>
      <c r="HT1474" s="54"/>
      <c r="HU1474" s="54"/>
      <c r="HV1474" s="54"/>
      <c r="HW1474" s="54"/>
      <c r="HX1474" s="54"/>
      <c r="HY1474" s="54"/>
      <c r="HZ1474" s="54"/>
      <c r="IA1474" s="54"/>
      <c r="IB1474" s="54"/>
      <c r="IC1474" s="54"/>
      <c r="ID1474" s="54"/>
      <c r="IE1474" s="54"/>
      <c r="IF1474" s="54"/>
      <c r="IG1474" s="54"/>
      <c r="IH1474" s="54"/>
      <c r="II1474" s="54"/>
      <c r="IJ1474" s="54"/>
      <c r="IK1474" s="54"/>
      <c r="IL1474" s="54"/>
      <c r="IM1474" s="54"/>
      <c r="IN1474" s="54"/>
      <c r="IO1474" s="54"/>
      <c r="IP1474" s="54"/>
      <c r="IQ1474" s="54"/>
      <c r="IR1474" s="54"/>
      <c r="IS1474" s="54"/>
      <c r="IT1474" s="54"/>
      <c r="IU1474" s="54"/>
      <c r="IV1474" s="54"/>
      <c r="IW1474" s="54"/>
      <c r="IX1474" s="54"/>
      <c r="IY1474" s="54"/>
      <c r="IZ1474" s="54"/>
      <c r="JA1474" s="16"/>
      <c r="JB1474" s="16"/>
      <c r="JC1474" s="16"/>
      <c r="JD1474" s="16"/>
    </row>
    <row r="1475" spans="1:264" s="6" customFormat="1" x14ac:dyDescent="0.25">
      <c r="A1475" s="55">
        <v>1471</v>
      </c>
      <c r="B1475" s="56">
        <f>ESTUDIANTES!B1475</f>
        <v>0</v>
      </c>
      <c r="C1475" s="56">
        <f>ESTUDIANTES!C1475</f>
        <v>0</v>
      </c>
      <c r="D1475" s="97">
        <f>ESTUDIANTES!D1475</f>
        <v>0</v>
      </c>
      <c r="E1475" s="97"/>
      <c r="F1475" s="97"/>
      <c r="G1475" s="97"/>
      <c r="H1475" s="57">
        <f>ESTUDIANTES!H1475</f>
        <v>0</v>
      </c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  <c r="T1475" s="54"/>
      <c r="U1475" s="54"/>
      <c r="V1475" s="54"/>
      <c r="W1475" s="54"/>
      <c r="X1475" s="54"/>
      <c r="Y1475" s="54"/>
      <c r="Z1475" s="54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  <c r="AL1475" s="54"/>
      <c r="AM1475" s="54"/>
      <c r="AN1475" s="54"/>
      <c r="AO1475" s="54"/>
      <c r="AP1475" s="54"/>
      <c r="AQ1475" s="54"/>
      <c r="AR1475" s="54"/>
      <c r="AS1475" s="54"/>
      <c r="AT1475" s="54"/>
      <c r="AU1475" s="54"/>
      <c r="AV1475" s="54"/>
      <c r="AW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4"/>
      <c r="BI1475" s="54"/>
      <c r="BJ1475" s="54"/>
      <c r="BK1475" s="54"/>
      <c r="BL1475" s="54"/>
      <c r="BM1475" s="54"/>
      <c r="BN1475" s="54"/>
      <c r="BO1475" s="54"/>
      <c r="BP1475" s="54"/>
      <c r="BQ1475" s="54"/>
      <c r="BR1475" s="54"/>
      <c r="BS1475" s="54"/>
      <c r="BT1475" s="54"/>
      <c r="BU1475" s="54"/>
      <c r="BV1475" s="54"/>
      <c r="BW1475" s="54"/>
      <c r="BX1475" s="54"/>
      <c r="BY1475" s="54"/>
      <c r="BZ1475" s="54"/>
      <c r="CA1475" s="54"/>
      <c r="CB1475" s="54"/>
      <c r="CC1475" s="54"/>
      <c r="CD1475" s="54"/>
      <c r="CE1475" s="54"/>
      <c r="CF1475" s="54"/>
      <c r="CG1475" s="54"/>
      <c r="CH1475" s="54"/>
      <c r="CI1475" s="54"/>
      <c r="CJ1475" s="54"/>
      <c r="CK1475" s="54"/>
      <c r="CL1475" s="54"/>
      <c r="CM1475" s="54"/>
      <c r="CN1475" s="54"/>
      <c r="CO1475" s="54"/>
      <c r="CP1475" s="54"/>
      <c r="CQ1475" s="54"/>
      <c r="CR1475" s="54"/>
      <c r="CS1475" s="54"/>
      <c r="CT1475" s="54"/>
      <c r="CU1475" s="54"/>
      <c r="CV1475" s="54"/>
      <c r="CW1475" s="54"/>
      <c r="CX1475" s="54"/>
      <c r="CY1475" s="54"/>
      <c r="CZ1475" s="54"/>
      <c r="DA1475" s="54"/>
      <c r="DB1475" s="54"/>
      <c r="DC1475" s="54"/>
      <c r="DD1475" s="54"/>
      <c r="DE1475" s="54"/>
      <c r="DF1475" s="54"/>
      <c r="DG1475" s="54"/>
      <c r="DH1475" s="54"/>
      <c r="DI1475" s="54"/>
      <c r="DJ1475" s="54"/>
      <c r="DK1475" s="54"/>
      <c r="DL1475" s="54"/>
      <c r="DM1475" s="54"/>
      <c r="DN1475" s="54"/>
      <c r="DO1475" s="54"/>
      <c r="DP1475" s="54"/>
      <c r="DQ1475" s="54"/>
      <c r="DR1475" s="54"/>
      <c r="DS1475" s="54"/>
      <c r="DT1475" s="54"/>
      <c r="DU1475" s="54"/>
      <c r="DV1475" s="54"/>
      <c r="DW1475" s="54"/>
      <c r="DX1475" s="54"/>
      <c r="DY1475" s="54"/>
      <c r="DZ1475" s="54"/>
      <c r="EA1475" s="54"/>
      <c r="EB1475" s="54"/>
      <c r="EC1475" s="54"/>
      <c r="ED1475" s="54"/>
      <c r="EE1475" s="54"/>
      <c r="EF1475" s="54"/>
      <c r="EG1475" s="54"/>
      <c r="EH1475" s="54"/>
      <c r="EI1475" s="54"/>
      <c r="EJ1475" s="54"/>
      <c r="EK1475" s="54"/>
      <c r="EL1475" s="54"/>
      <c r="EM1475" s="54"/>
      <c r="EN1475" s="54"/>
      <c r="EO1475" s="54"/>
      <c r="EP1475" s="54"/>
      <c r="EQ1475" s="54"/>
      <c r="ER1475" s="54"/>
      <c r="ES1475" s="54"/>
      <c r="ET1475" s="54"/>
      <c r="EU1475" s="54"/>
      <c r="EV1475" s="54"/>
      <c r="EW1475" s="54"/>
      <c r="EX1475" s="54"/>
      <c r="EY1475" s="54"/>
      <c r="EZ1475" s="54"/>
      <c r="FA1475" s="54"/>
      <c r="FB1475" s="54"/>
      <c r="FC1475" s="54"/>
      <c r="FD1475" s="54"/>
      <c r="FE1475" s="54"/>
      <c r="FF1475" s="54"/>
      <c r="FG1475" s="54"/>
      <c r="FH1475" s="54"/>
      <c r="FI1475" s="54"/>
      <c r="FJ1475" s="54"/>
      <c r="FK1475" s="54"/>
      <c r="FL1475" s="54"/>
      <c r="FM1475" s="54"/>
      <c r="FN1475" s="54"/>
      <c r="FO1475" s="54"/>
      <c r="FP1475" s="54"/>
      <c r="FQ1475" s="54"/>
      <c r="FR1475" s="54"/>
      <c r="FS1475" s="54"/>
      <c r="FT1475" s="54"/>
      <c r="FU1475" s="54"/>
      <c r="FV1475" s="54"/>
      <c r="FW1475" s="54"/>
      <c r="FX1475" s="54"/>
      <c r="FY1475" s="54"/>
      <c r="FZ1475" s="54"/>
      <c r="GA1475" s="54"/>
      <c r="GB1475" s="54"/>
      <c r="GC1475" s="54"/>
      <c r="GD1475" s="54"/>
      <c r="GE1475" s="54"/>
      <c r="GF1475" s="54"/>
      <c r="GG1475" s="54"/>
      <c r="GH1475" s="54"/>
      <c r="GI1475" s="54"/>
      <c r="GJ1475" s="54"/>
      <c r="GK1475" s="54"/>
      <c r="GL1475" s="54"/>
      <c r="GM1475" s="54"/>
      <c r="GN1475" s="54"/>
      <c r="GO1475" s="54"/>
      <c r="GP1475" s="54"/>
      <c r="GQ1475" s="54"/>
      <c r="GR1475" s="54"/>
      <c r="GS1475" s="54"/>
      <c r="GT1475" s="54"/>
      <c r="GU1475" s="54"/>
      <c r="GV1475" s="54"/>
      <c r="GW1475" s="54"/>
      <c r="GX1475" s="54"/>
      <c r="GY1475" s="54"/>
      <c r="GZ1475" s="54"/>
      <c r="HA1475" s="54"/>
      <c r="HB1475" s="54"/>
      <c r="HC1475" s="54"/>
      <c r="HD1475" s="54"/>
      <c r="HE1475" s="54"/>
      <c r="HF1475" s="54"/>
      <c r="HG1475" s="54"/>
      <c r="HH1475" s="54"/>
      <c r="HI1475" s="54"/>
      <c r="HJ1475" s="54"/>
      <c r="HK1475" s="54"/>
      <c r="HL1475" s="54"/>
      <c r="HM1475" s="54"/>
      <c r="HN1475" s="54"/>
      <c r="HO1475" s="54"/>
      <c r="HP1475" s="54"/>
      <c r="HQ1475" s="54"/>
      <c r="HR1475" s="54"/>
      <c r="HS1475" s="54"/>
      <c r="HT1475" s="54"/>
      <c r="HU1475" s="54"/>
      <c r="HV1475" s="54"/>
      <c r="HW1475" s="54"/>
      <c r="HX1475" s="54"/>
      <c r="HY1475" s="54"/>
      <c r="HZ1475" s="54"/>
      <c r="IA1475" s="54"/>
      <c r="IB1475" s="54"/>
      <c r="IC1475" s="54"/>
      <c r="ID1475" s="54"/>
      <c r="IE1475" s="54"/>
      <c r="IF1475" s="54"/>
      <c r="IG1475" s="54"/>
      <c r="IH1475" s="54"/>
      <c r="II1475" s="54"/>
      <c r="IJ1475" s="54"/>
      <c r="IK1475" s="54"/>
      <c r="IL1475" s="54"/>
      <c r="IM1475" s="54"/>
      <c r="IN1475" s="54"/>
      <c r="IO1475" s="54"/>
      <c r="IP1475" s="54"/>
      <c r="IQ1475" s="54"/>
      <c r="IR1475" s="54"/>
      <c r="IS1475" s="54"/>
      <c r="IT1475" s="54"/>
      <c r="IU1475" s="54"/>
      <c r="IV1475" s="54"/>
      <c r="IW1475" s="54"/>
      <c r="IX1475" s="54"/>
      <c r="IY1475" s="54"/>
      <c r="IZ1475" s="54"/>
      <c r="JA1475" s="16"/>
      <c r="JB1475" s="16"/>
      <c r="JC1475" s="16"/>
      <c r="JD1475" s="16"/>
    </row>
    <row r="1476" spans="1:264" s="6" customFormat="1" x14ac:dyDescent="0.25">
      <c r="A1476" s="55">
        <v>1472</v>
      </c>
      <c r="B1476" s="56">
        <f>ESTUDIANTES!B1476</f>
        <v>0</v>
      </c>
      <c r="C1476" s="56">
        <f>ESTUDIANTES!C1476</f>
        <v>0</v>
      </c>
      <c r="D1476" s="97">
        <f>ESTUDIANTES!D1476</f>
        <v>0</v>
      </c>
      <c r="E1476" s="97"/>
      <c r="F1476" s="97"/>
      <c r="G1476" s="97"/>
      <c r="H1476" s="57">
        <f>ESTUDIANTES!H1476</f>
        <v>0</v>
      </c>
      <c r="I1476" s="54"/>
      <c r="J1476" s="54"/>
      <c r="K1476" s="54"/>
      <c r="L1476" s="54"/>
      <c r="M1476" s="54"/>
      <c r="N1476" s="54"/>
      <c r="O1476" s="54"/>
      <c r="P1476" s="54"/>
      <c r="Q1476" s="54"/>
      <c r="R1476" s="54"/>
      <c r="S1476" s="54"/>
      <c r="T1476" s="54"/>
      <c r="U1476" s="54"/>
      <c r="V1476" s="54"/>
      <c r="W1476" s="54"/>
      <c r="X1476" s="54"/>
      <c r="Y1476" s="54"/>
      <c r="Z1476" s="54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  <c r="AL1476" s="54"/>
      <c r="AM1476" s="54"/>
      <c r="AN1476" s="54"/>
      <c r="AO1476" s="54"/>
      <c r="AP1476" s="54"/>
      <c r="AQ1476" s="54"/>
      <c r="AR1476" s="54"/>
      <c r="AS1476" s="54"/>
      <c r="AT1476" s="54"/>
      <c r="AU1476" s="54"/>
      <c r="AV1476" s="54"/>
      <c r="AW1476" s="54"/>
      <c r="AX1476" s="54"/>
      <c r="AY1476" s="54"/>
      <c r="AZ1476" s="54"/>
      <c r="BA1476" s="54"/>
      <c r="BB1476" s="54"/>
      <c r="BC1476" s="54"/>
      <c r="BD1476" s="54"/>
      <c r="BE1476" s="54"/>
      <c r="BF1476" s="54"/>
      <c r="BG1476" s="54"/>
      <c r="BH1476" s="54"/>
      <c r="BI1476" s="54"/>
      <c r="BJ1476" s="54"/>
      <c r="BK1476" s="54"/>
      <c r="BL1476" s="54"/>
      <c r="BM1476" s="54"/>
      <c r="BN1476" s="54"/>
      <c r="BO1476" s="54"/>
      <c r="BP1476" s="54"/>
      <c r="BQ1476" s="54"/>
      <c r="BR1476" s="54"/>
      <c r="BS1476" s="54"/>
      <c r="BT1476" s="54"/>
      <c r="BU1476" s="54"/>
      <c r="BV1476" s="54"/>
      <c r="BW1476" s="54"/>
      <c r="BX1476" s="54"/>
      <c r="BY1476" s="54"/>
      <c r="BZ1476" s="54"/>
      <c r="CA1476" s="54"/>
      <c r="CB1476" s="54"/>
      <c r="CC1476" s="54"/>
      <c r="CD1476" s="54"/>
      <c r="CE1476" s="54"/>
      <c r="CF1476" s="54"/>
      <c r="CG1476" s="54"/>
      <c r="CH1476" s="54"/>
      <c r="CI1476" s="54"/>
      <c r="CJ1476" s="54"/>
      <c r="CK1476" s="54"/>
      <c r="CL1476" s="54"/>
      <c r="CM1476" s="54"/>
      <c r="CN1476" s="54"/>
      <c r="CO1476" s="54"/>
      <c r="CP1476" s="54"/>
      <c r="CQ1476" s="54"/>
      <c r="CR1476" s="54"/>
      <c r="CS1476" s="54"/>
      <c r="CT1476" s="54"/>
      <c r="CU1476" s="54"/>
      <c r="CV1476" s="54"/>
      <c r="CW1476" s="54"/>
      <c r="CX1476" s="54"/>
      <c r="CY1476" s="54"/>
      <c r="CZ1476" s="54"/>
      <c r="DA1476" s="54"/>
      <c r="DB1476" s="54"/>
      <c r="DC1476" s="54"/>
      <c r="DD1476" s="54"/>
      <c r="DE1476" s="54"/>
      <c r="DF1476" s="54"/>
      <c r="DG1476" s="54"/>
      <c r="DH1476" s="54"/>
      <c r="DI1476" s="54"/>
      <c r="DJ1476" s="54"/>
      <c r="DK1476" s="54"/>
      <c r="DL1476" s="54"/>
      <c r="DM1476" s="54"/>
      <c r="DN1476" s="54"/>
      <c r="DO1476" s="54"/>
      <c r="DP1476" s="54"/>
      <c r="DQ1476" s="54"/>
      <c r="DR1476" s="54"/>
      <c r="DS1476" s="54"/>
      <c r="DT1476" s="54"/>
      <c r="DU1476" s="54"/>
      <c r="DV1476" s="54"/>
      <c r="DW1476" s="54"/>
      <c r="DX1476" s="54"/>
      <c r="DY1476" s="54"/>
      <c r="DZ1476" s="54"/>
      <c r="EA1476" s="54"/>
      <c r="EB1476" s="54"/>
      <c r="EC1476" s="54"/>
      <c r="ED1476" s="54"/>
      <c r="EE1476" s="54"/>
      <c r="EF1476" s="54"/>
      <c r="EG1476" s="54"/>
      <c r="EH1476" s="54"/>
      <c r="EI1476" s="54"/>
      <c r="EJ1476" s="54"/>
      <c r="EK1476" s="54"/>
      <c r="EL1476" s="54"/>
      <c r="EM1476" s="54"/>
      <c r="EN1476" s="54"/>
      <c r="EO1476" s="54"/>
      <c r="EP1476" s="54"/>
      <c r="EQ1476" s="54"/>
      <c r="ER1476" s="54"/>
      <c r="ES1476" s="54"/>
      <c r="ET1476" s="54"/>
      <c r="EU1476" s="54"/>
      <c r="EV1476" s="54"/>
      <c r="EW1476" s="54"/>
      <c r="EX1476" s="54"/>
      <c r="EY1476" s="54"/>
      <c r="EZ1476" s="54"/>
      <c r="FA1476" s="54"/>
      <c r="FB1476" s="54"/>
      <c r="FC1476" s="54"/>
      <c r="FD1476" s="54"/>
      <c r="FE1476" s="54"/>
      <c r="FF1476" s="54"/>
      <c r="FG1476" s="54"/>
      <c r="FH1476" s="54"/>
      <c r="FI1476" s="54"/>
      <c r="FJ1476" s="54"/>
      <c r="FK1476" s="54"/>
      <c r="FL1476" s="54"/>
      <c r="FM1476" s="54"/>
      <c r="FN1476" s="54"/>
      <c r="FO1476" s="54"/>
      <c r="FP1476" s="54"/>
      <c r="FQ1476" s="54"/>
      <c r="FR1476" s="54"/>
      <c r="FS1476" s="54"/>
      <c r="FT1476" s="54"/>
      <c r="FU1476" s="54"/>
      <c r="FV1476" s="54"/>
      <c r="FW1476" s="54"/>
      <c r="FX1476" s="54"/>
      <c r="FY1476" s="54"/>
      <c r="FZ1476" s="54"/>
      <c r="GA1476" s="54"/>
      <c r="GB1476" s="54"/>
      <c r="GC1476" s="54"/>
      <c r="GD1476" s="54"/>
      <c r="GE1476" s="54"/>
      <c r="GF1476" s="54"/>
      <c r="GG1476" s="54"/>
      <c r="GH1476" s="54"/>
      <c r="GI1476" s="54"/>
      <c r="GJ1476" s="54"/>
      <c r="GK1476" s="54"/>
      <c r="GL1476" s="54"/>
      <c r="GM1476" s="54"/>
      <c r="GN1476" s="54"/>
      <c r="GO1476" s="54"/>
      <c r="GP1476" s="54"/>
      <c r="GQ1476" s="54"/>
      <c r="GR1476" s="54"/>
      <c r="GS1476" s="54"/>
      <c r="GT1476" s="54"/>
      <c r="GU1476" s="54"/>
      <c r="GV1476" s="54"/>
      <c r="GW1476" s="54"/>
      <c r="GX1476" s="54"/>
      <c r="GY1476" s="54"/>
      <c r="GZ1476" s="54"/>
      <c r="HA1476" s="54"/>
      <c r="HB1476" s="54"/>
      <c r="HC1476" s="54"/>
      <c r="HD1476" s="54"/>
      <c r="HE1476" s="54"/>
      <c r="HF1476" s="54"/>
      <c r="HG1476" s="54"/>
      <c r="HH1476" s="54"/>
      <c r="HI1476" s="54"/>
      <c r="HJ1476" s="54"/>
      <c r="HK1476" s="54"/>
      <c r="HL1476" s="54"/>
      <c r="HM1476" s="54"/>
      <c r="HN1476" s="54"/>
      <c r="HO1476" s="54"/>
      <c r="HP1476" s="54"/>
      <c r="HQ1476" s="54"/>
      <c r="HR1476" s="54"/>
      <c r="HS1476" s="54"/>
      <c r="HT1476" s="54"/>
      <c r="HU1476" s="54"/>
      <c r="HV1476" s="54"/>
      <c r="HW1476" s="54"/>
      <c r="HX1476" s="54"/>
      <c r="HY1476" s="54"/>
      <c r="HZ1476" s="54"/>
      <c r="IA1476" s="54"/>
      <c r="IB1476" s="54"/>
      <c r="IC1476" s="54"/>
      <c r="ID1476" s="54"/>
      <c r="IE1476" s="54"/>
      <c r="IF1476" s="54"/>
      <c r="IG1476" s="54"/>
      <c r="IH1476" s="54"/>
      <c r="II1476" s="54"/>
      <c r="IJ1476" s="54"/>
      <c r="IK1476" s="54"/>
      <c r="IL1476" s="54"/>
      <c r="IM1476" s="54"/>
      <c r="IN1476" s="54"/>
      <c r="IO1476" s="54"/>
      <c r="IP1476" s="54"/>
      <c r="IQ1476" s="54"/>
      <c r="IR1476" s="54"/>
      <c r="IS1476" s="54"/>
      <c r="IT1476" s="54"/>
      <c r="IU1476" s="54"/>
      <c r="IV1476" s="54"/>
      <c r="IW1476" s="54"/>
      <c r="IX1476" s="54"/>
      <c r="IY1476" s="54"/>
      <c r="IZ1476" s="54"/>
      <c r="JA1476" s="16"/>
      <c r="JB1476" s="16"/>
      <c r="JC1476" s="16"/>
      <c r="JD1476" s="16"/>
    </row>
    <row r="1477" spans="1:264" s="6" customFormat="1" x14ac:dyDescent="0.25">
      <c r="A1477" s="55">
        <v>1473</v>
      </c>
      <c r="B1477" s="56">
        <f>ESTUDIANTES!B1477</f>
        <v>0</v>
      </c>
      <c r="C1477" s="56">
        <f>ESTUDIANTES!C1477</f>
        <v>0</v>
      </c>
      <c r="D1477" s="97">
        <f>ESTUDIANTES!D1477</f>
        <v>0</v>
      </c>
      <c r="E1477" s="97"/>
      <c r="F1477" s="97"/>
      <c r="G1477" s="97"/>
      <c r="H1477" s="57">
        <f>ESTUDIANTES!H1477</f>
        <v>0</v>
      </c>
      <c r="I1477" s="54"/>
      <c r="J1477" s="54"/>
      <c r="K1477" s="54"/>
      <c r="L1477" s="54"/>
      <c r="M1477" s="54"/>
      <c r="N1477" s="54"/>
      <c r="O1477" s="54"/>
      <c r="P1477" s="54"/>
      <c r="Q1477" s="54"/>
      <c r="R1477" s="54"/>
      <c r="S1477" s="54"/>
      <c r="T1477" s="54"/>
      <c r="U1477" s="54"/>
      <c r="V1477" s="54"/>
      <c r="W1477" s="54"/>
      <c r="X1477" s="54"/>
      <c r="Y1477" s="54"/>
      <c r="Z1477" s="54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  <c r="AL1477" s="54"/>
      <c r="AM1477" s="54"/>
      <c r="AN1477" s="54"/>
      <c r="AO1477" s="54"/>
      <c r="AP1477" s="54"/>
      <c r="AQ1477" s="54"/>
      <c r="AR1477" s="54"/>
      <c r="AS1477" s="54"/>
      <c r="AT1477" s="54"/>
      <c r="AU1477" s="54"/>
      <c r="AV1477" s="54"/>
      <c r="AW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4"/>
      <c r="BI1477" s="54"/>
      <c r="BJ1477" s="54"/>
      <c r="BK1477" s="54"/>
      <c r="BL1477" s="54"/>
      <c r="BM1477" s="54"/>
      <c r="BN1477" s="54"/>
      <c r="BO1477" s="54"/>
      <c r="BP1477" s="54"/>
      <c r="BQ1477" s="54"/>
      <c r="BR1477" s="54"/>
      <c r="BS1477" s="54"/>
      <c r="BT1477" s="54"/>
      <c r="BU1477" s="54"/>
      <c r="BV1477" s="54"/>
      <c r="BW1477" s="54"/>
      <c r="BX1477" s="54"/>
      <c r="BY1477" s="54"/>
      <c r="BZ1477" s="54"/>
      <c r="CA1477" s="54"/>
      <c r="CB1477" s="54"/>
      <c r="CC1477" s="54"/>
      <c r="CD1477" s="54"/>
      <c r="CE1477" s="54"/>
      <c r="CF1477" s="54"/>
      <c r="CG1477" s="54"/>
      <c r="CH1477" s="54"/>
      <c r="CI1477" s="54"/>
      <c r="CJ1477" s="54"/>
      <c r="CK1477" s="54"/>
      <c r="CL1477" s="54"/>
      <c r="CM1477" s="54"/>
      <c r="CN1477" s="54"/>
      <c r="CO1477" s="54"/>
      <c r="CP1477" s="54"/>
      <c r="CQ1477" s="54"/>
      <c r="CR1477" s="54"/>
      <c r="CS1477" s="54"/>
      <c r="CT1477" s="54"/>
      <c r="CU1477" s="54"/>
      <c r="CV1477" s="54"/>
      <c r="CW1477" s="54"/>
      <c r="CX1477" s="54"/>
      <c r="CY1477" s="54"/>
      <c r="CZ1477" s="54"/>
      <c r="DA1477" s="54"/>
      <c r="DB1477" s="54"/>
      <c r="DC1477" s="54"/>
      <c r="DD1477" s="54"/>
      <c r="DE1477" s="54"/>
      <c r="DF1477" s="54"/>
      <c r="DG1477" s="54"/>
      <c r="DH1477" s="54"/>
      <c r="DI1477" s="54"/>
      <c r="DJ1477" s="54"/>
      <c r="DK1477" s="54"/>
      <c r="DL1477" s="54"/>
      <c r="DM1477" s="54"/>
      <c r="DN1477" s="54"/>
      <c r="DO1477" s="54"/>
      <c r="DP1477" s="54"/>
      <c r="DQ1477" s="54"/>
      <c r="DR1477" s="54"/>
      <c r="DS1477" s="54"/>
      <c r="DT1477" s="54"/>
      <c r="DU1477" s="54"/>
      <c r="DV1477" s="54"/>
      <c r="DW1477" s="54"/>
      <c r="DX1477" s="54"/>
      <c r="DY1477" s="54"/>
      <c r="DZ1477" s="54"/>
      <c r="EA1477" s="54"/>
      <c r="EB1477" s="54"/>
      <c r="EC1477" s="54"/>
      <c r="ED1477" s="54"/>
      <c r="EE1477" s="54"/>
      <c r="EF1477" s="54"/>
      <c r="EG1477" s="54"/>
      <c r="EH1477" s="54"/>
      <c r="EI1477" s="54"/>
      <c r="EJ1477" s="54"/>
      <c r="EK1477" s="54"/>
      <c r="EL1477" s="54"/>
      <c r="EM1477" s="54"/>
      <c r="EN1477" s="54"/>
      <c r="EO1477" s="54"/>
      <c r="EP1477" s="54"/>
      <c r="EQ1477" s="54"/>
      <c r="ER1477" s="54"/>
      <c r="ES1477" s="54"/>
      <c r="ET1477" s="54"/>
      <c r="EU1477" s="54"/>
      <c r="EV1477" s="54"/>
      <c r="EW1477" s="54"/>
      <c r="EX1477" s="54"/>
      <c r="EY1477" s="54"/>
      <c r="EZ1477" s="54"/>
      <c r="FA1477" s="54"/>
      <c r="FB1477" s="54"/>
      <c r="FC1477" s="54"/>
      <c r="FD1477" s="54"/>
      <c r="FE1477" s="54"/>
      <c r="FF1477" s="54"/>
      <c r="FG1477" s="54"/>
      <c r="FH1477" s="54"/>
      <c r="FI1477" s="54"/>
      <c r="FJ1477" s="54"/>
      <c r="FK1477" s="54"/>
      <c r="FL1477" s="54"/>
      <c r="FM1477" s="54"/>
      <c r="FN1477" s="54"/>
      <c r="FO1477" s="54"/>
      <c r="FP1477" s="54"/>
      <c r="FQ1477" s="54"/>
      <c r="FR1477" s="54"/>
      <c r="FS1477" s="54"/>
      <c r="FT1477" s="54"/>
      <c r="FU1477" s="54"/>
      <c r="FV1477" s="54"/>
      <c r="FW1477" s="54"/>
      <c r="FX1477" s="54"/>
      <c r="FY1477" s="54"/>
      <c r="FZ1477" s="54"/>
      <c r="GA1477" s="54"/>
      <c r="GB1477" s="54"/>
      <c r="GC1477" s="54"/>
      <c r="GD1477" s="54"/>
      <c r="GE1477" s="54"/>
      <c r="GF1477" s="54"/>
      <c r="GG1477" s="54"/>
      <c r="GH1477" s="54"/>
      <c r="GI1477" s="54"/>
      <c r="GJ1477" s="54"/>
      <c r="GK1477" s="54"/>
      <c r="GL1477" s="54"/>
      <c r="GM1477" s="54"/>
      <c r="GN1477" s="54"/>
      <c r="GO1477" s="54"/>
      <c r="GP1477" s="54"/>
      <c r="GQ1477" s="54"/>
      <c r="GR1477" s="54"/>
      <c r="GS1477" s="54"/>
      <c r="GT1477" s="54"/>
      <c r="GU1477" s="54"/>
      <c r="GV1477" s="54"/>
      <c r="GW1477" s="54"/>
      <c r="GX1477" s="54"/>
      <c r="GY1477" s="54"/>
      <c r="GZ1477" s="54"/>
      <c r="HA1477" s="54"/>
      <c r="HB1477" s="54"/>
      <c r="HC1477" s="54"/>
      <c r="HD1477" s="54"/>
      <c r="HE1477" s="54"/>
      <c r="HF1477" s="54"/>
      <c r="HG1477" s="54"/>
      <c r="HH1477" s="54"/>
      <c r="HI1477" s="54"/>
      <c r="HJ1477" s="54"/>
      <c r="HK1477" s="54"/>
      <c r="HL1477" s="54"/>
      <c r="HM1477" s="54"/>
      <c r="HN1477" s="54"/>
      <c r="HO1477" s="54"/>
      <c r="HP1477" s="54"/>
      <c r="HQ1477" s="54"/>
      <c r="HR1477" s="54"/>
      <c r="HS1477" s="54"/>
      <c r="HT1477" s="54"/>
      <c r="HU1477" s="54"/>
      <c r="HV1477" s="54"/>
      <c r="HW1477" s="54"/>
      <c r="HX1477" s="54"/>
      <c r="HY1477" s="54"/>
      <c r="HZ1477" s="54"/>
      <c r="IA1477" s="54"/>
      <c r="IB1477" s="54"/>
      <c r="IC1477" s="54"/>
      <c r="ID1477" s="54"/>
      <c r="IE1477" s="54"/>
      <c r="IF1477" s="54"/>
      <c r="IG1477" s="54"/>
      <c r="IH1477" s="54"/>
      <c r="II1477" s="54"/>
      <c r="IJ1477" s="54"/>
      <c r="IK1477" s="54"/>
      <c r="IL1477" s="54"/>
      <c r="IM1477" s="54"/>
      <c r="IN1477" s="54"/>
      <c r="IO1477" s="54"/>
      <c r="IP1477" s="54"/>
      <c r="IQ1477" s="54"/>
      <c r="IR1477" s="54"/>
      <c r="IS1477" s="54"/>
      <c r="IT1477" s="54"/>
      <c r="IU1477" s="54"/>
      <c r="IV1477" s="54"/>
      <c r="IW1477" s="54"/>
      <c r="IX1477" s="54"/>
      <c r="IY1477" s="54"/>
      <c r="IZ1477" s="54"/>
      <c r="JA1477" s="16"/>
      <c r="JB1477" s="16"/>
      <c r="JC1477" s="16"/>
      <c r="JD1477" s="16"/>
    </row>
    <row r="1478" spans="1:264" s="6" customFormat="1" x14ac:dyDescent="0.25">
      <c r="A1478" s="55">
        <v>1474</v>
      </c>
      <c r="B1478" s="56">
        <f>ESTUDIANTES!B1478</f>
        <v>0</v>
      </c>
      <c r="C1478" s="56">
        <f>ESTUDIANTES!C1478</f>
        <v>0</v>
      </c>
      <c r="D1478" s="97">
        <f>ESTUDIANTES!D1478</f>
        <v>0</v>
      </c>
      <c r="E1478" s="97"/>
      <c r="F1478" s="97"/>
      <c r="G1478" s="97"/>
      <c r="H1478" s="57">
        <f>ESTUDIANTES!H1478</f>
        <v>0</v>
      </c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  <c r="AL1478" s="54"/>
      <c r="AM1478" s="54"/>
      <c r="AN1478" s="54"/>
      <c r="AO1478" s="54"/>
      <c r="AP1478" s="54"/>
      <c r="AQ1478" s="54"/>
      <c r="AR1478" s="54"/>
      <c r="AS1478" s="54"/>
      <c r="AT1478" s="54"/>
      <c r="AU1478" s="54"/>
      <c r="AV1478" s="54"/>
      <c r="AW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  <c r="BM1478" s="54"/>
      <c r="BN1478" s="54"/>
      <c r="BO1478" s="54"/>
      <c r="BP1478" s="54"/>
      <c r="BQ1478" s="54"/>
      <c r="BR1478" s="54"/>
      <c r="BS1478" s="54"/>
      <c r="BT1478" s="54"/>
      <c r="BU1478" s="54"/>
      <c r="BV1478" s="54"/>
      <c r="BW1478" s="54"/>
      <c r="BX1478" s="54"/>
      <c r="BY1478" s="54"/>
      <c r="BZ1478" s="54"/>
      <c r="CA1478" s="54"/>
      <c r="CB1478" s="54"/>
      <c r="CC1478" s="54"/>
      <c r="CD1478" s="54"/>
      <c r="CE1478" s="54"/>
      <c r="CF1478" s="54"/>
      <c r="CG1478" s="54"/>
      <c r="CH1478" s="54"/>
      <c r="CI1478" s="54"/>
      <c r="CJ1478" s="54"/>
      <c r="CK1478" s="54"/>
      <c r="CL1478" s="54"/>
      <c r="CM1478" s="54"/>
      <c r="CN1478" s="54"/>
      <c r="CO1478" s="54"/>
      <c r="CP1478" s="54"/>
      <c r="CQ1478" s="54"/>
      <c r="CR1478" s="54"/>
      <c r="CS1478" s="54"/>
      <c r="CT1478" s="54"/>
      <c r="CU1478" s="54"/>
      <c r="CV1478" s="54"/>
      <c r="CW1478" s="54"/>
      <c r="CX1478" s="54"/>
      <c r="CY1478" s="54"/>
      <c r="CZ1478" s="54"/>
      <c r="DA1478" s="54"/>
      <c r="DB1478" s="54"/>
      <c r="DC1478" s="54"/>
      <c r="DD1478" s="54"/>
      <c r="DE1478" s="54"/>
      <c r="DF1478" s="54"/>
      <c r="DG1478" s="54"/>
      <c r="DH1478" s="54"/>
      <c r="DI1478" s="54"/>
      <c r="DJ1478" s="54"/>
      <c r="DK1478" s="54"/>
      <c r="DL1478" s="54"/>
      <c r="DM1478" s="54"/>
      <c r="DN1478" s="54"/>
      <c r="DO1478" s="54"/>
      <c r="DP1478" s="54"/>
      <c r="DQ1478" s="54"/>
      <c r="DR1478" s="54"/>
      <c r="DS1478" s="54"/>
      <c r="DT1478" s="54"/>
      <c r="DU1478" s="54"/>
      <c r="DV1478" s="54"/>
      <c r="DW1478" s="54"/>
      <c r="DX1478" s="54"/>
      <c r="DY1478" s="54"/>
      <c r="DZ1478" s="54"/>
      <c r="EA1478" s="54"/>
      <c r="EB1478" s="54"/>
      <c r="EC1478" s="54"/>
      <c r="ED1478" s="54"/>
      <c r="EE1478" s="54"/>
      <c r="EF1478" s="54"/>
      <c r="EG1478" s="54"/>
      <c r="EH1478" s="54"/>
      <c r="EI1478" s="54"/>
      <c r="EJ1478" s="54"/>
      <c r="EK1478" s="54"/>
      <c r="EL1478" s="54"/>
      <c r="EM1478" s="54"/>
      <c r="EN1478" s="54"/>
      <c r="EO1478" s="54"/>
      <c r="EP1478" s="54"/>
      <c r="EQ1478" s="54"/>
      <c r="ER1478" s="54"/>
      <c r="ES1478" s="54"/>
      <c r="ET1478" s="54"/>
      <c r="EU1478" s="54"/>
      <c r="EV1478" s="54"/>
      <c r="EW1478" s="54"/>
      <c r="EX1478" s="54"/>
      <c r="EY1478" s="54"/>
      <c r="EZ1478" s="54"/>
      <c r="FA1478" s="54"/>
      <c r="FB1478" s="54"/>
      <c r="FC1478" s="54"/>
      <c r="FD1478" s="54"/>
      <c r="FE1478" s="54"/>
      <c r="FF1478" s="54"/>
      <c r="FG1478" s="54"/>
      <c r="FH1478" s="54"/>
      <c r="FI1478" s="54"/>
      <c r="FJ1478" s="54"/>
      <c r="FK1478" s="54"/>
      <c r="FL1478" s="54"/>
      <c r="FM1478" s="54"/>
      <c r="FN1478" s="54"/>
      <c r="FO1478" s="54"/>
      <c r="FP1478" s="54"/>
      <c r="FQ1478" s="54"/>
      <c r="FR1478" s="54"/>
      <c r="FS1478" s="54"/>
      <c r="FT1478" s="54"/>
      <c r="FU1478" s="54"/>
      <c r="FV1478" s="54"/>
      <c r="FW1478" s="54"/>
      <c r="FX1478" s="54"/>
      <c r="FY1478" s="54"/>
      <c r="FZ1478" s="54"/>
      <c r="GA1478" s="54"/>
      <c r="GB1478" s="54"/>
      <c r="GC1478" s="54"/>
      <c r="GD1478" s="54"/>
      <c r="GE1478" s="54"/>
      <c r="GF1478" s="54"/>
      <c r="GG1478" s="54"/>
      <c r="GH1478" s="54"/>
      <c r="GI1478" s="54"/>
      <c r="GJ1478" s="54"/>
      <c r="GK1478" s="54"/>
      <c r="GL1478" s="54"/>
      <c r="GM1478" s="54"/>
      <c r="GN1478" s="54"/>
      <c r="GO1478" s="54"/>
      <c r="GP1478" s="54"/>
      <c r="GQ1478" s="54"/>
      <c r="GR1478" s="54"/>
      <c r="GS1478" s="54"/>
      <c r="GT1478" s="54"/>
      <c r="GU1478" s="54"/>
      <c r="GV1478" s="54"/>
      <c r="GW1478" s="54"/>
      <c r="GX1478" s="54"/>
      <c r="GY1478" s="54"/>
      <c r="GZ1478" s="54"/>
      <c r="HA1478" s="54"/>
      <c r="HB1478" s="54"/>
      <c r="HC1478" s="54"/>
      <c r="HD1478" s="54"/>
      <c r="HE1478" s="54"/>
      <c r="HF1478" s="54"/>
      <c r="HG1478" s="54"/>
      <c r="HH1478" s="54"/>
      <c r="HI1478" s="54"/>
      <c r="HJ1478" s="54"/>
      <c r="HK1478" s="54"/>
      <c r="HL1478" s="54"/>
      <c r="HM1478" s="54"/>
      <c r="HN1478" s="54"/>
      <c r="HO1478" s="54"/>
      <c r="HP1478" s="54"/>
      <c r="HQ1478" s="54"/>
      <c r="HR1478" s="54"/>
      <c r="HS1478" s="54"/>
      <c r="HT1478" s="54"/>
      <c r="HU1478" s="54"/>
      <c r="HV1478" s="54"/>
      <c r="HW1478" s="54"/>
      <c r="HX1478" s="54"/>
      <c r="HY1478" s="54"/>
      <c r="HZ1478" s="54"/>
      <c r="IA1478" s="54"/>
      <c r="IB1478" s="54"/>
      <c r="IC1478" s="54"/>
      <c r="ID1478" s="54"/>
      <c r="IE1478" s="54"/>
      <c r="IF1478" s="54"/>
      <c r="IG1478" s="54"/>
      <c r="IH1478" s="54"/>
      <c r="II1478" s="54"/>
      <c r="IJ1478" s="54"/>
      <c r="IK1478" s="54"/>
      <c r="IL1478" s="54"/>
      <c r="IM1478" s="54"/>
      <c r="IN1478" s="54"/>
      <c r="IO1478" s="54"/>
      <c r="IP1478" s="54"/>
      <c r="IQ1478" s="54"/>
      <c r="IR1478" s="54"/>
      <c r="IS1478" s="54"/>
      <c r="IT1478" s="54"/>
      <c r="IU1478" s="54"/>
      <c r="IV1478" s="54"/>
      <c r="IW1478" s="54"/>
      <c r="IX1478" s="54"/>
      <c r="IY1478" s="54"/>
      <c r="IZ1478" s="54"/>
      <c r="JA1478" s="16"/>
      <c r="JB1478" s="16"/>
      <c r="JC1478" s="16"/>
      <c r="JD1478" s="16"/>
    </row>
    <row r="1479" spans="1:264" s="6" customFormat="1" x14ac:dyDescent="0.25">
      <c r="A1479" s="55">
        <v>1475</v>
      </c>
      <c r="B1479" s="56">
        <f>ESTUDIANTES!B1479</f>
        <v>0</v>
      </c>
      <c r="C1479" s="56">
        <f>ESTUDIANTES!C1479</f>
        <v>0</v>
      </c>
      <c r="D1479" s="97">
        <f>ESTUDIANTES!D1479</f>
        <v>0</v>
      </c>
      <c r="E1479" s="97"/>
      <c r="F1479" s="97"/>
      <c r="G1479" s="97"/>
      <c r="H1479" s="57">
        <f>ESTUDIANTES!H1479</f>
        <v>0</v>
      </c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  <c r="T1479" s="54"/>
      <c r="U1479" s="54"/>
      <c r="V1479" s="54"/>
      <c r="W1479" s="54"/>
      <c r="X1479" s="54"/>
      <c r="Y1479" s="54"/>
      <c r="Z1479" s="54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  <c r="AL1479" s="54"/>
      <c r="AM1479" s="54"/>
      <c r="AN1479" s="54"/>
      <c r="AO1479" s="54"/>
      <c r="AP1479" s="54"/>
      <c r="AQ1479" s="54"/>
      <c r="AR1479" s="54"/>
      <c r="AS1479" s="54"/>
      <c r="AT1479" s="54"/>
      <c r="AU1479" s="54"/>
      <c r="AV1479" s="54"/>
      <c r="AW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4"/>
      <c r="BI1479" s="54"/>
      <c r="BJ1479" s="54"/>
      <c r="BK1479" s="54"/>
      <c r="BL1479" s="54"/>
      <c r="BM1479" s="54"/>
      <c r="BN1479" s="54"/>
      <c r="BO1479" s="54"/>
      <c r="BP1479" s="54"/>
      <c r="BQ1479" s="54"/>
      <c r="BR1479" s="54"/>
      <c r="BS1479" s="54"/>
      <c r="BT1479" s="54"/>
      <c r="BU1479" s="54"/>
      <c r="BV1479" s="54"/>
      <c r="BW1479" s="54"/>
      <c r="BX1479" s="54"/>
      <c r="BY1479" s="54"/>
      <c r="BZ1479" s="54"/>
      <c r="CA1479" s="54"/>
      <c r="CB1479" s="54"/>
      <c r="CC1479" s="54"/>
      <c r="CD1479" s="54"/>
      <c r="CE1479" s="54"/>
      <c r="CF1479" s="54"/>
      <c r="CG1479" s="54"/>
      <c r="CH1479" s="54"/>
      <c r="CI1479" s="54"/>
      <c r="CJ1479" s="54"/>
      <c r="CK1479" s="54"/>
      <c r="CL1479" s="54"/>
      <c r="CM1479" s="54"/>
      <c r="CN1479" s="54"/>
      <c r="CO1479" s="54"/>
      <c r="CP1479" s="54"/>
      <c r="CQ1479" s="54"/>
      <c r="CR1479" s="54"/>
      <c r="CS1479" s="54"/>
      <c r="CT1479" s="54"/>
      <c r="CU1479" s="54"/>
      <c r="CV1479" s="54"/>
      <c r="CW1479" s="54"/>
      <c r="CX1479" s="54"/>
      <c r="CY1479" s="54"/>
      <c r="CZ1479" s="54"/>
      <c r="DA1479" s="54"/>
      <c r="DB1479" s="54"/>
      <c r="DC1479" s="54"/>
      <c r="DD1479" s="54"/>
      <c r="DE1479" s="54"/>
      <c r="DF1479" s="54"/>
      <c r="DG1479" s="54"/>
      <c r="DH1479" s="54"/>
      <c r="DI1479" s="54"/>
      <c r="DJ1479" s="54"/>
      <c r="DK1479" s="54"/>
      <c r="DL1479" s="54"/>
      <c r="DM1479" s="54"/>
      <c r="DN1479" s="54"/>
      <c r="DO1479" s="54"/>
      <c r="DP1479" s="54"/>
      <c r="DQ1479" s="54"/>
      <c r="DR1479" s="54"/>
      <c r="DS1479" s="54"/>
      <c r="DT1479" s="54"/>
      <c r="DU1479" s="54"/>
      <c r="DV1479" s="54"/>
      <c r="DW1479" s="54"/>
      <c r="DX1479" s="54"/>
      <c r="DY1479" s="54"/>
      <c r="DZ1479" s="54"/>
      <c r="EA1479" s="54"/>
      <c r="EB1479" s="54"/>
      <c r="EC1479" s="54"/>
      <c r="ED1479" s="54"/>
      <c r="EE1479" s="54"/>
      <c r="EF1479" s="54"/>
      <c r="EG1479" s="54"/>
      <c r="EH1479" s="54"/>
      <c r="EI1479" s="54"/>
      <c r="EJ1479" s="54"/>
      <c r="EK1479" s="54"/>
      <c r="EL1479" s="54"/>
      <c r="EM1479" s="54"/>
      <c r="EN1479" s="54"/>
      <c r="EO1479" s="54"/>
      <c r="EP1479" s="54"/>
      <c r="EQ1479" s="54"/>
      <c r="ER1479" s="54"/>
      <c r="ES1479" s="54"/>
      <c r="ET1479" s="54"/>
      <c r="EU1479" s="54"/>
      <c r="EV1479" s="54"/>
      <c r="EW1479" s="54"/>
      <c r="EX1479" s="54"/>
      <c r="EY1479" s="54"/>
      <c r="EZ1479" s="54"/>
      <c r="FA1479" s="54"/>
      <c r="FB1479" s="54"/>
      <c r="FC1479" s="54"/>
      <c r="FD1479" s="54"/>
      <c r="FE1479" s="54"/>
      <c r="FF1479" s="54"/>
      <c r="FG1479" s="54"/>
      <c r="FH1479" s="54"/>
      <c r="FI1479" s="54"/>
      <c r="FJ1479" s="54"/>
      <c r="FK1479" s="54"/>
      <c r="FL1479" s="54"/>
      <c r="FM1479" s="54"/>
      <c r="FN1479" s="54"/>
      <c r="FO1479" s="54"/>
      <c r="FP1479" s="54"/>
      <c r="FQ1479" s="54"/>
      <c r="FR1479" s="54"/>
      <c r="FS1479" s="54"/>
      <c r="FT1479" s="54"/>
      <c r="FU1479" s="54"/>
      <c r="FV1479" s="54"/>
      <c r="FW1479" s="54"/>
      <c r="FX1479" s="54"/>
      <c r="FY1479" s="54"/>
      <c r="FZ1479" s="54"/>
      <c r="GA1479" s="54"/>
      <c r="GB1479" s="54"/>
      <c r="GC1479" s="54"/>
      <c r="GD1479" s="54"/>
      <c r="GE1479" s="54"/>
      <c r="GF1479" s="54"/>
      <c r="GG1479" s="54"/>
      <c r="GH1479" s="54"/>
      <c r="GI1479" s="54"/>
      <c r="GJ1479" s="54"/>
      <c r="GK1479" s="54"/>
      <c r="GL1479" s="54"/>
      <c r="GM1479" s="54"/>
      <c r="GN1479" s="54"/>
      <c r="GO1479" s="54"/>
      <c r="GP1479" s="54"/>
      <c r="GQ1479" s="54"/>
      <c r="GR1479" s="54"/>
      <c r="GS1479" s="54"/>
      <c r="GT1479" s="54"/>
      <c r="GU1479" s="54"/>
      <c r="GV1479" s="54"/>
      <c r="GW1479" s="54"/>
      <c r="GX1479" s="54"/>
      <c r="GY1479" s="54"/>
      <c r="GZ1479" s="54"/>
      <c r="HA1479" s="54"/>
      <c r="HB1479" s="54"/>
      <c r="HC1479" s="54"/>
      <c r="HD1479" s="54"/>
      <c r="HE1479" s="54"/>
      <c r="HF1479" s="54"/>
      <c r="HG1479" s="54"/>
      <c r="HH1479" s="54"/>
      <c r="HI1479" s="54"/>
      <c r="HJ1479" s="54"/>
      <c r="HK1479" s="54"/>
      <c r="HL1479" s="54"/>
      <c r="HM1479" s="54"/>
      <c r="HN1479" s="54"/>
      <c r="HO1479" s="54"/>
      <c r="HP1479" s="54"/>
      <c r="HQ1479" s="54"/>
      <c r="HR1479" s="54"/>
      <c r="HS1479" s="54"/>
      <c r="HT1479" s="54"/>
      <c r="HU1479" s="54"/>
      <c r="HV1479" s="54"/>
      <c r="HW1479" s="54"/>
      <c r="HX1479" s="54"/>
      <c r="HY1479" s="54"/>
      <c r="HZ1479" s="54"/>
      <c r="IA1479" s="54"/>
      <c r="IB1479" s="54"/>
      <c r="IC1479" s="54"/>
      <c r="ID1479" s="54"/>
      <c r="IE1479" s="54"/>
      <c r="IF1479" s="54"/>
      <c r="IG1479" s="54"/>
      <c r="IH1479" s="54"/>
      <c r="II1479" s="54"/>
      <c r="IJ1479" s="54"/>
      <c r="IK1479" s="54"/>
      <c r="IL1479" s="54"/>
      <c r="IM1479" s="54"/>
      <c r="IN1479" s="54"/>
      <c r="IO1479" s="54"/>
      <c r="IP1479" s="54"/>
      <c r="IQ1479" s="54"/>
      <c r="IR1479" s="54"/>
      <c r="IS1479" s="54"/>
      <c r="IT1479" s="54"/>
      <c r="IU1479" s="54"/>
      <c r="IV1479" s="54"/>
      <c r="IW1479" s="54"/>
      <c r="IX1479" s="54"/>
      <c r="IY1479" s="54"/>
      <c r="IZ1479" s="54"/>
      <c r="JA1479" s="16"/>
      <c r="JB1479" s="16"/>
      <c r="JC1479" s="16"/>
      <c r="JD1479" s="16"/>
    </row>
    <row r="1480" spans="1:264" s="6" customFormat="1" x14ac:dyDescent="0.25">
      <c r="A1480" s="55">
        <v>1476</v>
      </c>
      <c r="B1480" s="56">
        <f>ESTUDIANTES!B1480</f>
        <v>0</v>
      </c>
      <c r="C1480" s="56">
        <f>ESTUDIANTES!C1480</f>
        <v>0</v>
      </c>
      <c r="D1480" s="97">
        <f>ESTUDIANTES!D1480</f>
        <v>0</v>
      </c>
      <c r="E1480" s="97"/>
      <c r="F1480" s="97"/>
      <c r="G1480" s="97"/>
      <c r="H1480" s="57">
        <f>ESTUDIANTES!H1480</f>
        <v>0</v>
      </c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  <c r="T1480" s="54"/>
      <c r="U1480" s="54"/>
      <c r="V1480" s="54"/>
      <c r="W1480" s="54"/>
      <c r="X1480" s="54"/>
      <c r="Y1480" s="54"/>
      <c r="Z1480" s="54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  <c r="AL1480" s="54"/>
      <c r="AM1480" s="54"/>
      <c r="AN1480" s="54"/>
      <c r="AO1480" s="54"/>
      <c r="AP1480" s="54"/>
      <c r="AQ1480" s="54"/>
      <c r="AR1480" s="54"/>
      <c r="AS1480" s="54"/>
      <c r="AT1480" s="54"/>
      <c r="AU1480" s="54"/>
      <c r="AV1480" s="54"/>
      <c r="AW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4"/>
      <c r="BI1480" s="54"/>
      <c r="BJ1480" s="54"/>
      <c r="BK1480" s="54"/>
      <c r="BL1480" s="54"/>
      <c r="BM1480" s="54"/>
      <c r="BN1480" s="54"/>
      <c r="BO1480" s="54"/>
      <c r="BP1480" s="54"/>
      <c r="BQ1480" s="54"/>
      <c r="BR1480" s="54"/>
      <c r="BS1480" s="54"/>
      <c r="BT1480" s="54"/>
      <c r="BU1480" s="54"/>
      <c r="BV1480" s="54"/>
      <c r="BW1480" s="54"/>
      <c r="BX1480" s="54"/>
      <c r="BY1480" s="54"/>
      <c r="BZ1480" s="54"/>
      <c r="CA1480" s="54"/>
      <c r="CB1480" s="54"/>
      <c r="CC1480" s="54"/>
      <c r="CD1480" s="54"/>
      <c r="CE1480" s="54"/>
      <c r="CF1480" s="54"/>
      <c r="CG1480" s="54"/>
      <c r="CH1480" s="54"/>
      <c r="CI1480" s="54"/>
      <c r="CJ1480" s="54"/>
      <c r="CK1480" s="54"/>
      <c r="CL1480" s="54"/>
      <c r="CM1480" s="54"/>
      <c r="CN1480" s="54"/>
      <c r="CO1480" s="54"/>
      <c r="CP1480" s="54"/>
      <c r="CQ1480" s="54"/>
      <c r="CR1480" s="54"/>
      <c r="CS1480" s="54"/>
      <c r="CT1480" s="54"/>
      <c r="CU1480" s="54"/>
      <c r="CV1480" s="54"/>
      <c r="CW1480" s="54"/>
      <c r="CX1480" s="54"/>
      <c r="CY1480" s="54"/>
      <c r="CZ1480" s="54"/>
      <c r="DA1480" s="54"/>
      <c r="DB1480" s="54"/>
      <c r="DC1480" s="54"/>
      <c r="DD1480" s="54"/>
      <c r="DE1480" s="54"/>
      <c r="DF1480" s="54"/>
      <c r="DG1480" s="54"/>
      <c r="DH1480" s="54"/>
      <c r="DI1480" s="54"/>
      <c r="DJ1480" s="54"/>
      <c r="DK1480" s="54"/>
      <c r="DL1480" s="54"/>
      <c r="DM1480" s="54"/>
      <c r="DN1480" s="54"/>
      <c r="DO1480" s="54"/>
      <c r="DP1480" s="54"/>
      <c r="DQ1480" s="54"/>
      <c r="DR1480" s="54"/>
      <c r="DS1480" s="54"/>
      <c r="DT1480" s="54"/>
      <c r="DU1480" s="54"/>
      <c r="DV1480" s="54"/>
      <c r="DW1480" s="54"/>
      <c r="DX1480" s="54"/>
      <c r="DY1480" s="54"/>
      <c r="DZ1480" s="54"/>
      <c r="EA1480" s="54"/>
      <c r="EB1480" s="54"/>
      <c r="EC1480" s="54"/>
      <c r="ED1480" s="54"/>
      <c r="EE1480" s="54"/>
      <c r="EF1480" s="54"/>
      <c r="EG1480" s="54"/>
      <c r="EH1480" s="54"/>
      <c r="EI1480" s="54"/>
      <c r="EJ1480" s="54"/>
      <c r="EK1480" s="54"/>
      <c r="EL1480" s="54"/>
      <c r="EM1480" s="54"/>
      <c r="EN1480" s="54"/>
      <c r="EO1480" s="54"/>
      <c r="EP1480" s="54"/>
      <c r="EQ1480" s="54"/>
      <c r="ER1480" s="54"/>
      <c r="ES1480" s="54"/>
      <c r="ET1480" s="54"/>
      <c r="EU1480" s="54"/>
      <c r="EV1480" s="54"/>
      <c r="EW1480" s="54"/>
      <c r="EX1480" s="54"/>
      <c r="EY1480" s="54"/>
      <c r="EZ1480" s="54"/>
      <c r="FA1480" s="54"/>
      <c r="FB1480" s="54"/>
      <c r="FC1480" s="54"/>
      <c r="FD1480" s="54"/>
      <c r="FE1480" s="54"/>
      <c r="FF1480" s="54"/>
      <c r="FG1480" s="54"/>
      <c r="FH1480" s="54"/>
      <c r="FI1480" s="54"/>
      <c r="FJ1480" s="54"/>
      <c r="FK1480" s="54"/>
      <c r="FL1480" s="54"/>
      <c r="FM1480" s="54"/>
      <c r="FN1480" s="54"/>
      <c r="FO1480" s="54"/>
      <c r="FP1480" s="54"/>
      <c r="FQ1480" s="54"/>
      <c r="FR1480" s="54"/>
      <c r="FS1480" s="54"/>
      <c r="FT1480" s="54"/>
      <c r="FU1480" s="54"/>
      <c r="FV1480" s="54"/>
      <c r="FW1480" s="54"/>
      <c r="FX1480" s="54"/>
      <c r="FY1480" s="54"/>
      <c r="FZ1480" s="54"/>
      <c r="GA1480" s="54"/>
      <c r="GB1480" s="54"/>
      <c r="GC1480" s="54"/>
      <c r="GD1480" s="54"/>
      <c r="GE1480" s="54"/>
      <c r="GF1480" s="54"/>
      <c r="GG1480" s="54"/>
      <c r="GH1480" s="54"/>
      <c r="GI1480" s="54"/>
      <c r="GJ1480" s="54"/>
      <c r="GK1480" s="54"/>
      <c r="GL1480" s="54"/>
      <c r="GM1480" s="54"/>
      <c r="GN1480" s="54"/>
      <c r="GO1480" s="54"/>
      <c r="GP1480" s="54"/>
      <c r="GQ1480" s="54"/>
      <c r="GR1480" s="54"/>
      <c r="GS1480" s="54"/>
      <c r="GT1480" s="54"/>
      <c r="GU1480" s="54"/>
      <c r="GV1480" s="54"/>
      <c r="GW1480" s="54"/>
      <c r="GX1480" s="54"/>
      <c r="GY1480" s="54"/>
      <c r="GZ1480" s="54"/>
      <c r="HA1480" s="54"/>
      <c r="HB1480" s="54"/>
      <c r="HC1480" s="54"/>
      <c r="HD1480" s="54"/>
      <c r="HE1480" s="54"/>
      <c r="HF1480" s="54"/>
      <c r="HG1480" s="54"/>
      <c r="HH1480" s="54"/>
      <c r="HI1480" s="54"/>
      <c r="HJ1480" s="54"/>
      <c r="HK1480" s="54"/>
      <c r="HL1480" s="54"/>
      <c r="HM1480" s="54"/>
      <c r="HN1480" s="54"/>
      <c r="HO1480" s="54"/>
      <c r="HP1480" s="54"/>
      <c r="HQ1480" s="54"/>
      <c r="HR1480" s="54"/>
      <c r="HS1480" s="54"/>
      <c r="HT1480" s="54"/>
      <c r="HU1480" s="54"/>
      <c r="HV1480" s="54"/>
      <c r="HW1480" s="54"/>
      <c r="HX1480" s="54"/>
      <c r="HY1480" s="54"/>
      <c r="HZ1480" s="54"/>
      <c r="IA1480" s="54"/>
      <c r="IB1480" s="54"/>
      <c r="IC1480" s="54"/>
      <c r="ID1480" s="54"/>
      <c r="IE1480" s="54"/>
      <c r="IF1480" s="54"/>
      <c r="IG1480" s="54"/>
      <c r="IH1480" s="54"/>
      <c r="II1480" s="54"/>
      <c r="IJ1480" s="54"/>
      <c r="IK1480" s="54"/>
      <c r="IL1480" s="54"/>
      <c r="IM1480" s="54"/>
      <c r="IN1480" s="54"/>
      <c r="IO1480" s="54"/>
      <c r="IP1480" s="54"/>
      <c r="IQ1480" s="54"/>
      <c r="IR1480" s="54"/>
      <c r="IS1480" s="54"/>
      <c r="IT1480" s="54"/>
      <c r="IU1480" s="54"/>
      <c r="IV1480" s="54"/>
      <c r="IW1480" s="54"/>
      <c r="IX1480" s="54"/>
      <c r="IY1480" s="54"/>
      <c r="IZ1480" s="54"/>
      <c r="JA1480" s="16"/>
      <c r="JB1480" s="16"/>
      <c r="JC1480" s="16"/>
      <c r="JD1480" s="16"/>
    </row>
    <row r="1481" spans="1:264" s="6" customFormat="1" x14ac:dyDescent="0.25">
      <c r="A1481" s="55">
        <v>1477</v>
      </c>
      <c r="B1481" s="56">
        <f>ESTUDIANTES!B1481</f>
        <v>0</v>
      </c>
      <c r="C1481" s="56">
        <f>ESTUDIANTES!C1481</f>
        <v>0</v>
      </c>
      <c r="D1481" s="97">
        <f>ESTUDIANTES!D1481</f>
        <v>0</v>
      </c>
      <c r="E1481" s="97"/>
      <c r="F1481" s="97"/>
      <c r="G1481" s="97"/>
      <c r="H1481" s="57">
        <f>ESTUDIANTES!H1481</f>
        <v>0</v>
      </c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  <c r="T1481" s="54"/>
      <c r="U1481" s="54"/>
      <c r="V1481" s="54"/>
      <c r="W1481" s="54"/>
      <c r="X1481" s="54"/>
      <c r="Y1481" s="54"/>
      <c r="Z1481" s="54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  <c r="AL1481" s="54"/>
      <c r="AM1481" s="54"/>
      <c r="AN1481" s="54"/>
      <c r="AO1481" s="54"/>
      <c r="AP1481" s="54"/>
      <c r="AQ1481" s="54"/>
      <c r="AR1481" s="54"/>
      <c r="AS1481" s="54"/>
      <c r="AT1481" s="54"/>
      <c r="AU1481" s="54"/>
      <c r="AV1481" s="54"/>
      <c r="AW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4"/>
      <c r="BI1481" s="54"/>
      <c r="BJ1481" s="54"/>
      <c r="BK1481" s="54"/>
      <c r="BL1481" s="54"/>
      <c r="BM1481" s="54"/>
      <c r="BN1481" s="54"/>
      <c r="BO1481" s="54"/>
      <c r="BP1481" s="54"/>
      <c r="BQ1481" s="54"/>
      <c r="BR1481" s="54"/>
      <c r="BS1481" s="54"/>
      <c r="BT1481" s="54"/>
      <c r="BU1481" s="54"/>
      <c r="BV1481" s="54"/>
      <c r="BW1481" s="54"/>
      <c r="BX1481" s="54"/>
      <c r="BY1481" s="54"/>
      <c r="BZ1481" s="54"/>
      <c r="CA1481" s="54"/>
      <c r="CB1481" s="54"/>
      <c r="CC1481" s="54"/>
      <c r="CD1481" s="54"/>
      <c r="CE1481" s="54"/>
      <c r="CF1481" s="54"/>
      <c r="CG1481" s="54"/>
      <c r="CH1481" s="54"/>
      <c r="CI1481" s="54"/>
      <c r="CJ1481" s="54"/>
      <c r="CK1481" s="54"/>
      <c r="CL1481" s="54"/>
      <c r="CM1481" s="54"/>
      <c r="CN1481" s="54"/>
      <c r="CO1481" s="54"/>
      <c r="CP1481" s="54"/>
      <c r="CQ1481" s="54"/>
      <c r="CR1481" s="54"/>
      <c r="CS1481" s="54"/>
      <c r="CT1481" s="54"/>
      <c r="CU1481" s="54"/>
      <c r="CV1481" s="54"/>
      <c r="CW1481" s="54"/>
      <c r="CX1481" s="54"/>
      <c r="CY1481" s="54"/>
      <c r="CZ1481" s="54"/>
      <c r="DA1481" s="54"/>
      <c r="DB1481" s="54"/>
      <c r="DC1481" s="54"/>
      <c r="DD1481" s="54"/>
      <c r="DE1481" s="54"/>
      <c r="DF1481" s="54"/>
      <c r="DG1481" s="54"/>
      <c r="DH1481" s="54"/>
      <c r="DI1481" s="54"/>
      <c r="DJ1481" s="54"/>
      <c r="DK1481" s="54"/>
      <c r="DL1481" s="54"/>
      <c r="DM1481" s="54"/>
      <c r="DN1481" s="54"/>
      <c r="DO1481" s="54"/>
      <c r="DP1481" s="54"/>
      <c r="DQ1481" s="54"/>
      <c r="DR1481" s="54"/>
      <c r="DS1481" s="54"/>
      <c r="DT1481" s="54"/>
      <c r="DU1481" s="54"/>
      <c r="DV1481" s="54"/>
      <c r="DW1481" s="54"/>
      <c r="DX1481" s="54"/>
      <c r="DY1481" s="54"/>
      <c r="DZ1481" s="54"/>
      <c r="EA1481" s="54"/>
      <c r="EB1481" s="54"/>
      <c r="EC1481" s="54"/>
      <c r="ED1481" s="54"/>
      <c r="EE1481" s="54"/>
      <c r="EF1481" s="54"/>
      <c r="EG1481" s="54"/>
      <c r="EH1481" s="54"/>
      <c r="EI1481" s="54"/>
      <c r="EJ1481" s="54"/>
      <c r="EK1481" s="54"/>
      <c r="EL1481" s="54"/>
      <c r="EM1481" s="54"/>
      <c r="EN1481" s="54"/>
      <c r="EO1481" s="54"/>
      <c r="EP1481" s="54"/>
      <c r="EQ1481" s="54"/>
      <c r="ER1481" s="54"/>
      <c r="ES1481" s="54"/>
      <c r="ET1481" s="54"/>
      <c r="EU1481" s="54"/>
      <c r="EV1481" s="54"/>
      <c r="EW1481" s="54"/>
      <c r="EX1481" s="54"/>
      <c r="EY1481" s="54"/>
      <c r="EZ1481" s="54"/>
      <c r="FA1481" s="54"/>
      <c r="FB1481" s="54"/>
      <c r="FC1481" s="54"/>
      <c r="FD1481" s="54"/>
      <c r="FE1481" s="54"/>
      <c r="FF1481" s="54"/>
      <c r="FG1481" s="54"/>
      <c r="FH1481" s="54"/>
      <c r="FI1481" s="54"/>
      <c r="FJ1481" s="54"/>
      <c r="FK1481" s="54"/>
      <c r="FL1481" s="54"/>
      <c r="FM1481" s="54"/>
      <c r="FN1481" s="54"/>
      <c r="FO1481" s="54"/>
      <c r="FP1481" s="54"/>
      <c r="FQ1481" s="54"/>
      <c r="FR1481" s="54"/>
      <c r="FS1481" s="54"/>
      <c r="FT1481" s="54"/>
      <c r="FU1481" s="54"/>
      <c r="FV1481" s="54"/>
      <c r="FW1481" s="54"/>
      <c r="FX1481" s="54"/>
      <c r="FY1481" s="54"/>
      <c r="FZ1481" s="54"/>
      <c r="GA1481" s="54"/>
      <c r="GB1481" s="54"/>
      <c r="GC1481" s="54"/>
      <c r="GD1481" s="54"/>
      <c r="GE1481" s="54"/>
      <c r="GF1481" s="54"/>
      <c r="GG1481" s="54"/>
      <c r="GH1481" s="54"/>
      <c r="GI1481" s="54"/>
      <c r="GJ1481" s="54"/>
      <c r="GK1481" s="54"/>
      <c r="GL1481" s="54"/>
      <c r="GM1481" s="54"/>
      <c r="GN1481" s="54"/>
      <c r="GO1481" s="54"/>
      <c r="GP1481" s="54"/>
      <c r="GQ1481" s="54"/>
      <c r="GR1481" s="54"/>
      <c r="GS1481" s="54"/>
      <c r="GT1481" s="54"/>
      <c r="GU1481" s="54"/>
      <c r="GV1481" s="54"/>
      <c r="GW1481" s="54"/>
      <c r="GX1481" s="54"/>
      <c r="GY1481" s="54"/>
      <c r="GZ1481" s="54"/>
      <c r="HA1481" s="54"/>
      <c r="HB1481" s="54"/>
      <c r="HC1481" s="54"/>
      <c r="HD1481" s="54"/>
      <c r="HE1481" s="54"/>
      <c r="HF1481" s="54"/>
      <c r="HG1481" s="54"/>
      <c r="HH1481" s="54"/>
      <c r="HI1481" s="54"/>
      <c r="HJ1481" s="54"/>
      <c r="HK1481" s="54"/>
      <c r="HL1481" s="54"/>
      <c r="HM1481" s="54"/>
      <c r="HN1481" s="54"/>
      <c r="HO1481" s="54"/>
      <c r="HP1481" s="54"/>
      <c r="HQ1481" s="54"/>
      <c r="HR1481" s="54"/>
      <c r="HS1481" s="54"/>
      <c r="HT1481" s="54"/>
      <c r="HU1481" s="54"/>
      <c r="HV1481" s="54"/>
      <c r="HW1481" s="54"/>
      <c r="HX1481" s="54"/>
      <c r="HY1481" s="54"/>
      <c r="HZ1481" s="54"/>
      <c r="IA1481" s="54"/>
      <c r="IB1481" s="54"/>
      <c r="IC1481" s="54"/>
      <c r="ID1481" s="54"/>
      <c r="IE1481" s="54"/>
      <c r="IF1481" s="54"/>
      <c r="IG1481" s="54"/>
      <c r="IH1481" s="54"/>
      <c r="II1481" s="54"/>
      <c r="IJ1481" s="54"/>
      <c r="IK1481" s="54"/>
      <c r="IL1481" s="54"/>
      <c r="IM1481" s="54"/>
      <c r="IN1481" s="54"/>
      <c r="IO1481" s="54"/>
      <c r="IP1481" s="54"/>
      <c r="IQ1481" s="54"/>
      <c r="IR1481" s="54"/>
      <c r="IS1481" s="54"/>
      <c r="IT1481" s="54"/>
      <c r="IU1481" s="54"/>
      <c r="IV1481" s="54"/>
      <c r="IW1481" s="54"/>
      <c r="IX1481" s="54"/>
      <c r="IY1481" s="54"/>
      <c r="IZ1481" s="54"/>
      <c r="JA1481" s="16"/>
      <c r="JB1481" s="16"/>
      <c r="JC1481" s="16"/>
      <c r="JD1481" s="16"/>
    </row>
    <row r="1482" spans="1:264" s="6" customFormat="1" x14ac:dyDescent="0.25">
      <c r="A1482" s="55">
        <v>1478</v>
      </c>
      <c r="B1482" s="56">
        <f>ESTUDIANTES!B1482</f>
        <v>0</v>
      </c>
      <c r="C1482" s="56">
        <f>ESTUDIANTES!C1482</f>
        <v>0</v>
      </c>
      <c r="D1482" s="97">
        <f>ESTUDIANTES!D1482</f>
        <v>0</v>
      </c>
      <c r="E1482" s="97"/>
      <c r="F1482" s="97"/>
      <c r="G1482" s="97"/>
      <c r="H1482" s="57">
        <f>ESTUDIANTES!H1482</f>
        <v>0</v>
      </c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  <c r="T1482" s="54"/>
      <c r="U1482" s="54"/>
      <c r="V1482" s="54"/>
      <c r="W1482" s="54"/>
      <c r="X1482" s="54"/>
      <c r="Y1482" s="54"/>
      <c r="Z1482" s="54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  <c r="AL1482" s="54"/>
      <c r="AM1482" s="54"/>
      <c r="AN1482" s="54"/>
      <c r="AO1482" s="54"/>
      <c r="AP1482" s="54"/>
      <c r="AQ1482" s="54"/>
      <c r="AR1482" s="54"/>
      <c r="AS1482" s="54"/>
      <c r="AT1482" s="54"/>
      <c r="AU1482" s="54"/>
      <c r="AV1482" s="54"/>
      <c r="AW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4"/>
      <c r="BI1482" s="54"/>
      <c r="BJ1482" s="54"/>
      <c r="BK1482" s="54"/>
      <c r="BL1482" s="54"/>
      <c r="BM1482" s="54"/>
      <c r="BN1482" s="54"/>
      <c r="BO1482" s="54"/>
      <c r="BP1482" s="54"/>
      <c r="BQ1482" s="54"/>
      <c r="BR1482" s="54"/>
      <c r="BS1482" s="54"/>
      <c r="BT1482" s="54"/>
      <c r="BU1482" s="54"/>
      <c r="BV1482" s="54"/>
      <c r="BW1482" s="54"/>
      <c r="BX1482" s="54"/>
      <c r="BY1482" s="54"/>
      <c r="BZ1482" s="54"/>
      <c r="CA1482" s="54"/>
      <c r="CB1482" s="54"/>
      <c r="CC1482" s="54"/>
      <c r="CD1482" s="54"/>
      <c r="CE1482" s="54"/>
      <c r="CF1482" s="54"/>
      <c r="CG1482" s="54"/>
      <c r="CH1482" s="54"/>
      <c r="CI1482" s="54"/>
      <c r="CJ1482" s="54"/>
      <c r="CK1482" s="54"/>
      <c r="CL1482" s="54"/>
      <c r="CM1482" s="54"/>
      <c r="CN1482" s="54"/>
      <c r="CO1482" s="54"/>
      <c r="CP1482" s="54"/>
      <c r="CQ1482" s="54"/>
      <c r="CR1482" s="54"/>
      <c r="CS1482" s="54"/>
      <c r="CT1482" s="54"/>
      <c r="CU1482" s="54"/>
      <c r="CV1482" s="54"/>
      <c r="CW1482" s="54"/>
      <c r="CX1482" s="54"/>
      <c r="CY1482" s="54"/>
      <c r="CZ1482" s="54"/>
      <c r="DA1482" s="54"/>
      <c r="DB1482" s="54"/>
      <c r="DC1482" s="54"/>
      <c r="DD1482" s="54"/>
      <c r="DE1482" s="54"/>
      <c r="DF1482" s="54"/>
      <c r="DG1482" s="54"/>
      <c r="DH1482" s="54"/>
      <c r="DI1482" s="54"/>
      <c r="DJ1482" s="54"/>
      <c r="DK1482" s="54"/>
      <c r="DL1482" s="54"/>
      <c r="DM1482" s="54"/>
      <c r="DN1482" s="54"/>
      <c r="DO1482" s="54"/>
      <c r="DP1482" s="54"/>
      <c r="DQ1482" s="54"/>
      <c r="DR1482" s="54"/>
      <c r="DS1482" s="54"/>
      <c r="DT1482" s="54"/>
      <c r="DU1482" s="54"/>
      <c r="DV1482" s="54"/>
      <c r="DW1482" s="54"/>
      <c r="DX1482" s="54"/>
      <c r="DY1482" s="54"/>
      <c r="DZ1482" s="54"/>
      <c r="EA1482" s="54"/>
      <c r="EB1482" s="54"/>
      <c r="EC1482" s="54"/>
      <c r="ED1482" s="54"/>
      <c r="EE1482" s="54"/>
      <c r="EF1482" s="54"/>
      <c r="EG1482" s="54"/>
      <c r="EH1482" s="54"/>
      <c r="EI1482" s="54"/>
      <c r="EJ1482" s="54"/>
      <c r="EK1482" s="54"/>
      <c r="EL1482" s="54"/>
      <c r="EM1482" s="54"/>
      <c r="EN1482" s="54"/>
      <c r="EO1482" s="54"/>
      <c r="EP1482" s="54"/>
      <c r="EQ1482" s="54"/>
      <c r="ER1482" s="54"/>
      <c r="ES1482" s="54"/>
      <c r="ET1482" s="54"/>
      <c r="EU1482" s="54"/>
      <c r="EV1482" s="54"/>
      <c r="EW1482" s="54"/>
      <c r="EX1482" s="54"/>
      <c r="EY1482" s="54"/>
      <c r="EZ1482" s="54"/>
      <c r="FA1482" s="54"/>
      <c r="FB1482" s="54"/>
      <c r="FC1482" s="54"/>
      <c r="FD1482" s="54"/>
      <c r="FE1482" s="54"/>
      <c r="FF1482" s="54"/>
      <c r="FG1482" s="54"/>
      <c r="FH1482" s="54"/>
      <c r="FI1482" s="54"/>
      <c r="FJ1482" s="54"/>
      <c r="FK1482" s="54"/>
      <c r="FL1482" s="54"/>
      <c r="FM1482" s="54"/>
      <c r="FN1482" s="54"/>
      <c r="FO1482" s="54"/>
      <c r="FP1482" s="54"/>
      <c r="FQ1482" s="54"/>
      <c r="FR1482" s="54"/>
      <c r="FS1482" s="54"/>
      <c r="FT1482" s="54"/>
      <c r="FU1482" s="54"/>
      <c r="FV1482" s="54"/>
      <c r="FW1482" s="54"/>
      <c r="FX1482" s="54"/>
      <c r="FY1482" s="54"/>
      <c r="FZ1482" s="54"/>
      <c r="GA1482" s="54"/>
      <c r="GB1482" s="54"/>
      <c r="GC1482" s="54"/>
      <c r="GD1482" s="54"/>
      <c r="GE1482" s="54"/>
      <c r="GF1482" s="54"/>
      <c r="GG1482" s="54"/>
      <c r="GH1482" s="54"/>
      <c r="GI1482" s="54"/>
      <c r="GJ1482" s="54"/>
      <c r="GK1482" s="54"/>
      <c r="GL1482" s="54"/>
      <c r="GM1482" s="54"/>
      <c r="GN1482" s="54"/>
      <c r="GO1482" s="54"/>
      <c r="GP1482" s="54"/>
      <c r="GQ1482" s="54"/>
      <c r="GR1482" s="54"/>
      <c r="GS1482" s="54"/>
      <c r="GT1482" s="54"/>
      <c r="GU1482" s="54"/>
      <c r="GV1482" s="54"/>
      <c r="GW1482" s="54"/>
      <c r="GX1482" s="54"/>
      <c r="GY1482" s="54"/>
      <c r="GZ1482" s="54"/>
      <c r="HA1482" s="54"/>
      <c r="HB1482" s="54"/>
      <c r="HC1482" s="54"/>
      <c r="HD1482" s="54"/>
      <c r="HE1482" s="54"/>
      <c r="HF1482" s="54"/>
      <c r="HG1482" s="54"/>
      <c r="HH1482" s="54"/>
      <c r="HI1482" s="54"/>
      <c r="HJ1482" s="54"/>
      <c r="HK1482" s="54"/>
      <c r="HL1482" s="54"/>
      <c r="HM1482" s="54"/>
      <c r="HN1482" s="54"/>
      <c r="HO1482" s="54"/>
      <c r="HP1482" s="54"/>
      <c r="HQ1482" s="54"/>
      <c r="HR1482" s="54"/>
      <c r="HS1482" s="54"/>
      <c r="HT1482" s="54"/>
      <c r="HU1482" s="54"/>
      <c r="HV1482" s="54"/>
      <c r="HW1482" s="54"/>
      <c r="HX1482" s="54"/>
      <c r="HY1482" s="54"/>
      <c r="HZ1482" s="54"/>
      <c r="IA1482" s="54"/>
      <c r="IB1482" s="54"/>
      <c r="IC1482" s="54"/>
      <c r="ID1482" s="54"/>
      <c r="IE1482" s="54"/>
      <c r="IF1482" s="54"/>
      <c r="IG1482" s="54"/>
      <c r="IH1482" s="54"/>
      <c r="II1482" s="54"/>
      <c r="IJ1482" s="54"/>
      <c r="IK1482" s="54"/>
      <c r="IL1482" s="54"/>
      <c r="IM1482" s="54"/>
      <c r="IN1482" s="54"/>
      <c r="IO1482" s="54"/>
      <c r="IP1482" s="54"/>
      <c r="IQ1482" s="54"/>
      <c r="IR1482" s="54"/>
      <c r="IS1482" s="54"/>
      <c r="IT1482" s="54"/>
      <c r="IU1482" s="54"/>
      <c r="IV1482" s="54"/>
      <c r="IW1482" s="54"/>
      <c r="IX1482" s="54"/>
      <c r="IY1482" s="54"/>
      <c r="IZ1482" s="54"/>
      <c r="JA1482" s="16"/>
      <c r="JB1482" s="16"/>
      <c r="JC1482" s="16"/>
      <c r="JD1482" s="16"/>
    </row>
    <row r="1483" spans="1:264" s="6" customFormat="1" x14ac:dyDescent="0.25">
      <c r="A1483" s="55">
        <v>1479</v>
      </c>
      <c r="B1483" s="56">
        <f>ESTUDIANTES!B1483</f>
        <v>0</v>
      </c>
      <c r="C1483" s="56">
        <f>ESTUDIANTES!C1483</f>
        <v>0</v>
      </c>
      <c r="D1483" s="97">
        <f>ESTUDIANTES!D1483</f>
        <v>0</v>
      </c>
      <c r="E1483" s="97"/>
      <c r="F1483" s="97"/>
      <c r="G1483" s="97"/>
      <c r="H1483" s="57">
        <f>ESTUDIANTES!H1483</f>
        <v>0</v>
      </c>
      <c r="I1483" s="54"/>
      <c r="J1483" s="54"/>
      <c r="K1483" s="54"/>
      <c r="L1483" s="54"/>
      <c r="M1483" s="54"/>
      <c r="N1483" s="54"/>
      <c r="O1483" s="54"/>
      <c r="P1483" s="54"/>
      <c r="Q1483" s="54"/>
      <c r="R1483" s="54"/>
      <c r="S1483" s="54"/>
      <c r="T1483" s="54"/>
      <c r="U1483" s="54"/>
      <c r="V1483" s="54"/>
      <c r="W1483" s="54"/>
      <c r="X1483" s="54"/>
      <c r="Y1483" s="54"/>
      <c r="Z1483" s="54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  <c r="AL1483" s="54"/>
      <c r="AM1483" s="54"/>
      <c r="AN1483" s="54"/>
      <c r="AO1483" s="54"/>
      <c r="AP1483" s="54"/>
      <c r="AQ1483" s="54"/>
      <c r="AR1483" s="54"/>
      <c r="AS1483" s="54"/>
      <c r="AT1483" s="54"/>
      <c r="AU1483" s="54"/>
      <c r="AV1483" s="54"/>
      <c r="AW1483" s="54"/>
      <c r="AX1483" s="54"/>
      <c r="AY1483" s="54"/>
      <c r="AZ1483" s="54"/>
      <c r="BA1483" s="54"/>
      <c r="BB1483" s="54"/>
      <c r="BC1483" s="54"/>
      <c r="BD1483" s="54"/>
      <c r="BE1483" s="54"/>
      <c r="BF1483" s="54"/>
      <c r="BG1483" s="54"/>
      <c r="BH1483" s="54"/>
      <c r="BI1483" s="54"/>
      <c r="BJ1483" s="54"/>
      <c r="BK1483" s="54"/>
      <c r="BL1483" s="54"/>
      <c r="BM1483" s="54"/>
      <c r="BN1483" s="54"/>
      <c r="BO1483" s="54"/>
      <c r="BP1483" s="54"/>
      <c r="BQ1483" s="54"/>
      <c r="BR1483" s="54"/>
      <c r="BS1483" s="54"/>
      <c r="BT1483" s="54"/>
      <c r="BU1483" s="54"/>
      <c r="BV1483" s="54"/>
      <c r="BW1483" s="54"/>
      <c r="BX1483" s="54"/>
      <c r="BY1483" s="54"/>
      <c r="BZ1483" s="54"/>
      <c r="CA1483" s="54"/>
      <c r="CB1483" s="54"/>
      <c r="CC1483" s="54"/>
      <c r="CD1483" s="54"/>
      <c r="CE1483" s="54"/>
      <c r="CF1483" s="54"/>
      <c r="CG1483" s="54"/>
      <c r="CH1483" s="54"/>
      <c r="CI1483" s="54"/>
      <c r="CJ1483" s="54"/>
      <c r="CK1483" s="54"/>
      <c r="CL1483" s="54"/>
      <c r="CM1483" s="54"/>
      <c r="CN1483" s="54"/>
      <c r="CO1483" s="54"/>
      <c r="CP1483" s="54"/>
      <c r="CQ1483" s="54"/>
      <c r="CR1483" s="54"/>
      <c r="CS1483" s="54"/>
      <c r="CT1483" s="54"/>
      <c r="CU1483" s="54"/>
      <c r="CV1483" s="54"/>
      <c r="CW1483" s="54"/>
      <c r="CX1483" s="54"/>
      <c r="CY1483" s="54"/>
      <c r="CZ1483" s="54"/>
      <c r="DA1483" s="54"/>
      <c r="DB1483" s="54"/>
      <c r="DC1483" s="54"/>
      <c r="DD1483" s="54"/>
      <c r="DE1483" s="54"/>
      <c r="DF1483" s="54"/>
      <c r="DG1483" s="54"/>
      <c r="DH1483" s="54"/>
      <c r="DI1483" s="54"/>
      <c r="DJ1483" s="54"/>
      <c r="DK1483" s="54"/>
      <c r="DL1483" s="54"/>
      <c r="DM1483" s="54"/>
      <c r="DN1483" s="54"/>
      <c r="DO1483" s="54"/>
      <c r="DP1483" s="54"/>
      <c r="DQ1483" s="54"/>
      <c r="DR1483" s="54"/>
      <c r="DS1483" s="54"/>
      <c r="DT1483" s="54"/>
      <c r="DU1483" s="54"/>
      <c r="DV1483" s="54"/>
      <c r="DW1483" s="54"/>
      <c r="DX1483" s="54"/>
      <c r="DY1483" s="54"/>
      <c r="DZ1483" s="54"/>
      <c r="EA1483" s="54"/>
      <c r="EB1483" s="54"/>
      <c r="EC1483" s="54"/>
      <c r="ED1483" s="54"/>
      <c r="EE1483" s="54"/>
      <c r="EF1483" s="54"/>
      <c r="EG1483" s="54"/>
      <c r="EH1483" s="54"/>
      <c r="EI1483" s="54"/>
      <c r="EJ1483" s="54"/>
      <c r="EK1483" s="54"/>
      <c r="EL1483" s="54"/>
      <c r="EM1483" s="54"/>
      <c r="EN1483" s="54"/>
      <c r="EO1483" s="54"/>
      <c r="EP1483" s="54"/>
      <c r="EQ1483" s="54"/>
      <c r="ER1483" s="54"/>
      <c r="ES1483" s="54"/>
      <c r="ET1483" s="54"/>
      <c r="EU1483" s="54"/>
      <c r="EV1483" s="54"/>
      <c r="EW1483" s="54"/>
      <c r="EX1483" s="54"/>
      <c r="EY1483" s="54"/>
      <c r="EZ1483" s="54"/>
      <c r="FA1483" s="54"/>
      <c r="FB1483" s="54"/>
      <c r="FC1483" s="54"/>
      <c r="FD1483" s="54"/>
      <c r="FE1483" s="54"/>
      <c r="FF1483" s="54"/>
      <c r="FG1483" s="54"/>
      <c r="FH1483" s="54"/>
      <c r="FI1483" s="54"/>
      <c r="FJ1483" s="54"/>
      <c r="FK1483" s="54"/>
      <c r="FL1483" s="54"/>
      <c r="FM1483" s="54"/>
      <c r="FN1483" s="54"/>
      <c r="FO1483" s="54"/>
      <c r="FP1483" s="54"/>
      <c r="FQ1483" s="54"/>
      <c r="FR1483" s="54"/>
      <c r="FS1483" s="54"/>
      <c r="FT1483" s="54"/>
      <c r="FU1483" s="54"/>
      <c r="FV1483" s="54"/>
      <c r="FW1483" s="54"/>
      <c r="FX1483" s="54"/>
      <c r="FY1483" s="54"/>
      <c r="FZ1483" s="54"/>
      <c r="GA1483" s="54"/>
      <c r="GB1483" s="54"/>
      <c r="GC1483" s="54"/>
      <c r="GD1483" s="54"/>
      <c r="GE1483" s="54"/>
      <c r="GF1483" s="54"/>
      <c r="GG1483" s="54"/>
      <c r="GH1483" s="54"/>
      <c r="GI1483" s="54"/>
      <c r="GJ1483" s="54"/>
      <c r="GK1483" s="54"/>
      <c r="GL1483" s="54"/>
      <c r="GM1483" s="54"/>
      <c r="GN1483" s="54"/>
      <c r="GO1483" s="54"/>
      <c r="GP1483" s="54"/>
      <c r="GQ1483" s="54"/>
      <c r="GR1483" s="54"/>
      <c r="GS1483" s="54"/>
      <c r="GT1483" s="54"/>
      <c r="GU1483" s="54"/>
      <c r="GV1483" s="54"/>
      <c r="GW1483" s="54"/>
      <c r="GX1483" s="54"/>
      <c r="GY1483" s="54"/>
      <c r="GZ1483" s="54"/>
      <c r="HA1483" s="54"/>
      <c r="HB1483" s="54"/>
      <c r="HC1483" s="54"/>
      <c r="HD1483" s="54"/>
      <c r="HE1483" s="54"/>
      <c r="HF1483" s="54"/>
      <c r="HG1483" s="54"/>
      <c r="HH1483" s="54"/>
      <c r="HI1483" s="54"/>
      <c r="HJ1483" s="54"/>
      <c r="HK1483" s="54"/>
      <c r="HL1483" s="54"/>
      <c r="HM1483" s="54"/>
      <c r="HN1483" s="54"/>
      <c r="HO1483" s="54"/>
      <c r="HP1483" s="54"/>
      <c r="HQ1483" s="54"/>
      <c r="HR1483" s="54"/>
      <c r="HS1483" s="54"/>
      <c r="HT1483" s="54"/>
      <c r="HU1483" s="54"/>
      <c r="HV1483" s="54"/>
      <c r="HW1483" s="54"/>
      <c r="HX1483" s="54"/>
      <c r="HY1483" s="54"/>
      <c r="HZ1483" s="54"/>
      <c r="IA1483" s="54"/>
      <c r="IB1483" s="54"/>
      <c r="IC1483" s="54"/>
      <c r="ID1483" s="54"/>
      <c r="IE1483" s="54"/>
      <c r="IF1483" s="54"/>
      <c r="IG1483" s="54"/>
      <c r="IH1483" s="54"/>
      <c r="II1483" s="54"/>
      <c r="IJ1483" s="54"/>
      <c r="IK1483" s="54"/>
      <c r="IL1483" s="54"/>
      <c r="IM1483" s="54"/>
      <c r="IN1483" s="54"/>
      <c r="IO1483" s="54"/>
      <c r="IP1483" s="54"/>
      <c r="IQ1483" s="54"/>
      <c r="IR1483" s="54"/>
      <c r="IS1483" s="54"/>
      <c r="IT1483" s="54"/>
      <c r="IU1483" s="54"/>
      <c r="IV1483" s="54"/>
      <c r="IW1483" s="54"/>
      <c r="IX1483" s="54"/>
      <c r="IY1483" s="54"/>
      <c r="IZ1483" s="54"/>
      <c r="JA1483" s="16"/>
      <c r="JB1483" s="16"/>
      <c r="JC1483" s="16"/>
      <c r="JD1483" s="16"/>
    </row>
    <row r="1484" spans="1:264" s="6" customFormat="1" x14ac:dyDescent="0.25">
      <c r="A1484" s="55">
        <v>1480</v>
      </c>
      <c r="B1484" s="56">
        <f>ESTUDIANTES!B1484</f>
        <v>0</v>
      </c>
      <c r="C1484" s="56">
        <f>ESTUDIANTES!C1484</f>
        <v>0</v>
      </c>
      <c r="D1484" s="97">
        <f>ESTUDIANTES!D1484</f>
        <v>0</v>
      </c>
      <c r="E1484" s="97"/>
      <c r="F1484" s="97"/>
      <c r="G1484" s="97"/>
      <c r="H1484" s="57">
        <f>ESTUDIANTES!H1484</f>
        <v>0</v>
      </c>
      <c r="I1484" s="54"/>
      <c r="J1484" s="54"/>
      <c r="K1484" s="54"/>
      <c r="L1484" s="54"/>
      <c r="M1484" s="54"/>
      <c r="N1484" s="54"/>
      <c r="O1484" s="54"/>
      <c r="P1484" s="54"/>
      <c r="Q1484" s="54"/>
      <c r="R1484" s="54"/>
      <c r="S1484" s="54"/>
      <c r="T1484" s="54"/>
      <c r="U1484" s="54"/>
      <c r="V1484" s="54"/>
      <c r="W1484" s="54"/>
      <c r="X1484" s="54"/>
      <c r="Y1484" s="54"/>
      <c r="Z1484" s="54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  <c r="AL1484" s="54"/>
      <c r="AM1484" s="54"/>
      <c r="AN1484" s="54"/>
      <c r="AO1484" s="54"/>
      <c r="AP1484" s="54"/>
      <c r="AQ1484" s="54"/>
      <c r="AR1484" s="54"/>
      <c r="AS1484" s="54"/>
      <c r="AT1484" s="54"/>
      <c r="AU1484" s="54"/>
      <c r="AV1484" s="54"/>
      <c r="AW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4"/>
      <c r="BI1484" s="54"/>
      <c r="BJ1484" s="54"/>
      <c r="BK1484" s="54"/>
      <c r="BL1484" s="54"/>
      <c r="BM1484" s="54"/>
      <c r="BN1484" s="54"/>
      <c r="BO1484" s="54"/>
      <c r="BP1484" s="54"/>
      <c r="BQ1484" s="54"/>
      <c r="BR1484" s="54"/>
      <c r="BS1484" s="54"/>
      <c r="BT1484" s="54"/>
      <c r="BU1484" s="54"/>
      <c r="BV1484" s="54"/>
      <c r="BW1484" s="54"/>
      <c r="BX1484" s="54"/>
      <c r="BY1484" s="54"/>
      <c r="BZ1484" s="54"/>
      <c r="CA1484" s="54"/>
      <c r="CB1484" s="54"/>
      <c r="CC1484" s="54"/>
      <c r="CD1484" s="54"/>
      <c r="CE1484" s="54"/>
      <c r="CF1484" s="54"/>
      <c r="CG1484" s="54"/>
      <c r="CH1484" s="54"/>
      <c r="CI1484" s="54"/>
      <c r="CJ1484" s="54"/>
      <c r="CK1484" s="54"/>
      <c r="CL1484" s="54"/>
      <c r="CM1484" s="54"/>
      <c r="CN1484" s="54"/>
      <c r="CO1484" s="54"/>
      <c r="CP1484" s="54"/>
      <c r="CQ1484" s="54"/>
      <c r="CR1484" s="54"/>
      <c r="CS1484" s="54"/>
      <c r="CT1484" s="54"/>
      <c r="CU1484" s="54"/>
      <c r="CV1484" s="54"/>
      <c r="CW1484" s="54"/>
      <c r="CX1484" s="54"/>
      <c r="CY1484" s="54"/>
      <c r="CZ1484" s="54"/>
      <c r="DA1484" s="54"/>
      <c r="DB1484" s="54"/>
      <c r="DC1484" s="54"/>
      <c r="DD1484" s="54"/>
      <c r="DE1484" s="54"/>
      <c r="DF1484" s="54"/>
      <c r="DG1484" s="54"/>
      <c r="DH1484" s="54"/>
      <c r="DI1484" s="54"/>
      <c r="DJ1484" s="54"/>
      <c r="DK1484" s="54"/>
      <c r="DL1484" s="54"/>
      <c r="DM1484" s="54"/>
      <c r="DN1484" s="54"/>
      <c r="DO1484" s="54"/>
      <c r="DP1484" s="54"/>
      <c r="DQ1484" s="54"/>
      <c r="DR1484" s="54"/>
      <c r="DS1484" s="54"/>
      <c r="DT1484" s="54"/>
      <c r="DU1484" s="54"/>
      <c r="DV1484" s="54"/>
      <c r="DW1484" s="54"/>
      <c r="DX1484" s="54"/>
      <c r="DY1484" s="54"/>
      <c r="DZ1484" s="54"/>
      <c r="EA1484" s="54"/>
      <c r="EB1484" s="54"/>
      <c r="EC1484" s="54"/>
      <c r="ED1484" s="54"/>
      <c r="EE1484" s="54"/>
      <c r="EF1484" s="54"/>
      <c r="EG1484" s="54"/>
      <c r="EH1484" s="54"/>
      <c r="EI1484" s="54"/>
      <c r="EJ1484" s="54"/>
      <c r="EK1484" s="54"/>
      <c r="EL1484" s="54"/>
      <c r="EM1484" s="54"/>
      <c r="EN1484" s="54"/>
      <c r="EO1484" s="54"/>
      <c r="EP1484" s="54"/>
      <c r="EQ1484" s="54"/>
      <c r="ER1484" s="54"/>
      <c r="ES1484" s="54"/>
      <c r="ET1484" s="54"/>
      <c r="EU1484" s="54"/>
      <c r="EV1484" s="54"/>
      <c r="EW1484" s="54"/>
      <c r="EX1484" s="54"/>
      <c r="EY1484" s="54"/>
      <c r="EZ1484" s="54"/>
      <c r="FA1484" s="54"/>
      <c r="FB1484" s="54"/>
      <c r="FC1484" s="54"/>
      <c r="FD1484" s="54"/>
      <c r="FE1484" s="54"/>
      <c r="FF1484" s="54"/>
      <c r="FG1484" s="54"/>
      <c r="FH1484" s="54"/>
      <c r="FI1484" s="54"/>
      <c r="FJ1484" s="54"/>
      <c r="FK1484" s="54"/>
      <c r="FL1484" s="54"/>
      <c r="FM1484" s="54"/>
      <c r="FN1484" s="54"/>
      <c r="FO1484" s="54"/>
      <c r="FP1484" s="54"/>
      <c r="FQ1484" s="54"/>
      <c r="FR1484" s="54"/>
      <c r="FS1484" s="54"/>
      <c r="FT1484" s="54"/>
      <c r="FU1484" s="54"/>
      <c r="FV1484" s="54"/>
      <c r="FW1484" s="54"/>
      <c r="FX1484" s="54"/>
      <c r="FY1484" s="54"/>
      <c r="FZ1484" s="54"/>
      <c r="GA1484" s="54"/>
      <c r="GB1484" s="54"/>
      <c r="GC1484" s="54"/>
      <c r="GD1484" s="54"/>
      <c r="GE1484" s="54"/>
      <c r="GF1484" s="54"/>
      <c r="GG1484" s="54"/>
      <c r="GH1484" s="54"/>
      <c r="GI1484" s="54"/>
      <c r="GJ1484" s="54"/>
      <c r="GK1484" s="54"/>
      <c r="GL1484" s="54"/>
      <c r="GM1484" s="54"/>
      <c r="GN1484" s="54"/>
      <c r="GO1484" s="54"/>
      <c r="GP1484" s="54"/>
      <c r="GQ1484" s="54"/>
      <c r="GR1484" s="54"/>
      <c r="GS1484" s="54"/>
      <c r="GT1484" s="54"/>
      <c r="GU1484" s="54"/>
      <c r="GV1484" s="54"/>
      <c r="GW1484" s="54"/>
      <c r="GX1484" s="54"/>
      <c r="GY1484" s="54"/>
      <c r="GZ1484" s="54"/>
      <c r="HA1484" s="54"/>
      <c r="HB1484" s="54"/>
      <c r="HC1484" s="54"/>
      <c r="HD1484" s="54"/>
      <c r="HE1484" s="54"/>
      <c r="HF1484" s="54"/>
      <c r="HG1484" s="54"/>
      <c r="HH1484" s="54"/>
      <c r="HI1484" s="54"/>
      <c r="HJ1484" s="54"/>
      <c r="HK1484" s="54"/>
      <c r="HL1484" s="54"/>
      <c r="HM1484" s="54"/>
      <c r="HN1484" s="54"/>
      <c r="HO1484" s="54"/>
      <c r="HP1484" s="54"/>
      <c r="HQ1484" s="54"/>
      <c r="HR1484" s="54"/>
      <c r="HS1484" s="54"/>
      <c r="HT1484" s="54"/>
      <c r="HU1484" s="54"/>
      <c r="HV1484" s="54"/>
      <c r="HW1484" s="54"/>
      <c r="HX1484" s="54"/>
      <c r="HY1484" s="54"/>
      <c r="HZ1484" s="54"/>
      <c r="IA1484" s="54"/>
      <c r="IB1484" s="54"/>
      <c r="IC1484" s="54"/>
      <c r="ID1484" s="54"/>
      <c r="IE1484" s="54"/>
      <c r="IF1484" s="54"/>
      <c r="IG1484" s="54"/>
      <c r="IH1484" s="54"/>
      <c r="II1484" s="54"/>
      <c r="IJ1484" s="54"/>
      <c r="IK1484" s="54"/>
      <c r="IL1484" s="54"/>
      <c r="IM1484" s="54"/>
      <c r="IN1484" s="54"/>
      <c r="IO1484" s="54"/>
      <c r="IP1484" s="54"/>
      <c r="IQ1484" s="54"/>
      <c r="IR1484" s="54"/>
      <c r="IS1484" s="54"/>
      <c r="IT1484" s="54"/>
      <c r="IU1484" s="54"/>
      <c r="IV1484" s="54"/>
      <c r="IW1484" s="54"/>
      <c r="IX1484" s="54"/>
      <c r="IY1484" s="54"/>
      <c r="IZ1484" s="54"/>
      <c r="JA1484" s="16"/>
      <c r="JB1484" s="16"/>
      <c r="JC1484" s="16"/>
      <c r="JD1484" s="16"/>
    </row>
    <row r="1485" spans="1:264" s="6" customFormat="1" x14ac:dyDescent="0.25">
      <c r="A1485" s="55">
        <v>1481</v>
      </c>
      <c r="B1485" s="56">
        <f>ESTUDIANTES!B1485</f>
        <v>0</v>
      </c>
      <c r="C1485" s="56">
        <f>ESTUDIANTES!C1485</f>
        <v>0</v>
      </c>
      <c r="D1485" s="97">
        <f>ESTUDIANTES!D1485</f>
        <v>0</v>
      </c>
      <c r="E1485" s="97"/>
      <c r="F1485" s="97"/>
      <c r="G1485" s="97"/>
      <c r="H1485" s="57">
        <f>ESTUDIANTES!H1485</f>
        <v>0</v>
      </c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  <c r="T1485" s="54"/>
      <c r="U1485" s="54"/>
      <c r="V1485" s="54"/>
      <c r="W1485" s="54"/>
      <c r="X1485" s="54"/>
      <c r="Y1485" s="54"/>
      <c r="Z1485" s="54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  <c r="AL1485" s="54"/>
      <c r="AM1485" s="54"/>
      <c r="AN1485" s="54"/>
      <c r="AO1485" s="54"/>
      <c r="AP1485" s="54"/>
      <c r="AQ1485" s="54"/>
      <c r="AR1485" s="54"/>
      <c r="AS1485" s="54"/>
      <c r="AT1485" s="54"/>
      <c r="AU1485" s="54"/>
      <c r="AV1485" s="54"/>
      <c r="AW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4"/>
      <c r="BI1485" s="54"/>
      <c r="BJ1485" s="54"/>
      <c r="BK1485" s="54"/>
      <c r="BL1485" s="54"/>
      <c r="BM1485" s="54"/>
      <c r="BN1485" s="54"/>
      <c r="BO1485" s="54"/>
      <c r="BP1485" s="54"/>
      <c r="BQ1485" s="54"/>
      <c r="BR1485" s="54"/>
      <c r="BS1485" s="54"/>
      <c r="BT1485" s="54"/>
      <c r="BU1485" s="54"/>
      <c r="BV1485" s="54"/>
      <c r="BW1485" s="54"/>
      <c r="BX1485" s="54"/>
      <c r="BY1485" s="54"/>
      <c r="BZ1485" s="54"/>
      <c r="CA1485" s="54"/>
      <c r="CB1485" s="54"/>
      <c r="CC1485" s="54"/>
      <c r="CD1485" s="54"/>
      <c r="CE1485" s="54"/>
      <c r="CF1485" s="54"/>
      <c r="CG1485" s="54"/>
      <c r="CH1485" s="54"/>
      <c r="CI1485" s="54"/>
      <c r="CJ1485" s="54"/>
      <c r="CK1485" s="54"/>
      <c r="CL1485" s="54"/>
      <c r="CM1485" s="54"/>
      <c r="CN1485" s="54"/>
      <c r="CO1485" s="54"/>
      <c r="CP1485" s="54"/>
      <c r="CQ1485" s="54"/>
      <c r="CR1485" s="54"/>
      <c r="CS1485" s="54"/>
      <c r="CT1485" s="54"/>
      <c r="CU1485" s="54"/>
      <c r="CV1485" s="54"/>
      <c r="CW1485" s="54"/>
      <c r="CX1485" s="54"/>
      <c r="CY1485" s="54"/>
      <c r="CZ1485" s="54"/>
      <c r="DA1485" s="54"/>
      <c r="DB1485" s="54"/>
      <c r="DC1485" s="54"/>
      <c r="DD1485" s="54"/>
      <c r="DE1485" s="54"/>
      <c r="DF1485" s="54"/>
      <c r="DG1485" s="54"/>
      <c r="DH1485" s="54"/>
      <c r="DI1485" s="54"/>
      <c r="DJ1485" s="54"/>
      <c r="DK1485" s="54"/>
      <c r="DL1485" s="54"/>
      <c r="DM1485" s="54"/>
      <c r="DN1485" s="54"/>
      <c r="DO1485" s="54"/>
      <c r="DP1485" s="54"/>
      <c r="DQ1485" s="54"/>
      <c r="DR1485" s="54"/>
      <c r="DS1485" s="54"/>
      <c r="DT1485" s="54"/>
      <c r="DU1485" s="54"/>
      <c r="DV1485" s="54"/>
      <c r="DW1485" s="54"/>
      <c r="DX1485" s="54"/>
      <c r="DY1485" s="54"/>
      <c r="DZ1485" s="54"/>
      <c r="EA1485" s="54"/>
      <c r="EB1485" s="54"/>
      <c r="EC1485" s="54"/>
      <c r="ED1485" s="54"/>
      <c r="EE1485" s="54"/>
      <c r="EF1485" s="54"/>
      <c r="EG1485" s="54"/>
      <c r="EH1485" s="54"/>
      <c r="EI1485" s="54"/>
      <c r="EJ1485" s="54"/>
      <c r="EK1485" s="54"/>
      <c r="EL1485" s="54"/>
      <c r="EM1485" s="54"/>
      <c r="EN1485" s="54"/>
      <c r="EO1485" s="54"/>
      <c r="EP1485" s="54"/>
      <c r="EQ1485" s="54"/>
      <c r="ER1485" s="54"/>
      <c r="ES1485" s="54"/>
      <c r="ET1485" s="54"/>
      <c r="EU1485" s="54"/>
      <c r="EV1485" s="54"/>
      <c r="EW1485" s="54"/>
      <c r="EX1485" s="54"/>
      <c r="EY1485" s="54"/>
      <c r="EZ1485" s="54"/>
      <c r="FA1485" s="54"/>
      <c r="FB1485" s="54"/>
      <c r="FC1485" s="54"/>
      <c r="FD1485" s="54"/>
      <c r="FE1485" s="54"/>
      <c r="FF1485" s="54"/>
      <c r="FG1485" s="54"/>
      <c r="FH1485" s="54"/>
      <c r="FI1485" s="54"/>
      <c r="FJ1485" s="54"/>
      <c r="FK1485" s="54"/>
      <c r="FL1485" s="54"/>
      <c r="FM1485" s="54"/>
      <c r="FN1485" s="54"/>
      <c r="FO1485" s="54"/>
      <c r="FP1485" s="54"/>
      <c r="FQ1485" s="54"/>
      <c r="FR1485" s="54"/>
      <c r="FS1485" s="54"/>
      <c r="FT1485" s="54"/>
      <c r="FU1485" s="54"/>
      <c r="FV1485" s="54"/>
      <c r="FW1485" s="54"/>
      <c r="FX1485" s="54"/>
      <c r="FY1485" s="54"/>
      <c r="FZ1485" s="54"/>
      <c r="GA1485" s="54"/>
      <c r="GB1485" s="54"/>
      <c r="GC1485" s="54"/>
      <c r="GD1485" s="54"/>
      <c r="GE1485" s="54"/>
      <c r="GF1485" s="54"/>
      <c r="GG1485" s="54"/>
      <c r="GH1485" s="54"/>
      <c r="GI1485" s="54"/>
      <c r="GJ1485" s="54"/>
      <c r="GK1485" s="54"/>
      <c r="GL1485" s="54"/>
      <c r="GM1485" s="54"/>
      <c r="GN1485" s="54"/>
      <c r="GO1485" s="54"/>
      <c r="GP1485" s="54"/>
      <c r="GQ1485" s="54"/>
      <c r="GR1485" s="54"/>
      <c r="GS1485" s="54"/>
      <c r="GT1485" s="54"/>
      <c r="GU1485" s="54"/>
      <c r="GV1485" s="54"/>
      <c r="GW1485" s="54"/>
      <c r="GX1485" s="54"/>
      <c r="GY1485" s="54"/>
      <c r="GZ1485" s="54"/>
      <c r="HA1485" s="54"/>
      <c r="HB1485" s="54"/>
      <c r="HC1485" s="54"/>
      <c r="HD1485" s="54"/>
      <c r="HE1485" s="54"/>
      <c r="HF1485" s="54"/>
      <c r="HG1485" s="54"/>
      <c r="HH1485" s="54"/>
      <c r="HI1485" s="54"/>
      <c r="HJ1485" s="54"/>
      <c r="HK1485" s="54"/>
      <c r="HL1485" s="54"/>
      <c r="HM1485" s="54"/>
      <c r="HN1485" s="54"/>
      <c r="HO1485" s="54"/>
      <c r="HP1485" s="54"/>
      <c r="HQ1485" s="54"/>
      <c r="HR1485" s="54"/>
      <c r="HS1485" s="54"/>
      <c r="HT1485" s="54"/>
      <c r="HU1485" s="54"/>
      <c r="HV1485" s="54"/>
      <c r="HW1485" s="54"/>
      <c r="HX1485" s="54"/>
      <c r="HY1485" s="54"/>
      <c r="HZ1485" s="54"/>
      <c r="IA1485" s="54"/>
      <c r="IB1485" s="54"/>
      <c r="IC1485" s="54"/>
      <c r="ID1485" s="54"/>
      <c r="IE1485" s="54"/>
      <c r="IF1485" s="54"/>
      <c r="IG1485" s="54"/>
      <c r="IH1485" s="54"/>
      <c r="II1485" s="54"/>
      <c r="IJ1485" s="54"/>
      <c r="IK1485" s="54"/>
      <c r="IL1485" s="54"/>
      <c r="IM1485" s="54"/>
      <c r="IN1485" s="54"/>
      <c r="IO1485" s="54"/>
      <c r="IP1485" s="54"/>
      <c r="IQ1485" s="54"/>
      <c r="IR1485" s="54"/>
      <c r="IS1485" s="54"/>
      <c r="IT1485" s="54"/>
      <c r="IU1485" s="54"/>
      <c r="IV1485" s="54"/>
      <c r="IW1485" s="54"/>
      <c r="IX1485" s="54"/>
      <c r="IY1485" s="54"/>
      <c r="IZ1485" s="54"/>
      <c r="JA1485" s="16"/>
      <c r="JB1485" s="16"/>
      <c r="JC1485" s="16"/>
      <c r="JD1485" s="16"/>
    </row>
    <row r="1486" spans="1:264" s="6" customFormat="1" x14ac:dyDescent="0.25">
      <c r="A1486" s="55">
        <v>1482</v>
      </c>
      <c r="B1486" s="56">
        <f>ESTUDIANTES!B1486</f>
        <v>0</v>
      </c>
      <c r="C1486" s="56">
        <f>ESTUDIANTES!C1486</f>
        <v>0</v>
      </c>
      <c r="D1486" s="97">
        <f>ESTUDIANTES!D1486</f>
        <v>0</v>
      </c>
      <c r="E1486" s="97"/>
      <c r="F1486" s="97"/>
      <c r="G1486" s="97"/>
      <c r="H1486" s="57">
        <f>ESTUDIANTES!H1486</f>
        <v>0</v>
      </c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  <c r="T1486" s="54"/>
      <c r="U1486" s="54"/>
      <c r="V1486" s="54"/>
      <c r="W1486" s="54"/>
      <c r="X1486" s="54"/>
      <c r="Y1486" s="54"/>
      <c r="Z1486" s="54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  <c r="AL1486" s="54"/>
      <c r="AM1486" s="54"/>
      <c r="AN1486" s="54"/>
      <c r="AO1486" s="54"/>
      <c r="AP1486" s="54"/>
      <c r="AQ1486" s="54"/>
      <c r="AR1486" s="54"/>
      <c r="AS1486" s="54"/>
      <c r="AT1486" s="54"/>
      <c r="AU1486" s="54"/>
      <c r="AV1486" s="54"/>
      <c r="AW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4"/>
      <c r="BI1486" s="54"/>
      <c r="BJ1486" s="54"/>
      <c r="BK1486" s="54"/>
      <c r="BL1486" s="54"/>
      <c r="BM1486" s="54"/>
      <c r="BN1486" s="54"/>
      <c r="BO1486" s="54"/>
      <c r="BP1486" s="54"/>
      <c r="BQ1486" s="54"/>
      <c r="BR1486" s="54"/>
      <c r="BS1486" s="54"/>
      <c r="BT1486" s="54"/>
      <c r="BU1486" s="54"/>
      <c r="BV1486" s="54"/>
      <c r="BW1486" s="54"/>
      <c r="BX1486" s="54"/>
      <c r="BY1486" s="54"/>
      <c r="BZ1486" s="54"/>
      <c r="CA1486" s="54"/>
      <c r="CB1486" s="54"/>
      <c r="CC1486" s="54"/>
      <c r="CD1486" s="54"/>
      <c r="CE1486" s="54"/>
      <c r="CF1486" s="54"/>
      <c r="CG1486" s="54"/>
      <c r="CH1486" s="54"/>
      <c r="CI1486" s="54"/>
      <c r="CJ1486" s="54"/>
      <c r="CK1486" s="54"/>
      <c r="CL1486" s="54"/>
      <c r="CM1486" s="54"/>
      <c r="CN1486" s="54"/>
      <c r="CO1486" s="54"/>
      <c r="CP1486" s="54"/>
      <c r="CQ1486" s="54"/>
      <c r="CR1486" s="54"/>
      <c r="CS1486" s="54"/>
      <c r="CT1486" s="54"/>
      <c r="CU1486" s="54"/>
      <c r="CV1486" s="54"/>
      <c r="CW1486" s="54"/>
      <c r="CX1486" s="54"/>
      <c r="CY1486" s="54"/>
      <c r="CZ1486" s="54"/>
      <c r="DA1486" s="54"/>
      <c r="DB1486" s="54"/>
      <c r="DC1486" s="54"/>
      <c r="DD1486" s="54"/>
      <c r="DE1486" s="54"/>
      <c r="DF1486" s="54"/>
      <c r="DG1486" s="54"/>
      <c r="DH1486" s="54"/>
      <c r="DI1486" s="54"/>
      <c r="DJ1486" s="54"/>
      <c r="DK1486" s="54"/>
      <c r="DL1486" s="54"/>
      <c r="DM1486" s="54"/>
      <c r="DN1486" s="54"/>
      <c r="DO1486" s="54"/>
      <c r="DP1486" s="54"/>
      <c r="DQ1486" s="54"/>
      <c r="DR1486" s="54"/>
      <c r="DS1486" s="54"/>
      <c r="DT1486" s="54"/>
      <c r="DU1486" s="54"/>
      <c r="DV1486" s="54"/>
      <c r="DW1486" s="54"/>
      <c r="DX1486" s="54"/>
      <c r="DY1486" s="54"/>
      <c r="DZ1486" s="54"/>
      <c r="EA1486" s="54"/>
      <c r="EB1486" s="54"/>
      <c r="EC1486" s="54"/>
      <c r="ED1486" s="54"/>
      <c r="EE1486" s="54"/>
      <c r="EF1486" s="54"/>
      <c r="EG1486" s="54"/>
      <c r="EH1486" s="54"/>
      <c r="EI1486" s="54"/>
      <c r="EJ1486" s="54"/>
      <c r="EK1486" s="54"/>
      <c r="EL1486" s="54"/>
      <c r="EM1486" s="54"/>
      <c r="EN1486" s="54"/>
      <c r="EO1486" s="54"/>
      <c r="EP1486" s="54"/>
      <c r="EQ1486" s="54"/>
      <c r="ER1486" s="54"/>
      <c r="ES1486" s="54"/>
      <c r="ET1486" s="54"/>
      <c r="EU1486" s="54"/>
      <c r="EV1486" s="54"/>
      <c r="EW1486" s="54"/>
      <c r="EX1486" s="54"/>
      <c r="EY1486" s="54"/>
      <c r="EZ1486" s="54"/>
      <c r="FA1486" s="54"/>
      <c r="FB1486" s="54"/>
      <c r="FC1486" s="54"/>
      <c r="FD1486" s="54"/>
      <c r="FE1486" s="54"/>
      <c r="FF1486" s="54"/>
      <c r="FG1486" s="54"/>
      <c r="FH1486" s="54"/>
      <c r="FI1486" s="54"/>
      <c r="FJ1486" s="54"/>
      <c r="FK1486" s="54"/>
      <c r="FL1486" s="54"/>
      <c r="FM1486" s="54"/>
      <c r="FN1486" s="54"/>
      <c r="FO1486" s="54"/>
      <c r="FP1486" s="54"/>
      <c r="FQ1486" s="54"/>
      <c r="FR1486" s="54"/>
      <c r="FS1486" s="54"/>
      <c r="FT1486" s="54"/>
      <c r="FU1486" s="54"/>
      <c r="FV1486" s="54"/>
      <c r="FW1486" s="54"/>
      <c r="FX1486" s="54"/>
      <c r="FY1486" s="54"/>
      <c r="FZ1486" s="54"/>
      <c r="GA1486" s="54"/>
      <c r="GB1486" s="54"/>
      <c r="GC1486" s="54"/>
      <c r="GD1486" s="54"/>
      <c r="GE1486" s="54"/>
      <c r="GF1486" s="54"/>
      <c r="GG1486" s="54"/>
      <c r="GH1486" s="54"/>
      <c r="GI1486" s="54"/>
      <c r="GJ1486" s="54"/>
      <c r="GK1486" s="54"/>
      <c r="GL1486" s="54"/>
      <c r="GM1486" s="54"/>
      <c r="GN1486" s="54"/>
      <c r="GO1486" s="54"/>
      <c r="GP1486" s="54"/>
      <c r="GQ1486" s="54"/>
      <c r="GR1486" s="54"/>
      <c r="GS1486" s="54"/>
      <c r="GT1486" s="54"/>
      <c r="GU1486" s="54"/>
      <c r="GV1486" s="54"/>
      <c r="GW1486" s="54"/>
      <c r="GX1486" s="54"/>
      <c r="GY1486" s="54"/>
      <c r="GZ1486" s="54"/>
      <c r="HA1486" s="54"/>
      <c r="HB1486" s="54"/>
      <c r="HC1486" s="54"/>
      <c r="HD1486" s="54"/>
      <c r="HE1486" s="54"/>
      <c r="HF1486" s="54"/>
      <c r="HG1486" s="54"/>
      <c r="HH1486" s="54"/>
      <c r="HI1486" s="54"/>
      <c r="HJ1486" s="54"/>
      <c r="HK1486" s="54"/>
      <c r="HL1486" s="54"/>
      <c r="HM1486" s="54"/>
      <c r="HN1486" s="54"/>
      <c r="HO1486" s="54"/>
      <c r="HP1486" s="54"/>
      <c r="HQ1486" s="54"/>
      <c r="HR1486" s="54"/>
      <c r="HS1486" s="54"/>
      <c r="HT1486" s="54"/>
      <c r="HU1486" s="54"/>
      <c r="HV1486" s="54"/>
      <c r="HW1486" s="54"/>
      <c r="HX1486" s="54"/>
      <c r="HY1486" s="54"/>
      <c r="HZ1486" s="54"/>
      <c r="IA1486" s="54"/>
      <c r="IB1486" s="54"/>
      <c r="IC1486" s="54"/>
      <c r="ID1486" s="54"/>
      <c r="IE1486" s="54"/>
      <c r="IF1486" s="54"/>
      <c r="IG1486" s="54"/>
      <c r="IH1486" s="54"/>
      <c r="II1486" s="54"/>
      <c r="IJ1486" s="54"/>
      <c r="IK1486" s="54"/>
      <c r="IL1486" s="54"/>
      <c r="IM1486" s="54"/>
      <c r="IN1486" s="54"/>
      <c r="IO1486" s="54"/>
      <c r="IP1486" s="54"/>
      <c r="IQ1486" s="54"/>
      <c r="IR1486" s="54"/>
      <c r="IS1486" s="54"/>
      <c r="IT1486" s="54"/>
      <c r="IU1486" s="54"/>
      <c r="IV1486" s="54"/>
      <c r="IW1486" s="54"/>
      <c r="IX1486" s="54"/>
      <c r="IY1486" s="54"/>
      <c r="IZ1486" s="54"/>
      <c r="JA1486" s="16"/>
      <c r="JB1486" s="16"/>
      <c r="JC1486" s="16"/>
      <c r="JD1486" s="16"/>
    </row>
    <row r="1487" spans="1:264" s="6" customFormat="1" x14ac:dyDescent="0.25">
      <c r="A1487" s="55">
        <v>1483</v>
      </c>
      <c r="B1487" s="56">
        <f>ESTUDIANTES!B1487</f>
        <v>0</v>
      </c>
      <c r="C1487" s="56">
        <f>ESTUDIANTES!C1487</f>
        <v>0</v>
      </c>
      <c r="D1487" s="97">
        <f>ESTUDIANTES!D1487</f>
        <v>0</v>
      </c>
      <c r="E1487" s="97"/>
      <c r="F1487" s="97"/>
      <c r="G1487" s="97"/>
      <c r="H1487" s="57">
        <f>ESTUDIANTES!H1487</f>
        <v>0</v>
      </c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  <c r="T1487" s="54"/>
      <c r="U1487" s="54"/>
      <c r="V1487" s="54"/>
      <c r="W1487" s="54"/>
      <c r="X1487" s="54"/>
      <c r="Y1487" s="54"/>
      <c r="Z1487" s="54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  <c r="AL1487" s="54"/>
      <c r="AM1487" s="54"/>
      <c r="AN1487" s="54"/>
      <c r="AO1487" s="54"/>
      <c r="AP1487" s="54"/>
      <c r="AQ1487" s="54"/>
      <c r="AR1487" s="54"/>
      <c r="AS1487" s="54"/>
      <c r="AT1487" s="54"/>
      <c r="AU1487" s="54"/>
      <c r="AV1487" s="54"/>
      <c r="AW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4"/>
      <c r="BI1487" s="54"/>
      <c r="BJ1487" s="54"/>
      <c r="BK1487" s="54"/>
      <c r="BL1487" s="54"/>
      <c r="BM1487" s="54"/>
      <c r="BN1487" s="54"/>
      <c r="BO1487" s="54"/>
      <c r="BP1487" s="54"/>
      <c r="BQ1487" s="54"/>
      <c r="BR1487" s="54"/>
      <c r="BS1487" s="54"/>
      <c r="BT1487" s="54"/>
      <c r="BU1487" s="54"/>
      <c r="BV1487" s="54"/>
      <c r="BW1487" s="54"/>
      <c r="BX1487" s="54"/>
      <c r="BY1487" s="54"/>
      <c r="BZ1487" s="54"/>
      <c r="CA1487" s="54"/>
      <c r="CB1487" s="54"/>
      <c r="CC1487" s="54"/>
      <c r="CD1487" s="54"/>
      <c r="CE1487" s="54"/>
      <c r="CF1487" s="54"/>
      <c r="CG1487" s="54"/>
      <c r="CH1487" s="54"/>
      <c r="CI1487" s="54"/>
      <c r="CJ1487" s="54"/>
      <c r="CK1487" s="54"/>
      <c r="CL1487" s="54"/>
      <c r="CM1487" s="54"/>
      <c r="CN1487" s="54"/>
      <c r="CO1487" s="54"/>
      <c r="CP1487" s="54"/>
      <c r="CQ1487" s="54"/>
      <c r="CR1487" s="54"/>
      <c r="CS1487" s="54"/>
      <c r="CT1487" s="54"/>
      <c r="CU1487" s="54"/>
      <c r="CV1487" s="54"/>
      <c r="CW1487" s="54"/>
      <c r="CX1487" s="54"/>
      <c r="CY1487" s="54"/>
      <c r="CZ1487" s="54"/>
      <c r="DA1487" s="54"/>
      <c r="DB1487" s="54"/>
      <c r="DC1487" s="54"/>
      <c r="DD1487" s="54"/>
      <c r="DE1487" s="54"/>
      <c r="DF1487" s="54"/>
      <c r="DG1487" s="54"/>
      <c r="DH1487" s="54"/>
      <c r="DI1487" s="54"/>
      <c r="DJ1487" s="54"/>
      <c r="DK1487" s="54"/>
      <c r="DL1487" s="54"/>
      <c r="DM1487" s="54"/>
      <c r="DN1487" s="54"/>
      <c r="DO1487" s="54"/>
      <c r="DP1487" s="54"/>
      <c r="DQ1487" s="54"/>
      <c r="DR1487" s="54"/>
      <c r="DS1487" s="54"/>
      <c r="DT1487" s="54"/>
      <c r="DU1487" s="54"/>
      <c r="DV1487" s="54"/>
      <c r="DW1487" s="54"/>
      <c r="DX1487" s="54"/>
      <c r="DY1487" s="54"/>
      <c r="DZ1487" s="54"/>
      <c r="EA1487" s="54"/>
      <c r="EB1487" s="54"/>
      <c r="EC1487" s="54"/>
      <c r="ED1487" s="54"/>
      <c r="EE1487" s="54"/>
      <c r="EF1487" s="54"/>
      <c r="EG1487" s="54"/>
      <c r="EH1487" s="54"/>
      <c r="EI1487" s="54"/>
      <c r="EJ1487" s="54"/>
      <c r="EK1487" s="54"/>
      <c r="EL1487" s="54"/>
      <c r="EM1487" s="54"/>
      <c r="EN1487" s="54"/>
      <c r="EO1487" s="54"/>
      <c r="EP1487" s="54"/>
      <c r="EQ1487" s="54"/>
      <c r="ER1487" s="54"/>
      <c r="ES1487" s="54"/>
      <c r="ET1487" s="54"/>
      <c r="EU1487" s="54"/>
      <c r="EV1487" s="54"/>
      <c r="EW1487" s="54"/>
      <c r="EX1487" s="54"/>
      <c r="EY1487" s="54"/>
      <c r="EZ1487" s="54"/>
      <c r="FA1487" s="54"/>
      <c r="FB1487" s="54"/>
      <c r="FC1487" s="54"/>
      <c r="FD1487" s="54"/>
      <c r="FE1487" s="54"/>
      <c r="FF1487" s="54"/>
      <c r="FG1487" s="54"/>
      <c r="FH1487" s="54"/>
      <c r="FI1487" s="54"/>
      <c r="FJ1487" s="54"/>
      <c r="FK1487" s="54"/>
      <c r="FL1487" s="54"/>
      <c r="FM1487" s="54"/>
      <c r="FN1487" s="54"/>
      <c r="FO1487" s="54"/>
      <c r="FP1487" s="54"/>
      <c r="FQ1487" s="54"/>
      <c r="FR1487" s="54"/>
      <c r="FS1487" s="54"/>
      <c r="FT1487" s="54"/>
      <c r="FU1487" s="54"/>
      <c r="FV1487" s="54"/>
      <c r="FW1487" s="54"/>
      <c r="FX1487" s="54"/>
      <c r="FY1487" s="54"/>
      <c r="FZ1487" s="54"/>
      <c r="GA1487" s="54"/>
      <c r="GB1487" s="54"/>
      <c r="GC1487" s="54"/>
      <c r="GD1487" s="54"/>
      <c r="GE1487" s="54"/>
      <c r="GF1487" s="54"/>
      <c r="GG1487" s="54"/>
      <c r="GH1487" s="54"/>
      <c r="GI1487" s="54"/>
      <c r="GJ1487" s="54"/>
      <c r="GK1487" s="54"/>
      <c r="GL1487" s="54"/>
      <c r="GM1487" s="54"/>
      <c r="GN1487" s="54"/>
      <c r="GO1487" s="54"/>
      <c r="GP1487" s="54"/>
      <c r="GQ1487" s="54"/>
      <c r="GR1487" s="54"/>
      <c r="GS1487" s="54"/>
      <c r="GT1487" s="54"/>
      <c r="GU1487" s="54"/>
      <c r="GV1487" s="54"/>
      <c r="GW1487" s="54"/>
      <c r="GX1487" s="54"/>
      <c r="GY1487" s="54"/>
      <c r="GZ1487" s="54"/>
      <c r="HA1487" s="54"/>
      <c r="HB1487" s="54"/>
      <c r="HC1487" s="54"/>
      <c r="HD1487" s="54"/>
      <c r="HE1487" s="54"/>
      <c r="HF1487" s="54"/>
      <c r="HG1487" s="54"/>
      <c r="HH1487" s="54"/>
      <c r="HI1487" s="54"/>
      <c r="HJ1487" s="54"/>
      <c r="HK1487" s="54"/>
      <c r="HL1487" s="54"/>
      <c r="HM1487" s="54"/>
      <c r="HN1487" s="54"/>
      <c r="HO1487" s="54"/>
      <c r="HP1487" s="54"/>
      <c r="HQ1487" s="54"/>
      <c r="HR1487" s="54"/>
      <c r="HS1487" s="54"/>
      <c r="HT1487" s="54"/>
      <c r="HU1487" s="54"/>
      <c r="HV1487" s="54"/>
      <c r="HW1487" s="54"/>
      <c r="HX1487" s="54"/>
      <c r="HY1487" s="54"/>
      <c r="HZ1487" s="54"/>
      <c r="IA1487" s="54"/>
      <c r="IB1487" s="54"/>
      <c r="IC1487" s="54"/>
      <c r="ID1487" s="54"/>
      <c r="IE1487" s="54"/>
      <c r="IF1487" s="54"/>
      <c r="IG1487" s="54"/>
      <c r="IH1487" s="54"/>
      <c r="II1487" s="54"/>
      <c r="IJ1487" s="54"/>
      <c r="IK1487" s="54"/>
      <c r="IL1487" s="54"/>
      <c r="IM1487" s="54"/>
      <c r="IN1487" s="54"/>
      <c r="IO1487" s="54"/>
      <c r="IP1487" s="54"/>
      <c r="IQ1487" s="54"/>
      <c r="IR1487" s="54"/>
      <c r="IS1487" s="54"/>
      <c r="IT1487" s="54"/>
      <c r="IU1487" s="54"/>
      <c r="IV1487" s="54"/>
      <c r="IW1487" s="54"/>
      <c r="IX1487" s="54"/>
      <c r="IY1487" s="54"/>
      <c r="IZ1487" s="54"/>
      <c r="JA1487" s="16"/>
      <c r="JB1487" s="16"/>
      <c r="JC1487" s="16"/>
      <c r="JD1487" s="16"/>
    </row>
    <row r="1488" spans="1:264" s="6" customFormat="1" x14ac:dyDescent="0.25">
      <c r="A1488" s="55">
        <v>1484</v>
      </c>
      <c r="B1488" s="56">
        <f>ESTUDIANTES!B1488</f>
        <v>0</v>
      </c>
      <c r="C1488" s="56">
        <f>ESTUDIANTES!C1488</f>
        <v>0</v>
      </c>
      <c r="D1488" s="97">
        <f>ESTUDIANTES!D1488</f>
        <v>0</v>
      </c>
      <c r="E1488" s="97"/>
      <c r="F1488" s="97"/>
      <c r="G1488" s="97"/>
      <c r="H1488" s="57">
        <f>ESTUDIANTES!H1488</f>
        <v>0</v>
      </c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  <c r="T1488" s="54"/>
      <c r="U1488" s="54"/>
      <c r="V1488" s="54"/>
      <c r="W1488" s="54"/>
      <c r="X1488" s="54"/>
      <c r="Y1488" s="54"/>
      <c r="Z1488" s="54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  <c r="AL1488" s="54"/>
      <c r="AM1488" s="54"/>
      <c r="AN1488" s="54"/>
      <c r="AO1488" s="54"/>
      <c r="AP1488" s="54"/>
      <c r="AQ1488" s="54"/>
      <c r="AR1488" s="54"/>
      <c r="AS1488" s="54"/>
      <c r="AT1488" s="54"/>
      <c r="AU1488" s="54"/>
      <c r="AV1488" s="54"/>
      <c r="AW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4"/>
      <c r="BI1488" s="54"/>
      <c r="BJ1488" s="54"/>
      <c r="BK1488" s="54"/>
      <c r="BL1488" s="54"/>
      <c r="BM1488" s="54"/>
      <c r="BN1488" s="54"/>
      <c r="BO1488" s="54"/>
      <c r="BP1488" s="54"/>
      <c r="BQ1488" s="54"/>
      <c r="BR1488" s="54"/>
      <c r="BS1488" s="54"/>
      <c r="BT1488" s="54"/>
      <c r="BU1488" s="54"/>
      <c r="BV1488" s="54"/>
      <c r="BW1488" s="54"/>
      <c r="BX1488" s="54"/>
      <c r="BY1488" s="54"/>
      <c r="BZ1488" s="54"/>
      <c r="CA1488" s="54"/>
      <c r="CB1488" s="54"/>
      <c r="CC1488" s="54"/>
      <c r="CD1488" s="54"/>
      <c r="CE1488" s="54"/>
      <c r="CF1488" s="54"/>
      <c r="CG1488" s="54"/>
      <c r="CH1488" s="54"/>
      <c r="CI1488" s="54"/>
      <c r="CJ1488" s="54"/>
      <c r="CK1488" s="54"/>
      <c r="CL1488" s="54"/>
      <c r="CM1488" s="54"/>
      <c r="CN1488" s="54"/>
      <c r="CO1488" s="54"/>
      <c r="CP1488" s="54"/>
      <c r="CQ1488" s="54"/>
      <c r="CR1488" s="54"/>
      <c r="CS1488" s="54"/>
      <c r="CT1488" s="54"/>
      <c r="CU1488" s="54"/>
      <c r="CV1488" s="54"/>
      <c r="CW1488" s="54"/>
      <c r="CX1488" s="54"/>
      <c r="CY1488" s="54"/>
      <c r="CZ1488" s="54"/>
      <c r="DA1488" s="54"/>
      <c r="DB1488" s="54"/>
      <c r="DC1488" s="54"/>
      <c r="DD1488" s="54"/>
      <c r="DE1488" s="54"/>
      <c r="DF1488" s="54"/>
      <c r="DG1488" s="54"/>
      <c r="DH1488" s="54"/>
      <c r="DI1488" s="54"/>
      <c r="DJ1488" s="54"/>
      <c r="DK1488" s="54"/>
      <c r="DL1488" s="54"/>
      <c r="DM1488" s="54"/>
      <c r="DN1488" s="54"/>
      <c r="DO1488" s="54"/>
      <c r="DP1488" s="54"/>
      <c r="DQ1488" s="54"/>
      <c r="DR1488" s="54"/>
      <c r="DS1488" s="54"/>
      <c r="DT1488" s="54"/>
      <c r="DU1488" s="54"/>
      <c r="DV1488" s="54"/>
      <c r="DW1488" s="54"/>
      <c r="DX1488" s="54"/>
      <c r="DY1488" s="54"/>
      <c r="DZ1488" s="54"/>
      <c r="EA1488" s="54"/>
      <c r="EB1488" s="54"/>
      <c r="EC1488" s="54"/>
      <c r="ED1488" s="54"/>
      <c r="EE1488" s="54"/>
      <c r="EF1488" s="54"/>
      <c r="EG1488" s="54"/>
      <c r="EH1488" s="54"/>
      <c r="EI1488" s="54"/>
      <c r="EJ1488" s="54"/>
      <c r="EK1488" s="54"/>
      <c r="EL1488" s="54"/>
      <c r="EM1488" s="54"/>
      <c r="EN1488" s="54"/>
      <c r="EO1488" s="54"/>
      <c r="EP1488" s="54"/>
      <c r="EQ1488" s="54"/>
      <c r="ER1488" s="54"/>
      <c r="ES1488" s="54"/>
      <c r="ET1488" s="54"/>
      <c r="EU1488" s="54"/>
      <c r="EV1488" s="54"/>
      <c r="EW1488" s="54"/>
      <c r="EX1488" s="54"/>
      <c r="EY1488" s="54"/>
      <c r="EZ1488" s="54"/>
      <c r="FA1488" s="54"/>
      <c r="FB1488" s="54"/>
      <c r="FC1488" s="54"/>
      <c r="FD1488" s="54"/>
      <c r="FE1488" s="54"/>
      <c r="FF1488" s="54"/>
      <c r="FG1488" s="54"/>
      <c r="FH1488" s="54"/>
      <c r="FI1488" s="54"/>
      <c r="FJ1488" s="54"/>
      <c r="FK1488" s="54"/>
      <c r="FL1488" s="54"/>
      <c r="FM1488" s="54"/>
      <c r="FN1488" s="54"/>
      <c r="FO1488" s="54"/>
      <c r="FP1488" s="54"/>
      <c r="FQ1488" s="54"/>
      <c r="FR1488" s="54"/>
      <c r="FS1488" s="54"/>
      <c r="FT1488" s="54"/>
      <c r="FU1488" s="54"/>
      <c r="FV1488" s="54"/>
      <c r="FW1488" s="54"/>
      <c r="FX1488" s="54"/>
      <c r="FY1488" s="54"/>
      <c r="FZ1488" s="54"/>
      <c r="GA1488" s="54"/>
      <c r="GB1488" s="54"/>
      <c r="GC1488" s="54"/>
      <c r="GD1488" s="54"/>
      <c r="GE1488" s="54"/>
      <c r="GF1488" s="54"/>
      <c r="GG1488" s="54"/>
      <c r="GH1488" s="54"/>
      <c r="GI1488" s="54"/>
      <c r="GJ1488" s="54"/>
      <c r="GK1488" s="54"/>
      <c r="GL1488" s="54"/>
      <c r="GM1488" s="54"/>
      <c r="GN1488" s="54"/>
      <c r="GO1488" s="54"/>
      <c r="GP1488" s="54"/>
      <c r="GQ1488" s="54"/>
      <c r="GR1488" s="54"/>
      <c r="GS1488" s="54"/>
      <c r="GT1488" s="54"/>
      <c r="GU1488" s="54"/>
      <c r="GV1488" s="54"/>
      <c r="GW1488" s="54"/>
      <c r="GX1488" s="54"/>
      <c r="GY1488" s="54"/>
      <c r="GZ1488" s="54"/>
      <c r="HA1488" s="54"/>
      <c r="HB1488" s="54"/>
      <c r="HC1488" s="54"/>
      <c r="HD1488" s="54"/>
      <c r="HE1488" s="54"/>
      <c r="HF1488" s="54"/>
      <c r="HG1488" s="54"/>
      <c r="HH1488" s="54"/>
      <c r="HI1488" s="54"/>
      <c r="HJ1488" s="54"/>
      <c r="HK1488" s="54"/>
      <c r="HL1488" s="54"/>
      <c r="HM1488" s="54"/>
      <c r="HN1488" s="54"/>
      <c r="HO1488" s="54"/>
      <c r="HP1488" s="54"/>
      <c r="HQ1488" s="54"/>
      <c r="HR1488" s="54"/>
      <c r="HS1488" s="54"/>
      <c r="HT1488" s="54"/>
      <c r="HU1488" s="54"/>
      <c r="HV1488" s="54"/>
      <c r="HW1488" s="54"/>
      <c r="HX1488" s="54"/>
      <c r="HY1488" s="54"/>
      <c r="HZ1488" s="54"/>
      <c r="IA1488" s="54"/>
      <c r="IB1488" s="54"/>
      <c r="IC1488" s="54"/>
      <c r="ID1488" s="54"/>
      <c r="IE1488" s="54"/>
      <c r="IF1488" s="54"/>
      <c r="IG1488" s="54"/>
      <c r="IH1488" s="54"/>
      <c r="II1488" s="54"/>
      <c r="IJ1488" s="54"/>
      <c r="IK1488" s="54"/>
      <c r="IL1488" s="54"/>
      <c r="IM1488" s="54"/>
      <c r="IN1488" s="54"/>
      <c r="IO1488" s="54"/>
      <c r="IP1488" s="54"/>
      <c r="IQ1488" s="54"/>
      <c r="IR1488" s="54"/>
      <c r="IS1488" s="54"/>
      <c r="IT1488" s="54"/>
      <c r="IU1488" s="54"/>
      <c r="IV1488" s="54"/>
      <c r="IW1488" s="54"/>
      <c r="IX1488" s="54"/>
      <c r="IY1488" s="54"/>
      <c r="IZ1488" s="54"/>
      <c r="JA1488" s="16"/>
      <c r="JB1488" s="16"/>
      <c r="JC1488" s="16"/>
      <c r="JD1488" s="16"/>
    </row>
    <row r="1489" spans="1:264" s="6" customFormat="1" x14ac:dyDescent="0.25">
      <c r="A1489" s="55">
        <v>1485</v>
      </c>
      <c r="B1489" s="56">
        <f>ESTUDIANTES!B1489</f>
        <v>0</v>
      </c>
      <c r="C1489" s="56">
        <f>ESTUDIANTES!C1489</f>
        <v>0</v>
      </c>
      <c r="D1489" s="97">
        <f>ESTUDIANTES!D1489</f>
        <v>0</v>
      </c>
      <c r="E1489" s="97"/>
      <c r="F1489" s="97"/>
      <c r="G1489" s="97"/>
      <c r="H1489" s="57">
        <f>ESTUDIANTES!H1489</f>
        <v>0</v>
      </c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  <c r="S1489" s="54"/>
      <c r="T1489" s="54"/>
      <c r="U1489" s="54"/>
      <c r="V1489" s="54"/>
      <c r="W1489" s="54"/>
      <c r="X1489" s="54"/>
      <c r="Y1489" s="54"/>
      <c r="Z1489" s="54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  <c r="AL1489" s="54"/>
      <c r="AM1489" s="54"/>
      <c r="AN1489" s="54"/>
      <c r="AO1489" s="54"/>
      <c r="AP1489" s="54"/>
      <c r="AQ1489" s="54"/>
      <c r="AR1489" s="54"/>
      <c r="AS1489" s="54"/>
      <c r="AT1489" s="54"/>
      <c r="AU1489" s="54"/>
      <c r="AV1489" s="54"/>
      <c r="AW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  <c r="BM1489" s="54"/>
      <c r="BN1489" s="54"/>
      <c r="BO1489" s="54"/>
      <c r="BP1489" s="54"/>
      <c r="BQ1489" s="54"/>
      <c r="BR1489" s="54"/>
      <c r="BS1489" s="54"/>
      <c r="BT1489" s="54"/>
      <c r="BU1489" s="54"/>
      <c r="BV1489" s="54"/>
      <c r="BW1489" s="54"/>
      <c r="BX1489" s="54"/>
      <c r="BY1489" s="54"/>
      <c r="BZ1489" s="54"/>
      <c r="CA1489" s="54"/>
      <c r="CB1489" s="54"/>
      <c r="CC1489" s="54"/>
      <c r="CD1489" s="54"/>
      <c r="CE1489" s="54"/>
      <c r="CF1489" s="54"/>
      <c r="CG1489" s="54"/>
      <c r="CH1489" s="54"/>
      <c r="CI1489" s="54"/>
      <c r="CJ1489" s="54"/>
      <c r="CK1489" s="54"/>
      <c r="CL1489" s="54"/>
      <c r="CM1489" s="54"/>
      <c r="CN1489" s="54"/>
      <c r="CO1489" s="54"/>
      <c r="CP1489" s="54"/>
      <c r="CQ1489" s="54"/>
      <c r="CR1489" s="54"/>
      <c r="CS1489" s="54"/>
      <c r="CT1489" s="54"/>
      <c r="CU1489" s="54"/>
      <c r="CV1489" s="54"/>
      <c r="CW1489" s="54"/>
      <c r="CX1489" s="54"/>
      <c r="CY1489" s="54"/>
      <c r="CZ1489" s="54"/>
      <c r="DA1489" s="54"/>
      <c r="DB1489" s="54"/>
      <c r="DC1489" s="54"/>
      <c r="DD1489" s="54"/>
      <c r="DE1489" s="54"/>
      <c r="DF1489" s="54"/>
      <c r="DG1489" s="54"/>
      <c r="DH1489" s="54"/>
      <c r="DI1489" s="54"/>
      <c r="DJ1489" s="54"/>
      <c r="DK1489" s="54"/>
      <c r="DL1489" s="54"/>
      <c r="DM1489" s="54"/>
      <c r="DN1489" s="54"/>
      <c r="DO1489" s="54"/>
      <c r="DP1489" s="54"/>
      <c r="DQ1489" s="54"/>
      <c r="DR1489" s="54"/>
      <c r="DS1489" s="54"/>
      <c r="DT1489" s="54"/>
      <c r="DU1489" s="54"/>
      <c r="DV1489" s="54"/>
      <c r="DW1489" s="54"/>
      <c r="DX1489" s="54"/>
      <c r="DY1489" s="54"/>
      <c r="DZ1489" s="54"/>
      <c r="EA1489" s="54"/>
      <c r="EB1489" s="54"/>
      <c r="EC1489" s="54"/>
      <c r="ED1489" s="54"/>
      <c r="EE1489" s="54"/>
      <c r="EF1489" s="54"/>
      <c r="EG1489" s="54"/>
      <c r="EH1489" s="54"/>
      <c r="EI1489" s="54"/>
      <c r="EJ1489" s="54"/>
      <c r="EK1489" s="54"/>
      <c r="EL1489" s="54"/>
      <c r="EM1489" s="54"/>
      <c r="EN1489" s="54"/>
      <c r="EO1489" s="54"/>
      <c r="EP1489" s="54"/>
      <c r="EQ1489" s="54"/>
      <c r="ER1489" s="54"/>
      <c r="ES1489" s="54"/>
      <c r="ET1489" s="54"/>
      <c r="EU1489" s="54"/>
      <c r="EV1489" s="54"/>
      <c r="EW1489" s="54"/>
      <c r="EX1489" s="54"/>
      <c r="EY1489" s="54"/>
      <c r="EZ1489" s="54"/>
      <c r="FA1489" s="54"/>
      <c r="FB1489" s="54"/>
      <c r="FC1489" s="54"/>
      <c r="FD1489" s="54"/>
      <c r="FE1489" s="54"/>
      <c r="FF1489" s="54"/>
      <c r="FG1489" s="54"/>
      <c r="FH1489" s="54"/>
      <c r="FI1489" s="54"/>
      <c r="FJ1489" s="54"/>
      <c r="FK1489" s="54"/>
      <c r="FL1489" s="54"/>
      <c r="FM1489" s="54"/>
      <c r="FN1489" s="54"/>
      <c r="FO1489" s="54"/>
      <c r="FP1489" s="54"/>
      <c r="FQ1489" s="54"/>
      <c r="FR1489" s="54"/>
      <c r="FS1489" s="54"/>
      <c r="FT1489" s="54"/>
      <c r="FU1489" s="54"/>
      <c r="FV1489" s="54"/>
      <c r="FW1489" s="54"/>
      <c r="FX1489" s="54"/>
      <c r="FY1489" s="54"/>
      <c r="FZ1489" s="54"/>
      <c r="GA1489" s="54"/>
      <c r="GB1489" s="54"/>
      <c r="GC1489" s="54"/>
      <c r="GD1489" s="54"/>
      <c r="GE1489" s="54"/>
      <c r="GF1489" s="54"/>
      <c r="GG1489" s="54"/>
      <c r="GH1489" s="54"/>
      <c r="GI1489" s="54"/>
      <c r="GJ1489" s="54"/>
      <c r="GK1489" s="54"/>
      <c r="GL1489" s="54"/>
      <c r="GM1489" s="54"/>
      <c r="GN1489" s="54"/>
      <c r="GO1489" s="54"/>
      <c r="GP1489" s="54"/>
      <c r="GQ1489" s="54"/>
      <c r="GR1489" s="54"/>
      <c r="GS1489" s="54"/>
      <c r="GT1489" s="54"/>
      <c r="GU1489" s="54"/>
      <c r="GV1489" s="54"/>
      <c r="GW1489" s="54"/>
      <c r="GX1489" s="54"/>
      <c r="GY1489" s="54"/>
      <c r="GZ1489" s="54"/>
      <c r="HA1489" s="54"/>
      <c r="HB1489" s="54"/>
      <c r="HC1489" s="54"/>
      <c r="HD1489" s="54"/>
      <c r="HE1489" s="54"/>
      <c r="HF1489" s="54"/>
      <c r="HG1489" s="54"/>
      <c r="HH1489" s="54"/>
      <c r="HI1489" s="54"/>
      <c r="HJ1489" s="54"/>
      <c r="HK1489" s="54"/>
      <c r="HL1489" s="54"/>
      <c r="HM1489" s="54"/>
      <c r="HN1489" s="54"/>
      <c r="HO1489" s="54"/>
      <c r="HP1489" s="54"/>
      <c r="HQ1489" s="54"/>
      <c r="HR1489" s="54"/>
      <c r="HS1489" s="54"/>
      <c r="HT1489" s="54"/>
      <c r="HU1489" s="54"/>
      <c r="HV1489" s="54"/>
      <c r="HW1489" s="54"/>
      <c r="HX1489" s="54"/>
      <c r="HY1489" s="54"/>
      <c r="HZ1489" s="54"/>
      <c r="IA1489" s="54"/>
      <c r="IB1489" s="54"/>
      <c r="IC1489" s="54"/>
      <c r="ID1489" s="54"/>
      <c r="IE1489" s="54"/>
      <c r="IF1489" s="54"/>
      <c r="IG1489" s="54"/>
      <c r="IH1489" s="54"/>
      <c r="II1489" s="54"/>
      <c r="IJ1489" s="54"/>
      <c r="IK1489" s="54"/>
      <c r="IL1489" s="54"/>
      <c r="IM1489" s="54"/>
      <c r="IN1489" s="54"/>
      <c r="IO1489" s="54"/>
      <c r="IP1489" s="54"/>
      <c r="IQ1489" s="54"/>
      <c r="IR1489" s="54"/>
      <c r="IS1489" s="54"/>
      <c r="IT1489" s="54"/>
      <c r="IU1489" s="54"/>
      <c r="IV1489" s="54"/>
      <c r="IW1489" s="54"/>
      <c r="IX1489" s="54"/>
      <c r="IY1489" s="54"/>
      <c r="IZ1489" s="54"/>
      <c r="JA1489" s="16"/>
      <c r="JB1489" s="16"/>
      <c r="JC1489" s="16"/>
      <c r="JD1489" s="16"/>
    </row>
    <row r="1490" spans="1:264" s="6" customFormat="1" x14ac:dyDescent="0.25">
      <c r="A1490" s="55">
        <v>1486</v>
      </c>
      <c r="B1490" s="56">
        <f>ESTUDIANTES!B1490</f>
        <v>0</v>
      </c>
      <c r="C1490" s="56">
        <f>ESTUDIANTES!C1490</f>
        <v>0</v>
      </c>
      <c r="D1490" s="97">
        <f>ESTUDIANTES!D1490</f>
        <v>0</v>
      </c>
      <c r="E1490" s="97"/>
      <c r="F1490" s="97"/>
      <c r="G1490" s="97"/>
      <c r="H1490" s="57">
        <f>ESTUDIANTES!H1490</f>
        <v>0</v>
      </c>
      <c r="I1490" s="54"/>
      <c r="J1490" s="54"/>
      <c r="K1490" s="54"/>
      <c r="L1490" s="54"/>
      <c r="M1490" s="54"/>
      <c r="N1490" s="54"/>
      <c r="O1490" s="54"/>
      <c r="P1490" s="54"/>
      <c r="Q1490" s="54"/>
      <c r="R1490" s="54"/>
      <c r="S1490" s="54"/>
      <c r="T1490" s="54"/>
      <c r="U1490" s="54"/>
      <c r="V1490" s="54"/>
      <c r="W1490" s="54"/>
      <c r="X1490" s="54"/>
      <c r="Y1490" s="54"/>
      <c r="Z1490" s="54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  <c r="AL1490" s="54"/>
      <c r="AM1490" s="54"/>
      <c r="AN1490" s="54"/>
      <c r="AO1490" s="54"/>
      <c r="AP1490" s="54"/>
      <c r="AQ1490" s="54"/>
      <c r="AR1490" s="54"/>
      <c r="AS1490" s="54"/>
      <c r="AT1490" s="54"/>
      <c r="AU1490" s="54"/>
      <c r="AV1490" s="54"/>
      <c r="AW1490" s="54"/>
      <c r="AX1490" s="54"/>
      <c r="AY1490" s="54"/>
      <c r="AZ1490" s="54"/>
      <c r="BA1490" s="54"/>
      <c r="BB1490" s="54"/>
      <c r="BC1490" s="54"/>
      <c r="BD1490" s="54"/>
      <c r="BE1490" s="54"/>
      <c r="BF1490" s="54"/>
      <c r="BG1490" s="54"/>
      <c r="BH1490" s="54"/>
      <c r="BI1490" s="54"/>
      <c r="BJ1490" s="54"/>
      <c r="BK1490" s="54"/>
      <c r="BL1490" s="54"/>
      <c r="BM1490" s="54"/>
      <c r="BN1490" s="54"/>
      <c r="BO1490" s="54"/>
      <c r="BP1490" s="54"/>
      <c r="BQ1490" s="54"/>
      <c r="BR1490" s="54"/>
      <c r="BS1490" s="54"/>
      <c r="BT1490" s="54"/>
      <c r="BU1490" s="54"/>
      <c r="BV1490" s="54"/>
      <c r="BW1490" s="54"/>
      <c r="BX1490" s="54"/>
      <c r="BY1490" s="54"/>
      <c r="BZ1490" s="54"/>
      <c r="CA1490" s="54"/>
      <c r="CB1490" s="54"/>
      <c r="CC1490" s="54"/>
      <c r="CD1490" s="54"/>
      <c r="CE1490" s="54"/>
      <c r="CF1490" s="54"/>
      <c r="CG1490" s="54"/>
      <c r="CH1490" s="54"/>
      <c r="CI1490" s="54"/>
      <c r="CJ1490" s="54"/>
      <c r="CK1490" s="54"/>
      <c r="CL1490" s="54"/>
      <c r="CM1490" s="54"/>
      <c r="CN1490" s="54"/>
      <c r="CO1490" s="54"/>
      <c r="CP1490" s="54"/>
      <c r="CQ1490" s="54"/>
      <c r="CR1490" s="54"/>
      <c r="CS1490" s="54"/>
      <c r="CT1490" s="54"/>
      <c r="CU1490" s="54"/>
      <c r="CV1490" s="54"/>
      <c r="CW1490" s="54"/>
      <c r="CX1490" s="54"/>
      <c r="CY1490" s="54"/>
      <c r="CZ1490" s="54"/>
      <c r="DA1490" s="54"/>
      <c r="DB1490" s="54"/>
      <c r="DC1490" s="54"/>
      <c r="DD1490" s="54"/>
      <c r="DE1490" s="54"/>
      <c r="DF1490" s="54"/>
      <c r="DG1490" s="54"/>
      <c r="DH1490" s="54"/>
      <c r="DI1490" s="54"/>
      <c r="DJ1490" s="54"/>
      <c r="DK1490" s="54"/>
      <c r="DL1490" s="54"/>
      <c r="DM1490" s="54"/>
      <c r="DN1490" s="54"/>
      <c r="DO1490" s="54"/>
      <c r="DP1490" s="54"/>
      <c r="DQ1490" s="54"/>
      <c r="DR1490" s="54"/>
      <c r="DS1490" s="54"/>
      <c r="DT1490" s="54"/>
      <c r="DU1490" s="54"/>
      <c r="DV1490" s="54"/>
      <c r="DW1490" s="54"/>
      <c r="DX1490" s="54"/>
      <c r="DY1490" s="54"/>
      <c r="DZ1490" s="54"/>
      <c r="EA1490" s="54"/>
      <c r="EB1490" s="54"/>
      <c r="EC1490" s="54"/>
      <c r="ED1490" s="54"/>
      <c r="EE1490" s="54"/>
      <c r="EF1490" s="54"/>
      <c r="EG1490" s="54"/>
      <c r="EH1490" s="54"/>
      <c r="EI1490" s="54"/>
      <c r="EJ1490" s="54"/>
      <c r="EK1490" s="54"/>
      <c r="EL1490" s="54"/>
      <c r="EM1490" s="54"/>
      <c r="EN1490" s="54"/>
      <c r="EO1490" s="54"/>
      <c r="EP1490" s="54"/>
      <c r="EQ1490" s="54"/>
      <c r="ER1490" s="54"/>
      <c r="ES1490" s="54"/>
      <c r="ET1490" s="54"/>
      <c r="EU1490" s="54"/>
      <c r="EV1490" s="54"/>
      <c r="EW1490" s="54"/>
      <c r="EX1490" s="54"/>
      <c r="EY1490" s="54"/>
      <c r="EZ1490" s="54"/>
      <c r="FA1490" s="54"/>
      <c r="FB1490" s="54"/>
      <c r="FC1490" s="54"/>
      <c r="FD1490" s="54"/>
      <c r="FE1490" s="54"/>
      <c r="FF1490" s="54"/>
      <c r="FG1490" s="54"/>
      <c r="FH1490" s="54"/>
      <c r="FI1490" s="54"/>
      <c r="FJ1490" s="54"/>
      <c r="FK1490" s="54"/>
      <c r="FL1490" s="54"/>
      <c r="FM1490" s="54"/>
      <c r="FN1490" s="54"/>
      <c r="FO1490" s="54"/>
      <c r="FP1490" s="54"/>
      <c r="FQ1490" s="54"/>
      <c r="FR1490" s="54"/>
      <c r="FS1490" s="54"/>
      <c r="FT1490" s="54"/>
      <c r="FU1490" s="54"/>
      <c r="FV1490" s="54"/>
      <c r="FW1490" s="54"/>
      <c r="FX1490" s="54"/>
      <c r="FY1490" s="54"/>
      <c r="FZ1490" s="54"/>
      <c r="GA1490" s="54"/>
      <c r="GB1490" s="54"/>
      <c r="GC1490" s="54"/>
      <c r="GD1490" s="54"/>
      <c r="GE1490" s="54"/>
      <c r="GF1490" s="54"/>
      <c r="GG1490" s="54"/>
      <c r="GH1490" s="54"/>
      <c r="GI1490" s="54"/>
      <c r="GJ1490" s="54"/>
      <c r="GK1490" s="54"/>
      <c r="GL1490" s="54"/>
      <c r="GM1490" s="54"/>
      <c r="GN1490" s="54"/>
      <c r="GO1490" s="54"/>
      <c r="GP1490" s="54"/>
      <c r="GQ1490" s="54"/>
      <c r="GR1490" s="54"/>
      <c r="GS1490" s="54"/>
      <c r="GT1490" s="54"/>
      <c r="GU1490" s="54"/>
      <c r="GV1490" s="54"/>
      <c r="GW1490" s="54"/>
      <c r="GX1490" s="54"/>
      <c r="GY1490" s="54"/>
      <c r="GZ1490" s="54"/>
      <c r="HA1490" s="54"/>
      <c r="HB1490" s="54"/>
      <c r="HC1490" s="54"/>
      <c r="HD1490" s="54"/>
      <c r="HE1490" s="54"/>
      <c r="HF1490" s="54"/>
      <c r="HG1490" s="54"/>
      <c r="HH1490" s="54"/>
      <c r="HI1490" s="54"/>
      <c r="HJ1490" s="54"/>
      <c r="HK1490" s="54"/>
      <c r="HL1490" s="54"/>
      <c r="HM1490" s="54"/>
      <c r="HN1490" s="54"/>
      <c r="HO1490" s="54"/>
      <c r="HP1490" s="54"/>
      <c r="HQ1490" s="54"/>
      <c r="HR1490" s="54"/>
      <c r="HS1490" s="54"/>
      <c r="HT1490" s="54"/>
      <c r="HU1490" s="54"/>
      <c r="HV1490" s="54"/>
      <c r="HW1490" s="54"/>
      <c r="HX1490" s="54"/>
      <c r="HY1490" s="54"/>
      <c r="HZ1490" s="54"/>
      <c r="IA1490" s="54"/>
      <c r="IB1490" s="54"/>
      <c r="IC1490" s="54"/>
      <c r="ID1490" s="54"/>
      <c r="IE1490" s="54"/>
      <c r="IF1490" s="54"/>
      <c r="IG1490" s="54"/>
      <c r="IH1490" s="54"/>
      <c r="II1490" s="54"/>
      <c r="IJ1490" s="54"/>
      <c r="IK1490" s="54"/>
      <c r="IL1490" s="54"/>
      <c r="IM1490" s="54"/>
      <c r="IN1490" s="54"/>
      <c r="IO1490" s="54"/>
      <c r="IP1490" s="54"/>
      <c r="IQ1490" s="54"/>
      <c r="IR1490" s="54"/>
      <c r="IS1490" s="54"/>
      <c r="IT1490" s="54"/>
      <c r="IU1490" s="54"/>
      <c r="IV1490" s="54"/>
      <c r="IW1490" s="54"/>
      <c r="IX1490" s="54"/>
      <c r="IY1490" s="54"/>
      <c r="IZ1490" s="54"/>
      <c r="JA1490" s="16"/>
      <c r="JB1490" s="16"/>
      <c r="JC1490" s="16"/>
      <c r="JD1490" s="16"/>
    </row>
    <row r="1491" spans="1:264" s="6" customFormat="1" x14ac:dyDescent="0.25">
      <c r="A1491" s="55">
        <v>1487</v>
      </c>
      <c r="B1491" s="56">
        <f>ESTUDIANTES!B1491</f>
        <v>0</v>
      </c>
      <c r="C1491" s="56">
        <f>ESTUDIANTES!C1491</f>
        <v>0</v>
      </c>
      <c r="D1491" s="97">
        <f>ESTUDIANTES!D1491</f>
        <v>0</v>
      </c>
      <c r="E1491" s="97"/>
      <c r="F1491" s="97"/>
      <c r="G1491" s="97"/>
      <c r="H1491" s="57">
        <f>ESTUDIANTES!H1491</f>
        <v>0</v>
      </c>
      <c r="I1491" s="54"/>
      <c r="J1491" s="54"/>
      <c r="K1491" s="54"/>
      <c r="L1491" s="54"/>
      <c r="M1491" s="54"/>
      <c r="N1491" s="54"/>
      <c r="O1491" s="54"/>
      <c r="P1491" s="54"/>
      <c r="Q1491" s="54"/>
      <c r="R1491" s="54"/>
      <c r="S1491" s="54"/>
      <c r="T1491" s="54"/>
      <c r="U1491" s="54"/>
      <c r="V1491" s="54"/>
      <c r="W1491" s="54"/>
      <c r="X1491" s="54"/>
      <c r="Y1491" s="54"/>
      <c r="Z1491" s="54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  <c r="AL1491" s="54"/>
      <c r="AM1491" s="54"/>
      <c r="AN1491" s="54"/>
      <c r="AO1491" s="54"/>
      <c r="AP1491" s="54"/>
      <c r="AQ1491" s="54"/>
      <c r="AR1491" s="54"/>
      <c r="AS1491" s="54"/>
      <c r="AT1491" s="54"/>
      <c r="AU1491" s="54"/>
      <c r="AV1491" s="54"/>
      <c r="AW1491" s="54"/>
      <c r="AX1491" s="54"/>
      <c r="AY1491" s="54"/>
      <c r="AZ1491" s="54"/>
      <c r="BA1491" s="54"/>
      <c r="BB1491" s="54"/>
      <c r="BC1491" s="54"/>
      <c r="BD1491" s="54"/>
      <c r="BE1491" s="54"/>
      <c r="BF1491" s="54"/>
      <c r="BG1491" s="54"/>
      <c r="BH1491" s="54"/>
      <c r="BI1491" s="54"/>
      <c r="BJ1491" s="54"/>
      <c r="BK1491" s="54"/>
      <c r="BL1491" s="54"/>
      <c r="BM1491" s="54"/>
      <c r="BN1491" s="54"/>
      <c r="BO1491" s="54"/>
      <c r="BP1491" s="54"/>
      <c r="BQ1491" s="54"/>
      <c r="BR1491" s="54"/>
      <c r="BS1491" s="54"/>
      <c r="BT1491" s="54"/>
      <c r="BU1491" s="54"/>
      <c r="BV1491" s="54"/>
      <c r="BW1491" s="54"/>
      <c r="BX1491" s="54"/>
      <c r="BY1491" s="54"/>
      <c r="BZ1491" s="54"/>
      <c r="CA1491" s="54"/>
      <c r="CB1491" s="54"/>
      <c r="CC1491" s="54"/>
      <c r="CD1491" s="54"/>
      <c r="CE1491" s="54"/>
      <c r="CF1491" s="54"/>
      <c r="CG1491" s="54"/>
      <c r="CH1491" s="54"/>
      <c r="CI1491" s="54"/>
      <c r="CJ1491" s="54"/>
      <c r="CK1491" s="54"/>
      <c r="CL1491" s="54"/>
      <c r="CM1491" s="54"/>
      <c r="CN1491" s="54"/>
      <c r="CO1491" s="54"/>
      <c r="CP1491" s="54"/>
      <c r="CQ1491" s="54"/>
      <c r="CR1491" s="54"/>
      <c r="CS1491" s="54"/>
      <c r="CT1491" s="54"/>
      <c r="CU1491" s="54"/>
      <c r="CV1491" s="54"/>
      <c r="CW1491" s="54"/>
      <c r="CX1491" s="54"/>
      <c r="CY1491" s="54"/>
      <c r="CZ1491" s="54"/>
      <c r="DA1491" s="54"/>
      <c r="DB1491" s="54"/>
      <c r="DC1491" s="54"/>
      <c r="DD1491" s="54"/>
      <c r="DE1491" s="54"/>
      <c r="DF1491" s="54"/>
      <c r="DG1491" s="54"/>
      <c r="DH1491" s="54"/>
      <c r="DI1491" s="54"/>
      <c r="DJ1491" s="54"/>
      <c r="DK1491" s="54"/>
      <c r="DL1491" s="54"/>
      <c r="DM1491" s="54"/>
      <c r="DN1491" s="54"/>
      <c r="DO1491" s="54"/>
      <c r="DP1491" s="54"/>
      <c r="DQ1491" s="54"/>
      <c r="DR1491" s="54"/>
      <c r="DS1491" s="54"/>
      <c r="DT1491" s="54"/>
      <c r="DU1491" s="54"/>
      <c r="DV1491" s="54"/>
      <c r="DW1491" s="54"/>
      <c r="DX1491" s="54"/>
      <c r="DY1491" s="54"/>
      <c r="DZ1491" s="54"/>
      <c r="EA1491" s="54"/>
      <c r="EB1491" s="54"/>
      <c r="EC1491" s="54"/>
      <c r="ED1491" s="54"/>
      <c r="EE1491" s="54"/>
      <c r="EF1491" s="54"/>
      <c r="EG1491" s="54"/>
      <c r="EH1491" s="54"/>
      <c r="EI1491" s="54"/>
      <c r="EJ1491" s="54"/>
      <c r="EK1491" s="54"/>
      <c r="EL1491" s="54"/>
      <c r="EM1491" s="54"/>
      <c r="EN1491" s="54"/>
      <c r="EO1491" s="54"/>
      <c r="EP1491" s="54"/>
      <c r="EQ1491" s="54"/>
      <c r="ER1491" s="54"/>
      <c r="ES1491" s="54"/>
      <c r="ET1491" s="54"/>
      <c r="EU1491" s="54"/>
      <c r="EV1491" s="54"/>
      <c r="EW1491" s="54"/>
      <c r="EX1491" s="54"/>
      <c r="EY1491" s="54"/>
      <c r="EZ1491" s="54"/>
      <c r="FA1491" s="54"/>
      <c r="FB1491" s="54"/>
      <c r="FC1491" s="54"/>
      <c r="FD1491" s="54"/>
      <c r="FE1491" s="54"/>
      <c r="FF1491" s="54"/>
      <c r="FG1491" s="54"/>
      <c r="FH1491" s="54"/>
      <c r="FI1491" s="54"/>
      <c r="FJ1491" s="54"/>
      <c r="FK1491" s="54"/>
      <c r="FL1491" s="54"/>
      <c r="FM1491" s="54"/>
      <c r="FN1491" s="54"/>
      <c r="FO1491" s="54"/>
      <c r="FP1491" s="54"/>
      <c r="FQ1491" s="54"/>
      <c r="FR1491" s="54"/>
      <c r="FS1491" s="54"/>
      <c r="FT1491" s="54"/>
      <c r="FU1491" s="54"/>
      <c r="FV1491" s="54"/>
      <c r="FW1491" s="54"/>
      <c r="FX1491" s="54"/>
      <c r="FY1491" s="54"/>
      <c r="FZ1491" s="54"/>
      <c r="GA1491" s="54"/>
      <c r="GB1491" s="54"/>
      <c r="GC1491" s="54"/>
      <c r="GD1491" s="54"/>
      <c r="GE1491" s="54"/>
      <c r="GF1491" s="54"/>
      <c r="GG1491" s="54"/>
      <c r="GH1491" s="54"/>
      <c r="GI1491" s="54"/>
      <c r="GJ1491" s="54"/>
      <c r="GK1491" s="54"/>
      <c r="GL1491" s="54"/>
      <c r="GM1491" s="54"/>
      <c r="GN1491" s="54"/>
      <c r="GO1491" s="54"/>
      <c r="GP1491" s="54"/>
      <c r="GQ1491" s="54"/>
      <c r="GR1491" s="54"/>
      <c r="GS1491" s="54"/>
      <c r="GT1491" s="54"/>
      <c r="GU1491" s="54"/>
      <c r="GV1491" s="54"/>
      <c r="GW1491" s="54"/>
      <c r="GX1491" s="54"/>
      <c r="GY1491" s="54"/>
      <c r="GZ1491" s="54"/>
      <c r="HA1491" s="54"/>
      <c r="HB1491" s="54"/>
      <c r="HC1491" s="54"/>
      <c r="HD1491" s="54"/>
      <c r="HE1491" s="54"/>
      <c r="HF1491" s="54"/>
      <c r="HG1491" s="54"/>
      <c r="HH1491" s="54"/>
      <c r="HI1491" s="54"/>
      <c r="HJ1491" s="54"/>
      <c r="HK1491" s="54"/>
      <c r="HL1491" s="54"/>
      <c r="HM1491" s="54"/>
      <c r="HN1491" s="54"/>
      <c r="HO1491" s="54"/>
      <c r="HP1491" s="54"/>
      <c r="HQ1491" s="54"/>
      <c r="HR1491" s="54"/>
      <c r="HS1491" s="54"/>
      <c r="HT1491" s="54"/>
      <c r="HU1491" s="54"/>
      <c r="HV1491" s="54"/>
      <c r="HW1491" s="54"/>
      <c r="HX1491" s="54"/>
      <c r="HY1491" s="54"/>
      <c r="HZ1491" s="54"/>
      <c r="IA1491" s="54"/>
      <c r="IB1491" s="54"/>
      <c r="IC1491" s="54"/>
      <c r="ID1491" s="54"/>
      <c r="IE1491" s="54"/>
      <c r="IF1491" s="54"/>
      <c r="IG1491" s="54"/>
      <c r="IH1491" s="54"/>
      <c r="II1491" s="54"/>
      <c r="IJ1491" s="54"/>
      <c r="IK1491" s="54"/>
      <c r="IL1491" s="54"/>
      <c r="IM1491" s="54"/>
      <c r="IN1491" s="54"/>
      <c r="IO1491" s="54"/>
      <c r="IP1491" s="54"/>
      <c r="IQ1491" s="54"/>
      <c r="IR1491" s="54"/>
      <c r="IS1491" s="54"/>
      <c r="IT1491" s="54"/>
      <c r="IU1491" s="54"/>
      <c r="IV1491" s="54"/>
      <c r="IW1491" s="54"/>
      <c r="IX1491" s="54"/>
      <c r="IY1491" s="54"/>
      <c r="IZ1491" s="54"/>
      <c r="JA1491" s="16"/>
      <c r="JB1491" s="16"/>
      <c r="JC1491" s="16"/>
      <c r="JD1491" s="16"/>
    </row>
    <row r="1492" spans="1:264" s="6" customFormat="1" x14ac:dyDescent="0.25">
      <c r="A1492" s="55">
        <v>1488</v>
      </c>
      <c r="B1492" s="56">
        <f>ESTUDIANTES!B1492</f>
        <v>0</v>
      </c>
      <c r="C1492" s="56">
        <f>ESTUDIANTES!C1492</f>
        <v>0</v>
      </c>
      <c r="D1492" s="97">
        <f>ESTUDIANTES!D1492</f>
        <v>0</v>
      </c>
      <c r="E1492" s="97"/>
      <c r="F1492" s="97"/>
      <c r="G1492" s="97"/>
      <c r="H1492" s="57">
        <f>ESTUDIANTES!H1492</f>
        <v>0</v>
      </c>
      <c r="I1492" s="54"/>
      <c r="J1492" s="54"/>
      <c r="K1492" s="54"/>
      <c r="L1492" s="54"/>
      <c r="M1492" s="54"/>
      <c r="N1492" s="54"/>
      <c r="O1492" s="54"/>
      <c r="P1492" s="54"/>
      <c r="Q1492" s="54"/>
      <c r="R1492" s="54"/>
      <c r="S1492" s="54"/>
      <c r="T1492" s="54"/>
      <c r="U1492" s="54"/>
      <c r="V1492" s="54"/>
      <c r="W1492" s="54"/>
      <c r="X1492" s="54"/>
      <c r="Y1492" s="54"/>
      <c r="Z1492" s="54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  <c r="AL1492" s="54"/>
      <c r="AM1492" s="54"/>
      <c r="AN1492" s="54"/>
      <c r="AO1492" s="54"/>
      <c r="AP1492" s="54"/>
      <c r="AQ1492" s="54"/>
      <c r="AR1492" s="54"/>
      <c r="AS1492" s="54"/>
      <c r="AT1492" s="54"/>
      <c r="AU1492" s="54"/>
      <c r="AV1492" s="54"/>
      <c r="AW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4"/>
      <c r="BI1492" s="54"/>
      <c r="BJ1492" s="54"/>
      <c r="BK1492" s="54"/>
      <c r="BL1492" s="54"/>
      <c r="BM1492" s="54"/>
      <c r="BN1492" s="54"/>
      <c r="BO1492" s="54"/>
      <c r="BP1492" s="54"/>
      <c r="BQ1492" s="54"/>
      <c r="BR1492" s="54"/>
      <c r="BS1492" s="54"/>
      <c r="BT1492" s="54"/>
      <c r="BU1492" s="54"/>
      <c r="BV1492" s="54"/>
      <c r="BW1492" s="54"/>
      <c r="BX1492" s="54"/>
      <c r="BY1492" s="54"/>
      <c r="BZ1492" s="54"/>
      <c r="CA1492" s="54"/>
      <c r="CB1492" s="54"/>
      <c r="CC1492" s="54"/>
      <c r="CD1492" s="54"/>
      <c r="CE1492" s="54"/>
      <c r="CF1492" s="54"/>
      <c r="CG1492" s="54"/>
      <c r="CH1492" s="54"/>
      <c r="CI1492" s="54"/>
      <c r="CJ1492" s="54"/>
      <c r="CK1492" s="54"/>
      <c r="CL1492" s="54"/>
      <c r="CM1492" s="54"/>
      <c r="CN1492" s="54"/>
      <c r="CO1492" s="54"/>
      <c r="CP1492" s="54"/>
      <c r="CQ1492" s="54"/>
      <c r="CR1492" s="54"/>
      <c r="CS1492" s="54"/>
      <c r="CT1492" s="54"/>
      <c r="CU1492" s="54"/>
      <c r="CV1492" s="54"/>
      <c r="CW1492" s="54"/>
      <c r="CX1492" s="54"/>
      <c r="CY1492" s="54"/>
      <c r="CZ1492" s="54"/>
      <c r="DA1492" s="54"/>
      <c r="DB1492" s="54"/>
      <c r="DC1492" s="54"/>
      <c r="DD1492" s="54"/>
      <c r="DE1492" s="54"/>
      <c r="DF1492" s="54"/>
      <c r="DG1492" s="54"/>
      <c r="DH1492" s="54"/>
      <c r="DI1492" s="54"/>
      <c r="DJ1492" s="54"/>
      <c r="DK1492" s="54"/>
      <c r="DL1492" s="54"/>
      <c r="DM1492" s="54"/>
      <c r="DN1492" s="54"/>
      <c r="DO1492" s="54"/>
      <c r="DP1492" s="54"/>
      <c r="DQ1492" s="54"/>
      <c r="DR1492" s="54"/>
      <c r="DS1492" s="54"/>
      <c r="DT1492" s="54"/>
      <c r="DU1492" s="54"/>
      <c r="DV1492" s="54"/>
      <c r="DW1492" s="54"/>
      <c r="DX1492" s="54"/>
      <c r="DY1492" s="54"/>
      <c r="DZ1492" s="54"/>
      <c r="EA1492" s="54"/>
      <c r="EB1492" s="54"/>
      <c r="EC1492" s="54"/>
      <c r="ED1492" s="54"/>
      <c r="EE1492" s="54"/>
      <c r="EF1492" s="54"/>
      <c r="EG1492" s="54"/>
      <c r="EH1492" s="54"/>
      <c r="EI1492" s="54"/>
      <c r="EJ1492" s="54"/>
      <c r="EK1492" s="54"/>
      <c r="EL1492" s="54"/>
      <c r="EM1492" s="54"/>
      <c r="EN1492" s="54"/>
      <c r="EO1492" s="54"/>
      <c r="EP1492" s="54"/>
      <c r="EQ1492" s="54"/>
      <c r="ER1492" s="54"/>
      <c r="ES1492" s="54"/>
      <c r="ET1492" s="54"/>
      <c r="EU1492" s="54"/>
      <c r="EV1492" s="54"/>
      <c r="EW1492" s="54"/>
      <c r="EX1492" s="54"/>
      <c r="EY1492" s="54"/>
      <c r="EZ1492" s="54"/>
      <c r="FA1492" s="54"/>
      <c r="FB1492" s="54"/>
      <c r="FC1492" s="54"/>
      <c r="FD1492" s="54"/>
      <c r="FE1492" s="54"/>
      <c r="FF1492" s="54"/>
      <c r="FG1492" s="54"/>
      <c r="FH1492" s="54"/>
      <c r="FI1492" s="54"/>
      <c r="FJ1492" s="54"/>
      <c r="FK1492" s="54"/>
      <c r="FL1492" s="54"/>
      <c r="FM1492" s="54"/>
      <c r="FN1492" s="54"/>
      <c r="FO1492" s="54"/>
      <c r="FP1492" s="54"/>
      <c r="FQ1492" s="54"/>
      <c r="FR1492" s="54"/>
      <c r="FS1492" s="54"/>
      <c r="FT1492" s="54"/>
      <c r="FU1492" s="54"/>
      <c r="FV1492" s="54"/>
      <c r="FW1492" s="54"/>
      <c r="FX1492" s="54"/>
      <c r="FY1492" s="54"/>
      <c r="FZ1492" s="54"/>
      <c r="GA1492" s="54"/>
      <c r="GB1492" s="54"/>
      <c r="GC1492" s="54"/>
      <c r="GD1492" s="54"/>
      <c r="GE1492" s="54"/>
      <c r="GF1492" s="54"/>
      <c r="GG1492" s="54"/>
      <c r="GH1492" s="54"/>
      <c r="GI1492" s="54"/>
      <c r="GJ1492" s="54"/>
      <c r="GK1492" s="54"/>
      <c r="GL1492" s="54"/>
      <c r="GM1492" s="54"/>
      <c r="GN1492" s="54"/>
      <c r="GO1492" s="54"/>
      <c r="GP1492" s="54"/>
      <c r="GQ1492" s="54"/>
      <c r="GR1492" s="54"/>
      <c r="GS1492" s="54"/>
      <c r="GT1492" s="54"/>
      <c r="GU1492" s="54"/>
      <c r="GV1492" s="54"/>
      <c r="GW1492" s="54"/>
      <c r="GX1492" s="54"/>
      <c r="GY1492" s="54"/>
      <c r="GZ1492" s="54"/>
      <c r="HA1492" s="54"/>
      <c r="HB1492" s="54"/>
      <c r="HC1492" s="54"/>
      <c r="HD1492" s="54"/>
      <c r="HE1492" s="54"/>
      <c r="HF1492" s="54"/>
      <c r="HG1492" s="54"/>
      <c r="HH1492" s="54"/>
      <c r="HI1492" s="54"/>
      <c r="HJ1492" s="54"/>
      <c r="HK1492" s="54"/>
      <c r="HL1492" s="54"/>
      <c r="HM1492" s="54"/>
      <c r="HN1492" s="54"/>
      <c r="HO1492" s="54"/>
      <c r="HP1492" s="54"/>
      <c r="HQ1492" s="54"/>
      <c r="HR1492" s="54"/>
      <c r="HS1492" s="54"/>
      <c r="HT1492" s="54"/>
      <c r="HU1492" s="54"/>
      <c r="HV1492" s="54"/>
      <c r="HW1492" s="54"/>
      <c r="HX1492" s="54"/>
      <c r="HY1492" s="54"/>
      <c r="HZ1492" s="54"/>
      <c r="IA1492" s="54"/>
      <c r="IB1492" s="54"/>
      <c r="IC1492" s="54"/>
      <c r="ID1492" s="54"/>
      <c r="IE1492" s="54"/>
      <c r="IF1492" s="54"/>
      <c r="IG1492" s="54"/>
      <c r="IH1492" s="54"/>
      <c r="II1492" s="54"/>
      <c r="IJ1492" s="54"/>
      <c r="IK1492" s="54"/>
      <c r="IL1492" s="54"/>
      <c r="IM1492" s="54"/>
      <c r="IN1492" s="54"/>
      <c r="IO1492" s="54"/>
      <c r="IP1492" s="54"/>
      <c r="IQ1492" s="54"/>
      <c r="IR1492" s="54"/>
      <c r="IS1492" s="54"/>
      <c r="IT1492" s="54"/>
      <c r="IU1492" s="54"/>
      <c r="IV1492" s="54"/>
      <c r="IW1492" s="54"/>
      <c r="IX1492" s="54"/>
      <c r="IY1492" s="54"/>
      <c r="IZ1492" s="54"/>
      <c r="JA1492" s="16"/>
      <c r="JB1492" s="16"/>
      <c r="JC1492" s="16"/>
      <c r="JD1492" s="16"/>
    </row>
    <row r="1493" spans="1:264" s="6" customFormat="1" x14ac:dyDescent="0.25">
      <c r="A1493" s="55">
        <v>1489</v>
      </c>
      <c r="B1493" s="56">
        <f>ESTUDIANTES!B1493</f>
        <v>0</v>
      </c>
      <c r="C1493" s="56">
        <f>ESTUDIANTES!C1493</f>
        <v>0</v>
      </c>
      <c r="D1493" s="97">
        <f>ESTUDIANTES!D1493</f>
        <v>0</v>
      </c>
      <c r="E1493" s="97"/>
      <c r="F1493" s="97"/>
      <c r="G1493" s="97"/>
      <c r="H1493" s="57">
        <f>ESTUDIANTES!H1493</f>
        <v>0</v>
      </c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  <c r="T1493" s="54"/>
      <c r="U1493" s="54"/>
      <c r="V1493" s="54"/>
      <c r="W1493" s="54"/>
      <c r="X1493" s="54"/>
      <c r="Y1493" s="54"/>
      <c r="Z1493" s="54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  <c r="AL1493" s="54"/>
      <c r="AM1493" s="54"/>
      <c r="AN1493" s="54"/>
      <c r="AO1493" s="54"/>
      <c r="AP1493" s="54"/>
      <c r="AQ1493" s="54"/>
      <c r="AR1493" s="54"/>
      <c r="AS1493" s="54"/>
      <c r="AT1493" s="54"/>
      <c r="AU1493" s="54"/>
      <c r="AV1493" s="54"/>
      <c r="AW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4"/>
      <c r="BI1493" s="54"/>
      <c r="BJ1493" s="54"/>
      <c r="BK1493" s="54"/>
      <c r="BL1493" s="54"/>
      <c r="BM1493" s="54"/>
      <c r="BN1493" s="54"/>
      <c r="BO1493" s="54"/>
      <c r="BP1493" s="54"/>
      <c r="BQ1493" s="54"/>
      <c r="BR1493" s="54"/>
      <c r="BS1493" s="54"/>
      <c r="BT1493" s="54"/>
      <c r="BU1493" s="54"/>
      <c r="BV1493" s="54"/>
      <c r="BW1493" s="54"/>
      <c r="BX1493" s="54"/>
      <c r="BY1493" s="54"/>
      <c r="BZ1493" s="54"/>
      <c r="CA1493" s="54"/>
      <c r="CB1493" s="54"/>
      <c r="CC1493" s="54"/>
      <c r="CD1493" s="54"/>
      <c r="CE1493" s="54"/>
      <c r="CF1493" s="54"/>
      <c r="CG1493" s="54"/>
      <c r="CH1493" s="54"/>
      <c r="CI1493" s="54"/>
      <c r="CJ1493" s="54"/>
      <c r="CK1493" s="54"/>
      <c r="CL1493" s="54"/>
      <c r="CM1493" s="54"/>
      <c r="CN1493" s="54"/>
      <c r="CO1493" s="54"/>
      <c r="CP1493" s="54"/>
      <c r="CQ1493" s="54"/>
      <c r="CR1493" s="54"/>
      <c r="CS1493" s="54"/>
      <c r="CT1493" s="54"/>
      <c r="CU1493" s="54"/>
      <c r="CV1493" s="54"/>
      <c r="CW1493" s="54"/>
      <c r="CX1493" s="54"/>
      <c r="CY1493" s="54"/>
      <c r="CZ1493" s="54"/>
      <c r="DA1493" s="54"/>
      <c r="DB1493" s="54"/>
      <c r="DC1493" s="54"/>
      <c r="DD1493" s="54"/>
      <c r="DE1493" s="54"/>
      <c r="DF1493" s="54"/>
      <c r="DG1493" s="54"/>
      <c r="DH1493" s="54"/>
      <c r="DI1493" s="54"/>
      <c r="DJ1493" s="54"/>
      <c r="DK1493" s="54"/>
      <c r="DL1493" s="54"/>
      <c r="DM1493" s="54"/>
      <c r="DN1493" s="54"/>
      <c r="DO1493" s="54"/>
      <c r="DP1493" s="54"/>
      <c r="DQ1493" s="54"/>
      <c r="DR1493" s="54"/>
      <c r="DS1493" s="54"/>
      <c r="DT1493" s="54"/>
      <c r="DU1493" s="54"/>
      <c r="DV1493" s="54"/>
      <c r="DW1493" s="54"/>
      <c r="DX1493" s="54"/>
      <c r="DY1493" s="54"/>
      <c r="DZ1493" s="54"/>
      <c r="EA1493" s="54"/>
      <c r="EB1493" s="54"/>
      <c r="EC1493" s="54"/>
      <c r="ED1493" s="54"/>
      <c r="EE1493" s="54"/>
      <c r="EF1493" s="54"/>
      <c r="EG1493" s="54"/>
      <c r="EH1493" s="54"/>
      <c r="EI1493" s="54"/>
      <c r="EJ1493" s="54"/>
      <c r="EK1493" s="54"/>
      <c r="EL1493" s="54"/>
      <c r="EM1493" s="54"/>
      <c r="EN1493" s="54"/>
      <c r="EO1493" s="54"/>
      <c r="EP1493" s="54"/>
      <c r="EQ1493" s="54"/>
      <c r="ER1493" s="54"/>
      <c r="ES1493" s="54"/>
      <c r="ET1493" s="54"/>
      <c r="EU1493" s="54"/>
      <c r="EV1493" s="54"/>
      <c r="EW1493" s="54"/>
      <c r="EX1493" s="54"/>
      <c r="EY1493" s="54"/>
      <c r="EZ1493" s="54"/>
      <c r="FA1493" s="54"/>
      <c r="FB1493" s="54"/>
      <c r="FC1493" s="54"/>
      <c r="FD1493" s="54"/>
      <c r="FE1493" s="54"/>
      <c r="FF1493" s="54"/>
      <c r="FG1493" s="54"/>
      <c r="FH1493" s="54"/>
      <c r="FI1493" s="54"/>
      <c r="FJ1493" s="54"/>
      <c r="FK1493" s="54"/>
      <c r="FL1493" s="54"/>
      <c r="FM1493" s="54"/>
      <c r="FN1493" s="54"/>
      <c r="FO1493" s="54"/>
      <c r="FP1493" s="54"/>
      <c r="FQ1493" s="54"/>
      <c r="FR1493" s="54"/>
      <c r="FS1493" s="54"/>
      <c r="FT1493" s="54"/>
      <c r="FU1493" s="54"/>
      <c r="FV1493" s="54"/>
      <c r="FW1493" s="54"/>
      <c r="FX1493" s="54"/>
      <c r="FY1493" s="54"/>
      <c r="FZ1493" s="54"/>
      <c r="GA1493" s="54"/>
      <c r="GB1493" s="54"/>
      <c r="GC1493" s="54"/>
      <c r="GD1493" s="54"/>
      <c r="GE1493" s="54"/>
      <c r="GF1493" s="54"/>
      <c r="GG1493" s="54"/>
      <c r="GH1493" s="54"/>
      <c r="GI1493" s="54"/>
      <c r="GJ1493" s="54"/>
      <c r="GK1493" s="54"/>
      <c r="GL1493" s="54"/>
      <c r="GM1493" s="54"/>
      <c r="GN1493" s="54"/>
      <c r="GO1493" s="54"/>
      <c r="GP1493" s="54"/>
      <c r="GQ1493" s="54"/>
      <c r="GR1493" s="54"/>
      <c r="GS1493" s="54"/>
      <c r="GT1493" s="54"/>
      <c r="GU1493" s="54"/>
      <c r="GV1493" s="54"/>
      <c r="GW1493" s="54"/>
      <c r="GX1493" s="54"/>
      <c r="GY1493" s="54"/>
      <c r="GZ1493" s="54"/>
      <c r="HA1493" s="54"/>
      <c r="HB1493" s="54"/>
      <c r="HC1493" s="54"/>
      <c r="HD1493" s="54"/>
      <c r="HE1493" s="54"/>
      <c r="HF1493" s="54"/>
      <c r="HG1493" s="54"/>
      <c r="HH1493" s="54"/>
      <c r="HI1493" s="54"/>
      <c r="HJ1493" s="54"/>
      <c r="HK1493" s="54"/>
      <c r="HL1493" s="54"/>
      <c r="HM1493" s="54"/>
      <c r="HN1493" s="54"/>
      <c r="HO1493" s="54"/>
      <c r="HP1493" s="54"/>
      <c r="HQ1493" s="54"/>
      <c r="HR1493" s="54"/>
      <c r="HS1493" s="54"/>
      <c r="HT1493" s="54"/>
      <c r="HU1493" s="54"/>
      <c r="HV1493" s="54"/>
      <c r="HW1493" s="54"/>
      <c r="HX1493" s="54"/>
      <c r="HY1493" s="54"/>
      <c r="HZ1493" s="54"/>
      <c r="IA1493" s="54"/>
      <c r="IB1493" s="54"/>
      <c r="IC1493" s="54"/>
      <c r="ID1493" s="54"/>
      <c r="IE1493" s="54"/>
      <c r="IF1493" s="54"/>
      <c r="IG1493" s="54"/>
      <c r="IH1493" s="54"/>
      <c r="II1493" s="54"/>
      <c r="IJ1493" s="54"/>
      <c r="IK1493" s="54"/>
      <c r="IL1493" s="54"/>
      <c r="IM1493" s="54"/>
      <c r="IN1493" s="54"/>
      <c r="IO1493" s="54"/>
      <c r="IP1493" s="54"/>
      <c r="IQ1493" s="54"/>
      <c r="IR1493" s="54"/>
      <c r="IS1493" s="54"/>
      <c r="IT1493" s="54"/>
      <c r="IU1493" s="54"/>
      <c r="IV1493" s="54"/>
      <c r="IW1493" s="54"/>
      <c r="IX1493" s="54"/>
      <c r="IY1493" s="54"/>
      <c r="IZ1493" s="54"/>
      <c r="JA1493" s="16"/>
      <c r="JB1493" s="16"/>
      <c r="JC1493" s="16"/>
      <c r="JD1493" s="16"/>
    </row>
    <row r="1494" spans="1:264" s="6" customFormat="1" x14ac:dyDescent="0.25">
      <c r="A1494" s="55">
        <v>1490</v>
      </c>
      <c r="B1494" s="56">
        <f>ESTUDIANTES!B1494</f>
        <v>0</v>
      </c>
      <c r="C1494" s="56">
        <f>ESTUDIANTES!C1494</f>
        <v>0</v>
      </c>
      <c r="D1494" s="97">
        <f>ESTUDIANTES!D1494</f>
        <v>0</v>
      </c>
      <c r="E1494" s="97"/>
      <c r="F1494" s="97"/>
      <c r="G1494" s="97"/>
      <c r="H1494" s="57">
        <f>ESTUDIANTES!H1494</f>
        <v>0</v>
      </c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  <c r="T1494" s="54"/>
      <c r="U1494" s="54"/>
      <c r="V1494" s="54"/>
      <c r="W1494" s="54"/>
      <c r="X1494" s="54"/>
      <c r="Y1494" s="54"/>
      <c r="Z1494" s="54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  <c r="AL1494" s="54"/>
      <c r="AM1494" s="54"/>
      <c r="AN1494" s="54"/>
      <c r="AO1494" s="54"/>
      <c r="AP1494" s="54"/>
      <c r="AQ1494" s="54"/>
      <c r="AR1494" s="54"/>
      <c r="AS1494" s="54"/>
      <c r="AT1494" s="54"/>
      <c r="AU1494" s="54"/>
      <c r="AV1494" s="54"/>
      <c r="AW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4"/>
      <c r="BI1494" s="54"/>
      <c r="BJ1494" s="54"/>
      <c r="BK1494" s="54"/>
      <c r="BL1494" s="54"/>
      <c r="BM1494" s="54"/>
      <c r="BN1494" s="54"/>
      <c r="BO1494" s="54"/>
      <c r="BP1494" s="54"/>
      <c r="BQ1494" s="54"/>
      <c r="BR1494" s="54"/>
      <c r="BS1494" s="54"/>
      <c r="BT1494" s="54"/>
      <c r="BU1494" s="54"/>
      <c r="BV1494" s="54"/>
      <c r="BW1494" s="54"/>
      <c r="BX1494" s="54"/>
      <c r="BY1494" s="54"/>
      <c r="BZ1494" s="54"/>
      <c r="CA1494" s="54"/>
      <c r="CB1494" s="54"/>
      <c r="CC1494" s="54"/>
      <c r="CD1494" s="54"/>
      <c r="CE1494" s="54"/>
      <c r="CF1494" s="54"/>
      <c r="CG1494" s="54"/>
      <c r="CH1494" s="54"/>
      <c r="CI1494" s="54"/>
      <c r="CJ1494" s="54"/>
      <c r="CK1494" s="54"/>
      <c r="CL1494" s="54"/>
      <c r="CM1494" s="54"/>
      <c r="CN1494" s="54"/>
      <c r="CO1494" s="54"/>
      <c r="CP1494" s="54"/>
      <c r="CQ1494" s="54"/>
      <c r="CR1494" s="54"/>
      <c r="CS1494" s="54"/>
      <c r="CT1494" s="54"/>
      <c r="CU1494" s="54"/>
      <c r="CV1494" s="54"/>
      <c r="CW1494" s="54"/>
      <c r="CX1494" s="54"/>
      <c r="CY1494" s="54"/>
      <c r="CZ1494" s="54"/>
      <c r="DA1494" s="54"/>
      <c r="DB1494" s="54"/>
      <c r="DC1494" s="54"/>
      <c r="DD1494" s="54"/>
      <c r="DE1494" s="54"/>
      <c r="DF1494" s="54"/>
      <c r="DG1494" s="54"/>
      <c r="DH1494" s="54"/>
      <c r="DI1494" s="54"/>
      <c r="DJ1494" s="54"/>
      <c r="DK1494" s="54"/>
      <c r="DL1494" s="54"/>
      <c r="DM1494" s="54"/>
      <c r="DN1494" s="54"/>
      <c r="DO1494" s="54"/>
      <c r="DP1494" s="54"/>
      <c r="DQ1494" s="54"/>
      <c r="DR1494" s="54"/>
      <c r="DS1494" s="54"/>
      <c r="DT1494" s="54"/>
      <c r="DU1494" s="54"/>
      <c r="DV1494" s="54"/>
      <c r="DW1494" s="54"/>
      <c r="DX1494" s="54"/>
      <c r="DY1494" s="54"/>
      <c r="DZ1494" s="54"/>
      <c r="EA1494" s="54"/>
      <c r="EB1494" s="54"/>
      <c r="EC1494" s="54"/>
      <c r="ED1494" s="54"/>
      <c r="EE1494" s="54"/>
      <c r="EF1494" s="54"/>
      <c r="EG1494" s="54"/>
      <c r="EH1494" s="54"/>
      <c r="EI1494" s="54"/>
      <c r="EJ1494" s="54"/>
      <c r="EK1494" s="54"/>
      <c r="EL1494" s="54"/>
      <c r="EM1494" s="54"/>
      <c r="EN1494" s="54"/>
      <c r="EO1494" s="54"/>
      <c r="EP1494" s="54"/>
      <c r="EQ1494" s="54"/>
      <c r="ER1494" s="54"/>
      <c r="ES1494" s="54"/>
      <c r="ET1494" s="54"/>
      <c r="EU1494" s="54"/>
      <c r="EV1494" s="54"/>
      <c r="EW1494" s="54"/>
      <c r="EX1494" s="54"/>
      <c r="EY1494" s="54"/>
      <c r="EZ1494" s="54"/>
      <c r="FA1494" s="54"/>
      <c r="FB1494" s="54"/>
      <c r="FC1494" s="54"/>
      <c r="FD1494" s="54"/>
      <c r="FE1494" s="54"/>
      <c r="FF1494" s="54"/>
      <c r="FG1494" s="54"/>
      <c r="FH1494" s="54"/>
      <c r="FI1494" s="54"/>
      <c r="FJ1494" s="54"/>
      <c r="FK1494" s="54"/>
      <c r="FL1494" s="54"/>
      <c r="FM1494" s="54"/>
      <c r="FN1494" s="54"/>
      <c r="FO1494" s="54"/>
      <c r="FP1494" s="54"/>
      <c r="FQ1494" s="54"/>
      <c r="FR1494" s="54"/>
      <c r="FS1494" s="54"/>
      <c r="FT1494" s="54"/>
      <c r="FU1494" s="54"/>
      <c r="FV1494" s="54"/>
      <c r="FW1494" s="54"/>
      <c r="FX1494" s="54"/>
      <c r="FY1494" s="54"/>
      <c r="FZ1494" s="54"/>
      <c r="GA1494" s="54"/>
      <c r="GB1494" s="54"/>
      <c r="GC1494" s="54"/>
      <c r="GD1494" s="54"/>
      <c r="GE1494" s="54"/>
      <c r="GF1494" s="54"/>
      <c r="GG1494" s="54"/>
      <c r="GH1494" s="54"/>
      <c r="GI1494" s="54"/>
      <c r="GJ1494" s="54"/>
      <c r="GK1494" s="54"/>
      <c r="GL1494" s="54"/>
      <c r="GM1494" s="54"/>
      <c r="GN1494" s="54"/>
      <c r="GO1494" s="54"/>
      <c r="GP1494" s="54"/>
      <c r="GQ1494" s="54"/>
      <c r="GR1494" s="54"/>
      <c r="GS1494" s="54"/>
      <c r="GT1494" s="54"/>
      <c r="GU1494" s="54"/>
      <c r="GV1494" s="54"/>
      <c r="GW1494" s="54"/>
      <c r="GX1494" s="54"/>
      <c r="GY1494" s="54"/>
      <c r="GZ1494" s="54"/>
      <c r="HA1494" s="54"/>
      <c r="HB1494" s="54"/>
      <c r="HC1494" s="54"/>
      <c r="HD1494" s="54"/>
      <c r="HE1494" s="54"/>
      <c r="HF1494" s="54"/>
      <c r="HG1494" s="54"/>
      <c r="HH1494" s="54"/>
      <c r="HI1494" s="54"/>
      <c r="HJ1494" s="54"/>
      <c r="HK1494" s="54"/>
      <c r="HL1494" s="54"/>
      <c r="HM1494" s="54"/>
      <c r="HN1494" s="54"/>
      <c r="HO1494" s="54"/>
      <c r="HP1494" s="54"/>
      <c r="HQ1494" s="54"/>
      <c r="HR1494" s="54"/>
      <c r="HS1494" s="54"/>
      <c r="HT1494" s="54"/>
      <c r="HU1494" s="54"/>
      <c r="HV1494" s="54"/>
      <c r="HW1494" s="54"/>
      <c r="HX1494" s="54"/>
      <c r="HY1494" s="54"/>
      <c r="HZ1494" s="54"/>
      <c r="IA1494" s="54"/>
      <c r="IB1494" s="54"/>
      <c r="IC1494" s="54"/>
      <c r="ID1494" s="54"/>
      <c r="IE1494" s="54"/>
      <c r="IF1494" s="54"/>
      <c r="IG1494" s="54"/>
      <c r="IH1494" s="54"/>
      <c r="II1494" s="54"/>
      <c r="IJ1494" s="54"/>
      <c r="IK1494" s="54"/>
      <c r="IL1494" s="54"/>
      <c r="IM1494" s="54"/>
      <c r="IN1494" s="54"/>
      <c r="IO1494" s="54"/>
      <c r="IP1494" s="54"/>
      <c r="IQ1494" s="54"/>
      <c r="IR1494" s="54"/>
      <c r="IS1494" s="54"/>
      <c r="IT1494" s="54"/>
      <c r="IU1494" s="54"/>
      <c r="IV1494" s="54"/>
      <c r="IW1494" s="54"/>
      <c r="IX1494" s="54"/>
      <c r="IY1494" s="54"/>
      <c r="IZ1494" s="54"/>
      <c r="JA1494" s="16"/>
      <c r="JB1494" s="16"/>
      <c r="JC1494" s="16"/>
      <c r="JD1494" s="16"/>
    </row>
    <row r="1495" spans="1:264" s="6" customFormat="1" x14ac:dyDescent="0.25">
      <c r="A1495" s="55">
        <v>1491</v>
      </c>
      <c r="B1495" s="56">
        <f>ESTUDIANTES!B1495</f>
        <v>0</v>
      </c>
      <c r="C1495" s="56">
        <f>ESTUDIANTES!C1495</f>
        <v>0</v>
      </c>
      <c r="D1495" s="97">
        <f>ESTUDIANTES!D1495</f>
        <v>0</v>
      </c>
      <c r="E1495" s="97"/>
      <c r="F1495" s="97"/>
      <c r="G1495" s="97"/>
      <c r="H1495" s="57">
        <f>ESTUDIANTES!H1495</f>
        <v>0</v>
      </c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  <c r="T1495" s="54"/>
      <c r="U1495" s="54"/>
      <c r="V1495" s="54"/>
      <c r="W1495" s="54"/>
      <c r="X1495" s="54"/>
      <c r="Y1495" s="54"/>
      <c r="Z1495" s="54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  <c r="AL1495" s="54"/>
      <c r="AM1495" s="54"/>
      <c r="AN1495" s="54"/>
      <c r="AO1495" s="54"/>
      <c r="AP1495" s="54"/>
      <c r="AQ1495" s="54"/>
      <c r="AR1495" s="54"/>
      <c r="AS1495" s="54"/>
      <c r="AT1495" s="54"/>
      <c r="AU1495" s="54"/>
      <c r="AV1495" s="54"/>
      <c r="AW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4"/>
      <c r="BI1495" s="54"/>
      <c r="BJ1495" s="54"/>
      <c r="BK1495" s="54"/>
      <c r="BL1495" s="54"/>
      <c r="BM1495" s="54"/>
      <c r="BN1495" s="54"/>
      <c r="BO1495" s="54"/>
      <c r="BP1495" s="54"/>
      <c r="BQ1495" s="54"/>
      <c r="BR1495" s="54"/>
      <c r="BS1495" s="54"/>
      <c r="BT1495" s="54"/>
      <c r="BU1495" s="54"/>
      <c r="BV1495" s="54"/>
      <c r="BW1495" s="54"/>
      <c r="BX1495" s="54"/>
      <c r="BY1495" s="54"/>
      <c r="BZ1495" s="54"/>
      <c r="CA1495" s="54"/>
      <c r="CB1495" s="54"/>
      <c r="CC1495" s="54"/>
      <c r="CD1495" s="54"/>
      <c r="CE1495" s="54"/>
      <c r="CF1495" s="54"/>
      <c r="CG1495" s="54"/>
      <c r="CH1495" s="54"/>
      <c r="CI1495" s="54"/>
      <c r="CJ1495" s="54"/>
      <c r="CK1495" s="54"/>
      <c r="CL1495" s="54"/>
      <c r="CM1495" s="54"/>
      <c r="CN1495" s="54"/>
      <c r="CO1495" s="54"/>
      <c r="CP1495" s="54"/>
      <c r="CQ1495" s="54"/>
      <c r="CR1495" s="54"/>
      <c r="CS1495" s="54"/>
      <c r="CT1495" s="54"/>
      <c r="CU1495" s="54"/>
      <c r="CV1495" s="54"/>
      <c r="CW1495" s="54"/>
      <c r="CX1495" s="54"/>
      <c r="CY1495" s="54"/>
      <c r="CZ1495" s="54"/>
      <c r="DA1495" s="54"/>
      <c r="DB1495" s="54"/>
      <c r="DC1495" s="54"/>
      <c r="DD1495" s="54"/>
      <c r="DE1495" s="54"/>
      <c r="DF1495" s="54"/>
      <c r="DG1495" s="54"/>
      <c r="DH1495" s="54"/>
      <c r="DI1495" s="54"/>
      <c r="DJ1495" s="54"/>
      <c r="DK1495" s="54"/>
      <c r="DL1495" s="54"/>
      <c r="DM1495" s="54"/>
      <c r="DN1495" s="54"/>
      <c r="DO1495" s="54"/>
      <c r="DP1495" s="54"/>
      <c r="DQ1495" s="54"/>
      <c r="DR1495" s="54"/>
      <c r="DS1495" s="54"/>
      <c r="DT1495" s="54"/>
      <c r="DU1495" s="54"/>
      <c r="DV1495" s="54"/>
      <c r="DW1495" s="54"/>
      <c r="DX1495" s="54"/>
      <c r="DY1495" s="54"/>
      <c r="DZ1495" s="54"/>
      <c r="EA1495" s="54"/>
      <c r="EB1495" s="54"/>
      <c r="EC1495" s="54"/>
      <c r="ED1495" s="54"/>
      <c r="EE1495" s="54"/>
      <c r="EF1495" s="54"/>
      <c r="EG1495" s="54"/>
      <c r="EH1495" s="54"/>
      <c r="EI1495" s="54"/>
      <c r="EJ1495" s="54"/>
      <c r="EK1495" s="54"/>
      <c r="EL1495" s="54"/>
      <c r="EM1495" s="54"/>
      <c r="EN1495" s="54"/>
      <c r="EO1495" s="54"/>
      <c r="EP1495" s="54"/>
      <c r="EQ1495" s="54"/>
      <c r="ER1495" s="54"/>
      <c r="ES1495" s="54"/>
      <c r="ET1495" s="54"/>
      <c r="EU1495" s="54"/>
      <c r="EV1495" s="54"/>
      <c r="EW1495" s="54"/>
      <c r="EX1495" s="54"/>
      <c r="EY1495" s="54"/>
      <c r="EZ1495" s="54"/>
      <c r="FA1495" s="54"/>
      <c r="FB1495" s="54"/>
      <c r="FC1495" s="54"/>
      <c r="FD1495" s="54"/>
      <c r="FE1495" s="54"/>
      <c r="FF1495" s="54"/>
      <c r="FG1495" s="54"/>
      <c r="FH1495" s="54"/>
      <c r="FI1495" s="54"/>
      <c r="FJ1495" s="54"/>
      <c r="FK1495" s="54"/>
      <c r="FL1495" s="54"/>
      <c r="FM1495" s="54"/>
      <c r="FN1495" s="54"/>
      <c r="FO1495" s="54"/>
      <c r="FP1495" s="54"/>
      <c r="FQ1495" s="54"/>
      <c r="FR1495" s="54"/>
      <c r="FS1495" s="54"/>
      <c r="FT1495" s="54"/>
      <c r="FU1495" s="54"/>
      <c r="FV1495" s="54"/>
      <c r="FW1495" s="54"/>
      <c r="FX1495" s="54"/>
      <c r="FY1495" s="54"/>
      <c r="FZ1495" s="54"/>
      <c r="GA1495" s="54"/>
      <c r="GB1495" s="54"/>
      <c r="GC1495" s="54"/>
      <c r="GD1495" s="54"/>
      <c r="GE1495" s="54"/>
      <c r="GF1495" s="54"/>
      <c r="GG1495" s="54"/>
      <c r="GH1495" s="54"/>
      <c r="GI1495" s="54"/>
      <c r="GJ1495" s="54"/>
      <c r="GK1495" s="54"/>
      <c r="GL1495" s="54"/>
      <c r="GM1495" s="54"/>
      <c r="GN1495" s="54"/>
      <c r="GO1495" s="54"/>
      <c r="GP1495" s="54"/>
      <c r="GQ1495" s="54"/>
      <c r="GR1495" s="54"/>
      <c r="GS1495" s="54"/>
      <c r="GT1495" s="54"/>
      <c r="GU1495" s="54"/>
      <c r="GV1495" s="54"/>
      <c r="GW1495" s="54"/>
      <c r="GX1495" s="54"/>
      <c r="GY1495" s="54"/>
      <c r="GZ1495" s="54"/>
      <c r="HA1495" s="54"/>
      <c r="HB1495" s="54"/>
      <c r="HC1495" s="54"/>
      <c r="HD1495" s="54"/>
      <c r="HE1495" s="54"/>
      <c r="HF1495" s="54"/>
      <c r="HG1495" s="54"/>
      <c r="HH1495" s="54"/>
      <c r="HI1495" s="54"/>
      <c r="HJ1495" s="54"/>
      <c r="HK1495" s="54"/>
      <c r="HL1495" s="54"/>
      <c r="HM1495" s="54"/>
      <c r="HN1495" s="54"/>
      <c r="HO1495" s="54"/>
      <c r="HP1495" s="54"/>
      <c r="HQ1495" s="54"/>
      <c r="HR1495" s="54"/>
      <c r="HS1495" s="54"/>
      <c r="HT1495" s="54"/>
      <c r="HU1495" s="54"/>
      <c r="HV1495" s="54"/>
      <c r="HW1495" s="54"/>
      <c r="HX1495" s="54"/>
      <c r="HY1495" s="54"/>
      <c r="HZ1495" s="54"/>
      <c r="IA1495" s="54"/>
      <c r="IB1495" s="54"/>
      <c r="IC1495" s="54"/>
      <c r="ID1495" s="54"/>
      <c r="IE1495" s="54"/>
      <c r="IF1495" s="54"/>
      <c r="IG1495" s="54"/>
      <c r="IH1495" s="54"/>
      <c r="II1495" s="54"/>
      <c r="IJ1495" s="54"/>
      <c r="IK1495" s="54"/>
      <c r="IL1495" s="54"/>
      <c r="IM1495" s="54"/>
      <c r="IN1495" s="54"/>
      <c r="IO1495" s="54"/>
      <c r="IP1495" s="54"/>
      <c r="IQ1495" s="54"/>
      <c r="IR1495" s="54"/>
      <c r="IS1495" s="54"/>
      <c r="IT1495" s="54"/>
      <c r="IU1495" s="54"/>
      <c r="IV1495" s="54"/>
      <c r="IW1495" s="54"/>
      <c r="IX1495" s="54"/>
      <c r="IY1495" s="54"/>
      <c r="IZ1495" s="54"/>
      <c r="JA1495" s="16"/>
      <c r="JB1495" s="16"/>
      <c r="JC1495" s="16"/>
      <c r="JD1495" s="16"/>
    </row>
    <row r="1496" spans="1:264" s="6" customFormat="1" x14ac:dyDescent="0.25">
      <c r="A1496" s="55">
        <v>1492</v>
      </c>
      <c r="B1496" s="56">
        <f>ESTUDIANTES!B1496</f>
        <v>0</v>
      </c>
      <c r="C1496" s="56">
        <f>ESTUDIANTES!C1496</f>
        <v>0</v>
      </c>
      <c r="D1496" s="97">
        <f>ESTUDIANTES!D1496</f>
        <v>0</v>
      </c>
      <c r="E1496" s="97"/>
      <c r="F1496" s="97"/>
      <c r="G1496" s="97"/>
      <c r="H1496" s="57">
        <f>ESTUDIANTES!H1496</f>
        <v>0</v>
      </c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  <c r="T1496" s="54"/>
      <c r="U1496" s="54"/>
      <c r="V1496" s="54"/>
      <c r="W1496" s="54"/>
      <c r="X1496" s="54"/>
      <c r="Y1496" s="54"/>
      <c r="Z1496" s="54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  <c r="AL1496" s="54"/>
      <c r="AM1496" s="54"/>
      <c r="AN1496" s="54"/>
      <c r="AO1496" s="54"/>
      <c r="AP1496" s="54"/>
      <c r="AQ1496" s="54"/>
      <c r="AR1496" s="54"/>
      <c r="AS1496" s="54"/>
      <c r="AT1496" s="54"/>
      <c r="AU1496" s="54"/>
      <c r="AV1496" s="54"/>
      <c r="AW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4"/>
      <c r="BI1496" s="54"/>
      <c r="BJ1496" s="54"/>
      <c r="BK1496" s="54"/>
      <c r="BL1496" s="54"/>
      <c r="BM1496" s="54"/>
      <c r="BN1496" s="54"/>
      <c r="BO1496" s="54"/>
      <c r="BP1496" s="54"/>
      <c r="BQ1496" s="54"/>
      <c r="BR1496" s="54"/>
      <c r="BS1496" s="54"/>
      <c r="BT1496" s="54"/>
      <c r="BU1496" s="54"/>
      <c r="BV1496" s="54"/>
      <c r="BW1496" s="54"/>
      <c r="BX1496" s="54"/>
      <c r="BY1496" s="54"/>
      <c r="BZ1496" s="54"/>
      <c r="CA1496" s="54"/>
      <c r="CB1496" s="54"/>
      <c r="CC1496" s="54"/>
      <c r="CD1496" s="54"/>
      <c r="CE1496" s="54"/>
      <c r="CF1496" s="54"/>
      <c r="CG1496" s="54"/>
      <c r="CH1496" s="54"/>
      <c r="CI1496" s="54"/>
      <c r="CJ1496" s="54"/>
      <c r="CK1496" s="54"/>
      <c r="CL1496" s="54"/>
      <c r="CM1496" s="54"/>
      <c r="CN1496" s="54"/>
      <c r="CO1496" s="54"/>
      <c r="CP1496" s="54"/>
      <c r="CQ1496" s="54"/>
      <c r="CR1496" s="54"/>
      <c r="CS1496" s="54"/>
      <c r="CT1496" s="54"/>
      <c r="CU1496" s="54"/>
      <c r="CV1496" s="54"/>
      <c r="CW1496" s="54"/>
      <c r="CX1496" s="54"/>
      <c r="CY1496" s="54"/>
      <c r="CZ1496" s="54"/>
      <c r="DA1496" s="54"/>
      <c r="DB1496" s="54"/>
      <c r="DC1496" s="54"/>
      <c r="DD1496" s="54"/>
      <c r="DE1496" s="54"/>
      <c r="DF1496" s="54"/>
      <c r="DG1496" s="54"/>
      <c r="DH1496" s="54"/>
      <c r="DI1496" s="54"/>
      <c r="DJ1496" s="54"/>
      <c r="DK1496" s="54"/>
      <c r="DL1496" s="54"/>
      <c r="DM1496" s="54"/>
      <c r="DN1496" s="54"/>
      <c r="DO1496" s="54"/>
      <c r="DP1496" s="54"/>
      <c r="DQ1496" s="54"/>
      <c r="DR1496" s="54"/>
      <c r="DS1496" s="54"/>
      <c r="DT1496" s="54"/>
      <c r="DU1496" s="54"/>
      <c r="DV1496" s="54"/>
      <c r="DW1496" s="54"/>
      <c r="DX1496" s="54"/>
      <c r="DY1496" s="54"/>
      <c r="DZ1496" s="54"/>
      <c r="EA1496" s="54"/>
      <c r="EB1496" s="54"/>
      <c r="EC1496" s="54"/>
      <c r="ED1496" s="54"/>
      <c r="EE1496" s="54"/>
      <c r="EF1496" s="54"/>
      <c r="EG1496" s="54"/>
      <c r="EH1496" s="54"/>
      <c r="EI1496" s="54"/>
      <c r="EJ1496" s="54"/>
      <c r="EK1496" s="54"/>
      <c r="EL1496" s="54"/>
      <c r="EM1496" s="54"/>
      <c r="EN1496" s="54"/>
      <c r="EO1496" s="54"/>
      <c r="EP1496" s="54"/>
      <c r="EQ1496" s="54"/>
      <c r="ER1496" s="54"/>
      <c r="ES1496" s="54"/>
      <c r="ET1496" s="54"/>
      <c r="EU1496" s="54"/>
      <c r="EV1496" s="54"/>
      <c r="EW1496" s="54"/>
      <c r="EX1496" s="54"/>
      <c r="EY1496" s="54"/>
      <c r="EZ1496" s="54"/>
      <c r="FA1496" s="54"/>
      <c r="FB1496" s="54"/>
      <c r="FC1496" s="54"/>
      <c r="FD1496" s="54"/>
      <c r="FE1496" s="54"/>
      <c r="FF1496" s="54"/>
      <c r="FG1496" s="54"/>
      <c r="FH1496" s="54"/>
      <c r="FI1496" s="54"/>
      <c r="FJ1496" s="54"/>
      <c r="FK1496" s="54"/>
      <c r="FL1496" s="54"/>
      <c r="FM1496" s="54"/>
      <c r="FN1496" s="54"/>
      <c r="FO1496" s="54"/>
      <c r="FP1496" s="54"/>
      <c r="FQ1496" s="54"/>
      <c r="FR1496" s="54"/>
      <c r="FS1496" s="54"/>
      <c r="FT1496" s="54"/>
      <c r="FU1496" s="54"/>
      <c r="FV1496" s="54"/>
      <c r="FW1496" s="54"/>
      <c r="FX1496" s="54"/>
      <c r="FY1496" s="54"/>
      <c r="FZ1496" s="54"/>
      <c r="GA1496" s="54"/>
      <c r="GB1496" s="54"/>
      <c r="GC1496" s="54"/>
      <c r="GD1496" s="54"/>
      <c r="GE1496" s="54"/>
      <c r="GF1496" s="54"/>
      <c r="GG1496" s="54"/>
      <c r="GH1496" s="54"/>
      <c r="GI1496" s="54"/>
      <c r="GJ1496" s="54"/>
      <c r="GK1496" s="54"/>
      <c r="GL1496" s="54"/>
      <c r="GM1496" s="54"/>
      <c r="GN1496" s="54"/>
      <c r="GO1496" s="54"/>
      <c r="GP1496" s="54"/>
      <c r="GQ1496" s="54"/>
      <c r="GR1496" s="54"/>
      <c r="GS1496" s="54"/>
      <c r="GT1496" s="54"/>
      <c r="GU1496" s="54"/>
      <c r="GV1496" s="54"/>
      <c r="GW1496" s="54"/>
      <c r="GX1496" s="54"/>
      <c r="GY1496" s="54"/>
      <c r="GZ1496" s="54"/>
      <c r="HA1496" s="54"/>
      <c r="HB1496" s="54"/>
      <c r="HC1496" s="54"/>
      <c r="HD1496" s="54"/>
      <c r="HE1496" s="54"/>
      <c r="HF1496" s="54"/>
      <c r="HG1496" s="54"/>
      <c r="HH1496" s="54"/>
      <c r="HI1496" s="54"/>
      <c r="HJ1496" s="54"/>
      <c r="HK1496" s="54"/>
      <c r="HL1496" s="54"/>
      <c r="HM1496" s="54"/>
      <c r="HN1496" s="54"/>
      <c r="HO1496" s="54"/>
      <c r="HP1496" s="54"/>
      <c r="HQ1496" s="54"/>
      <c r="HR1496" s="54"/>
      <c r="HS1496" s="54"/>
      <c r="HT1496" s="54"/>
      <c r="HU1496" s="54"/>
      <c r="HV1496" s="54"/>
      <c r="HW1496" s="54"/>
      <c r="HX1496" s="54"/>
      <c r="HY1496" s="54"/>
      <c r="HZ1496" s="54"/>
      <c r="IA1496" s="54"/>
      <c r="IB1496" s="54"/>
      <c r="IC1496" s="54"/>
      <c r="ID1496" s="54"/>
      <c r="IE1496" s="54"/>
      <c r="IF1496" s="54"/>
      <c r="IG1496" s="54"/>
      <c r="IH1496" s="54"/>
      <c r="II1496" s="54"/>
      <c r="IJ1496" s="54"/>
      <c r="IK1496" s="54"/>
      <c r="IL1496" s="54"/>
      <c r="IM1496" s="54"/>
      <c r="IN1496" s="54"/>
      <c r="IO1496" s="54"/>
      <c r="IP1496" s="54"/>
      <c r="IQ1496" s="54"/>
      <c r="IR1496" s="54"/>
      <c r="IS1496" s="54"/>
      <c r="IT1496" s="54"/>
      <c r="IU1496" s="54"/>
      <c r="IV1496" s="54"/>
      <c r="IW1496" s="54"/>
      <c r="IX1496" s="54"/>
      <c r="IY1496" s="54"/>
      <c r="IZ1496" s="54"/>
      <c r="JA1496" s="16"/>
      <c r="JB1496" s="16"/>
      <c r="JC1496" s="16"/>
      <c r="JD1496" s="16"/>
    </row>
    <row r="1497" spans="1:264" s="6" customFormat="1" x14ac:dyDescent="0.25">
      <c r="A1497" s="55">
        <v>1493</v>
      </c>
      <c r="B1497" s="56">
        <f>ESTUDIANTES!B1497</f>
        <v>0</v>
      </c>
      <c r="C1497" s="56">
        <f>ESTUDIANTES!C1497</f>
        <v>0</v>
      </c>
      <c r="D1497" s="97">
        <f>ESTUDIANTES!D1497</f>
        <v>0</v>
      </c>
      <c r="E1497" s="97"/>
      <c r="F1497" s="97"/>
      <c r="G1497" s="97"/>
      <c r="H1497" s="57">
        <f>ESTUDIANTES!H1497</f>
        <v>0</v>
      </c>
      <c r="I1497" s="54"/>
      <c r="J1497" s="54"/>
      <c r="K1497" s="54"/>
      <c r="L1497" s="54"/>
      <c r="M1497" s="54"/>
      <c r="N1497" s="54"/>
      <c r="O1497" s="54"/>
      <c r="P1497" s="54"/>
      <c r="Q1497" s="54"/>
      <c r="R1497" s="54"/>
      <c r="S1497" s="54"/>
      <c r="T1497" s="54"/>
      <c r="U1497" s="54"/>
      <c r="V1497" s="54"/>
      <c r="W1497" s="54"/>
      <c r="X1497" s="54"/>
      <c r="Y1497" s="54"/>
      <c r="Z1497" s="54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  <c r="AL1497" s="54"/>
      <c r="AM1497" s="54"/>
      <c r="AN1497" s="54"/>
      <c r="AO1497" s="54"/>
      <c r="AP1497" s="54"/>
      <c r="AQ1497" s="54"/>
      <c r="AR1497" s="54"/>
      <c r="AS1497" s="54"/>
      <c r="AT1497" s="54"/>
      <c r="AU1497" s="54"/>
      <c r="AV1497" s="54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  <c r="BM1497" s="54"/>
      <c r="BN1497" s="54"/>
      <c r="BO1497" s="54"/>
      <c r="BP1497" s="54"/>
      <c r="BQ1497" s="54"/>
      <c r="BR1497" s="54"/>
      <c r="BS1497" s="54"/>
      <c r="BT1497" s="54"/>
      <c r="BU1497" s="54"/>
      <c r="BV1497" s="54"/>
      <c r="BW1497" s="54"/>
      <c r="BX1497" s="54"/>
      <c r="BY1497" s="54"/>
      <c r="BZ1497" s="54"/>
      <c r="CA1497" s="54"/>
      <c r="CB1497" s="54"/>
      <c r="CC1497" s="54"/>
      <c r="CD1497" s="54"/>
      <c r="CE1497" s="54"/>
      <c r="CF1497" s="54"/>
      <c r="CG1497" s="54"/>
      <c r="CH1497" s="54"/>
      <c r="CI1497" s="54"/>
      <c r="CJ1497" s="54"/>
      <c r="CK1497" s="54"/>
      <c r="CL1497" s="54"/>
      <c r="CM1497" s="54"/>
      <c r="CN1497" s="54"/>
      <c r="CO1497" s="54"/>
      <c r="CP1497" s="54"/>
      <c r="CQ1497" s="54"/>
      <c r="CR1497" s="54"/>
      <c r="CS1497" s="54"/>
      <c r="CT1497" s="54"/>
      <c r="CU1497" s="54"/>
      <c r="CV1497" s="54"/>
      <c r="CW1497" s="54"/>
      <c r="CX1497" s="54"/>
      <c r="CY1497" s="54"/>
      <c r="CZ1497" s="54"/>
      <c r="DA1497" s="54"/>
      <c r="DB1497" s="54"/>
      <c r="DC1497" s="54"/>
      <c r="DD1497" s="54"/>
      <c r="DE1497" s="54"/>
      <c r="DF1497" s="54"/>
      <c r="DG1497" s="54"/>
      <c r="DH1497" s="54"/>
      <c r="DI1497" s="54"/>
      <c r="DJ1497" s="54"/>
      <c r="DK1497" s="54"/>
      <c r="DL1497" s="54"/>
      <c r="DM1497" s="54"/>
      <c r="DN1497" s="54"/>
      <c r="DO1497" s="54"/>
      <c r="DP1497" s="54"/>
      <c r="DQ1497" s="54"/>
      <c r="DR1497" s="54"/>
      <c r="DS1497" s="54"/>
      <c r="DT1497" s="54"/>
      <c r="DU1497" s="54"/>
      <c r="DV1497" s="54"/>
      <c r="DW1497" s="54"/>
      <c r="DX1497" s="54"/>
      <c r="DY1497" s="54"/>
      <c r="DZ1497" s="54"/>
      <c r="EA1497" s="54"/>
      <c r="EB1497" s="54"/>
      <c r="EC1497" s="54"/>
      <c r="ED1497" s="54"/>
      <c r="EE1497" s="54"/>
      <c r="EF1497" s="54"/>
      <c r="EG1497" s="54"/>
      <c r="EH1497" s="54"/>
      <c r="EI1497" s="54"/>
      <c r="EJ1497" s="54"/>
      <c r="EK1497" s="54"/>
      <c r="EL1497" s="54"/>
      <c r="EM1497" s="54"/>
      <c r="EN1497" s="54"/>
      <c r="EO1497" s="54"/>
      <c r="EP1497" s="54"/>
      <c r="EQ1497" s="54"/>
      <c r="ER1497" s="54"/>
      <c r="ES1497" s="54"/>
      <c r="ET1497" s="54"/>
      <c r="EU1497" s="54"/>
      <c r="EV1497" s="54"/>
      <c r="EW1497" s="54"/>
      <c r="EX1497" s="54"/>
      <c r="EY1497" s="54"/>
      <c r="EZ1497" s="54"/>
      <c r="FA1497" s="54"/>
      <c r="FB1497" s="54"/>
      <c r="FC1497" s="54"/>
      <c r="FD1497" s="54"/>
      <c r="FE1497" s="54"/>
      <c r="FF1497" s="54"/>
      <c r="FG1497" s="54"/>
      <c r="FH1497" s="54"/>
      <c r="FI1497" s="54"/>
      <c r="FJ1497" s="54"/>
      <c r="FK1497" s="54"/>
      <c r="FL1497" s="54"/>
      <c r="FM1497" s="54"/>
      <c r="FN1497" s="54"/>
      <c r="FO1497" s="54"/>
      <c r="FP1497" s="54"/>
      <c r="FQ1497" s="54"/>
      <c r="FR1497" s="54"/>
      <c r="FS1497" s="54"/>
      <c r="FT1497" s="54"/>
      <c r="FU1497" s="54"/>
      <c r="FV1497" s="54"/>
      <c r="FW1497" s="54"/>
      <c r="FX1497" s="54"/>
      <c r="FY1497" s="54"/>
      <c r="FZ1497" s="54"/>
      <c r="GA1497" s="54"/>
      <c r="GB1497" s="54"/>
      <c r="GC1497" s="54"/>
      <c r="GD1497" s="54"/>
      <c r="GE1497" s="54"/>
      <c r="GF1497" s="54"/>
      <c r="GG1497" s="54"/>
      <c r="GH1497" s="54"/>
      <c r="GI1497" s="54"/>
      <c r="GJ1497" s="54"/>
      <c r="GK1497" s="54"/>
      <c r="GL1497" s="54"/>
      <c r="GM1497" s="54"/>
      <c r="GN1497" s="54"/>
      <c r="GO1497" s="54"/>
      <c r="GP1497" s="54"/>
      <c r="GQ1497" s="54"/>
      <c r="GR1497" s="54"/>
      <c r="GS1497" s="54"/>
      <c r="GT1497" s="54"/>
      <c r="GU1497" s="54"/>
      <c r="GV1497" s="54"/>
      <c r="GW1497" s="54"/>
      <c r="GX1497" s="54"/>
      <c r="GY1497" s="54"/>
      <c r="GZ1497" s="54"/>
      <c r="HA1497" s="54"/>
      <c r="HB1497" s="54"/>
      <c r="HC1497" s="54"/>
      <c r="HD1497" s="54"/>
      <c r="HE1497" s="54"/>
      <c r="HF1497" s="54"/>
      <c r="HG1497" s="54"/>
      <c r="HH1497" s="54"/>
      <c r="HI1497" s="54"/>
      <c r="HJ1497" s="54"/>
      <c r="HK1497" s="54"/>
      <c r="HL1497" s="54"/>
      <c r="HM1497" s="54"/>
      <c r="HN1497" s="54"/>
      <c r="HO1497" s="54"/>
      <c r="HP1497" s="54"/>
      <c r="HQ1497" s="54"/>
      <c r="HR1497" s="54"/>
      <c r="HS1497" s="54"/>
      <c r="HT1497" s="54"/>
      <c r="HU1497" s="54"/>
      <c r="HV1497" s="54"/>
      <c r="HW1497" s="54"/>
      <c r="HX1497" s="54"/>
      <c r="HY1497" s="54"/>
      <c r="HZ1497" s="54"/>
      <c r="IA1497" s="54"/>
      <c r="IB1497" s="54"/>
      <c r="IC1497" s="54"/>
      <c r="ID1497" s="54"/>
      <c r="IE1497" s="54"/>
      <c r="IF1497" s="54"/>
      <c r="IG1497" s="54"/>
      <c r="IH1497" s="54"/>
      <c r="II1497" s="54"/>
      <c r="IJ1497" s="54"/>
      <c r="IK1497" s="54"/>
      <c r="IL1497" s="54"/>
      <c r="IM1497" s="54"/>
      <c r="IN1497" s="54"/>
      <c r="IO1497" s="54"/>
      <c r="IP1497" s="54"/>
      <c r="IQ1497" s="54"/>
      <c r="IR1497" s="54"/>
      <c r="IS1497" s="54"/>
      <c r="IT1497" s="54"/>
      <c r="IU1497" s="54"/>
      <c r="IV1497" s="54"/>
      <c r="IW1497" s="54"/>
      <c r="IX1497" s="54"/>
      <c r="IY1497" s="54"/>
      <c r="IZ1497" s="54"/>
      <c r="JA1497" s="16"/>
      <c r="JB1497" s="16"/>
      <c r="JC1497" s="16"/>
      <c r="JD1497" s="16"/>
    </row>
    <row r="1498" spans="1:264" s="6" customFormat="1" x14ac:dyDescent="0.25">
      <c r="A1498" s="55">
        <v>1494</v>
      </c>
      <c r="B1498" s="56">
        <f>ESTUDIANTES!B1498</f>
        <v>0</v>
      </c>
      <c r="C1498" s="56">
        <f>ESTUDIANTES!C1498</f>
        <v>0</v>
      </c>
      <c r="D1498" s="97">
        <f>ESTUDIANTES!D1498</f>
        <v>0</v>
      </c>
      <c r="E1498" s="97"/>
      <c r="F1498" s="97"/>
      <c r="G1498" s="97"/>
      <c r="H1498" s="57">
        <f>ESTUDIANTES!H1498</f>
        <v>0</v>
      </c>
      <c r="I1498" s="54"/>
      <c r="J1498" s="54"/>
      <c r="K1498" s="54"/>
      <c r="L1498" s="54"/>
      <c r="M1498" s="54"/>
      <c r="N1498" s="54"/>
      <c r="O1498" s="54"/>
      <c r="P1498" s="54"/>
      <c r="Q1498" s="54"/>
      <c r="R1498" s="54"/>
      <c r="S1498" s="54"/>
      <c r="T1498" s="54"/>
      <c r="U1498" s="54"/>
      <c r="V1498" s="54"/>
      <c r="W1498" s="54"/>
      <c r="X1498" s="54"/>
      <c r="Y1498" s="54"/>
      <c r="Z1498" s="54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  <c r="AL1498" s="54"/>
      <c r="AM1498" s="54"/>
      <c r="AN1498" s="54"/>
      <c r="AO1498" s="54"/>
      <c r="AP1498" s="54"/>
      <c r="AQ1498" s="54"/>
      <c r="AR1498" s="54"/>
      <c r="AS1498" s="54"/>
      <c r="AT1498" s="54"/>
      <c r="AU1498" s="54"/>
      <c r="AV1498" s="54"/>
      <c r="AW1498" s="54"/>
      <c r="AX1498" s="54"/>
      <c r="AY1498" s="54"/>
      <c r="AZ1498" s="54"/>
      <c r="BA1498" s="54"/>
      <c r="BB1498" s="54"/>
      <c r="BC1498" s="54"/>
      <c r="BD1498" s="54"/>
      <c r="BE1498" s="54"/>
      <c r="BF1498" s="54"/>
      <c r="BG1498" s="54"/>
      <c r="BH1498" s="54"/>
      <c r="BI1498" s="54"/>
      <c r="BJ1498" s="54"/>
      <c r="BK1498" s="54"/>
      <c r="BL1498" s="54"/>
      <c r="BM1498" s="54"/>
      <c r="BN1498" s="54"/>
      <c r="BO1498" s="54"/>
      <c r="BP1498" s="54"/>
      <c r="BQ1498" s="54"/>
      <c r="BR1498" s="54"/>
      <c r="BS1498" s="54"/>
      <c r="BT1498" s="54"/>
      <c r="BU1498" s="54"/>
      <c r="BV1498" s="54"/>
      <c r="BW1498" s="54"/>
      <c r="BX1498" s="54"/>
      <c r="BY1498" s="54"/>
      <c r="BZ1498" s="54"/>
      <c r="CA1498" s="54"/>
      <c r="CB1498" s="54"/>
      <c r="CC1498" s="54"/>
      <c r="CD1498" s="54"/>
      <c r="CE1498" s="54"/>
      <c r="CF1498" s="54"/>
      <c r="CG1498" s="54"/>
      <c r="CH1498" s="54"/>
      <c r="CI1498" s="54"/>
      <c r="CJ1498" s="54"/>
      <c r="CK1498" s="54"/>
      <c r="CL1498" s="54"/>
      <c r="CM1498" s="54"/>
      <c r="CN1498" s="54"/>
      <c r="CO1498" s="54"/>
      <c r="CP1498" s="54"/>
      <c r="CQ1498" s="54"/>
      <c r="CR1498" s="54"/>
      <c r="CS1498" s="54"/>
      <c r="CT1498" s="54"/>
      <c r="CU1498" s="54"/>
      <c r="CV1498" s="54"/>
      <c r="CW1498" s="54"/>
      <c r="CX1498" s="54"/>
      <c r="CY1498" s="54"/>
      <c r="CZ1498" s="54"/>
      <c r="DA1498" s="54"/>
      <c r="DB1498" s="54"/>
      <c r="DC1498" s="54"/>
      <c r="DD1498" s="54"/>
      <c r="DE1498" s="54"/>
      <c r="DF1498" s="54"/>
      <c r="DG1498" s="54"/>
      <c r="DH1498" s="54"/>
      <c r="DI1498" s="54"/>
      <c r="DJ1498" s="54"/>
      <c r="DK1498" s="54"/>
      <c r="DL1498" s="54"/>
      <c r="DM1498" s="54"/>
      <c r="DN1498" s="54"/>
      <c r="DO1498" s="54"/>
      <c r="DP1498" s="54"/>
      <c r="DQ1498" s="54"/>
      <c r="DR1498" s="54"/>
      <c r="DS1498" s="54"/>
      <c r="DT1498" s="54"/>
      <c r="DU1498" s="54"/>
      <c r="DV1498" s="54"/>
      <c r="DW1498" s="54"/>
      <c r="DX1498" s="54"/>
      <c r="DY1498" s="54"/>
      <c r="DZ1498" s="54"/>
      <c r="EA1498" s="54"/>
      <c r="EB1498" s="54"/>
      <c r="EC1498" s="54"/>
      <c r="ED1498" s="54"/>
      <c r="EE1498" s="54"/>
      <c r="EF1498" s="54"/>
      <c r="EG1498" s="54"/>
      <c r="EH1498" s="54"/>
      <c r="EI1498" s="54"/>
      <c r="EJ1498" s="54"/>
      <c r="EK1498" s="54"/>
      <c r="EL1498" s="54"/>
      <c r="EM1498" s="54"/>
      <c r="EN1498" s="54"/>
      <c r="EO1498" s="54"/>
      <c r="EP1498" s="54"/>
      <c r="EQ1498" s="54"/>
      <c r="ER1498" s="54"/>
      <c r="ES1498" s="54"/>
      <c r="ET1498" s="54"/>
      <c r="EU1498" s="54"/>
      <c r="EV1498" s="54"/>
      <c r="EW1498" s="54"/>
      <c r="EX1498" s="54"/>
      <c r="EY1498" s="54"/>
      <c r="EZ1498" s="54"/>
      <c r="FA1498" s="54"/>
      <c r="FB1498" s="54"/>
      <c r="FC1498" s="54"/>
      <c r="FD1498" s="54"/>
      <c r="FE1498" s="54"/>
      <c r="FF1498" s="54"/>
      <c r="FG1498" s="54"/>
      <c r="FH1498" s="54"/>
      <c r="FI1498" s="54"/>
      <c r="FJ1498" s="54"/>
      <c r="FK1498" s="54"/>
      <c r="FL1498" s="54"/>
      <c r="FM1498" s="54"/>
      <c r="FN1498" s="54"/>
      <c r="FO1498" s="54"/>
      <c r="FP1498" s="54"/>
      <c r="FQ1498" s="54"/>
      <c r="FR1498" s="54"/>
      <c r="FS1498" s="54"/>
      <c r="FT1498" s="54"/>
      <c r="FU1498" s="54"/>
      <c r="FV1498" s="54"/>
      <c r="FW1498" s="54"/>
      <c r="FX1498" s="54"/>
      <c r="FY1498" s="54"/>
      <c r="FZ1498" s="54"/>
      <c r="GA1498" s="54"/>
      <c r="GB1498" s="54"/>
      <c r="GC1498" s="54"/>
      <c r="GD1498" s="54"/>
      <c r="GE1498" s="54"/>
      <c r="GF1498" s="54"/>
      <c r="GG1498" s="54"/>
      <c r="GH1498" s="54"/>
      <c r="GI1498" s="54"/>
      <c r="GJ1498" s="54"/>
      <c r="GK1498" s="54"/>
      <c r="GL1498" s="54"/>
      <c r="GM1498" s="54"/>
      <c r="GN1498" s="54"/>
      <c r="GO1498" s="54"/>
      <c r="GP1498" s="54"/>
      <c r="GQ1498" s="54"/>
      <c r="GR1498" s="54"/>
      <c r="GS1498" s="54"/>
      <c r="GT1498" s="54"/>
      <c r="GU1498" s="54"/>
      <c r="GV1498" s="54"/>
      <c r="GW1498" s="54"/>
      <c r="GX1498" s="54"/>
      <c r="GY1498" s="54"/>
      <c r="GZ1498" s="54"/>
      <c r="HA1498" s="54"/>
      <c r="HB1498" s="54"/>
      <c r="HC1498" s="54"/>
      <c r="HD1498" s="54"/>
      <c r="HE1498" s="54"/>
      <c r="HF1498" s="54"/>
      <c r="HG1498" s="54"/>
      <c r="HH1498" s="54"/>
      <c r="HI1498" s="54"/>
      <c r="HJ1498" s="54"/>
      <c r="HK1498" s="54"/>
      <c r="HL1498" s="54"/>
      <c r="HM1498" s="54"/>
      <c r="HN1498" s="54"/>
      <c r="HO1498" s="54"/>
      <c r="HP1498" s="54"/>
      <c r="HQ1498" s="54"/>
      <c r="HR1498" s="54"/>
      <c r="HS1498" s="54"/>
      <c r="HT1498" s="54"/>
      <c r="HU1498" s="54"/>
      <c r="HV1498" s="54"/>
      <c r="HW1498" s="54"/>
      <c r="HX1498" s="54"/>
      <c r="HY1498" s="54"/>
      <c r="HZ1498" s="54"/>
      <c r="IA1498" s="54"/>
      <c r="IB1498" s="54"/>
      <c r="IC1498" s="54"/>
      <c r="ID1498" s="54"/>
      <c r="IE1498" s="54"/>
      <c r="IF1498" s="54"/>
      <c r="IG1498" s="54"/>
      <c r="IH1498" s="54"/>
      <c r="II1498" s="54"/>
      <c r="IJ1498" s="54"/>
      <c r="IK1498" s="54"/>
      <c r="IL1498" s="54"/>
      <c r="IM1498" s="54"/>
      <c r="IN1498" s="54"/>
      <c r="IO1498" s="54"/>
      <c r="IP1498" s="54"/>
      <c r="IQ1498" s="54"/>
      <c r="IR1498" s="54"/>
      <c r="IS1498" s="54"/>
      <c r="IT1498" s="54"/>
      <c r="IU1498" s="54"/>
      <c r="IV1498" s="54"/>
      <c r="IW1498" s="54"/>
      <c r="IX1498" s="54"/>
      <c r="IY1498" s="54"/>
      <c r="IZ1498" s="54"/>
      <c r="JA1498" s="16"/>
      <c r="JB1498" s="16"/>
      <c r="JC1498" s="16"/>
      <c r="JD1498" s="16"/>
    </row>
    <row r="1499" spans="1:264" s="6" customFormat="1" x14ac:dyDescent="0.25">
      <c r="A1499" s="55">
        <v>1495</v>
      </c>
      <c r="B1499" s="56">
        <f>ESTUDIANTES!B1499</f>
        <v>0</v>
      </c>
      <c r="C1499" s="56">
        <f>ESTUDIANTES!C1499</f>
        <v>0</v>
      </c>
      <c r="D1499" s="97">
        <f>ESTUDIANTES!D1499</f>
        <v>0</v>
      </c>
      <c r="E1499" s="97"/>
      <c r="F1499" s="97"/>
      <c r="G1499" s="97"/>
      <c r="H1499" s="57">
        <f>ESTUDIANTES!H1499</f>
        <v>0</v>
      </c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  <c r="T1499" s="54"/>
      <c r="U1499" s="54"/>
      <c r="V1499" s="54"/>
      <c r="W1499" s="54"/>
      <c r="X1499" s="54"/>
      <c r="Y1499" s="54"/>
      <c r="Z1499" s="54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  <c r="AL1499" s="54"/>
      <c r="AM1499" s="54"/>
      <c r="AN1499" s="54"/>
      <c r="AO1499" s="54"/>
      <c r="AP1499" s="54"/>
      <c r="AQ1499" s="54"/>
      <c r="AR1499" s="54"/>
      <c r="AS1499" s="54"/>
      <c r="AT1499" s="54"/>
      <c r="AU1499" s="54"/>
      <c r="AV1499" s="54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  <c r="BM1499" s="54"/>
      <c r="BN1499" s="54"/>
      <c r="BO1499" s="54"/>
      <c r="BP1499" s="54"/>
      <c r="BQ1499" s="54"/>
      <c r="BR1499" s="54"/>
      <c r="BS1499" s="54"/>
      <c r="BT1499" s="54"/>
      <c r="BU1499" s="54"/>
      <c r="BV1499" s="54"/>
      <c r="BW1499" s="54"/>
      <c r="BX1499" s="54"/>
      <c r="BY1499" s="54"/>
      <c r="BZ1499" s="54"/>
      <c r="CA1499" s="54"/>
      <c r="CB1499" s="54"/>
      <c r="CC1499" s="54"/>
      <c r="CD1499" s="54"/>
      <c r="CE1499" s="54"/>
      <c r="CF1499" s="54"/>
      <c r="CG1499" s="54"/>
      <c r="CH1499" s="54"/>
      <c r="CI1499" s="54"/>
      <c r="CJ1499" s="54"/>
      <c r="CK1499" s="54"/>
      <c r="CL1499" s="54"/>
      <c r="CM1499" s="54"/>
      <c r="CN1499" s="54"/>
      <c r="CO1499" s="54"/>
      <c r="CP1499" s="54"/>
      <c r="CQ1499" s="54"/>
      <c r="CR1499" s="54"/>
      <c r="CS1499" s="54"/>
      <c r="CT1499" s="54"/>
      <c r="CU1499" s="54"/>
      <c r="CV1499" s="54"/>
      <c r="CW1499" s="54"/>
      <c r="CX1499" s="54"/>
      <c r="CY1499" s="54"/>
      <c r="CZ1499" s="54"/>
      <c r="DA1499" s="54"/>
      <c r="DB1499" s="54"/>
      <c r="DC1499" s="54"/>
      <c r="DD1499" s="54"/>
      <c r="DE1499" s="54"/>
      <c r="DF1499" s="54"/>
      <c r="DG1499" s="54"/>
      <c r="DH1499" s="54"/>
      <c r="DI1499" s="54"/>
      <c r="DJ1499" s="54"/>
      <c r="DK1499" s="54"/>
      <c r="DL1499" s="54"/>
      <c r="DM1499" s="54"/>
      <c r="DN1499" s="54"/>
      <c r="DO1499" s="54"/>
      <c r="DP1499" s="54"/>
      <c r="DQ1499" s="54"/>
      <c r="DR1499" s="54"/>
      <c r="DS1499" s="54"/>
      <c r="DT1499" s="54"/>
      <c r="DU1499" s="54"/>
      <c r="DV1499" s="54"/>
      <c r="DW1499" s="54"/>
      <c r="DX1499" s="54"/>
      <c r="DY1499" s="54"/>
      <c r="DZ1499" s="54"/>
      <c r="EA1499" s="54"/>
      <c r="EB1499" s="54"/>
      <c r="EC1499" s="54"/>
      <c r="ED1499" s="54"/>
      <c r="EE1499" s="54"/>
      <c r="EF1499" s="54"/>
      <c r="EG1499" s="54"/>
      <c r="EH1499" s="54"/>
      <c r="EI1499" s="54"/>
      <c r="EJ1499" s="54"/>
      <c r="EK1499" s="54"/>
      <c r="EL1499" s="54"/>
      <c r="EM1499" s="54"/>
      <c r="EN1499" s="54"/>
      <c r="EO1499" s="54"/>
      <c r="EP1499" s="54"/>
      <c r="EQ1499" s="54"/>
      <c r="ER1499" s="54"/>
      <c r="ES1499" s="54"/>
      <c r="ET1499" s="54"/>
      <c r="EU1499" s="54"/>
      <c r="EV1499" s="54"/>
      <c r="EW1499" s="54"/>
      <c r="EX1499" s="54"/>
      <c r="EY1499" s="54"/>
      <c r="EZ1499" s="54"/>
      <c r="FA1499" s="54"/>
      <c r="FB1499" s="54"/>
      <c r="FC1499" s="54"/>
      <c r="FD1499" s="54"/>
      <c r="FE1499" s="54"/>
      <c r="FF1499" s="54"/>
      <c r="FG1499" s="54"/>
      <c r="FH1499" s="54"/>
      <c r="FI1499" s="54"/>
      <c r="FJ1499" s="54"/>
      <c r="FK1499" s="54"/>
      <c r="FL1499" s="54"/>
      <c r="FM1499" s="54"/>
      <c r="FN1499" s="54"/>
      <c r="FO1499" s="54"/>
      <c r="FP1499" s="54"/>
      <c r="FQ1499" s="54"/>
      <c r="FR1499" s="54"/>
      <c r="FS1499" s="54"/>
      <c r="FT1499" s="54"/>
      <c r="FU1499" s="54"/>
      <c r="FV1499" s="54"/>
      <c r="FW1499" s="54"/>
      <c r="FX1499" s="54"/>
      <c r="FY1499" s="54"/>
      <c r="FZ1499" s="54"/>
      <c r="GA1499" s="54"/>
      <c r="GB1499" s="54"/>
      <c r="GC1499" s="54"/>
      <c r="GD1499" s="54"/>
      <c r="GE1499" s="54"/>
      <c r="GF1499" s="54"/>
      <c r="GG1499" s="54"/>
      <c r="GH1499" s="54"/>
      <c r="GI1499" s="54"/>
      <c r="GJ1499" s="54"/>
      <c r="GK1499" s="54"/>
      <c r="GL1499" s="54"/>
      <c r="GM1499" s="54"/>
      <c r="GN1499" s="54"/>
      <c r="GO1499" s="54"/>
      <c r="GP1499" s="54"/>
      <c r="GQ1499" s="54"/>
      <c r="GR1499" s="54"/>
      <c r="GS1499" s="54"/>
      <c r="GT1499" s="54"/>
      <c r="GU1499" s="54"/>
      <c r="GV1499" s="54"/>
      <c r="GW1499" s="54"/>
      <c r="GX1499" s="54"/>
      <c r="GY1499" s="54"/>
      <c r="GZ1499" s="54"/>
      <c r="HA1499" s="54"/>
      <c r="HB1499" s="54"/>
      <c r="HC1499" s="54"/>
      <c r="HD1499" s="54"/>
      <c r="HE1499" s="54"/>
      <c r="HF1499" s="54"/>
      <c r="HG1499" s="54"/>
      <c r="HH1499" s="54"/>
      <c r="HI1499" s="54"/>
      <c r="HJ1499" s="54"/>
      <c r="HK1499" s="54"/>
      <c r="HL1499" s="54"/>
      <c r="HM1499" s="54"/>
      <c r="HN1499" s="54"/>
      <c r="HO1499" s="54"/>
      <c r="HP1499" s="54"/>
      <c r="HQ1499" s="54"/>
      <c r="HR1499" s="54"/>
      <c r="HS1499" s="54"/>
      <c r="HT1499" s="54"/>
      <c r="HU1499" s="54"/>
      <c r="HV1499" s="54"/>
      <c r="HW1499" s="54"/>
      <c r="HX1499" s="54"/>
      <c r="HY1499" s="54"/>
      <c r="HZ1499" s="54"/>
      <c r="IA1499" s="54"/>
      <c r="IB1499" s="54"/>
      <c r="IC1499" s="54"/>
      <c r="ID1499" s="54"/>
      <c r="IE1499" s="54"/>
      <c r="IF1499" s="54"/>
      <c r="IG1499" s="54"/>
      <c r="IH1499" s="54"/>
      <c r="II1499" s="54"/>
      <c r="IJ1499" s="54"/>
      <c r="IK1499" s="54"/>
      <c r="IL1499" s="54"/>
      <c r="IM1499" s="54"/>
      <c r="IN1499" s="54"/>
      <c r="IO1499" s="54"/>
      <c r="IP1499" s="54"/>
      <c r="IQ1499" s="54"/>
      <c r="IR1499" s="54"/>
      <c r="IS1499" s="54"/>
      <c r="IT1499" s="54"/>
      <c r="IU1499" s="54"/>
      <c r="IV1499" s="54"/>
      <c r="IW1499" s="54"/>
      <c r="IX1499" s="54"/>
      <c r="IY1499" s="54"/>
      <c r="IZ1499" s="54"/>
      <c r="JA1499" s="16"/>
      <c r="JB1499" s="16"/>
      <c r="JC1499" s="16"/>
      <c r="JD1499" s="16"/>
    </row>
    <row r="1500" spans="1:264" s="6" customFormat="1" x14ac:dyDescent="0.25">
      <c r="A1500" s="55">
        <v>1496</v>
      </c>
      <c r="B1500" s="56">
        <f>ESTUDIANTES!B1500</f>
        <v>0</v>
      </c>
      <c r="C1500" s="56">
        <f>ESTUDIANTES!C1500</f>
        <v>0</v>
      </c>
      <c r="D1500" s="97">
        <f>ESTUDIANTES!D1500</f>
        <v>0</v>
      </c>
      <c r="E1500" s="97"/>
      <c r="F1500" s="97"/>
      <c r="G1500" s="97"/>
      <c r="H1500" s="57">
        <f>ESTUDIANTES!H1500</f>
        <v>0</v>
      </c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  <c r="T1500" s="54"/>
      <c r="U1500" s="54"/>
      <c r="V1500" s="54"/>
      <c r="W1500" s="54"/>
      <c r="X1500" s="54"/>
      <c r="Y1500" s="54"/>
      <c r="Z1500" s="54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  <c r="AL1500" s="54"/>
      <c r="AM1500" s="54"/>
      <c r="AN1500" s="54"/>
      <c r="AO1500" s="54"/>
      <c r="AP1500" s="54"/>
      <c r="AQ1500" s="54"/>
      <c r="AR1500" s="54"/>
      <c r="AS1500" s="54"/>
      <c r="AT1500" s="54"/>
      <c r="AU1500" s="54"/>
      <c r="AV1500" s="54"/>
      <c r="AW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  <c r="BM1500" s="54"/>
      <c r="BN1500" s="54"/>
      <c r="BO1500" s="54"/>
      <c r="BP1500" s="54"/>
      <c r="BQ1500" s="54"/>
      <c r="BR1500" s="54"/>
      <c r="BS1500" s="54"/>
      <c r="BT1500" s="54"/>
      <c r="BU1500" s="54"/>
      <c r="BV1500" s="54"/>
      <c r="BW1500" s="54"/>
      <c r="BX1500" s="54"/>
      <c r="BY1500" s="54"/>
      <c r="BZ1500" s="54"/>
      <c r="CA1500" s="54"/>
      <c r="CB1500" s="54"/>
      <c r="CC1500" s="54"/>
      <c r="CD1500" s="54"/>
      <c r="CE1500" s="54"/>
      <c r="CF1500" s="54"/>
      <c r="CG1500" s="54"/>
      <c r="CH1500" s="54"/>
      <c r="CI1500" s="54"/>
      <c r="CJ1500" s="54"/>
      <c r="CK1500" s="54"/>
      <c r="CL1500" s="54"/>
      <c r="CM1500" s="54"/>
      <c r="CN1500" s="54"/>
      <c r="CO1500" s="54"/>
      <c r="CP1500" s="54"/>
      <c r="CQ1500" s="54"/>
      <c r="CR1500" s="54"/>
      <c r="CS1500" s="54"/>
      <c r="CT1500" s="54"/>
      <c r="CU1500" s="54"/>
      <c r="CV1500" s="54"/>
      <c r="CW1500" s="54"/>
      <c r="CX1500" s="54"/>
      <c r="CY1500" s="54"/>
      <c r="CZ1500" s="54"/>
      <c r="DA1500" s="54"/>
      <c r="DB1500" s="54"/>
      <c r="DC1500" s="54"/>
      <c r="DD1500" s="54"/>
      <c r="DE1500" s="54"/>
      <c r="DF1500" s="54"/>
      <c r="DG1500" s="54"/>
      <c r="DH1500" s="54"/>
      <c r="DI1500" s="54"/>
      <c r="DJ1500" s="54"/>
      <c r="DK1500" s="54"/>
      <c r="DL1500" s="54"/>
      <c r="DM1500" s="54"/>
      <c r="DN1500" s="54"/>
      <c r="DO1500" s="54"/>
      <c r="DP1500" s="54"/>
      <c r="DQ1500" s="54"/>
      <c r="DR1500" s="54"/>
      <c r="DS1500" s="54"/>
      <c r="DT1500" s="54"/>
      <c r="DU1500" s="54"/>
      <c r="DV1500" s="54"/>
      <c r="DW1500" s="54"/>
      <c r="DX1500" s="54"/>
      <c r="DY1500" s="54"/>
      <c r="DZ1500" s="54"/>
      <c r="EA1500" s="54"/>
      <c r="EB1500" s="54"/>
      <c r="EC1500" s="54"/>
      <c r="ED1500" s="54"/>
      <c r="EE1500" s="54"/>
      <c r="EF1500" s="54"/>
      <c r="EG1500" s="54"/>
      <c r="EH1500" s="54"/>
      <c r="EI1500" s="54"/>
      <c r="EJ1500" s="54"/>
      <c r="EK1500" s="54"/>
      <c r="EL1500" s="54"/>
      <c r="EM1500" s="54"/>
      <c r="EN1500" s="54"/>
      <c r="EO1500" s="54"/>
      <c r="EP1500" s="54"/>
      <c r="EQ1500" s="54"/>
      <c r="ER1500" s="54"/>
      <c r="ES1500" s="54"/>
      <c r="ET1500" s="54"/>
      <c r="EU1500" s="54"/>
      <c r="EV1500" s="54"/>
      <c r="EW1500" s="54"/>
      <c r="EX1500" s="54"/>
      <c r="EY1500" s="54"/>
      <c r="EZ1500" s="54"/>
      <c r="FA1500" s="54"/>
      <c r="FB1500" s="54"/>
      <c r="FC1500" s="54"/>
      <c r="FD1500" s="54"/>
      <c r="FE1500" s="54"/>
      <c r="FF1500" s="54"/>
      <c r="FG1500" s="54"/>
      <c r="FH1500" s="54"/>
      <c r="FI1500" s="54"/>
      <c r="FJ1500" s="54"/>
      <c r="FK1500" s="54"/>
      <c r="FL1500" s="54"/>
      <c r="FM1500" s="54"/>
      <c r="FN1500" s="54"/>
      <c r="FO1500" s="54"/>
      <c r="FP1500" s="54"/>
      <c r="FQ1500" s="54"/>
      <c r="FR1500" s="54"/>
      <c r="FS1500" s="54"/>
      <c r="FT1500" s="54"/>
      <c r="FU1500" s="54"/>
      <c r="FV1500" s="54"/>
      <c r="FW1500" s="54"/>
      <c r="FX1500" s="54"/>
      <c r="FY1500" s="54"/>
      <c r="FZ1500" s="54"/>
      <c r="GA1500" s="54"/>
      <c r="GB1500" s="54"/>
      <c r="GC1500" s="54"/>
      <c r="GD1500" s="54"/>
      <c r="GE1500" s="54"/>
      <c r="GF1500" s="54"/>
      <c r="GG1500" s="54"/>
      <c r="GH1500" s="54"/>
      <c r="GI1500" s="54"/>
      <c r="GJ1500" s="54"/>
      <c r="GK1500" s="54"/>
      <c r="GL1500" s="54"/>
      <c r="GM1500" s="54"/>
      <c r="GN1500" s="54"/>
      <c r="GO1500" s="54"/>
      <c r="GP1500" s="54"/>
      <c r="GQ1500" s="54"/>
      <c r="GR1500" s="54"/>
      <c r="GS1500" s="54"/>
      <c r="GT1500" s="54"/>
      <c r="GU1500" s="54"/>
      <c r="GV1500" s="54"/>
      <c r="GW1500" s="54"/>
      <c r="GX1500" s="54"/>
      <c r="GY1500" s="54"/>
      <c r="GZ1500" s="54"/>
      <c r="HA1500" s="54"/>
      <c r="HB1500" s="54"/>
      <c r="HC1500" s="54"/>
      <c r="HD1500" s="54"/>
      <c r="HE1500" s="54"/>
      <c r="HF1500" s="54"/>
      <c r="HG1500" s="54"/>
      <c r="HH1500" s="54"/>
      <c r="HI1500" s="54"/>
      <c r="HJ1500" s="54"/>
      <c r="HK1500" s="54"/>
      <c r="HL1500" s="54"/>
      <c r="HM1500" s="54"/>
      <c r="HN1500" s="54"/>
      <c r="HO1500" s="54"/>
      <c r="HP1500" s="54"/>
      <c r="HQ1500" s="54"/>
      <c r="HR1500" s="54"/>
      <c r="HS1500" s="54"/>
      <c r="HT1500" s="54"/>
      <c r="HU1500" s="54"/>
      <c r="HV1500" s="54"/>
      <c r="HW1500" s="54"/>
      <c r="HX1500" s="54"/>
      <c r="HY1500" s="54"/>
      <c r="HZ1500" s="54"/>
      <c r="IA1500" s="54"/>
      <c r="IB1500" s="54"/>
      <c r="IC1500" s="54"/>
      <c r="ID1500" s="54"/>
      <c r="IE1500" s="54"/>
      <c r="IF1500" s="54"/>
      <c r="IG1500" s="54"/>
      <c r="IH1500" s="54"/>
      <c r="II1500" s="54"/>
      <c r="IJ1500" s="54"/>
      <c r="IK1500" s="54"/>
      <c r="IL1500" s="54"/>
      <c r="IM1500" s="54"/>
      <c r="IN1500" s="54"/>
      <c r="IO1500" s="54"/>
      <c r="IP1500" s="54"/>
      <c r="IQ1500" s="54"/>
      <c r="IR1500" s="54"/>
      <c r="IS1500" s="54"/>
      <c r="IT1500" s="54"/>
      <c r="IU1500" s="54"/>
      <c r="IV1500" s="54"/>
      <c r="IW1500" s="54"/>
      <c r="IX1500" s="54"/>
      <c r="IY1500" s="54"/>
      <c r="IZ1500" s="54"/>
      <c r="JA1500" s="16"/>
      <c r="JB1500" s="16"/>
      <c r="JC1500" s="16"/>
      <c r="JD1500" s="16"/>
    </row>
    <row r="1501" spans="1:264" s="6" customFormat="1" x14ac:dyDescent="0.25">
      <c r="A1501" s="55">
        <v>1497</v>
      </c>
      <c r="B1501" s="56">
        <f>ESTUDIANTES!B1501</f>
        <v>0</v>
      </c>
      <c r="C1501" s="56">
        <f>ESTUDIANTES!C1501</f>
        <v>0</v>
      </c>
      <c r="D1501" s="97">
        <f>ESTUDIANTES!D1501</f>
        <v>0</v>
      </c>
      <c r="E1501" s="97"/>
      <c r="F1501" s="97"/>
      <c r="G1501" s="97"/>
      <c r="H1501" s="57">
        <f>ESTUDIANTES!H1501</f>
        <v>0</v>
      </c>
      <c r="I1501" s="54"/>
      <c r="J1501" s="54"/>
      <c r="K1501" s="54"/>
      <c r="L1501" s="54"/>
      <c r="M1501" s="54"/>
      <c r="N1501" s="54"/>
      <c r="O1501" s="54"/>
      <c r="P1501" s="54"/>
      <c r="Q1501" s="54"/>
      <c r="R1501" s="54"/>
      <c r="S1501" s="54"/>
      <c r="T1501" s="54"/>
      <c r="U1501" s="54"/>
      <c r="V1501" s="54"/>
      <c r="W1501" s="54"/>
      <c r="X1501" s="54"/>
      <c r="Y1501" s="54"/>
      <c r="Z1501" s="54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  <c r="AL1501" s="54"/>
      <c r="AM1501" s="54"/>
      <c r="AN1501" s="54"/>
      <c r="AO1501" s="54"/>
      <c r="AP1501" s="54"/>
      <c r="AQ1501" s="54"/>
      <c r="AR1501" s="54"/>
      <c r="AS1501" s="54"/>
      <c r="AT1501" s="54"/>
      <c r="AU1501" s="54"/>
      <c r="AV1501" s="54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  <c r="BM1501" s="54"/>
      <c r="BN1501" s="54"/>
      <c r="BO1501" s="54"/>
      <c r="BP1501" s="54"/>
      <c r="BQ1501" s="54"/>
      <c r="BR1501" s="54"/>
      <c r="BS1501" s="54"/>
      <c r="BT1501" s="54"/>
      <c r="BU1501" s="54"/>
      <c r="BV1501" s="54"/>
      <c r="BW1501" s="54"/>
      <c r="BX1501" s="54"/>
      <c r="BY1501" s="54"/>
      <c r="BZ1501" s="54"/>
      <c r="CA1501" s="54"/>
      <c r="CB1501" s="54"/>
      <c r="CC1501" s="54"/>
      <c r="CD1501" s="54"/>
      <c r="CE1501" s="54"/>
      <c r="CF1501" s="54"/>
      <c r="CG1501" s="54"/>
      <c r="CH1501" s="54"/>
      <c r="CI1501" s="54"/>
      <c r="CJ1501" s="54"/>
      <c r="CK1501" s="54"/>
      <c r="CL1501" s="54"/>
      <c r="CM1501" s="54"/>
      <c r="CN1501" s="54"/>
      <c r="CO1501" s="54"/>
      <c r="CP1501" s="54"/>
      <c r="CQ1501" s="54"/>
      <c r="CR1501" s="54"/>
      <c r="CS1501" s="54"/>
      <c r="CT1501" s="54"/>
      <c r="CU1501" s="54"/>
      <c r="CV1501" s="54"/>
      <c r="CW1501" s="54"/>
      <c r="CX1501" s="54"/>
      <c r="CY1501" s="54"/>
      <c r="CZ1501" s="54"/>
      <c r="DA1501" s="54"/>
      <c r="DB1501" s="54"/>
      <c r="DC1501" s="54"/>
      <c r="DD1501" s="54"/>
      <c r="DE1501" s="54"/>
      <c r="DF1501" s="54"/>
      <c r="DG1501" s="54"/>
      <c r="DH1501" s="54"/>
      <c r="DI1501" s="54"/>
      <c r="DJ1501" s="54"/>
      <c r="DK1501" s="54"/>
      <c r="DL1501" s="54"/>
      <c r="DM1501" s="54"/>
      <c r="DN1501" s="54"/>
      <c r="DO1501" s="54"/>
      <c r="DP1501" s="54"/>
      <c r="DQ1501" s="54"/>
      <c r="DR1501" s="54"/>
      <c r="DS1501" s="54"/>
      <c r="DT1501" s="54"/>
      <c r="DU1501" s="54"/>
      <c r="DV1501" s="54"/>
      <c r="DW1501" s="54"/>
      <c r="DX1501" s="54"/>
      <c r="DY1501" s="54"/>
      <c r="DZ1501" s="54"/>
      <c r="EA1501" s="54"/>
      <c r="EB1501" s="54"/>
      <c r="EC1501" s="54"/>
      <c r="ED1501" s="54"/>
      <c r="EE1501" s="54"/>
      <c r="EF1501" s="54"/>
      <c r="EG1501" s="54"/>
      <c r="EH1501" s="54"/>
      <c r="EI1501" s="54"/>
      <c r="EJ1501" s="54"/>
      <c r="EK1501" s="54"/>
      <c r="EL1501" s="54"/>
      <c r="EM1501" s="54"/>
      <c r="EN1501" s="54"/>
      <c r="EO1501" s="54"/>
      <c r="EP1501" s="54"/>
      <c r="EQ1501" s="54"/>
      <c r="ER1501" s="54"/>
      <c r="ES1501" s="54"/>
      <c r="ET1501" s="54"/>
      <c r="EU1501" s="54"/>
      <c r="EV1501" s="54"/>
      <c r="EW1501" s="54"/>
      <c r="EX1501" s="54"/>
      <c r="EY1501" s="54"/>
      <c r="EZ1501" s="54"/>
      <c r="FA1501" s="54"/>
      <c r="FB1501" s="54"/>
      <c r="FC1501" s="54"/>
      <c r="FD1501" s="54"/>
      <c r="FE1501" s="54"/>
      <c r="FF1501" s="54"/>
      <c r="FG1501" s="54"/>
      <c r="FH1501" s="54"/>
      <c r="FI1501" s="54"/>
      <c r="FJ1501" s="54"/>
      <c r="FK1501" s="54"/>
      <c r="FL1501" s="54"/>
      <c r="FM1501" s="54"/>
      <c r="FN1501" s="54"/>
      <c r="FO1501" s="54"/>
      <c r="FP1501" s="54"/>
      <c r="FQ1501" s="54"/>
      <c r="FR1501" s="54"/>
      <c r="FS1501" s="54"/>
      <c r="FT1501" s="54"/>
      <c r="FU1501" s="54"/>
      <c r="FV1501" s="54"/>
      <c r="FW1501" s="54"/>
      <c r="FX1501" s="54"/>
      <c r="FY1501" s="54"/>
      <c r="FZ1501" s="54"/>
      <c r="GA1501" s="54"/>
      <c r="GB1501" s="54"/>
      <c r="GC1501" s="54"/>
      <c r="GD1501" s="54"/>
      <c r="GE1501" s="54"/>
      <c r="GF1501" s="54"/>
      <c r="GG1501" s="54"/>
      <c r="GH1501" s="54"/>
      <c r="GI1501" s="54"/>
      <c r="GJ1501" s="54"/>
      <c r="GK1501" s="54"/>
      <c r="GL1501" s="54"/>
      <c r="GM1501" s="54"/>
      <c r="GN1501" s="54"/>
      <c r="GO1501" s="54"/>
      <c r="GP1501" s="54"/>
      <c r="GQ1501" s="54"/>
      <c r="GR1501" s="54"/>
      <c r="GS1501" s="54"/>
      <c r="GT1501" s="54"/>
      <c r="GU1501" s="54"/>
      <c r="GV1501" s="54"/>
      <c r="GW1501" s="54"/>
      <c r="GX1501" s="54"/>
      <c r="GY1501" s="54"/>
      <c r="GZ1501" s="54"/>
      <c r="HA1501" s="54"/>
      <c r="HB1501" s="54"/>
      <c r="HC1501" s="54"/>
      <c r="HD1501" s="54"/>
      <c r="HE1501" s="54"/>
      <c r="HF1501" s="54"/>
      <c r="HG1501" s="54"/>
      <c r="HH1501" s="54"/>
      <c r="HI1501" s="54"/>
      <c r="HJ1501" s="54"/>
      <c r="HK1501" s="54"/>
      <c r="HL1501" s="54"/>
      <c r="HM1501" s="54"/>
      <c r="HN1501" s="54"/>
      <c r="HO1501" s="54"/>
      <c r="HP1501" s="54"/>
      <c r="HQ1501" s="54"/>
      <c r="HR1501" s="54"/>
      <c r="HS1501" s="54"/>
      <c r="HT1501" s="54"/>
      <c r="HU1501" s="54"/>
      <c r="HV1501" s="54"/>
      <c r="HW1501" s="54"/>
      <c r="HX1501" s="54"/>
      <c r="HY1501" s="54"/>
      <c r="HZ1501" s="54"/>
      <c r="IA1501" s="54"/>
      <c r="IB1501" s="54"/>
      <c r="IC1501" s="54"/>
      <c r="ID1501" s="54"/>
      <c r="IE1501" s="54"/>
      <c r="IF1501" s="54"/>
      <c r="IG1501" s="54"/>
      <c r="IH1501" s="54"/>
      <c r="II1501" s="54"/>
      <c r="IJ1501" s="54"/>
      <c r="IK1501" s="54"/>
      <c r="IL1501" s="54"/>
      <c r="IM1501" s="54"/>
      <c r="IN1501" s="54"/>
      <c r="IO1501" s="54"/>
      <c r="IP1501" s="54"/>
      <c r="IQ1501" s="54"/>
      <c r="IR1501" s="54"/>
      <c r="IS1501" s="54"/>
      <c r="IT1501" s="54"/>
      <c r="IU1501" s="54"/>
      <c r="IV1501" s="54"/>
      <c r="IW1501" s="54"/>
      <c r="IX1501" s="54"/>
      <c r="IY1501" s="54"/>
      <c r="IZ1501" s="54"/>
      <c r="JA1501" s="16"/>
      <c r="JB1501" s="16"/>
      <c r="JC1501" s="16"/>
      <c r="JD1501" s="16"/>
    </row>
    <row r="1502" spans="1:264" s="6" customFormat="1" x14ac:dyDescent="0.25">
      <c r="A1502" s="55">
        <v>1498</v>
      </c>
      <c r="B1502" s="56">
        <f>ESTUDIANTES!B1502</f>
        <v>0</v>
      </c>
      <c r="C1502" s="56">
        <f>ESTUDIANTES!C1502</f>
        <v>0</v>
      </c>
      <c r="D1502" s="97">
        <f>ESTUDIANTES!D1502</f>
        <v>0</v>
      </c>
      <c r="E1502" s="97"/>
      <c r="F1502" s="97"/>
      <c r="G1502" s="97"/>
      <c r="H1502" s="57">
        <f>ESTUDIANTES!H1502</f>
        <v>0</v>
      </c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  <c r="S1502" s="54"/>
      <c r="T1502" s="54"/>
      <c r="U1502" s="54"/>
      <c r="V1502" s="54"/>
      <c r="W1502" s="54"/>
      <c r="X1502" s="54"/>
      <c r="Y1502" s="54"/>
      <c r="Z1502" s="54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  <c r="AL1502" s="54"/>
      <c r="AM1502" s="54"/>
      <c r="AN1502" s="54"/>
      <c r="AO1502" s="54"/>
      <c r="AP1502" s="54"/>
      <c r="AQ1502" s="54"/>
      <c r="AR1502" s="54"/>
      <c r="AS1502" s="54"/>
      <c r="AT1502" s="54"/>
      <c r="AU1502" s="54"/>
      <c r="AV1502" s="54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4"/>
      <c r="BW1502" s="54"/>
      <c r="BX1502" s="54"/>
      <c r="BY1502" s="54"/>
      <c r="BZ1502" s="54"/>
      <c r="CA1502" s="54"/>
      <c r="CB1502" s="54"/>
      <c r="CC1502" s="54"/>
      <c r="CD1502" s="54"/>
      <c r="CE1502" s="54"/>
      <c r="CF1502" s="54"/>
      <c r="CG1502" s="54"/>
      <c r="CH1502" s="54"/>
      <c r="CI1502" s="54"/>
      <c r="CJ1502" s="54"/>
      <c r="CK1502" s="54"/>
      <c r="CL1502" s="54"/>
      <c r="CM1502" s="54"/>
      <c r="CN1502" s="54"/>
      <c r="CO1502" s="54"/>
      <c r="CP1502" s="54"/>
      <c r="CQ1502" s="54"/>
      <c r="CR1502" s="54"/>
      <c r="CS1502" s="54"/>
      <c r="CT1502" s="54"/>
      <c r="CU1502" s="54"/>
      <c r="CV1502" s="54"/>
      <c r="CW1502" s="54"/>
      <c r="CX1502" s="54"/>
      <c r="CY1502" s="54"/>
      <c r="CZ1502" s="54"/>
      <c r="DA1502" s="54"/>
      <c r="DB1502" s="54"/>
      <c r="DC1502" s="54"/>
      <c r="DD1502" s="54"/>
      <c r="DE1502" s="54"/>
      <c r="DF1502" s="54"/>
      <c r="DG1502" s="54"/>
      <c r="DH1502" s="54"/>
      <c r="DI1502" s="54"/>
      <c r="DJ1502" s="54"/>
      <c r="DK1502" s="54"/>
      <c r="DL1502" s="54"/>
      <c r="DM1502" s="54"/>
      <c r="DN1502" s="54"/>
      <c r="DO1502" s="54"/>
      <c r="DP1502" s="54"/>
      <c r="DQ1502" s="54"/>
      <c r="DR1502" s="54"/>
      <c r="DS1502" s="54"/>
      <c r="DT1502" s="54"/>
      <c r="DU1502" s="54"/>
      <c r="DV1502" s="54"/>
      <c r="DW1502" s="54"/>
      <c r="DX1502" s="54"/>
      <c r="DY1502" s="54"/>
      <c r="DZ1502" s="54"/>
      <c r="EA1502" s="54"/>
      <c r="EB1502" s="54"/>
      <c r="EC1502" s="54"/>
      <c r="ED1502" s="54"/>
      <c r="EE1502" s="54"/>
      <c r="EF1502" s="54"/>
      <c r="EG1502" s="54"/>
      <c r="EH1502" s="54"/>
      <c r="EI1502" s="54"/>
      <c r="EJ1502" s="54"/>
      <c r="EK1502" s="54"/>
      <c r="EL1502" s="54"/>
      <c r="EM1502" s="54"/>
      <c r="EN1502" s="54"/>
      <c r="EO1502" s="54"/>
      <c r="EP1502" s="54"/>
      <c r="EQ1502" s="54"/>
      <c r="ER1502" s="54"/>
      <c r="ES1502" s="54"/>
      <c r="ET1502" s="54"/>
      <c r="EU1502" s="54"/>
      <c r="EV1502" s="54"/>
      <c r="EW1502" s="54"/>
      <c r="EX1502" s="54"/>
      <c r="EY1502" s="54"/>
      <c r="EZ1502" s="54"/>
      <c r="FA1502" s="54"/>
      <c r="FB1502" s="54"/>
      <c r="FC1502" s="54"/>
      <c r="FD1502" s="54"/>
      <c r="FE1502" s="54"/>
      <c r="FF1502" s="54"/>
      <c r="FG1502" s="54"/>
      <c r="FH1502" s="54"/>
      <c r="FI1502" s="54"/>
      <c r="FJ1502" s="54"/>
      <c r="FK1502" s="54"/>
      <c r="FL1502" s="54"/>
      <c r="FM1502" s="54"/>
      <c r="FN1502" s="54"/>
      <c r="FO1502" s="54"/>
      <c r="FP1502" s="54"/>
      <c r="FQ1502" s="54"/>
      <c r="FR1502" s="54"/>
      <c r="FS1502" s="54"/>
      <c r="FT1502" s="54"/>
      <c r="FU1502" s="54"/>
      <c r="FV1502" s="54"/>
      <c r="FW1502" s="54"/>
      <c r="FX1502" s="54"/>
      <c r="FY1502" s="54"/>
      <c r="FZ1502" s="54"/>
      <c r="GA1502" s="54"/>
      <c r="GB1502" s="54"/>
      <c r="GC1502" s="54"/>
      <c r="GD1502" s="54"/>
      <c r="GE1502" s="54"/>
      <c r="GF1502" s="54"/>
      <c r="GG1502" s="54"/>
      <c r="GH1502" s="54"/>
      <c r="GI1502" s="54"/>
      <c r="GJ1502" s="54"/>
      <c r="GK1502" s="54"/>
      <c r="GL1502" s="54"/>
      <c r="GM1502" s="54"/>
      <c r="GN1502" s="54"/>
      <c r="GO1502" s="54"/>
      <c r="GP1502" s="54"/>
      <c r="GQ1502" s="54"/>
      <c r="GR1502" s="54"/>
      <c r="GS1502" s="54"/>
      <c r="GT1502" s="54"/>
      <c r="GU1502" s="54"/>
      <c r="GV1502" s="54"/>
      <c r="GW1502" s="54"/>
      <c r="GX1502" s="54"/>
      <c r="GY1502" s="54"/>
      <c r="GZ1502" s="54"/>
      <c r="HA1502" s="54"/>
      <c r="HB1502" s="54"/>
      <c r="HC1502" s="54"/>
      <c r="HD1502" s="54"/>
      <c r="HE1502" s="54"/>
      <c r="HF1502" s="54"/>
      <c r="HG1502" s="54"/>
      <c r="HH1502" s="54"/>
      <c r="HI1502" s="54"/>
      <c r="HJ1502" s="54"/>
      <c r="HK1502" s="54"/>
      <c r="HL1502" s="54"/>
      <c r="HM1502" s="54"/>
      <c r="HN1502" s="54"/>
      <c r="HO1502" s="54"/>
      <c r="HP1502" s="54"/>
      <c r="HQ1502" s="54"/>
      <c r="HR1502" s="54"/>
      <c r="HS1502" s="54"/>
      <c r="HT1502" s="54"/>
      <c r="HU1502" s="54"/>
      <c r="HV1502" s="54"/>
      <c r="HW1502" s="54"/>
      <c r="HX1502" s="54"/>
      <c r="HY1502" s="54"/>
      <c r="HZ1502" s="54"/>
      <c r="IA1502" s="54"/>
      <c r="IB1502" s="54"/>
      <c r="IC1502" s="54"/>
      <c r="ID1502" s="54"/>
      <c r="IE1502" s="54"/>
      <c r="IF1502" s="54"/>
      <c r="IG1502" s="54"/>
      <c r="IH1502" s="54"/>
      <c r="II1502" s="54"/>
      <c r="IJ1502" s="54"/>
      <c r="IK1502" s="54"/>
      <c r="IL1502" s="54"/>
      <c r="IM1502" s="54"/>
      <c r="IN1502" s="54"/>
      <c r="IO1502" s="54"/>
      <c r="IP1502" s="54"/>
      <c r="IQ1502" s="54"/>
      <c r="IR1502" s="54"/>
      <c r="IS1502" s="54"/>
      <c r="IT1502" s="54"/>
      <c r="IU1502" s="54"/>
      <c r="IV1502" s="54"/>
      <c r="IW1502" s="54"/>
      <c r="IX1502" s="54"/>
      <c r="IY1502" s="54"/>
      <c r="IZ1502" s="54"/>
      <c r="JA1502" s="16"/>
      <c r="JB1502" s="16"/>
      <c r="JC1502" s="16"/>
      <c r="JD1502" s="16"/>
    </row>
    <row r="1503" spans="1:264" s="6" customFormat="1" x14ac:dyDescent="0.25">
      <c r="A1503" s="55">
        <v>1499</v>
      </c>
      <c r="B1503" s="56">
        <f>ESTUDIANTES!B1503</f>
        <v>0</v>
      </c>
      <c r="C1503" s="56">
        <f>ESTUDIANTES!C1503</f>
        <v>0</v>
      </c>
      <c r="D1503" s="97">
        <f>ESTUDIANTES!D1503</f>
        <v>0</v>
      </c>
      <c r="E1503" s="97"/>
      <c r="F1503" s="97"/>
      <c r="G1503" s="97"/>
      <c r="H1503" s="57">
        <f>ESTUDIANTES!H1503</f>
        <v>0</v>
      </c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  <c r="T1503" s="54"/>
      <c r="U1503" s="54"/>
      <c r="V1503" s="54"/>
      <c r="W1503" s="54"/>
      <c r="X1503" s="54"/>
      <c r="Y1503" s="54"/>
      <c r="Z1503" s="54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  <c r="AL1503" s="54"/>
      <c r="AM1503" s="54"/>
      <c r="AN1503" s="54"/>
      <c r="AO1503" s="54"/>
      <c r="AP1503" s="54"/>
      <c r="AQ1503" s="54"/>
      <c r="AR1503" s="54"/>
      <c r="AS1503" s="54"/>
      <c r="AT1503" s="54"/>
      <c r="AU1503" s="54"/>
      <c r="AV1503" s="54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  <c r="BM1503" s="54"/>
      <c r="BN1503" s="54"/>
      <c r="BO1503" s="54"/>
      <c r="BP1503" s="54"/>
      <c r="BQ1503" s="54"/>
      <c r="BR1503" s="54"/>
      <c r="BS1503" s="54"/>
      <c r="BT1503" s="54"/>
      <c r="BU1503" s="54"/>
      <c r="BV1503" s="54"/>
      <c r="BW1503" s="54"/>
      <c r="BX1503" s="54"/>
      <c r="BY1503" s="54"/>
      <c r="BZ1503" s="54"/>
      <c r="CA1503" s="54"/>
      <c r="CB1503" s="54"/>
      <c r="CC1503" s="54"/>
      <c r="CD1503" s="54"/>
      <c r="CE1503" s="54"/>
      <c r="CF1503" s="54"/>
      <c r="CG1503" s="54"/>
      <c r="CH1503" s="54"/>
      <c r="CI1503" s="54"/>
      <c r="CJ1503" s="54"/>
      <c r="CK1503" s="54"/>
      <c r="CL1503" s="54"/>
      <c r="CM1503" s="54"/>
      <c r="CN1503" s="54"/>
      <c r="CO1503" s="54"/>
      <c r="CP1503" s="54"/>
      <c r="CQ1503" s="54"/>
      <c r="CR1503" s="54"/>
      <c r="CS1503" s="54"/>
      <c r="CT1503" s="54"/>
      <c r="CU1503" s="54"/>
      <c r="CV1503" s="54"/>
      <c r="CW1503" s="54"/>
      <c r="CX1503" s="54"/>
      <c r="CY1503" s="54"/>
      <c r="CZ1503" s="54"/>
      <c r="DA1503" s="54"/>
      <c r="DB1503" s="54"/>
      <c r="DC1503" s="54"/>
      <c r="DD1503" s="54"/>
      <c r="DE1503" s="54"/>
      <c r="DF1503" s="54"/>
      <c r="DG1503" s="54"/>
      <c r="DH1503" s="54"/>
      <c r="DI1503" s="54"/>
      <c r="DJ1503" s="54"/>
      <c r="DK1503" s="54"/>
      <c r="DL1503" s="54"/>
      <c r="DM1503" s="54"/>
      <c r="DN1503" s="54"/>
      <c r="DO1503" s="54"/>
      <c r="DP1503" s="54"/>
      <c r="DQ1503" s="54"/>
      <c r="DR1503" s="54"/>
      <c r="DS1503" s="54"/>
      <c r="DT1503" s="54"/>
      <c r="DU1503" s="54"/>
      <c r="DV1503" s="54"/>
      <c r="DW1503" s="54"/>
      <c r="DX1503" s="54"/>
      <c r="DY1503" s="54"/>
      <c r="DZ1503" s="54"/>
      <c r="EA1503" s="54"/>
      <c r="EB1503" s="54"/>
      <c r="EC1503" s="54"/>
      <c r="ED1503" s="54"/>
      <c r="EE1503" s="54"/>
      <c r="EF1503" s="54"/>
      <c r="EG1503" s="54"/>
      <c r="EH1503" s="54"/>
      <c r="EI1503" s="54"/>
      <c r="EJ1503" s="54"/>
      <c r="EK1503" s="54"/>
      <c r="EL1503" s="54"/>
      <c r="EM1503" s="54"/>
      <c r="EN1503" s="54"/>
      <c r="EO1503" s="54"/>
      <c r="EP1503" s="54"/>
      <c r="EQ1503" s="54"/>
      <c r="ER1503" s="54"/>
      <c r="ES1503" s="54"/>
      <c r="ET1503" s="54"/>
      <c r="EU1503" s="54"/>
      <c r="EV1503" s="54"/>
      <c r="EW1503" s="54"/>
      <c r="EX1503" s="54"/>
      <c r="EY1503" s="54"/>
      <c r="EZ1503" s="54"/>
      <c r="FA1503" s="54"/>
      <c r="FB1503" s="54"/>
      <c r="FC1503" s="54"/>
      <c r="FD1503" s="54"/>
      <c r="FE1503" s="54"/>
      <c r="FF1503" s="54"/>
      <c r="FG1503" s="54"/>
      <c r="FH1503" s="54"/>
      <c r="FI1503" s="54"/>
      <c r="FJ1503" s="54"/>
      <c r="FK1503" s="54"/>
      <c r="FL1503" s="54"/>
      <c r="FM1503" s="54"/>
      <c r="FN1503" s="54"/>
      <c r="FO1503" s="54"/>
      <c r="FP1503" s="54"/>
      <c r="FQ1503" s="54"/>
      <c r="FR1503" s="54"/>
      <c r="FS1503" s="54"/>
      <c r="FT1503" s="54"/>
      <c r="FU1503" s="54"/>
      <c r="FV1503" s="54"/>
      <c r="FW1503" s="54"/>
      <c r="FX1503" s="54"/>
      <c r="FY1503" s="54"/>
      <c r="FZ1503" s="54"/>
      <c r="GA1503" s="54"/>
      <c r="GB1503" s="54"/>
      <c r="GC1503" s="54"/>
      <c r="GD1503" s="54"/>
      <c r="GE1503" s="54"/>
      <c r="GF1503" s="54"/>
      <c r="GG1503" s="54"/>
      <c r="GH1503" s="54"/>
      <c r="GI1503" s="54"/>
      <c r="GJ1503" s="54"/>
      <c r="GK1503" s="54"/>
      <c r="GL1503" s="54"/>
      <c r="GM1503" s="54"/>
      <c r="GN1503" s="54"/>
      <c r="GO1503" s="54"/>
      <c r="GP1503" s="54"/>
      <c r="GQ1503" s="54"/>
      <c r="GR1503" s="54"/>
      <c r="GS1503" s="54"/>
      <c r="GT1503" s="54"/>
      <c r="GU1503" s="54"/>
      <c r="GV1503" s="54"/>
      <c r="GW1503" s="54"/>
      <c r="GX1503" s="54"/>
      <c r="GY1503" s="54"/>
      <c r="GZ1503" s="54"/>
      <c r="HA1503" s="54"/>
      <c r="HB1503" s="54"/>
      <c r="HC1503" s="54"/>
      <c r="HD1503" s="54"/>
      <c r="HE1503" s="54"/>
      <c r="HF1503" s="54"/>
      <c r="HG1503" s="54"/>
      <c r="HH1503" s="54"/>
      <c r="HI1503" s="54"/>
      <c r="HJ1503" s="54"/>
      <c r="HK1503" s="54"/>
      <c r="HL1503" s="54"/>
      <c r="HM1503" s="54"/>
      <c r="HN1503" s="54"/>
      <c r="HO1503" s="54"/>
      <c r="HP1503" s="54"/>
      <c r="HQ1503" s="54"/>
      <c r="HR1503" s="54"/>
      <c r="HS1503" s="54"/>
      <c r="HT1503" s="54"/>
      <c r="HU1503" s="54"/>
      <c r="HV1503" s="54"/>
      <c r="HW1503" s="54"/>
      <c r="HX1503" s="54"/>
      <c r="HY1503" s="54"/>
      <c r="HZ1503" s="54"/>
      <c r="IA1503" s="54"/>
      <c r="IB1503" s="54"/>
      <c r="IC1503" s="54"/>
      <c r="ID1503" s="54"/>
      <c r="IE1503" s="54"/>
      <c r="IF1503" s="54"/>
      <c r="IG1503" s="54"/>
      <c r="IH1503" s="54"/>
      <c r="II1503" s="54"/>
      <c r="IJ1503" s="54"/>
      <c r="IK1503" s="54"/>
      <c r="IL1503" s="54"/>
      <c r="IM1503" s="54"/>
      <c r="IN1503" s="54"/>
      <c r="IO1503" s="54"/>
      <c r="IP1503" s="54"/>
      <c r="IQ1503" s="54"/>
      <c r="IR1503" s="54"/>
      <c r="IS1503" s="54"/>
      <c r="IT1503" s="54"/>
      <c r="IU1503" s="54"/>
      <c r="IV1503" s="54"/>
      <c r="IW1503" s="54"/>
      <c r="IX1503" s="54"/>
      <c r="IY1503" s="54"/>
      <c r="IZ1503" s="54"/>
      <c r="JA1503" s="16"/>
      <c r="JB1503" s="16"/>
      <c r="JC1503" s="16"/>
      <c r="JD1503" s="16"/>
    </row>
    <row r="1504" spans="1:264" s="6" customFormat="1" x14ac:dyDescent="0.25">
      <c r="A1504" s="55">
        <v>1500</v>
      </c>
      <c r="B1504" s="56">
        <f>ESTUDIANTES!B1504</f>
        <v>0</v>
      </c>
      <c r="C1504" s="56">
        <f>ESTUDIANTES!C1504</f>
        <v>0</v>
      </c>
      <c r="D1504" s="97">
        <f>ESTUDIANTES!D1504</f>
        <v>0</v>
      </c>
      <c r="E1504" s="97"/>
      <c r="F1504" s="97"/>
      <c r="G1504" s="97"/>
      <c r="H1504" s="57">
        <f>ESTUDIANTES!H1504</f>
        <v>0</v>
      </c>
      <c r="I1504" s="54"/>
      <c r="J1504" s="54"/>
      <c r="K1504" s="54"/>
      <c r="L1504" s="54"/>
      <c r="M1504" s="54"/>
      <c r="N1504" s="54"/>
      <c r="O1504" s="54"/>
      <c r="P1504" s="54"/>
      <c r="Q1504" s="54"/>
      <c r="R1504" s="54"/>
      <c r="S1504" s="54"/>
      <c r="T1504" s="54"/>
      <c r="U1504" s="54"/>
      <c r="V1504" s="54"/>
      <c r="W1504" s="54"/>
      <c r="X1504" s="54"/>
      <c r="Y1504" s="54"/>
      <c r="Z1504" s="54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  <c r="AL1504" s="54"/>
      <c r="AM1504" s="54"/>
      <c r="AN1504" s="54"/>
      <c r="AO1504" s="54"/>
      <c r="AP1504" s="54"/>
      <c r="AQ1504" s="54"/>
      <c r="AR1504" s="54"/>
      <c r="AS1504" s="54"/>
      <c r="AT1504" s="54"/>
      <c r="AU1504" s="54"/>
      <c r="AV1504" s="54"/>
      <c r="AW1504" s="54"/>
      <c r="AX1504" s="54"/>
      <c r="AY1504" s="54"/>
      <c r="AZ1504" s="54"/>
      <c r="BA1504" s="54"/>
      <c r="BB1504" s="54"/>
      <c r="BC1504" s="54"/>
      <c r="BD1504" s="54"/>
      <c r="BE1504" s="54"/>
      <c r="BF1504" s="54"/>
      <c r="BG1504" s="54"/>
      <c r="BH1504" s="54"/>
      <c r="BI1504" s="54"/>
      <c r="BJ1504" s="54"/>
      <c r="BK1504" s="54"/>
      <c r="BL1504" s="54"/>
      <c r="BM1504" s="54"/>
      <c r="BN1504" s="54"/>
      <c r="BO1504" s="54"/>
      <c r="BP1504" s="54"/>
      <c r="BQ1504" s="54"/>
      <c r="BR1504" s="54"/>
      <c r="BS1504" s="54"/>
      <c r="BT1504" s="54"/>
      <c r="BU1504" s="54"/>
      <c r="BV1504" s="54"/>
      <c r="BW1504" s="54"/>
      <c r="BX1504" s="54"/>
      <c r="BY1504" s="54"/>
      <c r="BZ1504" s="54"/>
      <c r="CA1504" s="54"/>
      <c r="CB1504" s="54"/>
      <c r="CC1504" s="54"/>
      <c r="CD1504" s="54"/>
      <c r="CE1504" s="54"/>
      <c r="CF1504" s="54"/>
      <c r="CG1504" s="54"/>
      <c r="CH1504" s="54"/>
      <c r="CI1504" s="54"/>
      <c r="CJ1504" s="54"/>
      <c r="CK1504" s="54"/>
      <c r="CL1504" s="54"/>
      <c r="CM1504" s="54"/>
      <c r="CN1504" s="54"/>
      <c r="CO1504" s="54"/>
      <c r="CP1504" s="54"/>
      <c r="CQ1504" s="54"/>
      <c r="CR1504" s="54"/>
      <c r="CS1504" s="54"/>
      <c r="CT1504" s="54"/>
      <c r="CU1504" s="54"/>
      <c r="CV1504" s="54"/>
      <c r="CW1504" s="54"/>
      <c r="CX1504" s="54"/>
      <c r="CY1504" s="54"/>
      <c r="CZ1504" s="54"/>
      <c r="DA1504" s="54"/>
      <c r="DB1504" s="54"/>
      <c r="DC1504" s="54"/>
      <c r="DD1504" s="54"/>
      <c r="DE1504" s="54"/>
      <c r="DF1504" s="54"/>
      <c r="DG1504" s="54"/>
      <c r="DH1504" s="54"/>
      <c r="DI1504" s="54"/>
      <c r="DJ1504" s="54"/>
      <c r="DK1504" s="54"/>
      <c r="DL1504" s="54"/>
      <c r="DM1504" s="54"/>
      <c r="DN1504" s="54"/>
      <c r="DO1504" s="54"/>
      <c r="DP1504" s="54"/>
      <c r="DQ1504" s="54"/>
      <c r="DR1504" s="54"/>
      <c r="DS1504" s="54"/>
      <c r="DT1504" s="54"/>
      <c r="DU1504" s="54"/>
      <c r="DV1504" s="54"/>
      <c r="DW1504" s="54"/>
      <c r="DX1504" s="54"/>
      <c r="DY1504" s="54"/>
      <c r="DZ1504" s="54"/>
      <c r="EA1504" s="54"/>
      <c r="EB1504" s="54"/>
      <c r="EC1504" s="54"/>
      <c r="ED1504" s="54"/>
      <c r="EE1504" s="54"/>
      <c r="EF1504" s="54"/>
      <c r="EG1504" s="54"/>
      <c r="EH1504" s="54"/>
      <c r="EI1504" s="54"/>
      <c r="EJ1504" s="54"/>
      <c r="EK1504" s="54"/>
      <c r="EL1504" s="54"/>
      <c r="EM1504" s="54"/>
      <c r="EN1504" s="54"/>
      <c r="EO1504" s="54"/>
      <c r="EP1504" s="54"/>
      <c r="EQ1504" s="54"/>
      <c r="ER1504" s="54"/>
      <c r="ES1504" s="54"/>
      <c r="ET1504" s="54"/>
      <c r="EU1504" s="54"/>
      <c r="EV1504" s="54"/>
      <c r="EW1504" s="54"/>
      <c r="EX1504" s="54"/>
      <c r="EY1504" s="54"/>
      <c r="EZ1504" s="54"/>
      <c r="FA1504" s="54"/>
      <c r="FB1504" s="54"/>
      <c r="FC1504" s="54"/>
      <c r="FD1504" s="54"/>
      <c r="FE1504" s="54"/>
      <c r="FF1504" s="54"/>
      <c r="FG1504" s="54"/>
      <c r="FH1504" s="54"/>
      <c r="FI1504" s="54"/>
      <c r="FJ1504" s="54"/>
      <c r="FK1504" s="54"/>
      <c r="FL1504" s="54"/>
      <c r="FM1504" s="54"/>
      <c r="FN1504" s="54"/>
      <c r="FO1504" s="54"/>
      <c r="FP1504" s="54"/>
      <c r="FQ1504" s="54"/>
      <c r="FR1504" s="54"/>
      <c r="FS1504" s="54"/>
      <c r="FT1504" s="54"/>
      <c r="FU1504" s="54"/>
      <c r="FV1504" s="54"/>
      <c r="FW1504" s="54"/>
      <c r="FX1504" s="54"/>
      <c r="FY1504" s="54"/>
      <c r="FZ1504" s="54"/>
      <c r="GA1504" s="54"/>
      <c r="GB1504" s="54"/>
      <c r="GC1504" s="54"/>
      <c r="GD1504" s="54"/>
      <c r="GE1504" s="54"/>
      <c r="GF1504" s="54"/>
      <c r="GG1504" s="54"/>
      <c r="GH1504" s="54"/>
      <c r="GI1504" s="54"/>
      <c r="GJ1504" s="54"/>
      <c r="GK1504" s="54"/>
      <c r="GL1504" s="54"/>
      <c r="GM1504" s="54"/>
      <c r="GN1504" s="54"/>
      <c r="GO1504" s="54"/>
      <c r="GP1504" s="54"/>
      <c r="GQ1504" s="54"/>
      <c r="GR1504" s="54"/>
      <c r="GS1504" s="54"/>
      <c r="GT1504" s="54"/>
      <c r="GU1504" s="54"/>
      <c r="GV1504" s="54"/>
      <c r="GW1504" s="54"/>
      <c r="GX1504" s="54"/>
      <c r="GY1504" s="54"/>
      <c r="GZ1504" s="54"/>
      <c r="HA1504" s="54"/>
      <c r="HB1504" s="54"/>
      <c r="HC1504" s="54"/>
      <c r="HD1504" s="54"/>
      <c r="HE1504" s="54"/>
      <c r="HF1504" s="54"/>
      <c r="HG1504" s="54"/>
      <c r="HH1504" s="54"/>
      <c r="HI1504" s="54"/>
      <c r="HJ1504" s="54"/>
      <c r="HK1504" s="54"/>
      <c r="HL1504" s="54"/>
      <c r="HM1504" s="54"/>
      <c r="HN1504" s="54"/>
      <c r="HO1504" s="54"/>
      <c r="HP1504" s="54"/>
      <c r="HQ1504" s="54"/>
      <c r="HR1504" s="54"/>
      <c r="HS1504" s="54"/>
      <c r="HT1504" s="54"/>
      <c r="HU1504" s="54"/>
      <c r="HV1504" s="54"/>
      <c r="HW1504" s="54"/>
      <c r="HX1504" s="54"/>
      <c r="HY1504" s="54"/>
      <c r="HZ1504" s="54"/>
      <c r="IA1504" s="54"/>
      <c r="IB1504" s="54"/>
      <c r="IC1504" s="54"/>
      <c r="ID1504" s="54"/>
      <c r="IE1504" s="54"/>
      <c r="IF1504" s="54"/>
      <c r="IG1504" s="54"/>
      <c r="IH1504" s="54"/>
      <c r="II1504" s="54"/>
      <c r="IJ1504" s="54"/>
      <c r="IK1504" s="54"/>
      <c r="IL1504" s="54"/>
      <c r="IM1504" s="54"/>
      <c r="IN1504" s="54"/>
      <c r="IO1504" s="54"/>
      <c r="IP1504" s="54"/>
      <c r="IQ1504" s="54"/>
      <c r="IR1504" s="54"/>
      <c r="IS1504" s="54"/>
      <c r="IT1504" s="54"/>
      <c r="IU1504" s="54"/>
      <c r="IV1504" s="54"/>
      <c r="IW1504" s="54"/>
      <c r="IX1504" s="54"/>
      <c r="IY1504" s="54"/>
      <c r="IZ1504" s="54"/>
      <c r="JA1504" s="16"/>
      <c r="JB1504" s="16"/>
      <c r="JC1504" s="16"/>
      <c r="JD1504" s="16"/>
    </row>
    <row r="1505" spans="1:264" s="6" customFormat="1" x14ac:dyDescent="0.25">
      <c r="A1505" s="55">
        <v>1501</v>
      </c>
      <c r="B1505" s="56">
        <f>ESTUDIANTES!B1505</f>
        <v>0</v>
      </c>
      <c r="C1505" s="56">
        <f>ESTUDIANTES!C1505</f>
        <v>0</v>
      </c>
      <c r="D1505" s="97">
        <f>ESTUDIANTES!D1505</f>
        <v>0</v>
      </c>
      <c r="E1505" s="97"/>
      <c r="F1505" s="97"/>
      <c r="G1505" s="97"/>
      <c r="H1505" s="57">
        <f>ESTUDIANTES!H1505</f>
        <v>0</v>
      </c>
      <c r="I1505" s="54"/>
      <c r="J1505" s="54"/>
      <c r="K1505" s="54"/>
      <c r="L1505" s="54"/>
      <c r="M1505" s="54"/>
      <c r="N1505" s="54"/>
      <c r="O1505" s="54"/>
      <c r="P1505" s="54"/>
      <c r="Q1505" s="54"/>
      <c r="R1505" s="54"/>
      <c r="S1505" s="54"/>
      <c r="T1505" s="54"/>
      <c r="U1505" s="54"/>
      <c r="V1505" s="54"/>
      <c r="W1505" s="54"/>
      <c r="X1505" s="54"/>
      <c r="Y1505" s="54"/>
      <c r="Z1505" s="54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  <c r="AL1505" s="54"/>
      <c r="AM1505" s="54"/>
      <c r="AN1505" s="54"/>
      <c r="AO1505" s="54"/>
      <c r="AP1505" s="54"/>
      <c r="AQ1505" s="54"/>
      <c r="AR1505" s="54"/>
      <c r="AS1505" s="54"/>
      <c r="AT1505" s="54"/>
      <c r="AU1505" s="54"/>
      <c r="AV1505" s="54"/>
      <c r="AW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4"/>
      <c r="BI1505" s="54"/>
      <c r="BJ1505" s="54"/>
      <c r="BK1505" s="54"/>
      <c r="BL1505" s="54"/>
      <c r="BM1505" s="54"/>
      <c r="BN1505" s="54"/>
      <c r="BO1505" s="54"/>
      <c r="BP1505" s="54"/>
      <c r="BQ1505" s="54"/>
      <c r="BR1505" s="54"/>
      <c r="BS1505" s="54"/>
      <c r="BT1505" s="54"/>
      <c r="BU1505" s="54"/>
      <c r="BV1505" s="54"/>
      <c r="BW1505" s="54"/>
      <c r="BX1505" s="54"/>
      <c r="BY1505" s="54"/>
      <c r="BZ1505" s="54"/>
      <c r="CA1505" s="54"/>
      <c r="CB1505" s="54"/>
      <c r="CC1505" s="54"/>
      <c r="CD1505" s="54"/>
      <c r="CE1505" s="54"/>
      <c r="CF1505" s="54"/>
      <c r="CG1505" s="54"/>
      <c r="CH1505" s="54"/>
      <c r="CI1505" s="54"/>
      <c r="CJ1505" s="54"/>
      <c r="CK1505" s="54"/>
      <c r="CL1505" s="54"/>
      <c r="CM1505" s="54"/>
      <c r="CN1505" s="54"/>
      <c r="CO1505" s="54"/>
      <c r="CP1505" s="54"/>
      <c r="CQ1505" s="54"/>
      <c r="CR1505" s="54"/>
      <c r="CS1505" s="54"/>
      <c r="CT1505" s="54"/>
      <c r="CU1505" s="54"/>
      <c r="CV1505" s="54"/>
      <c r="CW1505" s="54"/>
      <c r="CX1505" s="54"/>
      <c r="CY1505" s="54"/>
      <c r="CZ1505" s="54"/>
      <c r="DA1505" s="54"/>
      <c r="DB1505" s="54"/>
      <c r="DC1505" s="54"/>
      <c r="DD1505" s="54"/>
      <c r="DE1505" s="54"/>
      <c r="DF1505" s="54"/>
      <c r="DG1505" s="54"/>
      <c r="DH1505" s="54"/>
      <c r="DI1505" s="54"/>
      <c r="DJ1505" s="54"/>
      <c r="DK1505" s="54"/>
      <c r="DL1505" s="54"/>
      <c r="DM1505" s="54"/>
      <c r="DN1505" s="54"/>
      <c r="DO1505" s="54"/>
      <c r="DP1505" s="54"/>
      <c r="DQ1505" s="54"/>
      <c r="DR1505" s="54"/>
      <c r="DS1505" s="54"/>
      <c r="DT1505" s="54"/>
      <c r="DU1505" s="54"/>
      <c r="DV1505" s="54"/>
      <c r="DW1505" s="54"/>
      <c r="DX1505" s="54"/>
      <c r="DY1505" s="54"/>
      <c r="DZ1505" s="54"/>
      <c r="EA1505" s="54"/>
      <c r="EB1505" s="54"/>
      <c r="EC1505" s="54"/>
      <c r="ED1505" s="54"/>
      <c r="EE1505" s="54"/>
      <c r="EF1505" s="54"/>
      <c r="EG1505" s="54"/>
      <c r="EH1505" s="54"/>
      <c r="EI1505" s="54"/>
      <c r="EJ1505" s="54"/>
      <c r="EK1505" s="54"/>
      <c r="EL1505" s="54"/>
      <c r="EM1505" s="54"/>
      <c r="EN1505" s="54"/>
      <c r="EO1505" s="54"/>
      <c r="EP1505" s="54"/>
      <c r="EQ1505" s="54"/>
      <c r="ER1505" s="54"/>
      <c r="ES1505" s="54"/>
      <c r="ET1505" s="54"/>
      <c r="EU1505" s="54"/>
      <c r="EV1505" s="54"/>
      <c r="EW1505" s="54"/>
      <c r="EX1505" s="54"/>
      <c r="EY1505" s="54"/>
      <c r="EZ1505" s="54"/>
      <c r="FA1505" s="54"/>
      <c r="FB1505" s="54"/>
      <c r="FC1505" s="54"/>
      <c r="FD1505" s="54"/>
      <c r="FE1505" s="54"/>
      <c r="FF1505" s="54"/>
      <c r="FG1505" s="54"/>
      <c r="FH1505" s="54"/>
      <c r="FI1505" s="54"/>
      <c r="FJ1505" s="54"/>
      <c r="FK1505" s="54"/>
      <c r="FL1505" s="54"/>
      <c r="FM1505" s="54"/>
      <c r="FN1505" s="54"/>
      <c r="FO1505" s="54"/>
      <c r="FP1505" s="54"/>
      <c r="FQ1505" s="54"/>
      <c r="FR1505" s="54"/>
      <c r="FS1505" s="54"/>
      <c r="FT1505" s="54"/>
      <c r="FU1505" s="54"/>
      <c r="FV1505" s="54"/>
      <c r="FW1505" s="54"/>
      <c r="FX1505" s="54"/>
      <c r="FY1505" s="54"/>
      <c r="FZ1505" s="54"/>
      <c r="GA1505" s="54"/>
      <c r="GB1505" s="54"/>
      <c r="GC1505" s="54"/>
      <c r="GD1505" s="54"/>
      <c r="GE1505" s="54"/>
      <c r="GF1505" s="54"/>
      <c r="GG1505" s="54"/>
      <c r="GH1505" s="54"/>
      <c r="GI1505" s="54"/>
      <c r="GJ1505" s="54"/>
      <c r="GK1505" s="54"/>
      <c r="GL1505" s="54"/>
      <c r="GM1505" s="54"/>
      <c r="GN1505" s="54"/>
      <c r="GO1505" s="54"/>
      <c r="GP1505" s="54"/>
      <c r="GQ1505" s="54"/>
      <c r="GR1505" s="54"/>
      <c r="GS1505" s="54"/>
      <c r="GT1505" s="54"/>
      <c r="GU1505" s="54"/>
      <c r="GV1505" s="54"/>
      <c r="GW1505" s="54"/>
      <c r="GX1505" s="54"/>
      <c r="GY1505" s="54"/>
      <c r="GZ1505" s="54"/>
      <c r="HA1505" s="54"/>
      <c r="HB1505" s="54"/>
      <c r="HC1505" s="54"/>
      <c r="HD1505" s="54"/>
      <c r="HE1505" s="54"/>
      <c r="HF1505" s="54"/>
      <c r="HG1505" s="54"/>
      <c r="HH1505" s="54"/>
      <c r="HI1505" s="54"/>
      <c r="HJ1505" s="54"/>
      <c r="HK1505" s="54"/>
      <c r="HL1505" s="54"/>
      <c r="HM1505" s="54"/>
      <c r="HN1505" s="54"/>
      <c r="HO1505" s="54"/>
      <c r="HP1505" s="54"/>
      <c r="HQ1505" s="54"/>
      <c r="HR1505" s="54"/>
      <c r="HS1505" s="54"/>
      <c r="HT1505" s="54"/>
      <c r="HU1505" s="54"/>
      <c r="HV1505" s="54"/>
      <c r="HW1505" s="54"/>
      <c r="HX1505" s="54"/>
      <c r="HY1505" s="54"/>
      <c r="HZ1505" s="54"/>
      <c r="IA1505" s="54"/>
      <c r="IB1505" s="54"/>
      <c r="IC1505" s="54"/>
      <c r="ID1505" s="54"/>
      <c r="IE1505" s="54"/>
      <c r="IF1505" s="54"/>
      <c r="IG1505" s="54"/>
      <c r="IH1505" s="54"/>
      <c r="II1505" s="54"/>
      <c r="IJ1505" s="54"/>
      <c r="IK1505" s="54"/>
      <c r="IL1505" s="54"/>
      <c r="IM1505" s="54"/>
      <c r="IN1505" s="54"/>
      <c r="IO1505" s="54"/>
      <c r="IP1505" s="54"/>
      <c r="IQ1505" s="54"/>
      <c r="IR1505" s="54"/>
      <c r="IS1505" s="54"/>
      <c r="IT1505" s="54"/>
      <c r="IU1505" s="54"/>
      <c r="IV1505" s="54"/>
      <c r="IW1505" s="54"/>
      <c r="IX1505" s="54"/>
      <c r="IY1505" s="54"/>
      <c r="IZ1505" s="54"/>
      <c r="JA1505" s="16"/>
      <c r="JB1505" s="16"/>
      <c r="JC1505" s="16"/>
      <c r="JD1505" s="16"/>
    </row>
    <row r="1506" spans="1:264" s="6" customFormat="1" x14ac:dyDescent="0.25">
      <c r="A1506" s="55">
        <v>1502</v>
      </c>
      <c r="B1506" s="56">
        <f>ESTUDIANTES!B1506</f>
        <v>0</v>
      </c>
      <c r="C1506" s="56">
        <f>ESTUDIANTES!C1506</f>
        <v>0</v>
      </c>
      <c r="D1506" s="97">
        <f>ESTUDIANTES!D1506</f>
        <v>0</v>
      </c>
      <c r="E1506" s="97"/>
      <c r="F1506" s="97"/>
      <c r="G1506" s="97"/>
      <c r="H1506" s="57">
        <f>ESTUDIANTES!H1506</f>
        <v>0</v>
      </c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  <c r="T1506" s="54"/>
      <c r="U1506" s="54"/>
      <c r="V1506" s="54"/>
      <c r="W1506" s="54"/>
      <c r="X1506" s="54"/>
      <c r="Y1506" s="54"/>
      <c r="Z1506" s="54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  <c r="AL1506" s="54"/>
      <c r="AM1506" s="54"/>
      <c r="AN1506" s="54"/>
      <c r="AO1506" s="54"/>
      <c r="AP1506" s="54"/>
      <c r="AQ1506" s="54"/>
      <c r="AR1506" s="54"/>
      <c r="AS1506" s="54"/>
      <c r="AT1506" s="54"/>
      <c r="AU1506" s="54"/>
      <c r="AV1506" s="54"/>
      <c r="AW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4"/>
      <c r="BI1506" s="54"/>
      <c r="BJ1506" s="54"/>
      <c r="BK1506" s="54"/>
      <c r="BL1506" s="54"/>
      <c r="BM1506" s="54"/>
      <c r="BN1506" s="54"/>
      <c r="BO1506" s="54"/>
      <c r="BP1506" s="54"/>
      <c r="BQ1506" s="54"/>
      <c r="BR1506" s="54"/>
      <c r="BS1506" s="54"/>
      <c r="BT1506" s="54"/>
      <c r="BU1506" s="54"/>
      <c r="BV1506" s="54"/>
      <c r="BW1506" s="54"/>
      <c r="BX1506" s="54"/>
      <c r="BY1506" s="54"/>
      <c r="BZ1506" s="54"/>
      <c r="CA1506" s="54"/>
      <c r="CB1506" s="54"/>
      <c r="CC1506" s="54"/>
      <c r="CD1506" s="54"/>
      <c r="CE1506" s="54"/>
      <c r="CF1506" s="54"/>
      <c r="CG1506" s="54"/>
      <c r="CH1506" s="54"/>
      <c r="CI1506" s="54"/>
      <c r="CJ1506" s="54"/>
      <c r="CK1506" s="54"/>
      <c r="CL1506" s="54"/>
      <c r="CM1506" s="54"/>
      <c r="CN1506" s="54"/>
      <c r="CO1506" s="54"/>
      <c r="CP1506" s="54"/>
      <c r="CQ1506" s="54"/>
      <c r="CR1506" s="54"/>
      <c r="CS1506" s="54"/>
      <c r="CT1506" s="54"/>
      <c r="CU1506" s="54"/>
      <c r="CV1506" s="54"/>
      <c r="CW1506" s="54"/>
      <c r="CX1506" s="54"/>
      <c r="CY1506" s="54"/>
      <c r="CZ1506" s="54"/>
      <c r="DA1506" s="54"/>
      <c r="DB1506" s="54"/>
      <c r="DC1506" s="54"/>
      <c r="DD1506" s="54"/>
      <c r="DE1506" s="54"/>
      <c r="DF1506" s="54"/>
      <c r="DG1506" s="54"/>
      <c r="DH1506" s="54"/>
      <c r="DI1506" s="54"/>
      <c r="DJ1506" s="54"/>
      <c r="DK1506" s="54"/>
      <c r="DL1506" s="54"/>
      <c r="DM1506" s="54"/>
      <c r="DN1506" s="54"/>
      <c r="DO1506" s="54"/>
      <c r="DP1506" s="54"/>
      <c r="DQ1506" s="54"/>
      <c r="DR1506" s="54"/>
      <c r="DS1506" s="54"/>
      <c r="DT1506" s="54"/>
      <c r="DU1506" s="54"/>
      <c r="DV1506" s="54"/>
      <c r="DW1506" s="54"/>
      <c r="DX1506" s="54"/>
      <c r="DY1506" s="54"/>
      <c r="DZ1506" s="54"/>
      <c r="EA1506" s="54"/>
      <c r="EB1506" s="54"/>
      <c r="EC1506" s="54"/>
      <c r="ED1506" s="54"/>
      <c r="EE1506" s="54"/>
      <c r="EF1506" s="54"/>
      <c r="EG1506" s="54"/>
      <c r="EH1506" s="54"/>
      <c r="EI1506" s="54"/>
      <c r="EJ1506" s="54"/>
      <c r="EK1506" s="54"/>
      <c r="EL1506" s="54"/>
      <c r="EM1506" s="54"/>
      <c r="EN1506" s="54"/>
      <c r="EO1506" s="54"/>
      <c r="EP1506" s="54"/>
      <c r="EQ1506" s="54"/>
      <c r="ER1506" s="54"/>
      <c r="ES1506" s="54"/>
      <c r="ET1506" s="54"/>
      <c r="EU1506" s="54"/>
      <c r="EV1506" s="54"/>
      <c r="EW1506" s="54"/>
      <c r="EX1506" s="54"/>
      <c r="EY1506" s="54"/>
      <c r="EZ1506" s="54"/>
      <c r="FA1506" s="54"/>
      <c r="FB1506" s="54"/>
      <c r="FC1506" s="54"/>
      <c r="FD1506" s="54"/>
      <c r="FE1506" s="54"/>
      <c r="FF1506" s="54"/>
      <c r="FG1506" s="54"/>
      <c r="FH1506" s="54"/>
      <c r="FI1506" s="54"/>
      <c r="FJ1506" s="54"/>
      <c r="FK1506" s="54"/>
      <c r="FL1506" s="54"/>
      <c r="FM1506" s="54"/>
      <c r="FN1506" s="54"/>
      <c r="FO1506" s="54"/>
      <c r="FP1506" s="54"/>
      <c r="FQ1506" s="54"/>
      <c r="FR1506" s="54"/>
      <c r="FS1506" s="54"/>
      <c r="FT1506" s="54"/>
      <c r="FU1506" s="54"/>
      <c r="FV1506" s="54"/>
      <c r="FW1506" s="54"/>
      <c r="FX1506" s="54"/>
      <c r="FY1506" s="54"/>
      <c r="FZ1506" s="54"/>
      <c r="GA1506" s="54"/>
      <c r="GB1506" s="54"/>
      <c r="GC1506" s="54"/>
      <c r="GD1506" s="54"/>
      <c r="GE1506" s="54"/>
      <c r="GF1506" s="54"/>
      <c r="GG1506" s="54"/>
      <c r="GH1506" s="54"/>
      <c r="GI1506" s="54"/>
      <c r="GJ1506" s="54"/>
      <c r="GK1506" s="54"/>
      <c r="GL1506" s="54"/>
      <c r="GM1506" s="54"/>
      <c r="GN1506" s="54"/>
      <c r="GO1506" s="54"/>
      <c r="GP1506" s="54"/>
      <c r="GQ1506" s="54"/>
      <c r="GR1506" s="54"/>
      <c r="GS1506" s="54"/>
      <c r="GT1506" s="54"/>
      <c r="GU1506" s="54"/>
      <c r="GV1506" s="54"/>
      <c r="GW1506" s="54"/>
      <c r="GX1506" s="54"/>
      <c r="GY1506" s="54"/>
      <c r="GZ1506" s="54"/>
      <c r="HA1506" s="54"/>
      <c r="HB1506" s="54"/>
      <c r="HC1506" s="54"/>
      <c r="HD1506" s="54"/>
      <c r="HE1506" s="54"/>
      <c r="HF1506" s="54"/>
      <c r="HG1506" s="54"/>
      <c r="HH1506" s="54"/>
      <c r="HI1506" s="54"/>
      <c r="HJ1506" s="54"/>
      <c r="HK1506" s="54"/>
      <c r="HL1506" s="54"/>
      <c r="HM1506" s="54"/>
      <c r="HN1506" s="54"/>
      <c r="HO1506" s="54"/>
      <c r="HP1506" s="54"/>
      <c r="HQ1506" s="54"/>
      <c r="HR1506" s="54"/>
      <c r="HS1506" s="54"/>
      <c r="HT1506" s="54"/>
      <c r="HU1506" s="54"/>
      <c r="HV1506" s="54"/>
      <c r="HW1506" s="54"/>
      <c r="HX1506" s="54"/>
      <c r="HY1506" s="54"/>
      <c r="HZ1506" s="54"/>
      <c r="IA1506" s="54"/>
      <c r="IB1506" s="54"/>
      <c r="IC1506" s="54"/>
      <c r="ID1506" s="54"/>
      <c r="IE1506" s="54"/>
      <c r="IF1506" s="54"/>
      <c r="IG1506" s="54"/>
      <c r="IH1506" s="54"/>
      <c r="II1506" s="54"/>
      <c r="IJ1506" s="54"/>
      <c r="IK1506" s="54"/>
      <c r="IL1506" s="54"/>
      <c r="IM1506" s="54"/>
      <c r="IN1506" s="54"/>
      <c r="IO1506" s="54"/>
      <c r="IP1506" s="54"/>
      <c r="IQ1506" s="54"/>
      <c r="IR1506" s="54"/>
      <c r="IS1506" s="54"/>
      <c r="IT1506" s="54"/>
      <c r="IU1506" s="54"/>
      <c r="IV1506" s="54"/>
      <c r="IW1506" s="54"/>
      <c r="IX1506" s="54"/>
      <c r="IY1506" s="54"/>
      <c r="IZ1506" s="54"/>
      <c r="JA1506" s="16"/>
      <c r="JB1506" s="16"/>
      <c r="JC1506" s="16"/>
      <c r="JD1506" s="16"/>
    </row>
    <row r="1507" spans="1:264" s="6" customFormat="1" x14ac:dyDescent="0.25">
      <c r="A1507" s="55">
        <v>1503</v>
      </c>
      <c r="B1507" s="56">
        <f>ESTUDIANTES!B1507</f>
        <v>0</v>
      </c>
      <c r="C1507" s="56">
        <f>ESTUDIANTES!C1507</f>
        <v>0</v>
      </c>
      <c r="D1507" s="97">
        <f>ESTUDIANTES!D1507</f>
        <v>0</v>
      </c>
      <c r="E1507" s="97"/>
      <c r="F1507" s="97"/>
      <c r="G1507" s="97"/>
      <c r="H1507" s="57">
        <f>ESTUDIANTES!H1507</f>
        <v>0</v>
      </c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  <c r="T1507" s="54"/>
      <c r="U1507" s="54"/>
      <c r="V1507" s="54"/>
      <c r="W1507" s="54"/>
      <c r="X1507" s="54"/>
      <c r="Y1507" s="54"/>
      <c r="Z1507" s="54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  <c r="AL1507" s="54"/>
      <c r="AM1507" s="54"/>
      <c r="AN1507" s="54"/>
      <c r="AO1507" s="54"/>
      <c r="AP1507" s="54"/>
      <c r="AQ1507" s="54"/>
      <c r="AR1507" s="54"/>
      <c r="AS1507" s="54"/>
      <c r="AT1507" s="54"/>
      <c r="AU1507" s="54"/>
      <c r="AV1507" s="54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  <c r="BM1507" s="54"/>
      <c r="BN1507" s="54"/>
      <c r="BO1507" s="54"/>
      <c r="BP1507" s="54"/>
      <c r="BQ1507" s="54"/>
      <c r="BR1507" s="54"/>
      <c r="BS1507" s="54"/>
      <c r="BT1507" s="54"/>
      <c r="BU1507" s="54"/>
      <c r="BV1507" s="54"/>
      <c r="BW1507" s="54"/>
      <c r="BX1507" s="54"/>
      <c r="BY1507" s="54"/>
      <c r="BZ1507" s="54"/>
      <c r="CA1507" s="54"/>
      <c r="CB1507" s="54"/>
      <c r="CC1507" s="54"/>
      <c r="CD1507" s="54"/>
      <c r="CE1507" s="54"/>
      <c r="CF1507" s="54"/>
      <c r="CG1507" s="54"/>
      <c r="CH1507" s="54"/>
      <c r="CI1507" s="54"/>
      <c r="CJ1507" s="54"/>
      <c r="CK1507" s="54"/>
      <c r="CL1507" s="54"/>
      <c r="CM1507" s="54"/>
      <c r="CN1507" s="54"/>
      <c r="CO1507" s="54"/>
      <c r="CP1507" s="54"/>
      <c r="CQ1507" s="54"/>
      <c r="CR1507" s="54"/>
      <c r="CS1507" s="54"/>
      <c r="CT1507" s="54"/>
      <c r="CU1507" s="54"/>
      <c r="CV1507" s="54"/>
      <c r="CW1507" s="54"/>
      <c r="CX1507" s="54"/>
      <c r="CY1507" s="54"/>
      <c r="CZ1507" s="54"/>
      <c r="DA1507" s="54"/>
      <c r="DB1507" s="54"/>
      <c r="DC1507" s="54"/>
      <c r="DD1507" s="54"/>
      <c r="DE1507" s="54"/>
      <c r="DF1507" s="54"/>
      <c r="DG1507" s="54"/>
      <c r="DH1507" s="54"/>
      <c r="DI1507" s="54"/>
      <c r="DJ1507" s="54"/>
      <c r="DK1507" s="54"/>
      <c r="DL1507" s="54"/>
      <c r="DM1507" s="54"/>
      <c r="DN1507" s="54"/>
      <c r="DO1507" s="54"/>
      <c r="DP1507" s="54"/>
      <c r="DQ1507" s="54"/>
      <c r="DR1507" s="54"/>
      <c r="DS1507" s="54"/>
      <c r="DT1507" s="54"/>
      <c r="DU1507" s="54"/>
      <c r="DV1507" s="54"/>
      <c r="DW1507" s="54"/>
      <c r="DX1507" s="54"/>
      <c r="DY1507" s="54"/>
      <c r="DZ1507" s="54"/>
      <c r="EA1507" s="54"/>
      <c r="EB1507" s="54"/>
      <c r="EC1507" s="54"/>
      <c r="ED1507" s="54"/>
      <c r="EE1507" s="54"/>
      <c r="EF1507" s="54"/>
      <c r="EG1507" s="54"/>
      <c r="EH1507" s="54"/>
      <c r="EI1507" s="54"/>
      <c r="EJ1507" s="54"/>
      <c r="EK1507" s="54"/>
      <c r="EL1507" s="54"/>
      <c r="EM1507" s="54"/>
      <c r="EN1507" s="54"/>
      <c r="EO1507" s="54"/>
      <c r="EP1507" s="54"/>
      <c r="EQ1507" s="54"/>
      <c r="ER1507" s="54"/>
      <c r="ES1507" s="54"/>
      <c r="ET1507" s="54"/>
      <c r="EU1507" s="54"/>
      <c r="EV1507" s="54"/>
      <c r="EW1507" s="54"/>
      <c r="EX1507" s="54"/>
      <c r="EY1507" s="54"/>
      <c r="EZ1507" s="54"/>
      <c r="FA1507" s="54"/>
      <c r="FB1507" s="54"/>
      <c r="FC1507" s="54"/>
      <c r="FD1507" s="54"/>
      <c r="FE1507" s="54"/>
      <c r="FF1507" s="54"/>
      <c r="FG1507" s="54"/>
      <c r="FH1507" s="54"/>
      <c r="FI1507" s="54"/>
      <c r="FJ1507" s="54"/>
      <c r="FK1507" s="54"/>
      <c r="FL1507" s="54"/>
      <c r="FM1507" s="54"/>
      <c r="FN1507" s="54"/>
      <c r="FO1507" s="54"/>
      <c r="FP1507" s="54"/>
      <c r="FQ1507" s="54"/>
      <c r="FR1507" s="54"/>
      <c r="FS1507" s="54"/>
      <c r="FT1507" s="54"/>
      <c r="FU1507" s="54"/>
      <c r="FV1507" s="54"/>
      <c r="FW1507" s="54"/>
      <c r="FX1507" s="54"/>
      <c r="FY1507" s="54"/>
      <c r="FZ1507" s="54"/>
      <c r="GA1507" s="54"/>
      <c r="GB1507" s="54"/>
      <c r="GC1507" s="54"/>
      <c r="GD1507" s="54"/>
      <c r="GE1507" s="54"/>
      <c r="GF1507" s="54"/>
      <c r="GG1507" s="54"/>
      <c r="GH1507" s="54"/>
      <c r="GI1507" s="54"/>
      <c r="GJ1507" s="54"/>
      <c r="GK1507" s="54"/>
      <c r="GL1507" s="54"/>
      <c r="GM1507" s="54"/>
      <c r="GN1507" s="54"/>
      <c r="GO1507" s="54"/>
      <c r="GP1507" s="54"/>
      <c r="GQ1507" s="54"/>
      <c r="GR1507" s="54"/>
      <c r="GS1507" s="54"/>
      <c r="GT1507" s="54"/>
      <c r="GU1507" s="54"/>
      <c r="GV1507" s="54"/>
      <c r="GW1507" s="54"/>
      <c r="GX1507" s="54"/>
      <c r="GY1507" s="54"/>
      <c r="GZ1507" s="54"/>
      <c r="HA1507" s="54"/>
      <c r="HB1507" s="54"/>
      <c r="HC1507" s="54"/>
      <c r="HD1507" s="54"/>
      <c r="HE1507" s="54"/>
      <c r="HF1507" s="54"/>
      <c r="HG1507" s="54"/>
      <c r="HH1507" s="54"/>
      <c r="HI1507" s="54"/>
      <c r="HJ1507" s="54"/>
      <c r="HK1507" s="54"/>
      <c r="HL1507" s="54"/>
      <c r="HM1507" s="54"/>
      <c r="HN1507" s="54"/>
      <c r="HO1507" s="54"/>
      <c r="HP1507" s="54"/>
      <c r="HQ1507" s="54"/>
      <c r="HR1507" s="54"/>
      <c r="HS1507" s="54"/>
      <c r="HT1507" s="54"/>
      <c r="HU1507" s="54"/>
      <c r="HV1507" s="54"/>
      <c r="HW1507" s="54"/>
      <c r="HX1507" s="54"/>
      <c r="HY1507" s="54"/>
      <c r="HZ1507" s="54"/>
      <c r="IA1507" s="54"/>
      <c r="IB1507" s="54"/>
      <c r="IC1507" s="54"/>
      <c r="ID1507" s="54"/>
      <c r="IE1507" s="54"/>
      <c r="IF1507" s="54"/>
      <c r="IG1507" s="54"/>
      <c r="IH1507" s="54"/>
      <c r="II1507" s="54"/>
      <c r="IJ1507" s="54"/>
      <c r="IK1507" s="54"/>
      <c r="IL1507" s="54"/>
      <c r="IM1507" s="54"/>
      <c r="IN1507" s="54"/>
      <c r="IO1507" s="54"/>
      <c r="IP1507" s="54"/>
      <c r="IQ1507" s="54"/>
      <c r="IR1507" s="54"/>
      <c r="IS1507" s="54"/>
      <c r="IT1507" s="54"/>
      <c r="IU1507" s="54"/>
      <c r="IV1507" s="54"/>
      <c r="IW1507" s="54"/>
      <c r="IX1507" s="54"/>
      <c r="IY1507" s="54"/>
      <c r="IZ1507" s="54"/>
      <c r="JA1507" s="16"/>
      <c r="JB1507" s="16"/>
      <c r="JC1507" s="16"/>
      <c r="JD1507" s="16"/>
    </row>
    <row r="1508" spans="1:264" s="6" customFormat="1" x14ac:dyDescent="0.25">
      <c r="A1508" s="55">
        <v>1504</v>
      </c>
      <c r="B1508" s="56">
        <f>ESTUDIANTES!B1508</f>
        <v>0</v>
      </c>
      <c r="C1508" s="56">
        <f>ESTUDIANTES!C1508</f>
        <v>0</v>
      </c>
      <c r="D1508" s="97">
        <f>ESTUDIANTES!D1508</f>
        <v>0</v>
      </c>
      <c r="E1508" s="97"/>
      <c r="F1508" s="97"/>
      <c r="G1508" s="97"/>
      <c r="H1508" s="57">
        <f>ESTUDIANTES!H1508</f>
        <v>0</v>
      </c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  <c r="T1508" s="54"/>
      <c r="U1508" s="54"/>
      <c r="V1508" s="54"/>
      <c r="W1508" s="54"/>
      <c r="X1508" s="54"/>
      <c r="Y1508" s="54"/>
      <c r="Z1508" s="54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  <c r="AL1508" s="54"/>
      <c r="AM1508" s="54"/>
      <c r="AN1508" s="54"/>
      <c r="AO1508" s="54"/>
      <c r="AP1508" s="54"/>
      <c r="AQ1508" s="54"/>
      <c r="AR1508" s="54"/>
      <c r="AS1508" s="54"/>
      <c r="AT1508" s="54"/>
      <c r="AU1508" s="54"/>
      <c r="AV1508" s="54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  <c r="BM1508" s="54"/>
      <c r="BN1508" s="54"/>
      <c r="BO1508" s="54"/>
      <c r="BP1508" s="54"/>
      <c r="BQ1508" s="54"/>
      <c r="BR1508" s="54"/>
      <c r="BS1508" s="54"/>
      <c r="BT1508" s="54"/>
      <c r="BU1508" s="54"/>
      <c r="BV1508" s="54"/>
      <c r="BW1508" s="54"/>
      <c r="BX1508" s="54"/>
      <c r="BY1508" s="54"/>
      <c r="BZ1508" s="54"/>
      <c r="CA1508" s="54"/>
      <c r="CB1508" s="54"/>
      <c r="CC1508" s="54"/>
      <c r="CD1508" s="54"/>
      <c r="CE1508" s="54"/>
      <c r="CF1508" s="54"/>
      <c r="CG1508" s="54"/>
      <c r="CH1508" s="54"/>
      <c r="CI1508" s="54"/>
      <c r="CJ1508" s="54"/>
      <c r="CK1508" s="54"/>
      <c r="CL1508" s="54"/>
      <c r="CM1508" s="54"/>
      <c r="CN1508" s="54"/>
      <c r="CO1508" s="54"/>
      <c r="CP1508" s="54"/>
      <c r="CQ1508" s="54"/>
      <c r="CR1508" s="54"/>
      <c r="CS1508" s="54"/>
      <c r="CT1508" s="54"/>
      <c r="CU1508" s="54"/>
      <c r="CV1508" s="54"/>
      <c r="CW1508" s="54"/>
      <c r="CX1508" s="54"/>
      <c r="CY1508" s="54"/>
      <c r="CZ1508" s="54"/>
      <c r="DA1508" s="54"/>
      <c r="DB1508" s="54"/>
      <c r="DC1508" s="54"/>
      <c r="DD1508" s="54"/>
      <c r="DE1508" s="54"/>
      <c r="DF1508" s="54"/>
      <c r="DG1508" s="54"/>
      <c r="DH1508" s="54"/>
      <c r="DI1508" s="54"/>
      <c r="DJ1508" s="54"/>
      <c r="DK1508" s="54"/>
      <c r="DL1508" s="54"/>
      <c r="DM1508" s="54"/>
      <c r="DN1508" s="54"/>
      <c r="DO1508" s="54"/>
      <c r="DP1508" s="54"/>
      <c r="DQ1508" s="54"/>
      <c r="DR1508" s="54"/>
      <c r="DS1508" s="54"/>
      <c r="DT1508" s="54"/>
      <c r="DU1508" s="54"/>
      <c r="DV1508" s="54"/>
      <c r="DW1508" s="54"/>
      <c r="DX1508" s="54"/>
      <c r="DY1508" s="54"/>
      <c r="DZ1508" s="54"/>
      <c r="EA1508" s="54"/>
      <c r="EB1508" s="54"/>
      <c r="EC1508" s="54"/>
      <c r="ED1508" s="54"/>
      <c r="EE1508" s="54"/>
      <c r="EF1508" s="54"/>
      <c r="EG1508" s="54"/>
      <c r="EH1508" s="54"/>
      <c r="EI1508" s="54"/>
      <c r="EJ1508" s="54"/>
      <c r="EK1508" s="54"/>
      <c r="EL1508" s="54"/>
      <c r="EM1508" s="54"/>
      <c r="EN1508" s="54"/>
      <c r="EO1508" s="54"/>
      <c r="EP1508" s="54"/>
      <c r="EQ1508" s="54"/>
      <c r="ER1508" s="54"/>
      <c r="ES1508" s="54"/>
      <c r="ET1508" s="54"/>
      <c r="EU1508" s="54"/>
      <c r="EV1508" s="54"/>
      <c r="EW1508" s="54"/>
      <c r="EX1508" s="54"/>
      <c r="EY1508" s="54"/>
      <c r="EZ1508" s="54"/>
      <c r="FA1508" s="54"/>
      <c r="FB1508" s="54"/>
      <c r="FC1508" s="54"/>
      <c r="FD1508" s="54"/>
      <c r="FE1508" s="54"/>
      <c r="FF1508" s="54"/>
      <c r="FG1508" s="54"/>
      <c r="FH1508" s="54"/>
      <c r="FI1508" s="54"/>
      <c r="FJ1508" s="54"/>
      <c r="FK1508" s="54"/>
      <c r="FL1508" s="54"/>
      <c r="FM1508" s="54"/>
      <c r="FN1508" s="54"/>
      <c r="FO1508" s="54"/>
      <c r="FP1508" s="54"/>
      <c r="FQ1508" s="54"/>
      <c r="FR1508" s="54"/>
      <c r="FS1508" s="54"/>
      <c r="FT1508" s="54"/>
      <c r="FU1508" s="54"/>
      <c r="FV1508" s="54"/>
      <c r="FW1508" s="54"/>
      <c r="FX1508" s="54"/>
      <c r="FY1508" s="54"/>
      <c r="FZ1508" s="54"/>
      <c r="GA1508" s="54"/>
      <c r="GB1508" s="54"/>
      <c r="GC1508" s="54"/>
      <c r="GD1508" s="54"/>
      <c r="GE1508" s="54"/>
      <c r="GF1508" s="54"/>
      <c r="GG1508" s="54"/>
      <c r="GH1508" s="54"/>
      <c r="GI1508" s="54"/>
      <c r="GJ1508" s="54"/>
      <c r="GK1508" s="54"/>
      <c r="GL1508" s="54"/>
      <c r="GM1508" s="54"/>
      <c r="GN1508" s="54"/>
      <c r="GO1508" s="54"/>
      <c r="GP1508" s="54"/>
      <c r="GQ1508" s="54"/>
      <c r="GR1508" s="54"/>
      <c r="GS1508" s="54"/>
      <c r="GT1508" s="54"/>
      <c r="GU1508" s="54"/>
      <c r="GV1508" s="54"/>
      <c r="GW1508" s="54"/>
      <c r="GX1508" s="54"/>
      <c r="GY1508" s="54"/>
      <c r="GZ1508" s="54"/>
      <c r="HA1508" s="54"/>
      <c r="HB1508" s="54"/>
      <c r="HC1508" s="54"/>
      <c r="HD1508" s="54"/>
      <c r="HE1508" s="54"/>
      <c r="HF1508" s="54"/>
      <c r="HG1508" s="54"/>
      <c r="HH1508" s="54"/>
      <c r="HI1508" s="54"/>
      <c r="HJ1508" s="54"/>
      <c r="HK1508" s="54"/>
      <c r="HL1508" s="54"/>
      <c r="HM1508" s="54"/>
      <c r="HN1508" s="54"/>
      <c r="HO1508" s="54"/>
      <c r="HP1508" s="54"/>
      <c r="HQ1508" s="54"/>
      <c r="HR1508" s="54"/>
      <c r="HS1508" s="54"/>
      <c r="HT1508" s="54"/>
      <c r="HU1508" s="54"/>
      <c r="HV1508" s="54"/>
      <c r="HW1508" s="54"/>
      <c r="HX1508" s="54"/>
      <c r="HY1508" s="54"/>
      <c r="HZ1508" s="54"/>
      <c r="IA1508" s="54"/>
      <c r="IB1508" s="54"/>
      <c r="IC1508" s="54"/>
      <c r="ID1508" s="54"/>
      <c r="IE1508" s="54"/>
      <c r="IF1508" s="54"/>
      <c r="IG1508" s="54"/>
      <c r="IH1508" s="54"/>
      <c r="II1508" s="54"/>
      <c r="IJ1508" s="54"/>
      <c r="IK1508" s="54"/>
      <c r="IL1508" s="54"/>
      <c r="IM1508" s="54"/>
      <c r="IN1508" s="54"/>
      <c r="IO1508" s="54"/>
      <c r="IP1508" s="54"/>
      <c r="IQ1508" s="54"/>
      <c r="IR1508" s="54"/>
      <c r="IS1508" s="54"/>
      <c r="IT1508" s="54"/>
      <c r="IU1508" s="54"/>
      <c r="IV1508" s="54"/>
      <c r="IW1508" s="54"/>
      <c r="IX1508" s="54"/>
      <c r="IY1508" s="54"/>
      <c r="IZ1508" s="54"/>
      <c r="JA1508" s="16"/>
      <c r="JB1508" s="16"/>
      <c r="JC1508" s="16"/>
      <c r="JD1508" s="16"/>
    </row>
    <row r="1509" spans="1:264" s="6" customFormat="1" x14ac:dyDescent="0.25">
      <c r="A1509" s="55">
        <v>1505</v>
      </c>
      <c r="B1509" s="56">
        <f>ESTUDIANTES!B1509</f>
        <v>0</v>
      </c>
      <c r="C1509" s="56">
        <f>ESTUDIANTES!C1509</f>
        <v>0</v>
      </c>
      <c r="D1509" s="97">
        <f>ESTUDIANTES!D1509</f>
        <v>0</v>
      </c>
      <c r="E1509" s="97"/>
      <c r="F1509" s="97"/>
      <c r="G1509" s="97"/>
      <c r="H1509" s="57">
        <f>ESTUDIANTES!H1509</f>
        <v>0</v>
      </c>
      <c r="I1509" s="54"/>
      <c r="J1509" s="54"/>
      <c r="K1509" s="54"/>
      <c r="L1509" s="54"/>
      <c r="M1509" s="54"/>
      <c r="N1509" s="54"/>
      <c r="O1509" s="54"/>
      <c r="P1509" s="54"/>
      <c r="Q1509" s="54"/>
      <c r="R1509" s="54"/>
      <c r="S1509" s="54"/>
      <c r="T1509" s="54"/>
      <c r="U1509" s="54"/>
      <c r="V1509" s="54"/>
      <c r="W1509" s="54"/>
      <c r="X1509" s="54"/>
      <c r="Y1509" s="54"/>
      <c r="Z1509" s="54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  <c r="AL1509" s="54"/>
      <c r="AM1509" s="54"/>
      <c r="AN1509" s="54"/>
      <c r="AO1509" s="54"/>
      <c r="AP1509" s="54"/>
      <c r="AQ1509" s="54"/>
      <c r="AR1509" s="54"/>
      <c r="AS1509" s="54"/>
      <c r="AT1509" s="54"/>
      <c r="AU1509" s="54"/>
      <c r="AV1509" s="54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  <c r="BM1509" s="54"/>
      <c r="BN1509" s="54"/>
      <c r="BO1509" s="54"/>
      <c r="BP1509" s="54"/>
      <c r="BQ1509" s="54"/>
      <c r="BR1509" s="54"/>
      <c r="BS1509" s="54"/>
      <c r="BT1509" s="54"/>
      <c r="BU1509" s="54"/>
      <c r="BV1509" s="54"/>
      <c r="BW1509" s="54"/>
      <c r="BX1509" s="54"/>
      <c r="BY1509" s="54"/>
      <c r="BZ1509" s="54"/>
      <c r="CA1509" s="54"/>
      <c r="CB1509" s="54"/>
      <c r="CC1509" s="54"/>
      <c r="CD1509" s="54"/>
      <c r="CE1509" s="54"/>
      <c r="CF1509" s="54"/>
      <c r="CG1509" s="54"/>
      <c r="CH1509" s="54"/>
      <c r="CI1509" s="54"/>
      <c r="CJ1509" s="54"/>
      <c r="CK1509" s="54"/>
      <c r="CL1509" s="54"/>
      <c r="CM1509" s="54"/>
      <c r="CN1509" s="54"/>
      <c r="CO1509" s="54"/>
      <c r="CP1509" s="54"/>
      <c r="CQ1509" s="54"/>
      <c r="CR1509" s="54"/>
      <c r="CS1509" s="54"/>
      <c r="CT1509" s="54"/>
      <c r="CU1509" s="54"/>
      <c r="CV1509" s="54"/>
      <c r="CW1509" s="54"/>
      <c r="CX1509" s="54"/>
      <c r="CY1509" s="54"/>
      <c r="CZ1509" s="54"/>
      <c r="DA1509" s="54"/>
      <c r="DB1509" s="54"/>
      <c r="DC1509" s="54"/>
      <c r="DD1509" s="54"/>
      <c r="DE1509" s="54"/>
      <c r="DF1509" s="54"/>
      <c r="DG1509" s="54"/>
      <c r="DH1509" s="54"/>
      <c r="DI1509" s="54"/>
      <c r="DJ1509" s="54"/>
      <c r="DK1509" s="54"/>
      <c r="DL1509" s="54"/>
      <c r="DM1509" s="54"/>
      <c r="DN1509" s="54"/>
      <c r="DO1509" s="54"/>
      <c r="DP1509" s="54"/>
      <c r="DQ1509" s="54"/>
      <c r="DR1509" s="54"/>
      <c r="DS1509" s="54"/>
      <c r="DT1509" s="54"/>
      <c r="DU1509" s="54"/>
      <c r="DV1509" s="54"/>
      <c r="DW1509" s="54"/>
      <c r="DX1509" s="54"/>
      <c r="DY1509" s="54"/>
      <c r="DZ1509" s="54"/>
      <c r="EA1509" s="54"/>
      <c r="EB1509" s="54"/>
      <c r="EC1509" s="54"/>
      <c r="ED1509" s="54"/>
      <c r="EE1509" s="54"/>
      <c r="EF1509" s="54"/>
      <c r="EG1509" s="54"/>
      <c r="EH1509" s="54"/>
      <c r="EI1509" s="54"/>
      <c r="EJ1509" s="54"/>
      <c r="EK1509" s="54"/>
      <c r="EL1509" s="54"/>
      <c r="EM1509" s="54"/>
      <c r="EN1509" s="54"/>
      <c r="EO1509" s="54"/>
      <c r="EP1509" s="54"/>
      <c r="EQ1509" s="54"/>
      <c r="ER1509" s="54"/>
      <c r="ES1509" s="54"/>
      <c r="ET1509" s="54"/>
      <c r="EU1509" s="54"/>
      <c r="EV1509" s="54"/>
      <c r="EW1509" s="54"/>
      <c r="EX1509" s="54"/>
      <c r="EY1509" s="54"/>
      <c r="EZ1509" s="54"/>
      <c r="FA1509" s="54"/>
      <c r="FB1509" s="54"/>
      <c r="FC1509" s="54"/>
      <c r="FD1509" s="54"/>
      <c r="FE1509" s="54"/>
      <c r="FF1509" s="54"/>
      <c r="FG1509" s="54"/>
      <c r="FH1509" s="54"/>
      <c r="FI1509" s="54"/>
      <c r="FJ1509" s="54"/>
      <c r="FK1509" s="54"/>
      <c r="FL1509" s="54"/>
      <c r="FM1509" s="54"/>
      <c r="FN1509" s="54"/>
      <c r="FO1509" s="54"/>
      <c r="FP1509" s="54"/>
      <c r="FQ1509" s="54"/>
      <c r="FR1509" s="54"/>
      <c r="FS1509" s="54"/>
      <c r="FT1509" s="54"/>
      <c r="FU1509" s="54"/>
      <c r="FV1509" s="54"/>
      <c r="FW1509" s="54"/>
      <c r="FX1509" s="54"/>
      <c r="FY1509" s="54"/>
      <c r="FZ1509" s="54"/>
      <c r="GA1509" s="54"/>
      <c r="GB1509" s="54"/>
      <c r="GC1509" s="54"/>
      <c r="GD1509" s="54"/>
      <c r="GE1509" s="54"/>
      <c r="GF1509" s="54"/>
      <c r="GG1509" s="54"/>
      <c r="GH1509" s="54"/>
      <c r="GI1509" s="54"/>
      <c r="GJ1509" s="54"/>
      <c r="GK1509" s="54"/>
      <c r="GL1509" s="54"/>
      <c r="GM1509" s="54"/>
      <c r="GN1509" s="54"/>
      <c r="GO1509" s="54"/>
      <c r="GP1509" s="54"/>
      <c r="GQ1509" s="54"/>
      <c r="GR1509" s="54"/>
      <c r="GS1509" s="54"/>
      <c r="GT1509" s="54"/>
      <c r="GU1509" s="54"/>
      <c r="GV1509" s="54"/>
      <c r="GW1509" s="54"/>
      <c r="GX1509" s="54"/>
      <c r="GY1509" s="54"/>
      <c r="GZ1509" s="54"/>
      <c r="HA1509" s="54"/>
      <c r="HB1509" s="54"/>
      <c r="HC1509" s="54"/>
      <c r="HD1509" s="54"/>
      <c r="HE1509" s="54"/>
      <c r="HF1509" s="54"/>
      <c r="HG1509" s="54"/>
      <c r="HH1509" s="54"/>
      <c r="HI1509" s="54"/>
      <c r="HJ1509" s="54"/>
      <c r="HK1509" s="54"/>
      <c r="HL1509" s="54"/>
      <c r="HM1509" s="54"/>
      <c r="HN1509" s="54"/>
      <c r="HO1509" s="54"/>
      <c r="HP1509" s="54"/>
      <c r="HQ1509" s="54"/>
      <c r="HR1509" s="54"/>
      <c r="HS1509" s="54"/>
      <c r="HT1509" s="54"/>
      <c r="HU1509" s="54"/>
      <c r="HV1509" s="54"/>
      <c r="HW1509" s="54"/>
      <c r="HX1509" s="54"/>
      <c r="HY1509" s="54"/>
      <c r="HZ1509" s="54"/>
      <c r="IA1509" s="54"/>
      <c r="IB1509" s="54"/>
      <c r="IC1509" s="54"/>
      <c r="ID1509" s="54"/>
      <c r="IE1509" s="54"/>
      <c r="IF1509" s="54"/>
      <c r="IG1509" s="54"/>
      <c r="IH1509" s="54"/>
      <c r="II1509" s="54"/>
      <c r="IJ1509" s="54"/>
      <c r="IK1509" s="54"/>
      <c r="IL1509" s="54"/>
      <c r="IM1509" s="54"/>
      <c r="IN1509" s="54"/>
      <c r="IO1509" s="54"/>
      <c r="IP1509" s="54"/>
      <c r="IQ1509" s="54"/>
      <c r="IR1509" s="54"/>
      <c r="IS1509" s="54"/>
      <c r="IT1509" s="54"/>
      <c r="IU1509" s="54"/>
      <c r="IV1509" s="54"/>
      <c r="IW1509" s="54"/>
      <c r="IX1509" s="54"/>
      <c r="IY1509" s="54"/>
      <c r="IZ1509" s="54"/>
      <c r="JA1509" s="16"/>
      <c r="JB1509" s="16"/>
      <c r="JC1509" s="16"/>
      <c r="JD1509" s="16"/>
    </row>
    <row r="1510" spans="1:264" s="6" customFormat="1" x14ac:dyDescent="0.25">
      <c r="A1510" s="55">
        <v>1506</v>
      </c>
      <c r="B1510" s="56">
        <f>ESTUDIANTES!B1510</f>
        <v>0</v>
      </c>
      <c r="C1510" s="56">
        <f>ESTUDIANTES!C1510</f>
        <v>0</v>
      </c>
      <c r="D1510" s="97">
        <f>ESTUDIANTES!D1510</f>
        <v>0</v>
      </c>
      <c r="E1510" s="97"/>
      <c r="F1510" s="97"/>
      <c r="G1510" s="97"/>
      <c r="H1510" s="57">
        <f>ESTUDIANTES!H1510</f>
        <v>0</v>
      </c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  <c r="T1510" s="54"/>
      <c r="U1510" s="54"/>
      <c r="V1510" s="54"/>
      <c r="W1510" s="54"/>
      <c r="X1510" s="54"/>
      <c r="Y1510" s="54"/>
      <c r="Z1510" s="54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  <c r="AL1510" s="54"/>
      <c r="AM1510" s="54"/>
      <c r="AN1510" s="54"/>
      <c r="AO1510" s="54"/>
      <c r="AP1510" s="54"/>
      <c r="AQ1510" s="54"/>
      <c r="AR1510" s="54"/>
      <c r="AS1510" s="54"/>
      <c r="AT1510" s="54"/>
      <c r="AU1510" s="54"/>
      <c r="AV1510" s="54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  <c r="BM1510" s="54"/>
      <c r="BN1510" s="54"/>
      <c r="BO1510" s="54"/>
      <c r="BP1510" s="54"/>
      <c r="BQ1510" s="54"/>
      <c r="BR1510" s="54"/>
      <c r="BS1510" s="54"/>
      <c r="BT1510" s="54"/>
      <c r="BU1510" s="54"/>
      <c r="BV1510" s="54"/>
      <c r="BW1510" s="54"/>
      <c r="BX1510" s="54"/>
      <c r="BY1510" s="54"/>
      <c r="BZ1510" s="54"/>
      <c r="CA1510" s="54"/>
      <c r="CB1510" s="54"/>
      <c r="CC1510" s="54"/>
      <c r="CD1510" s="54"/>
      <c r="CE1510" s="54"/>
      <c r="CF1510" s="54"/>
      <c r="CG1510" s="54"/>
      <c r="CH1510" s="54"/>
      <c r="CI1510" s="54"/>
      <c r="CJ1510" s="54"/>
      <c r="CK1510" s="54"/>
      <c r="CL1510" s="54"/>
      <c r="CM1510" s="54"/>
      <c r="CN1510" s="54"/>
      <c r="CO1510" s="54"/>
      <c r="CP1510" s="54"/>
      <c r="CQ1510" s="54"/>
      <c r="CR1510" s="54"/>
      <c r="CS1510" s="54"/>
      <c r="CT1510" s="54"/>
      <c r="CU1510" s="54"/>
      <c r="CV1510" s="54"/>
      <c r="CW1510" s="54"/>
      <c r="CX1510" s="54"/>
      <c r="CY1510" s="54"/>
      <c r="CZ1510" s="54"/>
      <c r="DA1510" s="54"/>
      <c r="DB1510" s="54"/>
      <c r="DC1510" s="54"/>
      <c r="DD1510" s="54"/>
      <c r="DE1510" s="54"/>
      <c r="DF1510" s="54"/>
      <c r="DG1510" s="54"/>
      <c r="DH1510" s="54"/>
      <c r="DI1510" s="54"/>
      <c r="DJ1510" s="54"/>
      <c r="DK1510" s="54"/>
      <c r="DL1510" s="54"/>
      <c r="DM1510" s="54"/>
      <c r="DN1510" s="54"/>
      <c r="DO1510" s="54"/>
      <c r="DP1510" s="54"/>
      <c r="DQ1510" s="54"/>
      <c r="DR1510" s="54"/>
      <c r="DS1510" s="54"/>
      <c r="DT1510" s="54"/>
      <c r="DU1510" s="54"/>
      <c r="DV1510" s="54"/>
      <c r="DW1510" s="54"/>
      <c r="DX1510" s="54"/>
      <c r="DY1510" s="54"/>
      <c r="DZ1510" s="54"/>
      <c r="EA1510" s="54"/>
      <c r="EB1510" s="54"/>
      <c r="EC1510" s="54"/>
      <c r="ED1510" s="54"/>
      <c r="EE1510" s="54"/>
      <c r="EF1510" s="54"/>
      <c r="EG1510" s="54"/>
      <c r="EH1510" s="54"/>
      <c r="EI1510" s="54"/>
      <c r="EJ1510" s="54"/>
      <c r="EK1510" s="54"/>
      <c r="EL1510" s="54"/>
      <c r="EM1510" s="54"/>
      <c r="EN1510" s="54"/>
      <c r="EO1510" s="54"/>
      <c r="EP1510" s="54"/>
      <c r="EQ1510" s="54"/>
      <c r="ER1510" s="54"/>
      <c r="ES1510" s="54"/>
      <c r="ET1510" s="54"/>
      <c r="EU1510" s="54"/>
      <c r="EV1510" s="54"/>
      <c r="EW1510" s="54"/>
      <c r="EX1510" s="54"/>
      <c r="EY1510" s="54"/>
      <c r="EZ1510" s="54"/>
      <c r="FA1510" s="54"/>
      <c r="FB1510" s="54"/>
      <c r="FC1510" s="54"/>
      <c r="FD1510" s="54"/>
      <c r="FE1510" s="54"/>
      <c r="FF1510" s="54"/>
      <c r="FG1510" s="54"/>
      <c r="FH1510" s="54"/>
      <c r="FI1510" s="54"/>
      <c r="FJ1510" s="54"/>
      <c r="FK1510" s="54"/>
      <c r="FL1510" s="54"/>
      <c r="FM1510" s="54"/>
      <c r="FN1510" s="54"/>
      <c r="FO1510" s="54"/>
      <c r="FP1510" s="54"/>
      <c r="FQ1510" s="54"/>
      <c r="FR1510" s="54"/>
      <c r="FS1510" s="54"/>
      <c r="FT1510" s="54"/>
      <c r="FU1510" s="54"/>
      <c r="FV1510" s="54"/>
      <c r="FW1510" s="54"/>
      <c r="FX1510" s="54"/>
      <c r="FY1510" s="54"/>
      <c r="FZ1510" s="54"/>
      <c r="GA1510" s="54"/>
      <c r="GB1510" s="54"/>
      <c r="GC1510" s="54"/>
      <c r="GD1510" s="54"/>
      <c r="GE1510" s="54"/>
      <c r="GF1510" s="54"/>
      <c r="GG1510" s="54"/>
      <c r="GH1510" s="54"/>
      <c r="GI1510" s="54"/>
      <c r="GJ1510" s="54"/>
      <c r="GK1510" s="54"/>
      <c r="GL1510" s="54"/>
      <c r="GM1510" s="54"/>
      <c r="GN1510" s="54"/>
      <c r="GO1510" s="54"/>
      <c r="GP1510" s="54"/>
      <c r="GQ1510" s="54"/>
      <c r="GR1510" s="54"/>
      <c r="GS1510" s="54"/>
      <c r="GT1510" s="54"/>
      <c r="GU1510" s="54"/>
      <c r="GV1510" s="54"/>
      <c r="GW1510" s="54"/>
      <c r="GX1510" s="54"/>
      <c r="GY1510" s="54"/>
      <c r="GZ1510" s="54"/>
      <c r="HA1510" s="54"/>
      <c r="HB1510" s="54"/>
      <c r="HC1510" s="54"/>
      <c r="HD1510" s="54"/>
      <c r="HE1510" s="54"/>
      <c r="HF1510" s="54"/>
      <c r="HG1510" s="54"/>
      <c r="HH1510" s="54"/>
      <c r="HI1510" s="54"/>
      <c r="HJ1510" s="54"/>
      <c r="HK1510" s="54"/>
      <c r="HL1510" s="54"/>
      <c r="HM1510" s="54"/>
      <c r="HN1510" s="54"/>
      <c r="HO1510" s="54"/>
      <c r="HP1510" s="54"/>
      <c r="HQ1510" s="54"/>
      <c r="HR1510" s="54"/>
      <c r="HS1510" s="54"/>
      <c r="HT1510" s="54"/>
      <c r="HU1510" s="54"/>
      <c r="HV1510" s="54"/>
      <c r="HW1510" s="54"/>
      <c r="HX1510" s="54"/>
      <c r="HY1510" s="54"/>
      <c r="HZ1510" s="54"/>
      <c r="IA1510" s="54"/>
      <c r="IB1510" s="54"/>
      <c r="IC1510" s="54"/>
      <c r="ID1510" s="54"/>
      <c r="IE1510" s="54"/>
      <c r="IF1510" s="54"/>
      <c r="IG1510" s="54"/>
      <c r="IH1510" s="54"/>
      <c r="II1510" s="54"/>
      <c r="IJ1510" s="54"/>
      <c r="IK1510" s="54"/>
      <c r="IL1510" s="54"/>
      <c r="IM1510" s="54"/>
      <c r="IN1510" s="54"/>
      <c r="IO1510" s="54"/>
      <c r="IP1510" s="54"/>
      <c r="IQ1510" s="54"/>
      <c r="IR1510" s="54"/>
      <c r="IS1510" s="54"/>
      <c r="IT1510" s="54"/>
      <c r="IU1510" s="54"/>
      <c r="IV1510" s="54"/>
      <c r="IW1510" s="54"/>
      <c r="IX1510" s="54"/>
      <c r="IY1510" s="54"/>
      <c r="IZ1510" s="54"/>
      <c r="JA1510" s="16"/>
      <c r="JB1510" s="16"/>
      <c r="JC1510" s="16"/>
      <c r="JD1510" s="16"/>
    </row>
    <row r="1511" spans="1:264" s="6" customFormat="1" x14ac:dyDescent="0.25">
      <c r="A1511" s="55">
        <v>1507</v>
      </c>
      <c r="B1511" s="56">
        <f>ESTUDIANTES!B1511</f>
        <v>0</v>
      </c>
      <c r="C1511" s="56">
        <f>ESTUDIANTES!C1511</f>
        <v>0</v>
      </c>
      <c r="D1511" s="97">
        <f>ESTUDIANTES!D1511</f>
        <v>0</v>
      </c>
      <c r="E1511" s="97"/>
      <c r="F1511" s="97"/>
      <c r="G1511" s="97"/>
      <c r="H1511" s="57">
        <f>ESTUDIANTES!H1511</f>
        <v>0</v>
      </c>
      <c r="I1511" s="54"/>
      <c r="J1511" s="54"/>
      <c r="K1511" s="54"/>
      <c r="L1511" s="54"/>
      <c r="M1511" s="54"/>
      <c r="N1511" s="54"/>
      <c r="O1511" s="54"/>
      <c r="P1511" s="54"/>
      <c r="Q1511" s="54"/>
      <c r="R1511" s="54"/>
      <c r="S1511" s="54"/>
      <c r="T1511" s="54"/>
      <c r="U1511" s="54"/>
      <c r="V1511" s="54"/>
      <c r="W1511" s="54"/>
      <c r="X1511" s="54"/>
      <c r="Y1511" s="54"/>
      <c r="Z1511" s="54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  <c r="AL1511" s="54"/>
      <c r="AM1511" s="54"/>
      <c r="AN1511" s="54"/>
      <c r="AO1511" s="54"/>
      <c r="AP1511" s="54"/>
      <c r="AQ1511" s="54"/>
      <c r="AR1511" s="54"/>
      <c r="AS1511" s="54"/>
      <c r="AT1511" s="54"/>
      <c r="AU1511" s="54"/>
      <c r="AV1511" s="54"/>
      <c r="AW1511" s="54"/>
      <c r="AX1511" s="54"/>
      <c r="AY1511" s="54"/>
      <c r="AZ1511" s="54"/>
      <c r="BA1511" s="54"/>
      <c r="BB1511" s="54"/>
      <c r="BC1511" s="54"/>
      <c r="BD1511" s="54"/>
      <c r="BE1511" s="54"/>
      <c r="BF1511" s="54"/>
      <c r="BG1511" s="54"/>
      <c r="BH1511" s="54"/>
      <c r="BI1511" s="54"/>
      <c r="BJ1511" s="54"/>
      <c r="BK1511" s="54"/>
      <c r="BL1511" s="54"/>
      <c r="BM1511" s="54"/>
      <c r="BN1511" s="54"/>
      <c r="BO1511" s="54"/>
      <c r="BP1511" s="54"/>
      <c r="BQ1511" s="54"/>
      <c r="BR1511" s="54"/>
      <c r="BS1511" s="54"/>
      <c r="BT1511" s="54"/>
      <c r="BU1511" s="54"/>
      <c r="BV1511" s="54"/>
      <c r="BW1511" s="54"/>
      <c r="BX1511" s="54"/>
      <c r="BY1511" s="54"/>
      <c r="BZ1511" s="54"/>
      <c r="CA1511" s="54"/>
      <c r="CB1511" s="54"/>
      <c r="CC1511" s="54"/>
      <c r="CD1511" s="54"/>
      <c r="CE1511" s="54"/>
      <c r="CF1511" s="54"/>
      <c r="CG1511" s="54"/>
      <c r="CH1511" s="54"/>
      <c r="CI1511" s="54"/>
      <c r="CJ1511" s="54"/>
      <c r="CK1511" s="54"/>
      <c r="CL1511" s="54"/>
      <c r="CM1511" s="54"/>
      <c r="CN1511" s="54"/>
      <c r="CO1511" s="54"/>
      <c r="CP1511" s="54"/>
      <c r="CQ1511" s="54"/>
      <c r="CR1511" s="54"/>
      <c r="CS1511" s="54"/>
      <c r="CT1511" s="54"/>
      <c r="CU1511" s="54"/>
      <c r="CV1511" s="54"/>
      <c r="CW1511" s="54"/>
      <c r="CX1511" s="54"/>
      <c r="CY1511" s="54"/>
      <c r="CZ1511" s="54"/>
      <c r="DA1511" s="54"/>
      <c r="DB1511" s="54"/>
      <c r="DC1511" s="54"/>
      <c r="DD1511" s="54"/>
      <c r="DE1511" s="54"/>
      <c r="DF1511" s="54"/>
      <c r="DG1511" s="54"/>
      <c r="DH1511" s="54"/>
      <c r="DI1511" s="54"/>
      <c r="DJ1511" s="54"/>
      <c r="DK1511" s="54"/>
      <c r="DL1511" s="54"/>
      <c r="DM1511" s="54"/>
      <c r="DN1511" s="54"/>
      <c r="DO1511" s="54"/>
      <c r="DP1511" s="54"/>
      <c r="DQ1511" s="54"/>
      <c r="DR1511" s="54"/>
      <c r="DS1511" s="54"/>
      <c r="DT1511" s="54"/>
      <c r="DU1511" s="54"/>
      <c r="DV1511" s="54"/>
      <c r="DW1511" s="54"/>
      <c r="DX1511" s="54"/>
      <c r="DY1511" s="54"/>
      <c r="DZ1511" s="54"/>
      <c r="EA1511" s="54"/>
      <c r="EB1511" s="54"/>
      <c r="EC1511" s="54"/>
      <c r="ED1511" s="54"/>
      <c r="EE1511" s="54"/>
      <c r="EF1511" s="54"/>
      <c r="EG1511" s="54"/>
      <c r="EH1511" s="54"/>
      <c r="EI1511" s="54"/>
      <c r="EJ1511" s="54"/>
      <c r="EK1511" s="54"/>
      <c r="EL1511" s="54"/>
      <c r="EM1511" s="54"/>
      <c r="EN1511" s="54"/>
      <c r="EO1511" s="54"/>
      <c r="EP1511" s="54"/>
      <c r="EQ1511" s="54"/>
      <c r="ER1511" s="54"/>
      <c r="ES1511" s="54"/>
      <c r="ET1511" s="54"/>
      <c r="EU1511" s="54"/>
      <c r="EV1511" s="54"/>
      <c r="EW1511" s="54"/>
      <c r="EX1511" s="54"/>
      <c r="EY1511" s="54"/>
      <c r="EZ1511" s="54"/>
      <c r="FA1511" s="54"/>
      <c r="FB1511" s="54"/>
      <c r="FC1511" s="54"/>
      <c r="FD1511" s="54"/>
      <c r="FE1511" s="54"/>
      <c r="FF1511" s="54"/>
      <c r="FG1511" s="54"/>
      <c r="FH1511" s="54"/>
      <c r="FI1511" s="54"/>
      <c r="FJ1511" s="54"/>
      <c r="FK1511" s="54"/>
      <c r="FL1511" s="54"/>
      <c r="FM1511" s="54"/>
      <c r="FN1511" s="54"/>
      <c r="FO1511" s="54"/>
      <c r="FP1511" s="54"/>
      <c r="FQ1511" s="54"/>
      <c r="FR1511" s="54"/>
      <c r="FS1511" s="54"/>
      <c r="FT1511" s="54"/>
      <c r="FU1511" s="54"/>
      <c r="FV1511" s="54"/>
      <c r="FW1511" s="54"/>
      <c r="FX1511" s="54"/>
      <c r="FY1511" s="54"/>
      <c r="FZ1511" s="54"/>
      <c r="GA1511" s="54"/>
      <c r="GB1511" s="54"/>
      <c r="GC1511" s="54"/>
      <c r="GD1511" s="54"/>
      <c r="GE1511" s="54"/>
      <c r="GF1511" s="54"/>
      <c r="GG1511" s="54"/>
      <c r="GH1511" s="54"/>
      <c r="GI1511" s="54"/>
      <c r="GJ1511" s="54"/>
      <c r="GK1511" s="54"/>
      <c r="GL1511" s="54"/>
      <c r="GM1511" s="54"/>
      <c r="GN1511" s="54"/>
      <c r="GO1511" s="54"/>
      <c r="GP1511" s="54"/>
      <c r="GQ1511" s="54"/>
      <c r="GR1511" s="54"/>
      <c r="GS1511" s="54"/>
      <c r="GT1511" s="54"/>
      <c r="GU1511" s="54"/>
      <c r="GV1511" s="54"/>
      <c r="GW1511" s="54"/>
      <c r="GX1511" s="54"/>
      <c r="GY1511" s="54"/>
      <c r="GZ1511" s="54"/>
      <c r="HA1511" s="54"/>
      <c r="HB1511" s="54"/>
      <c r="HC1511" s="54"/>
      <c r="HD1511" s="54"/>
      <c r="HE1511" s="54"/>
      <c r="HF1511" s="54"/>
      <c r="HG1511" s="54"/>
      <c r="HH1511" s="54"/>
      <c r="HI1511" s="54"/>
      <c r="HJ1511" s="54"/>
      <c r="HK1511" s="54"/>
      <c r="HL1511" s="54"/>
      <c r="HM1511" s="54"/>
      <c r="HN1511" s="54"/>
      <c r="HO1511" s="54"/>
      <c r="HP1511" s="54"/>
      <c r="HQ1511" s="54"/>
      <c r="HR1511" s="54"/>
      <c r="HS1511" s="54"/>
      <c r="HT1511" s="54"/>
      <c r="HU1511" s="54"/>
      <c r="HV1511" s="54"/>
      <c r="HW1511" s="54"/>
      <c r="HX1511" s="54"/>
      <c r="HY1511" s="54"/>
      <c r="HZ1511" s="54"/>
      <c r="IA1511" s="54"/>
      <c r="IB1511" s="54"/>
      <c r="IC1511" s="54"/>
      <c r="ID1511" s="54"/>
      <c r="IE1511" s="54"/>
      <c r="IF1511" s="54"/>
      <c r="IG1511" s="54"/>
      <c r="IH1511" s="54"/>
      <c r="II1511" s="54"/>
      <c r="IJ1511" s="54"/>
      <c r="IK1511" s="54"/>
      <c r="IL1511" s="54"/>
      <c r="IM1511" s="54"/>
      <c r="IN1511" s="54"/>
      <c r="IO1511" s="54"/>
      <c r="IP1511" s="54"/>
      <c r="IQ1511" s="54"/>
      <c r="IR1511" s="54"/>
      <c r="IS1511" s="54"/>
      <c r="IT1511" s="54"/>
      <c r="IU1511" s="54"/>
      <c r="IV1511" s="54"/>
      <c r="IW1511" s="54"/>
      <c r="IX1511" s="54"/>
      <c r="IY1511" s="54"/>
      <c r="IZ1511" s="54"/>
      <c r="JA1511" s="16"/>
      <c r="JB1511" s="16"/>
      <c r="JC1511" s="16"/>
      <c r="JD1511" s="16"/>
    </row>
    <row r="1512" spans="1:264" s="6" customFormat="1" x14ac:dyDescent="0.25">
      <c r="A1512" s="55">
        <v>1508</v>
      </c>
      <c r="B1512" s="56">
        <f>ESTUDIANTES!B1512</f>
        <v>0</v>
      </c>
      <c r="C1512" s="56">
        <f>ESTUDIANTES!C1512</f>
        <v>0</v>
      </c>
      <c r="D1512" s="97">
        <f>ESTUDIANTES!D1512</f>
        <v>0</v>
      </c>
      <c r="E1512" s="97"/>
      <c r="F1512" s="97"/>
      <c r="G1512" s="97"/>
      <c r="H1512" s="57">
        <f>ESTUDIANTES!H1512</f>
        <v>0</v>
      </c>
      <c r="I1512" s="54"/>
      <c r="J1512" s="54"/>
      <c r="K1512" s="54"/>
      <c r="L1512" s="54"/>
      <c r="M1512" s="54"/>
      <c r="N1512" s="54"/>
      <c r="O1512" s="54"/>
      <c r="P1512" s="54"/>
      <c r="Q1512" s="54"/>
      <c r="R1512" s="54"/>
      <c r="S1512" s="54"/>
      <c r="T1512" s="54"/>
      <c r="U1512" s="54"/>
      <c r="V1512" s="54"/>
      <c r="W1512" s="54"/>
      <c r="X1512" s="54"/>
      <c r="Y1512" s="54"/>
      <c r="Z1512" s="54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  <c r="AL1512" s="54"/>
      <c r="AM1512" s="54"/>
      <c r="AN1512" s="54"/>
      <c r="AO1512" s="54"/>
      <c r="AP1512" s="54"/>
      <c r="AQ1512" s="54"/>
      <c r="AR1512" s="54"/>
      <c r="AS1512" s="54"/>
      <c r="AT1512" s="54"/>
      <c r="AU1512" s="54"/>
      <c r="AV1512" s="54"/>
      <c r="AW1512" s="54"/>
      <c r="AX1512" s="54"/>
      <c r="AY1512" s="54"/>
      <c r="AZ1512" s="54"/>
      <c r="BA1512" s="54"/>
      <c r="BB1512" s="54"/>
      <c r="BC1512" s="54"/>
      <c r="BD1512" s="54"/>
      <c r="BE1512" s="54"/>
      <c r="BF1512" s="54"/>
      <c r="BG1512" s="54"/>
      <c r="BH1512" s="54"/>
      <c r="BI1512" s="54"/>
      <c r="BJ1512" s="54"/>
      <c r="BK1512" s="54"/>
      <c r="BL1512" s="54"/>
      <c r="BM1512" s="54"/>
      <c r="BN1512" s="54"/>
      <c r="BO1512" s="54"/>
      <c r="BP1512" s="54"/>
      <c r="BQ1512" s="54"/>
      <c r="BR1512" s="54"/>
      <c r="BS1512" s="54"/>
      <c r="BT1512" s="54"/>
      <c r="BU1512" s="54"/>
      <c r="BV1512" s="54"/>
      <c r="BW1512" s="54"/>
      <c r="BX1512" s="54"/>
      <c r="BY1512" s="54"/>
      <c r="BZ1512" s="54"/>
      <c r="CA1512" s="54"/>
      <c r="CB1512" s="54"/>
      <c r="CC1512" s="54"/>
      <c r="CD1512" s="54"/>
      <c r="CE1512" s="54"/>
      <c r="CF1512" s="54"/>
      <c r="CG1512" s="54"/>
      <c r="CH1512" s="54"/>
      <c r="CI1512" s="54"/>
      <c r="CJ1512" s="54"/>
      <c r="CK1512" s="54"/>
      <c r="CL1512" s="54"/>
      <c r="CM1512" s="54"/>
      <c r="CN1512" s="54"/>
      <c r="CO1512" s="54"/>
      <c r="CP1512" s="54"/>
      <c r="CQ1512" s="54"/>
      <c r="CR1512" s="54"/>
      <c r="CS1512" s="54"/>
      <c r="CT1512" s="54"/>
      <c r="CU1512" s="54"/>
      <c r="CV1512" s="54"/>
      <c r="CW1512" s="54"/>
      <c r="CX1512" s="54"/>
      <c r="CY1512" s="54"/>
      <c r="CZ1512" s="54"/>
      <c r="DA1512" s="54"/>
      <c r="DB1512" s="54"/>
      <c r="DC1512" s="54"/>
      <c r="DD1512" s="54"/>
      <c r="DE1512" s="54"/>
      <c r="DF1512" s="54"/>
      <c r="DG1512" s="54"/>
      <c r="DH1512" s="54"/>
      <c r="DI1512" s="54"/>
      <c r="DJ1512" s="54"/>
      <c r="DK1512" s="54"/>
      <c r="DL1512" s="54"/>
      <c r="DM1512" s="54"/>
      <c r="DN1512" s="54"/>
      <c r="DO1512" s="54"/>
      <c r="DP1512" s="54"/>
      <c r="DQ1512" s="54"/>
      <c r="DR1512" s="54"/>
      <c r="DS1512" s="54"/>
      <c r="DT1512" s="54"/>
      <c r="DU1512" s="54"/>
      <c r="DV1512" s="54"/>
      <c r="DW1512" s="54"/>
      <c r="DX1512" s="54"/>
      <c r="DY1512" s="54"/>
      <c r="DZ1512" s="54"/>
      <c r="EA1512" s="54"/>
      <c r="EB1512" s="54"/>
      <c r="EC1512" s="54"/>
      <c r="ED1512" s="54"/>
      <c r="EE1512" s="54"/>
      <c r="EF1512" s="54"/>
      <c r="EG1512" s="54"/>
      <c r="EH1512" s="54"/>
      <c r="EI1512" s="54"/>
      <c r="EJ1512" s="54"/>
      <c r="EK1512" s="54"/>
      <c r="EL1512" s="54"/>
      <c r="EM1512" s="54"/>
      <c r="EN1512" s="54"/>
      <c r="EO1512" s="54"/>
      <c r="EP1512" s="54"/>
      <c r="EQ1512" s="54"/>
      <c r="ER1512" s="54"/>
      <c r="ES1512" s="54"/>
      <c r="ET1512" s="54"/>
      <c r="EU1512" s="54"/>
      <c r="EV1512" s="54"/>
      <c r="EW1512" s="54"/>
      <c r="EX1512" s="54"/>
      <c r="EY1512" s="54"/>
      <c r="EZ1512" s="54"/>
      <c r="FA1512" s="54"/>
      <c r="FB1512" s="54"/>
      <c r="FC1512" s="54"/>
      <c r="FD1512" s="54"/>
      <c r="FE1512" s="54"/>
      <c r="FF1512" s="54"/>
      <c r="FG1512" s="54"/>
      <c r="FH1512" s="54"/>
      <c r="FI1512" s="54"/>
      <c r="FJ1512" s="54"/>
      <c r="FK1512" s="54"/>
      <c r="FL1512" s="54"/>
      <c r="FM1512" s="54"/>
      <c r="FN1512" s="54"/>
      <c r="FO1512" s="54"/>
      <c r="FP1512" s="54"/>
      <c r="FQ1512" s="54"/>
      <c r="FR1512" s="54"/>
      <c r="FS1512" s="54"/>
      <c r="FT1512" s="54"/>
      <c r="FU1512" s="54"/>
      <c r="FV1512" s="54"/>
      <c r="FW1512" s="54"/>
      <c r="FX1512" s="54"/>
      <c r="FY1512" s="54"/>
      <c r="FZ1512" s="54"/>
      <c r="GA1512" s="54"/>
      <c r="GB1512" s="54"/>
      <c r="GC1512" s="54"/>
      <c r="GD1512" s="54"/>
      <c r="GE1512" s="54"/>
      <c r="GF1512" s="54"/>
      <c r="GG1512" s="54"/>
      <c r="GH1512" s="54"/>
      <c r="GI1512" s="54"/>
      <c r="GJ1512" s="54"/>
      <c r="GK1512" s="54"/>
      <c r="GL1512" s="54"/>
      <c r="GM1512" s="54"/>
      <c r="GN1512" s="54"/>
      <c r="GO1512" s="54"/>
      <c r="GP1512" s="54"/>
      <c r="GQ1512" s="54"/>
      <c r="GR1512" s="54"/>
      <c r="GS1512" s="54"/>
      <c r="GT1512" s="54"/>
      <c r="GU1512" s="54"/>
      <c r="GV1512" s="54"/>
      <c r="GW1512" s="54"/>
      <c r="GX1512" s="54"/>
      <c r="GY1512" s="54"/>
      <c r="GZ1512" s="54"/>
      <c r="HA1512" s="54"/>
      <c r="HB1512" s="54"/>
      <c r="HC1512" s="54"/>
      <c r="HD1512" s="54"/>
      <c r="HE1512" s="54"/>
      <c r="HF1512" s="54"/>
      <c r="HG1512" s="54"/>
      <c r="HH1512" s="54"/>
      <c r="HI1512" s="54"/>
      <c r="HJ1512" s="54"/>
      <c r="HK1512" s="54"/>
      <c r="HL1512" s="54"/>
      <c r="HM1512" s="54"/>
      <c r="HN1512" s="54"/>
      <c r="HO1512" s="54"/>
      <c r="HP1512" s="54"/>
      <c r="HQ1512" s="54"/>
      <c r="HR1512" s="54"/>
      <c r="HS1512" s="54"/>
      <c r="HT1512" s="54"/>
      <c r="HU1512" s="54"/>
      <c r="HV1512" s="54"/>
      <c r="HW1512" s="54"/>
      <c r="HX1512" s="54"/>
      <c r="HY1512" s="54"/>
      <c r="HZ1512" s="54"/>
      <c r="IA1512" s="54"/>
      <c r="IB1512" s="54"/>
      <c r="IC1512" s="54"/>
      <c r="ID1512" s="54"/>
      <c r="IE1512" s="54"/>
      <c r="IF1512" s="54"/>
      <c r="IG1512" s="54"/>
      <c r="IH1512" s="54"/>
      <c r="II1512" s="54"/>
      <c r="IJ1512" s="54"/>
      <c r="IK1512" s="54"/>
      <c r="IL1512" s="54"/>
      <c r="IM1512" s="54"/>
      <c r="IN1512" s="54"/>
      <c r="IO1512" s="54"/>
      <c r="IP1512" s="54"/>
      <c r="IQ1512" s="54"/>
      <c r="IR1512" s="54"/>
      <c r="IS1512" s="54"/>
      <c r="IT1512" s="54"/>
      <c r="IU1512" s="54"/>
      <c r="IV1512" s="54"/>
      <c r="IW1512" s="54"/>
      <c r="IX1512" s="54"/>
      <c r="IY1512" s="54"/>
      <c r="IZ1512" s="54"/>
      <c r="JA1512" s="16"/>
      <c r="JB1512" s="16"/>
      <c r="JC1512" s="16"/>
      <c r="JD1512" s="16"/>
    </row>
    <row r="1513" spans="1:264" s="6" customFormat="1" x14ac:dyDescent="0.25">
      <c r="A1513" s="55">
        <v>1509</v>
      </c>
      <c r="B1513" s="56">
        <f>ESTUDIANTES!B1513</f>
        <v>0</v>
      </c>
      <c r="C1513" s="56">
        <f>ESTUDIANTES!C1513</f>
        <v>0</v>
      </c>
      <c r="D1513" s="97">
        <f>ESTUDIANTES!D1513</f>
        <v>0</v>
      </c>
      <c r="E1513" s="97"/>
      <c r="F1513" s="97"/>
      <c r="G1513" s="97"/>
      <c r="H1513" s="57">
        <f>ESTUDIANTES!H1513</f>
        <v>0</v>
      </c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  <c r="AL1513" s="54"/>
      <c r="AM1513" s="54"/>
      <c r="AN1513" s="54"/>
      <c r="AO1513" s="54"/>
      <c r="AP1513" s="54"/>
      <c r="AQ1513" s="54"/>
      <c r="AR1513" s="54"/>
      <c r="AS1513" s="54"/>
      <c r="AT1513" s="54"/>
      <c r="AU1513" s="54"/>
      <c r="AV1513" s="54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4"/>
      <c r="BP1513" s="54"/>
      <c r="BQ1513" s="54"/>
      <c r="BR1513" s="54"/>
      <c r="BS1513" s="54"/>
      <c r="BT1513" s="54"/>
      <c r="BU1513" s="54"/>
      <c r="BV1513" s="54"/>
      <c r="BW1513" s="54"/>
      <c r="BX1513" s="54"/>
      <c r="BY1513" s="54"/>
      <c r="BZ1513" s="54"/>
      <c r="CA1513" s="54"/>
      <c r="CB1513" s="54"/>
      <c r="CC1513" s="54"/>
      <c r="CD1513" s="54"/>
      <c r="CE1513" s="54"/>
      <c r="CF1513" s="54"/>
      <c r="CG1513" s="54"/>
      <c r="CH1513" s="54"/>
      <c r="CI1513" s="54"/>
      <c r="CJ1513" s="54"/>
      <c r="CK1513" s="54"/>
      <c r="CL1513" s="54"/>
      <c r="CM1513" s="54"/>
      <c r="CN1513" s="54"/>
      <c r="CO1513" s="54"/>
      <c r="CP1513" s="54"/>
      <c r="CQ1513" s="54"/>
      <c r="CR1513" s="54"/>
      <c r="CS1513" s="54"/>
      <c r="CT1513" s="54"/>
      <c r="CU1513" s="54"/>
      <c r="CV1513" s="54"/>
      <c r="CW1513" s="54"/>
      <c r="CX1513" s="54"/>
      <c r="CY1513" s="54"/>
      <c r="CZ1513" s="54"/>
      <c r="DA1513" s="54"/>
      <c r="DB1513" s="54"/>
      <c r="DC1513" s="54"/>
      <c r="DD1513" s="54"/>
      <c r="DE1513" s="54"/>
      <c r="DF1513" s="54"/>
      <c r="DG1513" s="54"/>
      <c r="DH1513" s="54"/>
      <c r="DI1513" s="54"/>
      <c r="DJ1513" s="54"/>
      <c r="DK1513" s="54"/>
      <c r="DL1513" s="54"/>
      <c r="DM1513" s="54"/>
      <c r="DN1513" s="54"/>
      <c r="DO1513" s="54"/>
      <c r="DP1513" s="54"/>
      <c r="DQ1513" s="54"/>
      <c r="DR1513" s="54"/>
      <c r="DS1513" s="54"/>
      <c r="DT1513" s="54"/>
      <c r="DU1513" s="54"/>
      <c r="DV1513" s="54"/>
      <c r="DW1513" s="54"/>
      <c r="DX1513" s="54"/>
      <c r="DY1513" s="54"/>
      <c r="DZ1513" s="54"/>
      <c r="EA1513" s="54"/>
      <c r="EB1513" s="54"/>
      <c r="EC1513" s="54"/>
      <c r="ED1513" s="54"/>
      <c r="EE1513" s="54"/>
      <c r="EF1513" s="54"/>
      <c r="EG1513" s="54"/>
      <c r="EH1513" s="54"/>
      <c r="EI1513" s="54"/>
      <c r="EJ1513" s="54"/>
      <c r="EK1513" s="54"/>
      <c r="EL1513" s="54"/>
      <c r="EM1513" s="54"/>
      <c r="EN1513" s="54"/>
      <c r="EO1513" s="54"/>
      <c r="EP1513" s="54"/>
      <c r="EQ1513" s="54"/>
      <c r="ER1513" s="54"/>
      <c r="ES1513" s="54"/>
      <c r="ET1513" s="54"/>
      <c r="EU1513" s="54"/>
      <c r="EV1513" s="54"/>
      <c r="EW1513" s="54"/>
      <c r="EX1513" s="54"/>
      <c r="EY1513" s="54"/>
      <c r="EZ1513" s="54"/>
      <c r="FA1513" s="54"/>
      <c r="FB1513" s="54"/>
      <c r="FC1513" s="54"/>
      <c r="FD1513" s="54"/>
      <c r="FE1513" s="54"/>
      <c r="FF1513" s="54"/>
      <c r="FG1513" s="54"/>
      <c r="FH1513" s="54"/>
      <c r="FI1513" s="54"/>
      <c r="FJ1513" s="54"/>
      <c r="FK1513" s="54"/>
      <c r="FL1513" s="54"/>
      <c r="FM1513" s="54"/>
      <c r="FN1513" s="54"/>
      <c r="FO1513" s="54"/>
      <c r="FP1513" s="54"/>
      <c r="FQ1513" s="54"/>
      <c r="FR1513" s="54"/>
      <c r="FS1513" s="54"/>
      <c r="FT1513" s="54"/>
      <c r="FU1513" s="54"/>
      <c r="FV1513" s="54"/>
      <c r="FW1513" s="54"/>
      <c r="FX1513" s="54"/>
      <c r="FY1513" s="54"/>
      <c r="FZ1513" s="54"/>
      <c r="GA1513" s="54"/>
      <c r="GB1513" s="54"/>
      <c r="GC1513" s="54"/>
      <c r="GD1513" s="54"/>
      <c r="GE1513" s="54"/>
      <c r="GF1513" s="54"/>
      <c r="GG1513" s="54"/>
      <c r="GH1513" s="54"/>
      <c r="GI1513" s="54"/>
      <c r="GJ1513" s="54"/>
      <c r="GK1513" s="54"/>
      <c r="GL1513" s="54"/>
      <c r="GM1513" s="54"/>
      <c r="GN1513" s="54"/>
      <c r="GO1513" s="54"/>
      <c r="GP1513" s="54"/>
      <c r="GQ1513" s="54"/>
      <c r="GR1513" s="54"/>
      <c r="GS1513" s="54"/>
      <c r="GT1513" s="54"/>
      <c r="GU1513" s="54"/>
      <c r="GV1513" s="54"/>
      <c r="GW1513" s="54"/>
      <c r="GX1513" s="54"/>
      <c r="GY1513" s="54"/>
      <c r="GZ1513" s="54"/>
      <c r="HA1513" s="54"/>
      <c r="HB1513" s="54"/>
      <c r="HC1513" s="54"/>
      <c r="HD1513" s="54"/>
      <c r="HE1513" s="54"/>
      <c r="HF1513" s="54"/>
      <c r="HG1513" s="54"/>
      <c r="HH1513" s="54"/>
      <c r="HI1513" s="54"/>
      <c r="HJ1513" s="54"/>
      <c r="HK1513" s="54"/>
      <c r="HL1513" s="54"/>
      <c r="HM1513" s="54"/>
      <c r="HN1513" s="54"/>
      <c r="HO1513" s="54"/>
      <c r="HP1513" s="54"/>
      <c r="HQ1513" s="54"/>
      <c r="HR1513" s="54"/>
      <c r="HS1513" s="54"/>
      <c r="HT1513" s="54"/>
      <c r="HU1513" s="54"/>
      <c r="HV1513" s="54"/>
      <c r="HW1513" s="54"/>
      <c r="HX1513" s="54"/>
      <c r="HY1513" s="54"/>
      <c r="HZ1513" s="54"/>
      <c r="IA1513" s="54"/>
      <c r="IB1513" s="54"/>
      <c r="IC1513" s="54"/>
      <c r="ID1513" s="54"/>
      <c r="IE1513" s="54"/>
      <c r="IF1513" s="54"/>
      <c r="IG1513" s="54"/>
      <c r="IH1513" s="54"/>
      <c r="II1513" s="54"/>
      <c r="IJ1513" s="54"/>
      <c r="IK1513" s="54"/>
      <c r="IL1513" s="54"/>
      <c r="IM1513" s="54"/>
      <c r="IN1513" s="54"/>
      <c r="IO1513" s="54"/>
      <c r="IP1513" s="54"/>
      <c r="IQ1513" s="54"/>
      <c r="IR1513" s="54"/>
      <c r="IS1513" s="54"/>
      <c r="IT1513" s="54"/>
      <c r="IU1513" s="54"/>
      <c r="IV1513" s="54"/>
      <c r="IW1513" s="54"/>
      <c r="IX1513" s="54"/>
      <c r="IY1513" s="54"/>
      <c r="IZ1513" s="54"/>
      <c r="JA1513" s="16"/>
      <c r="JB1513" s="16"/>
      <c r="JC1513" s="16"/>
      <c r="JD1513" s="16"/>
    </row>
    <row r="1514" spans="1:264" s="6" customFormat="1" x14ac:dyDescent="0.25">
      <c r="A1514" s="55">
        <v>1510</v>
      </c>
      <c r="B1514" s="56">
        <f>ESTUDIANTES!B1514</f>
        <v>0</v>
      </c>
      <c r="C1514" s="56">
        <f>ESTUDIANTES!C1514</f>
        <v>0</v>
      </c>
      <c r="D1514" s="97">
        <f>ESTUDIANTES!D1514</f>
        <v>0</v>
      </c>
      <c r="E1514" s="97"/>
      <c r="F1514" s="97"/>
      <c r="G1514" s="97"/>
      <c r="H1514" s="57">
        <f>ESTUDIANTES!H1514</f>
        <v>0</v>
      </c>
      <c r="I1514" s="54"/>
      <c r="J1514" s="54"/>
      <c r="K1514" s="54"/>
      <c r="L1514" s="54"/>
      <c r="M1514" s="54"/>
      <c r="N1514" s="54"/>
      <c r="O1514" s="54"/>
      <c r="P1514" s="54"/>
      <c r="Q1514" s="54"/>
      <c r="R1514" s="54"/>
      <c r="S1514" s="54"/>
      <c r="T1514" s="54"/>
      <c r="U1514" s="54"/>
      <c r="V1514" s="54"/>
      <c r="W1514" s="54"/>
      <c r="X1514" s="54"/>
      <c r="Y1514" s="54"/>
      <c r="Z1514" s="54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  <c r="AL1514" s="54"/>
      <c r="AM1514" s="54"/>
      <c r="AN1514" s="54"/>
      <c r="AO1514" s="54"/>
      <c r="AP1514" s="54"/>
      <c r="AQ1514" s="54"/>
      <c r="AR1514" s="54"/>
      <c r="AS1514" s="54"/>
      <c r="AT1514" s="54"/>
      <c r="AU1514" s="54"/>
      <c r="AV1514" s="54"/>
      <c r="AW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4"/>
      <c r="BI1514" s="54"/>
      <c r="BJ1514" s="54"/>
      <c r="BK1514" s="54"/>
      <c r="BL1514" s="54"/>
      <c r="BM1514" s="54"/>
      <c r="BN1514" s="54"/>
      <c r="BO1514" s="54"/>
      <c r="BP1514" s="54"/>
      <c r="BQ1514" s="54"/>
      <c r="BR1514" s="54"/>
      <c r="BS1514" s="54"/>
      <c r="BT1514" s="54"/>
      <c r="BU1514" s="54"/>
      <c r="BV1514" s="54"/>
      <c r="BW1514" s="54"/>
      <c r="BX1514" s="54"/>
      <c r="BY1514" s="54"/>
      <c r="BZ1514" s="54"/>
      <c r="CA1514" s="54"/>
      <c r="CB1514" s="54"/>
      <c r="CC1514" s="54"/>
      <c r="CD1514" s="54"/>
      <c r="CE1514" s="54"/>
      <c r="CF1514" s="54"/>
      <c r="CG1514" s="54"/>
      <c r="CH1514" s="54"/>
      <c r="CI1514" s="54"/>
      <c r="CJ1514" s="54"/>
      <c r="CK1514" s="54"/>
      <c r="CL1514" s="54"/>
      <c r="CM1514" s="54"/>
      <c r="CN1514" s="54"/>
      <c r="CO1514" s="54"/>
      <c r="CP1514" s="54"/>
      <c r="CQ1514" s="54"/>
      <c r="CR1514" s="54"/>
      <c r="CS1514" s="54"/>
      <c r="CT1514" s="54"/>
      <c r="CU1514" s="54"/>
      <c r="CV1514" s="54"/>
      <c r="CW1514" s="54"/>
      <c r="CX1514" s="54"/>
      <c r="CY1514" s="54"/>
      <c r="CZ1514" s="54"/>
      <c r="DA1514" s="54"/>
      <c r="DB1514" s="54"/>
      <c r="DC1514" s="54"/>
      <c r="DD1514" s="54"/>
      <c r="DE1514" s="54"/>
      <c r="DF1514" s="54"/>
      <c r="DG1514" s="54"/>
      <c r="DH1514" s="54"/>
      <c r="DI1514" s="54"/>
      <c r="DJ1514" s="54"/>
      <c r="DK1514" s="54"/>
      <c r="DL1514" s="54"/>
      <c r="DM1514" s="54"/>
      <c r="DN1514" s="54"/>
      <c r="DO1514" s="54"/>
      <c r="DP1514" s="54"/>
      <c r="DQ1514" s="54"/>
      <c r="DR1514" s="54"/>
      <c r="DS1514" s="54"/>
      <c r="DT1514" s="54"/>
      <c r="DU1514" s="54"/>
      <c r="DV1514" s="54"/>
      <c r="DW1514" s="54"/>
      <c r="DX1514" s="54"/>
      <c r="DY1514" s="54"/>
      <c r="DZ1514" s="54"/>
      <c r="EA1514" s="54"/>
      <c r="EB1514" s="54"/>
      <c r="EC1514" s="54"/>
      <c r="ED1514" s="54"/>
      <c r="EE1514" s="54"/>
      <c r="EF1514" s="54"/>
      <c r="EG1514" s="54"/>
      <c r="EH1514" s="54"/>
      <c r="EI1514" s="54"/>
      <c r="EJ1514" s="54"/>
      <c r="EK1514" s="54"/>
      <c r="EL1514" s="54"/>
      <c r="EM1514" s="54"/>
      <c r="EN1514" s="54"/>
      <c r="EO1514" s="54"/>
      <c r="EP1514" s="54"/>
      <c r="EQ1514" s="54"/>
      <c r="ER1514" s="54"/>
      <c r="ES1514" s="54"/>
      <c r="ET1514" s="54"/>
      <c r="EU1514" s="54"/>
      <c r="EV1514" s="54"/>
      <c r="EW1514" s="54"/>
      <c r="EX1514" s="54"/>
      <c r="EY1514" s="54"/>
      <c r="EZ1514" s="54"/>
      <c r="FA1514" s="54"/>
      <c r="FB1514" s="54"/>
      <c r="FC1514" s="54"/>
      <c r="FD1514" s="54"/>
      <c r="FE1514" s="54"/>
      <c r="FF1514" s="54"/>
      <c r="FG1514" s="54"/>
      <c r="FH1514" s="54"/>
      <c r="FI1514" s="54"/>
      <c r="FJ1514" s="54"/>
      <c r="FK1514" s="54"/>
      <c r="FL1514" s="54"/>
      <c r="FM1514" s="54"/>
      <c r="FN1514" s="54"/>
      <c r="FO1514" s="54"/>
      <c r="FP1514" s="54"/>
      <c r="FQ1514" s="54"/>
      <c r="FR1514" s="54"/>
      <c r="FS1514" s="54"/>
      <c r="FT1514" s="54"/>
      <c r="FU1514" s="54"/>
      <c r="FV1514" s="54"/>
      <c r="FW1514" s="54"/>
      <c r="FX1514" s="54"/>
      <c r="FY1514" s="54"/>
      <c r="FZ1514" s="54"/>
      <c r="GA1514" s="54"/>
      <c r="GB1514" s="54"/>
      <c r="GC1514" s="54"/>
      <c r="GD1514" s="54"/>
      <c r="GE1514" s="54"/>
      <c r="GF1514" s="54"/>
      <c r="GG1514" s="54"/>
      <c r="GH1514" s="54"/>
      <c r="GI1514" s="54"/>
      <c r="GJ1514" s="54"/>
      <c r="GK1514" s="54"/>
      <c r="GL1514" s="54"/>
      <c r="GM1514" s="54"/>
      <c r="GN1514" s="54"/>
      <c r="GO1514" s="54"/>
      <c r="GP1514" s="54"/>
      <c r="GQ1514" s="54"/>
      <c r="GR1514" s="54"/>
      <c r="GS1514" s="54"/>
      <c r="GT1514" s="54"/>
      <c r="GU1514" s="54"/>
      <c r="GV1514" s="54"/>
      <c r="GW1514" s="54"/>
      <c r="GX1514" s="54"/>
      <c r="GY1514" s="54"/>
      <c r="GZ1514" s="54"/>
      <c r="HA1514" s="54"/>
      <c r="HB1514" s="54"/>
      <c r="HC1514" s="54"/>
      <c r="HD1514" s="54"/>
      <c r="HE1514" s="54"/>
      <c r="HF1514" s="54"/>
      <c r="HG1514" s="54"/>
      <c r="HH1514" s="54"/>
      <c r="HI1514" s="54"/>
      <c r="HJ1514" s="54"/>
      <c r="HK1514" s="54"/>
      <c r="HL1514" s="54"/>
      <c r="HM1514" s="54"/>
      <c r="HN1514" s="54"/>
      <c r="HO1514" s="54"/>
      <c r="HP1514" s="54"/>
      <c r="HQ1514" s="54"/>
      <c r="HR1514" s="54"/>
      <c r="HS1514" s="54"/>
      <c r="HT1514" s="54"/>
      <c r="HU1514" s="54"/>
      <c r="HV1514" s="54"/>
      <c r="HW1514" s="54"/>
      <c r="HX1514" s="54"/>
      <c r="HY1514" s="54"/>
      <c r="HZ1514" s="54"/>
      <c r="IA1514" s="54"/>
      <c r="IB1514" s="54"/>
      <c r="IC1514" s="54"/>
      <c r="ID1514" s="54"/>
      <c r="IE1514" s="54"/>
      <c r="IF1514" s="54"/>
      <c r="IG1514" s="54"/>
      <c r="IH1514" s="54"/>
      <c r="II1514" s="54"/>
      <c r="IJ1514" s="54"/>
      <c r="IK1514" s="54"/>
      <c r="IL1514" s="54"/>
      <c r="IM1514" s="54"/>
      <c r="IN1514" s="54"/>
      <c r="IO1514" s="54"/>
      <c r="IP1514" s="54"/>
      <c r="IQ1514" s="54"/>
      <c r="IR1514" s="54"/>
      <c r="IS1514" s="54"/>
      <c r="IT1514" s="54"/>
      <c r="IU1514" s="54"/>
      <c r="IV1514" s="54"/>
      <c r="IW1514" s="54"/>
      <c r="IX1514" s="54"/>
      <c r="IY1514" s="54"/>
      <c r="IZ1514" s="54"/>
      <c r="JA1514" s="16"/>
      <c r="JB1514" s="16"/>
      <c r="JC1514" s="16"/>
      <c r="JD1514" s="16"/>
    </row>
    <row r="1515" spans="1:264" s="6" customFormat="1" x14ac:dyDescent="0.25">
      <c r="A1515" s="55">
        <v>1511</v>
      </c>
      <c r="B1515" s="56">
        <f>ESTUDIANTES!B1515</f>
        <v>0</v>
      </c>
      <c r="C1515" s="56">
        <f>ESTUDIANTES!C1515</f>
        <v>0</v>
      </c>
      <c r="D1515" s="97">
        <f>ESTUDIANTES!D1515</f>
        <v>0</v>
      </c>
      <c r="E1515" s="97"/>
      <c r="F1515" s="97"/>
      <c r="G1515" s="97"/>
      <c r="H1515" s="57">
        <f>ESTUDIANTES!H1515</f>
        <v>0</v>
      </c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  <c r="T1515" s="54"/>
      <c r="U1515" s="54"/>
      <c r="V1515" s="54"/>
      <c r="W1515" s="54"/>
      <c r="X1515" s="54"/>
      <c r="Y1515" s="54"/>
      <c r="Z1515" s="54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  <c r="AL1515" s="54"/>
      <c r="AM1515" s="54"/>
      <c r="AN1515" s="54"/>
      <c r="AO1515" s="54"/>
      <c r="AP1515" s="54"/>
      <c r="AQ1515" s="54"/>
      <c r="AR1515" s="54"/>
      <c r="AS1515" s="54"/>
      <c r="AT1515" s="54"/>
      <c r="AU1515" s="54"/>
      <c r="AV1515" s="54"/>
      <c r="AW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4"/>
      <c r="BI1515" s="54"/>
      <c r="BJ1515" s="54"/>
      <c r="BK1515" s="54"/>
      <c r="BL1515" s="54"/>
      <c r="BM1515" s="54"/>
      <c r="BN1515" s="54"/>
      <c r="BO1515" s="54"/>
      <c r="BP1515" s="54"/>
      <c r="BQ1515" s="54"/>
      <c r="BR1515" s="54"/>
      <c r="BS1515" s="54"/>
      <c r="BT1515" s="54"/>
      <c r="BU1515" s="54"/>
      <c r="BV1515" s="54"/>
      <c r="BW1515" s="54"/>
      <c r="BX1515" s="54"/>
      <c r="BY1515" s="54"/>
      <c r="BZ1515" s="54"/>
      <c r="CA1515" s="54"/>
      <c r="CB1515" s="54"/>
      <c r="CC1515" s="54"/>
      <c r="CD1515" s="54"/>
      <c r="CE1515" s="54"/>
      <c r="CF1515" s="54"/>
      <c r="CG1515" s="54"/>
      <c r="CH1515" s="54"/>
      <c r="CI1515" s="54"/>
      <c r="CJ1515" s="54"/>
      <c r="CK1515" s="54"/>
      <c r="CL1515" s="54"/>
      <c r="CM1515" s="54"/>
      <c r="CN1515" s="54"/>
      <c r="CO1515" s="54"/>
      <c r="CP1515" s="54"/>
      <c r="CQ1515" s="54"/>
      <c r="CR1515" s="54"/>
      <c r="CS1515" s="54"/>
      <c r="CT1515" s="54"/>
      <c r="CU1515" s="54"/>
      <c r="CV1515" s="54"/>
      <c r="CW1515" s="54"/>
      <c r="CX1515" s="54"/>
      <c r="CY1515" s="54"/>
      <c r="CZ1515" s="54"/>
      <c r="DA1515" s="54"/>
      <c r="DB1515" s="54"/>
      <c r="DC1515" s="54"/>
      <c r="DD1515" s="54"/>
      <c r="DE1515" s="54"/>
      <c r="DF1515" s="54"/>
      <c r="DG1515" s="54"/>
      <c r="DH1515" s="54"/>
      <c r="DI1515" s="54"/>
      <c r="DJ1515" s="54"/>
      <c r="DK1515" s="54"/>
      <c r="DL1515" s="54"/>
      <c r="DM1515" s="54"/>
      <c r="DN1515" s="54"/>
      <c r="DO1515" s="54"/>
      <c r="DP1515" s="54"/>
      <c r="DQ1515" s="54"/>
      <c r="DR1515" s="54"/>
      <c r="DS1515" s="54"/>
      <c r="DT1515" s="54"/>
      <c r="DU1515" s="54"/>
      <c r="DV1515" s="54"/>
      <c r="DW1515" s="54"/>
      <c r="DX1515" s="54"/>
      <c r="DY1515" s="54"/>
      <c r="DZ1515" s="54"/>
      <c r="EA1515" s="54"/>
      <c r="EB1515" s="54"/>
      <c r="EC1515" s="54"/>
      <c r="ED1515" s="54"/>
      <c r="EE1515" s="54"/>
      <c r="EF1515" s="54"/>
      <c r="EG1515" s="54"/>
      <c r="EH1515" s="54"/>
      <c r="EI1515" s="54"/>
      <c r="EJ1515" s="54"/>
      <c r="EK1515" s="54"/>
      <c r="EL1515" s="54"/>
      <c r="EM1515" s="54"/>
      <c r="EN1515" s="54"/>
      <c r="EO1515" s="54"/>
      <c r="EP1515" s="54"/>
      <c r="EQ1515" s="54"/>
      <c r="ER1515" s="54"/>
      <c r="ES1515" s="54"/>
      <c r="ET1515" s="54"/>
      <c r="EU1515" s="54"/>
      <c r="EV1515" s="54"/>
      <c r="EW1515" s="54"/>
      <c r="EX1515" s="54"/>
      <c r="EY1515" s="54"/>
      <c r="EZ1515" s="54"/>
      <c r="FA1515" s="54"/>
      <c r="FB1515" s="54"/>
      <c r="FC1515" s="54"/>
      <c r="FD1515" s="54"/>
      <c r="FE1515" s="54"/>
      <c r="FF1515" s="54"/>
      <c r="FG1515" s="54"/>
      <c r="FH1515" s="54"/>
      <c r="FI1515" s="54"/>
      <c r="FJ1515" s="54"/>
      <c r="FK1515" s="54"/>
      <c r="FL1515" s="54"/>
      <c r="FM1515" s="54"/>
      <c r="FN1515" s="54"/>
      <c r="FO1515" s="54"/>
      <c r="FP1515" s="54"/>
      <c r="FQ1515" s="54"/>
      <c r="FR1515" s="54"/>
      <c r="FS1515" s="54"/>
      <c r="FT1515" s="54"/>
      <c r="FU1515" s="54"/>
      <c r="FV1515" s="54"/>
      <c r="FW1515" s="54"/>
      <c r="FX1515" s="54"/>
      <c r="FY1515" s="54"/>
      <c r="FZ1515" s="54"/>
      <c r="GA1515" s="54"/>
      <c r="GB1515" s="54"/>
      <c r="GC1515" s="54"/>
      <c r="GD1515" s="54"/>
      <c r="GE1515" s="54"/>
      <c r="GF1515" s="54"/>
      <c r="GG1515" s="54"/>
      <c r="GH1515" s="54"/>
      <c r="GI1515" s="54"/>
      <c r="GJ1515" s="54"/>
      <c r="GK1515" s="54"/>
      <c r="GL1515" s="54"/>
      <c r="GM1515" s="54"/>
      <c r="GN1515" s="54"/>
      <c r="GO1515" s="54"/>
      <c r="GP1515" s="54"/>
      <c r="GQ1515" s="54"/>
      <c r="GR1515" s="54"/>
      <c r="GS1515" s="54"/>
      <c r="GT1515" s="54"/>
      <c r="GU1515" s="54"/>
      <c r="GV1515" s="54"/>
      <c r="GW1515" s="54"/>
      <c r="GX1515" s="54"/>
      <c r="GY1515" s="54"/>
      <c r="GZ1515" s="54"/>
      <c r="HA1515" s="54"/>
      <c r="HB1515" s="54"/>
      <c r="HC1515" s="54"/>
      <c r="HD1515" s="54"/>
      <c r="HE1515" s="54"/>
      <c r="HF1515" s="54"/>
      <c r="HG1515" s="54"/>
      <c r="HH1515" s="54"/>
      <c r="HI1515" s="54"/>
      <c r="HJ1515" s="54"/>
      <c r="HK1515" s="54"/>
      <c r="HL1515" s="54"/>
      <c r="HM1515" s="54"/>
      <c r="HN1515" s="54"/>
      <c r="HO1515" s="54"/>
      <c r="HP1515" s="54"/>
      <c r="HQ1515" s="54"/>
      <c r="HR1515" s="54"/>
      <c r="HS1515" s="54"/>
      <c r="HT1515" s="54"/>
      <c r="HU1515" s="54"/>
      <c r="HV1515" s="54"/>
      <c r="HW1515" s="54"/>
      <c r="HX1515" s="54"/>
      <c r="HY1515" s="54"/>
      <c r="HZ1515" s="54"/>
      <c r="IA1515" s="54"/>
      <c r="IB1515" s="54"/>
      <c r="IC1515" s="54"/>
      <c r="ID1515" s="54"/>
      <c r="IE1515" s="54"/>
      <c r="IF1515" s="54"/>
      <c r="IG1515" s="54"/>
      <c r="IH1515" s="54"/>
      <c r="II1515" s="54"/>
      <c r="IJ1515" s="54"/>
      <c r="IK1515" s="54"/>
      <c r="IL1515" s="54"/>
      <c r="IM1515" s="54"/>
      <c r="IN1515" s="54"/>
      <c r="IO1515" s="54"/>
      <c r="IP1515" s="54"/>
      <c r="IQ1515" s="54"/>
      <c r="IR1515" s="54"/>
      <c r="IS1515" s="54"/>
      <c r="IT1515" s="54"/>
      <c r="IU1515" s="54"/>
      <c r="IV1515" s="54"/>
      <c r="IW1515" s="54"/>
      <c r="IX1515" s="54"/>
      <c r="IY1515" s="54"/>
      <c r="IZ1515" s="54"/>
      <c r="JA1515" s="16"/>
      <c r="JB1515" s="16"/>
      <c r="JC1515" s="16"/>
      <c r="JD1515" s="16"/>
    </row>
    <row r="1516" spans="1:264" s="6" customFormat="1" x14ac:dyDescent="0.25">
      <c r="A1516" s="55">
        <v>1512</v>
      </c>
      <c r="B1516" s="56">
        <f>ESTUDIANTES!B1516</f>
        <v>0</v>
      </c>
      <c r="C1516" s="56">
        <f>ESTUDIANTES!C1516</f>
        <v>0</v>
      </c>
      <c r="D1516" s="97">
        <f>ESTUDIANTES!D1516</f>
        <v>0</v>
      </c>
      <c r="E1516" s="97"/>
      <c r="F1516" s="97"/>
      <c r="G1516" s="97"/>
      <c r="H1516" s="57">
        <f>ESTUDIANTES!H1516</f>
        <v>0</v>
      </c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  <c r="T1516" s="54"/>
      <c r="U1516" s="54"/>
      <c r="V1516" s="54"/>
      <c r="W1516" s="54"/>
      <c r="X1516" s="54"/>
      <c r="Y1516" s="54"/>
      <c r="Z1516" s="54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  <c r="AL1516" s="54"/>
      <c r="AM1516" s="54"/>
      <c r="AN1516" s="54"/>
      <c r="AO1516" s="54"/>
      <c r="AP1516" s="54"/>
      <c r="AQ1516" s="54"/>
      <c r="AR1516" s="54"/>
      <c r="AS1516" s="54"/>
      <c r="AT1516" s="54"/>
      <c r="AU1516" s="54"/>
      <c r="AV1516" s="54"/>
      <c r="AW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4"/>
      <c r="BI1516" s="54"/>
      <c r="BJ1516" s="54"/>
      <c r="BK1516" s="54"/>
      <c r="BL1516" s="54"/>
      <c r="BM1516" s="54"/>
      <c r="BN1516" s="54"/>
      <c r="BO1516" s="54"/>
      <c r="BP1516" s="54"/>
      <c r="BQ1516" s="54"/>
      <c r="BR1516" s="54"/>
      <c r="BS1516" s="54"/>
      <c r="BT1516" s="54"/>
      <c r="BU1516" s="54"/>
      <c r="BV1516" s="54"/>
      <c r="BW1516" s="54"/>
      <c r="BX1516" s="54"/>
      <c r="BY1516" s="54"/>
      <c r="BZ1516" s="54"/>
      <c r="CA1516" s="54"/>
      <c r="CB1516" s="54"/>
      <c r="CC1516" s="54"/>
      <c r="CD1516" s="54"/>
      <c r="CE1516" s="54"/>
      <c r="CF1516" s="54"/>
      <c r="CG1516" s="54"/>
      <c r="CH1516" s="54"/>
      <c r="CI1516" s="54"/>
      <c r="CJ1516" s="54"/>
      <c r="CK1516" s="54"/>
      <c r="CL1516" s="54"/>
      <c r="CM1516" s="54"/>
      <c r="CN1516" s="54"/>
      <c r="CO1516" s="54"/>
      <c r="CP1516" s="54"/>
      <c r="CQ1516" s="54"/>
      <c r="CR1516" s="54"/>
      <c r="CS1516" s="54"/>
      <c r="CT1516" s="54"/>
      <c r="CU1516" s="54"/>
      <c r="CV1516" s="54"/>
      <c r="CW1516" s="54"/>
      <c r="CX1516" s="54"/>
      <c r="CY1516" s="54"/>
      <c r="CZ1516" s="54"/>
      <c r="DA1516" s="54"/>
      <c r="DB1516" s="54"/>
      <c r="DC1516" s="54"/>
      <c r="DD1516" s="54"/>
      <c r="DE1516" s="54"/>
      <c r="DF1516" s="54"/>
      <c r="DG1516" s="54"/>
      <c r="DH1516" s="54"/>
      <c r="DI1516" s="54"/>
      <c r="DJ1516" s="54"/>
      <c r="DK1516" s="54"/>
      <c r="DL1516" s="54"/>
      <c r="DM1516" s="54"/>
      <c r="DN1516" s="54"/>
      <c r="DO1516" s="54"/>
      <c r="DP1516" s="54"/>
      <c r="DQ1516" s="54"/>
      <c r="DR1516" s="54"/>
      <c r="DS1516" s="54"/>
      <c r="DT1516" s="54"/>
      <c r="DU1516" s="54"/>
      <c r="DV1516" s="54"/>
      <c r="DW1516" s="54"/>
      <c r="DX1516" s="54"/>
      <c r="DY1516" s="54"/>
      <c r="DZ1516" s="54"/>
      <c r="EA1516" s="54"/>
      <c r="EB1516" s="54"/>
      <c r="EC1516" s="54"/>
      <c r="ED1516" s="54"/>
      <c r="EE1516" s="54"/>
      <c r="EF1516" s="54"/>
      <c r="EG1516" s="54"/>
      <c r="EH1516" s="54"/>
      <c r="EI1516" s="54"/>
      <c r="EJ1516" s="54"/>
      <c r="EK1516" s="54"/>
      <c r="EL1516" s="54"/>
      <c r="EM1516" s="54"/>
      <c r="EN1516" s="54"/>
      <c r="EO1516" s="54"/>
      <c r="EP1516" s="54"/>
      <c r="EQ1516" s="54"/>
      <c r="ER1516" s="54"/>
      <c r="ES1516" s="54"/>
      <c r="ET1516" s="54"/>
      <c r="EU1516" s="54"/>
      <c r="EV1516" s="54"/>
      <c r="EW1516" s="54"/>
      <c r="EX1516" s="54"/>
      <c r="EY1516" s="54"/>
      <c r="EZ1516" s="54"/>
      <c r="FA1516" s="54"/>
      <c r="FB1516" s="54"/>
      <c r="FC1516" s="54"/>
      <c r="FD1516" s="54"/>
      <c r="FE1516" s="54"/>
      <c r="FF1516" s="54"/>
      <c r="FG1516" s="54"/>
      <c r="FH1516" s="54"/>
      <c r="FI1516" s="54"/>
      <c r="FJ1516" s="54"/>
      <c r="FK1516" s="54"/>
      <c r="FL1516" s="54"/>
      <c r="FM1516" s="54"/>
      <c r="FN1516" s="54"/>
      <c r="FO1516" s="54"/>
      <c r="FP1516" s="54"/>
      <c r="FQ1516" s="54"/>
      <c r="FR1516" s="54"/>
      <c r="FS1516" s="54"/>
      <c r="FT1516" s="54"/>
      <c r="FU1516" s="54"/>
      <c r="FV1516" s="54"/>
      <c r="FW1516" s="54"/>
      <c r="FX1516" s="54"/>
      <c r="FY1516" s="54"/>
      <c r="FZ1516" s="54"/>
      <c r="GA1516" s="54"/>
      <c r="GB1516" s="54"/>
      <c r="GC1516" s="54"/>
      <c r="GD1516" s="54"/>
      <c r="GE1516" s="54"/>
      <c r="GF1516" s="54"/>
      <c r="GG1516" s="54"/>
      <c r="GH1516" s="54"/>
      <c r="GI1516" s="54"/>
      <c r="GJ1516" s="54"/>
      <c r="GK1516" s="54"/>
      <c r="GL1516" s="54"/>
      <c r="GM1516" s="54"/>
      <c r="GN1516" s="54"/>
      <c r="GO1516" s="54"/>
      <c r="GP1516" s="54"/>
      <c r="GQ1516" s="54"/>
      <c r="GR1516" s="54"/>
      <c r="GS1516" s="54"/>
      <c r="GT1516" s="54"/>
      <c r="GU1516" s="54"/>
      <c r="GV1516" s="54"/>
      <c r="GW1516" s="54"/>
      <c r="GX1516" s="54"/>
      <c r="GY1516" s="54"/>
      <c r="GZ1516" s="54"/>
      <c r="HA1516" s="54"/>
      <c r="HB1516" s="54"/>
      <c r="HC1516" s="54"/>
      <c r="HD1516" s="54"/>
      <c r="HE1516" s="54"/>
      <c r="HF1516" s="54"/>
      <c r="HG1516" s="54"/>
      <c r="HH1516" s="54"/>
      <c r="HI1516" s="54"/>
      <c r="HJ1516" s="54"/>
      <c r="HK1516" s="54"/>
      <c r="HL1516" s="54"/>
      <c r="HM1516" s="54"/>
      <c r="HN1516" s="54"/>
      <c r="HO1516" s="54"/>
      <c r="HP1516" s="54"/>
      <c r="HQ1516" s="54"/>
      <c r="HR1516" s="54"/>
      <c r="HS1516" s="54"/>
      <c r="HT1516" s="54"/>
      <c r="HU1516" s="54"/>
      <c r="HV1516" s="54"/>
      <c r="HW1516" s="54"/>
      <c r="HX1516" s="54"/>
      <c r="HY1516" s="54"/>
      <c r="HZ1516" s="54"/>
      <c r="IA1516" s="54"/>
      <c r="IB1516" s="54"/>
      <c r="IC1516" s="54"/>
      <c r="ID1516" s="54"/>
      <c r="IE1516" s="54"/>
      <c r="IF1516" s="54"/>
      <c r="IG1516" s="54"/>
      <c r="IH1516" s="54"/>
      <c r="II1516" s="54"/>
      <c r="IJ1516" s="54"/>
      <c r="IK1516" s="54"/>
      <c r="IL1516" s="54"/>
      <c r="IM1516" s="54"/>
      <c r="IN1516" s="54"/>
      <c r="IO1516" s="54"/>
      <c r="IP1516" s="54"/>
      <c r="IQ1516" s="54"/>
      <c r="IR1516" s="54"/>
      <c r="IS1516" s="54"/>
      <c r="IT1516" s="54"/>
      <c r="IU1516" s="54"/>
      <c r="IV1516" s="54"/>
      <c r="IW1516" s="54"/>
      <c r="IX1516" s="54"/>
      <c r="IY1516" s="54"/>
      <c r="IZ1516" s="54"/>
      <c r="JA1516" s="16"/>
      <c r="JB1516" s="16"/>
      <c r="JC1516" s="16"/>
      <c r="JD1516" s="16"/>
    </row>
    <row r="1517" spans="1:264" s="6" customFormat="1" x14ac:dyDescent="0.25">
      <c r="A1517" s="55">
        <v>1513</v>
      </c>
      <c r="B1517" s="56">
        <f>ESTUDIANTES!B1517</f>
        <v>0</v>
      </c>
      <c r="C1517" s="56">
        <f>ESTUDIANTES!C1517</f>
        <v>0</v>
      </c>
      <c r="D1517" s="97">
        <f>ESTUDIANTES!D1517</f>
        <v>0</v>
      </c>
      <c r="E1517" s="97"/>
      <c r="F1517" s="97"/>
      <c r="G1517" s="97"/>
      <c r="H1517" s="57">
        <f>ESTUDIANTES!H1517</f>
        <v>0</v>
      </c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  <c r="T1517" s="54"/>
      <c r="U1517" s="54"/>
      <c r="V1517" s="54"/>
      <c r="W1517" s="54"/>
      <c r="X1517" s="54"/>
      <c r="Y1517" s="54"/>
      <c r="Z1517" s="54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  <c r="AL1517" s="54"/>
      <c r="AM1517" s="54"/>
      <c r="AN1517" s="54"/>
      <c r="AO1517" s="54"/>
      <c r="AP1517" s="54"/>
      <c r="AQ1517" s="54"/>
      <c r="AR1517" s="54"/>
      <c r="AS1517" s="54"/>
      <c r="AT1517" s="54"/>
      <c r="AU1517" s="54"/>
      <c r="AV1517" s="54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  <c r="BM1517" s="54"/>
      <c r="BN1517" s="54"/>
      <c r="BO1517" s="54"/>
      <c r="BP1517" s="54"/>
      <c r="BQ1517" s="54"/>
      <c r="BR1517" s="54"/>
      <c r="BS1517" s="54"/>
      <c r="BT1517" s="54"/>
      <c r="BU1517" s="54"/>
      <c r="BV1517" s="54"/>
      <c r="BW1517" s="54"/>
      <c r="BX1517" s="54"/>
      <c r="BY1517" s="54"/>
      <c r="BZ1517" s="54"/>
      <c r="CA1517" s="54"/>
      <c r="CB1517" s="54"/>
      <c r="CC1517" s="54"/>
      <c r="CD1517" s="54"/>
      <c r="CE1517" s="54"/>
      <c r="CF1517" s="54"/>
      <c r="CG1517" s="54"/>
      <c r="CH1517" s="54"/>
      <c r="CI1517" s="54"/>
      <c r="CJ1517" s="54"/>
      <c r="CK1517" s="54"/>
      <c r="CL1517" s="54"/>
      <c r="CM1517" s="54"/>
      <c r="CN1517" s="54"/>
      <c r="CO1517" s="54"/>
      <c r="CP1517" s="54"/>
      <c r="CQ1517" s="54"/>
      <c r="CR1517" s="54"/>
      <c r="CS1517" s="54"/>
      <c r="CT1517" s="54"/>
      <c r="CU1517" s="54"/>
      <c r="CV1517" s="54"/>
      <c r="CW1517" s="54"/>
      <c r="CX1517" s="54"/>
      <c r="CY1517" s="54"/>
      <c r="CZ1517" s="54"/>
      <c r="DA1517" s="54"/>
      <c r="DB1517" s="54"/>
      <c r="DC1517" s="54"/>
      <c r="DD1517" s="54"/>
      <c r="DE1517" s="54"/>
      <c r="DF1517" s="54"/>
      <c r="DG1517" s="54"/>
      <c r="DH1517" s="54"/>
      <c r="DI1517" s="54"/>
      <c r="DJ1517" s="54"/>
      <c r="DK1517" s="54"/>
      <c r="DL1517" s="54"/>
      <c r="DM1517" s="54"/>
      <c r="DN1517" s="54"/>
      <c r="DO1517" s="54"/>
      <c r="DP1517" s="54"/>
      <c r="DQ1517" s="54"/>
      <c r="DR1517" s="54"/>
      <c r="DS1517" s="54"/>
      <c r="DT1517" s="54"/>
      <c r="DU1517" s="54"/>
      <c r="DV1517" s="54"/>
      <c r="DW1517" s="54"/>
      <c r="DX1517" s="54"/>
      <c r="DY1517" s="54"/>
      <c r="DZ1517" s="54"/>
      <c r="EA1517" s="54"/>
      <c r="EB1517" s="54"/>
      <c r="EC1517" s="54"/>
      <c r="ED1517" s="54"/>
      <c r="EE1517" s="54"/>
      <c r="EF1517" s="54"/>
      <c r="EG1517" s="54"/>
      <c r="EH1517" s="54"/>
      <c r="EI1517" s="54"/>
      <c r="EJ1517" s="54"/>
      <c r="EK1517" s="54"/>
      <c r="EL1517" s="54"/>
      <c r="EM1517" s="54"/>
      <c r="EN1517" s="54"/>
      <c r="EO1517" s="54"/>
      <c r="EP1517" s="54"/>
      <c r="EQ1517" s="54"/>
      <c r="ER1517" s="54"/>
      <c r="ES1517" s="54"/>
      <c r="ET1517" s="54"/>
      <c r="EU1517" s="54"/>
      <c r="EV1517" s="54"/>
      <c r="EW1517" s="54"/>
      <c r="EX1517" s="54"/>
      <c r="EY1517" s="54"/>
      <c r="EZ1517" s="54"/>
      <c r="FA1517" s="54"/>
      <c r="FB1517" s="54"/>
      <c r="FC1517" s="54"/>
      <c r="FD1517" s="54"/>
      <c r="FE1517" s="54"/>
      <c r="FF1517" s="54"/>
      <c r="FG1517" s="54"/>
      <c r="FH1517" s="54"/>
      <c r="FI1517" s="54"/>
      <c r="FJ1517" s="54"/>
      <c r="FK1517" s="54"/>
      <c r="FL1517" s="54"/>
      <c r="FM1517" s="54"/>
      <c r="FN1517" s="54"/>
      <c r="FO1517" s="54"/>
      <c r="FP1517" s="54"/>
      <c r="FQ1517" s="54"/>
      <c r="FR1517" s="54"/>
      <c r="FS1517" s="54"/>
      <c r="FT1517" s="54"/>
      <c r="FU1517" s="54"/>
      <c r="FV1517" s="54"/>
      <c r="FW1517" s="54"/>
      <c r="FX1517" s="54"/>
      <c r="FY1517" s="54"/>
      <c r="FZ1517" s="54"/>
      <c r="GA1517" s="54"/>
      <c r="GB1517" s="54"/>
      <c r="GC1517" s="54"/>
      <c r="GD1517" s="54"/>
      <c r="GE1517" s="54"/>
      <c r="GF1517" s="54"/>
      <c r="GG1517" s="54"/>
      <c r="GH1517" s="54"/>
      <c r="GI1517" s="54"/>
      <c r="GJ1517" s="54"/>
      <c r="GK1517" s="54"/>
      <c r="GL1517" s="54"/>
      <c r="GM1517" s="54"/>
      <c r="GN1517" s="54"/>
      <c r="GO1517" s="54"/>
      <c r="GP1517" s="54"/>
      <c r="GQ1517" s="54"/>
      <c r="GR1517" s="54"/>
      <c r="GS1517" s="54"/>
      <c r="GT1517" s="54"/>
      <c r="GU1517" s="54"/>
      <c r="GV1517" s="54"/>
      <c r="GW1517" s="54"/>
      <c r="GX1517" s="54"/>
      <c r="GY1517" s="54"/>
      <c r="GZ1517" s="54"/>
      <c r="HA1517" s="54"/>
      <c r="HB1517" s="54"/>
      <c r="HC1517" s="54"/>
      <c r="HD1517" s="54"/>
      <c r="HE1517" s="54"/>
      <c r="HF1517" s="54"/>
      <c r="HG1517" s="54"/>
      <c r="HH1517" s="54"/>
      <c r="HI1517" s="54"/>
      <c r="HJ1517" s="54"/>
      <c r="HK1517" s="54"/>
      <c r="HL1517" s="54"/>
      <c r="HM1517" s="54"/>
      <c r="HN1517" s="54"/>
      <c r="HO1517" s="54"/>
      <c r="HP1517" s="54"/>
      <c r="HQ1517" s="54"/>
      <c r="HR1517" s="54"/>
      <c r="HS1517" s="54"/>
      <c r="HT1517" s="54"/>
      <c r="HU1517" s="54"/>
      <c r="HV1517" s="54"/>
      <c r="HW1517" s="54"/>
      <c r="HX1517" s="54"/>
      <c r="HY1517" s="54"/>
      <c r="HZ1517" s="54"/>
      <c r="IA1517" s="54"/>
      <c r="IB1517" s="54"/>
      <c r="IC1517" s="54"/>
      <c r="ID1517" s="54"/>
      <c r="IE1517" s="54"/>
      <c r="IF1517" s="54"/>
      <c r="IG1517" s="54"/>
      <c r="IH1517" s="54"/>
      <c r="II1517" s="54"/>
      <c r="IJ1517" s="54"/>
      <c r="IK1517" s="54"/>
      <c r="IL1517" s="54"/>
      <c r="IM1517" s="54"/>
      <c r="IN1517" s="54"/>
      <c r="IO1517" s="54"/>
      <c r="IP1517" s="54"/>
      <c r="IQ1517" s="54"/>
      <c r="IR1517" s="54"/>
      <c r="IS1517" s="54"/>
      <c r="IT1517" s="54"/>
      <c r="IU1517" s="54"/>
      <c r="IV1517" s="54"/>
      <c r="IW1517" s="54"/>
      <c r="IX1517" s="54"/>
      <c r="IY1517" s="54"/>
      <c r="IZ1517" s="54"/>
      <c r="JA1517" s="16"/>
      <c r="JB1517" s="16"/>
      <c r="JC1517" s="16"/>
      <c r="JD1517" s="16"/>
    </row>
    <row r="1518" spans="1:264" s="6" customFormat="1" x14ac:dyDescent="0.25">
      <c r="A1518" s="55">
        <v>1514</v>
      </c>
      <c r="B1518" s="56">
        <f>ESTUDIANTES!B1518</f>
        <v>0</v>
      </c>
      <c r="C1518" s="56">
        <f>ESTUDIANTES!C1518</f>
        <v>0</v>
      </c>
      <c r="D1518" s="97">
        <f>ESTUDIANTES!D1518</f>
        <v>0</v>
      </c>
      <c r="E1518" s="97"/>
      <c r="F1518" s="97"/>
      <c r="G1518" s="97"/>
      <c r="H1518" s="57">
        <f>ESTUDIANTES!H1518</f>
        <v>0</v>
      </c>
      <c r="I1518" s="54"/>
      <c r="J1518" s="54"/>
      <c r="K1518" s="54"/>
      <c r="L1518" s="54"/>
      <c r="M1518" s="54"/>
      <c r="N1518" s="54"/>
      <c r="O1518" s="54"/>
      <c r="P1518" s="54"/>
      <c r="Q1518" s="54"/>
      <c r="R1518" s="54"/>
      <c r="S1518" s="54"/>
      <c r="T1518" s="54"/>
      <c r="U1518" s="54"/>
      <c r="V1518" s="54"/>
      <c r="W1518" s="54"/>
      <c r="X1518" s="54"/>
      <c r="Y1518" s="54"/>
      <c r="Z1518" s="54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  <c r="AL1518" s="54"/>
      <c r="AM1518" s="54"/>
      <c r="AN1518" s="54"/>
      <c r="AO1518" s="54"/>
      <c r="AP1518" s="54"/>
      <c r="AQ1518" s="54"/>
      <c r="AR1518" s="54"/>
      <c r="AS1518" s="54"/>
      <c r="AT1518" s="54"/>
      <c r="AU1518" s="54"/>
      <c r="AV1518" s="54"/>
      <c r="AW1518" s="54"/>
      <c r="AX1518" s="54"/>
      <c r="AY1518" s="54"/>
      <c r="AZ1518" s="54"/>
      <c r="BA1518" s="54"/>
      <c r="BB1518" s="54"/>
      <c r="BC1518" s="54"/>
      <c r="BD1518" s="54"/>
      <c r="BE1518" s="54"/>
      <c r="BF1518" s="54"/>
      <c r="BG1518" s="54"/>
      <c r="BH1518" s="54"/>
      <c r="BI1518" s="54"/>
      <c r="BJ1518" s="54"/>
      <c r="BK1518" s="54"/>
      <c r="BL1518" s="54"/>
      <c r="BM1518" s="54"/>
      <c r="BN1518" s="54"/>
      <c r="BO1518" s="54"/>
      <c r="BP1518" s="54"/>
      <c r="BQ1518" s="54"/>
      <c r="BR1518" s="54"/>
      <c r="BS1518" s="54"/>
      <c r="BT1518" s="54"/>
      <c r="BU1518" s="54"/>
      <c r="BV1518" s="54"/>
      <c r="BW1518" s="54"/>
      <c r="BX1518" s="54"/>
      <c r="BY1518" s="54"/>
      <c r="BZ1518" s="54"/>
      <c r="CA1518" s="54"/>
      <c r="CB1518" s="54"/>
      <c r="CC1518" s="54"/>
      <c r="CD1518" s="54"/>
      <c r="CE1518" s="54"/>
      <c r="CF1518" s="54"/>
      <c r="CG1518" s="54"/>
      <c r="CH1518" s="54"/>
      <c r="CI1518" s="54"/>
      <c r="CJ1518" s="54"/>
      <c r="CK1518" s="54"/>
      <c r="CL1518" s="54"/>
      <c r="CM1518" s="54"/>
      <c r="CN1518" s="54"/>
      <c r="CO1518" s="54"/>
      <c r="CP1518" s="54"/>
      <c r="CQ1518" s="54"/>
      <c r="CR1518" s="54"/>
      <c r="CS1518" s="54"/>
      <c r="CT1518" s="54"/>
      <c r="CU1518" s="54"/>
      <c r="CV1518" s="54"/>
      <c r="CW1518" s="54"/>
      <c r="CX1518" s="54"/>
      <c r="CY1518" s="54"/>
      <c r="CZ1518" s="54"/>
      <c r="DA1518" s="54"/>
      <c r="DB1518" s="54"/>
      <c r="DC1518" s="54"/>
      <c r="DD1518" s="54"/>
      <c r="DE1518" s="54"/>
      <c r="DF1518" s="54"/>
      <c r="DG1518" s="54"/>
      <c r="DH1518" s="54"/>
      <c r="DI1518" s="54"/>
      <c r="DJ1518" s="54"/>
      <c r="DK1518" s="54"/>
      <c r="DL1518" s="54"/>
      <c r="DM1518" s="54"/>
      <c r="DN1518" s="54"/>
      <c r="DO1518" s="54"/>
      <c r="DP1518" s="54"/>
      <c r="DQ1518" s="54"/>
      <c r="DR1518" s="54"/>
      <c r="DS1518" s="54"/>
      <c r="DT1518" s="54"/>
      <c r="DU1518" s="54"/>
      <c r="DV1518" s="54"/>
      <c r="DW1518" s="54"/>
      <c r="DX1518" s="54"/>
      <c r="DY1518" s="54"/>
      <c r="DZ1518" s="54"/>
      <c r="EA1518" s="54"/>
      <c r="EB1518" s="54"/>
      <c r="EC1518" s="54"/>
      <c r="ED1518" s="54"/>
      <c r="EE1518" s="54"/>
      <c r="EF1518" s="54"/>
      <c r="EG1518" s="54"/>
      <c r="EH1518" s="54"/>
      <c r="EI1518" s="54"/>
      <c r="EJ1518" s="54"/>
      <c r="EK1518" s="54"/>
      <c r="EL1518" s="54"/>
      <c r="EM1518" s="54"/>
      <c r="EN1518" s="54"/>
      <c r="EO1518" s="54"/>
      <c r="EP1518" s="54"/>
      <c r="EQ1518" s="54"/>
      <c r="ER1518" s="54"/>
      <c r="ES1518" s="54"/>
      <c r="ET1518" s="54"/>
      <c r="EU1518" s="54"/>
      <c r="EV1518" s="54"/>
      <c r="EW1518" s="54"/>
      <c r="EX1518" s="54"/>
      <c r="EY1518" s="54"/>
      <c r="EZ1518" s="54"/>
      <c r="FA1518" s="54"/>
      <c r="FB1518" s="54"/>
      <c r="FC1518" s="54"/>
      <c r="FD1518" s="54"/>
      <c r="FE1518" s="54"/>
      <c r="FF1518" s="54"/>
      <c r="FG1518" s="54"/>
      <c r="FH1518" s="54"/>
      <c r="FI1518" s="54"/>
      <c r="FJ1518" s="54"/>
      <c r="FK1518" s="54"/>
      <c r="FL1518" s="54"/>
      <c r="FM1518" s="54"/>
      <c r="FN1518" s="54"/>
      <c r="FO1518" s="54"/>
      <c r="FP1518" s="54"/>
      <c r="FQ1518" s="54"/>
      <c r="FR1518" s="54"/>
      <c r="FS1518" s="54"/>
      <c r="FT1518" s="54"/>
      <c r="FU1518" s="54"/>
      <c r="FV1518" s="54"/>
      <c r="FW1518" s="54"/>
      <c r="FX1518" s="54"/>
      <c r="FY1518" s="54"/>
      <c r="FZ1518" s="54"/>
      <c r="GA1518" s="54"/>
      <c r="GB1518" s="54"/>
      <c r="GC1518" s="54"/>
      <c r="GD1518" s="54"/>
      <c r="GE1518" s="54"/>
      <c r="GF1518" s="54"/>
      <c r="GG1518" s="54"/>
      <c r="GH1518" s="54"/>
      <c r="GI1518" s="54"/>
      <c r="GJ1518" s="54"/>
      <c r="GK1518" s="54"/>
      <c r="GL1518" s="54"/>
      <c r="GM1518" s="54"/>
      <c r="GN1518" s="54"/>
      <c r="GO1518" s="54"/>
      <c r="GP1518" s="54"/>
      <c r="GQ1518" s="54"/>
      <c r="GR1518" s="54"/>
      <c r="GS1518" s="54"/>
      <c r="GT1518" s="54"/>
      <c r="GU1518" s="54"/>
      <c r="GV1518" s="54"/>
      <c r="GW1518" s="54"/>
      <c r="GX1518" s="54"/>
      <c r="GY1518" s="54"/>
      <c r="GZ1518" s="54"/>
      <c r="HA1518" s="54"/>
      <c r="HB1518" s="54"/>
      <c r="HC1518" s="54"/>
      <c r="HD1518" s="54"/>
      <c r="HE1518" s="54"/>
      <c r="HF1518" s="54"/>
      <c r="HG1518" s="54"/>
      <c r="HH1518" s="54"/>
      <c r="HI1518" s="54"/>
      <c r="HJ1518" s="54"/>
      <c r="HK1518" s="54"/>
      <c r="HL1518" s="54"/>
      <c r="HM1518" s="54"/>
      <c r="HN1518" s="54"/>
      <c r="HO1518" s="54"/>
      <c r="HP1518" s="54"/>
      <c r="HQ1518" s="54"/>
      <c r="HR1518" s="54"/>
      <c r="HS1518" s="54"/>
      <c r="HT1518" s="54"/>
      <c r="HU1518" s="54"/>
      <c r="HV1518" s="54"/>
      <c r="HW1518" s="54"/>
      <c r="HX1518" s="54"/>
      <c r="HY1518" s="54"/>
      <c r="HZ1518" s="54"/>
      <c r="IA1518" s="54"/>
      <c r="IB1518" s="54"/>
      <c r="IC1518" s="54"/>
      <c r="ID1518" s="54"/>
      <c r="IE1518" s="54"/>
      <c r="IF1518" s="54"/>
      <c r="IG1518" s="54"/>
      <c r="IH1518" s="54"/>
      <c r="II1518" s="54"/>
      <c r="IJ1518" s="54"/>
      <c r="IK1518" s="54"/>
      <c r="IL1518" s="54"/>
      <c r="IM1518" s="54"/>
      <c r="IN1518" s="54"/>
      <c r="IO1518" s="54"/>
      <c r="IP1518" s="54"/>
      <c r="IQ1518" s="54"/>
      <c r="IR1518" s="54"/>
      <c r="IS1518" s="54"/>
      <c r="IT1518" s="54"/>
      <c r="IU1518" s="54"/>
      <c r="IV1518" s="54"/>
      <c r="IW1518" s="54"/>
      <c r="IX1518" s="54"/>
      <c r="IY1518" s="54"/>
      <c r="IZ1518" s="54"/>
      <c r="JA1518" s="16"/>
      <c r="JB1518" s="16"/>
      <c r="JC1518" s="16"/>
      <c r="JD1518" s="16"/>
    </row>
    <row r="1519" spans="1:264" s="6" customFormat="1" x14ac:dyDescent="0.25">
      <c r="A1519" s="55">
        <v>1515</v>
      </c>
      <c r="B1519" s="56">
        <f>ESTUDIANTES!B1519</f>
        <v>0</v>
      </c>
      <c r="C1519" s="56">
        <f>ESTUDIANTES!C1519</f>
        <v>0</v>
      </c>
      <c r="D1519" s="97">
        <f>ESTUDIANTES!D1519</f>
        <v>0</v>
      </c>
      <c r="E1519" s="97"/>
      <c r="F1519" s="97"/>
      <c r="G1519" s="97"/>
      <c r="H1519" s="57">
        <f>ESTUDIANTES!H1519</f>
        <v>0</v>
      </c>
      <c r="I1519" s="54"/>
      <c r="J1519" s="54"/>
      <c r="K1519" s="54"/>
      <c r="L1519" s="54"/>
      <c r="M1519" s="54"/>
      <c r="N1519" s="54"/>
      <c r="O1519" s="54"/>
      <c r="P1519" s="54"/>
      <c r="Q1519" s="54"/>
      <c r="R1519" s="54"/>
      <c r="S1519" s="54"/>
      <c r="T1519" s="54"/>
      <c r="U1519" s="54"/>
      <c r="V1519" s="54"/>
      <c r="W1519" s="54"/>
      <c r="X1519" s="54"/>
      <c r="Y1519" s="54"/>
      <c r="Z1519" s="54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  <c r="AL1519" s="54"/>
      <c r="AM1519" s="54"/>
      <c r="AN1519" s="54"/>
      <c r="AO1519" s="54"/>
      <c r="AP1519" s="54"/>
      <c r="AQ1519" s="54"/>
      <c r="AR1519" s="54"/>
      <c r="AS1519" s="54"/>
      <c r="AT1519" s="54"/>
      <c r="AU1519" s="54"/>
      <c r="AV1519" s="54"/>
      <c r="AW1519" s="54"/>
      <c r="AX1519" s="54"/>
      <c r="AY1519" s="54"/>
      <c r="AZ1519" s="54"/>
      <c r="BA1519" s="54"/>
      <c r="BB1519" s="54"/>
      <c r="BC1519" s="54"/>
      <c r="BD1519" s="54"/>
      <c r="BE1519" s="54"/>
      <c r="BF1519" s="54"/>
      <c r="BG1519" s="54"/>
      <c r="BH1519" s="54"/>
      <c r="BI1519" s="54"/>
      <c r="BJ1519" s="54"/>
      <c r="BK1519" s="54"/>
      <c r="BL1519" s="54"/>
      <c r="BM1519" s="54"/>
      <c r="BN1519" s="54"/>
      <c r="BO1519" s="54"/>
      <c r="BP1519" s="54"/>
      <c r="BQ1519" s="54"/>
      <c r="BR1519" s="54"/>
      <c r="BS1519" s="54"/>
      <c r="BT1519" s="54"/>
      <c r="BU1519" s="54"/>
      <c r="BV1519" s="54"/>
      <c r="BW1519" s="54"/>
      <c r="BX1519" s="54"/>
      <c r="BY1519" s="54"/>
      <c r="BZ1519" s="54"/>
      <c r="CA1519" s="54"/>
      <c r="CB1519" s="54"/>
      <c r="CC1519" s="54"/>
      <c r="CD1519" s="54"/>
      <c r="CE1519" s="54"/>
      <c r="CF1519" s="54"/>
      <c r="CG1519" s="54"/>
      <c r="CH1519" s="54"/>
      <c r="CI1519" s="54"/>
      <c r="CJ1519" s="54"/>
      <c r="CK1519" s="54"/>
      <c r="CL1519" s="54"/>
      <c r="CM1519" s="54"/>
      <c r="CN1519" s="54"/>
      <c r="CO1519" s="54"/>
      <c r="CP1519" s="54"/>
      <c r="CQ1519" s="54"/>
      <c r="CR1519" s="54"/>
      <c r="CS1519" s="54"/>
      <c r="CT1519" s="54"/>
      <c r="CU1519" s="54"/>
      <c r="CV1519" s="54"/>
      <c r="CW1519" s="54"/>
      <c r="CX1519" s="54"/>
      <c r="CY1519" s="54"/>
      <c r="CZ1519" s="54"/>
      <c r="DA1519" s="54"/>
      <c r="DB1519" s="54"/>
      <c r="DC1519" s="54"/>
      <c r="DD1519" s="54"/>
      <c r="DE1519" s="54"/>
      <c r="DF1519" s="54"/>
      <c r="DG1519" s="54"/>
      <c r="DH1519" s="54"/>
      <c r="DI1519" s="54"/>
      <c r="DJ1519" s="54"/>
      <c r="DK1519" s="54"/>
      <c r="DL1519" s="54"/>
      <c r="DM1519" s="54"/>
      <c r="DN1519" s="54"/>
      <c r="DO1519" s="54"/>
      <c r="DP1519" s="54"/>
      <c r="DQ1519" s="54"/>
      <c r="DR1519" s="54"/>
      <c r="DS1519" s="54"/>
      <c r="DT1519" s="54"/>
      <c r="DU1519" s="54"/>
      <c r="DV1519" s="54"/>
      <c r="DW1519" s="54"/>
      <c r="DX1519" s="54"/>
      <c r="DY1519" s="54"/>
      <c r="DZ1519" s="54"/>
      <c r="EA1519" s="54"/>
      <c r="EB1519" s="54"/>
      <c r="EC1519" s="54"/>
      <c r="ED1519" s="54"/>
      <c r="EE1519" s="54"/>
      <c r="EF1519" s="54"/>
      <c r="EG1519" s="54"/>
      <c r="EH1519" s="54"/>
      <c r="EI1519" s="54"/>
      <c r="EJ1519" s="54"/>
      <c r="EK1519" s="54"/>
      <c r="EL1519" s="54"/>
      <c r="EM1519" s="54"/>
      <c r="EN1519" s="54"/>
      <c r="EO1519" s="54"/>
      <c r="EP1519" s="54"/>
      <c r="EQ1519" s="54"/>
      <c r="ER1519" s="54"/>
      <c r="ES1519" s="54"/>
      <c r="ET1519" s="54"/>
      <c r="EU1519" s="54"/>
      <c r="EV1519" s="54"/>
      <c r="EW1519" s="54"/>
      <c r="EX1519" s="54"/>
      <c r="EY1519" s="54"/>
      <c r="EZ1519" s="54"/>
      <c r="FA1519" s="54"/>
      <c r="FB1519" s="54"/>
      <c r="FC1519" s="54"/>
      <c r="FD1519" s="54"/>
      <c r="FE1519" s="54"/>
      <c r="FF1519" s="54"/>
      <c r="FG1519" s="54"/>
      <c r="FH1519" s="54"/>
      <c r="FI1519" s="54"/>
      <c r="FJ1519" s="54"/>
      <c r="FK1519" s="54"/>
      <c r="FL1519" s="54"/>
      <c r="FM1519" s="54"/>
      <c r="FN1519" s="54"/>
      <c r="FO1519" s="54"/>
      <c r="FP1519" s="54"/>
      <c r="FQ1519" s="54"/>
      <c r="FR1519" s="54"/>
      <c r="FS1519" s="54"/>
      <c r="FT1519" s="54"/>
      <c r="FU1519" s="54"/>
      <c r="FV1519" s="54"/>
      <c r="FW1519" s="54"/>
      <c r="FX1519" s="54"/>
      <c r="FY1519" s="54"/>
      <c r="FZ1519" s="54"/>
      <c r="GA1519" s="54"/>
      <c r="GB1519" s="54"/>
      <c r="GC1519" s="54"/>
      <c r="GD1519" s="54"/>
      <c r="GE1519" s="54"/>
      <c r="GF1519" s="54"/>
      <c r="GG1519" s="54"/>
      <c r="GH1519" s="54"/>
      <c r="GI1519" s="54"/>
      <c r="GJ1519" s="54"/>
      <c r="GK1519" s="54"/>
      <c r="GL1519" s="54"/>
      <c r="GM1519" s="54"/>
      <c r="GN1519" s="54"/>
      <c r="GO1519" s="54"/>
      <c r="GP1519" s="54"/>
      <c r="GQ1519" s="54"/>
      <c r="GR1519" s="54"/>
      <c r="GS1519" s="54"/>
      <c r="GT1519" s="54"/>
      <c r="GU1519" s="54"/>
      <c r="GV1519" s="54"/>
      <c r="GW1519" s="54"/>
      <c r="GX1519" s="54"/>
      <c r="GY1519" s="54"/>
      <c r="GZ1519" s="54"/>
      <c r="HA1519" s="54"/>
      <c r="HB1519" s="54"/>
      <c r="HC1519" s="54"/>
      <c r="HD1519" s="54"/>
      <c r="HE1519" s="54"/>
      <c r="HF1519" s="54"/>
      <c r="HG1519" s="54"/>
      <c r="HH1519" s="54"/>
      <c r="HI1519" s="54"/>
      <c r="HJ1519" s="54"/>
      <c r="HK1519" s="54"/>
      <c r="HL1519" s="54"/>
      <c r="HM1519" s="54"/>
      <c r="HN1519" s="54"/>
      <c r="HO1519" s="54"/>
      <c r="HP1519" s="54"/>
      <c r="HQ1519" s="54"/>
      <c r="HR1519" s="54"/>
      <c r="HS1519" s="54"/>
      <c r="HT1519" s="54"/>
      <c r="HU1519" s="54"/>
      <c r="HV1519" s="54"/>
      <c r="HW1519" s="54"/>
      <c r="HX1519" s="54"/>
      <c r="HY1519" s="54"/>
      <c r="HZ1519" s="54"/>
      <c r="IA1519" s="54"/>
      <c r="IB1519" s="54"/>
      <c r="IC1519" s="54"/>
      <c r="ID1519" s="54"/>
      <c r="IE1519" s="54"/>
      <c r="IF1519" s="54"/>
      <c r="IG1519" s="54"/>
      <c r="IH1519" s="54"/>
      <c r="II1519" s="54"/>
      <c r="IJ1519" s="54"/>
      <c r="IK1519" s="54"/>
      <c r="IL1519" s="54"/>
      <c r="IM1519" s="54"/>
      <c r="IN1519" s="54"/>
      <c r="IO1519" s="54"/>
      <c r="IP1519" s="54"/>
      <c r="IQ1519" s="54"/>
      <c r="IR1519" s="54"/>
      <c r="IS1519" s="54"/>
      <c r="IT1519" s="54"/>
      <c r="IU1519" s="54"/>
      <c r="IV1519" s="54"/>
      <c r="IW1519" s="54"/>
      <c r="IX1519" s="54"/>
      <c r="IY1519" s="54"/>
      <c r="IZ1519" s="54"/>
      <c r="JA1519" s="16"/>
      <c r="JB1519" s="16"/>
      <c r="JC1519" s="16"/>
      <c r="JD1519" s="16"/>
    </row>
    <row r="1520" spans="1:264" s="6" customFormat="1" x14ac:dyDescent="0.25">
      <c r="A1520" s="55">
        <v>1516</v>
      </c>
      <c r="B1520" s="56">
        <f>ESTUDIANTES!B1520</f>
        <v>0</v>
      </c>
      <c r="C1520" s="56">
        <f>ESTUDIANTES!C1520</f>
        <v>0</v>
      </c>
      <c r="D1520" s="97">
        <f>ESTUDIANTES!D1520</f>
        <v>0</v>
      </c>
      <c r="E1520" s="97"/>
      <c r="F1520" s="97"/>
      <c r="G1520" s="97"/>
      <c r="H1520" s="57">
        <f>ESTUDIANTES!H1520</f>
        <v>0</v>
      </c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  <c r="T1520" s="54"/>
      <c r="U1520" s="54"/>
      <c r="V1520" s="54"/>
      <c r="W1520" s="54"/>
      <c r="X1520" s="54"/>
      <c r="Y1520" s="54"/>
      <c r="Z1520" s="54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  <c r="AL1520" s="54"/>
      <c r="AM1520" s="54"/>
      <c r="AN1520" s="54"/>
      <c r="AO1520" s="54"/>
      <c r="AP1520" s="54"/>
      <c r="AQ1520" s="54"/>
      <c r="AR1520" s="54"/>
      <c r="AS1520" s="54"/>
      <c r="AT1520" s="54"/>
      <c r="AU1520" s="54"/>
      <c r="AV1520" s="54"/>
      <c r="AW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4"/>
      <c r="BI1520" s="54"/>
      <c r="BJ1520" s="54"/>
      <c r="BK1520" s="54"/>
      <c r="BL1520" s="54"/>
      <c r="BM1520" s="54"/>
      <c r="BN1520" s="54"/>
      <c r="BO1520" s="54"/>
      <c r="BP1520" s="54"/>
      <c r="BQ1520" s="54"/>
      <c r="BR1520" s="54"/>
      <c r="BS1520" s="54"/>
      <c r="BT1520" s="54"/>
      <c r="BU1520" s="54"/>
      <c r="BV1520" s="54"/>
      <c r="BW1520" s="54"/>
      <c r="BX1520" s="54"/>
      <c r="BY1520" s="54"/>
      <c r="BZ1520" s="54"/>
      <c r="CA1520" s="54"/>
      <c r="CB1520" s="54"/>
      <c r="CC1520" s="54"/>
      <c r="CD1520" s="54"/>
      <c r="CE1520" s="54"/>
      <c r="CF1520" s="54"/>
      <c r="CG1520" s="54"/>
      <c r="CH1520" s="54"/>
      <c r="CI1520" s="54"/>
      <c r="CJ1520" s="54"/>
      <c r="CK1520" s="54"/>
      <c r="CL1520" s="54"/>
      <c r="CM1520" s="54"/>
      <c r="CN1520" s="54"/>
      <c r="CO1520" s="54"/>
      <c r="CP1520" s="54"/>
      <c r="CQ1520" s="54"/>
      <c r="CR1520" s="54"/>
      <c r="CS1520" s="54"/>
      <c r="CT1520" s="54"/>
      <c r="CU1520" s="54"/>
      <c r="CV1520" s="54"/>
      <c r="CW1520" s="54"/>
      <c r="CX1520" s="54"/>
      <c r="CY1520" s="54"/>
      <c r="CZ1520" s="54"/>
      <c r="DA1520" s="54"/>
      <c r="DB1520" s="54"/>
      <c r="DC1520" s="54"/>
      <c r="DD1520" s="54"/>
      <c r="DE1520" s="54"/>
      <c r="DF1520" s="54"/>
      <c r="DG1520" s="54"/>
      <c r="DH1520" s="54"/>
      <c r="DI1520" s="54"/>
      <c r="DJ1520" s="54"/>
      <c r="DK1520" s="54"/>
      <c r="DL1520" s="54"/>
      <c r="DM1520" s="54"/>
      <c r="DN1520" s="54"/>
      <c r="DO1520" s="54"/>
      <c r="DP1520" s="54"/>
      <c r="DQ1520" s="54"/>
      <c r="DR1520" s="54"/>
      <c r="DS1520" s="54"/>
      <c r="DT1520" s="54"/>
      <c r="DU1520" s="54"/>
      <c r="DV1520" s="54"/>
      <c r="DW1520" s="54"/>
      <c r="DX1520" s="54"/>
      <c r="DY1520" s="54"/>
      <c r="DZ1520" s="54"/>
      <c r="EA1520" s="54"/>
      <c r="EB1520" s="54"/>
      <c r="EC1520" s="54"/>
      <c r="ED1520" s="54"/>
      <c r="EE1520" s="54"/>
      <c r="EF1520" s="54"/>
      <c r="EG1520" s="54"/>
      <c r="EH1520" s="54"/>
      <c r="EI1520" s="54"/>
      <c r="EJ1520" s="54"/>
      <c r="EK1520" s="54"/>
      <c r="EL1520" s="54"/>
      <c r="EM1520" s="54"/>
      <c r="EN1520" s="54"/>
      <c r="EO1520" s="54"/>
      <c r="EP1520" s="54"/>
      <c r="EQ1520" s="54"/>
      <c r="ER1520" s="54"/>
      <c r="ES1520" s="54"/>
      <c r="ET1520" s="54"/>
      <c r="EU1520" s="54"/>
      <c r="EV1520" s="54"/>
      <c r="EW1520" s="54"/>
      <c r="EX1520" s="54"/>
      <c r="EY1520" s="54"/>
      <c r="EZ1520" s="54"/>
      <c r="FA1520" s="54"/>
      <c r="FB1520" s="54"/>
      <c r="FC1520" s="54"/>
      <c r="FD1520" s="54"/>
      <c r="FE1520" s="54"/>
      <c r="FF1520" s="54"/>
      <c r="FG1520" s="54"/>
      <c r="FH1520" s="54"/>
      <c r="FI1520" s="54"/>
      <c r="FJ1520" s="54"/>
      <c r="FK1520" s="54"/>
      <c r="FL1520" s="54"/>
      <c r="FM1520" s="54"/>
      <c r="FN1520" s="54"/>
      <c r="FO1520" s="54"/>
      <c r="FP1520" s="54"/>
      <c r="FQ1520" s="54"/>
      <c r="FR1520" s="54"/>
      <c r="FS1520" s="54"/>
      <c r="FT1520" s="54"/>
      <c r="FU1520" s="54"/>
      <c r="FV1520" s="54"/>
      <c r="FW1520" s="54"/>
      <c r="FX1520" s="54"/>
      <c r="FY1520" s="54"/>
      <c r="FZ1520" s="54"/>
      <c r="GA1520" s="54"/>
      <c r="GB1520" s="54"/>
      <c r="GC1520" s="54"/>
      <c r="GD1520" s="54"/>
      <c r="GE1520" s="54"/>
      <c r="GF1520" s="54"/>
      <c r="GG1520" s="54"/>
      <c r="GH1520" s="54"/>
      <c r="GI1520" s="54"/>
      <c r="GJ1520" s="54"/>
      <c r="GK1520" s="54"/>
      <c r="GL1520" s="54"/>
      <c r="GM1520" s="54"/>
      <c r="GN1520" s="54"/>
      <c r="GO1520" s="54"/>
      <c r="GP1520" s="54"/>
      <c r="GQ1520" s="54"/>
      <c r="GR1520" s="54"/>
      <c r="GS1520" s="54"/>
      <c r="GT1520" s="54"/>
      <c r="GU1520" s="54"/>
      <c r="GV1520" s="54"/>
      <c r="GW1520" s="54"/>
      <c r="GX1520" s="54"/>
      <c r="GY1520" s="54"/>
      <c r="GZ1520" s="54"/>
      <c r="HA1520" s="54"/>
      <c r="HB1520" s="54"/>
      <c r="HC1520" s="54"/>
      <c r="HD1520" s="54"/>
      <c r="HE1520" s="54"/>
      <c r="HF1520" s="54"/>
      <c r="HG1520" s="54"/>
      <c r="HH1520" s="54"/>
      <c r="HI1520" s="54"/>
      <c r="HJ1520" s="54"/>
      <c r="HK1520" s="54"/>
      <c r="HL1520" s="54"/>
      <c r="HM1520" s="54"/>
      <c r="HN1520" s="54"/>
      <c r="HO1520" s="54"/>
      <c r="HP1520" s="54"/>
      <c r="HQ1520" s="54"/>
      <c r="HR1520" s="54"/>
      <c r="HS1520" s="54"/>
      <c r="HT1520" s="54"/>
      <c r="HU1520" s="54"/>
      <c r="HV1520" s="54"/>
      <c r="HW1520" s="54"/>
      <c r="HX1520" s="54"/>
      <c r="HY1520" s="54"/>
      <c r="HZ1520" s="54"/>
      <c r="IA1520" s="54"/>
      <c r="IB1520" s="54"/>
      <c r="IC1520" s="54"/>
      <c r="ID1520" s="54"/>
      <c r="IE1520" s="54"/>
      <c r="IF1520" s="54"/>
      <c r="IG1520" s="54"/>
      <c r="IH1520" s="54"/>
      <c r="II1520" s="54"/>
      <c r="IJ1520" s="54"/>
      <c r="IK1520" s="54"/>
      <c r="IL1520" s="54"/>
      <c r="IM1520" s="54"/>
      <c r="IN1520" s="54"/>
      <c r="IO1520" s="54"/>
      <c r="IP1520" s="54"/>
      <c r="IQ1520" s="54"/>
      <c r="IR1520" s="54"/>
      <c r="IS1520" s="54"/>
      <c r="IT1520" s="54"/>
      <c r="IU1520" s="54"/>
      <c r="IV1520" s="54"/>
      <c r="IW1520" s="54"/>
      <c r="IX1520" s="54"/>
      <c r="IY1520" s="54"/>
      <c r="IZ1520" s="54"/>
      <c r="JA1520" s="16"/>
      <c r="JB1520" s="16"/>
      <c r="JC1520" s="16"/>
      <c r="JD1520" s="16"/>
    </row>
    <row r="1521" spans="1:264" s="6" customFormat="1" x14ac:dyDescent="0.25">
      <c r="A1521" s="55">
        <v>1517</v>
      </c>
      <c r="B1521" s="56">
        <f>ESTUDIANTES!B1521</f>
        <v>0</v>
      </c>
      <c r="C1521" s="56">
        <f>ESTUDIANTES!C1521</f>
        <v>0</v>
      </c>
      <c r="D1521" s="97">
        <f>ESTUDIANTES!D1521</f>
        <v>0</v>
      </c>
      <c r="E1521" s="97"/>
      <c r="F1521" s="97"/>
      <c r="G1521" s="97"/>
      <c r="H1521" s="57">
        <f>ESTUDIANTES!H1521</f>
        <v>0</v>
      </c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  <c r="T1521" s="54"/>
      <c r="U1521" s="54"/>
      <c r="V1521" s="54"/>
      <c r="W1521" s="54"/>
      <c r="X1521" s="54"/>
      <c r="Y1521" s="54"/>
      <c r="Z1521" s="54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  <c r="AL1521" s="54"/>
      <c r="AM1521" s="54"/>
      <c r="AN1521" s="54"/>
      <c r="AO1521" s="54"/>
      <c r="AP1521" s="54"/>
      <c r="AQ1521" s="54"/>
      <c r="AR1521" s="54"/>
      <c r="AS1521" s="54"/>
      <c r="AT1521" s="54"/>
      <c r="AU1521" s="54"/>
      <c r="AV1521" s="54"/>
      <c r="AW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4"/>
      <c r="BI1521" s="54"/>
      <c r="BJ1521" s="54"/>
      <c r="BK1521" s="54"/>
      <c r="BL1521" s="54"/>
      <c r="BM1521" s="54"/>
      <c r="BN1521" s="54"/>
      <c r="BO1521" s="54"/>
      <c r="BP1521" s="54"/>
      <c r="BQ1521" s="54"/>
      <c r="BR1521" s="54"/>
      <c r="BS1521" s="54"/>
      <c r="BT1521" s="54"/>
      <c r="BU1521" s="54"/>
      <c r="BV1521" s="54"/>
      <c r="BW1521" s="54"/>
      <c r="BX1521" s="54"/>
      <c r="BY1521" s="54"/>
      <c r="BZ1521" s="54"/>
      <c r="CA1521" s="54"/>
      <c r="CB1521" s="54"/>
      <c r="CC1521" s="54"/>
      <c r="CD1521" s="54"/>
      <c r="CE1521" s="54"/>
      <c r="CF1521" s="54"/>
      <c r="CG1521" s="54"/>
      <c r="CH1521" s="54"/>
      <c r="CI1521" s="54"/>
      <c r="CJ1521" s="54"/>
      <c r="CK1521" s="54"/>
      <c r="CL1521" s="54"/>
      <c r="CM1521" s="54"/>
      <c r="CN1521" s="54"/>
      <c r="CO1521" s="54"/>
      <c r="CP1521" s="54"/>
      <c r="CQ1521" s="54"/>
      <c r="CR1521" s="54"/>
      <c r="CS1521" s="54"/>
      <c r="CT1521" s="54"/>
      <c r="CU1521" s="54"/>
      <c r="CV1521" s="54"/>
      <c r="CW1521" s="54"/>
      <c r="CX1521" s="54"/>
      <c r="CY1521" s="54"/>
      <c r="CZ1521" s="54"/>
      <c r="DA1521" s="54"/>
      <c r="DB1521" s="54"/>
      <c r="DC1521" s="54"/>
      <c r="DD1521" s="54"/>
      <c r="DE1521" s="54"/>
      <c r="DF1521" s="54"/>
      <c r="DG1521" s="54"/>
      <c r="DH1521" s="54"/>
      <c r="DI1521" s="54"/>
      <c r="DJ1521" s="54"/>
      <c r="DK1521" s="54"/>
      <c r="DL1521" s="54"/>
      <c r="DM1521" s="54"/>
      <c r="DN1521" s="54"/>
      <c r="DO1521" s="54"/>
      <c r="DP1521" s="54"/>
      <c r="DQ1521" s="54"/>
      <c r="DR1521" s="54"/>
      <c r="DS1521" s="54"/>
      <c r="DT1521" s="54"/>
      <c r="DU1521" s="54"/>
      <c r="DV1521" s="54"/>
      <c r="DW1521" s="54"/>
      <c r="DX1521" s="54"/>
      <c r="DY1521" s="54"/>
      <c r="DZ1521" s="54"/>
      <c r="EA1521" s="54"/>
      <c r="EB1521" s="54"/>
      <c r="EC1521" s="54"/>
      <c r="ED1521" s="54"/>
      <c r="EE1521" s="54"/>
      <c r="EF1521" s="54"/>
      <c r="EG1521" s="54"/>
      <c r="EH1521" s="54"/>
      <c r="EI1521" s="54"/>
      <c r="EJ1521" s="54"/>
      <c r="EK1521" s="54"/>
      <c r="EL1521" s="54"/>
      <c r="EM1521" s="54"/>
      <c r="EN1521" s="54"/>
      <c r="EO1521" s="54"/>
      <c r="EP1521" s="54"/>
      <c r="EQ1521" s="54"/>
      <c r="ER1521" s="54"/>
      <c r="ES1521" s="54"/>
      <c r="ET1521" s="54"/>
      <c r="EU1521" s="54"/>
      <c r="EV1521" s="54"/>
      <c r="EW1521" s="54"/>
      <c r="EX1521" s="54"/>
      <c r="EY1521" s="54"/>
      <c r="EZ1521" s="54"/>
      <c r="FA1521" s="54"/>
      <c r="FB1521" s="54"/>
      <c r="FC1521" s="54"/>
      <c r="FD1521" s="54"/>
      <c r="FE1521" s="54"/>
      <c r="FF1521" s="54"/>
      <c r="FG1521" s="54"/>
      <c r="FH1521" s="54"/>
      <c r="FI1521" s="54"/>
      <c r="FJ1521" s="54"/>
      <c r="FK1521" s="54"/>
      <c r="FL1521" s="54"/>
      <c r="FM1521" s="54"/>
      <c r="FN1521" s="54"/>
      <c r="FO1521" s="54"/>
      <c r="FP1521" s="54"/>
      <c r="FQ1521" s="54"/>
      <c r="FR1521" s="54"/>
      <c r="FS1521" s="54"/>
      <c r="FT1521" s="54"/>
      <c r="FU1521" s="54"/>
      <c r="FV1521" s="54"/>
      <c r="FW1521" s="54"/>
      <c r="FX1521" s="54"/>
      <c r="FY1521" s="54"/>
      <c r="FZ1521" s="54"/>
      <c r="GA1521" s="54"/>
      <c r="GB1521" s="54"/>
      <c r="GC1521" s="54"/>
      <c r="GD1521" s="54"/>
      <c r="GE1521" s="54"/>
      <c r="GF1521" s="54"/>
      <c r="GG1521" s="54"/>
      <c r="GH1521" s="54"/>
      <c r="GI1521" s="54"/>
      <c r="GJ1521" s="54"/>
      <c r="GK1521" s="54"/>
      <c r="GL1521" s="54"/>
      <c r="GM1521" s="54"/>
      <c r="GN1521" s="54"/>
      <c r="GO1521" s="54"/>
      <c r="GP1521" s="54"/>
      <c r="GQ1521" s="54"/>
      <c r="GR1521" s="54"/>
      <c r="GS1521" s="54"/>
      <c r="GT1521" s="54"/>
      <c r="GU1521" s="54"/>
      <c r="GV1521" s="54"/>
      <c r="GW1521" s="54"/>
      <c r="GX1521" s="54"/>
      <c r="GY1521" s="54"/>
      <c r="GZ1521" s="54"/>
      <c r="HA1521" s="54"/>
      <c r="HB1521" s="54"/>
      <c r="HC1521" s="54"/>
      <c r="HD1521" s="54"/>
      <c r="HE1521" s="54"/>
      <c r="HF1521" s="54"/>
      <c r="HG1521" s="54"/>
      <c r="HH1521" s="54"/>
      <c r="HI1521" s="54"/>
      <c r="HJ1521" s="54"/>
      <c r="HK1521" s="54"/>
      <c r="HL1521" s="54"/>
      <c r="HM1521" s="54"/>
      <c r="HN1521" s="54"/>
      <c r="HO1521" s="54"/>
      <c r="HP1521" s="54"/>
      <c r="HQ1521" s="54"/>
      <c r="HR1521" s="54"/>
      <c r="HS1521" s="54"/>
      <c r="HT1521" s="54"/>
      <c r="HU1521" s="54"/>
      <c r="HV1521" s="54"/>
      <c r="HW1521" s="54"/>
      <c r="HX1521" s="54"/>
      <c r="HY1521" s="54"/>
      <c r="HZ1521" s="54"/>
      <c r="IA1521" s="54"/>
      <c r="IB1521" s="54"/>
      <c r="IC1521" s="54"/>
      <c r="ID1521" s="54"/>
      <c r="IE1521" s="54"/>
      <c r="IF1521" s="54"/>
      <c r="IG1521" s="54"/>
      <c r="IH1521" s="54"/>
      <c r="II1521" s="54"/>
      <c r="IJ1521" s="54"/>
      <c r="IK1521" s="54"/>
      <c r="IL1521" s="54"/>
      <c r="IM1521" s="54"/>
      <c r="IN1521" s="54"/>
      <c r="IO1521" s="54"/>
      <c r="IP1521" s="54"/>
      <c r="IQ1521" s="54"/>
      <c r="IR1521" s="54"/>
      <c r="IS1521" s="54"/>
      <c r="IT1521" s="54"/>
      <c r="IU1521" s="54"/>
      <c r="IV1521" s="54"/>
      <c r="IW1521" s="54"/>
      <c r="IX1521" s="54"/>
      <c r="IY1521" s="54"/>
      <c r="IZ1521" s="54"/>
      <c r="JA1521" s="16"/>
      <c r="JB1521" s="16"/>
      <c r="JC1521" s="16"/>
      <c r="JD1521" s="16"/>
    </row>
    <row r="1522" spans="1:264" s="6" customFormat="1" x14ac:dyDescent="0.25">
      <c r="A1522" s="55">
        <v>1518</v>
      </c>
      <c r="B1522" s="56">
        <f>ESTUDIANTES!B1522</f>
        <v>0</v>
      </c>
      <c r="C1522" s="56">
        <f>ESTUDIANTES!C1522</f>
        <v>0</v>
      </c>
      <c r="D1522" s="97">
        <f>ESTUDIANTES!D1522</f>
        <v>0</v>
      </c>
      <c r="E1522" s="97"/>
      <c r="F1522" s="97"/>
      <c r="G1522" s="97"/>
      <c r="H1522" s="57">
        <f>ESTUDIANTES!H1522</f>
        <v>0</v>
      </c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  <c r="T1522" s="54"/>
      <c r="U1522" s="54"/>
      <c r="V1522" s="54"/>
      <c r="W1522" s="54"/>
      <c r="X1522" s="54"/>
      <c r="Y1522" s="54"/>
      <c r="Z1522" s="54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  <c r="AL1522" s="54"/>
      <c r="AM1522" s="54"/>
      <c r="AN1522" s="54"/>
      <c r="AO1522" s="54"/>
      <c r="AP1522" s="54"/>
      <c r="AQ1522" s="54"/>
      <c r="AR1522" s="54"/>
      <c r="AS1522" s="54"/>
      <c r="AT1522" s="54"/>
      <c r="AU1522" s="54"/>
      <c r="AV1522" s="54"/>
      <c r="AW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4"/>
      <c r="BI1522" s="54"/>
      <c r="BJ1522" s="54"/>
      <c r="BK1522" s="54"/>
      <c r="BL1522" s="54"/>
      <c r="BM1522" s="54"/>
      <c r="BN1522" s="54"/>
      <c r="BO1522" s="54"/>
      <c r="BP1522" s="54"/>
      <c r="BQ1522" s="54"/>
      <c r="BR1522" s="54"/>
      <c r="BS1522" s="54"/>
      <c r="BT1522" s="54"/>
      <c r="BU1522" s="54"/>
      <c r="BV1522" s="54"/>
      <c r="BW1522" s="54"/>
      <c r="BX1522" s="54"/>
      <c r="BY1522" s="54"/>
      <c r="BZ1522" s="54"/>
      <c r="CA1522" s="54"/>
      <c r="CB1522" s="54"/>
      <c r="CC1522" s="54"/>
      <c r="CD1522" s="54"/>
      <c r="CE1522" s="54"/>
      <c r="CF1522" s="54"/>
      <c r="CG1522" s="54"/>
      <c r="CH1522" s="54"/>
      <c r="CI1522" s="54"/>
      <c r="CJ1522" s="54"/>
      <c r="CK1522" s="54"/>
      <c r="CL1522" s="54"/>
      <c r="CM1522" s="54"/>
      <c r="CN1522" s="54"/>
      <c r="CO1522" s="54"/>
      <c r="CP1522" s="54"/>
      <c r="CQ1522" s="54"/>
      <c r="CR1522" s="54"/>
      <c r="CS1522" s="54"/>
      <c r="CT1522" s="54"/>
      <c r="CU1522" s="54"/>
      <c r="CV1522" s="54"/>
      <c r="CW1522" s="54"/>
      <c r="CX1522" s="54"/>
      <c r="CY1522" s="54"/>
      <c r="CZ1522" s="54"/>
      <c r="DA1522" s="54"/>
      <c r="DB1522" s="54"/>
      <c r="DC1522" s="54"/>
      <c r="DD1522" s="54"/>
      <c r="DE1522" s="54"/>
      <c r="DF1522" s="54"/>
      <c r="DG1522" s="54"/>
      <c r="DH1522" s="54"/>
      <c r="DI1522" s="54"/>
      <c r="DJ1522" s="54"/>
      <c r="DK1522" s="54"/>
      <c r="DL1522" s="54"/>
      <c r="DM1522" s="54"/>
      <c r="DN1522" s="54"/>
      <c r="DO1522" s="54"/>
      <c r="DP1522" s="54"/>
      <c r="DQ1522" s="54"/>
      <c r="DR1522" s="54"/>
      <c r="DS1522" s="54"/>
      <c r="DT1522" s="54"/>
      <c r="DU1522" s="54"/>
      <c r="DV1522" s="54"/>
      <c r="DW1522" s="54"/>
      <c r="DX1522" s="54"/>
      <c r="DY1522" s="54"/>
      <c r="DZ1522" s="54"/>
      <c r="EA1522" s="54"/>
      <c r="EB1522" s="54"/>
      <c r="EC1522" s="54"/>
      <c r="ED1522" s="54"/>
      <c r="EE1522" s="54"/>
      <c r="EF1522" s="54"/>
      <c r="EG1522" s="54"/>
      <c r="EH1522" s="54"/>
      <c r="EI1522" s="54"/>
      <c r="EJ1522" s="54"/>
      <c r="EK1522" s="54"/>
      <c r="EL1522" s="54"/>
      <c r="EM1522" s="54"/>
      <c r="EN1522" s="54"/>
      <c r="EO1522" s="54"/>
      <c r="EP1522" s="54"/>
      <c r="EQ1522" s="54"/>
      <c r="ER1522" s="54"/>
      <c r="ES1522" s="54"/>
      <c r="ET1522" s="54"/>
      <c r="EU1522" s="54"/>
      <c r="EV1522" s="54"/>
      <c r="EW1522" s="54"/>
      <c r="EX1522" s="54"/>
      <c r="EY1522" s="54"/>
      <c r="EZ1522" s="54"/>
      <c r="FA1522" s="54"/>
      <c r="FB1522" s="54"/>
      <c r="FC1522" s="54"/>
      <c r="FD1522" s="54"/>
      <c r="FE1522" s="54"/>
      <c r="FF1522" s="54"/>
      <c r="FG1522" s="54"/>
      <c r="FH1522" s="54"/>
      <c r="FI1522" s="54"/>
      <c r="FJ1522" s="54"/>
      <c r="FK1522" s="54"/>
      <c r="FL1522" s="54"/>
      <c r="FM1522" s="54"/>
      <c r="FN1522" s="54"/>
      <c r="FO1522" s="54"/>
      <c r="FP1522" s="54"/>
      <c r="FQ1522" s="54"/>
      <c r="FR1522" s="54"/>
      <c r="FS1522" s="54"/>
      <c r="FT1522" s="54"/>
      <c r="FU1522" s="54"/>
      <c r="FV1522" s="54"/>
      <c r="FW1522" s="54"/>
      <c r="FX1522" s="54"/>
      <c r="FY1522" s="54"/>
      <c r="FZ1522" s="54"/>
      <c r="GA1522" s="54"/>
      <c r="GB1522" s="54"/>
      <c r="GC1522" s="54"/>
      <c r="GD1522" s="54"/>
      <c r="GE1522" s="54"/>
      <c r="GF1522" s="54"/>
      <c r="GG1522" s="54"/>
      <c r="GH1522" s="54"/>
      <c r="GI1522" s="54"/>
      <c r="GJ1522" s="54"/>
      <c r="GK1522" s="54"/>
      <c r="GL1522" s="54"/>
      <c r="GM1522" s="54"/>
      <c r="GN1522" s="54"/>
      <c r="GO1522" s="54"/>
      <c r="GP1522" s="54"/>
      <c r="GQ1522" s="54"/>
      <c r="GR1522" s="54"/>
      <c r="GS1522" s="54"/>
      <c r="GT1522" s="54"/>
      <c r="GU1522" s="54"/>
      <c r="GV1522" s="54"/>
      <c r="GW1522" s="54"/>
      <c r="GX1522" s="54"/>
      <c r="GY1522" s="54"/>
      <c r="GZ1522" s="54"/>
      <c r="HA1522" s="54"/>
      <c r="HB1522" s="54"/>
      <c r="HC1522" s="54"/>
      <c r="HD1522" s="54"/>
      <c r="HE1522" s="54"/>
      <c r="HF1522" s="54"/>
      <c r="HG1522" s="54"/>
      <c r="HH1522" s="54"/>
      <c r="HI1522" s="54"/>
      <c r="HJ1522" s="54"/>
      <c r="HK1522" s="54"/>
      <c r="HL1522" s="54"/>
      <c r="HM1522" s="54"/>
      <c r="HN1522" s="54"/>
      <c r="HO1522" s="54"/>
      <c r="HP1522" s="54"/>
      <c r="HQ1522" s="54"/>
      <c r="HR1522" s="54"/>
      <c r="HS1522" s="54"/>
      <c r="HT1522" s="54"/>
      <c r="HU1522" s="54"/>
      <c r="HV1522" s="54"/>
      <c r="HW1522" s="54"/>
      <c r="HX1522" s="54"/>
      <c r="HY1522" s="54"/>
      <c r="HZ1522" s="54"/>
      <c r="IA1522" s="54"/>
      <c r="IB1522" s="54"/>
      <c r="IC1522" s="54"/>
      <c r="ID1522" s="54"/>
      <c r="IE1522" s="54"/>
      <c r="IF1522" s="54"/>
      <c r="IG1522" s="54"/>
      <c r="IH1522" s="54"/>
      <c r="II1522" s="54"/>
      <c r="IJ1522" s="54"/>
      <c r="IK1522" s="54"/>
      <c r="IL1522" s="54"/>
      <c r="IM1522" s="54"/>
      <c r="IN1522" s="54"/>
      <c r="IO1522" s="54"/>
      <c r="IP1522" s="54"/>
      <c r="IQ1522" s="54"/>
      <c r="IR1522" s="54"/>
      <c r="IS1522" s="54"/>
      <c r="IT1522" s="54"/>
      <c r="IU1522" s="54"/>
      <c r="IV1522" s="54"/>
      <c r="IW1522" s="54"/>
      <c r="IX1522" s="54"/>
      <c r="IY1522" s="54"/>
      <c r="IZ1522" s="54"/>
      <c r="JA1522" s="16"/>
      <c r="JB1522" s="16"/>
      <c r="JC1522" s="16"/>
      <c r="JD1522" s="16"/>
    </row>
    <row r="1523" spans="1:264" s="6" customFormat="1" x14ac:dyDescent="0.25">
      <c r="A1523" s="55">
        <v>1519</v>
      </c>
      <c r="B1523" s="56">
        <f>ESTUDIANTES!B1523</f>
        <v>0</v>
      </c>
      <c r="C1523" s="56">
        <f>ESTUDIANTES!C1523</f>
        <v>0</v>
      </c>
      <c r="D1523" s="97">
        <f>ESTUDIANTES!D1523</f>
        <v>0</v>
      </c>
      <c r="E1523" s="97"/>
      <c r="F1523" s="97"/>
      <c r="G1523" s="97"/>
      <c r="H1523" s="57">
        <f>ESTUDIANTES!H1523</f>
        <v>0</v>
      </c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  <c r="T1523" s="54"/>
      <c r="U1523" s="54"/>
      <c r="V1523" s="54"/>
      <c r="W1523" s="54"/>
      <c r="X1523" s="54"/>
      <c r="Y1523" s="54"/>
      <c r="Z1523" s="54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  <c r="AL1523" s="54"/>
      <c r="AM1523" s="54"/>
      <c r="AN1523" s="54"/>
      <c r="AO1523" s="54"/>
      <c r="AP1523" s="54"/>
      <c r="AQ1523" s="54"/>
      <c r="AR1523" s="54"/>
      <c r="AS1523" s="54"/>
      <c r="AT1523" s="54"/>
      <c r="AU1523" s="54"/>
      <c r="AV1523" s="54"/>
      <c r="AW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4"/>
      <c r="BI1523" s="54"/>
      <c r="BJ1523" s="54"/>
      <c r="BK1523" s="54"/>
      <c r="BL1523" s="54"/>
      <c r="BM1523" s="54"/>
      <c r="BN1523" s="54"/>
      <c r="BO1523" s="54"/>
      <c r="BP1523" s="54"/>
      <c r="BQ1523" s="54"/>
      <c r="BR1523" s="54"/>
      <c r="BS1523" s="54"/>
      <c r="BT1523" s="54"/>
      <c r="BU1523" s="54"/>
      <c r="BV1523" s="54"/>
      <c r="BW1523" s="54"/>
      <c r="BX1523" s="54"/>
      <c r="BY1523" s="54"/>
      <c r="BZ1523" s="54"/>
      <c r="CA1523" s="54"/>
      <c r="CB1523" s="54"/>
      <c r="CC1523" s="54"/>
      <c r="CD1523" s="54"/>
      <c r="CE1523" s="54"/>
      <c r="CF1523" s="54"/>
      <c r="CG1523" s="54"/>
      <c r="CH1523" s="54"/>
      <c r="CI1523" s="54"/>
      <c r="CJ1523" s="54"/>
      <c r="CK1523" s="54"/>
      <c r="CL1523" s="54"/>
      <c r="CM1523" s="54"/>
      <c r="CN1523" s="54"/>
      <c r="CO1523" s="54"/>
      <c r="CP1523" s="54"/>
      <c r="CQ1523" s="54"/>
      <c r="CR1523" s="54"/>
      <c r="CS1523" s="54"/>
      <c r="CT1523" s="54"/>
      <c r="CU1523" s="54"/>
      <c r="CV1523" s="54"/>
      <c r="CW1523" s="54"/>
      <c r="CX1523" s="54"/>
      <c r="CY1523" s="54"/>
      <c r="CZ1523" s="54"/>
      <c r="DA1523" s="54"/>
      <c r="DB1523" s="54"/>
      <c r="DC1523" s="54"/>
      <c r="DD1523" s="54"/>
      <c r="DE1523" s="54"/>
      <c r="DF1523" s="54"/>
      <c r="DG1523" s="54"/>
      <c r="DH1523" s="54"/>
      <c r="DI1523" s="54"/>
      <c r="DJ1523" s="54"/>
      <c r="DK1523" s="54"/>
      <c r="DL1523" s="54"/>
      <c r="DM1523" s="54"/>
      <c r="DN1523" s="54"/>
      <c r="DO1523" s="54"/>
      <c r="DP1523" s="54"/>
      <c r="DQ1523" s="54"/>
      <c r="DR1523" s="54"/>
      <c r="DS1523" s="54"/>
      <c r="DT1523" s="54"/>
      <c r="DU1523" s="54"/>
      <c r="DV1523" s="54"/>
      <c r="DW1523" s="54"/>
      <c r="DX1523" s="54"/>
      <c r="DY1523" s="54"/>
      <c r="DZ1523" s="54"/>
      <c r="EA1523" s="54"/>
      <c r="EB1523" s="54"/>
      <c r="EC1523" s="54"/>
      <c r="ED1523" s="54"/>
      <c r="EE1523" s="54"/>
      <c r="EF1523" s="54"/>
      <c r="EG1523" s="54"/>
      <c r="EH1523" s="54"/>
      <c r="EI1523" s="54"/>
      <c r="EJ1523" s="54"/>
      <c r="EK1523" s="54"/>
      <c r="EL1523" s="54"/>
      <c r="EM1523" s="54"/>
      <c r="EN1523" s="54"/>
      <c r="EO1523" s="54"/>
      <c r="EP1523" s="54"/>
      <c r="EQ1523" s="54"/>
      <c r="ER1523" s="54"/>
      <c r="ES1523" s="54"/>
      <c r="ET1523" s="54"/>
      <c r="EU1523" s="54"/>
      <c r="EV1523" s="54"/>
      <c r="EW1523" s="54"/>
      <c r="EX1523" s="54"/>
      <c r="EY1523" s="54"/>
      <c r="EZ1523" s="54"/>
      <c r="FA1523" s="54"/>
      <c r="FB1523" s="54"/>
      <c r="FC1523" s="54"/>
      <c r="FD1523" s="54"/>
      <c r="FE1523" s="54"/>
      <c r="FF1523" s="54"/>
      <c r="FG1523" s="54"/>
      <c r="FH1523" s="54"/>
      <c r="FI1523" s="54"/>
      <c r="FJ1523" s="54"/>
      <c r="FK1523" s="54"/>
      <c r="FL1523" s="54"/>
      <c r="FM1523" s="54"/>
      <c r="FN1523" s="54"/>
      <c r="FO1523" s="54"/>
      <c r="FP1523" s="54"/>
      <c r="FQ1523" s="54"/>
      <c r="FR1523" s="54"/>
      <c r="FS1523" s="54"/>
      <c r="FT1523" s="54"/>
      <c r="FU1523" s="54"/>
      <c r="FV1523" s="54"/>
      <c r="FW1523" s="54"/>
      <c r="FX1523" s="54"/>
      <c r="FY1523" s="54"/>
      <c r="FZ1523" s="54"/>
      <c r="GA1523" s="54"/>
      <c r="GB1523" s="54"/>
      <c r="GC1523" s="54"/>
      <c r="GD1523" s="54"/>
      <c r="GE1523" s="54"/>
      <c r="GF1523" s="54"/>
      <c r="GG1523" s="54"/>
      <c r="GH1523" s="54"/>
      <c r="GI1523" s="54"/>
      <c r="GJ1523" s="54"/>
      <c r="GK1523" s="54"/>
      <c r="GL1523" s="54"/>
      <c r="GM1523" s="54"/>
      <c r="GN1523" s="54"/>
      <c r="GO1523" s="54"/>
      <c r="GP1523" s="54"/>
      <c r="GQ1523" s="54"/>
      <c r="GR1523" s="54"/>
      <c r="GS1523" s="54"/>
      <c r="GT1523" s="54"/>
      <c r="GU1523" s="54"/>
      <c r="GV1523" s="54"/>
      <c r="GW1523" s="54"/>
      <c r="GX1523" s="54"/>
      <c r="GY1523" s="54"/>
      <c r="GZ1523" s="54"/>
      <c r="HA1523" s="54"/>
      <c r="HB1523" s="54"/>
      <c r="HC1523" s="54"/>
      <c r="HD1523" s="54"/>
      <c r="HE1523" s="54"/>
      <c r="HF1523" s="54"/>
      <c r="HG1523" s="54"/>
      <c r="HH1523" s="54"/>
      <c r="HI1523" s="54"/>
      <c r="HJ1523" s="54"/>
      <c r="HK1523" s="54"/>
      <c r="HL1523" s="54"/>
      <c r="HM1523" s="54"/>
      <c r="HN1523" s="54"/>
      <c r="HO1523" s="54"/>
      <c r="HP1523" s="54"/>
      <c r="HQ1523" s="54"/>
      <c r="HR1523" s="54"/>
      <c r="HS1523" s="54"/>
      <c r="HT1523" s="54"/>
      <c r="HU1523" s="54"/>
      <c r="HV1523" s="54"/>
      <c r="HW1523" s="54"/>
      <c r="HX1523" s="54"/>
      <c r="HY1523" s="54"/>
      <c r="HZ1523" s="54"/>
      <c r="IA1523" s="54"/>
      <c r="IB1523" s="54"/>
      <c r="IC1523" s="54"/>
      <c r="ID1523" s="54"/>
      <c r="IE1523" s="54"/>
      <c r="IF1523" s="54"/>
      <c r="IG1523" s="54"/>
      <c r="IH1523" s="54"/>
      <c r="II1523" s="54"/>
      <c r="IJ1523" s="54"/>
      <c r="IK1523" s="54"/>
      <c r="IL1523" s="54"/>
      <c r="IM1523" s="54"/>
      <c r="IN1523" s="54"/>
      <c r="IO1523" s="54"/>
      <c r="IP1523" s="54"/>
      <c r="IQ1523" s="54"/>
      <c r="IR1523" s="54"/>
      <c r="IS1523" s="54"/>
      <c r="IT1523" s="54"/>
      <c r="IU1523" s="54"/>
      <c r="IV1523" s="54"/>
      <c r="IW1523" s="54"/>
      <c r="IX1523" s="54"/>
      <c r="IY1523" s="54"/>
      <c r="IZ1523" s="54"/>
      <c r="JA1523" s="16"/>
      <c r="JB1523" s="16"/>
      <c r="JC1523" s="16"/>
      <c r="JD1523" s="16"/>
    </row>
    <row r="1524" spans="1:264" s="6" customFormat="1" x14ac:dyDescent="0.25">
      <c r="A1524" s="55">
        <v>1520</v>
      </c>
      <c r="B1524" s="56">
        <f>ESTUDIANTES!B1524</f>
        <v>0</v>
      </c>
      <c r="C1524" s="56">
        <f>ESTUDIANTES!C1524</f>
        <v>0</v>
      </c>
      <c r="D1524" s="97">
        <f>ESTUDIANTES!D1524</f>
        <v>0</v>
      </c>
      <c r="E1524" s="97"/>
      <c r="F1524" s="97"/>
      <c r="G1524" s="97"/>
      <c r="H1524" s="57">
        <f>ESTUDIANTES!H1524</f>
        <v>0</v>
      </c>
      <c r="I1524" s="54"/>
      <c r="J1524" s="54"/>
      <c r="K1524" s="54"/>
      <c r="L1524" s="54"/>
      <c r="M1524" s="54"/>
      <c r="N1524" s="54"/>
      <c r="O1524" s="54"/>
      <c r="P1524" s="54"/>
      <c r="Q1524" s="54"/>
      <c r="R1524" s="54"/>
      <c r="S1524" s="54"/>
      <c r="T1524" s="54"/>
      <c r="U1524" s="54"/>
      <c r="V1524" s="54"/>
      <c r="W1524" s="54"/>
      <c r="X1524" s="54"/>
      <c r="Y1524" s="54"/>
      <c r="Z1524" s="54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  <c r="AL1524" s="54"/>
      <c r="AM1524" s="54"/>
      <c r="AN1524" s="54"/>
      <c r="AO1524" s="54"/>
      <c r="AP1524" s="54"/>
      <c r="AQ1524" s="54"/>
      <c r="AR1524" s="54"/>
      <c r="AS1524" s="54"/>
      <c r="AT1524" s="54"/>
      <c r="AU1524" s="54"/>
      <c r="AV1524" s="54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  <c r="BM1524" s="54"/>
      <c r="BN1524" s="54"/>
      <c r="BO1524" s="54"/>
      <c r="BP1524" s="54"/>
      <c r="BQ1524" s="54"/>
      <c r="BR1524" s="54"/>
      <c r="BS1524" s="54"/>
      <c r="BT1524" s="54"/>
      <c r="BU1524" s="54"/>
      <c r="BV1524" s="54"/>
      <c r="BW1524" s="54"/>
      <c r="BX1524" s="54"/>
      <c r="BY1524" s="54"/>
      <c r="BZ1524" s="54"/>
      <c r="CA1524" s="54"/>
      <c r="CB1524" s="54"/>
      <c r="CC1524" s="54"/>
      <c r="CD1524" s="54"/>
      <c r="CE1524" s="54"/>
      <c r="CF1524" s="54"/>
      <c r="CG1524" s="54"/>
      <c r="CH1524" s="54"/>
      <c r="CI1524" s="54"/>
      <c r="CJ1524" s="54"/>
      <c r="CK1524" s="54"/>
      <c r="CL1524" s="54"/>
      <c r="CM1524" s="54"/>
      <c r="CN1524" s="54"/>
      <c r="CO1524" s="54"/>
      <c r="CP1524" s="54"/>
      <c r="CQ1524" s="54"/>
      <c r="CR1524" s="54"/>
      <c r="CS1524" s="54"/>
      <c r="CT1524" s="54"/>
      <c r="CU1524" s="54"/>
      <c r="CV1524" s="54"/>
      <c r="CW1524" s="54"/>
      <c r="CX1524" s="54"/>
      <c r="CY1524" s="54"/>
      <c r="CZ1524" s="54"/>
      <c r="DA1524" s="54"/>
      <c r="DB1524" s="54"/>
      <c r="DC1524" s="54"/>
      <c r="DD1524" s="54"/>
      <c r="DE1524" s="54"/>
      <c r="DF1524" s="54"/>
      <c r="DG1524" s="54"/>
      <c r="DH1524" s="54"/>
      <c r="DI1524" s="54"/>
      <c r="DJ1524" s="54"/>
      <c r="DK1524" s="54"/>
      <c r="DL1524" s="54"/>
      <c r="DM1524" s="54"/>
      <c r="DN1524" s="54"/>
      <c r="DO1524" s="54"/>
      <c r="DP1524" s="54"/>
      <c r="DQ1524" s="54"/>
      <c r="DR1524" s="54"/>
      <c r="DS1524" s="54"/>
      <c r="DT1524" s="54"/>
      <c r="DU1524" s="54"/>
      <c r="DV1524" s="54"/>
      <c r="DW1524" s="54"/>
      <c r="DX1524" s="54"/>
      <c r="DY1524" s="54"/>
      <c r="DZ1524" s="54"/>
      <c r="EA1524" s="54"/>
      <c r="EB1524" s="54"/>
      <c r="EC1524" s="54"/>
      <c r="ED1524" s="54"/>
      <c r="EE1524" s="54"/>
      <c r="EF1524" s="54"/>
      <c r="EG1524" s="54"/>
      <c r="EH1524" s="54"/>
      <c r="EI1524" s="54"/>
      <c r="EJ1524" s="54"/>
      <c r="EK1524" s="54"/>
      <c r="EL1524" s="54"/>
      <c r="EM1524" s="54"/>
      <c r="EN1524" s="54"/>
      <c r="EO1524" s="54"/>
      <c r="EP1524" s="54"/>
      <c r="EQ1524" s="54"/>
      <c r="ER1524" s="54"/>
      <c r="ES1524" s="54"/>
      <c r="ET1524" s="54"/>
      <c r="EU1524" s="54"/>
      <c r="EV1524" s="54"/>
      <c r="EW1524" s="54"/>
      <c r="EX1524" s="54"/>
      <c r="EY1524" s="54"/>
      <c r="EZ1524" s="54"/>
      <c r="FA1524" s="54"/>
      <c r="FB1524" s="54"/>
      <c r="FC1524" s="54"/>
      <c r="FD1524" s="54"/>
      <c r="FE1524" s="54"/>
      <c r="FF1524" s="54"/>
      <c r="FG1524" s="54"/>
      <c r="FH1524" s="54"/>
      <c r="FI1524" s="54"/>
      <c r="FJ1524" s="54"/>
      <c r="FK1524" s="54"/>
      <c r="FL1524" s="54"/>
      <c r="FM1524" s="54"/>
      <c r="FN1524" s="54"/>
      <c r="FO1524" s="54"/>
      <c r="FP1524" s="54"/>
      <c r="FQ1524" s="54"/>
      <c r="FR1524" s="54"/>
      <c r="FS1524" s="54"/>
      <c r="FT1524" s="54"/>
      <c r="FU1524" s="54"/>
      <c r="FV1524" s="54"/>
      <c r="FW1524" s="54"/>
      <c r="FX1524" s="54"/>
      <c r="FY1524" s="54"/>
      <c r="FZ1524" s="54"/>
      <c r="GA1524" s="54"/>
      <c r="GB1524" s="54"/>
      <c r="GC1524" s="54"/>
      <c r="GD1524" s="54"/>
      <c r="GE1524" s="54"/>
      <c r="GF1524" s="54"/>
      <c r="GG1524" s="54"/>
      <c r="GH1524" s="54"/>
      <c r="GI1524" s="54"/>
      <c r="GJ1524" s="54"/>
      <c r="GK1524" s="54"/>
      <c r="GL1524" s="54"/>
      <c r="GM1524" s="54"/>
      <c r="GN1524" s="54"/>
      <c r="GO1524" s="54"/>
      <c r="GP1524" s="54"/>
      <c r="GQ1524" s="54"/>
      <c r="GR1524" s="54"/>
      <c r="GS1524" s="54"/>
      <c r="GT1524" s="54"/>
      <c r="GU1524" s="54"/>
      <c r="GV1524" s="54"/>
      <c r="GW1524" s="54"/>
      <c r="GX1524" s="54"/>
      <c r="GY1524" s="54"/>
      <c r="GZ1524" s="54"/>
      <c r="HA1524" s="54"/>
      <c r="HB1524" s="54"/>
      <c r="HC1524" s="54"/>
      <c r="HD1524" s="54"/>
      <c r="HE1524" s="54"/>
      <c r="HF1524" s="54"/>
      <c r="HG1524" s="54"/>
      <c r="HH1524" s="54"/>
      <c r="HI1524" s="54"/>
      <c r="HJ1524" s="54"/>
      <c r="HK1524" s="54"/>
      <c r="HL1524" s="54"/>
      <c r="HM1524" s="54"/>
      <c r="HN1524" s="54"/>
      <c r="HO1524" s="54"/>
      <c r="HP1524" s="54"/>
      <c r="HQ1524" s="54"/>
      <c r="HR1524" s="54"/>
      <c r="HS1524" s="54"/>
      <c r="HT1524" s="54"/>
      <c r="HU1524" s="54"/>
      <c r="HV1524" s="54"/>
      <c r="HW1524" s="54"/>
      <c r="HX1524" s="54"/>
      <c r="HY1524" s="54"/>
      <c r="HZ1524" s="54"/>
      <c r="IA1524" s="54"/>
      <c r="IB1524" s="54"/>
      <c r="IC1524" s="54"/>
      <c r="ID1524" s="54"/>
      <c r="IE1524" s="54"/>
      <c r="IF1524" s="54"/>
      <c r="IG1524" s="54"/>
      <c r="IH1524" s="54"/>
      <c r="II1524" s="54"/>
      <c r="IJ1524" s="54"/>
      <c r="IK1524" s="54"/>
      <c r="IL1524" s="54"/>
      <c r="IM1524" s="54"/>
      <c r="IN1524" s="54"/>
      <c r="IO1524" s="54"/>
      <c r="IP1524" s="54"/>
      <c r="IQ1524" s="54"/>
      <c r="IR1524" s="54"/>
      <c r="IS1524" s="54"/>
      <c r="IT1524" s="54"/>
      <c r="IU1524" s="54"/>
      <c r="IV1524" s="54"/>
      <c r="IW1524" s="54"/>
      <c r="IX1524" s="54"/>
      <c r="IY1524" s="54"/>
      <c r="IZ1524" s="54"/>
      <c r="JA1524" s="16"/>
      <c r="JB1524" s="16"/>
      <c r="JC1524" s="16"/>
      <c r="JD1524" s="16"/>
    </row>
    <row r="1525" spans="1:264" s="6" customFormat="1" x14ac:dyDescent="0.25">
      <c r="A1525" s="55">
        <v>1521</v>
      </c>
      <c r="B1525" s="56">
        <f>ESTUDIANTES!B1525</f>
        <v>0</v>
      </c>
      <c r="C1525" s="56">
        <f>ESTUDIANTES!C1525</f>
        <v>0</v>
      </c>
      <c r="D1525" s="97">
        <f>ESTUDIANTES!D1525</f>
        <v>0</v>
      </c>
      <c r="E1525" s="97"/>
      <c r="F1525" s="97"/>
      <c r="G1525" s="97"/>
      <c r="H1525" s="57">
        <f>ESTUDIANTES!H1525</f>
        <v>0</v>
      </c>
      <c r="I1525" s="54"/>
      <c r="J1525" s="54"/>
      <c r="K1525" s="54"/>
      <c r="L1525" s="54"/>
      <c r="M1525" s="54"/>
      <c r="N1525" s="54"/>
      <c r="O1525" s="54"/>
      <c r="P1525" s="54"/>
      <c r="Q1525" s="54"/>
      <c r="R1525" s="54"/>
      <c r="S1525" s="54"/>
      <c r="T1525" s="54"/>
      <c r="U1525" s="54"/>
      <c r="V1525" s="54"/>
      <c r="W1525" s="54"/>
      <c r="X1525" s="54"/>
      <c r="Y1525" s="54"/>
      <c r="Z1525" s="54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  <c r="AL1525" s="54"/>
      <c r="AM1525" s="54"/>
      <c r="AN1525" s="54"/>
      <c r="AO1525" s="54"/>
      <c r="AP1525" s="54"/>
      <c r="AQ1525" s="54"/>
      <c r="AR1525" s="54"/>
      <c r="AS1525" s="54"/>
      <c r="AT1525" s="54"/>
      <c r="AU1525" s="54"/>
      <c r="AV1525" s="54"/>
      <c r="AW1525" s="54"/>
      <c r="AX1525" s="54"/>
      <c r="AY1525" s="54"/>
      <c r="AZ1525" s="54"/>
      <c r="BA1525" s="54"/>
      <c r="BB1525" s="54"/>
      <c r="BC1525" s="54"/>
      <c r="BD1525" s="54"/>
      <c r="BE1525" s="54"/>
      <c r="BF1525" s="54"/>
      <c r="BG1525" s="54"/>
      <c r="BH1525" s="54"/>
      <c r="BI1525" s="54"/>
      <c r="BJ1525" s="54"/>
      <c r="BK1525" s="54"/>
      <c r="BL1525" s="54"/>
      <c r="BM1525" s="54"/>
      <c r="BN1525" s="54"/>
      <c r="BO1525" s="54"/>
      <c r="BP1525" s="54"/>
      <c r="BQ1525" s="54"/>
      <c r="BR1525" s="54"/>
      <c r="BS1525" s="54"/>
      <c r="BT1525" s="54"/>
      <c r="BU1525" s="54"/>
      <c r="BV1525" s="54"/>
      <c r="BW1525" s="54"/>
      <c r="BX1525" s="54"/>
      <c r="BY1525" s="54"/>
      <c r="BZ1525" s="54"/>
      <c r="CA1525" s="54"/>
      <c r="CB1525" s="54"/>
      <c r="CC1525" s="54"/>
      <c r="CD1525" s="54"/>
      <c r="CE1525" s="54"/>
      <c r="CF1525" s="54"/>
      <c r="CG1525" s="54"/>
      <c r="CH1525" s="54"/>
      <c r="CI1525" s="54"/>
      <c r="CJ1525" s="54"/>
      <c r="CK1525" s="54"/>
      <c r="CL1525" s="54"/>
      <c r="CM1525" s="54"/>
      <c r="CN1525" s="54"/>
      <c r="CO1525" s="54"/>
      <c r="CP1525" s="54"/>
      <c r="CQ1525" s="54"/>
      <c r="CR1525" s="54"/>
      <c r="CS1525" s="54"/>
      <c r="CT1525" s="54"/>
      <c r="CU1525" s="54"/>
      <c r="CV1525" s="54"/>
      <c r="CW1525" s="54"/>
      <c r="CX1525" s="54"/>
      <c r="CY1525" s="54"/>
      <c r="CZ1525" s="54"/>
      <c r="DA1525" s="54"/>
      <c r="DB1525" s="54"/>
      <c r="DC1525" s="54"/>
      <c r="DD1525" s="54"/>
      <c r="DE1525" s="54"/>
      <c r="DF1525" s="54"/>
      <c r="DG1525" s="54"/>
      <c r="DH1525" s="54"/>
      <c r="DI1525" s="54"/>
      <c r="DJ1525" s="54"/>
      <c r="DK1525" s="54"/>
      <c r="DL1525" s="54"/>
      <c r="DM1525" s="54"/>
      <c r="DN1525" s="54"/>
      <c r="DO1525" s="54"/>
      <c r="DP1525" s="54"/>
      <c r="DQ1525" s="54"/>
      <c r="DR1525" s="54"/>
      <c r="DS1525" s="54"/>
      <c r="DT1525" s="54"/>
      <c r="DU1525" s="54"/>
      <c r="DV1525" s="54"/>
      <c r="DW1525" s="54"/>
      <c r="DX1525" s="54"/>
      <c r="DY1525" s="54"/>
      <c r="DZ1525" s="54"/>
      <c r="EA1525" s="54"/>
      <c r="EB1525" s="54"/>
      <c r="EC1525" s="54"/>
      <c r="ED1525" s="54"/>
      <c r="EE1525" s="54"/>
      <c r="EF1525" s="54"/>
      <c r="EG1525" s="54"/>
      <c r="EH1525" s="54"/>
      <c r="EI1525" s="54"/>
      <c r="EJ1525" s="54"/>
      <c r="EK1525" s="54"/>
      <c r="EL1525" s="54"/>
      <c r="EM1525" s="54"/>
      <c r="EN1525" s="54"/>
      <c r="EO1525" s="54"/>
      <c r="EP1525" s="54"/>
      <c r="EQ1525" s="54"/>
      <c r="ER1525" s="54"/>
      <c r="ES1525" s="54"/>
      <c r="ET1525" s="54"/>
      <c r="EU1525" s="54"/>
      <c r="EV1525" s="54"/>
      <c r="EW1525" s="54"/>
      <c r="EX1525" s="54"/>
      <c r="EY1525" s="54"/>
      <c r="EZ1525" s="54"/>
      <c r="FA1525" s="54"/>
      <c r="FB1525" s="54"/>
      <c r="FC1525" s="54"/>
      <c r="FD1525" s="54"/>
      <c r="FE1525" s="54"/>
      <c r="FF1525" s="54"/>
      <c r="FG1525" s="54"/>
      <c r="FH1525" s="54"/>
      <c r="FI1525" s="54"/>
      <c r="FJ1525" s="54"/>
      <c r="FK1525" s="54"/>
      <c r="FL1525" s="54"/>
      <c r="FM1525" s="54"/>
      <c r="FN1525" s="54"/>
      <c r="FO1525" s="54"/>
      <c r="FP1525" s="54"/>
      <c r="FQ1525" s="54"/>
      <c r="FR1525" s="54"/>
      <c r="FS1525" s="54"/>
      <c r="FT1525" s="54"/>
      <c r="FU1525" s="54"/>
      <c r="FV1525" s="54"/>
      <c r="FW1525" s="54"/>
      <c r="FX1525" s="54"/>
      <c r="FY1525" s="54"/>
      <c r="FZ1525" s="54"/>
      <c r="GA1525" s="54"/>
      <c r="GB1525" s="54"/>
      <c r="GC1525" s="54"/>
      <c r="GD1525" s="54"/>
      <c r="GE1525" s="54"/>
      <c r="GF1525" s="54"/>
      <c r="GG1525" s="54"/>
      <c r="GH1525" s="54"/>
      <c r="GI1525" s="54"/>
      <c r="GJ1525" s="54"/>
      <c r="GK1525" s="54"/>
      <c r="GL1525" s="54"/>
      <c r="GM1525" s="54"/>
      <c r="GN1525" s="54"/>
      <c r="GO1525" s="54"/>
      <c r="GP1525" s="54"/>
      <c r="GQ1525" s="54"/>
      <c r="GR1525" s="54"/>
      <c r="GS1525" s="54"/>
      <c r="GT1525" s="54"/>
      <c r="GU1525" s="54"/>
      <c r="GV1525" s="54"/>
      <c r="GW1525" s="54"/>
      <c r="GX1525" s="54"/>
      <c r="GY1525" s="54"/>
      <c r="GZ1525" s="54"/>
      <c r="HA1525" s="54"/>
      <c r="HB1525" s="54"/>
      <c r="HC1525" s="54"/>
      <c r="HD1525" s="54"/>
      <c r="HE1525" s="54"/>
      <c r="HF1525" s="54"/>
      <c r="HG1525" s="54"/>
      <c r="HH1525" s="54"/>
      <c r="HI1525" s="54"/>
      <c r="HJ1525" s="54"/>
      <c r="HK1525" s="54"/>
      <c r="HL1525" s="54"/>
      <c r="HM1525" s="54"/>
      <c r="HN1525" s="54"/>
      <c r="HO1525" s="54"/>
      <c r="HP1525" s="54"/>
      <c r="HQ1525" s="54"/>
      <c r="HR1525" s="54"/>
      <c r="HS1525" s="54"/>
      <c r="HT1525" s="54"/>
      <c r="HU1525" s="54"/>
      <c r="HV1525" s="54"/>
      <c r="HW1525" s="54"/>
      <c r="HX1525" s="54"/>
      <c r="HY1525" s="54"/>
      <c r="HZ1525" s="54"/>
      <c r="IA1525" s="54"/>
      <c r="IB1525" s="54"/>
      <c r="IC1525" s="54"/>
      <c r="ID1525" s="54"/>
      <c r="IE1525" s="54"/>
      <c r="IF1525" s="54"/>
      <c r="IG1525" s="54"/>
      <c r="IH1525" s="54"/>
      <c r="II1525" s="54"/>
      <c r="IJ1525" s="54"/>
      <c r="IK1525" s="54"/>
      <c r="IL1525" s="54"/>
      <c r="IM1525" s="54"/>
      <c r="IN1525" s="54"/>
      <c r="IO1525" s="54"/>
      <c r="IP1525" s="54"/>
      <c r="IQ1525" s="54"/>
      <c r="IR1525" s="54"/>
      <c r="IS1525" s="54"/>
      <c r="IT1525" s="54"/>
      <c r="IU1525" s="54"/>
      <c r="IV1525" s="54"/>
      <c r="IW1525" s="54"/>
      <c r="IX1525" s="54"/>
      <c r="IY1525" s="54"/>
      <c r="IZ1525" s="54"/>
      <c r="JA1525" s="16"/>
      <c r="JB1525" s="16"/>
      <c r="JC1525" s="16"/>
      <c r="JD1525" s="16"/>
    </row>
    <row r="1526" spans="1:264" s="6" customFormat="1" x14ac:dyDescent="0.25">
      <c r="A1526" s="55">
        <v>1522</v>
      </c>
      <c r="B1526" s="56">
        <f>ESTUDIANTES!B1526</f>
        <v>0</v>
      </c>
      <c r="C1526" s="56">
        <f>ESTUDIANTES!C1526</f>
        <v>0</v>
      </c>
      <c r="D1526" s="97">
        <f>ESTUDIANTES!D1526</f>
        <v>0</v>
      </c>
      <c r="E1526" s="97"/>
      <c r="F1526" s="97"/>
      <c r="G1526" s="97"/>
      <c r="H1526" s="57">
        <f>ESTUDIANTES!H1526</f>
        <v>0</v>
      </c>
      <c r="I1526" s="54"/>
      <c r="J1526" s="54"/>
      <c r="K1526" s="54"/>
      <c r="L1526" s="54"/>
      <c r="M1526" s="54"/>
      <c r="N1526" s="54"/>
      <c r="O1526" s="54"/>
      <c r="P1526" s="54"/>
      <c r="Q1526" s="54"/>
      <c r="R1526" s="54"/>
      <c r="S1526" s="54"/>
      <c r="T1526" s="54"/>
      <c r="U1526" s="54"/>
      <c r="V1526" s="54"/>
      <c r="W1526" s="54"/>
      <c r="X1526" s="54"/>
      <c r="Y1526" s="54"/>
      <c r="Z1526" s="54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  <c r="AL1526" s="54"/>
      <c r="AM1526" s="54"/>
      <c r="AN1526" s="54"/>
      <c r="AO1526" s="54"/>
      <c r="AP1526" s="54"/>
      <c r="AQ1526" s="54"/>
      <c r="AR1526" s="54"/>
      <c r="AS1526" s="54"/>
      <c r="AT1526" s="54"/>
      <c r="AU1526" s="54"/>
      <c r="AV1526" s="54"/>
      <c r="AW1526" s="54"/>
      <c r="AX1526" s="54"/>
      <c r="AY1526" s="54"/>
      <c r="AZ1526" s="54"/>
      <c r="BA1526" s="54"/>
      <c r="BB1526" s="54"/>
      <c r="BC1526" s="54"/>
      <c r="BD1526" s="54"/>
      <c r="BE1526" s="54"/>
      <c r="BF1526" s="54"/>
      <c r="BG1526" s="54"/>
      <c r="BH1526" s="54"/>
      <c r="BI1526" s="54"/>
      <c r="BJ1526" s="54"/>
      <c r="BK1526" s="54"/>
      <c r="BL1526" s="54"/>
      <c r="BM1526" s="54"/>
      <c r="BN1526" s="54"/>
      <c r="BO1526" s="54"/>
      <c r="BP1526" s="54"/>
      <c r="BQ1526" s="54"/>
      <c r="BR1526" s="54"/>
      <c r="BS1526" s="54"/>
      <c r="BT1526" s="54"/>
      <c r="BU1526" s="54"/>
      <c r="BV1526" s="54"/>
      <c r="BW1526" s="54"/>
      <c r="BX1526" s="54"/>
      <c r="BY1526" s="54"/>
      <c r="BZ1526" s="54"/>
      <c r="CA1526" s="54"/>
      <c r="CB1526" s="54"/>
      <c r="CC1526" s="54"/>
      <c r="CD1526" s="54"/>
      <c r="CE1526" s="54"/>
      <c r="CF1526" s="54"/>
      <c r="CG1526" s="54"/>
      <c r="CH1526" s="54"/>
      <c r="CI1526" s="54"/>
      <c r="CJ1526" s="54"/>
      <c r="CK1526" s="54"/>
      <c r="CL1526" s="54"/>
      <c r="CM1526" s="54"/>
      <c r="CN1526" s="54"/>
      <c r="CO1526" s="54"/>
      <c r="CP1526" s="54"/>
      <c r="CQ1526" s="54"/>
      <c r="CR1526" s="54"/>
      <c r="CS1526" s="54"/>
      <c r="CT1526" s="54"/>
      <c r="CU1526" s="54"/>
      <c r="CV1526" s="54"/>
      <c r="CW1526" s="54"/>
      <c r="CX1526" s="54"/>
      <c r="CY1526" s="54"/>
      <c r="CZ1526" s="54"/>
      <c r="DA1526" s="54"/>
      <c r="DB1526" s="54"/>
      <c r="DC1526" s="54"/>
      <c r="DD1526" s="54"/>
      <c r="DE1526" s="54"/>
      <c r="DF1526" s="54"/>
      <c r="DG1526" s="54"/>
      <c r="DH1526" s="54"/>
      <c r="DI1526" s="54"/>
      <c r="DJ1526" s="54"/>
      <c r="DK1526" s="54"/>
      <c r="DL1526" s="54"/>
      <c r="DM1526" s="54"/>
      <c r="DN1526" s="54"/>
      <c r="DO1526" s="54"/>
      <c r="DP1526" s="54"/>
      <c r="DQ1526" s="54"/>
      <c r="DR1526" s="54"/>
      <c r="DS1526" s="54"/>
      <c r="DT1526" s="54"/>
      <c r="DU1526" s="54"/>
      <c r="DV1526" s="54"/>
      <c r="DW1526" s="54"/>
      <c r="DX1526" s="54"/>
      <c r="DY1526" s="54"/>
      <c r="DZ1526" s="54"/>
      <c r="EA1526" s="54"/>
      <c r="EB1526" s="54"/>
      <c r="EC1526" s="54"/>
      <c r="ED1526" s="54"/>
      <c r="EE1526" s="54"/>
      <c r="EF1526" s="54"/>
      <c r="EG1526" s="54"/>
      <c r="EH1526" s="54"/>
      <c r="EI1526" s="54"/>
      <c r="EJ1526" s="54"/>
      <c r="EK1526" s="54"/>
      <c r="EL1526" s="54"/>
      <c r="EM1526" s="54"/>
      <c r="EN1526" s="54"/>
      <c r="EO1526" s="54"/>
      <c r="EP1526" s="54"/>
      <c r="EQ1526" s="54"/>
      <c r="ER1526" s="54"/>
      <c r="ES1526" s="54"/>
      <c r="ET1526" s="54"/>
      <c r="EU1526" s="54"/>
      <c r="EV1526" s="54"/>
      <c r="EW1526" s="54"/>
      <c r="EX1526" s="54"/>
      <c r="EY1526" s="54"/>
      <c r="EZ1526" s="54"/>
      <c r="FA1526" s="54"/>
      <c r="FB1526" s="54"/>
      <c r="FC1526" s="54"/>
      <c r="FD1526" s="54"/>
      <c r="FE1526" s="54"/>
      <c r="FF1526" s="54"/>
      <c r="FG1526" s="54"/>
      <c r="FH1526" s="54"/>
      <c r="FI1526" s="54"/>
      <c r="FJ1526" s="54"/>
      <c r="FK1526" s="54"/>
      <c r="FL1526" s="54"/>
      <c r="FM1526" s="54"/>
      <c r="FN1526" s="54"/>
      <c r="FO1526" s="54"/>
      <c r="FP1526" s="54"/>
      <c r="FQ1526" s="54"/>
      <c r="FR1526" s="54"/>
      <c r="FS1526" s="54"/>
      <c r="FT1526" s="54"/>
      <c r="FU1526" s="54"/>
      <c r="FV1526" s="54"/>
      <c r="FW1526" s="54"/>
      <c r="FX1526" s="54"/>
      <c r="FY1526" s="54"/>
      <c r="FZ1526" s="54"/>
      <c r="GA1526" s="54"/>
      <c r="GB1526" s="54"/>
      <c r="GC1526" s="54"/>
      <c r="GD1526" s="54"/>
      <c r="GE1526" s="54"/>
      <c r="GF1526" s="54"/>
      <c r="GG1526" s="54"/>
      <c r="GH1526" s="54"/>
      <c r="GI1526" s="54"/>
      <c r="GJ1526" s="54"/>
      <c r="GK1526" s="54"/>
      <c r="GL1526" s="54"/>
      <c r="GM1526" s="54"/>
      <c r="GN1526" s="54"/>
      <c r="GO1526" s="54"/>
      <c r="GP1526" s="54"/>
      <c r="GQ1526" s="54"/>
      <c r="GR1526" s="54"/>
      <c r="GS1526" s="54"/>
      <c r="GT1526" s="54"/>
      <c r="GU1526" s="54"/>
      <c r="GV1526" s="54"/>
      <c r="GW1526" s="54"/>
      <c r="GX1526" s="54"/>
      <c r="GY1526" s="54"/>
      <c r="GZ1526" s="54"/>
      <c r="HA1526" s="54"/>
      <c r="HB1526" s="54"/>
      <c r="HC1526" s="54"/>
      <c r="HD1526" s="54"/>
      <c r="HE1526" s="54"/>
      <c r="HF1526" s="54"/>
      <c r="HG1526" s="54"/>
      <c r="HH1526" s="54"/>
      <c r="HI1526" s="54"/>
      <c r="HJ1526" s="54"/>
      <c r="HK1526" s="54"/>
      <c r="HL1526" s="54"/>
      <c r="HM1526" s="54"/>
      <c r="HN1526" s="54"/>
      <c r="HO1526" s="54"/>
      <c r="HP1526" s="54"/>
      <c r="HQ1526" s="54"/>
      <c r="HR1526" s="54"/>
      <c r="HS1526" s="54"/>
      <c r="HT1526" s="54"/>
      <c r="HU1526" s="54"/>
      <c r="HV1526" s="54"/>
      <c r="HW1526" s="54"/>
      <c r="HX1526" s="54"/>
      <c r="HY1526" s="54"/>
      <c r="HZ1526" s="54"/>
      <c r="IA1526" s="54"/>
      <c r="IB1526" s="54"/>
      <c r="IC1526" s="54"/>
      <c r="ID1526" s="54"/>
      <c r="IE1526" s="54"/>
      <c r="IF1526" s="54"/>
      <c r="IG1526" s="54"/>
      <c r="IH1526" s="54"/>
      <c r="II1526" s="54"/>
      <c r="IJ1526" s="54"/>
      <c r="IK1526" s="54"/>
      <c r="IL1526" s="54"/>
      <c r="IM1526" s="54"/>
      <c r="IN1526" s="54"/>
      <c r="IO1526" s="54"/>
      <c r="IP1526" s="54"/>
      <c r="IQ1526" s="54"/>
      <c r="IR1526" s="54"/>
      <c r="IS1526" s="54"/>
      <c r="IT1526" s="54"/>
      <c r="IU1526" s="54"/>
      <c r="IV1526" s="54"/>
      <c r="IW1526" s="54"/>
      <c r="IX1526" s="54"/>
      <c r="IY1526" s="54"/>
      <c r="IZ1526" s="54"/>
      <c r="JA1526" s="16"/>
      <c r="JB1526" s="16"/>
      <c r="JC1526" s="16"/>
      <c r="JD1526" s="16"/>
    </row>
    <row r="1527" spans="1:264" s="6" customFormat="1" x14ac:dyDescent="0.25">
      <c r="A1527" s="55">
        <v>1523</v>
      </c>
      <c r="B1527" s="56">
        <f>ESTUDIANTES!B1527</f>
        <v>0</v>
      </c>
      <c r="C1527" s="56">
        <f>ESTUDIANTES!C1527</f>
        <v>0</v>
      </c>
      <c r="D1527" s="97">
        <f>ESTUDIANTES!D1527</f>
        <v>0</v>
      </c>
      <c r="E1527" s="97"/>
      <c r="F1527" s="97"/>
      <c r="G1527" s="97"/>
      <c r="H1527" s="57">
        <f>ESTUDIANTES!H1527</f>
        <v>0</v>
      </c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  <c r="AL1527" s="54"/>
      <c r="AM1527" s="54"/>
      <c r="AN1527" s="54"/>
      <c r="AO1527" s="54"/>
      <c r="AP1527" s="54"/>
      <c r="AQ1527" s="54"/>
      <c r="AR1527" s="54"/>
      <c r="AS1527" s="54"/>
      <c r="AT1527" s="54"/>
      <c r="AU1527" s="54"/>
      <c r="AV1527" s="54"/>
      <c r="AW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4"/>
      <c r="BI1527" s="54"/>
      <c r="BJ1527" s="54"/>
      <c r="BK1527" s="54"/>
      <c r="BL1527" s="54"/>
      <c r="BM1527" s="54"/>
      <c r="BN1527" s="54"/>
      <c r="BO1527" s="54"/>
      <c r="BP1527" s="54"/>
      <c r="BQ1527" s="54"/>
      <c r="BR1527" s="54"/>
      <c r="BS1527" s="54"/>
      <c r="BT1527" s="54"/>
      <c r="BU1527" s="54"/>
      <c r="BV1527" s="54"/>
      <c r="BW1527" s="54"/>
      <c r="BX1527" s="54"/>
      <c r="BY1527" s="54"/>
      <c r="BZ1527" s="54"/>
      <c r="CA1527" s="54"/>
      <c r="CB1527" s="54"/>
      <c r="CC1527" s="54"/>
      <c r="CD1527" s="54"/>
      <c r="CE1527" s="54"/>
      <c r="CF1527" s="54"/>
      <c r="CG1527" s="54"/>
      <c r="CH1527" s="54"/>
      <c r="CI1527" s="54"/>
      <c r="CJ1527" s="54"/>
      <c r="CK1527" s="54"/>
      <c r="CL1527" s="54"/>
      <c r="CM1527" s="54"/>
      <c r="CN1527" s="54"/>
      <c r="CO1527" s="54"/>
      <c r="CP1527" s="54"/>
      <c r="CQ1527" s="54"/>
      <c r="CR1527" s="54"/>
      <c r="CS1527" s="54"/>
      <c r="CT1527" s="54"/>
      <c r="CU1527" s="54"/>
      <c r="CV1527" s="54"/>
      <c r="CW1527" s="54"/>
      <c r="CX1527" s="54"/>
      <c r="CY1527" s="54"/>
      <c r="CZ1527" s="54"/>
      <c r="DA1527" s="54"/>
      <c r="DB1527" s="54"/>
      <c r="DC1527" s="54"/>
      <c r="DD1527" s="54"/>
      <c r="DE1527" s="54"/>
      <c r="DF1527" s="54"/>
      <c r="DG1527" s="54"/>
      <c r="DH1527" s="54"/>
      <c r="DI1527" s="54"/>
      <c r="DJ1527" s="54"/>
      <c r="DK1527" s="54"/>
      <c r="DL1527" s="54"/>
      <c r="DM1527" s="54"/>
      <c r="DN1527" s="54"/>
      <c r="DO1527" s="54"/>
      <c r="DP1527" s="54"/>
      <c r="DQ1527" s="54"/>
      <c r="DR1527" s="54"/>
      <c r="DS1527" s="54"/>
      <c r="DT1527" s="54"/>
      <c r="DU1527" s="54"/>
      <c r="DV1527" s="54"/>
      <c r="DW1527" s="54"/>
      <c r="DX1527" s="54"/>
      <c r="DY1527" s="54"/>
      <c r="DZ1527" s="54"/>
      <c r="EA1527" s="54"/>
      <c r="EB1527" s="54"/>
      <c r="EC1527" s="54"/>
      <c r="ED1527" s="54"/>
      <c r="EE1527" s="54"/>
      <c r="EF1527" s="54"/>
      <c r="EG1527" s="54"/>
      <c r="EH1527" s="54"/>
      <c r="EI1527" s="54"/>
      <c r="EJ1527" s="54"/>
      <c r="EK1527" s="54"/>
      <c r="EL1527" s="54"/>
      <c r="EM1527" s="54"/>
      <c r="EN1527" s="54"/>
      <c r="EO1527" s="54"/>
      <c r="EP1527" s="54"/>
      <c r="EQ1527" s="54"/>
      <c r="ER1527" s="54"/>
      <c r="ES1527" s="54"/>
      <c r="ET1527" s="54"/>
      <c r="EU1527" s="54"/>
      <c r="EV1527" s="54"/>
      <c r="EW1527" s="54"/>
      <c r="EX1527" s="54"/>
      <c r="EY1527" s="54"/>
      <c r="EZ1527" s="54"/>
      <c r="FA1527" s="54"/>
      <c r="FB1527" s="54"/>
      <c r="FC1527" s="54"/>
      <c r="FD1527" s="54"/>
      <c r="FE1527" s="54"/>
      <c r="FF1527" s="54"/>
      <c r="FG1527" s="54"/>
      <c r="FH1527" s="54"/>
      <c r="FI1527" s="54"/>
      <c r="FJ1527" s="54"/>
      <c r="FK1527" s="54"/>
      <c r="FL1527" s="54"/>
      <c r="FM1527" s="54"/>
      <c r="FN1527" s="54"/>
      <c r="FO1527" s="54"/>
      <c r="FP1527" s="54"/>
      <c r="FQ1527" s="54"/>
      <c r="FR1527" s="54"/>
      <c r="FS1527" s="54"/>
      <c r="FT1527" s="54"/>
      <c r="FU1527" s="54"/>
      <c r="FV1527" s="54"/>
      <c r="FW1527" s="54"/>
      <c r="FX1527" s="54"/>
      <c r="FY1527" s="54"/>
      <c r="FZ1527" s="54"/>
      <c r="GA1527" s="54"/>
      <c r="GB1527" s="54"/>
      <c r="GC1527" s="54"/>
      <c r="GD1527" s="54"/>
      <c r="GE1527" s="54"/>
      <c r="GF1527" s="54"/>
      <c r="GG1527" s="54"/>
      <c r="GH1527" s="54"/>
      <c r="GI1527" s="54"/>
      <c r="GJ1527" s="54"/>
      <c r="GK1527" s="54"/>
      <c r="GL1527" s="54"/>
      <c r="GM1527" s="54"/>
      <c r="GN1527" s="54"/>
      <c r="GO1527" s="54"/>
      <c r="GP1527" s="54"/>
      <c r="GQ1527" s="54"/>
      <c r="GR1527" s="54"/>
      <c r="GS1527" s="54"/>
      <c r="GT1527" s="54"/>
      <c r="GU1527" s="54"/>
      <c r="GV1527" s="54"/>
      <c r="GW1527" s="54"/>
      <c r="GX1527" s="54"/>
      <c r="GY1527" s="54"/>
      <c r="GZ1527" s="54"/>
      <c r="HA1527" s="54"/>
      <c r="HB1527" s="54"/>
      <c r="HC1527" s="54"/>
      <c r="HD1527" s="54"/>
      <c r="HE1527" s="54"/>
      <c r="HF1527" s="54"/>
      <c r="HG1527" s="54"/>
      <c r="HH1527" s="54"/>
      <c r="HI1527" s="54"/>
      <c r="HJ1527" s="54"/>
      <c r="HK1527" s="54"/>
      <c r="HL1527" s="54"/>
      <c r="HM1527" s="54"/>
      <c r="HN1527" s="54"/>
      <c r="HO1527" s="54"/>
      <c r="HP1527" s="54"/>
      <c r="HQ1527" s="54"/>
      <c r="HR1527" s="54"/>
      <c r="HS1527" s="54"/>
      <c r="HT1527" s="54"/>
      <c r="HU1527" s="54"/>
      <c r="HV1527" s="54"/>
      <c r="HW1527" s="54"/>
      <c r="HX1527" s="54"/>
      <c r="HY1527" s="54"/>
      <c r="HZ1527" s="54"/>
      <c r="IA1527" s="54"/>
      <c r="IB1527" s="54"/>
      <c r="IC1527" s="54"/>
      <c r="ID1527" s="54"/>
      <c r="IE1527" s="54"/>
      <c r="IF1527" s="54"/>
      <c r="IG1527" s="54"/>
      <c r="IH1527" s="54"/>
      <c r="II1527" s="54"/>
      <c r="IJ1527" s="54"/>
      <c r="IK1527" s="54"/>
      <c r="IL1527" s="54"/>
      <c r="IM1527" s="54"/>
      <c r="IN1527" s="54"/>
      <c r="IO1527" s="54"/>
      <c r="IP1527" s="54"/>
      <c r="IQ1527" s="54"/>
      <c r="IR1527" s="54"/>
      <c r="IS1527" s="54"/>
      <c r="IT1527" s="54"/>
      <c r="IU1527" s="54"/>
      <c r="IV1527" s="54"/>
      <c r="IW1527" s="54"/>
      <c r="IX1527" s="54"/>
      <c r="IY1527" s="54"/>
      <c r="IZ1527" s="54"/>
      <c r="JA1527" s="16"/>
      <c r="JB1527" s="16"/>
      <c r="JC1527" s="16"/>
      <c r="JD1527" s="16"/>
    </row>
    <row r="1528" spans="1:264" s="6" customFormat="1" x14ac:dyDescent="0.25">
      <c r="A1528" s="55">
        <v>1524</v>
      </c>
      <c r="B1528" s="56">
        <f>ESTUDIANTES!B1528</f>
        <v>0</v>
      </c>
      <c r="C1528" s="56">
        <f>ESTUDIANTES!C1528</f>
        <v>0</v>
      </c>
      <c r="D1528" s="97">
        <f>ESTUDIANTES!D1528</f>
        <v>0</v>
      </c>
      <c r="E1528" s="97"/>
      <c r="F1528" s="97"/>
      <c r="G1528" s="97"/>
      <c r="H1528" s="57">
        <f>ESTUDIANTES!H1528</f>
        <v>0</v>
      </c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  <c r="T1528" s="54"/>
      <c r="U1528" s="54"/>
      <c r="V1528" s="54"/>
      <c r="W1528" s="54"/>
      <c r="X1528" s="54"/>
      <c r="Y1528" s="54"/>
      <c r="Z1528" s="54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  <c r="AL1528" s="54"/>
      <c r="AM1528" s="54"/>
      <c r="AN1528" s="54"/>
      <c r="AO1528" s="54"/>
      <c r="AP1528" s="54"/>
      <c r="AQ1528" s="54"/>
      <c r="AR1528" s="54"/>
      <c r="AS1528" s="54"/>
      <c r="AT1528" s="54"/>
      <c r="AU1528" s="54"/>
      <c r="AV1528" s="54"/>
      <c r="AW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4"/>
      <c r="BI1528" s="54"/>
      <c r="BJ1528" s="54"/>
      <c r="BK1528" s="54"/>
      <c r="BL1528" s="54"/>
      <c r="BM1528" s="54"/>
      <c r="BN1528" s="54"/>
      <c r="BO1528" s="54"/>
      <c r="BP1528" s="54"/>
      <c r="BQ1528" s="54"/>
      <c r="BR1528" s="54"/>
      <c r="BS1528" s="54"/>
      <c r="BT1528" s="54"/>
      <c r="BU1528" s="54"/>
      <c r="BV1528" s="54"/>
      <c r="BW1528" s="54"/>
      <c r="BX1528" s="54"/>
      <c r="BY1528" s="54"/>
      <c r="BZ1528" s="54"/>
      <c r="CA1528" s="54"/>
      <c r="CB1528" s="54"/>
      <c r="CC1528" s="54"/>
      <c r="CD1528" s="54"/>
      <c r="CE1528" s="54"/>
      <c r="CF1528" s="54"/>
      <c r="CG1528" s="54"/>
      <c r="CH1528" s="54"/>
      <c r="CI1528" s="54"/>
      <c r="CJ1528" s="54"/>
      <c r="CK1528" s="54"/>
      <c r="CL1528" s="54"/>
      <c r="CM1528" s="54"/>
      <c r="CN1528" s="54"/>
      <c r="CO1528" s="54"/>
      <c r="CP1528" s="54"/>
      <c r="CQ1528" s="54"/>
      <c r="CR1528" s="54"/>
      <c r="CS1528" s="54"/>
      <c r="CT1528" s="54"/>
      <c r="CU1528" s="54"/>
      <c r="CV1528" s="54"/>
      <c r="CW1528" s="54"/>
      <c r="CX1528" s="54"/>
      <c r="CY1528" s="54"/>
      <c r="CZ1528" s="54"/>
      <c r="DA1528" s="54"/>
      <c r="DB1528" s="54"/>
      <c r="DC1528" s="54"/>
      <c r="DD1528" s="54"/>
      <c r="DE1528" s="54"/>
      <c r="DF1528" s="54"/>
      <c r="DG1528" s="54"/>
      <c r="DH1528" s="54"/>
      <c r="DI1528" s="54"/>
      <c r="DJ1528" s="54"/>
      <c r="DK1528" s="54"/>
      <c r="DL1528" s="54"/>
      <c r="DM1528" s="54"/>
      <c r="DN1528" s="54"/>
      <c r="DO1528" s="54"/>
      <c r="DP1528" s="54"/>
      <c r="DQ1528" s="54"/>
      <c r="DR1528" s="54"/>
      <c r="DS1528" s="54"/>
      <c r="DT1528" s="54"/>
      <c r="DU1528" s="54"/>
      <c r="DV1528" s="54"/>
      <c r="DW1528" s="54"/>
      <c r="DX1528" s="54"/>
      <c r="DY1528" s="54"/>
      <c r="DZ1528" s="54"/>
      <c r="EA1528" s="54"/>
      <c r="EB1528" s="54"/>
      <c r="EC1528" s="54"/>
      <c r="ED1528" s="54"/>
      <c r="EE1528" s="54"/>
      <c r="EF1528" s="54"/>
      <c r="EG1528" s="54"/>
      <c r="EH1528" s="54"/>
      <c r="EI1528" s="54"/>
      <c r="EJ1528" s="54"/>
      <c r="EK1528" s="54"/>
      <c r="EL1528" s="54"/>
      <c r="EM1528" s="54"/>
      <c r="EN1528" s="54"/>
      <c r="EO1528" s="54"/>
      <c r="EP1528" s="54"/>
      <c r="EQ1528" s="54"/>
      <c r="ER1528" s="54"/>
      <c r="ES1528" s="54"/>
      <c r="ET1528" s="54"/>
      <c r="EU1528" s="54"/>
      <c r="EV1528" s="54"/>
      <c r="EW1528" s="54"/>
      <c r="EX1528" s="54"/>
      <c r="EY1528" s="54"/>
      <c r="EZ1528" s="54"/>
      <c r="FA1528" s="54"/>
      <c r="FB1528" s="54"/>
      <c r="FC1528" s="54"/>
      <c r="FD1528" s="54"/>
      <c r="FE1528" s="54"/>
      <c r="FF1528" s="54"/>
      <c r="FG1528" s="54"/>
      <c r="FH1528" s="54"/>
      <c r="FI1528" s="54"/>
      <c r="FJ1528" s="54"/>
      <c r="FK1528" s="54"/>
      <c r="FL1528" s="54"/>
      <c r="FM1528" s="54"/>
      <c r="FN1528" s="54"/>
      <c r="FO1528" s="54"/>
      <c r="FP1528" s="54"/>
      <c r="FQ1528" s="54"/>
      <c r="FR1528" s="54"/>
      <c r="FS1528" s="54"/>
      <c r="FT1528" s="54"/>
      <c r="FU1528" s="54"/>
      <c r="FV1528" s="54"/>
      <c r="FW1528" s="54"/>
      <c r="FX1528" s="54"/>
      <c r="FY1528" s="54"/>
      <c r="FZ1528" s="54"/>
      <c r="GA1528" s="54"/>
      <c r="GB1528" s="54"/>
      <c r="GC1528" s="54"/>
      <c r="GD1528" s="54"/>
      <c r="GE1528" s="54"/>
      <c r="GF1528" s="54"/>
      <c r="GG1528" s="54"/>
      <c r="GH1528" s="54"/>
      <c r="GI1528" s="54"/>
      <c r="GJ1528" s="54"/>
      <c r="GK1528" s="54"/>
      <c r="GL1528" s="54"/>
      <c r="GM1528" s="54"/>
      <c r="GN1528" s="54"/>
      <c r="GO1528" s="54"/>
      <c r="GP1528" s="54"/>
      <c r="GQ1528" s="54"/>
      <c r="GR1528" s="54"/>
      <c r="GS1528" s="54"/>
      <c r="GT1528" s="54"/>
      <c r="GU1528" s="54"/>
      <c r="GV1528" s="54"/>
      <c r="GW1528" s="54"/>
      <c r="GX1528" s="54"/>
      <c r="GY1528" s="54"/>
      <c r="GZ1528" s="54"/>
      <c r="HA1528" s="54"/>
      <c r="HB1528" s="54"/>
      <c r="HC1528" s="54"/>
      <c r="HD1528" s="54"/>
      <c r="HE1528" s="54"/>
      <c r="HF1528" s="54"/>
      <c r="HG1528" s="54"/>
      <c r="HH1528" s="54"/>
      <c r="HI1528" s="54"/>
      <c r="HJ1528" s="54"/>
      <c r="HK1528" s="54"/>
      <c r="HL1528" s="54"/>
      <c r="HM1528" s="54"/>
      <c r="HN1528" s="54"/>
      <c r="HO1528" s="54"/>
      <c r="HP1528" s="54"/>
      <c r="HQ1528" s="54"/>
      <c r="HR1528" s="54"/>
      <c r="HS1528" s="54"/>
      <c r="HT1528" s="54"/>
      <c r="HU1528" s="54"/>
      <c r="HV1528" s="54"/>
      <c r="HW1528" s="54"/>
      <c r="HX1528" s="54"/>
      <c r="HY1528" s="54"/>
      <c r="HZ1528" s="54"/>
      <c r="IA1528" s="54"/>
      <c r="IB1528" s="54"/>
      <c r="IC1528" s="54"/>
      <c r="ID1528" s="54"/>
      <c r="IE1528" s="54"/>
      <c r="IF1528" s="54"/>
      <c r="IG1528" s="54"/>
      <c r="IH1528" s="54"/>
      <c r="II1528" s="54"/>
      <c r="IJ1528" s="54"/>
      <c r="IK1528" s="54"/>
      <c r="IL1528" s="54"/>
      <c r="IM1528" s="54"/>
      <c r="IN1528" s="54"/>
      <c r="IO1528" s="54"/>
      <c r="IP1528" s="54"/>
      <c r="IQ1528" s="54"/>
      <c r="IR1528" s="54"/>
      <c r="IS1528" s="54"/>
      <c r="IT1528" s="54"/>
      <c r="IU1528" s="54"/>
      <c r="IV1528" s="54"/>
      <c r="IW1528" s="54"/>
      <c r="IX1528" s="54"/>
      <c r="IY1528" s="54"/>
      <c r="IZ1528" s="54"/>
      <c r="JA1528" s="16"/>
      <c r="JB1528" s="16"/>
      <c r="JC1528" s="16"/>
      <c r="JD1528" s="16"/>
    </row>
    <row r="1529" spans="1:264" s="6" customFormat="1" x14ac:dyDescent="0.25">
      <c r="A1529" s="55">
        <v>1525</v>
      </c>
      <c r="B1529" s="56">
        <f>ESTUDIANTES!B1529</f>
        <v>0</v>
      </c>
      <c r="C1529" s="56">
        <f>ESTUDIANTES!C1529</f>
        <v>0</v>
      </c>
      <c r="D1529" s="97">
        <f>ESTUDIANTES!D1529</f>
        <v>0</v>
      </c>
      <c r="E1529" s="97"/>
      <c r="F1529" s="97"/>
      <c r="G1529" s="97"/>
      <c r="H1529" s="57">
        <f>ESTUDIANTES!H1529</f>
        <v>0</v>
      </c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  <c r="T1529" s="54"/>
      <c r="U1529" s="54"/>
      <c r="V1529" s="54"/>
      <c r="W1529" s="54"/>
      <c r="X1529" s="54"/>
      <c r="Y1529" s="54"/>
      <c r="Z1529" s="54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  <c r="AL1529" s="54"/>
      <c r="AM1529" s="54"/>
      <c r="AN1529" s="54"/>
      <c r="AO1529" s="54"/>
      <c r="AP1529" s="54"/>
      <c r="AQ1529" s="54"/>
      <c r="AR1529" s="54"/>
      <c r="AS1529" s="54"/>
      <c r="AT1529" s="54"/>
      <c r="AU1529" s="54"/>
      <c r="AV1529" s="54"/>
      <c r="AW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4"/>
      <c r="BI1529" s="54"/>
      <c r="BJ1529" s="54"/>
      <c r="BK1529" s="54"/>
      <c r="BL1529" s="54"/>
      <c r="BM1529" s="54"/>
      <c r="BN1529" s="54"/>
      <c r="BO1529" s="54"/>
      <c r="BP1529" s="54"/>
      <c r="BQ1529" s="54"/>
      <c r="BR1529" s="54"/>
      <c r="BS1529" s="54"/>
      <c r="BT1529" s="54"/>
      <c r="BU1529" s="54"/>
      <c r="BV1529" s="54"/>
      <c r="BW1529" s="54"/>
      <c r="BX1529" s="54"/>
      <c r="BY1529" s="54"/>
      <c r="BZ1529" s="54"/>
      <c r="CA1529" s="54"/>
      <c r="CB1529" s="54"/>
      <c r="CC1529" s="54"/>
      <c r="CD1529" s="54"/>
      <c r="CE1529" s="54"/>
      <c r="CF1529" s="54"/>
      <c r="CG1529" s="54"/>
      <c r="CH1529" s="54"/>
      <c r="CI1529" s="54"/>
      <c r="CJ1529" s="54"/>
      <c r="CK1529" s="54"/>
      <c r="CL1529" s="54"/>
      <c r="CM1529" s="54"/>
      <c r="CN1529" s="54"/>
      <c r="CO1529" s="54"/>
      <c r="CP1529" s="54"/>
      <c r="CQ1529" s="54"/>
      <c r="CR1529" s="54"/>
      <c r="CS1529" s="54"/>
      <c r="CT1529" s="54"/>
      <c r="CU1529" s="54"/>
      <c r="CV1529" s="54"/>
      <c r="CW1529" s="54"/>
      <c r="CX1529" s="54"/>
      <c r="CY1529" s="54"/>
      <c r="CZ1529" s="54"/>
      <c r="DA1529" s="54"/>
      <c r="DB1529" s="54"/>
      <c r="DC1529" s="54"/>
      <c r="DD1529" s="54"/>
      <c r="DE1529" s="54"/>
      <c r="DF1529" s="54"/>
      <c r="DG1529" s="54"/>
      <c r="DH1529" s="54"/>
      <c r="DI1529" s="54"/>
      <c r="DJ1529" s="54"/>
      <c r="DK1529" s="54"/>
      <c r="DL1529" s="54"/>
      <c r="DM1529" s="54"/>
      <c r="DN1529" s="54"/>
      <c r="DO1529" s="54"/>
      <c r="DP1529" s="54"/>
      <c r="DQ1529" s="54"/>
      <c r="DR1529" s="54"/>
      <c r="DS1529" s="54"/>
      <c r="DT1529" s="54"/>
      <c r="DU1529" s="54"/>
      <c r="DV1529" s="54"/>
      <c r="DW1529" s="54"/>
      <c r="DX1529" s="54"/>
      <c r="DY1529" s="54"/>
      <c r="DZ1529" s="54"/>
      <c r="EA1529" s="54"/>
      <c r="EB1529" s="54"/>
      <c r="EC1529" s="54"/>
      <c r="ED1529" s="54"/>
      <c r="EE1529" s="54"/>
      <c r="EF1529" s="54"/>
      <c r="EG1529" s="54"/>
      <c r="EH1529" s="54"/>
      <c r="EI1529" s="54"/>
      <c r="EJ1529" s="54"/>
      <c r="EK1529" s="54"/>
      <c r="EL1529" s="54"/>
      <c r="EM1529" s="54"/>
      <c r="EN1529" s="54"/>
      <c r="EO1529" s="54"/>
      <c r="EP1529" s="54"/>
      <c r="EQ1529" s="54"/>
      <c r="ER1529" s="54"/>
      <c r="ES1529" s="54"/>
      <c r="ET1529" s="54"/>
      <c r="EU1529" s="54"/>
      <c r="EV1529" s="54"/>
      <c r="EW1529" s="54"/>
      <c r="EX1529" s="54"/>
      <c r="EY1529" s="54"/>
      <c r="EZ1529" s="54"/>
      <c r="FA1529" s="54"/>
      <c r="FB1529" s="54"/>
      <c r="FC1529" s="54"/>
      <c r="FD1529" s="54"/>
      <c r="FE1529" s="54"/>
      <c r="FF1529" s="54"/>
      <c r="FG1529" s="54"/>
      <c r="FH1529" s="54"/>
      <c r="FI1529" s="54"/>
      <c r="FJ1529" s="54"/>
      <c r="FK1529" s="54"/>
      <c r="FL1529" s="54"/>
      <c r="FM1529" s="54"/>
      <c r="FN1529" s="54"/>
      <c r="FO1529" s="54"/>
      <c r="FP1529" s="54"/>
      <c r="FQ1529" s="54"/>
      <c r="FR1529" s="54"/>
      <c r="FS1529" s="54"/>
      <c r="FT1529" s="54"/>
      <c r="FU1529" s="54"/>
      <c r="FV1529" s="54"/>
      <c r="FW1529" s="54"/>
      <c r="FX1529" s="54"/>
      <c r="FY1529" s="54"/>
      <c r="FZ1529" s="54"/>
      <c r="GA1529" s="54"/>
      <c r="GB1529" s="54"/>
      <c r="GC1529" s="54"/>
      <c r="GD1529" s="54"/>
      <c r="GE1529" s="54"/>
      <c r="GF1529" s="54"/>
      <c r="GG1529" s="54"/>
      <c r="GH1529" s="54"/>
      <c r="GI1529" s="54"/>
      <c r="GJ1529" s="54"/>
      <c r="GK1529" s="54"/>
      <c r="GL1529" s="54"/>
      <c r="GM1529" s="54"/>
      <c r="GN1529" s="54"/>
      <c r="GO1529" s="54"/>
      <c r="GP1529" s="54"/>
      <c r="GQ1529" s="54"/>
      <c r="GR1529" s="54"/>
      <c r="GS1529" s="54"/>
      <c r="GT1529" s="54"/>
      <c r="GU1529" s="54"/>
      <c r="GV1529" s="54"/>
      <c r="GW1529" s="54"/>
      <c r="GX1529" s="54"/>
      <c r="GY1529" s="54"/>
      <c r="GZ1529" s="54"/>
      <c r="HA1529" s="54"/>
      <c r="HB1529" s="54"/>
      <c r="HC1529" s="54"/>
      <c r="HD1529" s="54"/>
      <c r="HE1529" s="54"/>
      <c r="HF1529" s="54"/>
      <c r="HG1529" s="54"/>
      <c r="HH1529" s="54"/>
      <c r="HI1529" s="54"/>
      <c r="HJ1529" s="54"/>
      <c r="HK1529" s="54"/>
      <c r="HL1529" s="54"/>
      <c r="HM1529" s="54"/>
      <c r="HN1529" s="54"/>
      <c r="HO1529" s="54"/>
      <c r="HP1529" s="54"/>
      <c r="HQ1529" s="54"/>
      <c r="HR1529" s="54"/>
      <c r="HS1529" s="54"/>
      <c r="HT1529" s="54"/>
      <c r="HU1529" s="54"/>
      <c r="HV1529" s="54"/>
      <c r="HW1529" s="54"/>
      <c r="HX1529" s="54"/>
      <c r="HY1529" s="54"/>
      <c r="HZ1529" s="54"/>
      <c r="IA1529" s="54"/>
      <c r="IB1529" s="54"/>
      <c r="IC1529" s="54"/>
      <c r="ID1529" s="54"/>
      <c r="IE1529" s="54"/>
      <c r="IF1529" s="54"/>
      <c r="IG1529" s="54"/>
      <c r="IH1529" s="54"/>
      <c r="II1529" s="54"/>
      <c r="IJ1529" s="54"/>
      <c r="IK1529" s="54"/>
      <c r="IL1529" s="54"/>
      <c r="IM1529" s="54"/>
      <c r="IN1529" s="54"/>
      <c r="IO1529" s="54"/>
      <c r="IP1529" s="54"/>
      <c r="IQ1529" s="54"/>
      <c r="IR1529" s="54"/>
      <c r="IS1529" s="54"/>
      <c r="IT1529" s="54"/>
      <c r="IU1529" s="54"/>
      <c r="IV1529" s="54"/>
      <c r="IW1529" s="54"/>
      <c r="IX1529" s="54"/>
      <c r="IY1529" s="54"/>
      <c r="IZ1529" s="54"/>
      <c r="JA1529" s="16"/>
      <c r="JB1529" s="16"/>
      <c r="JC1529" s="16"/>
      <c r="JD1529" s="16"/>
    </row>
    <row r="1530" spans="1:264" s="6" customFormat="1" x14ac:dyDescent="0.25">
      <c r="A1530" s="55">
        <v>1526</v>
      </c>
      <c r="B1530" s="56">
        <f>ESTUDIANTES!B1530</f>
        <v>0</v>
      </c>
      <c r="C1530" s="56">
        <f>ESTUDIANTES!C1530</f>
        <v>0</v>
      </c>
      <c r="D1530" s="97">
        <f>ESTUDIANTES!D1530</f>
        <v>0</v>
      </c>
      <c r="E1530" s="97"/>
      <c r="F1530" s="97"/>
      <c r="G1530" s="97"/>
      <c r="H1530" s="57">
        <f>ESTUDIANTES!H1530</f>
        <v>0</v>
      </c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  <c r="T1530" s="54"/>
      <c r="U1530" s="54"/>
      <c r="V1530" s="54"/>
      <c r="W1530" s="54"/>
      <c r="X1530" s="54"/>
      <c r="Y1530" s="54"/>
      <c r="Z1530" s="54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  <c r="AL1530" s="54"/>
      <c r="AM1530" s="54"/>
      <c r="AN1530" s="54"/>
      <c r="AO1530" s="54"/>
      <c r="AP1530" s="54"/>
      <c r="AQ1530" s="54"/>
      <c r="AR1530" s="54"/>
      <c r="AS1530" s="54"/>
      <c r="AT1530" s="54"/>
      <c r="AU1530" s="54"/>
      <c r="AV1530" s="54"/>
      <c r="AW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4"/>
      <c r="BI1530" s="54"/>
      <c r="BJ1530" s="54"/>
      <c r="BK1530" s="54"/>
      <c r="BL1530" s="54"/>
      <c r="BM1530" s="54"/>
      <c r="BN1530" s="54"/>
      <c r="BO1530" s="54"/>
      <c r="BP1530" s="54"/>
      <c r="BQ1530" s="54"/>
      <c r="BR1530" s="54"/>
      <c r="BS1530" s="54"/>
      <c r="BT1530" s="54"/>
      <c r="BU1530" s="54"/>
      <c r="BV1530" s="54"/>
      <c r="BW1530" s="54"/>
      <c r="BX1530" s="54"/>
      <c r="BY1530" s="54"/>
      <c r="BZ1530" s="54"/>
      <c r="CA1530" s="54"/>
      <c r="CB1530" s="54"/>
      <c r="CC1530" s="54"/>
      <c r="CD1530" s="54"/>
      <c r="CE1530" s="54"/>
      <c r="CF1530" s="54"/>
      <c r="CG1530" s="54"/>
      <c r="CH1530" s="54"/>
      <c r="CI1530" s="54"/>
      <c r="CJ1530" s="54"/>
      <c r="CK1530" s="54"/>
      <c r="CL1530" s="54"/>
      <c r="CM1530" s="54"/>
      <c r="CN1530" s="54"/>
      <c r="CO1530" s="54"/>
      <c r="CP1530" s="54"/>
      <c r="CQ1530" s="54"/>
      <c r="CR1530" s="54"/>
      <c r="CS1530" s="54"/>
      <c r="CT1530" s="54"/>
      <c r="CU1530" s="54"/>
      <c r="CV1530" s="54"/>
      <c r="CW1530" s="54"/>
      <c r="CX1530" s="54"/>
      <c r="CY1530" s="54"/>
      <c r="CZ1530" s="54"/>
      <c r="DA1530" s="54"/>
      <c r="DB1530" s="54"/>
      <c r="DC1530" s="54"/>
      <c r="DD1530" s="54"/>
      <c r="DE1530" s="54"/>
      <c r="DF1530" s="54"/>
      <c r="DG1530" s="54"/>
      <c r="DH1530" s="54"/>
      <c r="DI1530" s="54"/>
      <c r="DJ1530" s="54"/>
      <c r="DK1530" s="54"/>
      <c r="DL1530" s="54"/>
      <c r="DM1530" s="54"/>
      <c r="DN1530" s="54"/>
      <c r="DO1530" s="54"/>
      <c r="DP1530" s="54"/>
      <c r="DQ1530" s="54"/>
      <c r="DR1530" s="54"/>
      <c r="DS1530" s="54"/>
      <c r="DT1530" s="54"/>
      <c r="DU1530" s="54"/>
      <c r="DV1530" s="54"/>
      <c r="DW1530" s="54"/>
      <c r="DX1530" s="54"/>
      <c r="DY1530" s="54"/>
      <c r="DZ1530" s="54"/>
      <c r="EA1530" s="54"/>
      <c r="EB1530" s="54"/>
      <c r="EC1530" s="54"/>
      <c r="ED1530" s="54"/>
      <c r="EE1530" s="54"/>
      <c r="EF1530" s="54"/>
      <c r="EG1530" s="54"/>
      <c r="EH1530" s="54"/>
      <c r="EI1530" s="54"/>
      <c r="EJ1530" s="54"/>
      <c r="EK1530" s="54"/>
      <c r="EL1530" s="54"/>
      <c r="EM1530" s="54"/>
      <c r="EN1530" s="54"/>
      <c r="EO1530" s="54"/>
      <c r="EP1530" s="54"/>
      <c r="EQ1530" s="54"/>
      <c r="ER1530" s="54"/>
      <c r="ES1530" s="54"/>
      <c r="ET1530" s="54"/>
      <c r="EU1530" s="54"/>
      <c r="EV1530" s="54"/>
      <c r="EW1530" s="54"/>
      <c r="EX1530" s="54"/>
      <c r="EY1530" s="54"/>
      <c r="EZ1530" s="54"/>
      <c r="FA1530" s="54"/>
      <c r="FB1530" s="54"/>
      <c r="FC1530" s="54"/>
      <c r="FD1530" s="54"/>
      <c r="FE1530" s="54"/>
      <c r="FF1530" s="54"/>
      <c r="FG1530" s="54"/>
      <c r="FH1530" s="54"/>
      <c r="FI1530" s="54"/>
      <c r="FJ1530" s="54"/>
      <c r="FK1530" s="54"/>
      <c r="FL1530" s="54"/>
      <c r="FM1530" s="54"/>
      <c r="FN1530" s="54"/>
      <c r="FO1530" s="54"/>
      <c r="FP1530" s="54"/>
      <c r="FQ1530" s="54"/>
      <c r="FR1530" s="54"/>
      <c r="FS1530" s="54"/>
      <c r="FT1530" s="54"/>
      <c r="FU1530" s="54"/>
      <c r="FV1530" s="54"/>
      <c r="FW1530" s="54"/>
      <c r="FX1530" s="54"/>
      <c r="FY1530" s="54"/>
      <c r="FZ1530" s="54"/>
      <c r="GA1530" s="54"/>
      <c r="GB1530" s="54"/>
      <c r="GC1530" s="54"/>
      <c r="GD1530" s="54"/>
      <c r="GE1530" s="54"/>
      <c r="GF1530" s="54"/>
      <c r="GG1530" s="54"/>
      <c r="GH1530" s="54"/>
      <c r="GI1530" s="54"/>
      <c r="GJ1530" s="54"/>
      <c r="GK1530" s="54"/>
      <c r="GL1530" s="54"/>
      <c r="GM1530" s="54"/>
      <c r="GN1530" s="54"/>
      <c r="GO1530" s="54"/>
      <c r="GP1530" s="54"/>
      <c r="GQ1530" s="54"/>
      <c r="GR1530" s="54"/>
      <c r="GS1530" s="54"/>
      <c r="GT1530" s="54"/>
      <c r="GU1530" s="54"/>
      <c r="GV1530" s="54"/>
      <c r="GW1530" s="54"/>
      <c r="GX1530" s="54"/>
      <c r="GY1530" s="54"/>
      <c r="GZ1530" s="54"/>
      <c r="HA1530" s="54"/>
      <c r="HB1530" s="54"/>
      <c r="HC1530" s="54"/>
      <c r="HD1530" s="54"/>
      <c r="HE1530" s="54"/>
      <c r="HF1530" s="54"/>
      <c r="HG1530" s="54"/>
      <c r="HH1530" s="54"/>
      <c r="HI1530" s="54"/>
      <c r="HJ1530" s="54"/>
      <c r="HK1530" s="54"/>
      <c r="HL1530" s="54"/>
      <c r="HM1530" s="54"/>
      <c r="HN1530" s="54"/>
      <c r="HO1530" s="54"/>
      <c r="HP1530" s="54"/>
      <c r="HQ1530" s="54"/>
      <c r="HR1530" s="54"/>
      <c r="HS1530" s="54"/>
      <c r="HT1530" s="54"/>
      <c r="HU1530" s="54"/>
      <c r="HV1530" s="54"/>
      <c r="HW1530" s="54"/>
      <c r="HX1530" s="54"/>
      <c r="HY1530" s="54"/>
      <c r="HZ1530" s="54"/>
      <c r="IA1530" s="54"/>
      <c r="IB1530" s="54"/>
      <c r="IC1530" s="54"/>
      <c r="ID1530" s="54"/>
      <c r="IE1530" s="54"/>
      <c r="IF1530" s="54"/>
      <c r="IG1530" s="54"/>
      <c r="IH1530" s="54"/>
      <c r="II1530" s="54"/>
      <c r="IJ1530" s="54"/>
      <c r="IK1530" s="54"/>
      <c r="IL1530" s="54"/>
      <c r="IM1530" s="54"/>
      <c r="IN1530" s="54"/>
      <c r="IO1530" s="54"/>
      <c r="IP1530" s="54"/>
      <c r="IQ1530" s="54"/>
      <c r="IR1530" s="54"/>
      <c r="IS1530" s="54"/>
      <c r="IT1530" s="54"/>
      <c r="IU1530" s="54"/>
      <c r="IV1530" s="54"/>
      <c r="IW1530" s="54"/>
      <c r="IX1530" s="54"/>
      <c r="IY1530" s="54"/>
      <c r="IZ1530" s="54"/>
      <c r="JA1530" s="16"/>
      <c r="JB1530" s="16"/>
      <c r="JC1530" s="16"/>
      <c r="JD1530" s="16"/>
    </row>
    <row r="1531" spans="1:264" s="6" customFormat="1" x14ac:dyDescent="0.25">
      <c r="A1531" s="55">
        <v>1527</v>
      </c>
      <c r="B1531" s="56">
        <f>ESTUDIANTES!B1531</f>
        <v>0</v>
      </c>
      <c r="C1531" s="56">
        <f>ESTUDIANTES!C1531</f>
        <v>0</v>
      </c>
      <c r="D1531" s="97">
        <f>ESTUDIANTES!D1531</f>
        <v>0</v>
      </c>
      <c r="E1531" s="97"/>
      <c r="F1531" s="97"/>
      <c r="G1531" s="97"/>
      <c r="H1531" s="57">
        <f>ESTUDIANTES!H1531</f>
        <v>0</v>
      </c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  <c r="T1531" s="54"/>
      <c r="U1531" s="54"/>
      <c r="V1531" s="54"/>
      <c r="W1531" s="54"/>
      <c r="X1531" s="54"/>
      <c r="Y1531" s="54"/>
      <c r="Z1531" s="54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  <c r="AL1531" s="54"/>
      <c r="AM1531" s="54"/>
      <c r="AN1531" s="54"/>
      <c r="AO1531" s="54"/>
      <c r="AP1531" s="54"/>
      <c r="AQ1531" s="54"/>
      <c r="AR1531" s="54"/>
      <c r="AS1531" s="54"/>
      <c r="AT1531" s="54"/>
      <c r="AU1531" s="54"/>
      <c r="AV1531" s="54"/>
      <c r="AW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4"/>
      <c r="BI1531" s="54"/>
      <c r="BJ1531" s="54"/>
      <c r="BK1531" s="54"/>
      <c r="BL1531" s="54"/>
      <c r="BM1531" s="54"/>
      <c r="BN1531" s="54"/>
      <c r="BO1531" s="54"/>
      <c r="BP1531" s="54"/>
      <c r="BQ1531" s="54"/>
      <c r="BR1531" s="54"/>
      <c r="BS1531" s="54"/>
      <c r="BT1531" s="54"/>
      <c r="BU1531" s="54"/>
      <c r="BV1531" s="54"/>
      <c r="BW1531" s="54"/>
      <c r="BX1531" s="54"/>
      <c r="BY1531" s="54"/>
      <c r="BZ1531" s="54"/>
      <c r="CA1531" s="54"/>
      <c r="CB1531" s="54"/>
      <c r="CC1531" s="54"/>
      <c r="CD1531" s="54"/>
      <c r="CE1531" s="54"/>
      <c r="CF1531" s="54"/>
      <c r="CG1531" s="54"/>
      <c r="CH1531" s="54"/>
      <c r="CI1531" s="54"/>
      <c r="CJ1531" s="54"/>
      <c r="CK1531" s="54"/>
      <c r="CL1531" s="54"/>
      <c r="CM1531" s="54"/>
      <c r="CN1531" s="54"/>
      <c r="CO1531" s="54"/>
      <c r="CP1531" s="54"/>
      <c r="CQ1531" s="54"/>
      <c r="CR1531" s="54"/>
      <c r="CS1531" s="54"/>
      <c r="CT1531" s="54"/>
      <c r="CU1531" s="54"/>
      <c r="CV1531" s="54"/>
      <c r="CW1531" s="54"/>
      <c r="CX1531" s="54"/>
      <c r="CY1531" s="54"/>
      <c r="CZ1531" s="54"/>
      <c r="DA1531" s="54"/>
      <c r="DB1531" s="54"/>
      <c r="DC1531" s="54"/>
      <c r="DD1531" s="54"/>
      <c r="DE1531" s="54"/>
      <c r="DF1531" s="54"/>
      <c r="DG1531" s="54"/>
      <c r="DH1531" s="54"/>
      <c r="DI1531" s="54"/>
      <c r="DJ1531" s="54"/>
      <c r="DK1531" s="54"/>
      <c r="DL1531" s="54"/>
      <c r="DM1531" s="54"/>
      <c r="DN1531" s="54"/>
      <c r="DO1531" s="54"/>
      <c r="DP1531" s="54"/>
      <c r="DQ1531" s="54"/>
      <c r="DR1531" s="54"/>
      <c r="DS1531" s="54"/>
      <c r="DT1531" s="54"/>
      <c r="DU1531" s="54"/>
      <c r="DV1531" s="54"/>
      <c r="DW1531" s="54"/>
      <c r="DX1531" s="54"/>
      <c r="DY1531" s="54"/>
      <c r="DZ1531" s="54"/>
      <c r="EA1531" s="54"/>
      <c r="EB1531" s="54"/>
      <c r="EC1531" s="54"/>
      <c r="ED1531" s="54"/>
      <c r="EE1531" s="54"/>
      <c r="EF1531" s="54"/>
      <c r="EG1531" s="54"/>
      <c r="EH1531" s="54"/>
      <c r="EI1531" s="54"/>
      <c r="EJ1531" s="54"/>
      <c r="EK1531" s="54"/>
      <c r="EL1531" s="54"/>
      <c r="EM1531" s="54"/>
      <c r="EN1531" s="54"/>
      <c r="EO1531" s="54"/>
      <c r="EP1531" s="54"/>
      <c r="EQ1531" s="54"/>
      <c r="ER1531" s="54"/>
      <c r="ES1531" s="54"/>
      <c r="ET1531" s="54"/>
      <c r="EU1531" s="54"/>
      <c r="EV1531" s="54"/>
      <c r="EW1531" s="54"/>
      <c r="EX1531" s="54"/>
      <c r="EY1531" s="54"/>
      <c r="EZ1531" s="54"/>
      <c r="FA1531" s="54"/>
      <c r="FB1531" s="54"/>
      <c r="FC1531" s="54"/>
      <c r="FD1531" s="54"/>
      <c r="FE1531" s="54"/>
      <c r="FF1531" s="54"/>
      <c r="FG1531" s="54"/>
      <c r="FH1531" s="54"/>
      <c r="FI1531" s="54"/>
      <c r="FJ1531" s="54"/>
      <c r="FK1531" s="54"/>
      <c r="FL1531" s="54"/>
      <c r="FM1531" s="54"/>
      <c r="FN1531" s="54"/>
      <c r="FO1531" s="54"/>
      <c r="FP1531" s="54"/>
      <c r="FQ1531" s="54"/>
      <c r="FR1531" s="54"/>
      <c r="FS1531" s="54"/>
      <c r="FT1531" s="54"/>
      <c r="FU1531" s="54"/>
      <c r="FV1531" s="54"/>
      <c r="FW1531" s="54"/>
      <c r="FX1531" s="54"/>
      <c r="FY1531" s="54"/>
      <c r="FZ1531" s="54"/>
      <c r="GA1531" s="54"/>
      <c r="GB1531" s="54"/>
      <c r="GC1531" s="54"/>
      <c r="GD1531" s="54"/>
      <c r="GE1531" s="54"/>
      <c r="GF1531" s="54"/>
      <c r="GG1531" s="54"/>
      <c r="GH1531" s="54"/>
      <c r="GI1531" s="54"/>
      <c r="GJ1531" s="54"/>
      <c r="GK1531" s="54"/>
      <c r="GL1531" s="54"/>
      <c r="GM1531" s="54"/>
      <c r="GN1531" s="54"/>
      <c r="GO1531" s="54"/>
      <c r="GP1531" s="54"/>
      <c r="GQ1531" s="54"/>
      <c r="GR1531" s="54"/>
      <c r="GS1531" s="54"/>
      <c r="GT1531" s="54"/>
      <c r="GU1531" s="54"/>
      <c r="GV1531" s="54"/>
      <c r="GW1531" s="54"/>
      <c r="GX1531" s="54"/>
      <c r="GY1531" s="54"/>
      <c r="GZ1531" s="54"/>
      <c r="HA1531" s="54"/>
      <c r="HB1531" s="54"/>
      <c r="HC1531" s="54"/>
      <c r="HD1531" s="54"/>
      <c r="HE1531" s="54"/>
      <c r="HF1531" s="54"/>
      <c r="HG1531" s="54"/>
      <c r="HH1531" s="54"/>
      <c r="HI1531" s="54"/>
      <c r="HJ1531" s="54"/>
      <c r="HK1531" s="54"/>
      <c r="HL1531" s="54"/>
      <c r="HM1531" s="54"/>
      <c r="HN1531" s="54"/>
      <c r="HO1531" s="54"/>
      <c r="HP1531" s="54"/>
      <c r="HQ1531" s="54"/>
      <c r="HR1531" s="54"/>
      <c r="HS1531" s="54"/>
      <c r="HT1531" s="54"/>
      <c r="HU1531" s="54"/>
      <c r="HV1531" s="54"/>
      <c r="HW1531" s="54"/>
      <c r="HX1531" s="54"/>
      <c r="HY1531" s="54"/>
      <c r="HZ1531" s="54"/>
      <c r="IA1531" s="54"/>
      <c r="IB1531" s="54"/>
      <c r="IC1531" s="54"/>
      <c r="ID1531" s="54"/>
      <c r="IE1531" s="54"/>
      <c r="IF1531" s="54"/>
      <c r="IG1531" s="54"/>
      <c r="IH1531" s="54"/>
      <c r="II1531" s="54"/>
      <c r="IJ1531" s="54"/>
      <c r="IK1531" s="54"/>
      <c r="IL1531" s="54"/>
      <c r="IM1531" s="54"/>
      <c r="IN1531" s="54"/>
      <c r="IO1531" s="54"/>
      <c r="IP1531" s="54"/>
      <c r="IQ1531" s="54"/>
      <c r="IR1531" s="54"/>
      <c r="IS1531" s="54"/>
      <c r="IT1531" s="54"/>
      <c r="IU1531" s="54"/>
      <c r="IV1531" s="54"/>
      <c r="IW1531" s="54"/>
      <c r="IX1531" s="54"/>
      <c r="IY1531" s="54"/>
      <c r="IZ1531" s="54"/>
      <c r="JA1531" s="16"/>
      <c r="JB1531" s="16"/>
      <c r="JC1531" s="16"/>
      <c r="JD1531" s="16"/>
    </row>
    <row r="1532" spans="1:264" s="6" customFormat="1" x14ac:dyDescent="0.25">
      <c r="A1532" s="55">
        <v>1528</v>
      </c>
      <c r="B1532" s="56">
        <f>ESTUDIANTES!B1532</f>
        <v>0</v>
      </c>
      <c r="C1532" s="56">
        <f>ESTUDIANTES!C1532</f>
        <v>0</v>
      </c>
      <c r="D1532" s="97">
        <f>ESTUDIANTES!D1532</f>
        <v>0</v>
      </c>
      <c r="E1532" s="97"/>
      <c r="F1532" s="97"/>
      <c r="G1532" s="97"/>
      <c r="H1532" s="57">
        <f>ESTUDIANTES!H1532</f>
        <v>0</v>
      </c>
      <c r="I1532" s="54"/>
      <c r="J1532" s="54"/>
      <c r="K1532" s="54"/>
      <c r="L1532" s="54"/>
      <c r="M1532" s="54"/>
      <c r="N1532" s="54"/>
      <c r="O1532" s="54"/>
      <c r="P1532" s="54"/>
      <c r="Q1532" s="54"/>
      <c r="R1532" s="54"/>
      <c r="S1532" s="54"/>
      <c r="T1532" s="54"/>
      <c r="U1532" s="54"/>
      <c r="V1532" s="54"/>
      <c r="W1532" s="54"/>
      <c r="X1532" s="54"/>
      <c r="Y1532" s="54"/>
      <c r="Z1532" s="54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  <c r="AL1532" s="54"/>
      <c r="AM1532" s="54"/>
      <c r="AN1532" s="54"/>
      <c r="AO1532" s="54"/>
      <c r="AP1532" s="54"/>
      <c r="AQ1532" s="54"/>
      <c r="AR1532" s="54"/>
      <c r="AS1532" s="54"/>
      <c r="AT1532" s="54"/>
      <c r="AU1532" s="54"/>
      <c r="AV1532" s="54"/>
      <c r="AW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4"/>
      <c r="BI1532" s="54"/>
      <c r="BJ1532" s="54"/>
      <c r="BK1532" s="54"/>
      <c r="BL1532" s="54"/>
      <c r="BM1532" s="54"/>
      <c r="BN1532" s="54"/>
      <c r="BO1532" s="54"/>
      <c r="BP1532" s="54"/>
      <c r="BQ1532" s="54"/>
      <c r="BR1532" s="54"/>
      <c r="BS1532" s="54"/>
      <c r="BT1532" s="54"/>
      <c r="BU1532" s="54"/>
      <c r="BV1532" s="54"/>
      <c r="BW1532" s="54"/>
      <c r="BX1532" s="54"/>
      <c r="BY1532" s="54"/>
      <c r="BZ1532" s="54"/>
      <c r="CA1532" s="54"/>
      <c r="CB1532" s="54"/>
      <c r="CC1532" s="54"/>
      <c r="CD1532" s="54"/>
      <c r="CE1532" s="54"/>
      <c r="CF1532" s="54"/>
      <c r="CG1532" s="54"/>
      <c r="CH1532" s="54"/>
      <c r="CI1532" s="54"/>
      <c r="CJ1532" s="54"/>
      <c r="CK1532" s="54"/>
      <c r="CL1532" s="54"/>
      <c r="CM1532" s="54"/>
      <c r="CN1532" s="54"/>
      <c r="CO1532" s="54"/>
      <c r="CP1532" s="54"/>
      <c r="CQ1532" s="54"/>
      <c r="CR1532" s="54"/>
      <c r="CS1532" s="54"/>
      <c r="CT1532" s="54"/>
      <c r="CU1532" s="54"/>
      <c r="CV1532" s="54"/>
      <c r="CW1532" s="54"/>
      <c r="CX1532" s="54"/>
      <c r="CY1532" s="54"/>
      <c r="CZ1532" s="54"/>
      <c r="DA1532" s="54"/>
      <c r="DB1532" s="54"/>
      <c r="DC1532" s="54"/>
      <c r="DD1532" s="54"/>
      <c r="DE1532" s="54"/>
      <c r="DF1532" s="54"/>
      <c r="DG1532" s="54"/>
      <c r="DH1532" s="54"/>
      <c r="DI1532" s="54"/>
      <c r="DJ1532" s="54"/>
      <c r="DK1532" s="54"/>
      <c r="DL1532" s="54"/>
      <c r="DM1532" s="54"/>
      <c r="DN1532" s="54"/>
      <c r="DO1532" s="54"/>
      <c r="DP1532" s="54"/>
      <c r="DQ1532" s="54"/>
      <c r="DR1532" s="54"/>
      <c r="DS1532" s="54"/>
      <c r="DT1532" s="54"/>
      <c r="DU1532" s="54"/>
      <c r="DV1532" s="54"/>
      <c r="DW1532" s="54"/>
      <c r="DX1532" s="54"/>
      <c r="DY1532" s="54"/>
      <c r="DZ1532" s="54"/>
      <c r="EA1532" s="54"/>
      <c r="EB1532" s="54"/>
      <c r="EC1532" s="54"/>
      <c r="ED1532" s="54"/>
      <c r="EE1532" s="54"/>
      <c r="EF1532" s="54"/>
      <c r="EG1532" s="54"/>
      <c r="EH1532" s="54"/>
      <c r="EI1532" s="54"/>
      <c r="EJ1532" s="54"/>
      <c r="EK1532" s="54"/>
      <c r="EL1532" s="54"/>
      <c r="EM1532" s="54"/>
      <c r="EN1532" s="54"/>
      <c r="EO1532" s="54"/>
      <c r="EP1532" s="54"/>
      <c r="EQ1532" s="54"/>
      <c r="ER1532" s="54"/>
      <c r="ES1532" s="54"/>
      <c r="ET1532" s="54"/>
      <c r="EU1532" s="54"/>
      <c r="EV1532" s="54"/>
      <c r="EW1532" s="54"/>
      <c r="EX1532" s="54"/>
      <c r="EY1532" s="54"/>
      <c r="EZ1532" s="54"/>
      <c r="FA1532" s="54"/>
      <c r="FB1532" s="54"/>
      <c r="FC1532" s="54"/>
      <c r="FD1532" s="54"/>
      <c r="FE1532" s="54"/>
      <c r="FF1532" s="54"/>
      <c r="FG1532" s="54"/>
      <c r="FH1532" s="54"/>
      <c r="FI1532" s="54"/>
      <c r="FJ1532" s="54"/>
      <c r="FK1532" s="54"/>
      <c r="FL1532" s="54"/>
      <c r="FM1532" s="54"/>
      <c r="FN1532" s="54"/>
      <c r="FO1532" s="54"/>
      <c r="FP1532" s="54"/>
      <c r="FQ1532" s="54"/>
      <c r="FR1532" s="54"/>
      <c r="FS1532" s="54"/>
      <c r="FT1532" s="54"/>
      <c r="FU1532" s="54"/>
      <c r="FV1532" s="54"/>
      <c r="FW1532" s="54"/>
      <c r="FX1532" s="54"/>
      <c r="FY1532" s="54"/>
      <c r="FZ1532" s="54"/>
      <c r="GA1532" s="54"/>
      <c r="GB1532" s="54"/>
      <c r="GC1532" s="54"/>
      <c r="GD1532" s="54"/>
      <c r="GE1532" s="54"/>
      <c r="GF1532" s="54"/>
      <c r="GG1532" s="54"/>
      <c r="GH1532" s="54"/>
      <c r="GI1532" s="54"/>
      <c r="GJ1532" s="54"/>
      <c r="GK1532" s="54"/>
      <c r="GL1532" s="54"/>
      <c r="GM1532" s="54"/>
      <c r="GN1532" s="54"/>
      <c r="GO1532" s="54"/>
      <c r="GP1532" s="54"/>
      <c r="GQ1532" s="54"/>
      <c r="GR1532" s="54"/>
      <c r="GS1532" s="54"/>
      <c r="GT1532" s="54"/>
      <c r="GU1532" s="54"/>
      <c r="GV1532" s="54"/>
      <c r="GW1532" s="54"/>
      <c r="GX1532" s="54"/>
      <c r="GY1532" s="54"/>
      <c r="GZ1532" s="54"/>
      <c r="HA1532" s="54"/>
      <c r="HB1532" s="54"/>
      <c r="HC1532" s="54"/>
      <c r="HD1532" s="54"/>
      <c r="HE1532" s="54"/>
      <c r="HF1532" s="54"/>
      <c r="HG1532" s="54"/>
      <c r="HH1532" s="54"/>
      <c r="HI1532" s="54"/>
      <c r="HJ1532" s="54"/>
      <c r="HK1532" s="54"/>
      <c r="HL1532" s="54"/>
      <c r="HM1532" s="54"/>
      <c r="HN1532" s="54"/>
      <c r="HO1532" s="54"/>
      <c r="HP1532" s="54"/>
      <c r="HQ1532" s="54"/>
      <c r="HR1532" s="54"/>
      <c r="HS1532" s="54"/>
      <c r="HT1532" s="54"/>
      <c r="HU1532" s="54"/>
      <c r="HV1532" s="54"/>
      <c r="HW1532" s="54"/>
      <c r="HX1532" s="54"/>
      <c r="HY1532" s="54"/>
      <c r="HZ1532" s="54"/>
      <c r="IA1532" s="54"/>
      <c r="IB1532" s="54"/>
      <c r="IC1532" s="54"/>
      <c r="ID1532" s="54"/>
      <c r="IE1532" s="54"/>
      <c r="IF1532" s="54"/>
      <c r="IG1532" s="54"/>
      <c r="IH1532" s="54"/>
      <c r="II1532" s="54"/>
      <c r="IJ1532" s="54"/>
      <c r="IK1532" s="54"/>
      <c r="IL1532" s="54"/>
      <c r="IM1532" s="54"/>
      <c r="IN1532" s="54"/>
      <c r="IO1532" s="54"/>
      <c r="IP1532" s="54"/>
      <c r="IQ1532" s="54"/>
      <c r="IR1532" s="54"/>
      <c r="IS1532" s="54"/>
      <c r="IT1532" s="54"/>
      <c r="IU1532" s="54"/>
      <c r="IV1532" s="54"/>
      <c r="IW1532" s="54"/>
      <c r="IX1532" s="54"/>
      <c r="IY1532" s="54"/>
      <c r="IZ1532" s="54"/>
      <c r="JA1532" s="16"/>
      <c r="JB1532" s="16"/>
      <c r="JC1532" s="16"/>
      <c r="JD1532" s="16"/>
    </row>
    <row r="1533" spans="1:264" s="6" customFormat="1" x14ac:dyDescent="0.25">
      <c r="A1533" s="55">
        <v>1529</v>
      </c>
      <c r="B1533" s="56">
        <f>ESTUDIANTES!B1533</f>
        <v>0</v>
      </c>
      <c r="C1533" s="56">
        <f>ESTUDIANTES!C1533</f>
        <v>0</v>
      </c>
      <c r="D1533" s="97">
        <f>ESTUDIANTES!D1533</f>
        <v>0</v>
      </c>
      <c r="E1533" s="97"/>
      <c r="F1533" s="97"/>
      <c r="G1533" s="97"/>
      <c r="H1533" s="57">
        <f>ESTUDIANTES!H1533</f>
        <v>0</v>
      </c>
      <c r="I1533" s="54"/>
      <c r="J1533" s="54"/>
      <c r="K1533" s="54"/>
      <c r="L1533" s="54"/>
      <c r="M1533" s="54"/>
      <c r="N1533" s="54"/>
      <c r="O1533" s="54"/>
      <c r="P1533" s="54"/>
      <c r="Q1533" s="54"/>
      <c r="R1533" s="54"/>
      <c r="S1533" s="54"/>
      <c r="T1533" s="54"/>
      <c r="U1533" s="54"/>
      <c r="V1533" s="54"/>
      <c r="W1533" s="54"/>
      <c r="X1533" s="54"/>
      <c r="Y1533" s="54"/>
      <c r="Z1533" s="54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  <c r="AL1533" s="54"/>
      <c r="AM1533" s="54"/>
      <c r="AN1533" s="54"/>
      <c r="AO1533" s="54"/>
      <c r="AP1533" s="54"/>
      <c r="AQ1533" s="54"/>
      <c r="AR1533" s="54"/>
      <c r="AS1533" s="54"/>
      <c r="AT1533" s="54"/>
      <c r="AU1533" s="54"/>
      <c r="AV1533" s="54"/>
      <c r="AW1533" s="54"/>
      <c r="AX1533" s="54"/>
      <c r="AY1533" s="54"/>
      <c r="AZ1533" s="54"/>
      <c r="BA1533" s="54"/>
      <c r="BB1533" s="54"/>
      <c r="BC1533" s="54"/>
      <c r="BD1533" s="54"/>
      <c r="BE1533" s="54"/>
      <c r="BF1533" s="54"/>
      <c r="BG1533" s="54"/>
      <c r="BH1533" s="54"/>
      <c r="BI1533" s="54"/>
      <c r="BJ1533" s="54"/>
      <c r="BK1533" s="54"/>
      <c r="BL1533" s="54"/>
      <c r="BM1533" s="54"/>
      <c r="BN1533" s="54"/>
      <c r="BO1533" s="54"/>
      <c r="BP1533" s="54"/>
      <c r="BQ1533" s="54"/>
      <c r="BR1533" s="54"/>
      <c r="BS1533" s="54"/>
      <c r="BT1533" s="54"/>
      <c r="BU1533" s="54"/>
      <c r="BV1533" s="54"/>
      <c r="BW1533" s="54"/>
      <c r="BX1533" s="54"/>
      <c r="BY1533" s="54"/>
      <c r="BZ1533" s="54"/>
      <c r="CA1533" s="54"/>
      <c r="CB1533" s="54"/>
      <c r="CC1533" s="54"/>
      <c r="CD1533" s="54"/>
      <c r="CE1533" s="54"/>
      <c r="CF1533" s="54"/>
      <c r="CG1533" s="54"/>
      <c r="CH1533" s="54"/>
      <c r="CI1533" s="54"/>
      <c r="CJ1533" s="54"/>
      <c r="CK1533" s="54"/>
      <c r="CL1533" s="54"/>
      <c r="CM1533" s="54"/>
      <c r="CN1533" s="54"/>
      <c r="CO1533" s="54"/>
      <c r="CP1533" s="54"/>
      <c r="CQ1533" s="54"/>
      <c r="CR1533" s="54"/>
      <c r="CS1533" s="54"/>
      <c r="CT1533" s="54"/>
      <c r="CU1533" s="54"/>
      <c r="CV1533" s="54"/>
      <c r="CW1533" s="54"/>
      <c r="CX1533" s="54"/>
      <c r="CY1533" s="54"/>
      <c r="CZ1533" s="54"/>
      <c r="DA1533" s="54"/>
      <c r="DB1533" s="54"/>
      <c r="DC1533" s="54"/>
      <c r="DD1533" s="54"/>
      <c r="DE1533" s="54"/>
      <c r="DF1533" s="54"/>
      <c r="DG1533" s="54"/>
      <c r="DH1533" s="54"/>
      <c r="DI1533" s="54"/>
      <c r="DJ1533" s="54"/>
      <c r="DK1533" s="54"/>
      <c r="DL1533" s="54"/>
      <c r="DM1533" s="54"/>
      <c r="DN1533" s="54"/>
      <c r="DO1533" s="54"/>
      <c r="DP1533" s="54"/>
      <c r="DQ1533" s="54"/>
      <c r="DR1533" s="54"/>
      <c r="DS1533" s="54"/>
      <c r="DT1533" s="54"/>
      <c r="DU1533" s="54"/>
      <c r="DV1533" s="54"/>
      <c r="DW1533" s="54"/>
      <c r="DX1533" s="54"/>
      <c r="DY1533" s="54"/>
      <c r="DZ1533" s="54"/>
      <c r="EA1533" s="54"/>
      <c r="EB1533" s="54"/>
      <c r="EC1533" s="54"/>
      <c r="ED1533" s="54"/>
      <c r="EE1533" s="54"/>
      <c r="EF1533" s="54"/>
      <c r="EG1533" s="54"/>
      <c r="EH1533" s="54"/>
      <c r="EI1533" s="54"/>
      <c r="EJ1533" s="54"/>
      <c r="EK1533" s="54"/>
      <c r="EL1533" s="54"/>
      <c r="EM1533" s="54"/>
      <c r="EN1533" s="54"/>
      <c r="EO1533" s="54"/>
      <c r="EP1533" s="54"/>
      <c r="EQ1533" s="54"/>
      <c r="ER1533" s="54"/>
      <c r="ES1533" s="54"/>
      <c r="ET1533" s="54"/>
      <c r="EU1533" s="54"/>
      <c r="EV1533" s="54"/>
      <c r="EW1533" s="54"/>
      <c r="EX1533" s="54"/>
      <c r="EY1533" s="54"/>
      <c r="EZ1533" s="54"/>
      <c r="FA1533" s="54"/>
      <c r="FB1533" s="54"/>
      <c r="FC1533" s="54"/>
      <c r="FD1533" s="54"/>
      <c r="FE1533" s="54"/>
      <c r="FF1533" s="54"/>
      <c r="FG1533" s="54"/>
      <c r="FH1533" s="54"/>
      <c r="FI1533" s="54"/>
      <c r="FJ1533" s="54"/>
      <c r="FK1533" s="54"/>
      <c r="FL1533" s="54"/>
      <c r="FM1533" s="54"/>
      <c r="FN1533" s="54"/>
      <c r="FO1533" s="54"/>
      <c r="FP1533" s="54"/>
      <c r="FQ1533" s="54"/>
      <c r="FR1533" s="54"/>
      <c r="FS1533" s="54"/>
      <c r="FT1533" s="54"/>
      <c r="FU1533" s="54"/>
      <c r="FV1533" s="54"/>
      <c r="FW1533" s="54"/>
      <c r="FX1533" s="54"/>
      <c r="FY1533" s="54"/>
      <c r="FZ1533" s="54"/>
      <c r="GA1533" s="54"/>
      <c r="GB1533" s="54"/>
      <c r="GC1533" s="54"/>
      <c r="GD1533" s="54"/>
      <c r="GE1533" s="54"/>
      <c r="GF1533" s="54"/>
      <c r="GG1533" s="54"/>
      <c r="GH1533" s="54"/>
      <c r="GI1533" s="54"/>
      <c r="GJ1533" s="54"/>
      <c r="GK1533" s="54"/>
      <c r="GL1533" s="54"/>
      <c r="GM1533" s="54"/>
      <c r="GN1533" s="54"/>
      <c r="GO1533" s="54"/>
      <c r="GP1533" s="54"/>
      <c r="GQ1533" s="54"/>
      <c r="GR1533" s="54"/>
      <c r="GS1533" s="54"/>
      <c r="GT1533" s="54"/>
      <c r="GU1533" s="54"/>
      <c r="GV1533" s="54"/>
      <c r="GW1533" s="54"/>
      <c r="GX1533" s="54"/>
      <c r="GY1533" s="54"/>
      <c r="GZ1533" s="54"/>
      <c r="HA1533" s="54"/>
      <c r="HB1533" s="54"/>
      <c r="HC1533" s="54"/>
      <c r="HD1533" s="54"/>
      <c r="HE1533" s="54"/>
      <c r="HF1533" s="54"/>
      <c r="HG1533" s="54"/>
      <c r="HH1533" s="54"/>
      <c r="HI1533" s="54"/>
      <c r="HJ1533" s="54"/>
      <c r="HK1533" s="54"/>
      <c r="HL1533" s="54"/>
      <c r="HM1533" s="54"/>
      <c r="HN1533" s="54"/>
      <c r="HO1533" s="54"/>
      <c r="HP1533" s="54"/>
      <c r="HQ1533" s="54"/>
      <c r="HR1533" s="54"/>
      <c r="HS1533" s="54"/>
      <c r="HT1533" s="54"/>
      <c r="HU1533" s="54"/>
      <c r="HV1533" s="54"/>
      <c r="HW1533" s="54"/>
      <c r="HX1533" s="54"/>
      <c r="HY1533" s="54"/>
      <c r="HZ1533" s="54"/>
      <c r="IA1533" s="54"/>
      <c r="IB1533" s="54"/>
      <c r="IC1533" s="54"/>
      <c r="ID1533" s="54"/>
      <c r="IE1533" s="54"/>
      <c r="IF1533" s="54"/>
      <c r="IG1533" s="54"/>
      <c r="IH1533" s="54"/>
      <c r="II1533" s="54"/>
      <c r="IJ1533" s="54"/>
      <c r="IK1533" s="54"/>
      <c r="IL1533" s="54"/>
      <c r="IM1533" s="54"/>
      <c r="IN1533" s="54"/>
      <c r="IO1533" s="54"/>
      <c r="IP1533" s="54"/>
      <c r="IQ1533" s="54"/>
      <c r="IR1533" s="54"/>
      <c r="IS1533" s="54"/>
      <c r="IT1533" s="54"/>
      <c r="IU1533" s="54"/>
      <c r="IV1533" s="54"/>
      <c r="IW1533" s="54"/>
      <c r="IX1533" s="54"/>
      <c r="IY1533" s="54"/>
      <c r="IZ1533" s="54"/>
      <c r="JA1533" s="16"/>
      <c r="JB1533" s="16"/>
      <c r="JC1533" s="16"/>
      <c r="JD1533" s="16"/>
    </row>
    <row r="1534" spans="1:264" s="6" customFormat="1" x14ac:dyDescent="0.25">
      <c r="A1534" s="55">
        <v>1530</v>
      </c>
      <c r="B1534" s="56">
        <f>ESTUDIANTES!B1534</f>
        <v>0</v>
      </c>
      <c r="C1534" s="56">
        <f>ESTUDIANTES!C1534</f>
        <v>0</v>
      </c>
      <c r="D1534" s="97">
        <f>ESTUDIANTES!D1534</f>
        <v>0</v>
      </c>
      <c r="E1534" s="97"/>
      <c r="F1534" s="97"/>
      <c r="G1534" s="97"/>
      <c r="H1534" s="57">
        <f>ESTUDIANTES!H1534</f>
        <v>0</v>
      </c>
      <c r="I1534" s="54"/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  <c r="T1534" s="54"/>
      <c r="U1534" s="54"/>
      <c r="V1534" s="54"/>
      <c r="W1534" s="54"/>
      <c r="X1534" s="54"/>
      <c r="Y1534" s="54"/>
      <c r="Z1534" s="54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  <c r="AL1534" s="54"/>
      <c r="AM1534" s="54"/>
      <c r="AN1534" s="54"/>
      <c r="AO1534" s="54"/>
      <c r="AP1534" s="54"/>
      <c r="AQ1534" s="54"/>
      <c r="AR1534" s="54"/>
      <c r="AS1534" s="54"/>
      <c r="AT1534" s="54"/>
      <c r="AU1534" s="54"/>
      <c r="AV1534" s="54"/>
      <c r="AW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4"/>
      <c r="BI1534" s="54"/>
      <c r="BJ1534" s="54"/>
      <c r="BK1534" s="54"/>
      <c r="BL1534" s="54"/>
      <c r="BM1534" s="54"/>
      <c r="BN1534" s="54"/>
      <c r="BO1534" s="54"/>
      <c r="BP1534" s="54"/>
      <c r="BQ1534" s="54"/>
      <c r="BR1534" s="54"/>
      <c r="BS1534" s="54"/>
      <c r="BT1534" s="54"/>
      <c r="BU1534" s="54"/>
      <c r="BV1534" s="54"/>
      <c r="BW1534" s="54"/>
      <c r="BX1534" s="54"/>
      <c r="BY1534" s="54"/>
      <c r="BZ1534" s="54"/>
      <c r="CA1534" s="54"/>
      <c r="CB1534" s="54"/>
      <c r="CC1534" s="54"/>
      <c r="CD1534" s="54"/>
      <c r="CE1534" s="54"/>
      <c r="CF1534" s="54"/>
      <c r="CG1534" s="54"/>
      <c r="CH1534" s="54"/>
      <c r="CI1534" s="54"/>
      <c r="CJ1534" s="54"/>
      <c r="CK1534" s="54"/>
      <c r="CL1534" s="54"/>
      <c r="CM1534" s="54"/>
      <c r="CN1534" s="54"/>
      <c r="CO1534" s="54"/>
      <c r="CP1534" s="54"/>
      <c r="CQ1534" s="54"/>
      <c r="CR1534" s="54"/>
      <c r="CS1534" s="54"/>
      <c r="CT1534" s="54"/>
      <c r="CU1534" s="54"/>
      <c r="CV1534" s="54"/>
      <c r="CW1534" s="54"/>
      <c r="CX1534" s="54"/>
      <c r="CY1534" s="54"/>
      <c r="CZ1534" s="54"/>
      <c r="DA1534" s="54"/>
      <c r="DB1534" s="54"/>
      <c r="DC1534" s="54"/>
      <c r="DD1534" s="54"/>
      <c r="DE1534" s="54"/>
      <c r="DF1534" s="54"/>
      <c r="DG1534" s="54"/>
      <c r="DH1534" s="54"/>
      <c r="DI1534" s="54"/>
      <c r="DJ1534" s="54"/>
      <c r="DK1534" s="54"/>
      <c r="DL1534" s="54"/>
      <c r="DM1534" s="54"/>
      <c r="DN1534" s="54"/>
      <c r="DO1534" s="54"/>
      <c r="DP1534" s="54"/>
      <c r="DQ1534" s="54"/>
      <c r="DR1534" s="54"/>
      <c r="DS1534" s="54"/>
      <c r="DT1534" s="54"/>
      <c r="DU1534" s="54"/>
      <c r="DV1534" s="54"/>
      <c r="DW1534" s="54"/>
      <c r="DX1534" s="54"/>
      <c r="DY1534" s="54"/>
      <c r="DZ1534" s="54"/>
      <c r="EA1534" s="54"/>
      <c r="EB1534" s="54"/>
      <c r="EC1534" s="54"/>
      <c r="ED1534" s="54"/>
      <c r="EE1534" s="54"/>
      <c r="EF1534" s="54"/>
      <c r="EG1534" s="54"/>
      <c r="EH1534" s="54"/>
      <c r="EI1534" s="54"/>
      <c r="EJ1534" s="54"/>
      <c r="EK1534" s="54"/>
      <c r="EL1534" s="54"/>
      <c r="EM1534" s="54"/>
      <c r="EN1534" s="54"/>
      <c r="EO1534" s="54"/>
      <c r="EP1534" s="54"/>
      <c r="EQ1534" s="54"/>
      <c r="ER1534" s="54"/>
      <c r="ES1534" s="54"/>
      <c r="ET1534" s="54"/>
      <c r="EU1534" s="54"/>
      <c r="EV1534" s="54"/>
      <c r="EW1534" s="54"/>
      <c r="EX1534" s="54"/>
      <c r="EY1534" s="54"/>
      <c r="EZ1534" s="54"/>
      <c r="FA1534" s="54"/>
      <c r="FB1534" s="54"/>
      <c r="FC1534" s="54"/>
      <c r="FD1534" s="54"/>
      <c r="FE1534" s="54"/>
      <c r="FF1534" s="54"/>
      <c r="FG1534" s="54"/>
      <c r="FH1534" s="54"/>
      <c r="FI1534" s="54"/>
      <c r="FJ1534" s="54"/>
      <c r="FK1534" s="54"/>
      <c r="FL1534" s="54"/>
      <c r="FM1534" s="54"/>
      <c r="FN1534" s="54"/>
      <c r="FO1534" s="54"/>
      <c r="FP1534" s="54"/>
      <c r="FQ1534" s="54"/>
      <c r="FR1534" s="54"/>
      <c r="FS1534" s="54"/>
      <c r="FT1534" s="54"/>
      <c r="FU1534" s="54"/>
      <c r="FV1534" s="54"/>
      <c r="FW1534" s="54"/>
      <c r="FX1534" s="54"/>
      <c r="FY1534" s="54"/>
      <c r="FZ1534" s="54"/>
      <c r="GA1534" s="54"/>
      <c r="GB1534" s="54"/>
      <c r="GC1534" s="54"/>
      <c r="GD1534" s="54"/>
      <c r="GE1534" s="54"/>
      <c r="GF1534" s="54"/>
      <c r="GG1534" s="54"/>
      <c r="GH1534" s="54"/>
      <c r="GI1534" s="54"/>
      <c r="GJ1534" s="54"/>
      <c r="GK1534" s="54"/>
      <c r="GL1534" s="54"/>
      <c r="GM1534" s="54"/>
      <c r="GN1534" s="54"/>
      <c r="GO1534" s="54"/>
      <c r="GP1534" s="54"/>
      <c r="GQ1534" s="54"/>
      <c r="GR1534" s="54"/>
      <c r="GS1534" s="54"/>
      <c r="GT1534" s="54"/>
      <c r="GU1534" s="54"/>
      <c r="GV1534" s="54"/>
      <c r="GW1534" s="54"/>
      <c r="GX1534" s="54"/>
      <c r="GY1534" s="54"/>
      <c r="GZ1534" s="54"/>
      <c r="HA1534" s="54"/>
      <c r="HB1534" s="54"/>
      <c r="HC1534" s="54"/>
      <c r="HD1534" s="54"/>
      <c r="HE1534" s="54"/>
      <c r="HF1534" s="54"/>
      <c r="HG1534" s="54"/>
      <c r="HH1534" s="54"/>
      <c r="HI1534" s="54"/>
      <c r="HJ1534" s="54"/>
      <c r="HK1534" s="54"/>
      <c r="HL1534" s="54"/>
      <c r="HM1534" s="54"/>
      <c r="HN1534" s="54"/>
      <c r="HO1534" s="54"/>
      <c r="HP1534" s="54"/>
      <c r="HQ1534" s="54"/>
      <c r="HR1534" s="54"/>
      <c r="HS1534" s="54"/>
      <c r="HT1534" s="54"/>
      <c r="HU1534" s="54"/>
      <c r="HV1534" s="54"/>
      <c r="HW1534" s="54"/>
      <c r="HX1534" s="54"/>
      <c r="HY1534" s="54"/>
      <c r="HZ1534" s="54"/>
      <c r="IA1534" s="54"/>
      <c r="IB1534" s="54"/>
      <c r="IC1534" s="54"/>
      <c r="ID1534" s="54"/>
      <c r="IE1534" s="54"/>
      <c r="IF1534" s="54"/>
      <c r="IG1534" s="54"/>
      <c r="IH1534" s="54"/>
      <c r="II1534" s="54"/>
      <c r="IJ1534" s="54"/>
      <c r="IK1534" s="54"/>
      <c r="IL1534" s="54"/>
      <c r="IM1534" s="54"/>
      <c r="IN1534" s="54"/>
      <c r="IO1534" s="54"/>
      <c r="IP1534" s="54"/>
      <c r="IQ1534" s="54"/>
      <c r="IR1534" s="54"/>
      <c r="IS1534" s="54"/>
      <c r="IT1534" s="54"/>
      <c r="IU1534" s="54"/>
      <c r="IV1534" s="54"/>
      <c r="IW1534" s="54"/>
      <c r="IX1534" s="54"/>
      <c r="IY1534" s="54"/>
      <c r="IZ1534" s="54"/>
      <c r="JA1534" s="16"/>
      <c r="JB1534" s="16"/>
      <c r="JC1534" s="16"/>
      <c r="JD1534" s="16"/>
    </row>
    <row r="1535" spans="1:264" s="6" customFormat="1" x14ac:dyDescent="0.25">
      <c r="A1535" s="55">
        <v>1531</v>
      </c>
      <c r="B1535" s="56">
        <f>ESTUDIANTES!B1535</f>
        <v>0</v>
      </c>
      <c r="C1535" s="56">
        <f>ESTUDIANTES!C1535</f>
        <v>0</v>
      </c>
      <c r="D1535" s="97">
        <f>ESTUDIANTES!D1535</f>
        <v>0</v>
      </c>
      <c r="E1535" s="97"/>
      <c r="F1535" s="97"/>
      <c r="G1535" s="97"/>
      <c r="H1535" s="57">
        <f>ESTUDIANTES!H1535</f>
        <v>0</v>
      </c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  <c r="T1535" s="54"/>
      <c r="U1535" s="54"/>
      <c r="V1535" s="54"/>
      <c r="W1535" s="54"/>
      <c r="X1535" s="54"/>
      <c r="Y1535" s="54"/>
      <c r="Z1535" s="54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  <c r="AL1535" s="54"/>
      <c r="AM1535" s="54"/>
      <c r="AN1535" s="54"/>
      <c r="AO1535" s="54"/>
      <c r="AP1535" s="54"/>
      <c r="AQ1535" s="54"/>
      <c r="AR1535" s="54"/>
      <c r="AS1535" s="54"/>
      <c r="AT1535" s="54"/>
      <c r="AU1535" s="54"/>
      <c r="AV1535" s="54"/>
      <c r="AW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4"/>
      <c r="BI1535" s="54"/>
      <c r="BJ1535" s="54"/>
      <c r="BK1535" s="54"/>
      <c r="BL1535" s="54"/>
      <c r="BM1535" s="54"/>
      <c r="BN1535" s="54"/>
      <c r="BO1535" s="54"/>
      <c r="BP1535" s="54"/>
      <c r="BQ1535" s="54"/>
      <c r="BR1535" s="54"/>
      <c r="BS1535" s="54"/>
      <c r="BT1535" s="54"/>
      <c r="BU1535" s="54"/>
      <c r="BV1535" s="54"/>
      <c r="BW1535" s="54"/>
      <c r="BX1535" s="54"/>
      <c r="BY1535" s="54"/>
      <c r="BZ1535" s="54"/>
      <c r="CA1535" s="54"/>
      <c r="CB1535" s="54"/>
      <c r="CC1535" s="54"/>
      <c r="CD1535" s="54"/>
      <c r="CE1535" s="54"/>
      <c r="CF1535" s="54"/>
      <c r="CG1535" s="54"/>
      <c r="CH1535" s="54"/>
      <c r="CI1535" s="54"/>
      <c r="CJ1535" s="54"/>
      <c r="CK1535" s="54"/>
      <c r="CL1535" s="54"/>
      <c r="CM1535" s="54"/>
      <c r="CN1535" s="54"/>
      <c r="CO1535" s="54"/>
      <c r="CP1535" s="54"/>
      <c r="CQ1535" s="54"/>
      <c r="CR1535" s="54"/>
      <c r="CS1535" s="54"/>
      <c r="CT1535" s="54"/>
      <c r="CU1535" s="54"/>
      <c r="CV1535" s="54"/>
      <c r="CW1535" s="54"/>
      <c r="CX1535" s="54"/>
      <c r="CY1535" s="54"/>
      <c r="CZ1535" s="54"/>
      <c r="DA1535" s="54"/>
      <c r="DB1535" s="54"/>
      <c r="DC1535" s="54"/>
      <c r="DD1535" s="54"/>
      <c r="DE1535" s="54"/>
      <c r="DF1535" s="54"/>
      <c r="DG1535" s="54"/>
      <c r="DH1535" s="54"/>
      <c r="DI1535" s="54"/>
      <c r="DJ1535" s="54"/>
      <c r="DK1535" s="54"/>
      <c r="DL1535" s="54"/>
      <c r="DM1535" s="54"/>
      <c r="DN1535" s="54"/>
      <c r="DO1535" s="54"/>
      <c r="DP1535" s="54"/>
      <c r="DQ1535" s="54"/>
      <c r="DR1535" s="54"/>
      <c r="DS1535" s="54"/>
      <c r="DT1535" s="54"/>
      <c r="DU1535" s="54"/>
      <c r="DV1535" s="54"/>
      <c r="DW1535" s="54"/>
      <c r="DX1535" s="54"/>
      <c r="DY1535" s="54"/>
      <c r="DZ1535" s="54"/>
      <c r="EA1535" s="54"/>
      <c r="EB1535" s="54"/>
      <c r="EC1535" s="54"/>
      <c r="ED1535" s="54"/>
      <c r="EE1535" s="54"/>
      <c r="EF1535" s="54"/>
      <c r="EG1535" s="54"/>
      <c r="EH1535" s="54"/>
      <c r="EI1535" s="54"/>
      <c r="EJ1535" s="54"/>
      <c r="EK1535" s="54"/>
      <c r="EL1535" s="54"/>
      <c r="EM1535" s="54"/>
      <c r="EN1535" s="54"/>
      <c r="EO1535" s="54"/>
      <c r="EP1535" s="54"/>
      <c r="EQ1535" s="54"/>
      <c r="ER1535" s="54"/>
      <c r="ES1535" s="54"/>
      <c r="ET1535" s="54"/>
      <c r="EU1535" s="54"/>
      <c r="EV1535" s="54"/>
      <c r="EW1535" s="54"/>
      <c r="EX1535" s="54"/>
      <c r="EY1535" s="54"/>
      <c r="EZ1535" s="54"/>
      <c r="FA1535" s="54"/>
      <c r="FB1535" s="54"/>
      <c r="FC1535" s="54"/>
      <c r="FD1535" s="54"/>
      <c r="FE1535" s="54"/>
      <c r="FF1535" s="54"/>
      <c r="FG1535" s="54"/>
      <c r="FH1535" s="54"/>
      <c r="FI1535" s="54"/>
      <c r="FJ1535" s="54"/>
      <c r="FK1535" s="54"/>
      <c r="FL1535" s="54"/>
      <c r="FM1535" s="54"/>
      <c r="FN1535" s="54"/>
      <c r="FO1535" s="54"/>
      <c r="FP1535" s="54"/>
      <c r="FQ1535" s="54"/>
      <c r="FR1535" s="54"/>
      <c r="FS1535" s="54"/>
      <c r="FT1535" s="54"/>
      <c r="FU1535" s="54"/>
      <c r="FV1535" s="54"/>
      <c r="FW1535" s="54"/>
      <c r="FX1535" s="54"/>
      <c r="FY1535" s="54"/>
      <c r="FZ1535" s="54"/>
      <c r="GA1535" s="54"/>
      <c r="GB1535" s="54"/>
      <c r="GC1535" s="54"/>
      <c r="GD1535" s="54"/>
      <c r="GE1535" s="54"/>
      <c r="GF1535" s="54"/>
      <c r="GG1535" s="54"/>
      <c r="GH1535" s="54"/>
      <c r="GI1535" s="54"/>
      <c r="GJ1535" s="54"/>
      <c r="GK1535" s="54"/>
      <c r="GL1535" s="54"/>
      <c r="GM1535" s="54"/>
      <c r="GN1535" s="54"/>
      <c r="GO1535" s="54"/>
      <c r="GP1535" s="54"/>
      <c r="GQ1535" s="54"/>
      <c r="GR1535" s="54"/>
      <c r="GS1535" s="54"/>
      <c r="GT1535" s="54"/>
      <c r="GU1535" s="54"/>
      <c r="GV1535" s="54"/>
      <c r="GW1535" s="54"/>
      <c r="GX1535" s="54"/>
      <c r="GY1535" s="54"/>
      <c r="GZ1535" s="54"/>
      <c r="HA1535" s="54"/>
      <c r="HB1535" s="54"/>
      <c r="HC1535" s="54"/>
      <c r="HD1535" s="54"/>
      <c r="HE1535" s="54"/>
      <c r="HF1535" s="54"/>
      <c r="HG1535" s="54"/>
      <c r="HH1535" s="54"/>
      <c r="HI1535" s="54"/>
      <c r="HJ1535" s="54"/>
      <c r="HK1535" s="54"/>
      <c r="HL1535" s="54"/>
      <c r="HM1535" s="54"/>
      <c r="HN1535" s="54"/>
      <c r="HO1535" s="54"/>
      <c r="HP1535" s="54"/>
      <c r="HQ1535" s="54"/>
      <c r="HR1535" s="54"/>
      <c r="HS1535" s="54"/>
      <c r="HT1535" s="54"/>
      <c r="HU1535" s="54"/>
      <c r="HV1535" s="54"/>
      <c r="HW1535" s="54"/>
      <c r="HX1535" s="54"/>
      <c r="HY1535" s="54"/>
      <c r="HZ1535" s="54"/>
      <c r="IA1535" s="54"/>
      <c r="IB1535" s="54"/>
      <c r="IC1535" s="54"/>
      <c r="ID1535" s="54"/>
      <c r="IE1535" s="54"/>
      <c r="IF1535" s="54"/>
      <c r="IG1535" s="54"/>
      <c r="IH1535" s="54"/>
      <c r="II1535" s="54"/>
      <c r="IJ1535" s="54"/>
      <c r="IK1535" s="54"/>
      <c r="IL1535" s="54"/>
      <c r="IM1535" s="54"/>
      <c r="IN1535" s="54"/>
      <c r="IO1535" s="54"/>
      <c r="IP1535" s="54"/>
      <c r="IQ1535" s="54"/>
      <c r="IR1535" s="54"/>
      <c r="IS1535" s="54"/>
      <c r="IT1535" s="54"/>
      <c r="IU1535" s="54"/>
      <c r="IV1535" s="54"/>
      <c r="IW1535" s="54"/>
      <c r="IX1535" s="54"/>
      <c r="IY1535" s="54"/>
      <c r="IZ1535" s="54"/>
      <c r="JA1535" s="16"/>
      <c r="JB1535" s="16"/>
      <c r="JC1535" s="16"/>
      <c r="JD1535" s="16"/>
    </row>
    <row r="1536" spans="1:264" s="6" customFormat="1" x14ac:dyDescent="0.25">
      <c r="A1536" s="55">
        <v>1532</v>
      </c>
      <c r="B1536" s="56">
        <f>ESTUDIANTES!B1536</f>
        <v>0</v>
      </c>
      <c r="C1536" s="56">
        <f>ESTUDIANTES!C1536</f>
        <v>0</v>
      </c>
      <c r="D1536" s="97">
        <f>ESTUDIANTES!D1536</f>
        <v>0</v>
      </c>
      <c r="E1536" s="97"/>
      <c r="F1536" s="97"/>
      <c r="G1536" s="97"/>
      <c r="H1536" s="57">
        <f>ESTUDIANTES!H1536</f>
        <v>0</v>
      </c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  <c r="T1536" s="54"/>
      <c r="U1536" s="54"/>
      <c r="V1536" s="54"/>
      <c r="W1536" s="54"/>
      <c r="X1536" s="54"/>
      <c r="Y1536" s="54"/>
      <c r="Z1536" s="54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  <c r="AL1536" s="54"/>
      <c r="AM1536" s="54"/>
      <c r="AN1536" s="54"/>
      <c r="AO1536" s="54"/>
      <c r="AP1536" s="54"/>
      <c r="AQ1536" s="54"/>
      <c r="AR1536" s="54"/>
      <c r="AS1536" s="54"/>
      <c r="AT1536" s="54"/>
      <c r="AU1536" s="54"/>
      <c r="AV1536" s="54"/>
      <c r="AW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4"/>
      <c r="BI1536" s="54"/>
      <c r="BJ1536" s="54"/>
      <c r="BK1536" s="54"/>
      <c r="BL1536" s="54"/>
      <c r="BM1536" s="54"/>
      <c r="BN1536" s="54"/>
      <c r="BO1536" s="54"/>
      <c r="BP1536" s="54"/>
      <c r="BQ1536" s="54"/>
      <c r="BR1536" s="54"/>
      <c r="BS1536" s="54"/>
      <c r="BT1536" s="54"/>
      <c r="BU1536" s="54"/>
      <c r="BV1536" s="54"/>
      <c r="BW1536" s="54"/>
      <c r="BX1536" s="54"/>
      <c r="BY1536" s="54"/>
      <c r="BZ1536" s="54"/>
      <c r="CA1536" s="54"/>
      <c r="CB1536" s="54"/>
      <c r="CC1536" s="54"/>
      <c r="CD1536" s="54"/>
      <c r="CE1536" s="54"/>
      <c r="CF1536" s="54"/>
      <c r="CG1536" s="54"/>
      <c r="CH1536" s="54"/>
      <c r="CI1536" s="54"/>
      <c r="CJ1536" s="54"/>
      <c r="CK1536" s="54"/>
      <c r="CL1536" s="54"/>
      <c r="CM1536" s="54"/>
      <c r="CN1536" s="54"/>
      <c r="CO1536" s="54"/>
      <c r="CP1536" s="54"/>
      <c r="CQ1536" s="54"/>
      <c r="CR1536" s="54"/>
      <c r="CS1536" s="54"/>
      <c r="CT1536" s="54"/>
      <c r="CU1536" s="54"/>
      <c r="CV1536" s="54"/>
      <c r="CW1536" s="54"/>
      <c r="CX1536" s="54"/>
      <c r="CY1536" s="54"/>
      <c r="CZ1536" s="54"/>
      <c r="DA1536" s="54"/>
      <c r="DB1536" s="54"/>
      <c r="DC1536" s="54"/>
      <c r="DD1536" s="54"/>
      <c r="DE1536" s="54"/>
      <c r="DF1536" s="54"/>
      <c r="DG1536" s="54"/>
      <c r="DH1536" s="54"/>
      <c r="DI1536" s="54"/>
      <c r="DJ1536" s="54"/>
      <c r="DK1536" s="54"/>
      <c r="DL1536" s="54"/>
      <c r="DM1536" s="54"/>
      <c r="DN1536" s="54"/>
      <c r="DO1536" s="54"/>
      <c r="DP1536" s="54"/>
      <c r="DQ1536" s="54"/>
      <c r="DR1536" s="54"/>
      <c r="DS1536" s="54"/>
      <c r="DT1536" s="54"/>
      <c r="DU1536" s="54"/>
      <c r="DV1536" s="54"/>
      <c r="DW1536" s="54"/>
      <c r="DX1536" s="54"/>
      <c r="DY1536" s="54"/>
      <c r="DZ1536" s="54"/>
      <c r="EA1536" s="54"/>
      <c r="EB1536" s="54"/>
      <c r="EC1536" s="54"/>
      <c r="ED1536" s="54"/>
      <c r="EE1536" s="54"/>
      <c r="EF1536" s="54"/>
      <c r="EG1536" s="54"/>
      <c r="EH1536" s="54"/>
      <c r="EI1536" s="54"/>
      <c r="EJ1536" s="54"/>
      <c r="EK1536" s="54"/>
      <c r="EL1536" s="54"/>
      <c r="EM1536" s="54"/>
      <c r="EN1536" s="54"/>
      <c r="EO1536" s="54"/>
      <c r="EP1536" s="54"/>
      <c r="EQ1536" s="54"/>
      <c r="ER1536" s="54"/>
      <c r="ES1536" s="54"/>
      <c r="ET1536" s="54"/>
      <c r="EU1536" s="54"/>
      <c r="EV1536" s="54"/>
      <c r="EW1536" s="54"/>
      <c r="EX1536" s="54"/>
      <c r="EY1536" s="54"/>
      <c r="EZ1536" s="54"/>
      <c r="FA1536" s="54"/>
      <c r="FB1536" s="54"/>
      <c r="FC1536" s="54"/>
      <c r="FD1536" s="54"/>
      <c r="FE1536" s="54"/>
      <c r="FF1536" s="54"/>
      <c r="FG1536" s="54"/>
      <c r="FH1536" s="54"/>
      <c r="FI1536" s="54"/>
      <c r="FJ1536" s="54"/>
      <c r="FK1536" s="54"/>
      <c r="FL1536" s="54"/>
      <c r="FM1536" s="54"/>
      <c r="FN1536" s="54"/>
      <c r="FO1536" s="54"/>
      <c r="FP1536" s="54"/>
      <c r="FQ1536" s="54"/>
      <c r="FR1536" s="54"/>
      <c r="FS1536" s="54"/>
      <c r="FT1536" s="54"/>
      <c r="FU1536" s="54"/>
      <c r="FV1536" s="54"/>
      <c r="FW1536" s="54"/>
      <c r="FX1536" s="54"/>
      <c r="FY1536" s="54"/>
      <c r="FZ1536" s="54"/>
      <c r="GA1536" s="54"/>
      <c r="GB1536" s="54"/>
      <c r="GC1536" s="54"/>
      <c r="GD1536" s="54"/>
      <c r="GE1536" s="54"/>
      <c r="GF1536" s="54"/>
      <c r="GG1536" s="54"/>
      <c r="GH1536" s="54"/>
      <c r="GI1536" s="54"/>
      <c r="GJ1536" s="54"/>
      <c r="GK1536" s="54"/>
      <c r="GL1536" s="54"/>
      <c r="GM1536" s="54"/>
      <c r="GN1536" s="54"/>
      <c r="GO1536" s="54"/>
      <c r="GP1536" s="54"/>
      <c r="GQ1536" s="54"/>
      <c r="GR1536" s="54"/>
      <c r="GS1536" s="54"/>
      <c r="GT1536" s="54"/>
      <c r="GU1536" s="54"/>
      <c r="GV1536" s="54"/>
      <c r="GW1536" s="54"/>
      <c r="GX1536" s="54"/>
      <c r="GY1536" s="54"/>
      <c r="GZ1536" s="54"/>
      <c r="HA1536" s="54"/>
      <c r="HB1536" s="54"/>
      <c r="HC1536" s="54"/>
      <c r="HD1536" s="54"/>
      <c r="HE1536" s="54"/>
      <c r="HF1536" s="54"/>
      <c r="HG1536" s="54"/>
      <c r="HH1536" s="54"/>
      <c r="HI1536" s="54"/>
      <c r="HJ1536" s="54"/>
      <c r="HK1536" s="54"/>
      <c r="HL1536" s="54"/>
      <c r="HM1536" s="54"/>
      <c r="HN1536" s="54"/>
      <c r="HO1536" s="54"/>
      <c r="HP1536" s="54"/>
      <c r="HQ1536" s="54"/>
      <c r="HR1536" s="54"/>
      <c r="HS1536" s="54"/>
      <c r="HT1536" s="54"/>
      <c r="HU1536" s="54"/>
      <c r="HV1536" s="54"/>
      <c r="HW1536" s="54"/>
      <c r="HX1536" s="54"/>
      <c r="HY1536" s="54"/>
      <c r="HZ1536" s="54"/>
      <c r="IA1536" s="54"/>
      <c r="IB1536" s="54"/>
      <c r="IC1536" s="54"/>
      <c r="ID1536" s="54"/>
      <c r="IE1536" s="54"/>
      <c r="IF1536" s="54"/>
      <c r="IG1536" s="54"/>
      <c r="IH1536" s="54"/>
      <c r="II1536" s="54"/>
      <c r="IJ1536" s="54"/>
      <c r="IK1536" s="54"/>
      <c r="IL1536" s="54"/>
      <c r="IM1536" s="54"/>
      <c r="IN1536" s="54"/>
      <c r="IO1536" s="54"/>
      <c r="IP1536" s="54"/>
      <c r="IQ1536" s="54"/>
      <c r="IR1536" s="54"/>
      <c r="IS1536" s="54"/>
      <c r="IT1536" s="54"/>
      <c r="IU1536" s="54"/>
      <c r="IV1536" s="54"/>
      <c r="IW1536" s="54"/>
      <c r="IX1536" s="54"/>
      <c r="IY1536" s="54"/>
      <c r="IZ1536" s="54"/>
      <c r="JA1536" s="16"/>
      <c r="JB1536" s="16"/>
      <c r="JC1536" s="16"/>
      <c r="JD1536" s="16"/>
    </row>
    <row r="1537" spans="1:264" s="6" customFormat="1" x14ac:dyDescent="0.25">
      <c r="A1537" s="55">
        <v>1533</v>
      </c>
      <c r="B1537" s="56">
        <f>ESTUDIANTES!B1537</f>
        <v>0</v>
      </c>
      <c r="C1537" s="56">
        <f>ESTUDIANTES!C1537</f>
        <v>0</v>
      </c>
      <c r="D1537" s="97">
        <f>ESTUDIANTES!D1537</f>
        <v>0</v>
      </c>
      <c r="E1537" s="97"/>
      <c r="F1537" s="97"/>
      <c r="G1537" s="97"/>
      <c r="H1537" s="57">
        <f>ESTUDIANTES!H1537</f>
        <v>0</v>
      </c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  <c r="S1537" s="54"/>
      <c r="T1537" s="54"/>
      <c r="U1537" s="54"/>
      <c r="V1537" s="54"/>
      <c r="W1537" s="54"/>
      <c r="X1537" s="54"/>
      <c r="Y1537" s="54"/>
      <c r="Z1537" s="54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  <c r="AL1537" s="54"/>
      <c r="AM1537" s="54"/>
      <c r="AN1537" s="54"/>
      <c r="AO1537" s="54"/>
      <c r="AP1537" s="54"/>
      <c r="AQ1537" s="54"/>
      <c r="AR1537" s="54"/>
      <c r="AS1537" s="54"/>
      <c r="AT1537" s="54"/>
      <c r="AU1537" s="54"/>
      <c r="AV1537" s="54"/>
      <c r="AW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4"/>
      <c r="BI1537" s="54"/>
      <c r="BJ1537" s="54"/>
      <c r="BK1537" s="54"/>
      <c r="BL1537" s="54"/>
      <c r="BM1537" s="54"/>
      <c r="BN1537" s="54"/>
      <c r="BO1537" s="54"/>
      <c r="BP1537" s="54"/>
      <c r="BQ1537" s="54"/>
      <c r="BR1537" s="54"/>
      <c r="BS1537" s="54"/>
      <c r="BT1537" s="54"/>
      <c r="BU1537" s="54"/>
      <c r="BV1537" s="54"/>
      <c r="BW1537" s="54"/>
      <c r="BX1537" s="54"/>
      <c r="BY1537" s="54"/>
      <c r="BZ1537" s="54"/>
      <c r="CA1537" s="54"/>
      <c r="CB1537" s="54"/>
      <c r="CC1537" s="54"/>
      <c r="CD1537" s="54"/>
      <c r="CE1537" s="54"/>
      <c r="CF1537" s="54"/>
      <c r="CG1537" s="54"/>
      <c r="CH1537" s="54"/>
      <c r="CI1537" s="54"/>
      <c r="CJ1537" s="54"/>
      <c r="CK1537" s="54"/>
      <c r="CL1537" s="54"/>
      <c r="CM1537" s="54"/>
      <c r="CN1537" s="54"/>
      <c r="CO1537" s="54"/>
      <c r="CP1537" s="54"/>
      <c r="CQ1537" s="54"/>
      <c r="CR1537" s="54"/>
      <c r="CS1537" s="54"/>
      <c r="CT1537" s="54"/>
      <c r="CU1537" s="54"/>
      <c r="CV1537" s="54"/>
      <c r="CW1537" s="54"/>
      <c r="CX1537" s="54"/>
      <c r="CY1537" s="54"/>
      <c r="CZ1537" s="54"/>
      <c r="DA1537" s="54"/>
      <c r="DB1537" s="54"/>
      <c r="DC1537" s="54"/>
      <c r="DD1537" s="54"/>
      <c r="DE1537" s="54"/>
      <c r="DF1537" s="54"/>
      <c r="DG1537" s="54"/>
      <c r="DH1537" s="54"/>
      <c r="DI1537" s="54"/>
      <c r="DJ1537" s="54"/>
      <c r="DK1537" s="54"/>
      <c r="DL1537" s="54"/>
      <c r="DM1537" s="54"/>
      <c r="DN1537" s="54"/>
      <c r="DO1537" s="54"/>
      <c r="DP1537" s="54"/>
      <c r="DQ1537" s="54"/>
      <c r="DR1537" s="54"/>
      <c r="DS1537" s="54"/>
      <c r="DT1537" s="54"/>
      <c r="DU1537" s="54"/>
      <c r="DV1537" s="54"/>
      <c r="DW1537" s="54"/>
      <c r="DX1537" s="54"/>
      <c r="DY1537" s="54"/>
      <c r="DZ1537" s="54"/>
      <c r="EA1537" s="54"/>
      <c r="EB1537" s="54"/>
      <c r="EC1537" s="54"/>
      <c r="ED1537" s="54"/>
      <c r="EE1537" s="54"/>
      <c r="EF1537" s="54"/>
      <c r="EG1537" s="54"/>
      <c r="EH1537" s="54"/>
      <c r="EI1537" s="54"/>
      <c r="EJ1537" s="54"/>
      <c r="EK1537" s="54"/>
      <c r="EL1537" s="54"/>
      <c r="EM1537" s="54"/>
      <c r="EN1537" s="54"/>
      <c r="EO1537" s="54"/>
      <c r="EP1537" s="54"/>
      <c r="EQ1537" s="54"/>
      <c r="ER1537" s="54"/>
      <c r="ES1537" s="54"/>
      <c r="ET1537" s="54"/>
      <c r="EU1537" s="54"/>
      <c r="EV1537" s="54"/>
      <c r="EW1537" s="54"/>
      <c r="EX1537" s="54"/>
      <c r="EY1537" s="54"/>
      <c r="EZ1537" s="54"/>
      <c r="FA1537" s="54"/>
      <c r="FB1537" s="54"/>
      <c r="FC1537" s="54"/>
      <c r="FD1537" s="54"/>
      <c r="FE1537" s="54"/>
      <c r="FF1537" s="54"/>
      <c r="FG1537" s="54"/>
      <c r="FH1537" s="54"/>
      <c r="FI1537" s="54"/>
      <c r="FJ1537" s="54"/>
      <c r="FK1537" s="54"/>
      <c r="FL1537" s="54"/>
      <c r="FM1537" s="54"/>
      <c r="FN1537" s="54"/>
      <c r="FO1537" s="54"/>
      <c r="FP1537" s="54"/>
      <c r="FQ1537" s="54"/>
      <c r="FR1537" s="54"/>
      <c r="FS1537" s="54"/>
      <c r="FT1537" s="54"/>
      <c r="FU1537" s="54"/>
      <c r="FV1537" s="54"/>
      <c r="FW1537" s="54"/>
      <c r="FX1537" s="54"/>
      <c r="FY1537" s="54"/>
      <c r="FZ1537" s="54"/>
      <c r="GA1537" s="54"/>
      <c r="GB1537" s="54"/>
      <c r="GC1537" s="54"/>
      <c r="GD1537" s="54"/>
      <c r="GE1537" s="54"/>
      <c r="GF1537" s="54"/>
      <c r="GG1537" s="54"/>
      <c r="GH1537" s="54"/>
      <c r="GI1537" s="54"/>
      <c r="GJ1537" s="54"/>
      <c r="GK1537" s="54"/>
      <c r="GL1537" s="54"/>
      <c r="GM1537" s="54"/>
      <c r="GN1537" s="54"/>
      <c r="GO1537" s="54"/>
      <c r="GP1537" s="54"/>
      <c r="GQ1537" s="54"/>
      <c r="GR1537" s="54"/>
      <c r="GS1537" s="54"/>
      <c r="GT1537" s="54"/>
      <c r="GU1537" s="54"/>
      <c r="GV1537" s="54"/>
      <c r="GW1537" s="54"/>
      <c r="GX1537" s="54"/>
      <c r="GY1537" s="54"/>
      <c r="GZ1537" s="54"/>
      <c r="HA1537" s="54"/>
      <c r="HB1537" s="54"/>
      <c r="HC1537" s="54"/>
      <c r="HD1537" s="54"/>
      <c r="HE1537" s="54"/>
      <c r="HF1537" s="54"/>
      <c r="HG1537" s="54"/>
      <c r="HH1537" s="54"/>
      <c r="HI1537" s="54"/>
      <c r="HJ1537" s="54"/>
      <c r="HK1537" s="54"/>
      <c r="HL1537" s="54"/>
      <c r="HM1537" s="54"/>
      <c r="HN1537" s="54"/>
      <c r="HO1537" s="54"/>
      <c r="HP1537" s="54"/>
      <c r="HQ1537" s="54"/>
      <c r="HR1537" s="54"/>
      <c r="HS1537" s="54"/>
      <c r="HT1537" s="54"/>
      <c r="HU1537" s="54"/>
      <c r="HV1537" s="54"/>
      <c r="HW1537" s="54"/>
      <c r="HX1537" s="54"/>
      <c r="HY1537" s="54"/>
      <c r="HZ1537" s="54"/>
      <c r="IA1537" s="54"/>
      <c r="IB1537" s="54"/>
      <c r="IC1537" s="54"/>
      <c r="ID1537" s="54"/>
      <c r="IE1537" s="54"/>
      <c r="IF1537" s="54"/>
      <c r="IG1537" s="54"/>
      <c r="IH1537" s="54"/>
      <c r="II1537" s="54"/>
      <c r="IJ1537" s="54"/>
      <c r="IK1537" s="54"/>
      <c r="IL1537" s="54"/>
      <c r="IM1537" s="54"/>
      <c r="IN1537" s="54"/>
      <c r="IO1537" s="54"/>
      <c r="IP1537" s="54"/>
      <c r="IQ1537" s="54"/>
      <c r="IR1537" s="54"/>
      <c r="IS1537" s="54"/>
      <c r="IT1537" s="54"/>
      <c r="IU1537" s="54"/>
      <c r="IV1537" s="54"/>
      <c r="IW1537" s="54"/>
      <c r="IX1537" s="54"/>
      <c r="IY1537" s="54"/>
      <c r="IZ1537" s="54"/>
      <c r="JA1537" s="16"/>
      <c r="JB1537" s="16"/>
      <c r="JC1537" s="16"/>
      <c r="JD1537" s="16"/>
    </row>
    <row r="1538" spans="1:264" s="6" customFormat="1" x14ac:dyDescent="0.25">
      <c r="A1538" s="55">
        <v>1534</v>
      </c>
      <c r="B1538" s="56">
        <f>ESTUDIANTES!B1538</f>
        <v>0</v>
      </c>
      <c r="C1538" s="56">
        <f>ESTUDIANTES!C1538</f>
        <v>0</v>
      </c>
      <c r="D1538" s="97">
        <f>ESTUDIANTES!D1538</f>
        <v>0</v>
      </c>
      <c r="E1538" s="97"/>
      <c r="F1538" s="97"/>
      <c r="G1538" s="97"/>
      <c r="H1538" s="57">
        <f>ESTUDIANTES!H1538</f>
        <v>0</v>
      </c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  <c r="S1538" s="54"/>
      <c r="T1538" s="54"/>
      <c r="U1538" s="54"/>
      <c r="V1538" s="54"/>
      <c r="W1538" s="54"/>
      <c r="X1538" s="54"/>
      <c r="Y1538" s="54"/>
      <c r="Z1538" s="54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  <c r="AL1538" s="54"/>
      <c r="AM1538" s="54"/>
      <c r="AN1538" s="54"/>
      <c r="AO1538" s="54"/>
      <c r="AP1538" s="54"/>
      <c r="AQ1538" s="54"/>
      <c r="AR1538" s="54"/>
      <c r="AS1538" s="54"/>
      <c r="AT1538" s="54"/>
      <c r="AU1538" s="54"/>
      <c r="AV1538" s="54"/>
      <c r="AW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4"/>
      <c r="BI1538" s="54"/>
      <c r="BJ1538" s="54"/>
      <c r="BK1538" s="54"/>
      <c r="BL1538" s="54"/>
      <c r="BM1538" s="54"/>
      <c r="BN1538" s="54"/>
      <c r="BO1538" s="54"/>
      <c r="BP1538" s="54"/>
      <c r="BQ1538" s="54"/>
      <c r="BR1538" s="54"/>
      <c r="BS1538" s="54"/>
      <c r="BT1538" s="54"/>
      <c r="BU1538" s="54"/>
      <c r="BV1538" s="54"/>
      <c r="BW1538" s="54"/>
      <c r="BX1538" s="54"/>
      <c r="BY1538" s="54"/>
      <c r="BZ1538" s="54"/>
      <c r="CA1538" s="54"/>
      <c r="CB1538" s="54"/>
      <c r="CC1538" s="54"/>
      <c r="CD1538" s="54"/>
      <c r="CE1538" s="54"/>
      <c r="CF1538" s="54"/>
      <c r="CG1538" s="54"/>
      <c r="CH1538" s="54"/>
      <c r="CI1538" s="54"/>
      <c r="CJ1538" s="54"/>
      <c r="CK1538" s="54"/>
      <c r="CL1538" s="54"/>
      <c r="CM1538" s="54"/>
      <c r="CN1538" s="54"/>
      <c r="CO1538" s="54"/>
      <c r="CP1538" s="54"/>
      <c r="CQ1538" s="54"/>
      <c r="CR1538" s="54"/>
      <c r="CS1538" s="54"/>
      <c r="CT1538" s="54"/>
      <c r="CU1538" s="54"/>
      <c r="CV1538" s="54"/>
      <c r="CW1538" s="54"/>
      <c r="CX1538" s="54"/>
      <c r="CY1538" s="54"/>
      <c r="CZ1538" s="54"/>
      <c r="DA1538" s="54"/>
      <c r="DB1538" s="54"/>
      <c r="DC1538" s="54"/>
      <c r="DD1538" s="54"/>
      <c r="DE1538" s="54"/>
      <c r="DF1538" s="54"/>
      <c r="DG1538" s="54"/>
      <c r="DH1538" s="54"/>
      <c r="DI1538" s="54"/>
      <c r="DJ1538" s="54"/>
      <c r="DK1538" s="54"/>
      <c r="DL1538" s="54"/>
      <c r="DM1538" s="54"/>
      <c r="DN1538" s="54"/>
      <c r="DO1538" s="54"/>
      <c r="DP1538" s="54"/>
      <c r="DQ1538" s="54"/>
      <c r="DR1538" s="54"/>
      <c r="DS1538" s="54"/>
      <c r="DT1538" s="54"/>
      <c r="DU1538" s="54"/>
      <c r="DV1538" s="54"/>
      <c r="DW1538" s="54"/>
      <c r="DX1538" s="54"/>
      <c r="DY1538" s="54"/>
      <c r="DZ1538" s="54"/>
      <c r="EA1538" s="54"/>
      <c r="EB1538" s="54"/>
      <c r="EC1538" s="54"/>
      <c r="ED1538" s="54"/>
      <c r="EE1538" s="54"/>
      <c r="EF1538" s="54"/>
      <c r="EG1538" s="54"/>
      <c r="EH1538" s="54"/>
      <c r="EI1538" s="54"/>
      <c r="EJ1538" s="54"/>
      <c r="EK1538" s="54"/>
      <c r="EL1538" s="54"/>
      <c r="EM1538" s="54"/>
      <c r="EN1538" s="54"/>
      <c r="EO1538" s="54"/>
      <c r="EP1538" s="54"/>
      <c r="EQ1538" s="54"/>
      <c r="ER1538" s="54"/>
      <c r="ES1538" s="54"/>
      <c r="ET1538" s="54"/>
      <c r="EU1538" s="54"/>
      <c r="EV1538" s="54"/>
      <c r="EW1538" s="54"/>
      <c r="EX1538" s="54"/>
      <c r="EY1538" s="54"/>
      <c r="EZ1538" s="54"/>
      <c r="FA1538" s="54"/>
      <c r="FB1538" s="54"/>
      <c r="FC1538" s="54"/>
      <c r="FD1538" s="54"/>
      <c r="FE1538" s="54"/>
      <c r="FF1538" s="54"/>
      <c r="FG1538" s="54"/>
      <c r="FH1538" s="54"/>
      <c r="FI1538" s="54"/>
      <c r="FJ1538" s="54"/>
      <c r="FK1538" s="54"/>
      <c r="FL1538" s="54"/>
      <c r="FM1538" s="54"/>
      <c r="FN1538" s="54"/>
      <c r="FO1538" s="54"/>
      <c r="FP1538" s="54"/>
      <c r="FQ1538" s="54"/>
      <c r="FR1538" s="54"/>
      <c r="FS1538" s="54"/>
      <c r="FT1538" s="54"/>
      <c r="FU1538" s="54"/>
      <c r="FV1538" s="54"/>
      <c r="FW1538" s="54"/>
      <c r="FX1538" s="54"/>
      <c r="FY1538" s="54"/>
      <c r="FZ1538" s="54"/>
      <c r="GA1538" s="54"/>
      <c r="GB1538" s="54"/>
      <c r="GC1538" s="54"/>
      <c r="GD1538" s="54"/>
      <c r="GE1538" s="54"/>
      <c r="GF1538" s="54"/>
      <c r="GG1538" s="54"/>
      <c r="GH1538" s="54"/>
      <c r="GI1538" s="54"/>
      <c r="GJ1538" s="54"/>
      <c r="GK1538" s="54"/>
      <c r="GL1538" s="54"/>
      <c r="GM1538" s="54"/>
      <c r="GN1538" s="54"/>
      <c r="GO1538" s="54"/>
      <c r="GP1538" s="54"/>
      <c r="GQ1538" s="54"/>
      <c r="GR1538" s="54"/>
      <c r="GS1538" s="54"/>
      <c r="GT1538" s="54"/>
      <c r="GU1538" s="54"/>
      <c r="GV1538" s="54"/>
      <c r="GW1538" s="54"/>
      <c r="GX1538" s="54"/>
      <c r="GY1538" s="54"/>
      <c r="GZ1538" s="54"/>
      <c r="HA1538" s="54"/>
      <c r="HB1538" s="54"/>
      <c r="HC1538" s="54"/>
      <c r="HD1538" s="54"/>
      <c r="HE1538" s="54"/>
      <c r="HF1538" s="54"/>
      <c r="HG1538" s="54"/>
      <c r="HH1538" s="54"/>
      <c r="HI1538" s="54"/>
      <c r="HJ1538" s="54"/>
      <c r="HK1538" s="54"/>
      <c r="HL1538" s="54"/>
      <c r="HM1538" s="54"/>
      <c r="HN1538" s="54"/>
      <c r="HO1538" s="54"/>
      <c r="HP1538" s="54"/>
      <c r="HQ1538" s="54"/>
      <c r="HR1538" s="54"/>
      <c r="HS1538" s="54"/>
      <c r="HT1538" s="54"/>
      <c r="HU1538" s="54"/>
      <c r="HV1538" s="54"/>
      <c r="HW1538" s="54"/>
      <c r="HX1538" s="54"/>
      <c r="HY1538" s="54"/>
      <c r="HZ1538" s="54"/>
      <c r="IA1538" s="54"/>
      <c r="IB1538" s="54"/>
      <c r="IC1538" s="54"/>
      <c r="ID1538" s="54"/>
      <c r="IE1538" s="54"/>
      <c r="IF1538" s="54"/>
      <c r="IG1538" s="54"/>
      <c r="IH1538" s="54"/>
      <c r="II1538" s="54"/>
      <c r="IJ1538" s="54"/>
      <c r="IK1538" s="54"/>
      <c r="IL1538" s="54"/>
      <c r="IM1538" s="54"/>
      <c r="IN1538" s="54"/>
      <c r="IO1538" s="54"/>
      <c r="IP1538" s="54"/>
      <c r="IQ1538" s="54"/>
      <c r="IR1538" s="54"/>
      <c r="IS1538" s="54"/>
      <c r="IT1538" s="54"/>
      <c r="IU1538" s="54"/>
      <c r="IV1538" s="54"/>
      <c r="IW1538" s="54"/>
      <c r="IX1538" s="54"/>
      <c r="IY1538" s="54"/>
      <c r="IZ1538" s="54"/>
      <c r="JA1538" s="16"/>
      <c r="JB1538" s="16"/>
      <c r="JC1538" s="16"/>
      <c r="JD1538" s="16"/>
    </row>
    <row r="1539" spans="1:264" s="6" customFormat="1" x14ac:dyDescent="0.25">
      <c r="A1539" s="55">
        <v>1535</v>
      </c>
      <c r="B1539" s="56">
        <f>ESTUDIANTES!B1539</f>
        <v>0</v>
      </c>
      <c r="C1539" s="56">
        <f>ESTUDIANTES!C1539</f>
        <v>0</v>
      </c>
      <c r="D1539" s="97">
        <f>ESTUDIANTES!D1539</f>
        <v>0</v>
      </c>
      <c r="E1539" s="97"/>
      <c r="F1539" s="97"/>
      <c r="G1539" s="97"/>
      <c r="H1539" s="57">
        <f>ESTUDIANTES!H1539</f>
        <v>0</v>
      </c>
      <c r="I1539" s="54"/>
      <c r="J1539" s="54"/>
      <c r="K1539" s="54"/>
      <c r="L1539" s="54"/>
      <c r="M1539" s="54"/>
      <c r="N1539" s="54"/>
      <c r="O1539" s="54"/>
      <c r="P1539" s="54"/>
      <c r="Q1539" s="54"/>
      <c r="R1539" s="54"/>
      <c r="S1539" s="54"/>
      <c r="T1539" s="54"/>
      <c r="U1539" s="54"/>
      <c r="V1539" s="54"/>
      <c r="W1539" s="54"/>
      <c r="X1539" s="54"/>
      <c r="Y1539" s="54"/>
      <c r="Z1539" s="54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  <c r="AL1539" s="54"/>
      <c r="AM1539" s="54"/>
      <c r="AN1539" s="54"/>
      <c r="AO1539" s="54"/>
      <c r="AP1539" s="54"/>
      <c r="AQ1539" s="54"/>
      <c r="AR1539" s="54"/>
      <c r="AS1539" s="54"/>
      <c r="AT1539" s="54"/>
      <c r="AU1539" s="54"/>
      <c r="AV1539" s="54"/>
      <c r="AW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4"/>
      <c r="BI1539" s="54"/>
      <c r="BJ1539" s="54"/>
      <c r="BK1539" s="54"/>
      <c r="BL1539" s="54"/>
      <c r="BM1539" s="54"/>
      <c r="BN1539" s="54"/>
      <c r="BO1539" s="54"/>
      <c r="BP1539" s="54"/>
      <c r="BQ1539" s="54"/>
      <c r="BR1539" s="54"/>
      <c r="BS1539" s="54"/>
      <c r="BT1539" s="54"/>
      <c r="BU1539" s="54"/>
      <c r="BV1539" s="54"/>
      <c r="BW1539" s="54"/>
      <c r="BX1539" s="54"/>
      <c r="BY1539" s="54"/>
      <c r="BZ1539" s="54"/>
      <c r="CA1539" s="54"/>
      <c r="CB1539" s="54"/>
      <c r="CC1539" s="54"/>
      <c r="CD1539" s="54"/>
      <c r="CE1539" s="54"/>
      <c r="CF1539" s="54"/>
      <c r="CG1539" s="54"/>
      <c r="CH1539" s="54"/>
      <c r="CI1539" s="54"/>
      <c r="CJ1539" s="54"/>
      <c r="CK1539" s="54"/>
      <c r="CL1539" s="54"/>
      <c r="CM1539" s="54"/>
      <c r="CN1539" s="54"/>
      <c r="CO1539" s="54"/>
      <c r="CP1539" s="54"/>
      <c r="CQ1539" s="54"/>
      <c r="CR1539" s="54"/>
      <c r="CS1539" s="54"/>
      <c r="CT1539" s="54"/>
      <c r="CU1539" s="54"/>
      <c r="CV1539" s="54"/>
      <c r="CW1539" s="54"/>
      <c r="CX1539" s="54"/>
      <c r="CY1539" s="54"/>
      <c r="CZ1539" s="54"/>
      <c r="DA1539" s="54"/>
      <c r="DB1539" s="54"/>
      <c r="DC1539" s="54"/>
      <c r="DD1539" s="54"/>
      <c r="DE1539" s="54"/>
      <c r="DF1539" s="54"/>
      <c r="DG1539" s="54"/>
      <c r="DH1539" s="54"/>
      <c r="DI1539" s="54"/>
      <c r="DJ1539" s="54"/>
      <c r="DK1539" s="54"/>
      <c r="DL1539" s="54"/>
      <c r="DM1539" s="54"/>
      <c r="DN1539" s="54"/>
      <c r="DO1539" s="54"/>
      <c r="DP1539" s="54"/>
      <c r="DQ1539" s="54"/>
      <c r="DR1539" s="54"/>
      <c r="DS1539" s="54"/>
      <c r="DT1539" s="54"/>
      <c r="DU1539" s="54"/>
      <c r="DV1539" s="54"/>
      <c r="DW1539" s="54"/>
      <c r="DX1539" s="54"/>
      <c r="DY1539" s="54"/>
      <c r="DZ1539" s="54"/>
      <c r="EA1539" s="54"/>
      <c r="EB1539" s="54"/>
      <c r="EC1539" s="54"/>
      <c r="ED1539" s="54"/>
      <c r="EE1539" s="54"/>
      <c r="EF1539" s="54"/>
      <c r="EG1539" s="54"/>
      <c r="EH1539" s="54"/>
      <c r="EI1539" s="54"/>
      <c r="EJ1539" s="54"/>
      <c r="EK1539" s="54"/>
      <c r="EL1539" s="54"/>
      <c r="EM1539" s="54"/>
      <c r="EN1539" s="54"/>
      <c r="EO1539" s="54"/>
      <c r="EP1539" s="54"/>
      <c r="EQ1539" s="54"/>
      <c r="ER1539" s="54"/>
      <c r="ES1539" s="54"/>
      <c r="ET1539" s="54"/>
      <c r="EU1539" s="54"/>
      <c r="EV1539" s="54"/>
      <c r="EW1539" s="54"/>
      <c r="EX1539" s="54"/>
      <c r="EY1539" s="54"/>
      <c r="EZ1539" s="54"/>
      <c r="FA1539" s="54"/>
      <c r="FB1539" s="54"/>
      <c r="FC1539" s="54"/>
      <c r="FD1539" s="54"/>
      <c r="FE1539" s="54"/>
      <c r="FF1539" s="54"/>
      <c r="FG1539" s="54"/>
      <c r="FH1539" s="54"/>
      <c r="FI1539" s="54"/>
      <c r="FJ1539" s="54"/>
      <c r="FK1539" s="54"/>
      <c r="FL1539" s="54"/>
      <c r="FM1539" s="54"/>
      <c r="FN1539" s="54"/>
      <c r="FO1539" s="54"/>
      <c r="FP1539" s="54"/>
      <c r="FQ1539" s="54"/>
      <c r="FR1539" s="54"/>
      <c r="FS1539" s="54"/>
      <c r="FT1539" s="54"/>
      <c r="FU1539" s="54"/>
      <c r="FV1539" s="54"/>
      <c r="FW1539" s="54"/>
      <c r="FX1539" s="54"/>
      <c r="FY1539" s="54"/>
      <c r="FZ1539" s="54"/>
      <c r="GA1539" s="54"/>
      <c r="GB1539" s="54"/>
      <c r="GC1539" s="54"/>
      <c r="GD1539" s="54"/>
      <c r="GE1539" s="54"/>
      <c r="GF1539" s="54"/>
      <c r="GG1539" s="54"/>
      <c r="GH1539" s="54"/>
      <c r="GI1539" s="54"/>
      <c r="GJ1539" s="54"/>
      <c r="GK1539" s="54"/>
      <c r="GL1539" s="54"/>
      <c r="GM1539" s="54"/>
      <c r="GN1539" s="54"/>
      <c r="GO1539" s="54"/>
      <c r="GP1539" s="54"/>
      <c r="GQ1539" s="54"/>
      <c r="GR1539" s="54"/>
      <c r="GS1539" s="54"/>
      <c r="GT1539" s="54"/>
      <c r="GU1539" s="54"/>
      <c r="GV1539" s="54"/>
      <c r="GW1539" s="54"/>
      <c r="GX1539" s="54"/>
      <c r="GY1539" s="54"/>
      <c r="GZ1539" s="54"/>
      <c r="HA1539" s="54"/>
      <c r="HB1539" s="54"/>
      <c r="HC1539" s="54"/>
      <c r="HD1539" s="54"/>
      <c r="HE1539" s="54"/>
      <c r="HF1539" s="54"/>
      <c r="HG1539" s="54"/>
      <c r="HH1539" s="54"/>
      <c r="HI1539" s="54"/>
      <c r="HJ1539" s="54"/>
      <c r="HK1539" s="54"/>
      <c r="HL1539" s="54"/>
      <c r="HM1539" s="54"/>
      <c r="HN1539" s="54"/>
      <c r="HO1539" s="54"/>
      <c r="HP1539" s="54"/>
      <c r="HQ1539" s="54"/>
      <c r="HR1539" s="54"/>
      <c r="HS1539" s="54"/>
      <c r="HT1539" s="54"/>
      <c r="HU1539" s="54"/>
      <c r="HV1539" s="54"/>
      <c r="HW1539" s="54"/>
      <c r="HX1539" s="54"/>
      <c r="HY1539" s="54"/>
      <c r="HZ1539" s="54"/>
      <c r="IA1539" s="54"/>
      <c r="IB1539" s="54"/>
      <c r="IC1539" s="54"/>
      <c r="ID1539" s="54"/>
      <c r="IE1539" s="54"/>
      <c r="IF1539" s="54"/>
      <c r="IG1539" s="54"/>
      <c r="IH1539" s="54"/>
      <c r="II1539" s="54"/>
      <c r="IJ1539" s="54"/>
      <c r="IK1539" s="54"/>
      <c r="IL1539" s="54"/>
      <c r="IM1539" s="54"/>
      <c r="IN1539" s="54"/>
      <c r="IO1539" s="54"/>
      <c r="IP1539" s="54"/>
      <c r="IQ1539" s="54"/>
      <c r="IR1539" s="54"/>
      <c r="IS1539" s="54"/>
      <c r="IT1539" s="54"/>
      <c r="IU1539" s="54"/>
      <c r="IV1539" s="54"/>
      <c r="IW1539" s="54"/>
      <c r="IX1539" s="54"/>
      <c r="IY1539" s="54"/>
      <c r="IZ1539" s="54"/>
      <c r="JA1539" s="16"/>
      <c r="JB1539" s="16"/>
      <c r="JC1539" s="16"/>
      <c r="JD1539" s="16"/>
    </row>
    <row r="1540" spans="1:264" s="6" customFormat="1" x14ac:dyDescent="0.25">
      <c r="A1540" s="55">
        <v>1536</v>
      </c>
      <c r="B1540" s="56">
        <f>ESTUDIANTES!B1540</f>
        <v>0</v>
      </c>
      <c r="C1540" s="56">
        <f>ESTUDIANTES!C1540</f>
        <v>0</v>
      </c>
      <c r="D1540" s="97">
        <f>ESTUDIANTES!D1540</f>
        <v>0</v>
      </c>
      <c r="E1540" s="97"/>
      <c r="F1540" s="97"/>
      <c r="G1540" s="97"/>
      <c r="H1540" s="57">
        <f>ESTUDIANTES!H1540</f>
        <v>0</v>
      </c>
      <c r="I1540" s="54"/>
      <c r="J1540" s="54"/>
      <c r="K1540" s="54"/>
      <c r="L1540" s="54"/>
      <c r="M1540" s="54"/>
      <c r="N1540" s="54"/>
      <c r="O1540" s="54"/>
      <c r="P1540" s="54"/>
      <c r="Q1540" s="54"/>
      <c r="R1540" s="54"/>
      <c r="S1540" s="54"/>
      <c r="T1540" s="54"/>
      <c r="U1540" s="54"/>
      <c r="V1540" s="54"/>
      <c r="W1540" s="54"/>
      <c r="X1540" s="54"/>
      <c r="Y1540" s="54"/>
      <c r="Z1540" s="54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  <c r="AL1540" s="54"/>
      <c r="AM1540" s="54"/>
      <c r="AN1540" s="54"/>
      <c r="AO1540" s="54"/>
      <c r="AP1540" s="54"/>
      <c r="AQ1540" s="54"/>
      <c r="AR1540" s="54"/>
      <c r="AS1540" s="54"/>
      <c r="AT1540" s="54"/>
      <c r="AU1540" s="54"/>
      <c r="AV1540" s="54"/>
      <c r="AW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4"/>
      <c r="BI1540" s="54"/>
      <c r="BJ1540" s="54"/>
      <c r="BK1540" s="54"/>
      <c r="BL1540" s="54"/>
      <c r="BM1540" s="54"/>
      <c r="BN1540" s="54"/>
      <c r="BO1540" s="54"/>
      <c r="BP1540" s="54"/>
      <c r="BQ1540" s="54"/>
      <c r="BR1540" s="54"/>
      <c r="BS1540" s="54"/>
      <c r="BT1540" s="54"/>
      <c r="BU1540" s="54"/>
      <c r="BV1540" s="54"/>
      <c r="BW1540" s="54"/>
      <c r="BX1540" s="54"/>
      <c r="BY1540" s="54"/>
      <c r="BZ1540" s="54"/>
      <c r="CA1540" s="54"/>
      <c r="CB1540" s="54"/>
      <c r="CC1540" s="54"/>
      <c r="CD1540" s="54"/>
      <c r="CE1540" s="54"/>
      <c r="CF1540" s="54"/>
      <c r="CG1540" s="54"/>
      <c r="CH1540" s="54"/>
      <c r="CI1540" s="54"/>
      <c r="CJ1540" s="54"/>
      <c r="CK1540" s="54"/>
      <c r="CL1540" s="54"/>
      <c r="CM1540" s="54"/>
      <c r="CN1540" s="54"/>
      <c r="CO1540" s="54"/>
      <c r="CP1540" s="54"/>
      <c r="CQ1540" s="54"/>
      <c r="CR1540" s="54"/>
      <c r="CS1540" s="54"/>
      <c r="CT1540" s="54"/>
      <c r="CU1540" s="54"/>
      <c r="CV1540" s="54"/>
      <c r="CW1540" s="54"/>
      <c r="CX1540" s="54"/>
      <c r="CY1540" s="54"/>
      <c r="CZ1540" s="54"/>
      <c r="DA1540" s="54"/>
      <c r="DB1540" s="54"/>
      <c r="DC1540" s="54"/>
      <c r="DD1540" s="54"/>
      <c r="DE1540" s="54"/>
      <c r="DF1540" s="54"/>
      <c r="DG1540" s="54"/>
      <c r="DH1540" s="54"/>
      <c r="DI1540" s="54"/>
      <c r="DJ1540" s="54"/>
      <c r="DK1540" s="54"/>
      <c r="DL1540" s="54"/>
      <c r="DM1540" s="54"/>
      <c r="DN1540" s="54"/>
      <c r="DO1540" s="54"/>
      <c r="DP1540" s="54"/>
      <c r="DQ1540" s="54"/>
      <c r="DR1540" s="54"/>
      <c r="DS1540" s="54"/>
      <c r="DT1540" s="54"/>
      <c r="DU1540" s="54"/>
      <c r="DV1540" s="54"/>
      <c r="DW1540" s="54"/>
      <c r="DX1540" s="54"/>
      <c r="DY1540" s="54"/>
      <c r="DZ1540" s="54"/>
      <c r="EA1540" s="54"/>
      <c r="EB1540" s="54"/>
      <c r="EC1540" s="54"/>
      <c r="ED1540" s="54"/>
      <c r="EE1540" s="54"/>
      <c r="EF1540" s="54"/>
      <c r="EG1540" s="54"/>
      <c r="EH1540" s="54"/>
      <c r="EI1540" s="54"/>
      <c r="EJ1540" s="54"/>
      <c r="EK1540" s="54"/>
      <c r="EL1540" s="54"/>
      <c r="EM1540" s="54"/>
      <c r="EN1540" s="54"/>
      <c r="EO1540" s="54"/>
      <c r="EP1540" s="54"/>
      <c r="EQ1540" s="54"/>
      <c r="ER1540" s="54"/>
      <c r="ES1540" s="54"/>
      <c r="ET1540" s="54"/>
      <c r="EU1540" s="54"/>
      <c r="EV1540" s="54"/>
      <c r="EW1540" s="54"/>
      <c r="EX1540" s="54"/>
      <c r="EY1540" s="54"/>
      <c r="EZ1540" s="54"/>
      <c r="FA1540" s="54"/>
      <c r="FB1540" s="54"/>
      <c r="FC1540" s="54"/>
      <c r="FD1540" s="54"/>
      <c r="FE1540" s="54"/>
      <c r="FF1540" s="54"/>
      <c r="FG1540" s="54"/>
      <c r="FH1540" s="54"/>
      <c r="FI1540" s="54"/>
      <c r="FJ1540" s="54"/>
      <c r="FK1540" s="54"/>
      <c r="FL1540" s="54"/>
      <c r="FM1540" s="54"/>
      <c r="FN1540" s="54"/>
      <c r="FO1540" s="54"/>
      <c r="FP1540" s="54"/>
      <c r="FQ1540" s="54"/>
      <c r="FR1540" s="54"/>
      <c r="FS1540" s="54"/>
      <c r="FT1540" s="54"/>
      <c r="FU1540" s="54"/>
      <c r="FV1540" s="54"/>
      <c r="FW1540" s="54"/>
      <c r="FX1540" s="54"/>
      <c r="FY1540" s="54"/>
      <c r="FZ1540" s="54"/>
      <c r="GA1540" s="54"/>
      <c r="GB1540" s="54"/>
      <c r="GC1540" s="54"/>
      <c r="GD1540" s="54"/>
      <c r="GE1540" s="54"/>
      <c r="GF1540" s="54"/>
      <c r="GG1540" s="54"/>
      <c r="GH1540" s="54"/>
      <c r="GI1540" s="54"/>
      <c r="GJ1540" s="54"/>
      <c r="GK1540" s="54"/>
      <c r="GL1540" s="54"/>
      <c r="GM1540" s="54"/>
      <c r="GN1540" s="54"/>
      <c r="GO1540" s="54"/>
      <c r="GP1540" s="54"/>
      <c r="GQ1540" s="54"/>
      <c r="GR1540" s="54"/>
      <c r="GS1540" s="54"/>
      <c r="GT1540" s="54"/>
      <c r="GU1540" s="54"/>
      <c r="GV1540" s="54"/>
      <c r="GW1540" s="54"/>
      <c r="GX1540" s="54"/>
      <c r="GY1540" s="54"/>
      <c r="GZ1540" s="54"/>
      <c r="HA1540" s="54"/>
      <c r="HB1540" s="54"/>
      <c r="HC1540" s="54"/>
      <c r="HD1540" s="54"/>
      <c r="HE1540" s="54"/>
      <c r="HF1540" s="54"/>
      <c r="HG1540" s="54"/>
      <c r="HH1540" s="54"/>
      <c r="HI1540" s="54"/>
      <c r="HJ1540" s="54"/>
      <c r="HK1540" s="54"/>
      <c r="HL1540" s="54"/>
      <c r="HM1540" s="54"/>
      <c r="HN1540" s="54"/>
      <c r="HO1540" s="54"/>
      <c r="HP1540" s="54"/>
      <c r="HQ1540" s="54"/>
      <c r="HR1540" s="54"/>
      <c r="HS1540" s="54"/>
      <c r="HT1540" s="54"/>
      <c r="HU1540" s="54"/>
      <c r="HV1540" s="54"/>
      <c r="HW1540" s="54"/>
      <c r="HX1540" s="54"/>
      <c r="HY1540" s="54"/>
      <c r="HZ1540" s="54"/>
      <c r="IA1540" s="54"/>
      <c r="IB1540" s="54"/>
      <c r="IC1540" s="54"/>
      <c r="ID1540" s="54"/>
      <c r="IE1540" s="54"/>
      <c r="IF1540" s="54"/>
      <c r="IG1540" s="54"/>
      <c r="IH1540" s="54"/>
      <c r="II1540" s="54"/>
      <c r="IJ1540" s="54"/>
      <c r="IK1540" s="54"/>
      <c r="IL1540" s="54"/>
      <c r="IM1540" s="54"/>
      <c r="IN1540" s="54"/>
      <c r="IO1540" s="54"/>
      <c r="IP1540" s="54"/>
      <c r="IQ1540" s="54"/>
      <c r="IR1540" s="54"/>
      <c r="IS1540" s="54"/>
      <c r="IT1540" s="54"/>
      <c r="IU1540" s="54"/>
      <c r="IV1540" s="54"/>
      <c r="IW1540" s="54"/>
      <c r="IX1540" s="54"/>
      <c r="IY1540" s="54"/>
      <c r="IZ1540" s="54"/>
      <c r="JA1540" s="16"/>
      <c r="JB1540" s="16"/>
      <c r="JC1540" s="16"/>
      <c r="JD1540" s="16"/>
    </row>
    <row r="1541" spans="1:264" s="6" customFormat="1" x14ac:dyDescent="0.25">
      <c r="A1541" s="55">
        <v>1537</v>
      </c>
      <c r="B1541" s="56">
        <f>ESTUDIANTES!B1541</f>
        <v>0</v>
      </c>
      <c r="C1541" s="56">
        <f>ESTUDIANTES!C1541</f>
        <v>0</v>
      </c>
      <c r="D1541" s="97">
        <f>ESTUDIANTES!D1541</f>
        <v>0</v>
      </c>
      <c r="E1541" s="97"/>
      <c r="F1541" s="97"/>
      <c r="G1541" s="97"/>
      <c r="H1541" s="57">
        <f>ESTUDIANTES!H1541</f>
        <v>0</v>
      </c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  <c r="AL1541" s="54"/>
      <c r="AM1541" s="54"/>
      <c r="AN1541" s="54"/>
      <c r="AO1541" s="54"/>
      <c r="AP1541" s="54"/>
      <c r="AQ1541" s="54"/>
      <c r="AR1541" s="54"/>
      <c r="AS1541" s="54"/>
      <c r="AT1541" s="54"/>
      <c r="AU1541" s="54"/>
      <c r="AV1541" s="54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  <c r="BK1541" s="54"/>
      <c r="BL1541" s="54"/>
      <c r="BM1541" s="54"/>
      <c r="BN1541" s="54"/>
      <c r="BO1541" s="54"/>
      <c r="BP1541" s="54"/>
      <c r="BQ1541" s="54"/>
      <c r="BR1541" s="54"/>
      <c r="BS1541" s="54"/>
      <c r="BT1541" s="54"/>
      <c r="BU1541" s="54"/>
      <c r="BV1541" s="54"/>
      <c r="BW1541" s="54"/>
      <c r="BX1541" s="54"/>
      <c r="BY1541" s="54"/>
      <c r="BZ1541" s="54"/>
      <c r="CA1541" s="54"/>
      <c r="CB1541" s="54"/>
      <c r="CC1541" s="54"/>
      <c r="CD1541" s="54"/>
      <c r="CE1541" s="54"/>
      <c r="CF1541" s="54"/>
      <c r="CG1541" s="54"/>
      <c r="CH1541" s="54"/>
      <c r="CI1541" s="54"/>
      <c r="CJ1541" s="54"/>
      <c r="CK1541" s="54"/>
      <c r="CL1541" s="54"/>
      <c r="CM1541" s="54"/>
      <c r="CN1541" s="54"/>
      <c r="CO1541" s="54"/>
      <c r="CP1541" s="54"/>
      <c r="CQ1541" s="54"/>
      <c r="CR1541" s="54"/>
      <c r="CS1541" s="54"/>
      <c r="CT1541" s="54"/>
      <c r="CU1541" s="54"/>
      <c r="CV1541" s="54"/>
      <c r="CW1541" s="54"/>
      <c r="CX1541" s="54"/>
      <c r="CY1541" s="54"/>
      <c r="CZ1541" s="54"/>
      <c r="DA1541" s="54"/>
      <c r="DB1541" s="54"/>
      <c r="DC1541" s="54"/>
      <c r="DD1541" s="54"/>
      <c r="DE1541" s="54"/>
      <c r="DF1541" s="54"/>
      <c r="DG1541" s="54"/>
      <c r="DH1541" s="54"/>
      <c r="DI1541" s="54"/>
      <c r="DJ1541" s="54"/>
      <c r="DK1541" s="54"/>
      <c r="DL1541" s="54"/>
      <c r="DM1541" s="54"/>
      <c r="DN1541" s="54"/>
      <c r="DO1541" s="54"/>
      <c r="DP1541" s="54"/>
      <c r="DQ1541" s="54"/>
      <c r="DR1541" s="54"/>
      <c r="DS1541" s="54"/>
      <c r="DT1541" s="54"/>
      <c r="DU1541" s="54"/>
      <c r="DV1541" s="54"/>
      <c r="DW1541" s="54"/>
      <c r="DX1541" s="54"/>
      <c r="DY1541" s="54"/>
      <c r="DZ1541" s="54"/>
      <c r="EA1541" s="54"/>
      <c r="EB1541" s="54"/>
      <c r="EC1541" s="54"/>
      <c r="ED1541" s="54"/>
      <c r="EE1541" s="54"/>
      <c r="EF1541" s="54"/>
      <c r="EG1541" s="54"/>
      <c r="EH1541" s="54"/>
      <c r="EI1541" s="54"/>
      <c r="EJ1541" s="54"/>
      <c r="EK1541" s="54"/>
      <c r="EL1541" s="54"/>
      <c r="EM1541" s="54"/>
      <c r="EN1541" s="54"/>
      <c r="EO1541" s="54"/>
      <c r="EP1541" s="54"/>
      <c r="EQ1541" s="54"/>
      <c r="ER1541" s="54"/>
      <c r="ES1541" s="54"/>
      <c r="ET1541" s="54"/>
      <c r="EU1541" s="54"/>
      <c r="EV1541" s="54"/>
      <c r="EW1541" s="54"/>
      <c r="EX1541" s="54"/>
      <c r="EY1541" s="54"/>
      <c r="EZ1541" s="54"/>
      <c r="FA1541" s="54"/>
      <c r="FB1541" s="54"/>
      <c r="FC1541" s="54"/>
      <c r="FD1541" s="54"/>
      <c r="FE1541" s="54"/>
      <c r="FF1541" s="54"/>
      <c r="FG1541" s="54"/>
      <c r="FH1541" s="54"/>
      <c r="FI1541" s="54"/>
      <c r="FJ1541" s="54"/>
      <c r="FK1541" s="54"/>
      <c r="FL1541" s="54"/>
      <c r="FM1541" s="54"/>
      <c r="FN1541" s="54"/>
      <c r="FO1541" s="54"/>
      <c r="FP1541" s="54"/>
      <c r="FQ1541" s="54"/>
      <c r="FR1541" s="54"/>
      <c r="FS1541" s="54"/>
      <c r="FT1541" s="54"/>
      <c r="FU1541" s="54"/>
      <c r="FV1541" s="54"/>
      <c r="FW1541" s="54"/>
      <c r="FX1541" s="54"/>
      <c r="FY1541" s="54"/>
      <c r="FZ1541" s="54"/>
      <c r="GA1541" s="54"/>
      <c r="GB1541" s="54"/>
      <c r="GC1541" s="54"/>
      <c r="GD1541" s="54"/>
      <c r="GE1541" s="54"/>
      <c r="GF1541" s="54"/>
      <c r="GG1541" s="54"/>
      <c r="GH1541" s="54"/>
      <c r="GI1541" s="54"/>
      <c r="GJ1541" s="54"/>
      <c r="GK1541" s="54"/>
      <c r="GL1541" s="54"/>
      <c r="GM1541" s="54"/>
      <c r="GN1541" s="54"/>
      <c r="GO1541" s="54"/>
      <c r="GP1541" s="54"/>
      <c r="GQ1541" s="54"/>
      <c r="GR1541" s="54"/>
      <c r="GS1541" s="54"/>
      <c r="GT1541" s="54"/>
      <c r="GU1541" s="54"/>
      <c r="GV1541" s="54"/>
      <c r="GW1541" s="54"/>
      <c r="GX1541" s="54"/>
      <c r="GY1541" s="54"/>
      <c r="GZ1541" s="54"/>
      <c r="HA1541" s="54"/>
      <c r="HB1541" s="54"/>
      <c r="HC1541" s="54"/>
      <c r="HD1541" s="54"/>
      <c r="HE1541" s="54"/>
      <c r="HF1541" s="54"/>
      <c r="HG1541" s="54"/>
      <c r="HH1541" s="54"/>
      <c r="HI1541" s="54"/>
      <c r="HJ1541" s="54"/>
      <c r="HK1541" s="54"/>
      <c r="HL1541" s="54"/>
      <c r="HM1541" s="54"/>
      <c r="HN1541" s="54"/>
      <c r="HO1541" s="54"/>
      <c r="HP1541" s="54"/>
      <c r="HQ1541" s="54"/>
      <c r="HR1541" s="54"/>
      <c r="HS1541" s="54"/>
      <c r="HT1541" s="54"/>
      <c r="HU1541" s="54"/>
      <c r="HV1541" s="54"/>
      <c r="HW1541" s="54"/>
      <c r="HX1541" s="54"/>
      <c r="HY1541" s="54"/>
      <c r="HZ1541" s="54"/>
      <c r="IA1541" s="54"/>
      <c r="IB1541" s="54"/>
      <c r="IC1541" s="54"/>
      <c r="ID1541" s="54"/>
      <c r="IE1541" s="54"/>
      <c r="IF1541" s="54"/>
      <c r="IG1541" s="54"/>
      <c r="IH1541" s="54"/>
      <c r="II1541" s="54"/>
      <c r="IJ1541" s="54"/>
      <c r="IK1541" s="54"/>
      <c r="IL1541" s="54"/>
      <c r="IM1541" s="54"/>
      <c r="IN1541" s="54"/>
      <c r="IO1541" s="54"/>
      <c r="IP1541" s="54"/>
      <c r="IQ1541" s="54"/>
      <c r="IR1541" s="54"/>
      <c r="IS1541" s="54"/>
      <c r="IT1541" s="54"/>
      <c r="IU1541" s="54"/>
      <c r="IV1541" s="54"/>
      <c r="IW1541" s="54"/>
      <c r="IX1541" s="54"/>
      <c r="IY1541" s="54"/>
      <c r="IZ1541" s="54"/>
      <c r="JA1541" s="16"/>
      <c r="JB1541" s="16"/>
      <c r="JC1541" s="16"/>
      <c r="JD1541" s="16"/>
    </row>
    <row r="1542" spans="1:264" s="6" customFormat="1" x14ac:dyDescent="0.25">
      <c r="A1542" s="55">
        <v>1538</v>
      </c>
      <c r="B1542" s="56">
        <f>ESTUDIANTES!B1542</f>
        <v>0</v>
      </c>
      <c r="C1542" s="56">
        <f>ESTUDIANTES!C1542</f>
        <v>0</v>
      </c>
      <c r="D1542" s="97">
        <f>ESTUDIANTES!D1542</f>
        <v>0</v>
      </c>
      <c r="E1542" s="97"/>
      <c r="F1542" s="97"/>
      <c r="G1542" s="97"/>
      <c r="H1542" s="57">
        <f>ESTUDIANTES!H1542</f>
        <v>0</v>
      </c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  <c r="AL1542" s="54"/>
      <c r="AM1542" s="54"/>
      <c r="AN1542" s="54"/>
      <c r="AO1542" s="54"/>
      <c r="AP1542" s="54"/>
      <c r="AQ1542" s="54"/>
      <c r="AR1542" s="54"/>
      <c r="AS1542" s="54"/>
      <c r="AT1542" s="54"/>
      <c r="AU1542" s="54"/>
      <c r="AV1542" s="54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  <c r="BM1542" s="54"/>
      <c r="BN1542" s="54"/>
      <c r="BO1542" s="54"/>
      <c r="BP1542" s="54"/>
      <c r="BQ1542" s="54"/>
      <c r="BR1542" s="54"/>
      <c r="BS1542" s="54"/>
      <c r="BT1542" s="54"/>
      <c r="BU1542" s="54"/>
      <c r="BV1542" s="54"/>
      <c r="BW1542" s="54"/>
      <c r="BX1542" s="54"/>
      <c r="BY1542" s="54"/>
      <c r="BZ1542" s="54"/>
      <c r="CA1542" s="54"/>
      <c r="CB1542" s="54"/>
      <c r="CC1542" s="54"/>
      <c r="CD1542" s="54"/>
      <c r="CE1542" s="54"/>
      <c r="CF1542" s="54"/>
      <c r="CG1542" s="54"/>
      <c r="CH1542" s="54"/>
      <c r="CI1542" s="54"/>
      <c r="CJ1542" s="54"/>
      <c r="CK1542" s="54"/>
      <c r="CL1542" s="54"/>
      <c r="CM1542" s="54"/>
      <c r="CN1542" s="54"/>
      <c r="CO1542" s="54"/>
      <c r="CP1542" s="54"/>
      <c r="CQ1542" s="54"/>
      <c r="CR1542" s="54"/>
      <c r="CS1542" s="54"/>
      <c r="CT1542" s="54"/>
      <c r="CU1542" s="54"/>
      <c r="CV1542" s="54"/>
      <c r="CW1542" s="54"/>
      <c r="CX1542" s="54"/>
      <c r="CY1542" s="54"/>
      <c r="CZ1542" s="54"/>
      <c r="DA1542" s="54"/>
      <c r="DB1542" s="54"/>
      <c r="DC1542" s="54"/>
      <c r="DD1542" s="54"/>
      <c r="DE1542" s="54"/>
      <c r="DF1542" s="54"/>
      <c r="DG1542" s="54"/>
      <c r="DH1542" s="54"/>
      <c r="DI1542" s="54"/>
      <c r="DJ1542" s="54"/>
      <c r="DK1542" s="54"/>
      <c r="DL1542" s="54"/>
      <c r="DM1542" s="54"/>
      <c r="DN1542" s="54"/>
      <c r="DO1542" s="54"/>
      <c r="DP1542" s="54"/>
      <c r="DQ1542" s="54"/>
      <c r="DR1542" s="54"/>
      <c r="DS1542" s="54"/>
      <c r="DT1542" s="54"/>
      <c r="DU1542" s="54"/>
      <c r="DV1542" s="54"/>
      <c r="DW1542" s="54"/>
      <c r="DX1542" s="54"/>
      <c r="DY1542" s="54"/>
      <c r="DZ1542" s="54"/>
      <c r="EA1542" s="54"/>
      <c r="EB1542" s="54"/>
      <c r="EC1542" s="54"/>
      <c r="ED1542" s="54"/>
      <c r="EE1542" s="54"/>
      <c r="EF1542" s="54"/>
      <c r="EG1542" s="54"/>
      <c r="EH1542" s="54"/>
      <c r="EI1542" s="54"/>
      <c r="EJ1542" s="54"/>
      <c r="EK1542" s="54"/>
      <c r="EL1542" s="54"/>
      <c r="EM1542" s="54"/>
      <c r="EN1542" s="54"/>
      <c r="EO1542" s="54"/>
      <c r="EP1542" s="54"/>
      <c r="EQ1542" s="54"/>
      <c r="ER1542" s="54"/>
      <c r="ES1542" s="54"/>
      <c r="ET1542" s="54"/>
      <c r="EU1542" s="54"/>
      <c r="EV1542" s="54"/>
      <c r="EW1542" s="54"/>
      <c r="EX1542" s="54"/>
      <c r="EY1542" s="54"/>
      <c r="EZ1542" s="54"/>
      <c r="FA1542" s="54"/>
      <c r="FB1542" s="54"/>
      <c r="FC1542" s="54"/>
      <c r="FD1542" s="54"/>
      <c r="FE1542" s="54"/>
      <c r="FF1542" s="54"/>
      <c r="FG1542" s="54"/>
      <c r="FH1542" s="54"/>
      <c r="FI1542" s="54"/>
      <c r="FJ1542" s="54"/>
      <c r="FK1542" s="54"/>
      <c r="FL1542" s="54"/>
      <c r="FM1542" s="54"/>
      <c r="FN1542" s="54"/>
      <c r="FO1542" s="54"/>
      <c r="FP1542" s="54"/>
      <c r="FQ1542" s="54"/>
      <c r="FR1542" s="54"/>
      <c r="FS1542" s="54"/>
      <c r="FT1542" s="54"/>
      <c r="FU1542" s="54"/>
      <c r="FV1542" s="54"/>
      <c r="FW1542" s="54"/>
      <c r="FX1542" s="54"/>
      <c r="FY1542" s="54"/>
      <c r="FZ1542" s="54"/>
      <c r="GA1542" s="54"/>
      <c r="GB1542" s="54"/>
      <c r="GC1542" s="54"/>
      <c r="GD1542" s="54"/>
      <c r="GE1542" s="54"/>
      <c r="GF1542" s="54"/>
      <c r="GG1542" s="54"/>
      <c r="GH1542" s="54"/>
      <c r="GI1542" s="54"/>
      <c r="GJ1542" s="54"/>
      <c r="GK1542" s="54"/>
      <c r="GL1542" s="54"/>
      <c r="GM1542" s="54"/>
      <c r="GN1542" s="54"/>
      <c r="GO1542" s="54"/>
      <c r="GP1542" s="54"/>
      <c r="GQ1542" s="54"/>
      <c r="GR1542" s="54"/>
      <c r="GS1542" s="54"/>
      <c r="GT1542" s="54"/>
      <c r="GU1542" s="54"/>
      <c r="GV1542" s="54"/>
      <c r="GW1542" s="54"/>
      <c r="GX1542" s="54"/>
      <c r="GY1542" s="54"/>
      <c r="GZ1542" s="54"/>
      <c r="HA1542" s="54"/>
      <c r="HB1542" s="54"/>
      <c r="HC1542" s="54"/>
      <c r="HD1542" s="54"/>
      <c r="HE1542" s="54"/>
      <c r="HF1542" s="54"/>
      <c r="HG1542" s="54"/>
      <c r="HH1542" s="54"/>
      <c r="HI1542" s="54"/>
      <c r="HJ1542" s="54"/>
      <c r="HK1542" s="54"/>
      <c r="HL1542" s="54"/>
      <c r="HM1542" s="54"/>
      <c r="HN1542" s="54"/>
      <c r="HO1542" s="54"/>
      <c r="HP1542" s="54"/>
      <c r="HQ1542" s="54"/>
      <c r="HR1542" s="54"/>
      <c r="HS1542" s="54"/>
      <c r="HT1542" s="54"/>
      <c r="HU1542" s="54"/>
      <c r="HV1542" s="54"/>
      <c r="HW1542" s="54"/>
      <c r="HX1542" s="54"/>
      <c r="HY1542" s="54"/>
      <c r="HZ1542" s="54"/>
      <c r="IA1542" s="54"/>
      <c r="IB1542" s="54"/>
      <c r="IC1542" s="54"/>
      <c r="ID1542" s="54"/>
      <c r="IE1542" s="54"/>
      <c r="IF1542" s="54"/>
      <c r="IG1542" s="54"/>
      <c r="IH1542" s="54"/>
      <c r="II1542" s="54"/>
      <c r="IJ1542" s="54"/>
      <c r="IK1542" s="54"/>
      <c r="IL1542" s="54"/>
      <c r="IM1542" s="54"/>
      <c r="IN1542" s="54"/>
      <c r="IO1542" s="54"/>
      <c r="IP1542" s="54"/>
      <c r="IQ1542" s="54"/>
      <c r="IR1542" s="54"/>
      <c r="IS1542" s="54"/>
      <c r="IT1542" s="54"/>
      <c r="IU1542" s="54"/>
      <c r="IV1542" s="54"/>
      <c r="IW1542" s="54"/>
      <c r="IX1542" s="54"/>
      <c r="IY1542" s="54"/>
      <c r="IZ1542" s="54"/>
      <c r="JA1542" s="16"/>
      <c r="JB1542" s="16"/>
      <c r="JC1542" s="16"/>
      <c r="JD1542" s="16"/>
    </row>
    <row r="1543" spans="1:264" s="6" customFormat="1" x14ac:dyDescent="0.25">
      <c r="A1543" s="55">
        <v>1539</v>
      </c>
      <c r="B1543" s="56">
        <f>ESTUDIANTES!B1543</f>
        <v>0</v>
      </c>
      <c r="C1543" s="56">
        <f>ESTUDIANTES!C1543</f>
        <v>0</v>
      </c>
      <c r="D1543" s="97">
        <f>ESTUDIANTES!D1543</f>
        <v>0</v>
      </c>
      <c r="E1543" s="97"/>
      <c r="F1543" s="97"/>
      <c r="G1543" s="97"/>
      <c r="H1543" s="57">
        <f>ESTUDIANTES!H1543</f>
        <v>0</v>
      </c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  <c r="AL1543" s="54"/>
      <c r="AM1543" s="54"/>
      <c r="AN1543" s="54"/>
      <c r="AO1543" s="54"/>
      <c r="AP1543" s="54"/>
      <c r="AQ1543" s="54"/>
      <c r="AR1543" s="54"/>
      <c r="AS1543" s="54"/>
      <c r="AT1543" s="54"/>
      <c r="AU1543" s="54"/>
      <c r="AV1543" s="54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  <c r="BK1543" s="54"/>
      <c r="BL1543" s="54"/>
      <c r="BM1543" s="54"/>
      <c r="BN1543" s="54"/>
      <c r="BO1543" s="54"/>
      <c r="BP1543" s="54"/>
      <c r="BQ1543" s="54"/>
      <c r="BR1543" s="54"/>
      <c r="BS1543" s="54"/>
      <c r="BT1543" s="54"/>
      <c r="BU1543" s="54"/>
      <c r="BV1543" s="54"/>
      <c r="BW1543" s="54"/>
      <c r="BX1543" s="54"/>
      <c r="BY1543" s="54"/>
      <c r="BZ1543" s="54"/>
      <c r="CA1543" s="54"/>
      <c r="CB1543" s="54"/>
      <c r="CC1543" s="54"/>
      <c r="CD1543" s="54"/>
      <c r="CE1543" s="54"/>
      <c r="CF1543" s="54"/>
      <c r="CG1543" s="54"/>
      <c r="CH1543" s="54"/>
      <c r="CI1543" s="54"/>
      <c r="CJ1543" s="54"/>
      <c r="CK1543" s="54"/>
      <c r="CL1543" s="54"/>
      <c r="CM1543" s="54"/>
      <c r="CN1543" s="54"/>
      <c r="CO1543" s="54"/>
      <c r="CP1543" s="54"/>
      <c r="CQ1543" s="54"/>
      <c r="CR1543" s="54"/>
      <c r="CS1543" s="54"/>
      <c r="CT1543" s="54"/>
      <c r="CU1543" s="54"/>
      <c r="CV1543" s="54"/>
      <c r="CW1543" s="54"/>
      <c r="CX1543" s="54"/>
      <c r="CY1543" s="54"/>
      <c r="CZ1543" s="54"/>
      <c r="DA1543" s="54"/>
      <c r="DB1543" s="54"/>
      <c r="DC1543" s="54"/>
      <c r="DD1543" s="54"/>
      <c r="DE1543" s="54"/>
      <c r="DF1543" s="54"/>
      <c r="DG1543" s="54"/>
      <c r="DH1543" s="54"/>
      <c r="DI1543" s="54"/>
      <c r="DJ1543" s="54"/>
      <c r="DK1543" s="54"/>
      <c r="DL1543" s="54"/>
      <c r="DM1543" s="54"/>
      <c r="DN1543" s="54"/>
      <c r="DO1543" s="54"/>
      <c r="DP1543" s="54"/>
      <c r="DQ1543" s="54"/>
      <c r="DR1543" s="54"/>
      <c r="DS1543" s="54"/>
      <c r="DT1543" s="54"/>
      <c r="DU1543" s="54"/>
      <c r="DV1543" s="54"/>
      <c r="DW1543" s="54"/>
      <c r="DX1543" s="54"/>
      <c r="DY1543" s="54"/>
      <c r="DZ1543" s="54"/>
      <c r="EA1543" s="54"/>
      <c r="EB1543" s="54"/>
      <c r="EC1543" s="54"/>
      <c r="ED1543" s="54"/>
      <c r="EE1543" s="54"/>
      <c r="EF1543" s="54"/>
      <c r="EG1543" s="54"/>
      <c r="EH1543" s="54"/>
      <c r="EI1543" s="54"/>
      <c r="EJ1543" s="54"/>
      <c r="EK1543" s="54"/>
      <c r="EL1543" s="54"/>
      <c r="EM1543" s="54"/>
      <c r="EN1543" s="54"/>
      <c r="EO1543" s="54"/>
      <c r="EP1543" s="54"/>
      <c r="EQ1543" s="54"/>
      <c r="ER1543" s="54"/>
      <c r="ES1543" s="54"/>
      <c r="ET1543" s="54"/>
      <c r="EU1543" s="54"/>
      <c r="EV1543" s="54"/>
      <c r="EW1543" s="54"/>
      <c r="EX1543" s="54"/>
      <c r="EY1543" s="54"/>
      <c r="EZ1543" s="54"/>
      <c r="FA1543" s="54"/>
      <c r="FB1543" s="54"/>
      <c r="FC1543" s="54"/>
      <c r="FD1543" s="54"/>
      <c r="FE1543" s="54"/>
      <c r="FF1543" s="54"/>
      <c r="FG1543" s="54"/>
      <c r="FH1543" s="54"/>
      <c r="FI1543" s="54"/>
      <c r="FJ1543" s="54"/>
      <c r="FK1543" s="54"/>
      <c r="FL1543" s="54"/>
      <c r="FM1543" s="54"/>
      <c r="FN1543" s="54"/>
      <c r="FO1543" s="54"/>
      <c r="FP1543" s="54"/>
      <c r="FQ1543" s="54"/>
      <c r="FR1543" s="54"/>
      <c r="FS1543" s="54"/>
      <c r="FT1543" s="54"/>
      <c r="FU1543" s="54"/>
      <c r="FV1543" s="54"/>
      <c r="FW1543" s="54"/>
      <c r="FX1543" s="54"/>
      <c r="FY1543" s="54"/>
      <c r="FZ1543" s="54"/>
      <c r="GA1543" s="54"/>
      <c r="GB1543" s="54"/>
      <c r="GC1543" s="54"/>
      <c r="GD1543" s="54"/>
      <c r="GE1543" s="54"/>
      <c r="GF1543" s="54"/>
      <c r="GG1543" s="54"/>
      <c r="GH1543" s="54"/>
      <c r="GI1543" s="54"/>
      <c r="GJ1543" s="54"/>
      <c r="GK1543" s="54"/>
      <c r="GL1543" s="54"/>
      <c r="GM1543" s="54"/>
      <c r="GN1543" s="54"/>
      <c r="GO1543" s="54"/>
      <c r="GP1543" s="54"/>
      <c r="GQ1543" s="54"/>
      <c r="GR1543" s="54"/>
      <c r="GS1543" s="54"/>
      <c r="GT1543" s="54"/>
      <c r="GU1543" s="54"/>
      <c r="GV1543" s="54"/>
      <c r="GW1543" s="54"/>
      <c r="GX1543" s="54"/>
      <c r="GY1543" s="54"/>
      <c r="GZ1543" s="54"/>
      <c r="HA1543" s="54"/>
      <c r="HB1543" s="54"/>
      <c r="HC1543" s="54"/>
      <c r="HD1543" s="54"/>
      <c r="HE1543" s="54"/>
      <c r="HF1543" s="54"/>
      <c r="HG1543" s="54"/>
      <c r="HH1543" s="54"/>
      <c r="HI1543" s="54"/>
      <c r="HJ1543" s="54"/>
      <c r="HK1543" s="54"/>
      <c r="HL1543" s="54"/>
      <c r="HM1543" s="54"/>
      <c r="HN1543" s="54"/>
      <c r="HO1543" s="54"/>
      <c r="HP1543" s="54"/>
      <c r="HQ1543" s="54"/>
      <c r="HR1543" s="54"/>
      <c r="HS1543" s="54"/>
      <c r="HT1543" s="54"/>
      <c r="HU1543" s="54"/>
      <c r="HV1543" s="54"/>
      <c r="HW1543" s="54"/>
      <c r="HX1543" s="54"/>
      <c r="HY1543" s="54"/>
      <c r="HZ1543" s="54"/>
      <c r="IA1543" s="54"/>
      <c r="IB1543" s="54"/>
      <c r="IC1543" s="54"/>
      <c r="ID1543" s="54"/>
      <c r="IE1543" s="54"/>
      <c r="IF1543" s="54"/>
      <c r="IG1543" s="54"/>
      <c r="IH1543" s="54"/>
      <c r="II1543" s="54"/>
      <c r="IJ1543" s="54"/>
      <c r="IK1543" s="54"/>
      <c r="IL1543" s="54"/>
      <c r="IM1543" s="54"/>
      <c r="IN1543" s="54"/>
      <c r="IO1543" s="54"/>
      <c r="IP1543" s="54"/>
      <c r="IQ1543" s="54"/>
      <c r="IR1543" s="54"/>
      <c r="IS1543" s="54"/>
      <c r="IT1543" s="54"/>
      <c r="IU1543" s="54"/>
      <c r="IV1543" s="54"/>
      <c r="IW1543" s="54"/>
      <c r="IX1543" s="54"/>
      <c r="IY1543" s="54"/>
      <c r="IZ1543" s="54"/>
      <c r="JA1543" s="16"/>
      <c r="JB1543" s="16"/>
      <c r="JC1543" s="16"/>
      <c r="JD1543" s="16"/>
    </row>
    <row r="1544" spans="1:264" s="6" customFormat="1" x14ac:dyDescent="0.25">
      <c r="A1544" s="55">
        <v>1540</v>
      </c>
      <c r="B1544" s="56">
        <f>ESTUDIANTES!B1544</f>
        <v>0</v>
      </c>
      <c r="C1544" s="56">
        <f>ESTUDIANTES!C1544</f>
        <v>0</v>
      </c>
      <c r="D1544" s="97">
        <f>ESTUDIANTES!D1544</f>
        <v>0</v>
      </c>
      <c r="E1544" s="97"/>
      <c r="F1544" s="97"/>
      <c r="G1544" s="97"/>
      <c r="H1544" s="57">
        <f>ESTUDIANTES!H1544</f>
        <v>0</v>
      </c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  <c r="AL1544" s="54"/>
      <c r="AM1544" s="54"/>
      <c r="AN1544" s="54"/>
      <c r="AO1544" s="54"/>
      <c r="AP1544" s="54"/>
      <c r="AQ1544" s="54"/>
      <c r="AR1544" s="54"/>
      <c r="AS1544" s="54"/>
      <c r="AT1544" s="54"/>
      <c r="AU1544" s="54"/>
      <c r="AV1544" s="54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  <c r="BK1544" s="54"/>
      <c r="BL1544" s="54"/>
      <c r="BM1544" s="54"/>
      <c r="BN1544" s="54"/>
      <c r="BO1544" s="54"/>
      <c r="BP1544" s="54"/>
      <c r="BQ1544" s="54"/>
      <c r="BR1544" s="54"/>
      <c r="BS1544" s="54"/>
      <c r="BT1544" s="54"/>
      <c r="BU1544" s="54"/>
      <c r="BV1544" s="54"/>
      <c r="BW1544" s="54"/>
      <c r="BX1544" s="54"/>
      <c r="BY1544" s="54"/>
      <c r="BZ1544" s="54"/>
      <c r="CA1544" s="54"/>
      <c r="CB1544" s="54"/>
      <c r="CC1544" s="54"/>
      <c r="CD1544" s="54"/>
      <c r="CE1544" s="54"/>
      <c r="CF1544" s="54"/>
      <c r="CG1544" s="54"/>
      <c r="CH1544" s="54"/>
      <c r="CI1544" s="54"/>
      <c r="CJ1544" s="54"/>
      <c r="CK1544" s="54"/>
      <c r="CL1544" s="54"/>
      <c r="CM1544" s="54"/>
      <c r="CN1544" s="54"/>
      <c r="CO1544" s="54"/>
      <c r="CP1544" s="54"/>
      <c r="CQ1544" s="54"/>
      <c r="CR1544" s="54"/>
      <c r="CS1544" s="54"/>
      <c r="CT1544" s="54"/>
      <c r="CU1544" s="54"/>
      <c r="CV1544" s="54"/>
      <c r="CW1544" s="54"/>
      <c r="CX1544" s="54"/>
      <c r="CY1544" s="54"/>
      <c r="CZ1544" s="54"/>
      <c r="DA1544" s="54"/>
      <c r="DB1544" s="54"/>
      <c r="DC1544" s="54"/>
      <c r="DD1544" s="54"/>
      <c r="DE1544" s="54"/>
      <c r="DF1544" s="54"/>
      <c r="DG1544" s="54"/>
      <c r="DH1544" s="54"/>
      <c r="DI1544" s="54"/>
      <c r="DJ1544" s="54"/>
      <c r="DK1544" s="54"/>
      <c r="DL1544" s="54"/>
      <c r="DM1544" s="54"/>
      <c r="DN1544" s="54"/>
      <c r="DO1544" s="54"/>
      <c r="DP1544" s="54"/>
      <c r="DQ1544" s="54"/>
      <c r="DR1544" s="54"/>
      <c r="DS1544" s="54"/>
      <c r="DT1544" s="54"/>
      <c r="DU1544" s="54"/>
      <c r="DV1544" s="54"/>
      <c r="DW1544" s="54"/>
      <c r="DX1544" s="54"/>
      <c r="DY1544" s="54"/>
      <c r="DZ1544" s="54"/>
      <c r="EA1544" s="54"/>
      <c r="EB1544" s="54"/>
      <c r="EC1544" s="54"/>
      <c r="ED1544" s="54"/>
      <c r="EE1544" s="54"/>
      <c r="EF1544" s="54"/>
      <c r="EG1544" s="54"/>
      <c r="EH1544" s="54"/>
      <c r="EI1544" s="54"/>
      <c r="EJ1544" s="54"/>
      <c r="EK1544" s="54"/>
      <c r="EL1544" s="54"/>
      <c r="EM1544" s="54"/>
      <c r="EN1544" s="54"/>
      <c r="EO1544" s="54"/>
      <c r="EP1544" s="54"/>
      <c r="EQ1544" s="54"/>
      <c r="ER1544" s="54"/>
      <c r="ES1544" s="54"/>
      <c r="ET1544" s="54"/>
      <c r="EU1544" s="54"/>
      <c r="EV1544" s="54"/>
      <c r="EW1544" s="54"/>
      <c r="EX1544" s="54"/>
      <c r="EY1544" s="54"/>
      <c r="EZ1544" s="54"/>
      <c r="FA1544" s="54"/>
      <c r="FB1544" s="54"/>
      <c r="FC1544" s="54"/>
      <c r="FD1544" s="54"/>
      <c r="FE1544" s="54"/>
      <c r="FF1544" s="54"/>
      <c r="FG1544" s="54"/>
      <c r="FH1544" s="54"/>
      <c r="FI1544" s="54"/>
      <c r="FJ1544" s="54"/>
      <c r="FK1544" s="54"/>
      <c r="FL1544" s="54"/>
      <c r="FM1544" s="54"/>
      <c r="FN1544" s="54"/>
      <c r="FO1544" s="54"/>
      <c r="FP1544" s="54"/>
      <c r="FQ1544" s="54"/>
      <c r="FR1544" s="54"/>
      <c r="FS1544" s="54"/>
      <c r="FT1544" s="54"/>
      <c r="FU1544" s="54"/>
      <c r="FV1544" s="54"/>
      <c r="FW1544" s="54"/>
      <c r="FX1544" s="54"/>
      <c r="FY1544" s="54"/>
      <c r="FZ1544" s="54"/>
      <c r="GA1544" s="54"/>
      <c r="GB1544" s="54"/>
      <c r="GC1544" s="54"/>
      <c r="GD1544" s="54"/>
      <c r="GE1544" s="54"/>
      <c r="GF1544" s="54"/>
      <c r="GG1544" s="54"/>
      <c r="GH1544" s="54"/>
      <c r="GI1544" s="54"/>
      <c r="GJ1544" s="54"/>
      <c r="GK1544" s="54"/>
      <c r="GL1544" s="54"/>
      <c r="GM1544" s="54"/>
      <c r="GN1544" s="54"/>
      <c r="GO1544" s="54"/>
      <c r="GP1544" s="54"/>
      <c r="GQ1544" s="54"/>
      <c r="GR1544" s="54"/>
      <c r="GS1544" s="54"/>
      <c r="GT1544" s="54"/>
      <c r="GU1544" s="54"/>
      <c r="GV1544" s="54"/>
      <c r="GW1544" s="54"/>
      <c r="GX1544" s="54"/>
      <c r="GY1544" s="54"/>
      <c r="GZ1544" s="54"/>
      <c r="HA1544" s="54"/>
      <c r="HB1544" s="54"/>
      <c r="HC1544" s="54"/>
      <c r="HD1544" s="54"/>
      <c r="HE1544" s="54"/>
      <c r="HF1544" s="54"/>
      <c r="HG1544" s="54"/>
      <c r="HH1544" s="54"/>
      <c r="HI1544" s="54"/>
      <c r="HJ1544" s="54"/>
      <c r="HK1544" s="54"/>
      <c r="HL1544" s="54"/>
      <c r="HM1544" s="54"/>
      <c r="HN1544" s="54"/>
      <c r="HO1544" s="54"/>
      <c r="HP1544" s="54"/>
      <c r="HQ1544" s="54"/>
      <c r="HR1544" s="54"/>
      <c r="HS1544" s="54"/>
      <c r="HT1544" s="54"/>
      <c r="HU1544" s="54"/>
      <c r="HV1544" s="54"/>
      <c r="HW1544" s="54"/>
      <c r="HX1544" s="54"/>
      <c r="HY1544" s="54"/>
      <c r="HZ1544" s="54"/>
      <c r="IA1544" s="54"/>
      <c r="IB1544" s="54"/>
      <c r="IC1544" s="54"/>
      <c r="ID1544" s="54"/>
      <c r="IE1544" s="54"/>
      <c r="IF1544" s="54"/>
      <c r="IG1544" s="54"/>
      <c r="IH1544" s="54"/>
      <c r="II1544" s="54"/>
      <c r="IJ1544" s="54"/>
      <c r="IK1544" s="54"/>
      <c r="IL1544" s="54"/>
      <c r="IM1544" s="54"/>
      <c r="IN1544" s="54"/>
      <c r="IO1544" s="54"/>
      <c r="IP1544" s="54"/>
      <c r="IQ1544" s="54"/>
      <c r="IR1544" s="54"/>
      <c r="IS1544" s="54"/>
      <c r="IT1544" s="54"/>
      <c r="IU1544" s="54"/>
      <c r="IV1544" s="54"/>
      <c r="IW1544" s="54"/>
      <c r="IX1544" s="54"/>
      <c r="IY1544" s="54"/>
      <c r="IZ1544" s="54"/>
      <c r="JA1544" s="16"/>
      <c r="JB1544" s="16"/>
      <c r="JC1544" s="16"/>
      <c r="JD1544" s="16"/>
    </row>
    <row r="1545" spans="1:264" s="6" customFormat="1" x14ac:dyDescent="0.25">
      <c r="A1545" s="55">
        <v>1541</v>
      </c>
      <c r="B1545" s="56">
        <f>ESTUDIANTES!B1545</f>
        <v>0</v>
      </c>
      <c r="C1545" s="56">
        <f>ESTUDIANTES!C1545</f>
        <v>0</v>
      </c>
      <c r="D1545" s="97">
        <f>ESTUDIANTES!D1545</f>
        <v>0</v>
      </c>
      <c r="E1545" s="97"/>
      <c r="F1545" s="97"/>
      <c r="G1545" s="97"/>
      <c r="H1545" s="57">
        <f>ESTUDIANTES!H1545</f>
        <v>0</v>
      </c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  <c r="AL1545" s="54"/>
      <c r="AM1545" s="54"/>
      <c r="AN1545" s="54"/>
      <c r="AO1545" s="54"/>
      <c r="AP1545" s="54"/>
      <c r="AQ1545" s="54"/>
      <c r="AR1545" s="54"/>
      <c r="AS1545" s="54"/>
      <c r="AT1545" s="54"/>
      <c r="AU1545" s="54"/>
      <c r="AV1545" s="54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  <c r="BM1545" s="54"/>
      <c r="BN1545" s="54"/>
      <c r="BO1545" s="54"/>
      <c r="BP1545" s="54"/>
      <c r="BQ1545" s="54"/>
      <c r="BR1545" s="54"/>
      <c r="BS1545" s="54"/>
      <c r="BT1545" s="54"/>
      <c r="BU1545" s="54"/>
      <c r="BV1545" s="54"/>
      <c r="BW1545" s="54"/>
      <c r="BX1545" s="54"/>
      <c r="BY1545" s="54"/>
      <c r="BZ1545" s="54"/>
      <c r="CA1545" s="54"/>
      <c r="CB1545" s="54"/>
      <c r="CC1545" s="54"/>
      <c r="CD1545" s="54"/>
      <c r="CE1545" s="54"/>
      <c r="CF1545" s="54"/>
      <c r="CG1545" s="54"/>
      <c r="CH1545" s="54"/>
      <c r="CI1545" s="54"/>
      <c r="CJ1545" s="54"/>
      <c r="CK1545" s="54"/>
      <c r="CL1545" s="54"/>
      <c r="CM1545" s="54"/>
      <c r="CN1545" s="54"/>
      <c r="CO1545" s="54"/>
      <c r="CP1545" s="54"/>
      <c r="CQ1545" s="54"/>
      <c r="CR1545" s="54"/>
      <c r="CS1545" s="54"/>
      <c r="CT1545" s="54"/>
      <c r="CU1545" s="54"/>
      <c r="CV1545" s="54"/>
      <c r="CW1545" s="54"/>
      <c r="CX1545" s="54"/>
      <c r="CY1545" s="54"/>
      <c r="CZ1545" s="54"/>
      <c r="DA1545" s="54"/>
      <c r="DB1545" s="54"/>
      <c r="DC1545" s="54"/>
      <c r="DD1545" s="54"/>
      <c r="DE1545" s="54"/>
      <c r="DF1545" s="54"/>
      <c r="DG1545" s="54"/>
      <c r="DH1545" s="54"/>
      <c r="DI1545" s="54"/>
      <c r="DJ1545" s="54"/>
      <c r="DK1545" s="54"/>
      <c r="DL1545" s="54"/>
      <c r="DM1545" s="54"/>
      <c r="DN1545" s="54"/>
      <c r="DO1545" s="54"/>
      <c r="DP1545" s="54"/>
      <c r="DQ1545" s="54"/>
      <c r="DR1545" s="54"/>
      <c r="DS1545" s="54"/>
      <c r="DT1545" s="54"/>
      <c r="DU1545" s="54"/>
      <c r="DV1545" s="54"/>
      <c r="DW1545" s="54"/>
      <c r="DX1545" s="54"/>
      <c r="DY1545" s="54"/>
      <c r="DZ1545" s="54"/>
      <c r="EA1545" s="54"/>
      <c r="EB1545" s="54"/>
      <c r="EC1545" s="54"/>
      <c r="ED1545" s="54"/>
      <c r="EE1545" s="54"/>
      <c r="EF1545" s="54"/>
      <c r="EG1545" s="54"/>
      <c r="EH1545" s="54"/>
      <c r="EI1545" s="54"/>
      <c r="EJ1545" s="54"/>
      <c r="EK1545" s="54"/>
      <c r="EL1545" s="54"/>
      <c r="EM1545" s="54"/>
      <c r="EN1545" s="54"/>
      <c r="EO1545" s="54"/>
      <c r="EP1545" s="54"/>
      <c r="EQ1545" s="54"/>
      <c r="ER1545" s="54"/>
      <c r="ES1545" s="54"/>
      <c r="ET1545" s="54"/>
      <c r="EU1545" s="54"/>
      <c r="EV1545" s="54"/>
      <c r="EW1545" s="54"/>
      <c r="EX1545" s="54"/>
      <c r="EY1545" s="54"/>
      <c r="EZ1545" s="54"/>
      <c r="FA1545" s="54"/>
      <c r="FB1545" s="54"/>
      <c r="FC1545" s="54"/>
      <c r="FD1545" s="54"/>
      <c r="FE1545" s="54"/>
      <c r="FF1545" s="54"/>
      <c r="FG1545" s="54"/>
      <c r="FH1545" s="54"/>
      <c r="FI1545" s="54"/>
      <c r="FJ1545" s="54"/>
      <c r="FK1545" s="54"/>
      <c r="FL1545" s="54"/>
      <c r="FM1545" s="54"/>
      <c r="FN1545" s="54"/>
      <c r="FO1545" s="54"/>
      <c r="FP1545" s="54"/>
      <c r="FQ1545" s="54"/>
      <c r="FR1545" s="54"/>
      <c r="FS1545" s="54"/>
      <c r="FT1545" s="54"/>
      <c r="FU1545" s="54"/>
      <c r="FV1545" s="54"/>
      <c r="FW1545" s="54"/>
      <c r="FX1545" s="54"/>
      <c r="FY1545" s="54"/>
      <c r="FZ1545" s="54"/>
      <c r="GA1545" s="54"/>
      <c r="GB1545" s="54"/>
      <c r="GC1545" s="54"/>
      <c r="GD1545" s="54"/>
      <c r="GE1545" s="54"/>
      <c r="GF1545" s="54"/>
      <c r="GG1545" s="54"/>
      <c r="GH1545" s="54"/>
      <c r="GI1545" s="54"/>
      <c r="GJ1545" s="54"/>
      <c r="GK1545" s="54"/>
      <c r="GL1545" s="54"/>
      <c r="GM1545" s="54"/>
      <c r="GN1545" s="54"/>
      <c r="GO1545" s="54"/>
      <c r="GP1545" s="54"/>
      <c r="GQ1545" s="54"/>
      <c r="GR1545" s="54"/>
      <c r="GS1545" s="54"/>
      <c r="GT1545" s="54"/>
      <c r="GU1545" s="54"/>
      <c r="GV1545" s="54"/>
      <c r="GW1545" s="54"/>
      <c r="GX1545" s="54"/>
      <c r="GY1545" s="54"/>
      <c r="GZ1545" s="54"/>
      <c r="HA1545" s="54"/>
      <c r="HB1545" s="54"/>
      <c r="HC1545" s="54"/>
      <c r="HD1545" s="54"/>
      <c r="HE1545" s="54"/>
      <c r="HF1545" s="54"/>
      <c r="HG1545" s="54"/>
      <c r="HH1545" s="54"/>
      <c r="HI1545" s="54"/>
      <c r="HJ1545" s="54"/>
      <c r="HK1545" s="54"/>
      <c r="HL1545" s="54"/>
      <c r="HM1545" s="54"/>
      <c r="HN1545" s="54"/>
      <c r="HO1545" s="54"/>
      <c r="HP1545" s="54"/>
      <c r="HQ1545" s="54"/>
      <c r="HR1545" s="54"/>
      <c r="HS1545" s="54"/>
      <c r="HT1545" s="54"/>
      <c r="HU1545" s="54"/>
      <c r="HV1545" s="54"/>
      <c r="HW1545" s="54"/>
      <c r="HX1545" s="54"/>
      <c r="HY1545" s="54"/>
      <c r="HZ1545" s="54"/>
      <c r="IA1545" s="54"/>
      <c r="IB1545" s="54"/>
      <c r="IC1545" s="54"/>
      <c r="ID1545" s="54"/>
      <c r="IE1545" s="54"/>
      <c r="IF1545" s="54"/>
      <c r="IG1545" s="54"/>
      <c r="IH1545" s="54"/>
      <c r="II1545" s="54"/>
      <c r="IJ1545" s="54"/>
      <c r="IK1545" s="54"/>
      <c r="IL1545" s="54"/>
      <c r="IM1545" s="54"/>
      <c r="IN1545" s="54"/>
      <c r="IO1545" s="54"/>
      <c r="IP1545" s="54"/>
      <c r="IQ1545" s="54"/>
      <c r="IR1545" s="54"/>
      <c r="IS1545" s="54"/>
      <c r="IT1545" s="54"/>
      <c r="IU1545" s="54"/>
      <c r="IV1545" s="54"/>
      <c r="IW1545" s="54"/>
      <c r="IX1545" s="54"/>
      <c r="IY1545" s="54"/>
      <c r="IZ1545" s="54"/>
      <c r="JA1545" s="16"/>
      <c r="JB1545" s="16"/>
      <c r="JC1545" s="16"/>
      <c r="JD1545" s="16"/>
    </row>
    <row r="1546" spans="1:264" s="6" customFormat="1" x14ac:dyDescent="0.25">
      <c r="A1546" s="55">
        <v>1542</v>
      </c>
      <c r="B1546" s="56">
        <f>ESTUDIANTES!B1546</f>
        <v>0</v>
      </c>
      <c r="C1546" s="56">
        <f>ESTUDIANTES!C1546</f>
        <v>0</v>
      </c>
      <c r="D1546" s="97">
        <f>ESTUDIANTES!D1546</f>
        <v>0</v>
      </c>
      <c r="E1546" s="97"/>
      <c r="F1546" s="97"/>
      <c r="G1546" s="97"/>
      <c r="H1546" s="57">
        <f>ESTUDIANTES!H1546</f>
        <v>0</v>
      </c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  <c r="S1546" s="54"/>
      <c r="T1546" s="54"/>
      <c r="U1546" s="54"/>
      <c r="V1546" s="54"/>
      <c r="W1546" s="54"/>
      <c r="X1546" s="54"/>
      <c r="Y1546" s="54"/>
      <c r="Z1546" s="54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  <c r="AL1546" s="54"/>
      <c r="AM1546" s="54"/>
      <c r="AN1546" s="54"/>
      <c r="AO1546" s="54"/>
      <c r="AP1546" s="54"/>
      <c r="AQ1546" s="54"/>
      <c r="AR1546" s="54"/>
      <c r="AS1546" s="54"/>
      <c r="AT1546" s="54"/>
      <c r="AU1546" s="54"/>
      <c r="AV1546" s="54"/>
      <c r="AW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4"/>
      <c r="BI1546" s="54"/>
      <c r="BJ1546" s="54"/>
      <c r="BK1546" s="54"/>
      <c r="BL1546" s="54"/>
      <c r="BM1546" s="54"/>
      <c r="BN1546" s="54"/>
      <c r="BO1546" s="54"/>
      <c r="BP1546" s="54"/>
      <c r="BQ1546" s="54"/>
      <c r="BR1546" s="54"/>
      <c r="BS1546" s="54"/>
      <c r="BT1546" s="54"/>
      <c r="BU1546" s="54"/>
      <c r="BV1546" s="54"/>
      <c r="BW1546" s="54"/>
      <c r="BX1546" s="54"/>
      <c r="BY1546" s="54"/>
      <c r="BZ1546" s="54"/>
      <c r="CA1546" s="54"/>
      <c r="CB1546" s="54"/>
      <c r="CC1546" s="54"/>
      <c r="CD1546" s="54"/>
      <c r="CE1546" s="54"/>
      <c r="CF1546" s="54"/>
      <c r="CG1546" s="54"/>
      <c r="CH1546" s="54"/>
      <c r="CI1546" s="54"/>
      <c r="CJ1546" s="54"/>
      <c r="CK1546" s="54"/>
      <c r="CL1546" s="54"/>
      <c r="CM1546" s="54"/>
      <c r="CN1546" s="54"/>
      <c r="CO1546" s="54"/>
      <c r="CP1546" s="54"/>
      <c r="CQ1546" s="54"/>
      <c r="CR1546" s="54"/>
      <c r="CS1546" s="54"/>
      <c r="CT1546" s="54"/>
      <c r="CU1546" s="54"/>
      <c r="CV1546" s="54"/>
      <c r="CW1546" s="54"/>
      <c r="CX1546" s="54"/>
      <c r="CY1546" s="54"/>
      <c r="CZ1546" s="54"/>
      <c r="DA1546" s="54"/>
      <c r="DB1546" s="54"/>
      <c r="DC1546" s="54"/>
      <c r="DD1546" s="54"/>
      <c r="DE1546" s="54"/>
      <c r="DF1546" s="54"/>
      <c r="DG1546" s="54"/>
      <c r="DH1546" s="54"/>
      <c r="DI1546" s="54"/>
      <c r="DJ1546" s="54"/>
      <c r="DK1546" s="54"/>
      <c r="DL1546" s="54"/>
      <c r="DM1546" s="54"/>
      <c r="DN1546" s="54"/>
      <c r="DO1546" s="54"/>
      <c r="DP1546" s="54"/>
      <c r="DQ1546" s="54"/>
      <c r="DR1546" s="54"/>
      <c r="DS1546" s="54"/>
      <c r="DT1546" s="54"/>
      <c r="DU1546" s="54"/>
      <c r="DV1546" s="54"/>
      <c r="DW1546" s="54"/>
      <c r="DX1546" s="54"/>
      <c r="DY1546" s="54"/>
      <c r="DZ1546" s="54"/>
      <c r="EA1546" s="54"/>
      <c r="EB1546" s="54"/>
      <c r="EC1546" s="54"/>
      <c r="ED1546" s="54"/>
      <c r="EE1546" s="54"/>
      <c r="EF1546" s="54"/>
      <c r="EG1546" s="54"/>
      <c r="EH1546" s="54"/>
      <c r="EI1546" s="54"/>
      <c r="EJ1546" s="54"/>
      <c r="EK1546" s="54"/>
      <c r="EL1546" s="54"/>
      <c r="EM1546" s="54"/>
      <c r="EN1546" s="54"/>
      <c r="EO1546" s="54"/>
      <c r="EP1546" s="54"/>
      <c r="EQ1546" s="54"/>
      <c r="ER1546" s="54"/>
      <c r="ES1546" s="54"/>
      <c r="ET1546" s="54"/>
      <c r="EU1546" s="54"/>
      <c r="EV1546" s="54"/>
      <c r="EW1546" s="54"/>
      <c r="EX1546" s="54"/>
      <c r="EY1546" s="54"/>
      <c r="EZ1546" s="54"/>
      <c r="FA1546" s="54"/>
      <c r="FB1546" s="54"/>
      <c r="FC1546" s="54"/>
      <c r="FD1546" s="54"/>
      <c r="FE1546" s="54"/>
      <c r="FF1546" s="54"/>
      <c r="FG1546" s="54"/>
      <c r="FH1546" s="54"/>
      <c r="FI1546" s="54"/>
      <c r="FJ1546" s="54"/>
      <c r="FK1546" s="54"/>
      <c r="FL1546" s="54"/>
      <c r="FM1546" s="54"/>
      <c r="FN1546" s="54"/>
      <c r="FO1546" s="54"/>
      <c r="FP1546" s="54"/>
      <c r="FQ1546" s="54"/>
      <c r="FR1546" s="54"/>
      <c r="FS1546" s="54"/>
      <c r="FT1546" s="54"/>
      <c r="FU1546" s="54"/>
      <c r="FV1546" s="54"/>
      <c r="FW1546" s="54"/>
      <c r="FX1546" s="54"/>
      <c r="FY1546" s="54"/>
      <c r="FZ1546" s="54"/>
      <c r="GA1546" s="54"/>
      <c r="GB1546" s="54"/>
      <c r="GC1546" s="54"/>
      <c r="GD1546" s="54"/>
      <c r="GE1546" s="54"/>
      <c r="GF1546" s="54"/>
      <c r="GG1546" s="54"/>
      <c r="GH1546" s="54"/>
      <c r="GI1546" s="54"/>
      <c r="GJ1546" s="54"/>
      <c r="GK1546" s="54"/>
      <c r="GL1546" s="54"/>
      <c r="GM1546" s="54"/>
      <c r="GN1546" s="54"/>
      <c r="GO1546" s="54"/>
      <c r="GP1546" s="54"/>
      <c r="GQ1546" s="54"/>
      <c r="GR1546" s="54"/>
      <c r="GS1546" s="54"/>
      <c r="GT1546" s="54"/>
      <c r="GU1546" s="54"/>
      <c r="GV1546" s="54"/>
      <c r="GW1546" s="54"/>
      <c r="GX1546" s="54"/>
      <c r="GY1546" s="54"/>
      <c r="GZ1546" s="54"/>
      <c r="HA1546" s="54"/>
      <c r="HB1546" s="54"/>
      <c r="HC1546" s="54"/>
      <c r="HD1546" s="54"/>
      <c r="HE1546" s="54"/>
      <c r="HF1546" s="54"/>
      <c r="HG1546" s="54"/>
      <c r="HH1546" s="54"/>
      <c r="HI1546" s="54"/>
      <c r="HJ1546" s="54"/>
      <c r="HK1546" s="54"/>
      <c r="HL1546" s="54"/>
      <c r="HM1546" s="54"/>
      <c r="HN1546" s="54"/>
      <c r="HO1546" s="54"/>
      <c r="HP1546" s="54"/>
      <c r="HQ1546" s="54"/>
      <c r="HR1546" s="54"/>
      <c r="HS1546" s="54"/>
      <c r="HT1546" s="54"/>
      <c r="HU1546" s="54"/>
      <c r="HV1546" s="54"/>
      <c r="HW1546" s="54"/>
      <c r="HX1546" s="54"/>
      <c r="HY1546" s="54"/>
      <c r="HZ1546" s="54"/>
      <c r="IA1546" s="54"/>
      <c r="IB1546" s="54"/>
      <c r="IC1546" s="54"/>
      <c r="ID1546" s="54"/>
      <c r="IE1546" s="54"/>
      <c r="IF1546" s="54"/>
      <c r="IG1546" s="54"/>
      <c r="IH1546" s="54"/>
      <c r="II1546" s="54"/>
      <c r="IJ1546" s="54"/>
      <c r="IK1546" s="54"/>
      <c r="IL1546" s="54"/>
      <c r="IM1546" s="54"/>
      <c r="IN1546" s="54"/>
      <c r="IO1546" s="54"/>
      <c r="IP1546" s="54"/>
      <c r="IQ1546" s="54"/>
      <c r="IR1546" s="54"/>
      <c r="IS1546" s="54"/>
      <c r="IT1546" s="54"/>
      <c r="IU1546" s="54"/>
      <c r="IV1546" s="54"/>
      <c r="IW1546" s="54"/>
      <c r="IX1546" s="54"/>
      <c r="IY1546" s="54"/>
      <c r="IZ1546" s="54"/>
      <c r="JA1546" s="16"/>
      <c r="JB1546" s="16"/>
      <c r="JC1546" s="16"/>
      <c r="JD1546" s="16"/>
    </row>
    <row r="1547" spans="1:264" s="6" customFormat="1" x14ac:dyDescent="0.25">
      <c r="A1547" s="55">
        <v>1543</v>
      </c>
      <c r="B1547" s="56">
        <f>ESTUDIANTES!B1547</f>
        <v>0</v>
      </c>
      <c r="C1547" s="56">
        <f>ESTUDIANTES!C1547</f>
        <v>0</v>
      </c>
      <c r="D1547" s="97">
        <f>ESTUDIANTES!D1547</f>
        <v>0</v>
      </c>
      <c r="E1547" s="97"/>
      <c r="F1547" s="97"/>
      <c r="G1547" s="97"/>
      <c r="H1547" s="57">
        <f>ESTUDIANTES!H1547</f>
        <v>0</v>
      </c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  <c r="S1547" s="54"/>
      <c r="T1547" s="54"/>
      <c r="U1547" s="54"/>
      <c r="V1547" s="54"/>
      <c r="W1547" s="54"/>
      <c r="X1547" s="54"/>
      <c r="Y1547" s="54"/>
      <c r="Z1547" s="54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  <c r="AL1547" s="54"/>
      <c r="AM1547" s="54"/>
      <c r="AN1547" s="54"/>
      <c r="AO1547" s="54"/>
      <c r="AP1547" s="54"/>
      <c r="AQ1547" s="54"/>
      <c r="AR1547" s="54"/>
      <c r="AS1547" s="54"/>
      <c r="AT1547" s="54"/>
      <c r="AU1547" s="54"/>
      <c r="AV1547" s="54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  <c r="BK1547" s="54"/>
      <c r="BL1547" s="54"/>
      <c r="BM1547" s="54"/>
      <c r="BN1547" s="54"/>
      <c r="BO1547" s="54"/>
      <c r="BP1547" s="54"/>
      <c r="BQ1547" s="54"/>
      <c r="BR1547" s="54"/>
      <c r="BS1547" s="54"/>
      <c r="BT1547" s="54"/>
      <c r="BU1547" s="54"/>
      <c r="BV1547" s="54"/>
      <c r="BW1547" s="54"/>
      <c r="BX1547" s="54"/>
      <c r="BY1547" s="54"/>
      <c r="BZ1547" s="54"/>
      <c r="CA1547" s="54"/>
      <c r="CB1547" s="54"/>
      <c r="CC1547" s="54"/>
      <c r="CD1547" s="54"/>
      <c r="CE1547" s="54"/>
      <c r="CF1547" s="54"/>
      <c r="CG1547" s="54"/>
      <c r="CH1547" s="54"/>
      <c r="CI1547" s="54"/>
      <c r="CJ1547" s="54"/>
      <c r="CK1547" s="54"/>
      <c r="CL1547" s="54"/>
      <c r="CM1547" s="54"/>
      <c r="CN1547" s="54"/>
      <c r="CO1547" s="54"/>
      <c r="CP1547" s="54"/>
      <c r="CQ1547" s="54"/>
      <c r="CR1547" s="54"/>
      <c r="CS1547" s="54"/>
      <c r="CT1547" s="54"/>
      <c r="CU1547" s="54"/>
      <c r="CV1547" s="54"/>
      <c r="CW1547" s="54"/>
      <c r="CX1547" s="54"/>
      <c r="CY1547" s="54"/>
      <c r="CZ1547" s="54"/>
      <c r="DA1547" s="54"/>
      <c r="DB1547" s="54"/>
      <c r="DC1547" s="54"/>
      <c r="DD1547" s="54"/>
      <c r="DE1547" s="54"/>
      <c r="DF1547" s="54"/>
      <c r="DG1547" s="54"/>
      <c r="DH1547" s="54"/>
      <c r="DI1547" s="54"/>
      <c r="DJ1547" s="54"/>
      <c r="DK1547" s="54"/>
      <c r="DL1547" s="54"/>
      <c r="DM1547" s="54"/>
      <c r="DN1547" s="54"/>
      <c r="DO1547" s="54"/>
      <c r="DP1547" s="54"/>
      <c r="DQ1547" s="54"/>
      <c r="DR1547" s="54"/>
      <c r="DS1547" s="54"/>
      <c r="DT1547" s="54"/>
      <c r="DU1547" s="54"/>
      <c r="DV1547" s="54"/>
      <c r="DW1547" s="54"/>
      <c r="DX1547" s="54"/>
      <c r="DY1547" s="54"/>
      <c r="DZ1547" s="54"/>
      <c r="EA1547" s="54"/>
      <c r="EB1547" s="54"/>
      <c r="EC1547" s="54"/>
      <c r="ED1547" s="54"/>
      <c r="EE1547" s="54"/>
      <c r="EF1547" s="54"/>
      <c r="EG1547" s="54"/>
      <c r="EH1547" s="54"/>
      <c r="EI1547" s="54"/>
      <c r="EJ1547" s="54"/>
      <c r="EK1547" s="54"/>
      <c r="EL1547" s="54"/>
      <c r="EM1547" s="54"/>
      <c r="EN1547" s="54"/>
      <c r="EO1547" s="54"/>
      <c r="EP1547" s="54"/>
      <c r="EQ1547" s="54"/>
      <c r="ER1547" s="54"/>
      <c r="ES1547" s="54"/>
      <c r="ET1547" s="54"/>
      <c r="EU1547" s="54"/>
      <c r="EV1547" s="54"/>
      <c r="EW1547" s="54"/>
      <c r="EX1547" s="54"/>
      <c r="EY1547" s="54"/>
      <c r="EZ1547" s="54"/>
      <c r="FA1547" s="54"/>
      <c r="FB1547" s="54"/>
      <c r="FC1547" s="54"/>
      <c r="FD1547" s="54"/>
      <c r="FE1547" s="54"/>
      <c r="FF1547" s="54"/>
      <c r="FG1547" s="54"/>
      <c r="FH1547" s="54"/>
      <c r="FI1547" s="54"/>
      <c r="FJ1547" s="54"/>
      <c r="FK1547" s="54"/>
      <c r="FL1547" s="54"/>
      <c r="FM1547" s="54"/>
      <c r="FN1547" s="54"/>
      <c r="FO1547" s="54"/>
      <c r="FP1547" s="54"/>
      <c r="FQ1547" s="54"/>
      <c r="FR1547" s="54"/>
      <c r="FS1547" s="54"/>
      <c r="FT1547" s="54"/>
      <c r="FU1547" s="54"/>
      <c r="FV1547" s="54"/>
      <c r="FW1547" s="54"/>
      <c r="FX1547" s="54"/>
      <c r="FY1547" s="54"/>
      <c r="FZ1547" s="54"/>
      <c r="GA1547" s="54"/>
      <c r="GB1547" s="54"/>
      <c r="GC1547" s="54"/>
      <c r="GD1547" s="54"/>
      <c r="GE1547" s="54"/>
      <c r="GF1547" s="54"/>
      <c r="GG1547" s="54"/>
      <c r="GH1547" s="54"/>
      <c r="GI1547" s="54"/>
      <c r="GJ1547" s="54"/>
      <c r="GK1547" s="54"/>
      <c r="GL1547" s="54"/>
      <c r="GM1547" s="54"/>
      <c r="GN1547" s="54"/>
      <c r="GO1547" s="54"/>
      <c r="GP1547" s="54"/>
      <c r="GQ1547" s="54"/>
      <c r="GR1547" s="54"/>
      <c r="GS1547" s="54"/>
      <c r="GT1547" s="54"/>
      <c r="GU1547" s="54"/>
      <c r="GV1547" s="54"/>
      <c r="GW1547" s="54"/>
      <c r="GX1547" s="54"/>
      <c r="GY1547" s="54"/>
      <c r="GZ1547" s="54"/>
      <c r="HA1547" s="54"/>
      <c r="HB1547" s="54"/>
      <c r="HC1547" s="54"/>
      <c r="HD1547" s="54"/>
      <c r="HE1547" s="54"/>
      <c r="HF1547" s="54"/>
      <c r="HG1547" s="54"/>
      <c r="HH1547" s="54"/>
      <c r="HI1547" s="54"/>
      <c r="HJ1547" s="54"/>
      <c r="HK1547" s="54"/>
      <c r="HL1547" s="54"/>
      <c r="HM1547" s="54"/>
      <c r="HN1547" s="54"/>
      <c r="HO1547" s="54"/>
      <c r="HP1547" s="54"/>
      <c r="HQ1547" s="54"/>
      <c r="HR1547" s="54"/>
      <c r="HS1547" s="54"/>
      <c r="HT1547" s="54"/>
      <c r="HU1547" s="54"/>
      <c r="HV1547" s="54"/>
      <c r="HW1547" s="54"/>
      <c r="HX1547" s="54"/>
      <c r="HY1547" s="54"/>
      <c r="HZ1547" s="54"/>
      <c r="IA1547" s="54"/>
      <c r="IB1547" s="54"/>
      <c r="IC1547" s="54"/>
      <c r="ID1547" s="54"/>
      <c r="IE1547" s="54"/>
      <c r="IF1547" s="54"/>
      <c r="IG1547" s="54"/>
      <c r="IH1547" s="54"/>
      <c r="II1547" s="54"/>
      <c r="IJ1547" s="54"/>
      <c r="IK1547" s="54"/>
      <c r="IL1547" s="54"/>
      <c r="IM1547" s="54"/>
      <c r="IN1547" s="54"/>
      <c r="IO1547" s="54"/>
      <c r="IP1547" s="54"/>
      <c r="IQ1547" s="54"/>
      <c r="IR1547" s="54"/>
      <c r="IS1547" s="54"/>
      <c r="IT1547" s="54"/>
      <c r="IU1547" s="54"/>
      <c r="IV1547" s="54"/>
      <c r="IW1547" s="54"/>
      <c r="IX1547" s="54"/>
      <c r="IY1547" s="54"/>
      <c r="IZ1547" s="54"/>
      <c r="JA1547" s="16"/>
      <c r="JB1547" s="16"/>
      <c r="JC1547" s="16"/>
      <c r="JD1547" s="16"/>
    </row>
    <row r="1548" spans="1:264" s="6" customFormat="1" x14ac:dyDescent="0.25">
      <c r="A1548" s="55">
        <v>1544</v>
      </c>
      <c r="B1548" s="56">
        <f>ESTUDIANTES!B1548</f>
        <v>0</v>
      </c>
      <c r="C1548" s="56">
        <f>ESTUDIANTES!C1548</f>
        <v>0</v>
      </c>
      <c r="D1548" s="97">
        <f>ESTUDIANTES!D1548</f>
        <v>0</v>
      </c>
      <c r="E1548" s="97"/>
      <c r="F1548" s="97"/>
      <c r="G1548" s="97"/>
      <c r="H1548" s="57">
        <f>ESTUDIANTES!H1548</f>
        <v>0</v>
      </c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  <c r="AL1548" s="54"/>
      <c r="AM1548" s="54"/>
      <c r="AN1548" s="54"/>
      <c r="AO1548" s="54"/>
      <c r="AP1548" s="54"/>
      <c r="AQ1548" s="54"/>
      <c r="AR1548" s="54"/>
      <c r="AS1548" s="54"/>
      <c r="AT1548" s="54"/>
      <c r="AU1548" s="54"/>
      <c r="AV1548" s="54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  <c r="BK1548" s="54"/>
      <c r="BL1548" s="54"/>
      <c r="BM1548" s="54"/>
      <c r="BN1548" s="54"/>
      <c r="BO1548" s="54"/>
      <c r="BP1548" s="54"/>
      <c r="BQ1548" s="54"/>
      <c r="BR1548" s="54"/>
      <c r="BS1548" s="54"/>
      <c r="BT1548" s="54"/>
      <c r="BU1548" s="54"/>
      <c r="BV1548" s="54"/>
      <c r="BW1548" s="54"/>
      <c r="BX1548" s="54"/>
      <c r="BY1548" s="54"/>
      <c r="BZ1548" s="54"/>
      <c r="CA1548" s="54"/>
      <c r="CB1548" s="54"/>
      <c r="CC1548" s="54"/>
      <c r="CD1548" s="54"/>
      <c r="CE1548" s="54"/>
      <c r="CF1548" s="54"/>
      <c r="CG1548" s="54"/>
      <c r="CH1548" s="54"/>
      <c r="CI1548" s="54"/>
      <c r="CJ1548" s="54"/>
      <c r="CK1548" s="54"/>
      <c r="CL1548" s="54"/>
      <c r="CM1548" s="54"/>
      <c r="CN1548" s="54"/>
      <c r="CO1548" s="54"/>
      <c r="CP1548" s="54"/>
      <c r="CQ1548" s="54"/>
      <c r="CR1548" s="54"/>
      <c r="CS1548" s="54"/>
      <c r="CT1548" s="54"/>
      <c r="CU1548" s="54"/>
      <c r="CV1548" s="54"/>
      <c r="CW1548" s="54"/>
      <c r="CX1548" s="54"/>
      <c r="CY1548" s="54"/>
      <c r="CZ1548" s="54"/>
      <c r="DA1548" s="54"/>
      <c r="DB1548" s="54"/>
      <c r="DC1548" s="54"/>
      <c r="DD1548" s="54"/>
      <c r="DE1548" s="54"/>
      <c r="DF1548" s="54"/>
      <c r="DG1548" s="54"/>
      <c r="DH1548" s="54"/>
      <c r="DI1548" s="54"/>
      <c r="DJ1548" s="54"/>
      <c r="DK1548" s="54"/>
      <c r="DL1548" s="54"/>
      <c r="DM1548" s="54"/>
      <c r="DN1548" s="54"/>
      <c r="DO1548" s="54"/>
      <c r="DP1548" s="54"/>
      <c r="DQ1548" s="54"/>
      <c r="DR1548" s="54"/>
      <c r="DS1548" s="54"/>
      <c r="DT1548" s="54"/>
      <c r="DU1548" s="54"/>
      <c r="DV1548" s="54"/>
      <c r="DW1548" s="54"/>
      <c r="DX1548" s="54"/>
      <c r="DY1548" s="54"/>
      <c r="DZ1548" s="54"/>
      <c r="EA1548" s="54"/>
      <c r="EB1548" s="54"/>
      <c r="EC1548" s="54"/>
      <c r="ED1548" s="54"/>
      <c r="EE1548" s="54"/>
      <c r="EF1548" s="54"/>
      <c r="EG1548" s="54"/>
      <c r="EH1548" s="54"/>
      <c r="EI1548" s="54"/>
      <c r="EJ1548" s="54"/>
      <c r="EK1548" s="54"/>
      <c r="EL1548" s="54"/>
      <c r="EM1548" s="54"/>
      <c r="EN1548" s="54"/>
      <c r="EO1548" s="54"/>
      <c r="EP1548" s="54"/>
      <c r="EQ1548" s="54"/>
      <c r="ER1548" s="54"/>
      <c r="ES1548" s="54"/>
      <c r="ET1548" s="54"/>
      <c r="EU1548" s="54"/>
      <c r="EV1548" s="54"/>
      <c r="EW1548" s="54"/>
      <c r="EX1548" s="54"/>
      <c r="EY1548" s="54"/>
      <c r="EZ1548" s="54"/>
      <c r="FA1548" s="54"/>
      <c r="FB1548" s="54"/>
      <c r="FC1548" s="54"/>
      <c r="FD1548" s="54"/>
      <c r="FE1548" s="54"/>
      <c r="FF1548" s="54"/>
      <c r="FG1548" s="54"/>
      <c r="FH1548" s="54"/>
      <c r="FI1548" s="54"/>
      <c r="FJ1548" s="54"/>
      <c r="FK1548" s="54"/>
      <c r="FL1548" s="54"/>
      <c r="FM1548" s="54"/>
      <c r="FN1548" s="54"/>
      <c r="FO1548" s="54"/>
      <c r="FP1548" s="54"/>
      <c r="FQ1548" s="54"/>
      <c r="FR1548" s="54"/>
      <c r="FS1548" s="54"/>
      <c r="FT1548" s="54"/>
      <c r="FU1548" s="54"/>
      <c r="FV1548" s="54"/>
      <c r="FW1548" s="54"/>
      <c r="FX1548" s="54"/>
      <c r="FY1548" s="54"/>
      <c r="FZ1548" s="54"/>
      <c r="GA1548" s="54"/>
      <c r="GB1548" s="54"/>
      <c r="GC1548" s="54"/>
      <c r="GD1548" s="54"/>
      <c r="GE1548" s="54"/>
      <c r="GF1548" s="54"/>
      <c r="GG1548" s="54"/>
      <c r="GH1548" s="54"/>
      <c r="GI1548" s="54"/>
      <c r="GJ1548" s="54"/>
      <c r="GK1548" s="54"/>
      <c r="GL1548" s="54"/>
      <c r="GM1548" s="54"/>
      <c r="GN1548" s="54"/>
      <c r="GO1548" s="54"/>
      <c r="GP1548" s="54"/>
      <c r="GQ1548" s="54"/>
      <c r="GR1548" s="54"/>
      <c r="GS1548" s="54"/>
      <c r="GT1548" s="54"/>
      <c r="GU1548" s="54"/>
      <c r="GV1548" s="54"/>
      <c r="GW1548" s="54"/>
      <c r="GX1548" s="54"/>
      <c r="GY1548" s="54"/>
      <c r="GZ1548" s="54"/>
      <c r="HA1548" s="54"/>
      <c r="HB1548" s="54"/>
      <c r="HC1548" s="54"/>
      <c r="HD1548" s="54"/>
      <c r="HE1548" s="54"/>
      <c r="HF1548" s="54"/>
      <c r="HG1548" s="54"/>
      <c r="HH1548" s="54"/>
      <c r="HI1548" s="54"/>
      <c r="HJ1548" s="54"/>
      <c r="HK1548" s="54"/>
      <c r="HL1548" s="54"/>
      <c r="HM1548" s="54"/>
      <c r="HN1548" s="54"/>
      <c r="HO1548" s="54"/>
      <c r="HP1548" s="54"/>
      <c r="HQ1548" s="54"/>
      <c r="HR1548" s="54"/>
      <c r="HS1548" s="54"/>
      <c r="HT1548" s="54"/>
      <c r="HU1548" s="54"/>
      <c r="HV1548" s="54"/>
      <c r="HW1548" s="54"/>
      <c r="HX1548" s="54"/>
      <c r="HY1548" s="54"/>
      <c r="HZ1548" s="54"/>
      <c r="IA1548" s="54"/>
      <c r="IB1548" s="54"/>
      <c r="IC1548" s="54"/>
      <c r="ID1548" s="54"/>
      <c r="IE1548" s="54"/>
      <c r="IF1548" s="54"/>
      <c r="IG1548" s="54"/>
      <c r="IH1548" s="54"/>
      <c r="II1548" s="54"/>
      <c r="IJ1548" s="54"/>
      <c r="IK1548" s="54"/>
      <c r="IL1548" s="54"/>
      <c r="IM1548" s="54"/>
      <c r="IN1548" s="54"/>
      <c r="IO1548" s="54"/>
      <c r="IP1548" s="54"/>
      <c r="IQ1548" s="54"/>
      <c r="IR1548" s="54"/>
      <c r="IS1548" s="54"/>
      <c r="IT1548" s="54"/>
      <c r="IU1548" s="54"/>
      <c r="IV1548" s="54"/>
      <c r="IW1548" s="54"/>
      <c r="IX1548" s="54"/>
      <c r="IY1548" s="54"/>
      <c r="IZ1548" s="54"/>
      <c r="JA1548" s="16"/>
      <c r="JB1548" s="16"/>
      <c r="JC1548" s="16"/>
      <c r="JD1548" s="16"/>
    </row>
    <row r="1549" spans="1:264" s="6" customFormat="1" x14ac:dyDescent="0.25">
      <c r="A1549" s="55">
        <v>1545</v>
      </c>
      <c r="B1549" s="56">
        <f>ESTUDIANTES!B1549</f>
        <v>0</v>
      </c>
      <c r="C1549" s="56">
        <f>ESTUDIANTES!C1549</f>
        <v>0</v>
      </c>
      <c r="D1549" s="97">
        <f>ESTUDIANTES!D1549</f>
        <v>0</v>
      </c>
      <c r="E1549" s="97"/>
      <c r="F1549" s="97"/>
      <c r="G1549" s="97"/>
      <c r="H1549" s="57">
        <f>ESTUDIANTES!H1549</f>
        <v>0</v>
      </c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  <c r="S1549" s="54"/>
      <c r="T1549" s="54"/>
      <c r="U1549" s="54"/>
      <c r="V1549" s="54"/>
      <c r="W1549" s="54"/>
      <c r="X1549" s="54"/>
      <c r="Y1549" s="54"/>
      <c r="Z1549" s="54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  <c r="AL1549" s="54"/>
      <c r="AM1549" s="54"/>
      <c r="AN1549" s="54"/>
      <c r="AO1549" s="54"/>
      <c r="AP1549" s="54"/>
      <c r="AQ1549" s="54"/>
      <c r="AR1549" s="54"/>
      <c r="AS1549" s="54"/>
      <c r="AT1549" s="54"/>
      <c r="AU1549" s="54"/>
      <c r="AV1549" s="54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  <c r="BM1549" s="54"/>
      <c r="BN1549" s="54"/>
      <c r="BO1549" s="54"/>
      <c r="BP1549" s="54"/>
      <c r="BQ1549" s="54"/>
      <c r="BR1549" s="54"/>
      <c r="BS1549" s="54"/>
      <c r="BT1549" s="54"/>
      <c r="BU1549" s="54"/>
      <c r="BV1549" s="54"/>
      <c r="BW1549" s="54"/>
      <c r="BX1549" s="54"/>
      <c r="BY1549" s="54"/>
      <c r="BZ1549" s="54"/>
      <c r="CA1549" s="54"/>
      <c r="CB1549" s="54"/>
      <c r="CC1549" s="54"/>
      <c r="CD1549" s="54"/>
      <c r="CE1549" s="54"/>
      <c r="CF1549" s="54"/>
      <c r="CG1549" s="54"/>
      <c r="CH1549" s="54"/>
      <c r="CI1549" s="54"/>
      <c r="CJ1549" s="54"/>
      <c r="CK1549" s="54"/>
      <c r="CL1549" s="54"/>
      <c r="CM1549" s="54"/>
      <c r="CN1549" s="54"/>
      <c r="CO1549" s="54"/>
      <c r="CP1549" s="54"/>
      <c r="CQ1549" s="54"/>
      <c r="CR1549" s="54"/>
      <c r="CS1549" s="54"/>
      <c r="CT1549" s="54"/>
      <c r="CU1549" s="54"/>
      <c r="CV1549" s="54"/>
      <c r="CW1549" s="54"/>
      <c r="CX1549" s="54"/>
      <c r="CY1549" s="54"/>
      <c r="CZ1549" s="54"/>
      <c r="DA1549" s="54"/>
      <c r="DB1549" s="54"/>
      <c r="DC1549" s="54"/>
      <c r="DD1549" s="54"/>
      <c r="DE1549" s="54"/>
      <c r="DF1549" s="54"/>
      <c r="DG1549" s="54"/>
      <c r="DH1549" s="54"/>
      <c r="DI1549" s="54"/>
      <c r="DJ1549" s="54"/>
      <c r="DK1549" s="54"/>
      <c r="DL1549" s="54"/>
      <c r="DM1549" s="54"/>
      <c r="DN1549" s="54"/>
      <c r="DO1549" s="54"/>
      <c r="DP1549" s="54"/>
      <c r="DQ1549" s="54"/>
      <c r="DR1549" s="54"/>
      <c r="DS1549" s="54"/>
      <c r="DT1549" s="54"/>
      <c r="DU1549" s="54"/>
      <c r="DV1549" s="54"/>
      <c r="DW1549" s="54"/>
      <c r="DX1549" s="54"/>
      <c r="DY1549" s="54"/>
      <c r="DZ1549" s="54"/>
      <c r="EA1549" s="54"/>
      <c r="EB1549" s="54"/>
      <c r="EC1549" s="54"/>
      <c r="ED1549" s="54"/>
      <c r="EE1549" s="54"/>
      <c r="EF1549" s="54"/>
      <c r="EG1549" s="54"/>
      <c r="EH1549" s="54"/>
      <c r="EI1549" s="54"/>
      <c r="EJ1549" s="54"/>
      <c r="EK1549" s="54"/>
      <c r="EL1549" s="54"/>
      <c r="EM1549" s="54"/>
      <c r="EN1549" s="54"/>
      <c r="EO1549" s="54"/>
      <c r="EP1549" s="54"/>
      <c r="EQ1549" s="54"/>
      <c r="ER1549" s="54"/>
      <c r="ES1549" s="54"/>
      <c r="ET1549" s="54"/>
      <c r="EU1549" s="54"/>
      <c r="EV1549" s="54"/>
      <c r="EW1549" s="54"/>
      <c r="EX1549" s="54"/>
      <c r="EY1549" s="54"/>
      <c r="EZ1549" s="54"/>
      <c r="FA1549" s="54"/>
      <c r="FB1549" s="54"/>
      <c r="FC1549" s="54"/>
      <c r="FD1549" s="54"/>
      <c r="FE1549" s="54"/>
      <c r="FF1549" s="54"/>
      <c r="FG1549" s="54"/>
      <c r="FH1549" s="54"/>
      <c r="FI1549" s="54"/>
      <c r="FJ1549" s="54"/>
      <c r="FK1549" s="54"/>
      <c r="FL1549" s="54"/>
      <c r="FM1549" s="54"/>
      <c r="FN1549" s="54"/>
      <c r="FO1549" s="54"/>
      <c r="FP1549" s="54"/>
      <c r="FQ1549" s="54"/>
      <c r="FR1549" s="54"/>
      <c r="FS1549" s="54"/>
      <c r="FT1549" s="54"/>
      <c r="FU1549" s="54"/>
      <c r="FV1549" s="54"/>
      <c r="FW1549" s="54"/>
      <c r="FX1549" s="54"/>
      <c r="FY1549" s="54"/>
      <c r="FZ1549" s="54"/>
      <c r="GA1549" s="54"/>
      <c r="GB1549" s="54"/>
      <c r="GC1549" s="54"/>
      <c r="GD1549" s="54"/>
      <c r="GE1549" s="54"/>
      <c r="GF1549" s="54"/>
      <c r="GG1549" s="54"/>
      <c r="GH1549" s="54"/>
      <c r="GI1549" s="54"/>
      <c r="GJ1549" s="54"/>
      <c r="GK1549" s="54"/>
      <c r="GL1549" s="54"/>
      <c r="GM1549" s="54"/>
      <c r="GN1549" s="54"/>
      <c r="GO1549" s="54"/>
      <c r="GP1549" s="54"/>
      <c r="GQ1549" s="54"/>
      <c r="GR1549" s="54"/>
      <c r="GS1549" s="54"/>
      <c r="GT1549" s="54"/>
      <c r="GU1549" s="54"/>
      <c r="GV1549" s="54"/>
      <c r="GW1549" s="54"/>
      <c r="GX1549" s="54"/>
      <c r="GY1549" s="54"/>
      <c r="GZ1549" s="54"/>
      <c r="HA1549" s="54"/>
      <c r="HB1549" s="54"/>
      <c r="HC1549" s="54"/>
      <c r="HD1549" s="54"/>
      <c r="HE1549" s="54"/>
      <c r="HF1549" s="54"/>
      <c r="HG1549" s="54"/>
      <c r="HH1549" s="54"/>
      <c r="HI1549" s="54"/>
      <c r="HJ1549" s="54"/>
      <c r="HK1549" s="54"/>
      <c r="HL1549" s="54"/>
      <c r="HM1549" s="54"/>
      <c r="HN1549" s="54"/>
      <c r="HO1549" s="54"/>
      <c r="HP1549" s="54"/>
      <c r="HQ1549" s="54"/>
      <c r="HR1549" s="54"/>
      <c r="HS1549" s="54"/>
      <c r="HT1549" s="54"/>
      <c r="HU1549" s="54"/>
      <c r="HV1549" s="54"/>
      <c r="HW1549" s="54"/>
      <c r="HX1549" s="54"/>
      <c r="HY1549" s="54"/>
      <c r="HZ1549" s="54"/>
      <c r="IA1549" s="54"/>
      <c r="IB1549" s="54"/>
      <c r="IC1549" s="54"/>
      <c r="ID1549" s="54"/>
      <c r="IE1549" s="54"/>
      <c r="IF1549" s="54"/>
      <c r="IG1549" s="54"/>
      <c r="IH1549" s="54"/>
      <c r="II1549" s="54"/>
      <c r="IJ1549" s="54"/>
      <c r="IK1549" s="54"/>
      <c r="IL1549" s="54"/>
      <c r="IM1549" s="54"/>
      <c r="IN1549" s="54"/>
      <c r="IO1549" s="54"/>
      <c r="IP1549" s="54"/>
      <c r="IQ1549" s="54"/>
      <c r="IR1549" s="54"/>
      <c r="IS1549" s="54"/>
      <c r="IT1549" s="54"/>
      <c r="IU1549" s="54"/>
      <c r="IV1549" s="54"/>
      <c r="IW1549" s="54"/>
      <c r="IX1549" s="54"/>
      <c r="IY1549" s="54"/>
      <c r="IZ1549" s="54"/>
      <c r="JA1549" s="16"/>
      <c r="JB1549" s="16"/>
      <c r="JC1549" s="16"/>
      <c r="JD1549" s="16"/>
    </row>
    <row r="1550" spans="1:264" s="6" customFormat="1" x14ac:dyDescent="0.25">
      <c r="A1550" s="55">
        <v>1546</v>
      </c>
      <c r="B1550" s="56">
        <f>ESTUDIANTES!B1550</f>
        <v>0</v>
      </c>
      <c r="C1550" s="56">
        <f>ESTUDIANTES!C1550</f>
        <v>0</v>
      </c>
      <c r="D1550" s="97">
        <f>ESTUDIANTES!D1550</f>
        <v>0</v>
      </c>
      <c r="E1550" s="97"/>
      <c r="F1550" s="97"/>
      <c r="G1550" s="97"/>
      <c r="H1550" s="57">
        <f>ESTUDIANTES!H1550</f>
        <v>0</v>
      </c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  <c r="S1550" s="54"/>
      <c r="T1550" s="54"/>
      <c r="U1550" s="54"/>
      <c r="V1550" s="54"/>
      <c r="W1550" s="54"/>
      <c r="X1550" s="54"/>
      <c r="Y1550" s="54"/>
      <c r="Z1550" s="54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  <c r="AL1550" s="54"/>
      <c r="AM1550" s="54"/>
      <c r="AN1550" s="54"/>
      <c r="AO1550" s="54"/>
      <c r="AP1550" s="54"/>
      <c r="AQ1550" s="54"/>
      <c r="AR1550" s="54"/>
      <c r="AS1550" s="54"/>
      <c r="AT1550" s="54"/>
      <c r="AU1550" s="54"/>
      <c r="AV1550" s="54"/>
      <c r="AW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4"/>
      <c r="BI1550" s="54"/>
      <c r="BJ1550" s="54"/>
      <c r="BK1550" s="54"/>
      <c r="BL1550" s="54"/>
      <c r="BM1550" s="54"/>
      <c r="BN1550" s="54"/>
      <c r="BO1550" s="54"/>
      <c r="BP1550" s="54"/>
      <c r="BQ1550" s="54"/>
      <c r="BR1550" s="54"/>
      <c r="BS1550" s="54"/>
      <c r="BT1550" s="54"/>
      <c r="BU1550" s="54"/>
      <c r="BV1550" s="54"/>
      <c r="BW1550" s="54"/>
      <c r="BX1550" s="54"/>
      <c r="BY1550" s="54"/>
      <c r="BZ1550" s="54"/>
      <c r="CA1550" s="54"/>
      <c r="CB1550" s="54"/>
      <c r="CC1550" s="54"/>
      <c r="CD1550" s="54"/>
      <c r="CE1550" s="54"/>
      <c r="CF1550" s="54"/>
      <c r="CG1550" s="54"/>
      <c r="CH1550" s="54"/>
      <c r="CI1550" s="54"/>
      <c r="CJ1550" s="54"/>
      <c r="CK1550" s="54"/>
      <c r="CL1550" s="54"/>
      <c r="CM1550" s="54"/>
      <c r="CN1550" s="54"/>
      <c r="CO1550" s="54"/>
      <c r="CP1550" s="54"/>
      <c r="CQ1550" s="54"/>
      <c r="CR1550" s="54"/>
      <c r="CS1550" s="54"/>
      <c r="CT1550" s="54"/>
      <c r="CU1550" s="54"/>
      <c r="CV1550" s="54"/>
      <c r="CW1550" s="54"/>
      <c r="CX1550" s="54"/>
      <c r="CY1550" s="54"/>
      <c r="CZ1550" s="54"/>
      <c r="DA1550" s="54"/>
      <c r="DB1550" s="54"/>
      <c r="DC1550" s="54"/>
      <c r="DD1550" s="54"/>
      <c r="DE1550" s="54"/>
      <c r="DF1550" s="54"/>
      <c r="DG1550" s="54"/>
      <c r="DH1550" s="54"/>
      <c r="DI1550" s="54"/>
      <c r="DJ1550" s="54"/>
      <c r="DK1550" s="54"/>
      <c r="DL1550" s="54"/>
      <c r="DM1550" s="54"/>
      <c r="DN1550" s="54"/>
      <c r="DO1550" s="54"/>
      <c r="DP1550" s="54"/>
      <c r="DQ1550" s="54"/>
      <c r="DR1550" s="54"/>
      <c r="DS1550" s="54"/>
      <c r="DT1550" s="54"/>
      <c r="DU1550" s="54"/>
      <c r="DV1550" s="54"/>
      <c r="DW1550" s="54"/>
      <c r="DX1550" s="54"/>
      <c r="DY1550" s="54"/>
      <c r="DZ1550" s="54"/>
      <c r="EA1550" s="54"/>
      <c r="EB1550" s="54"/>
      <c r="EC1550" s="54"/>
      <c r="ED1550" s="54"/>
      <c r="EE1550" s="54"/>
      <c r="EF1550" s="54"/>
      <c r="EG1550" s="54"/>
      <c r="EH1550" s="54"/>
      <c r="EI1550" s="54"/>
      <c r="EJ1550" s="54"/>
      <c r="EK1550" s="54"/>
      <c r="EL1550" s="54"/>
      <c r="EM1550" s="54"/>
      <c r="EN1550" s="54"/>
      <c r="EO1550" s="54"/>
      <c r="EP1550" s="54"/>
      <c r="EQ1550" s="54"/>
      <c r="ER1550" s="54"/>
      <c r="ES1550" s="54"/>
      <c r="ET1550" s="54"/>
      <c r="EU1550" s="54"/>
      <c r="EV1550" s="54"/>
      <c r="EW1550" s="54"/>
      <c r="EX1550" s="54"/>
      <c r="EY1550" s="54"/>
      <c r="EZ1550" s="54"/>
      <c r="FA1550" s="54"/>
      <c r="FB1550" s="54"/>
      <c r="FC1550" s="54"/>
      <c r="FD1550" s="54"/>
      <c r="FE1550" s="54"/>
      <c r="FF1550" s="54"/>
      <c r="FG1550" s="54"/>
      <c r="FH1550" s="54"/>
      <c r="FI1550" s="54"/>
      <c r="FJ1550" s="54"/>
      <c r="FK1550" s="54"/>
      <c r="FL1550" s="54"/>
      <c r="FM1550" s="54"/>
      <c r="FN1550" s="54"/>
      <c r="FO1550" s="54"/>
      <c r="FP1550" s="54"/>
      <c r="FQ1550" s="54"/>
      <c r="FR1550" s="54"/>
      <c r="FS1550" s="54"/>
      <c r="FT1550" s="54"/>
      <c r="FU1550" s="54"/>
      <c r="FV1550" s="54"/>
      <c r="FW1550" s="54"/>
      <c r="FX1550" s="54"/>
      <c r="FY1550" s="54"/>
      <c r="FZ1550" s="54"/>
      <c r="GA1550" s="54"/>
      <c r="GB1550" s="54"/>
      <c r="GC1550" s="54"/>
      <c r="GD1550" s="54"/>
      <c r="GE1550" s="54"/>
      <c r="GF1550" s="54"/>
      <c r="GG1550" s="54"/>
      <c r="GH1550" s="54"/>
      <c r="GI1550" s="54"/>
      <c r="GJ1550" s="54"/>
      <c r="GK1550" s="54"/>
      <c r="GL1550" s="54"/>
      <c r="GM1550" s="54"/>
      <c r="GN1550" s="54"/>
      <c r="GO1550" s="54"/>
      <c r="GP1550" s="54"/>
      <c r="GQ1550" s="54"/>
      <c r="GR1550" s="54"/>
      <c r="GS1550" s="54"/>
      <c r="GT1550" s="54"/>
      <c r="GU1550" s="54"/>
      <c r="GV1550" s="54"/>
      <c r="GW1550" s="54"/>
      <c r="GX1550" s="54"/>
      <c r="GY1550" s="54"/>
      <c r="GZ1550" s="54"/>
      <c r="HA1550" s="54"/>
      <c r="HB1550" s="54"/>
      <c r="HC1550" s="54"/>
      <c r="HD1550" s="54"/>
      <c r="HE1550" s="54"/>
      <c r="HF1550" s="54"/>
      <c r="HG1550" s="54"/>
      <c r="HH1550" s="54"/>
      <c r="HI1550" s="54"/>
      <c r="HJ1550" s="54"/>
      <c r="HK1550" s="54"/>
      <c r="HL1550" s="54"/>
      <c r="HM1550" s="54"/>
      <c r="HN1550" s="54"/>
      <c r="HO1550" s="54"/>
      <c r="HP1550" s="54"/>
      <c r="HQ1550" s="54"/>
      <c r="HR1550" s="54"/>
      <c r="HS1550" s="54"/>
      <c r="HT1550" s="54"/>
      <c r="HU1550" s="54"/>
      <c r="HV1550" s="54"/>
      <c r="HW1550" s="54"/>
      <c r="HX1550" s="54"/>
      <c r="HY1550" s="54"/>
      <c r="HZ1550" s="54"/>
      <c r="IA1550" s="54"/>
      <c r="IB1550" s="54"/>
      <c r="IC1550" s="54"/>
      <c r="ID1550" s="54"/>
      <c r="IE1550" s="54"/>
      <c r="IF1550" s="54"/>
      <c r="IG1550" s="54"/>
      <c r="IH1550" s="54"/>
      <c r="II1550" s="54"/>
      <c r="IJ1550" s="54"/>
      <c r="IK1550" s="54"/>
      <c r="IL1550" s="54"/>
      <c r="IM1550" s="54"/>
      <c r="IN1550" s="54"/>
      <c r="IO1550" s="54"/>
      <c r="IP1550" s="54"/>
      <c r="IQ1550" s="54"/>
      <c r="IR1550" s="54"/>
      <c r="IS1550" s="54"/>
      <c r="IT1550" s="54"/>
      <c r="IU1550" s="54"/>
      <c r="IV1550" s="54"/>
      <c r="IW1550" s="54"/>
      <c r="IX1550" s="54"/>
      <c r="IY1550" s="54"/>
      <c r="IZ1550" s="54"/>
      <c r="JA1550" s="16"/>
      <c r="JB1550" s="16"/>
      <c r="JC1550" s="16"/>
      <c r="JD1550" s="16"/>
    </row>
    <row r="1551" spans="1:264" s="6" customFormat="1" x14ac:dyDescent="0.25">
      <c r="A1551" s="55">
        <v>1547</v>
      </c>
      <c r="B1551" s="56">
        <f>ESTUDIANTES!B1551</f>
        <v>0</v>
      </c>
      <c r="C1551" s="56">
        <f>ESTUDIANTES!C1551</f>
        <v>0</v>
      </c>
      <c r="D1551" s="97">
        <f>ESTUDIANTES!D1551</f>
        <v>0</v>
      </c>
      <c r="E1551" s="97"/>
      <c r="F1551" s="97"/>
      <c r="G1551" s="97"/>
      <c r="H1551" s="57">
        <f>ESTUDIANTES!H1551</f>
        <v>0</v>
      </c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  <c r="S1551" s="54"/>
      <c r="T1551" s="54"/>
      <c r="U1551" s="54"/>
      <c r="V1551" s="54"/>
      <c r="W1551" s="54"/>
      <c r="X1551" s="54"/>
      <c r="Y1551" s="54"/>
      <c r="Z1551" s="54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  <c r="AL1551" s="54"/>
      <c r="AM1551" s="54"/>
      <c r="AN1551" s="54"/>
      <c r="AO1551" s="54"/>
      <c r="AP1551" s="54"/>
      <c r="AQ1551" s="54"/>
      <c r="AR1551" s="54"/>
      <c r="AS1551" s="54"/>
      <c r="AT1551" s="54"/>
      <c r="AU1551" s="54"/>
      <c r="AV1551" s="54"/>
      <c r="AW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4"/>
      <c r="BI1551" s="54"/>
      <c r="BJ1551" s="54"/>
      <c r="BK1551" s="54"/>
      <c r="BL1551" s="54"/>
      <c r="BM1551" s="54"/>
      <c r="BN1551" s="54"/>
      <c r="BO1551" s="54"/>
      <c r="BP1551" s="54"/>
      <c r="BQ1551" s="54"/>
      <c r="BR1551" s="54"/>
      <c r="BS1551" s="54"/>
      <c r="BT1551" s="54"/>
      <c r="BU1551" s="54"/>
      <c r="BV1551" s="54"/>
      <c r="BW1551" s="54"/>
      <c r="BX1551" s="54"/>
      <c r="BY1551" s="54"/>
      <c r="BZ1551" s="54"/>
      <c r="CA1551" s="54"/>
      <c r="CB1551" s="54"/>
      <c r="CC1551" s="54"/>
      <c r="CD1551" s="54"/>
      <c r="CE1551" s="54"/>
      <c r="CF1551" s="54"/>
      <c r="CG1551" s="54"/>
      <c r="CH1551" s="54"/>
      <c r="CI1551" s="54"/>
      <c r="CJ1551" s="54"/>
      <c r="CK1551" s="54"/>
      <c r="CL1551" s="54"/>
      <c r="CM1551" s="54"/>
      <c r="CN1551" s="54"/>
      <c r="CO1551" s="54"/>
      <c r="CP1551" s="54"/>
      <c r="CQ1551" s="54"/>
      <c r="CR1551" s="54"/>
      <c r="CS1551" s="54"/>
      <c r="CT1551" s="54"/>
      <c r="CU1551" s="54"/>
      <c r="CV1551" s="54"/>
      <c r="CW1551" s="54"/>
      <c r="CX1551" s="54"/>
      <c r="CY1551" s="54"/>
      <c r="CZ1551" s="54"/>
      <c r="DA1551" s="54"/>
      <c r="DB1551" s="54"/>
      <c r="DC1551" s="54"/>
      <c r="DD1551" s="54"/>
      <c r="DE1551" s="54"/>
      <c r="DF1551" s="54"/>
      <c r="DG1551" s="54"/>
      <c r="DH1551" s="54"/>
      <c r="DI1551" s="54"/>
      <c r="DJ1551" s="54"/>
      <c r="DK1551" s="54"/>
      <c r="DL1551" s="54"/>
      <c r="DM1551" s="54"/>
      <c r="DN1551" s="54"/>
      <c r="DO1551" s="54"/>
      <c r="DP1551" s="54"/>
      <c r="DQ1551" s="54"/>
      <c r="DR1551" s="54"/>
      <c r="DS1551" s="54"/>
      <c r="DT1551" s="54"/>
      <c r="DU1551" s="54"/>
      <c r="DV1551" s="54"/>
      <c r="DW1551" s="54"/>
      <c r="DX1551" s="54"/>
      <c r="DY1551" s="54"/>
      <c r="DZ1551" s="54"/>
      <c r="EA1551" s="54"/>
      <c r="EB1551" s="54"/>
      <c r="EC1551" s="54"/>
      <c r="ED1551" s="54"/>
      <c r="EE1551" s="54"/>
      <c r="EF1551" s="54"/>
      <c r="EG1551" s="54"/>
      <c r="EH1551" s="54"/>
      <c r="EI1551" s="54"/>
      <c r="EJ1551" s="54"/>
      <c r="EK1551" s="54"/>
      <c r="EL1551" s="54"/>
      <c r="EM1551" s="54"/>
      <c r="EN1551" s="54"/>
      <c r="EO1551" s="54"/>
      <c r="EP1551" s="54"/>
      <c r="EQ1551" s="54"/>
      <c r="ER1551" s="54"/>
      <c r="ES1551" s="54"/>
      <c r="ET1551" s="54"/>
      <c r="EU1551" s="54"/>
      <c r="EV1551" s="54"/>
      <c r="EW1551" s="54"/>
      <c r="EX1551" s="54"/>
      <c r="EY1551" s="54"/>
      <c r="EZ1551" s="54"/>
      <c r="FA1551" s="54"/>
      <c r="FB1551" s="54"/>
      <c r="FC1551" s="54"/>
      <c r="FD1551" s="54"/>
      <c r="FE1551" s="54"/>
      <c r="FF1551" s="54"/>
      <c r="FG1551" s="54"/>
      <c r="FH1551" s="54"/>
      <c r="FI1551" s="54"/>
      <c r="FJ1551" s="54"/>
      <c r="FK1551" s="54"/>
      <c r="FL1551" s="54"/>
      <c r="FM1551" s="54"/>
      <c r="FN1551" s="54"/>
      <c r="FO1551" s="54"/>
      <c r="FP1551" s="54"/>
      <c r="FQ1551" s="54"/>
      <c r="FR1551" s="54"/>
      <c r="FS1551" s="54"/>
      <c r="FT1551" s="54"/>
      <c r="FU1551" s="54"/>
      <c r="FV1551" s="54"/>
      <c r="FW1551" s="54"/>
      <c r="FX1551" s="54"/>
      <c r="FY1551" s="54"/>
      <c r="FZ1551" s="54"/>
      <c r="GA1551" s="54"/>
      <c r="GB1551" s="54"/>
      <c r="GC1551" s="54"/>
      <c r="GD1551" s="54"/>
      <c r="GE1551" s="54"/>
      <c r="GF1551" s="54"/>
      <c r="GG1551" s="54"/>
      <c r="GH1551" s="54"/>
      <c r="GI1551" s="54"/>
      <c r="GJ1551" s="54"/>
      <c r="GK1551" s="54"/>
      <c r="GL1551" s="54"/>
      <c r="GM1551" s="54"/>
      <c r="GN1551" s="54"/>
      <c r="GO1551" s="54"/>
      <c r="GP1551" s="54"/>
      <c r="GQ1551" s="54"/>
      <c r="GR1551" s="54"/>
      <c r="GS1551" s="54"/>
      <c r="GT1551" s="54"/>
      <c r="GU1551" s="54"/>
      <c r="GV1551" s="54"/>
      <c r="GW1551" s="54"/>
      <c r="GX1551" s="54"/>
      <c r="GY1551" s="54"/>
      <c r="GZ1551" s="54"/>
      <c r="HA1551" s="54"/>
      <c r="HB1551" s="54"/>
      <c r="HC1551" s="54"/>
      <c r="HD1551" s="54"/>
      <c r="HE1551" s="54"/>
      <c r="HF1551" s="54"/>
      <c r="HG1551" s="54"/>
      <c r="HH1551" s="54"/>
      <c r="HI1551" s="54"/>
      <c r="HJ1551" s="54"/>
      <c r="HK1551" s="54"/>
      <c r="HL1551" s="54"/>
      <c r="HM1551" s="54"/>
      <c r="HN1551" s="54"/>
      <c r="HO1551" s="54"/>
      <c r="HP1551" s="54"/>
      <c r="HQ1551" s="54"/>
      <c r="HR1551" s="54"/>
      <c r="HS1551" s="54"/>
      <c r="HT1551" s="54"/>
      <c r="HU1551" s="54"/>
      <c r="HV1551" s="54"/>
      <c r="HW1551" s="54"/>
      <c r="HX1551" s="54"/>
      <c r="HY1551" s="54"/>
      <c r="HZ1551" s="54"/>
      <c r="IA1551" s="54"/>
      <c r="IB1551" s="54"/>
      <c r="IC1551" s="54"/>
      <c r="ID1551" s="54"/>
      <c r="IE1551" s="54"/>
      <c r="IF1551" s="54"/>
      <c r="IG1551" s="54"/>
      <c r="IH1551" s="54"/>
      <c r="II1551" s="54"/>
      <c r="IJ1551" s="54"/>
      <c r="IK1551" s="54"/>
      <c r="IL1551" s="54"/>
      <c r="IM1551" s="54"/>
      <c r="IN1551" s="54"/>
      <c r="IO1551" s="54"/>
      <c r="IP1551" s="54"/>
      <c r="IQ1551" s="54"/>
      <c r="IR1551" s="54"/>
      <c r="IS1551" s="54"/>
      <c r="IT1551" s="54"/>
      <c r="IU1551" s="54"/>
      <c r="IV1551" s="54"/>
      <c r="IW1551" s="54"/>
      <c r="IX1551" s="54"/>
      <c r="IY1551" s="54"/>
      <c r="IZ1551" s="54"/>
      <c r="JA1551" s="16"/>
      <c r="JB1551" s="16"/>
      <c r="JC1551" s="16"/>
      <c r="JD1551" s="16"/>
    </row>
    <row r="1552" spans="1:264" s="6" customFormat="1" x14ac:dyDescent="0.25">
      <c r="A1552" s="55">
        <v>1548</v>
      </c>
      <c r="B1552" s="56">
        <f>ESTUDIANTES!B1552</f>
        <v>0</v>
      </c>
      <c r="C1552" s="56">
        <f>ESTUDIANTES!C1552</f>
        <v>0</v>
      </c>
      <c r="D1552" s="97">
        <f>ESTUDIANTES!D1552</f>
        <v>0</v>
      </c>
      <c r="E1552" s="97"/>
      <c r="F1552" s="97"/>
      <c r="G1552" s="97"/>
      <c r="H1552" s="57">
        <f>ESTUDIANTES!H1552</f>
        <v>0</v>
      </c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  <c r="S1552" s="54"/>
      <c r="T1552" s="54"/>
      <c r="U1552" s="54"/>
      <c r="V1552" s="54"/>
      <c r="W1552" s="54"/>
      <c r="X1552" s="54"/>
      <c r="Y1552" s="54"/>
      <c r="Z1552" s="54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  <c r="AL1552" s="54"/>
      <c r="AM1552" s="54"/>
      <c r="AN1552" s="54"/>
      <c r="AO1552" s="54"/>
      <c r="AP1552" s="54"/>
      <c r="AQ1552" s="54"/>
      <c r="AR1552" s="54"/>
      <c r="AS1552" s="54"/>
      <c r="AT1552" s="54"/>
      <c r="AU1552" s="54"/>
      <c r="AV1552" s="54"/>
      <c r="AW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4"/>
      <c r="BI1552" s="54"/>
      <c r="BJ1552" s="54"/>
      <c r="BK1552" s="54"/>
      <c r="BL1552" s="54"/>
      <c r="BM1552" s="54"/>
      <c r="BN1552" s="54"/>
      <c r="BO1552" s="54"/>
      <c r="BP1552" s="54"/>
      <c r="BQ1552" s="54"/>
      <c r="BR1552" s="54"/>
      <c r="BS1552" s="54"/>
      <c r="BT1552" s="54"/>
      <c r="BU1552" s="54"/>
      <c r="BV1552" s="54"/>
      <c r="BW1552" s="54"/>
      <c r="BX1552" s="54"/>
      <c r="BY1552" s="54"/>
      <c r="BZ1552" s="54"/>
      <c r="CA1552" s="54"/>
      <c r="CB1552" s="54"/>
      <c r="CC1552" s="54"/>
      <c r="CD1552" s="54"/>
      <c r="CE1552" s="54"/>
      <c r="CF1552" s="54"/>
      <c r="CG1552" s="54"/>
      <c r="CH1552" s="54"/>
      <c r="CI1552" s="54"/>
      <c r="CJ1552" s="54"/>
      <c r="CK1552" s="54"/>
      <c r="CL1552" s="54"/>
      <c r="CM1552" s="54"/>
      <c r="CN1552" s="54"/>
      <c r="CO1552" s="54"/>
      <c r="CP1552" s="54"/>
      <c r="CQ1552" s="54"/>
      <c r="CR1552" s="54"/>
      <c r="CS1552" s="54"/>
      <c r="CT1552" s="54"/>
      <c r="CU1552" s="54"/>
      <c r="CV1552" s="54"/>
      <c r="CW1552" s="54"/>
      <c r="CX1552" s="54"/>
      <c r="CY1552" s="54"/>
      <c r="CZ1552" s="54"/>
      <c r="DA1552" s="54"/>
      <c r="DB1552" s="54"/>
      <c r="DC1552" s="54"/>
      <c r="DD1552" s="54"/>
      <c r="DE1552" s="54"/>
      <c r="DF1552" s="54"/>
      <c r="DG1552" s="54"/>
      <c r="DH1552" s="54"/>
      <c r="DI1552" s="54"/>
      <c r="DJ1552" s="54"/>
      <c r="DK1552" s="54"/>
      <c r="DL1552" s="54"/>
      <c r="DM1552" s="54"/>
      <c r="DN1552" s="54"/>
      <c r="DO1552" s="54"/>
      <c r="DP1552" s="54"/>
      <c r="DQ1552" s="54"/>
      <c r="DR1552" s="54"/>
      <c r="DS1552" s="54"/>
      <c r="DT1552" s="54"/>
      <c r="DU1552" s="54"/>
      <c r="DV1552" s="54"/>
      <c r="DW1552" s="54"/>
      <c r="DX1552" s="54"/>
      <c r="DY1552" s="54"/>
      <c r="DZ1552" s="54"/>
      <c r="EA1552" s="54"/>
      <c r="EB1552" s="54"/>
      <c r="EC1552" s="54"/>
      <c r="ED1552" s="54"/>
      <c r="EE1552" s="54"/>
      <c r="EF1552" s="54"/>
      <c r="EG1552" s="54"/>
      <c r="EH1552" s="54"/>
      <c r="EI1552" s="54"/>
      <c r="EJ1552" s="54"/>
      <c r="EK1552" s="54"/>
      <c r="EL1552" s="54"/>
      <c r="EM1552" s="54"/>
      <c r="EN1552" s="54"/>
      <c r="EO1552" s="54"/>
      <c r="EP1552" s="54"/>
      <c r="EQ1552" s="54"/>
      <c r="ER1552" s="54"/>
      <c r="ES1552" s="54"/>
      <c r="ET1552" s="54"/>
      <c r="EU1552" s="54"/>
      <c r="EV1552" s="54"/>
      <c r="EW1552" s="54"/>
      <c r="EX1552" s="54"/>
      <c r="EY1552" s="54"/>
      <c r="EZ1552" s="54"/>
      <c r="FA1552" s="54"/>
      <c r="FB1552" s="54"/>
      <c r="FC1552" s="54"/>
      <c r="FD1552" s="54"/>
      <c r="FE1552" s="54"/>
      <c r="FF1552" s="54"/>
      <c r="FG1552" s="54"/>
      <c r="FH1552" s="54"/>
      <c r="FI1552" s="54"/>
      <c r="FJ1552" s="54"/>
      <c r="FK1552" s="54"/>
      <c r="FL1552" s="54"/>
      <c r="FM1552" s="54"/>
      <c r="FN1552" s="54"/>
      <c r="FO1552" s="54"/>
      <c r="FP1552" s="54"/>
      <c r="FQ1552" s="54"/>
      <c r="FR1552" s="54"/>
      <c r="FS1552" s="54"/>
      <c r="FT1552" s="54"/>
      <c r="FU1552" s="54"/>
      <c r="FV1552" s="54"/>
      <c r="FW1552" s="54"/>
      <c r="FX1552" s="54"/>
      <c r="FY1552" s="54"/>
      <c r="FZ1552" s="54"/>
      <c r="GA1552" s="54"/>
      <c r="GB1552" s="54"/>
      <c r="GC1552" s="54"/>
      <c r="GD1552" s="54"/>
      <c r="GE1552" s="54"/>
      <c r="GF1552" s="54"/>
      <c r="GG1552" s="54"/>
      <c r="GH1552" s="54"/>
      <c r="GI1552" s="54"/>
      <c r="GJ1552" s="54"/>
      <c r="GK1552" s="54"/>
      <c r="GL1552" s="54"/>
      <c r="GM1552" s="54"/>
      <c r="GN1552" s="54"/>
      <c r="GO1552" s="54"/>
      <c r="GP1552" s="54"/>
      <c r="GQ1552" s="54"/>
      <c r="GR1552" s="54"/>
      <c r="GS1552" s="54"/>
      <c r="GT1552" s="54"/>
      <c r="GU1552" s="54"/>
      <c r="GV1552" s="54"/>
      <c r="GW1552" s="54"/>
      <c r="GX1552" s="54"/>
      <c r="GY1552" s="54"/>
      <c r="GZ1552" s="54"/>
      <c r="HA1552" s="54"/>
      <c r="HB1552" s="54"/>
      <c r="HC1552" s="54"/>
      <c r="HD1552" s="54"/>
      <c r="HE1552" s="54"/>
      <c r="HF1552" s="54"/>
      <c r="HG1552" s="54"/>
      <c r="HH1552" s="54"/>
      <c r="HI1552" s="54"/>
      <c r="HJ1552" s="54"/>
      <c r="HK1552" s="54"/>
      <c r="HL1552" s="54"/>
      <c r="HM1552" s="54"/>
      <c r="HN1552" s="54"/>
      <c r="HO1552" s="54"/>
      <c r="HP1552" s="54"/>
      <c r="HQ1552" s="54"/>
      <c r="HR1552" s="54"/>
      <c r="HS1552" s="54"/>
      <c r="HT1552" s="54"/>
      <c r="HU1552" s="54"/>
      <c r="HV1552" s="54"/>
      <c r="HW1552" s="54"/>
      <c r="HX1552" s="54"/>
      <c r="HY1552" s="54"/>
      <c r="HZ1552" s="54"/>
      <c r="IA1552" s="54"/>
      <c r="IB1552" s="54"/>
      <c r="IC1552" s="54"/>
      <c r="ID1552" s="54"/>
      <c r="IE1552" s="54"/>
      <c r="IF1552" s="54"/>
      <c r="IG1552" s="54"/>
      <c r="IH1552" s="54"/>
      <c r="II1552" s="54"/>
      <c r="IJ1552" s="54"/>
      <c r="IK1552" s="54"/>
      <c r="IL1552" s="54"/>
      <c r="IM1552" s="54"/>
      <c r="IN1552" s="54"/>
      <c r="IO1552" s="54"/>
      <c r="IP1552" s="54"/>
      <c r="IQ1552" s="54"/>
      <c r="IR1552" s="54"/>
      <c r="IS1552" s="54"/>
      <c r="IT1552" s="54"/>
      <c r="IU1552" s="54"/>
      <c r="IV1552" s="54"/>
      <c r="IW1552" s="54"/>
      <c r="IX1552" s="54"/>
      <c r="IY1552" s="54"/>
      <c r="IZ1552" s="54"/>
      <c r="JA1552" s="16"/>
      <c r="JB1552" s="16"/>
      <c r="JC1552" s="16"/>
      <c r="JD1552" s="16"/>
    </row>
    <row r="1553" spans="1:264" s="6" customFormat="1" x14ac:dyDescent="0.25">
      <c r="A1553" s="55">
        <v>1549</v>
      </c>
      <c r="B1553" s="56">
        <f>ESTUDIANTES!B1553</f>
        <v>0</v>
      </c>
      <c r="C1553" s="56">
        <f>ESTUDIANTES!C1553</f>
        <v>0</v>
      </c>
      <c r="D1553" s="97">
        <f>ESTUDIANTES!D1553</f>
        <v>0</v>
      </c>
      <c r="E1553" s="97"/>
      <c r="F1553" s="97"/>
      <c r="G1553" s="97"/>
      <c r="H1553" s="57">
        <f>ESTUDIANTES!H1553</f>
        <v>0</v>
      </c>
      <c r="I1553" s="54"/>
      <c r="J1553" s="54"/>
      <c r="K1553" s="54"/>
      <c r="L1553" s="54"/>
      <c r="M1553" s="54"/>
      <c r="N1553" s="54"/>
      <c r="O1553" s="54"/>
      <c r="P1553" s="54"/>
      <c r="Q1553" s="54"/>
      <c r="R1553" s="54"/>
      <c r="S1553" s="54"/>
      <c r="T1553" s="54"/>
      <c r="U1553" s="54"/>
      <c r="V1553" s="54"/>
      <c r="W1553" s="54"/>
      <c r="X1553" s="54"/>
      <c r="Y1553" s="54"/>
      <c r="Z1553" s="54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  <c r="AL1553" s="54"/>
      <c r="AM1553" s="54"/>
      <c r="AN1553" s="54"/>
      <c r="AO1553" s="54"/>
      <c r="AP1553" s="54"/>
      <c r="AQ1553" s="54"/>
      <c r="AR1553" s="54"/>
      <c r="AS1553" s="54"/>
      <c r="AT1553" s="54"/>
      <c r="AU1553" s="54"/>
      <c r="AV1553" s="54"/>
      <c r="AW1553" s="54"/>
      <c r="AX1553" s="54"/>
      <c r="AY1553" s="54"/>
      <c r="AZ1553" s="54"/>
      <c r="BA1553" s="54"/>
      <c r="BB1553" s="54"/>
      <c r="BC1553" s="54"/>
      <c r="BD1553" s="54"/>
      <c r="BE1553" s="54"/>
      <c r="BF1553" s="54"/>
      <c r="BG1553" s="54"/>
      <c r="BH1553" s="54"/>
      <c r="BI1553" s="54"/>
      <c r="BJ1553" s="54"/>
      <c r="BK1553" s="54"/>
      <c r="BL1553" s="54"/>
      <c r="BM1553" s="54"/>
      <c r="BN1553" s="54"/>
      <c r="BO1553" s="54"/>
      <c r="BP1553" s="54"/>
      <c r="BQ1553" s="54"/>
      <c r="BR1553" s="54"/>
      <c r="BS1553" s="54"/>
      <c r="BT1553" s="54"/>
      <c r="BU1553" s="54"/>
      <c r="BV1553" s="54"/>
      <c r="BW1553" s="54"/>
      <c r="BX1553" s="54"/>
      <c r="BY1553" s="54"/>
      <c r="BZ1553" s="54"/>
      <c r="CA1553" s="54"/>
      <c r="CB1553" s="54"/>
      <c r="CC1553" s="54"/>
      <c r="CD1553" s="54"/>
      <c r="CE1553" s="54"/>
      <c r="CF1553" s="54"/>
      <c r="CG1553" s="54"/>
      <c r="CH1553" s="54"/>
      <c r="CI1553" s="54"/>
      <c r="CJ1553" s="54"/>
      <c r="CK1553" s="54"/>
      <c r="CL1553" s="54"/>
      <c r="CM1553" s="54"/>
      <c r="CN1553" s="54"/>
      <c r="CO1553" s="54"/>
      <c r="CP1553" s="54"/>
      <c r="CQ1553" s="54"/>
      <c r="CR1553" s="54"/>
      <c r="CS1553" s="54"/>
      <c r="CT1553" s="54"/>
      <c r="CU1553" s="54"/>
      <c r="CV1553" s="54"/>
      <c r="CW1553" s="54"/>
      <c r="CX1553" s="54"/>
      <c r="CY1553" s="54"/>
      <c r="CZ1553" s="54"/>
      <c r="DA1553" s="54"/>
      <c r="DB1553" s="54"/>
      <c r="DC1553" s="54"/>
      <c r="DD1553" s="54"/>
      <c r="DE1553" s="54"/>
      <c r="DF1553" s="54"/>
      <c r="DG1553" s="54"/>
      <c r="DH1553" s="54"/>
      <c r="DI1553" s="54"/>
      <c r="DJ1553" s="54"/>
      <c r="DK1553" s="54"/>
      <c r="DL1553" s="54"/>
      <c r="DM1553" s="54"/>
      <c r="DN1553" s="54"/>
      <c r="DO1553" s="54"/>
      <c r="DP1553" s="54"/>
      <c r="DQ1553" s="54"/>
      <c r="DR1553" s="54"/>
      <c r="DS1553" s="54"/>
      <c r="DT1553" s="54"/>
      <c r="DU1553" s="54"/>
      <c r="DV1553" s="54"/>
      <c r="DW1553" s="54"/>
      <c r="DX1553" s="54"/>
      <c r="DY1553" s="54"/>
      <c r="DZ1553" s="54"/>
      <c r="EA1553" s="54"/>
      <c r="EB1553" s="54"/>
      <c r="EC1553" s="54"/>
      <c r="ED1553" s="54"/>
      <c r="EE1553" s="54"/>
      <c r="EF1553" s="54"/>
      <c r="EG1553" s="54"/>
      <c r="EH1553" s="54"/>
      <c r="EI1553" s="54"/>
      <c r="EJ1553" s="54"/>
      <c r="EK1553" s="54"/>
      <c r="EL1553" s="54"/>
      <c r="EM1553" s="54"/>
      <c r="EN1553" s="54"/>
      <c r="EO1553" s="54"/>
      <c r="EP1553" s="54"/>
      <c r="EQ1553" s="54"/>
      <c r="ER1553" s="54"/>
      <c r="ES1553" s="54"/>
      <c r="ET1553" s="54"/>
      <c r="EU1553" s="54"/>
      <c r="EV1553" s="54"/>
      <c r="EW1553" s="54"/>
      <c r="EX1553" s="54"/>
      <c r="EY1553" s="54"/>
      <c r="EZ1553" s="54"/>
      <c r="FA1553" s="54"/>
      <c r="FB1553" s="54"/>
      <c r="FC1553" s="54"/>
      <c r="FD1553" s="54"/>
      <c r="FE1553" s="54"/>
      <c r="FF1553" s="54"/>
      <c r="FG1553" s="54"/>
      <c r="FH1553" s="54"/>
      <c r="FI1553" s="54"/>
      <c r="FJ1553" s="54"/>
      <c r="FK1553" s="54"/>
      <c r="FL1553" s="54"/>
      <c r="FM1553" s="54"/>
      <c r="FN1553" s="54"/>
      <c r="FO1553" s="54"/>
      <c r="FP1553" s="54"/>
      <c r="FQ1553" s="54"/>
      <c r="FR1553" s="54"/>
      <c r="FS1553" s="54"/>
      <c r="FT1553" s="54"/>
      <c r="FU1553" s="54"/>
      <c r="FV1553" s="54"/>
      <c r="FW1553" s="54"/>
      <c r="FX1553" s="54"/>
      <c r="FY1553" s="54"/>
      <c r="FZ1553" s="54"/>
      <c r="GA1553" s="54"/>
      <c r="GB1553" s="54"/>
      <c r="GC1553" s="54"/>
      <c r="GD1553" s="54"/>
      <c r="GE1553" s="54"/>
      <c r="GF1553" s="54"/>
      <c r="GG1553" s="54"/>
      <c r="GH1553" s="54"/>
      <c r="GI1553" s="54"/>
      <c r="GJ1553" s="54"/>
      <c r="GK1553" s="54"/>
      <c r="GL1553" s="54"/>
      <c r="GM1553" s="54"/>
      <c r="GN1553" s="54"/>
      <c r="GO1553" s="54"/>
      <c r="GP1553" s="54"/>
      <c r="GQ1553" s="54"/>
      <c r="GR1553" s="54"/>
      <c r="GS1553" s="54"/>
      <c r="GT1553" s="54"/>
      <c r="GU1553" s="54"/>
      <c r="GV1553" s="54"/>
      <c r="GW1553" s="54"/>
      <c r="GX1553" s="54"/>
      <c r="GY1553" s="54"/>
      <c r="GZ1553" s="54"/>
      <c r="HA1553" s="54"/>
      <c r="HB1553" s="54"/>
      <c r="HC1553" s="54"/>
      <c r="HD1553" s="54"/>
      <c r="HE1553" s="54"/>
      <c r="HF1553" s="54"/>
      <c r="HG1553" s="54"/>
      <c r="HH1553" s="54"/>
      <c r="HI1553" s="54"/>
      <c r="HJ1553" s="54"/>
      <c r="HK1553" s="54"/>
      <c r="HL1553" s="54"/>
      <c r="HM1553" s="54"/>
      <c r="HN1553" s="54"/>
      <c r="HO1553" s="54"/>
      <c r="HP1553" s="54"/>
      <c r="HQ1553" s="54"/>
      <c r="HR1553" s="54"/>
      <c r="HS1553" s="54"/>
      <c r="HT1553" s="54"/>
      <c r="HU1553" s="54"/>
      <c r="HV1553" s="54"/>
      <c r="HW1553" s="54"/>
      <c r="HX1553" s="54"/>
      <c r="HY1553" s="54"/>
      <c r="HZ1553" s="54"/>
      <c r="IA1553" s="54"/>
      <c r="IB1553" s="54"/>
      <c r="IC1553" s="54"/>
      <c r="ID1553" s="54"/>
      <c r="IE1553" s="54"/>
      <c r="IF1553" s="54"/>
      <c r="IG1553" s="54"/>
      <c r="IH1553" s="54"/>
      <c r="II1553" s="54"/>
      <c r="IJ1553" s="54"/>
      <c r="IK1553" s="54"/>
      <c r="IL1553" s="54"/>
      <c r="IM1553" s="54"/>
      <c r="IN1553" s="54"/>
      <c r="IO1553" s="54"/>
      <c r="IP1553" s="54"/>
      <c r="IQ1553" s="54"/>
      <c r="IR1553" s="54"/>
      <c r="IS1553" s="54"/>
      <c r="IT1553" s="54"/>
      <c r="IU1553" s="54"/>
      <c r="IV1553" s="54"/>
      <c r="IW1553" s="54"/>
      <c r="IX1553" s="54"/>
      <c r="IY1553" s="54"/>
      <c r="IZ1553" s="54"/>
      <c r="JA1553" s="16"/>
      <c r="JB1553" s="16"/>
      <c r="JC1553" s="16"/>
      <c r="JD1553" s="16"/>
    </row>
    <row r="1554" spans="1:264" s="6" customFormat="1" x14ac:dyDescent="0.25">
      <c r="A1554" s="55">
        <v>1550</v>
      </c>
      <c r="B1554" s="56">
        <f>ESTUDIANTES!B1554</f>
        <v>0</v>
      </c>
      <c r="C1554" s="56">
        <f>ESTUDIANTES!C1554</f>
        <v>0</v>
      </c>
      <c r="D1554" s="97">
        <f>ESTUDIANTES!D1554</f>
        <v>0</v>
      </c>
      <c r="E1554" s="97"/>
      <c r="F1554" s="97"/>
      <c r="G1554" s="97"/>
      <c r="H1554" s="57">
        <f>ESTUDIANTES!H1554</f>
        <v>0</v>
      </c>
      <c r="I1554" s="54"/>
      <c r="J1554" s="54"/>
      <c r="K1554" s="54"/>
      <c r="L1554" s="54"/>
      <c r="M1554" s="54"/>
      <c r="N1554" s="54"/>
      <c r="O1554" s="54"/>
      <c r="P1554" s="54"/>
      <c r="Q1554" s="54"/>
      <c r="R1554" s="54"/>
      <c r="S1554" s="54"/>
      <c r="T1554" s="54"/>
      <c r="U1554" s="54"/>
      <c r="V1554" s="54"/>
      <c r="W1554" s="54"/>
      <c r="X1554" s="54"/>
      <c r="Y1554" s="54"/>
      <c r="Z1554" s="54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  <c r="AL1554" s="54"/>
      <c r="AM1554" s="54"/>
      <c r="AN1554" s="54"/>
      <c r="AO1554" s="54"/>
      <c r="AP1554" s="54"/>
      <c r="AQ1554" s="54"/>
      <c r="AR1554" s="54"/>
      <c r="AS1554" s="54"/>
      <c r="AT1554" s="54"/>
      <c r="AU1554" s="54"/>
      <c r="AV1554" s="54"/>
      <c r="AW1554" s="54"/>
      <c r="AX1554" s="54"/>
      <c r="AY1554" s="54"/>
      <c r="AZ1554" s="54"/>
      <c r="BA1554" s="54"/>
      <c r="BB1554" s="54"/>
      <c r="BC1554" s="54"/>
      <c r="BD1554" s="54"/>
      <c r="BE1554" s="54"/>
      <c r="BF1554" s="54"/>
      <c r="BG1554" s="54"/>
      <c r="BH1554" s="54"/>
      <c r="BI1554" s="54"/>
      <c r="BJ1554" s="54"/>
      <c r="BK1554" s="54"/>
      <c r="BL1554" s="54"/>
      <c r="BM1554" s="54"/>
      <c r="BN1554" s="54"/>
      <c r="BO1554" s="54"/>
      <c r="BP1554" s="54"/>
      <c r="BQ1554" s="54"/>
      <c r="BR1554" s="54"/>
      <c r="BS1554" s="54"/>
      <c r="BT1554" s="54"/>
      <c r="BU1554" s="54"/>
      <c r="BV1554" s="54"/>
      <c r="BW1554" s="54"/>
      <c r="BX1554" s="54"/>
      <c r="BY1554" s="54"/>
      <c r="BZ1554" s="54"/>
      <c r="CA1554" s="54"/>
      <c r="CB1554" s="54"/>
      <c r="CC1554" s="54"/>
      <c r="CD1554" s="54"/>
      <c r="CE1554" s="54"/>
      <c r="CF1554" s="54"/>
      <c r="CG1554" s="54"/>
      <c r="CH1554" s="54"/>
      <c r="CI1554" s="54"/>
      <c r="CJ1554" s="54"/>
      <c r="CK1554" s="54"/>
      <c r="CL1554" s="54"/>
      <c r="CM1554" s="54"/>
      <c r="CN1554" s="54"/>
      <c r="CO1554" s="54"/>
      <c r="CP1554" s="54"/>
      <c r="CQ1554" s="54"/>
      <c r="CR1554" s="54"/>
      <c r="CS1554" s="54"/>
      <c r="CT1554" s="54"/>
      <c r="CU1554" s="54"/>
      <c r="CV1554" s="54"/>
      <c r="CW1554" s="54"/>
      <c r="CX1554" s="54"/>
      <c r="CY1554" s="54"/>
      <c r="CZ1554" s="54"/>
      <c r="DA1554" s="54"/>
      <c r="DB1554" s="54"/>
      <c r="DC1554" s="54"/>
      <c r="DD1554" s="54"/>
      <c r="DE1554" s="54"/>
      <c r="DF1554" s="54"/>
      <c r="DG1554" s="54"/>
      <c r="DH1554" s="54"/>
      <c r="DI1554" s="54"/>
      <c r="DJ1554" s="54"/>
      <c r="DK1554" s="54"/>
      <c r="DL1554" s="54"/>
      <c r="DM1554" s="54"/>
      <c r="DN1554" s="54"/>
      <c r="DO1554" s="54"/>
      <c r="DP1554" s="54"/>
      <c r="DQ1554" s="54"/>
      <c r="DR1554" s="54"/>
      <c r="DS1554" s="54"/>
      <c r="DT1554" s="54"/>
      <c r="DU1554" s="54"/>
      <c r="DV1554" s="54"/>
      <c r="DW1554" s="54"/>
      <c r="DX1554" s="54"/>
      <c r="DY1554" s="54"/>
      <c r="DZ1554" s="54"/>
      <c r="EA1554" s="54"/>
      <c r="EB1554" s="54"/>
      <c r="EC1554" s="54"/>
      <c r="ED1554" s="54"/>
      <c r="EE1554" s="54"/>
      <c r="EF1554" s="54"/>
      <c r="EG1554" s="54"/>
      <c r="EH1554" s="54"/>
      <c r="EI1554" s="54"/>
      <c r="EJ1554" s="54"/>
      <c r="EK1554" s="54"/>
      <c r="EL1554" s="54"/>
      <c r="EM1554" s="54"/>
      <c r="EN1554" s="54"/>
      <c r="EO1554" s="54"/>
      <c r="EP1554" s="54"/>
      <c r="EQ1554" s="54"/>
      <c r="ER1554" s="54"/>
      <c r="ES1554" s="54"/>
      <c r="ET1554" s="54"/>
      <c r="EU1554" s="54"/>
      <c r="EV1554" s="54"/>
      <c r="EW1554" s="54"/>
      <c r="EX1554" s="54"/>
      <c r="EY1554" s="54"/>
      <c r="EZ1554" s="54"/>
      <c r="FA1554" s="54"/>
      <c r="FB1554" s="54"/>
      <c r="FC1554" s="54"/>
      <c r="FD1554" s="54"/>
      <c r="FE1554" s="54"/>
      <c r="FF1554" s="54"/>
      <c r="FG1554" s="54"/>
      <c r="FH1554" s="54"/>
      <c r="FI1554" s="54"/>
      <c r="FJ1554" s="54"/>
      <c r="FK1554" s="54"/>
      <c r="FL1554" s="54"/>
      <c r="FM1554" s="54"/>
      <c r="FN1554" s="54"/>
      <c r="FO1554" s="54"/>
      <c r="FP1554" s="54"/>
      <c r="FQ1554" s="54"/>
      <c r="FR1554" s="54"/>
      <c r="FS1554" s="54"/>
      <c r="FT1554" s="54"/>
      <c r="FU1554" s="54"/>
      <c r="FV1554" s="54"/>
      <c r="FW1554" s="54"/>
      <c r="FX1554" s="54"/>
      <c r="FY1554" s="54"/>
      <c r="FZ1554" s="54"/>
      <c r="GA1554" s="54"/>
      <c r="GB1554" s="54"/>
      <c r="GC1554" s="54"/>
      <c r="GD1554" s="54"/>
      <c r="GE1554" s="54"/>
      <c r="GF1554" s="54"/>
      <c r="GG1554" s="54"/>
      <c r="GH1554" s="54"/>
      <c r="GI1554" s="54"/>
      <c r="GJ1554" s="54"/>
      <c r="GK1554" s="54"/>
      <c r="GL1554" s="54"/>
      <c r="GM1554" s="54"/>
      <c r="GN1554" s="54"/>
      <c r="GO1554" s="54"/>
      <c r="GP1554" s="54"/>
      <c r="GQ1554" s="54"/>
      <c r="GR1554" s="54"/>
      <c r="GS1554" s="54"/>
      <c r="GT1554" s="54"/>
      <c r="GU1554" s="54"/>
      <c r="GV1554" s="54"/>
      <c r="GW1554" s="54"/>
      <c r="GX1554" s="54"/>
      <c r="GY1554" s="54"/>
      <c r="GZ1554" s="54"/>
      <c r="HA1554" s="54"/>
      <c r="HB1554" s="54"/>
      <c r="HC1554" s="54"/>
      <c r="HD1554" s="54"/>
      <c r="HE1554" s="54"/>
      <c r="HF1554" s="54"/>
      <c r="HG1554" s="54"/>
      <c r="HH1554" s="54"/>
      <c r="HI1554" s="54"/>
      <c r="HJ1554" s="54"/>
      <c r="HK1554" s="54"/>
      <c r="HL1554" s="54"/>
      <c r="HM1554" s="54"/>
      <c r="HN1554" s="54"/>
      <c r="HO1554" s="54"/>
      <c r="HP1554" s="54"/>
      <c r="HQ1554" s="54"/>
      <c r="HR1554" s="54"/>
      <c r="HS1554" s="54"/>
      <c r="HT1554" s="54"/>
      <c r="HU1554" s="54"/>
      <c r="HV1554" s="54"/>
      <c r="HW1554" s="54"/>
      <c r="HX1554" s="54"/>
      <c r="HY1554" s="54"/>
      <c r="HZ1554" s="54"/>
      <c r="IA1554" s="54"/>
      <c r="IB1554" s="54"/>
      <c r="IC1554" s="54"/>
      <c r="ID1554" s="54"/>
      <c r="IE1554" s="54"/>
      <c r="IF1554" s="54"/>
      <c r="IG1554" s="54"/>
      <c r="IH1554" s="54"/>
      <c r="II1554" s="54"/>
      <c r="IJ1554" s="54"/>
      <c r="IK1554" s="54"/>
      <c r="IL1554" s="54"/>
      <c r="IM1554" s="54"/>
      <c r="IN1554" s="54"/>
      <c r="IO1554" s="54"/>
      <c r="IP1554" s="54"/>
      <c r="IQ1554" s="54"/>
      <c r="IR1554" s="54"/>
      <c r="IS1554" s="54"/>
      <c r="IT1554" s="54"/>
      <c r="IU1554" s="54"/>
      <c r="IV1554" s="54"/>
      <c r="IW1554" s="54"/>
      <c r="IX1554" s="54"/>
      <c r="IY1554" s="54"/>
      <c r="IZ1554" s="54"/>
      <c r="JA1554" s="16"/>
      <c r="JB1554" s="16"/>
      <c r="JC1554" s="16"/>
      <c r="JD1554" s="16"/>
    </row>
    <row r="1555" spans="1:264" s="6" customFormat="1" x14ac:dyDescent="0.25">
      <c r="A1555" s="55">
        <v>1551</v>
      </c>
      <c r="B1555" s="56">
        <f>ESTUDIANTES!B1555</f>
        <v>0</v>
      </c>
      <c r="C1555" s="56">
        <f>ESTUDIANTES!C1555</f>
        <v>0</v>
      </c>
      <c r="D1555" s="97">
        <f>ESTUDIANTES!D1555</f>
        <v>0</v>
      </c>
      <c r="E1555" s="97"/>
      <c r="F1555" s="97"/>
      <c r="G1555" s="97"/>
      <c r="H1555" s="57">
        <f>ESTUDIANTES!H1555</f>
        <v>0</v>
      </c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  <c r="S1555" s="54"/>
      <c r="T1555" s="54"/>
      <c r="U1555" s="54"/>
      <c r="V1555" s="54"/>
      <c r="W1555" s="54"/>
      <c r="X1555" s="54"/>
      <c r="Y1555" s="54"/>
      <c r="Z1555" s="54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  <c r="AL1555" s="54"/>
      <c r="AM1555" s="54"/>
      <c r="AN1555" s="54"/>
      <c r="AO1555" s="54"/>
      <c r="AP1555" s="54"/>
      <c r="AQ1555" s="54"/>
      <c r="AR1555" s="54"/>
      <c r="AS1555" s="54"/>
      <c r="AT1555" s="54"/>
      <c r="AU1555" s="54"/>
      <c r="AV1555" s="54"/>
      <c r="AW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4"/>
      <c r="BI1555" s="54"/>
      <c r="BJ1555" s="54"/>
      <c r="BK1555" s="54"/>
      <c r="BL1555" s="54"/>
      <c r="BM1555" s="54"/>
      <c r="BN1555" s="54"/>
      <c r="BO1555" s="54"/>
      <c r="BP1555" s="54"/>
      <c r="BQ1555" s="54"/>
      <c r="BR1555" s="54"/>
      <c r="BS1555" s="54"/>
      <c r="BT1555" s="54"/>
      <c r="BU1555" s="54"/>
      <c r="BV1555" s="54"/>
      <c r="BW1555" s="54"/>
      <c r="BX1555" s="54"/>
      <c r="BY1555" s="54"/>
      <c r="BZ1555" s="54"/>
      <c r="CA1555" s="54"/>
      <c r="CB1555" s="54"/>
      <c r="CC1555" s="54"/>
      <c r="CD1555" s="54"/>
      <c r="CE1555" s="54"/>
      <c r="CF1555" s="54"/>
      <c r="CG1555" s="54"/>
      <c r="CH1555" s="54"/>
      <c r="CI1555" s="54"/>
      <c r="CJ1555" s="54"/>
      <c r="CK1555" s="54"/>
      <c r="CL1555" s="54"/>
      <c r="CM1555" s="54"/>
      <c r="CN1555" s="54"/>
      <c r="CO1555" s="54"/>
      <c r="CP1555" s="54"/>
      <c r="CQ1555" s="54"/>
      <c r="CR1555" s="54"/>
      <c r="CS1555" s="54"/>
      <c r="CT1555" s="54"/>
      <c r="CU1555" s="54"/>
      <c r="CV1555" s="54"/>
      <c r="CW1555" s="54"/>
      <c r="CX1555" s="54"/>
      <c r="CY1555" s="54"/>
      <c r="CZ1555" s="54"/>
      <c r="DA1555" s="54"/>
      <c r="DB1555" s="54"/>
      <c r="DC1555" s="54"/>
      <c r="DD1555" s="54"/>
      <c r="DE1555" s="54"/>
      <c r="DF1555" s="54"/>
      <c r="DG1555" s="54"/>
      <c r="DH1555" s="54"/>
      <c r="DI1555" s="54"/>
      <c r="DJ1555" s="54"/>
      <c r="DK1555" s="54"/>
      <c r="DL1555" s="54"/>
      <c r="DM1555" s="54"/>
      <c r="DN1555" s="54"/>
      <c r="DO1555" s="54"/>
      <c r="DP1555" s="54"/>
      <c r="DQ1555" s="54"/>
      <c r="DR1555" s="54"/>
      <c r="DS1555" s="54"/>
      <c r="DT1555" s="54"/>
      <c r="DU1555" s="54"/>
      <c r="DV1555" s="54"/>
      <c r="DW1555" s="54"/>
      <c r="DX1555" s="54"/>
      <c r="DY1555" s="54"/>
      <c r="DZ1555" s="54"/>
      <c r="EA1555" s="54"/>
      <c r="EB1555" s="54"/>
      <c r="EC1555" s="54"/>
      <c r="ED1555" s="54"/>
      <c r="EE1555" s="54"/>
      <c r="EF1555" s="54"/>
      <c r="EG1555" s="54"/>
      <c r="EH1555" s="54"/>
      <c r="EI1555" s="54"/>
      <c r="EJ1555" s="54"/>
      <c r="EK1555" s="54"/>
      <c r="EL1555" s="54"/>
      <c r="EM1555" s="54"/>
      <c r="EN1555" s="54"/>
      <c r="EO1555" s="54"/>
      <c r="EP1555" s="54"/>
      <c r="EQ1555" s="54"/>
      <c r="ER1555" s="54"/>
      <c r="ES1555" s="54"/>
      <c r="ET1555" s="54"/>
      <c r="EU1555" s="54"/>
      <c r="EV1555" s="54"/>
      <c r="EW1555" s="54"/>
      <c r="EX1555" s="54"/>
      <c r="EY1555" s="54"/>
      <c r="EZ1555" s="54"/>
      <c r="FA1555" s="54"/>
      <c r="FB1555" s="54"/>
      <c r="FC1555" s="54"/>
      <c r="FD1555" s="54"/>
      <c r="FE1555" s="54"/>
      <c r="FF1555" s="54"/>
      <c r="FG1555" s="54"/>
      <c r="FH1555" s="54"/>
      <c r="FI1555" s="54"/>
      <c r="FJ1555" s="54"/>
      <c r="FK1555" s="54"/>
      <c r="FL1555" s="54"/>
      <c r="FM1555" s="54"/>
      <c r="FN1555" s="54"/>
      <c r="FO1555" s="54"/>
      <c r="FP1555" s="54"/>
      <c r="FQ1555" s="54"/>
      <c r="FR1555" s="54"/>
      <c r="FS1555" s="54"/>
      <c r="FT1555" s="54"/>
      <c r="FU1555" s="54"/>
      <c r="FV1555" s="54"/>
      <c r="FW1555" s="54"/>
      <c r="FX1555" s="54"/>
      <c r="FY1555" s="54"/>
      <c r="FZ1555" s="54"/>
      <c r="GA1555" s="54"/>
      <c r="GB1555" s="54"/>
      <c r="GC1555" s="54"/>
      <c r="GD1555" s="54"/>
      <c r="GE1555" s="54"/>
      <c r="GF1555" s="54"/>
      <c r="GG1555" s="54"/>
      <c r="GH1555" s="54"/>
      <c r="GI1555" s="54"/>
      <c r="GJ1555" s="54"/>
      <c r="GK1555" s="54"/>
      <c r="GL1555" s="54"/>
      <c r="GM1555" s="54"/>
      <c r="GN1555" s="54"/>
      <c r="GO1555" s="54"/>
      <c r="GP1555" s="54"/>
      <c r="GQ1555" s="54"/>
      <c r="GR1555" s="54"/>
      <c r="GS1555" s="54"/>
      <c r="GT1555" s="54"/>
      <c r="GU1555" s="54"/>
      <c r="GV1555" s="54"/>
      <c r="GW1555" s="54"/>
      <c r="GX1555" s="54"/>
      <c r="GY1555" s="54"/>
      <c r="GZ1555" s="54"/>
      <c r="HA1555" s="54"/>
      <c r="HB1555" s="54"/>
      <c r="HC1555" s="54"/>
      <c r="HD1555" s="54"/>
      <c r="HE1555" s="54"/>
      <c r="HF1555" s="54"/>
      <c r="HG1555" s="54"/>
      <c r="HH1555" s="54"/>
      <c r="HI1555" s="54"/>
      <c r="HJ1555" s="54"/>
      <c r="HK1555" s="54"/>
      <c r="HL1555" s="54"/>
      <c r="HM1555" s="54"/>
      <c r="HN1555" s="54"/>
      <c r="HO1555" s="54"/>
      <c r="HP1555" s="54"/>
      <c r="HQ1555" s="54"/>
      <c r="HR1555" s="54"/>
      <c r="HS1555" s="54"/>
      <c r="HT1555" s="54"/>
      <c r="HU1555" s="54"/>
      <c r="HV1555" s="54"/>
      <c r="HW1555" s="54"/>
      <c r="HX1555" s="54"/>
      <c r="HY1555" s="54"/>
      <c r="HZ1555" s="54"/>
      <c r="IA1555" s="54"/>
      <c r="IB1555" s="54"/>
      <c r="IC1555" s="54"/>
      <c r="ID1555" s="54"/>
      <c r="IE1555" s="54"/>
      <c r="IF1555" s="54"/>
      <c r="IG1555" s="54"/>
      <c r="IH1555" s="54"/>
      <c r="II1555" s="54"/>
      <c r="IJ1555" s="54"/>
      <c r="IK1555" s="54"/>
      <c r="IL1555" s="54"/>
      <c r="IM1555" s="54"/>
      <c r="IN1555" s="54"/>
      <c r="IO1555" s="54"/>
      <c r="IP1555" s="54"/>
      <c r="IQ1555" s="54"/>
      <c r="IR1555" s="54"/>
      <c r="IS1555" s="54"/>
      <c r="IT1555" s="54"/>
      <c r="IU1555" s="54"/>
      <c r="IV1555" s="54"/>
      <c r="IW1555" s="54"/>
      <c r="IX1555" s="54"/>
      <c r="IY1555" s="54"/>
      <c r="IZ1555" s="54"/>
      <c r="JA1555" s="16"/>
      <c r="JB1555" s="16"/>
      <c r="JC1555" s="16"/>
      <c r="JD1555" s="16"/>
    </row>
    <row r="1556" spans="1:264" s="6" customFormat="1" x14ac:dyDescent="0.25">
      <c r="A1556" s="55">
        <v>1552</v>
      </c>
      <c r="B1556" s="56">
        <f>ESTUDIANTES!B1556</f>
        <v>0</v>
      </c>
      <c r="C1556" s="56">
        <f>ESTUDIANTES!C1556</f>
        <v>0</v>
      </c>
      <c r="D1556" s="97">
        <f>ESTUDIANTES!D1556</f>
        <v>0</v>
      </c>
      <c r="E1556" s="97"/>
      <c r="F1556" s="97"/>
      <c r="G1556" s="97"/>
      <c r="H1556" s="57">
        <f>ESTUDIANTES!H1556</f>
        <v>0</v>
      </c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  <c r="S1556" s="54"/>
      <c r="T1556" s="54"/>
      <c r="U1556" s="54"/>
      <c r="V1556" s="54"/>
      <c r="W1556" s="54"/>
      <c r="X1556" s="54"/>
      <c r="Y1556" s="54"/>
      <c r="Z1556" s="54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  <c r="AL1556" s="54"/>
      <c r="AM1556" s="54"/>
      <c r="AN1556" s="54"/>
      <c r="AO1556" s="54"/>
      <c r="AP1556" s="54"/>
      <c r="AQ1556" s="54"/>
      <c r="AR1556" s="54"/>
      <c r="AS1556" s="54"/>
      <c r="AT1556" s="54"/>
      <c r="AU1556" s="54"/>
      <c r="AV1556" s="54"/>
      <c r="AW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4"/>
      <c r="BI1556" s="54"/>
      <c r="BJ1556" s="54"/>
      <c r="BK1556" s="54"/>
      <c r="BL1556" s="54"/>
      <c r="BM1556" s="54"/>
      <c r="BN1556" s="54"/>
      <c r="BO1556" s="54"/>
      <c r="BP1556" s="54"/>
      <c r="BQ1556" s="54"/>
      <c r="BR1556" s="54"/>
      <c r="BS1556" s="54"/>
      <c r="BT1556" s="54"/>
      <c r="BU1556" s="54"/>
      <c r="BV1556" s="54"/>
      <c r="BW1556" s="54"/>
      <c r="BX1556" s="54"/>
      <c r="BY1556" s="54"/>
      <c r="BZ1556" s="54"/>
      <c r="CA1556" s="54"/>
      <c r="CB1556" s="54"/>
      <c r="CC1556" s="54"/>
      <c r="CD1556" s="54"/>
      <c r="CE1556" s="54"/>
      <c r="CF1556" s="54"/>
      <c r="CG1556" s="54"/>
      <c r="CH1556" s="54"/>
      <c r="CI1556" s="54"/>
      <c r="CJ1556" s="54"/>
      <c r="CK1556" s="54"/>
      <c r="CL1556" s="54"/>
      <c r="CM1556" s="54"/>
      <c r="CN1556" s="54"/>
      <c r="CO1556" s="54"/>
      <c r="CP1556" s="54"/>
      <c r="CQ1556" s="54"/>
      <c r="CR1556" s="54"/>
      <c r="CS1556" s="54"/>
      <c r="CT1556" s="54"/>
      <c r="CU1556" s="54"/>
      <c r="CV1556" s="54"/>
      <c r="CW1556" s="54"/>
      <c r="CX1556" s="54"/>
      <c r="CY1556" s="54"/>
      <c r="CZ1556" s="54"/>
      <c r="DA1556" s="54"/>
      <c r="DB1556" s="54"/>
      <c r="DC1556" s="54"/>
      <c r="DD1556" s="54"/>
      <c r="DE1556" s="54"/>
      <c r="DF1556" s="54"/>
      <c r="DG1556" s="54"/>
      <c r="DH1556" s="54"/>
      <c r="DI1556" s="54"/>
      <c r="DJ1556" s="54"/>
      <c r="DK1556" s="54"/>
      <c r="DL1556" s="54"/>
      <c r="DM1556" s="54"/>
      <c r="DN1556" s="54"/>
      <c r="DO1556" s="54"/>
      <c r="DP1556" s="54"/>
      <c r="DQ1556" s="54"/>
      <c r="DR1556" s="54"/>
      <c r="DS1556" s="54"/>
      <c r="DT1556" s="54"/>
      <c r="DU1556" s="54"/>
      <c r="DV1556" s="54"/>
      <c r="DW1556" s="54"/>
      <c r="DX1556" s="54"/>
      <c r="DY1556" s="54"/>
      <c r="DZ1556" s="54"/>
      <c r="EA1556" s="54"/>
      <c r="EB1556" s="54"/>
      <c r="EC1556" s="54"/>
      <c r="ED1556" s="54"/>
      <c r="EE1556" s="54"/>
      <c r="EF1556" s="54"/>
      <c r="EG1556" s="54"/>
      <c r="EH1556" s="54"/>
      <c r="EI1556" s="54"/>
      <c r="EJ1556" s="54"/>
      <c r="EK1556" s="54"/>
      <c r="EL1556" s="54"/>
      <c r="EM1556" s="54"/>
      <c r="EN1556" s="54"/>
      <c r="EO1556" s="54"/>
      <c r="EP1556" s="54"/>
      <c r="EQ1556" s="54"/>
      <c r="ER1556" s="54"/>
      <c r="ES1556" s="54"/>
      <c r="ET1556" s="54"/>
      <c r="EU1556" s="54"/>
      <c r="EV1556" s="54"/>
      <c r="EW1556" s="54"/>
      <c r="EX1556" s="54"/>
      <c r="EY1556" s="54"/>
      <c r="EZ1556" s="54"/>
      <c r="FA1556" s="54"/>
      <c r="FB1556" s="54"/>
      <c r="FC1556" s="54"/>
      <c r="FD1556" s="54"/>
      <c r="FE1556" s="54"/>
      <c r="FF1556" s="54"/>
      <c r="FG1556" s="54"/>
      <c r="FH1556" s="54"/>
      <c r="FI1556" s="54"/>
      <c r="FJ1556" s="54"/>
      <c r="FK1556" s="54"/>
      <c r="FL1556" s="54"/>
      <c r="FM1556" s="54"/>
      <c r="FN1556" s="54"/>
      <c r="FO1556" s="54"/>
      <c r="FP1556" s="54"/>
      <c r="FQ1556" s="54"/>
      <c r="FR1556" s="54"/>
      <c r="FS1556" s="54"/>
      <c r="FT1556" s="54"/>
      <c r="FU1556" s="54"/>
      <c r="FV1556" s="54"/>
      <c r="FW1556" s="54"/>
      <c r="FX1556" s="54"/>
      <c r="FY1556" s="54"/>
      <c r="FZ1556" s="54"/>
      <c r="GA1556" s="54"/>
      <c r="GB1556" s="54"/>
      <c r="GC1556" s="54"/>
      <c r="GD1556" s="54"/>
      <c r="GE1556" s="54"/>
      <c r="GF1556" s="54"/>
      <c r="GG1556" s="54"/>
      <c r="GH1556" s="54"/>
      <c r="GI1556" s="54"/>
      <c r="GJ1556" s="54"/>
      <c r="GK1556" s="54"/>
      <c r="GL1556" s="54"/>
      <c r="GM1556" s="54"/>
      <c r="GN1556" s="54"/>
      <c r="GO1556" s="54"/>
      <c r="GP1556" s="54"/>
      <c r="GQ1556" s="54"/>
      <c r="GR1556" s="54"/>
      <c r="GS1556" s="54"/>
      <c r="GT1556" s="54"/>
      <c r="GU1556" s="54"/>
      <c r="GV1556" s="54"/>
      <c r="GW1556" s="54"/>
      <c r="GX1556" s="54"/>
      <c r="GY1556" s="54"/>
      <c r="GZ1556" s="54"/>
      <c r="HA1556" s="54"/>
      <c r="HB1556" s="54"/>
      <c r="HC1556" s="54"/>
      <c r="HD1556" s="54"/>
      <c r="HE1556" s="54"/>
      <c r="HF1556" s="54"/>
      <c r="HG1556" s="54"/>
      <c r="HH1556" s="54"/>
      <c r="HI1556" s="54"/>
      <c r="HJ1556" s="54"/>
      <c r="HK1556" s="54"/>
      <c r="HL1556" s="54"/>
      <c r="HM1556" s="54"/>
      <c r="HN1556" s="54"/>
      <c r="HO1556" s="54"/>
      <c r="HP1556" s="54"/>
      <c r="HQ1556" s="54"/>
      <c r="HR1556" s="54"/>
      <c r="HS1556" s="54"/>
      <c r="HT1556" s="54"/>
      <c r="HU1556" s="54"/>
      <c r="HV1556" s="54"/>
      <c r="HW1556" s="54"/>
      <c r="HX1556" s="54"/>
      <c r="HY1556" s="54"/>
      <c r="HZ1556" s="54"/>
      <c r="IA1556" s="54"/>
      <c r="IB1556" s="54"/>
      <c r="IC1556" s="54"/>
      <c r="ID1556" s="54"/>
      <c r="IE1556" s="54"/>
      <c r="IF1556" s="54"/>
      <c r="IG1556" s="54"/>
      <c r="IH1556" s="54"/>
      <c r="II1556" s="54"/>
      <c r="IJ1556" s="54"/>
      <c r="IK1556" s="54"/>
      <c r="IL1556" s="54"/>
      <c r="IM1556" s="54"/>
      <c r="IN1556" s="54"/>
      <c r="IO1556" s="54"/>
      <c r="IP1556" s="54"/>
      <c r="IQ1556" s="54"/>
      <c r="IR1556" s="54"/>
      <c r="IS1556" s="54"/>
      <c r="IT1556" s="54"/>
      <c r="IU1556" s="54"/>
      <c r="IV1556" s="54"/>
      <c r="IW1556" s="54"/>
      <c r="IX1556" s="54"/>
      <c r="IY1556" s="54"/>
      <c r="IZ1556" s="54"/>
      <c r="JA1556" s="16"/>
      <c r="JB1556" s="16"/>
      <c r="JC1556" s="16"/>
      <c r="JD1556" s="16"/>
    </row>
    <row r="1557" spans="1:264" s="6" customFormat="1" x14ac:dyDescent="0.25">
      <c r="A1557" s="55">
        <v>1553</v>
      </c>
      <c r="B1557" s="56">
        <f>ESTUDIANTES!B1557</f>
        <v>0</v>
      </c>
      <c r="C1557" s="56">
        <f>ESTUDIANTES!C1557</f>
        <v>0</v>
      </c>
      <c r="D1557" s="97">
        <f>ESTUDIANTES!D1557</f>
        <v>0</v>
      </c>
      <c r="E1557" s="97"/>
      <c r="F1557" s="97"/>
      <c r="G1557" s="97"/>
      <c r="H1557" s="57">
        <f>ESTUDIANTES!H1557</f>
        <v>0</v>
      </c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54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  <c r="AL1557" s="54"/>
      <c r="AM1557" s="54"/>
      <c r="AN1557" s="54"/>
      <c r="AO1557" s="54"/>
      <c r="AP1557" s="54"/>
      <c r="AQ1557" s="54"/>
      <c r="AR1557" s="54"/>
      <c r="AS1557" s="54"/>
      <c r="AT1557" s="54"/>
      <c r="AU1557" s="54"/>
      <c r="AV1557" s="54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  <c r="BM1557" s="54"/>
      <c r="BN1557" s="54"/>
      <c r="BO1557" s="54"/>
      <c r="BP1557" s="54"/>
      <c r="BQ1557" s="54"/>
      <c r="BR1557" s="54"/>
      <c r="BS1557" s="54"/>
      <c r="BT1557" s="54"/>
      <c r="BU1557" s="54"/>
      <c r="BV1557" s="54"/>
      <c r="BW1557" s="54"/>
      <c r="BX1557" s="54"/>
      <c r="BY1557" s="54"/>
      <c r="BZ1557" s="54"/>
      <c r="CA1557" s="54"/>
      <c r="CB1557" s="54"/>
      <c r="CC1557" s="54"/>
      <c r="CD1557" s="54"/>
      <c r="CE1557" s="54"/>
      <c r="CF1557" s="54"/>
      <c r="CG1557" s="54"/>
      <c r="CH1557" s="54"/>
      <c r="CI1557" s="54"/>
      <c r="CJ1557" s="54"/>
      <c r="CK1557" s="54"/>
      <c r="CL1557" s="54"/>
      <c r="CM1557" s="54"/>
      <c r="CN1557" s="54"/>
      <c r="CO1557" s="54"/>
      <c r="CP1557" s="54"/>
      <c r="CQ1557" s="54"/>
      <c r="CR1557" s="54"/>
      <c r="CS1557" s="54"/>
      <c r="CT1557" s="54"/>
      <c r="CU1557" s="54"/>
      <c r="CV1557" s="54"/>
      <c r="CW1557" s="54"/>
      <c r="CX1557" s="54"/>
      <c r="CY1557" s="54"/>
      <c r="CZ1557" s="54"/>
      <c r="DA1557" s="54"/>
      <c r="DB1557" s="54"/>
      <c r="DC1557" s="54"/>
      <c r="DD1557" s="54"/>
      <c r="DE1557" s="54"/>
      <c r="DF1557" s="54"/>
      <c r="DG1557" s="54"/>
      <c r="DH1557" s="54"/>
      <c r="DI1557" s="54"/>
      <c r="DJ1557" s="54"/>
      <c r="DK1557" s="54"/>
      <c r="DL1557" s="54"/>
      <c r="DM1557" s="54"/>
      <c r="DN1557" s="54"/>
      <c r="DO1557" s="54"/>
      <c r="DP1557" s="54"/>
      <c r="DQ1557" s="54"/>
      <c r="DR1557" s="54"/>
      <c r="DS1557" s="54"/>
      <c r="DT1557" s="54"/>
      <c r="DU1557" s="54"/>
      <c r="DV1557" s="54"/>
      <c r="DW1557" s="54"/>
      <c r="DX1557" s="54"/>
      <c r="DY1557" s="54"/>
      <c r="DZ1557" s="54"/>
      <c r="EA1557" s="54"/>
      <c r="EB1557" s="54"/>
      <c r="EC1557" s="54"/>
      <c r="ED1557" s="54"/>
      <c r="EE1557" s="54"/>
      <c r="EF1557" s="54"/>
      <c r="EG1557" s="54"/>
      <c r="EH1557" s="54"/>
      <c r="EI1557" s="54"/>
      <c r="EJ1557" s="54"/>
      <c r="EK1557" s="54"/>
      <c r="EL1557" s="54"/>
      <c r="EM1557" s="54"/>
      <c r="EN1557" s="54"/>
      <c r="EO1557" s="54"/>
      <c r="EP1557" s="54"/>
      <c r="EQ1557" s="54"/>
      <c r="ER1557" s="54"/>
      <c r="ES1557" s="54"/>
      <c r="ET1557" s="54"/>
      <c r="EU1557" s="54"/>
      <c r="EV1557" s="54"/>
      <c r="EW1557" s="54"/>
      <c r="EX1557" s="54"/>
      <c r="EY1557" s="54"/>
      <c r="EZ1557" s="54"/>
      <c r="FA1557" s="54"/>
      <c r="FB1557" s="54"/>
      <c r="FC1557" s="54"/>
      <c r="FD1557" s="54"/>
      <c r="FE1557" s="54"/>
      <c r="FF1557" s="54"/>
      <c r="FG1557" s="54"/>
      <c r="FH1557" s="54"/>
      <c r="FI1557" s="54"/>
      <c r="FJ1557" s="54"/>
      <c r="FK1557" s="54"/>
      <c r="FL1557" s="54"/>
      <c r="FM1557" s="54"/>
      <c r="FN1557" s="54"/>
      <c r="FO1557" s="54"/>
      <c r="FP1557" s="54"/>
      <c r="FQ1557" s="54"/>
      <c r="FR1557" s="54"/>
      <c r="FS1557" s="54"/>
      <c r="FT1557" s="54"/>
      <c r="FU1557" s="54"/>
      <c r="FV1557" s="54"/>
      <c r="FW1557" s="54"/>
      <c r="FX1557" s="54"/>
      <c r="FY1557" s="54"/>
      <c r="FZ1557" s="54"/>
      <c r="GA1557" s="54"/>
      <c r="GB1557" s="54"/>
      <c r="GC1557" s="54"/>
      <c r="GD1557" s="54"/>
      <c r="GE1557" s="54"/>
      <c r="GF1557" s="54"/>
      <c r="GG1557" s="54"/>
      <c r="GH1557" s="54"/>
      <c r="GI1557" s="54"/>
      <c r="GJ1557" s="54"/>
      <c r="GK1557" s="54"/>
      <c r="GL1557" s="54"/>
      <c r="GM1557" s="54"/>
      <c r="GN1557" s="54"/>
      <c r="GO1557" s="54"/>
      <c r="GP1557" s="54"/>
      <c r="GQ1557" s="54"/>
      <c r="GR1557" s="54"/>
      <c r="GS1557" s="54"/>
      <c r="GT1557" s="54"/>
      <c r="GU1557" s="54"/>
      <c r="GV1557" s="54"/>
      <c r="GW1557" s="54"/>
      <c r="GX1557" s="54"/>
      <c r="GY1557" s="54"/>
      <c r="GZ1557" s="54"/>
      <c r="HA1557" s="54"/>
      <c r="HB1557" s="54"/>
      <c r="HC1557" s="54"/>
      <c r="HD1557" s="54"/>
      <c r="HE1557" s="54"/>
      <c r="HF1557" s="54"/>
      <c r="HG1557" s="54"/>
      <c r="HH1557" s="54"/>
      <c r="HI1557" s="54"/>
      <c r="HJ1557" s="54"/>
      <c r="HK1557" s="54"/>
      <c r="HL1557" s="54"/>
      <c r="HM1557" s="54"/>
      <c r="HN1557" s="54"/>
      <c r="HO1557" s="54"/>
      <c r="HP1557" s="54"/>
      <c r="HQ1557" s="54"/>
      <c r="HR1557" s="54"/>
      <c r="HS1557" s="54"/>
      <c r="HT1557" s="54"/>
      <c r="HU1557" s="54"/>
      <c r="HV1557" s="54"/>
      <c r="HW1557" s="54"/>
      <c r="HX1557" s="54"/>
      <c r="HY1557" s="54"/>
      <c r="HZ1557" s="54"/>
      <c r="IA1557" s="54"/>
      <c r="IB1557" s="54"/>
      <c r="IC1557" s="54"/>
      <c r="ID1557" s="54"/>
      <c r="IE1557" s="54"/>
      <c r="IF1557" s="54"/>
      <c r="IG1557" s="54"/>
      <c r="IH1557" s="54"/>
      <c r="II1557" s="54"/>
      <c r="IJ1557" s="54"/>
      <c r="IK1557" s="54"/>
      <c r="IL1557" s="54"/>
      <c r="IM1557" s="54"/>
      <c r="IN1557" s="54"/>
      <c r="IO1557" s="54"/>
      <c r="IP1557" s="54"/>
      <c r="IQ1557" s="54"/>
      <c r="IR1557" s="54"/>
      <c r="IS1557" s="54"/>
      <c r="IT1557" s="54"/>
      <c r="IU1557" s="54"/>
      <c r="IV1557" s="54"/>
      <c r="IW1557" s="54"/>
      <c r="IX1557" s="54"/>
      <c r="IY1557" s="54"/>
      <c r="IZ1557" s="54"/>
      <c r="JA1557" s="16"/>
      <c r="JB1557" s="16"/>
      <c r="JC1557" s="16"/>
      <c r="JD1557" s="16"/>
    </row>
    <row r="1558" spans="1:264" s="6" customFormat="1" x14ac:dyDescent="0.25">
      <c r="A1558" s="55">
        <v>1554</v>
      </c>
      <c r="B1558" s="56">
        <f>ESTUDIANTES!B1558</f>
        <v>0</v>
      </c>
      <c r="C1558" s="56">
        <f>ESTUDIANTES!C1558</f>
        <v>0</v>
      </c>
      <c r="D1558" s="97">
        <f>ESTUDIANTES!D1558</f>
        <v>0</v>
      </c>
      <c r="E1558" s="97"/>
      <c r="F1558" s="97"/>
      <c r="G1558" s="97"/>
      <c r="H1558" s="57">
        <f>ESTUDIANTES!H1558</f>
        <v>0</v>
      </c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54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  <c r="AL1558" s="54"/>
      <c r="AM1558" s="54"/>
      <c r="AN1558" s="54"/>
      <c r="AO1558" s="54"/>
      <c r="AP1558" s="54"/>
      <c r="AQ1558" s="54"/>
      <c r="AR1558" s="54"/>
      <c r="AS1558" s="54"/>
      <c r="AT1558" s="54"/>
      <c r="AU1558" s="54"/>
      <c r="AV1558" s="54"/>
      <c r="AW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4"/>
      <c r="BI1558" s="54"/>
      <c r="BJ1558" s="54"/>
      <c r="BK1558" s="54"/>
      <c r="BL1558" s="54"/>
      <c r="BM1558" s="54"/>
      <c r="BN1558" s="54"/>
      <c r="BO1558" s="54"/>
      <c r="BP1558" s="54"/>
      <c r="BQ1558" s="54"/>
      <c r="BR1558" s="54"/>
      <c r="BS1558" s="54"/>
      <c r="BT1558" s="54"/>
      <c r="BU1558" s="54"/>
      <c r="BV1558" s="54"/>
      <c r="BW1558" s="54"/>
      <c r="BX1558" s="54"/>
      <c r="BY1558" s="54"/>
      <c r="BZ1558" s="54"/>
      <c r="CA1558" s="54"/>
      <c r="CB1558" s="54"/>
      <c r="CC1558" s="54"/>
      <c r="CD1558" s="54"/>
      <c r="CE1558" s="54"/>
      <c r="CF1558" s="54"/>
      <c r="CG1558" s="54"/>
      <c r="CH1558" s="54"/>
      <c r="CI1558" s="54"/>
      <c r="CJ1558" s="54"/>
      <c r="CK1558" s="54"/>
      <c r="CL1558" s="54"/>
      <c r="CM1558" s="54"/>
      <c r="CN1558" s="54"/>
      <c r="CO1558" s="54"/>
      <c r="CP1558" s="54"/>
      <c r="CQ1558" s="54"/>
      <c r="CR1558" s="54"/>
      <c r="CS1558" s="54"/>
      <c r="CT1558" s="54"/>
      <c r="CU1558" s="54"/>
      <c r="CV1558" s="54"/>
      <c r="CW1558" s="54"/>
      <c r="CX1558" s="54"/>
      <c r="CY1558" s="54"/>
      <c r="CZ1558" s="54"/>
      <c r="DA1558" s="54"/>
      <c r="DB1558" s="54"/>
      <c r="DC1558" s="54"/>
      <c r="DD1558" s="54"/>
      <c r="DE1558" s="54"/>
      <c r="DF1558" s="54"/>
      <c r="DG1558" s="54"/>
      <c r="DH1558" s="54"/>
      <c r="DI1558" s="54"/>
      <c r="DJ1558" s="54"/>
      <c r="DK1558" s="54"/>
      <c r="DL1558" s="54"/>
      <c r="DM1558" s="54"/>
      <c r="DN1558" s="54"/>
      <c r="DO1558" s="54"/>
      <c r="DP1558" s="54"/>
      <c r="DQ1558" s="54"/>
      <c r="DR1558" s="54"/>
      <c r="DS1558" s="54"/>
      <c r="DT1558" s="54"/>
      <c r="DU1558" s="54"/>
      <c r="DV1558" s="54"/>
      <c r="DW1558" s="54"/>
      <c r="DX1558" s="54"/>
      <c r="DY1558" s="54"/>
      <c r="DZ1558" s="54"/>
      <c r="EA1558" s="54"/>
      <c r="EB1558" s="54"/>
      <c r="EC1558" s="54"/>
      <c r="ED1558" s="54"/>
      <c r="EE1558" s="54"/>
      <c r="EF1558" s="54"/>
      <c r="EG1558" s="54"/>
      <c r="EH1558" s="54"/>
      <c r="EI1558" s="54"/>
      <c r="EJ1558" s="54"/>
      <c r="EK1558" s="54"/>
      <c r="EL1558" s="54"/>
      <c r="EM1558" s="54"/>
      <c r="EN1558" s="54"/>
      <c r="EO1558" s="54"/>
      <c r="EP1558" s="54"/>
      <c r="EQ1558" s="54"/>
      <c r="ER1558" s="54"/>
      <c r="ES1558" s="54"/>
      <c r="ET1558" s="54"/>
      <c r="EU1558" s="54"/>
      <c r="EV1558" s="54"/>
      <c r="EW1558" s="54"/>
      <c r="EX1558" s="54"/>
      <c r="EY1558" s="54"/>
      <c r="EZ1558" s="54"/>
      <c r="FA1558" s="54"/>
      <c r="FB1558" s="54"/>
      <c r="FC1558" s="54"/>
      <c r="FD1558" s="54"/>
      <c r="FE1558" s="54"/>
      <c r="FF1558" s="54"/>
      <c r="FG1558" s="54"/>
      <c r="FH1558" s="54"/>
      <c r="FI1558" s="54"/>
      <c r="FJ1558" s="54"/>
      <c r="FK1558" s="54"/>
      <c r="FL1558" s="54"/>
      <c r="FM1558" s="54"/>
      <c r="FN1558" s="54"/>
      <c r="FO1558" s="54"/>
      <c r="FP1558" s="54"/>
      <c r="FQ1558" s="54"/>
      <c r="FR1558" s="54"/>
      <c r="FS1558" s="54"/>
      <c r="FT1558" s="54"/>
      <c r="FU1558" s="54"/>
      <c r="FV1558" s="54"/>
      <c r="FW1558" s="54"/>
      <c r="FX1558" s="54"/>
      <c r="FY1558" s="54"/>
      <c r="FZ1558" s="54"/>
      <c r="GA1558" s="54"/>
      <c r="GB1558" s="54"/>
      <c r="GC1558" s="54"/>
      <c r="GD1558" s="54"/>
      <c r="GE1558" s="54"/>
      <c r="GF1558" s="54"/>
      <c r="GG1558" s="54"/>
      <c r="GH1558" s="54"/>
      <c r="GI1558" s="54"/>
      <c r="GJ1558" s="54"/>
      <c r="GK1558" s="54"/>
      <c r="GL1558" s="54"/>
      <c r="GM1558" s="54"/>
      <c r="GN1558" s="54"/>
      <c r="GO1558" s="54"/>
      <c r="GP1558" s="54"/>
      <c r="GQ1558" s="54"/>
      <c r="GR1558" s="54"/>
      <c r="GS1558" s="54"/>
      <c r="GT1558" s="54"/>
      <c r="GU1558" s="54"/>
      <c r="GV1558" s="54"/>
      <c r="GW1558" s="54"/>
      <c r="GX1558" s="54"/>
      <c r="GY1558" s="54"/>
      <c r="GZ1558" s="54"/>
      <c r="HA1558" s="54"/>
      <c r="HB1558" s="54"/>
      <c r="HC1558" s="54"/>
      <c r="HD1558" s="54"/>
      <c r="HE1558" s="54"/>
      <c r="HF1558" s="54"/>
      <c r="HG1558" s="54"/>
      <c r="HH1558" s="54"/>
      <c r="HI1558" s="54"/>
      <c r="HJ1558" s="54"/>
      <c r="HK1558" s="54"/>
      <c r="HL1558" s="54"/>
      <c r="HM1558" s="54"/>
      <c r="HN1558" s="54"/>
      <c r="HO1558" s="54"/>
      <c r="HP1558" s="54"/>
      <c r="HQ1558" s="54"/>
      <c r="HR1558" s="54"/>
      <c r="HS1558" s="54"/>
      <c r="HT1558" s="54"/>
      <c r="HU1558" s="54"/>
      <c r="HV1558" s="54"/>
      <c r="HW1558" s="54"/>
      <c r="HX1558" s="54"/>
      <c r="HY1558" s="54"/>
      <c r="HZ1558" s="54"/>
      <c r="IA1558" s="54"/>
      <c r="IB1558" s="54"/>
      <c r="IC1558" s="54"/>
      <c r="ID1558" s="54"/>
      <c r="IE1558" s="54"/>
      <c r="IF1558" s="54"/>
      <c r="IG1558" s="54"/>
      <c r="IH1558" s="54"/>
      <c r="II1558" s="54"/>
      <c r="IJ1558" s="54"/>
      <c r="IK1558" s="54"/>
      <c r="IL1558" s="54"/>
      <c r="IM1558" s="54"/>
      <c r="IN1558" s="54"/>
      <c r="IO1558" s="54"/>
      <c r="IP1558" s="54"/>
      <c r="IQ1558" s="54"/>
      <c r="IR1558" s="54"/>
      <c r="IS1558" s="54"/>
      <c r="IT1558" s="54"/>
      <c r="IU1558" s="54"/>
      <c r="IV1558" s="54"/>
      <c r="IW1558" s="54"/>
      <c r="IX1558" s="54"/>
      <c r="IY1558" s="54"/>
      <c r="IZ1558" s="54"/>
      <c r="JA1558" s="16"/>
      <c r="JB1558" s="16"/>
      <c r="JC1558" s="16"/>
      <c r="JD1558" s="16"/>
    </row>
    <row r="1559" spans="1:264" s="6" customFormat="1" x14ac:dyDescent="0.25">
      <c r="A1559" s="55">
        <v>1555</v>
      </c>
      <c r="B1559" s="56">
        <f>ESTUDIANTES!B1559</f>
        <v>0</v>
      </c>
      <c r="C1559" s="56">
        <f>ESTUDIANTES!C1559</f>
        <v>0</v>
      </c>
      <c r="D1559" s="97">
        <f>ESTUDIANTES!D1559</f>
        <v>0</v>
      </c>
      <c r="E1559" s="97"/>
      <c r="F1559" s="97"/>
      <c r="G1559" s="97"/>
      <c r="H1559" s="57">
        <f>ESTUDIANTES!H1559</f>
        <v>0</v>
      </c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  <c r="S1559" s="54"/>
      <c r="T1559" s="54"/>
      <c r="U1559" s="54"/>
      <c r="V1559" s="54"/>
      <c r="W1559" s="54"/>
      <c r="X1559" s="54"/>
      <c r="Y1559" s="54"/>
      <c r="Z1559" s="54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  <c r="AL1559" s="54"/>
      <c r="AM1559" s="54"/>
      <c r="AN1559" s="54"/>
      <c r="AO1559" s="54"/>
      <c r="AP1559" s="54"/>
      <c r="AQ1559" s="54"/>
      <c r="AR1559" s="54"/>
      <c r="AS1559" s="54"/>
      <c r="AT1559" s="54"/>
      <c r="AU1559" s="54"/>
      <c r="AV1559" s="54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  <c r="BM1559" s="54"/>
      <c r="BN1559" s="54"/>
      <c r="BO1559" s="54"/>
      <c r="BP1559" s="54"/>
      <c r="BQ1559" s="54"/>
      <c r="BR1559" s="54"/>
      <c r="BS1559" s="54"/>
      <c r="BT1559" s="54"/>
      <c r="BU1559" s="54"/>
      <c r="BV1559" s="54"/>
      <c r="BW1559" s="54"/>
      <c r="BX1559" s="54"/>
      <c r="BY1559" s="54"/>
      <c r="BZ1559" s="54"/>
      <c r="CA1559" s="54"/>
      <c r="CB1559" s="54"/>
      <c r="CC1559" s="54"/>
      <c r="CD1559" s="54"/>
      <c r="CE1559" s="54"/>
      <c r="CF1559" s="54"/>
      <c r="CG1559" s="54"/>
      <c r="CH1559" s="54"/>
      <c r="CI1559" s="54"/>
      <c r="CJ1559" s="54"/>
      <c r="CK1559" s="54"/>
      <c r="CL1559" s="54"/>
      <c r="CM1559" s="54"/>
      <c r="CN1559" s="54"/>
      <c r="CO1559" s="54"/>
      <c r="CP1559" s="54"/>
      <c r="CQ1559" s="54"/>
      <c r="CR1559" s="54"/>
      <c r="CS1559" s="54"/>
      <c r="CT1559" s="54"/>
      <c r="CU1559" s="54"/>
      <c r="CV1559" s="54"/>
      <c r="CW1559" s="54"/>
      <c r="CX1559" s="54"/>
      <c r="CY1559" s="54"/>
      <c r="CZ1559" s="54"/>
      <c r="DA1559" s="54"/>
      <c r="DB1559" s="54"/>
      <c r="DC1559" s="54"/>
      <c r="DD1559" s="54"/>
      <c r="DE1559" s="54"/>
      <c r="DF1559" s="54"/>
      <c r="DG1559" s="54"/>
      <c r="DH1559" s="54"/>
      <c r="DI1559" s="54"/>
      <c r="DJ1559" s="54"/>
      <c r="DK1559" s="54"/>
      <c r="DL1559" s="54"/>
      <c r="DM1559" s="54"/>
      <c r="DN1559" s="54"/>
      <c r="DO1559" s="54"/>
      <c r="DP1559" s="54"/>
      <c r="DQ1559" s="54"/>
      <c r="DR1559" s="54"/>
      <c r="DS1559" s="54"/>
      <c r="DT1559" s="54"/>
      <c r="DU1559" s="54"/>
      <c r="DV1559" s="54"/>
      <c r="DW1559" s="54"/>
      <c r="DX1559" s="54"/>
      <c r="DY1559" s="54"/>
      <c r="DZ1559" s="54"/>
      <c r="EA1559" s="54"/>
      <c r="EB1559" s="54"/>
      <c r="EC1559" s="54"/>
      <c r="ED1559" s="54"/>
      <c r="EE1559" s="54"/>
      <c r="EF1559" s="54"/>
      <c r="EG1559" s="54"/>
      <c r="EH1559" s="54"/>
      <c r="EI1559" s="54"/>
      <c r="EJ1559" s="54"/>
      <c r="EK1559" s="54"/>
      <c r="EL1559" s="54"/>
      <c r="EM1559" s="54"/>
      <c r="EN1559" s="54"/>
      <c r="EO1559" s="54"/>
      <c r="EP1559" s="54"/>
      <c r="EQ1559" s="54"/>
      <c r="ER1559" s="54"/>
      <c r="ES1559" s="54"/>
      <c r="ET1559" s="54"/>
      <c r="EU1559" s="54"/>
      <c r="EV1559" s="54"/>
      <c r="EW1559" s="54"/>
      <c r="EX1559" s="54"/>
      <c r="EY1559" s="54"/>
      <c r="EZ1559" s="54"/>
      <c r="FA1559" s="54"/>
      <c r="FB1559" s="54"/>
      <c r="FC1559" s="54"/>
      <c r="FD1559" s="54"/>
      <c r="FE1559" s="54"/>
      <c r="FF1559" s="54"/>
      <c r="FG1559" s="54"/>
      <c r="FH1559" s="54"/>
      <c r="FI1559" s="54"/>
      <c r="FJ1559" s="54"/>
      <c r="FK1559" s="54"/>
      <c r="FL1559" s="54"/>
      <c r="FM1559" s="54"/>
      <c r="FN1559" s="54"/>
      <c r="FO1559" s="54"/>
      <c r="FP1559" s="54"/>
      <c r="FQ1559" s="54"/>
      <c r="FR1559" s="54"/>
      <c r="FS1559" s="54"/>
      <c r="FT1559" s="54"/>
      <c r="FU1559" s="54"/>
      <c r="FV1559" s="54"/>
      <c r="FW1559" s="54"/>
      <c r="FX1559" s="54"/>
      <c r="FY1559" s="54"/>
      <c r="FZ1559" s="54"/>
      <c r="GA1559" s="54"/>
      <c r="GB1559" s="54"/>
      <c r="GC1559" s="54"/>
      <c r="GD1559" s="54"/>
      <c r="GE1559" s="54"/>
      <c r="GF1559" s="54"/>
      <c r="GG1559" s="54"/>
      <c r="GH1559" s="54"/>
      <c r="GI1559" s="54"/>
      <c r="GJ1559" s="54"/>
      <c r="GK1559" s="54"/>
      <c r="GL1559" s="54"/>
      <c r="GM1559" s="54"/>
      <c r="GN1559" s="54"/>
      <c r="GO1559" s="54"/>
      <c r="GP1559" s="54"/>
      <c r="GQ1559" s="54"/>
      <c r="GR1559" s="54"/>
      <c r="GS1559" s="54"/>
      <c r="GT1559" s="54"/>
      <c r="GU1559" s="54"/>
      <c r="GV1559" s="54"/>
      <c r="GW1559" s="54"/>
      <c r="GX1559" s="54"/>
      <c r="GY1559" s="54"/>
      <c r="GZ1559" s="54"/>
      <c r="HA1559" s="54"/>
      <c r="HB1559" s="54"/>
      <c r="HC1559" s="54"/>
      <c r="HD1559" s="54"/>
      <c r="HE1559" s="54"/>
      <c r="HF1559" s="54"/>
      <c r="HG1559" s="54"/>
      <c r="HH1559" s="54"/>
      <c r="HI1559" s="54"/>
      <c r="HJ1559" s="54"/>
      <c r="HK1559" s="54"/>
      <c r="HL1559" s="54"/>
      <c r="HM1559" s="54"/>
      <c r="HN1559" s="54"/>
      <c r="HO1559" s="54"/>
      <c r="HP1559" s="54"/>
      <c r="HQ1559" s="54"/>
      <c r="HR1559" s="54"/>
      <c r="HS1559" s="54"/>
      <c r="HT1559" s="54"/>
      <c r="HU1559" s="54"/>
      <c r="HV1559" s="54"/>
      <c r="HW1559" s="54"/>
      <c r="HX1559" s="54"/>
      <c r="HY1559" s="54"/>
      <c r="HZ1559" s="54"/>
      <c r="IA1559" s="54"/>
      <c r="IB1559" s="54"/>
      <c r="IC1559" s="54"/>
      <c r="ID1559" s="54"/>
      <c r="IE1559" s="54"/>
      <c r="IF1559" s="54"/>
      <c r="IG1559" s="54"/>
      <c r="IH1559" s="54"/>
      <c r="II1559" s="54"/>
      <c r="IJ1559" s="54"/>
      <c r="IK1559" s="54"/>
      <c r="IL1559" s="54"/>
      <c r="IM1559" s="54"/>
      <c r="IN1559" s="54"/>
      <c r="IO1559" s="54"/>
      <c r="IP1559" s="54"/>
      <c r="IQ1559" s="54"/>
      <c r="IR1559" s="54"/>
      <c r="IS1559" s="54"/>
      <c r="IT1559" s="54"/>
      <c r="IU1559" s="54"/>
      <c r="IV1559" s="54"/>
      <c r="IW1559" s="54"/>
      <c r="IX1559" s="54"/>
      <c r="IY1559" s="54"/>
      <c r="IZ1559" s="54"/>
      <c r="JA1559" s="16"/>
      <c r="JB1559" s="16"/>
      <c r="JC1559" s="16"/>
      <c r="JD1559" s="16"/>
    </row>
    <row r="1560" spans="1:264" s="6" customFormat="1" x14ac:dyDescent="0.25">
      <c r="A1560" s="55">
        <v>1556</v>
      </c>
      <c r="B1560" s="56">
        <f>ESTUDIANTES!B1560</f>
        <v>0</v>
      </c>
      <c r="C1560" s="56">
        <f>ESTUDIANTES!C1560</f>
        <v>0</v>
      </c>
      <c r="D1560" s="97">
        <f>ESTUDIANTES!D1560</f>
        <v>0</v>
      </c>
      <c r="E1560" s="97"/>
      <c r="F1560" s="97"/>
      <c r="G1560" s="97"/>
      <c r="H1560" s="57">
        <f>ESTUDIANTES!H1560</f>
        <v>0</v>
      </c>
      <c r="I1560" s="54"/>
      <c r="J1560" s="54"/>
      <c r="K1560" s="54"/>
      <c r="L1560" s="54"/>
      <c r="M1560" s="54"/>
      <c r="N1560" s="54"/>
      <c r="O1560" s="54"/>
      <c r="P1560" s="54"/>
      <c r="Q1560" s="54"/>
      <c r="R1560" s="54"/>
      <c r="S1560" s="54"/>
      <c r="T1560" s="54"/>
      <c r="U1560" s="54"/>
      <c r="V1560" s="54"/>
      <c r="W1560" s="54"/>
      <c r="X1560" s="54"/>
      <c r="Y1560" s="54"/>
      <c r="Z1560" s="54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  <c r="AL1560" s="54"/>
      <c r="AM1560" s="54"/>
      <c r="AN1560" s="54"/>
      <c r="AO1560" s="54"/>
      <c r="AP1560" s="54"/>
      <c r="AQ1560" s="54"/>
      <c r="AR1560" s="54"/>
      <c r="AS1560" s="54"/>
      <c r="AT1560" s="54"/>
      <c r="AU1560" s="54"/>
      <c r="AV1560" s="54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54"/>
      <c r="BG1560" s="54"/>
      <c r="BH1560" s="54"/>
      <c r="BI1560" s="54"/>
      <c r="BJ1560" s="54"/>
      <c r="BK1560" s="54"/>
      <c r="BL1560" s="54"/>
      <c r="BM1560" s="54"/>
      <c r="BN1560" s="54"/>
      <c r="BO1560" s="54"/>
      <c r="BP1560" s="54"/>
      <c r="BQ1560" s="54"/>
      <c r="BR1560" s="54"/>
      <c r="BS1560" s="54"/>
      <c r="BT1560" s="54"/>
      <c r="BU1560" s="54"/>
      <c r="BV1560" s="54"/>
      <c r="BW1560" s="54"/>
      <c r="BX1560" s="54"/>
      <c r="BY1560" s="54"/>
      <c r="BZ1560" s="54"/>
      <c r="CA1560" s="54"/>
      <c r="CB1560" s="54"/>
      <c r="CC1560" s="54"/>
      <c r="CD1560" s="54"/>
      <c r="CE1560" s="54"/>
      <c r="CF1560" s="54"/>
      <c r="CG1560" s="54"/>
      <c r="CH1560" s="54"/>
      <c r="CI1560" s="54"/>
      <c r="CJ1560" s="54"/>
      <c r="CK1560" s="54"/>
      <c r="CL1560" s="54"/>
      <c r="CM1560" s="54"/>
      <c r="CN1560" s="54"/>
      <c r="CO1560" s="54"/>
      <c r="CP1560" s="54"/>
      <c r="CQ1560" s="54"/>
      <c r="CR1560" s="54"/>
      <c r="CS1560" s="54"/>
      <c r="CT1560" s="54"/>
      <c r="CU1560" s="54"/>
      <c r="CV1560" s="54"/>
      <c r="CW1560" s="54"/>
      <c r="CX1560" s="54"/>
      <c r="CY1560" s="54"/>
      <c r="CZ1560" s="54"/>
      <c r="DA1560" s="54"/>
      <c r="DB1560" s="54"/>
      <c r="DC1560" s="54"/>
      <c r="DD1560" s="54"/>
      <c r="DE1560" s="54"/>
      <c r="DF1560" s="54"/>
      <c r="DG1560" s="54"/>
      <c r="DH1560" s="54"/>
      <c r="DI1560" s="54"/>
      <c r="DJ1560" s="54"/>
      <c r="DK1560" s="54"/>
      <c r="DL1560" s="54"/>
      <c r="DM1560" s="54"/>
      <c r="DN1560" s="54"/>
      <c r="DO1560" s="54"/>
      <c r="DP1560" s="54"/>
      <c r="DQ1560" s="54"/>
      <c r="DR1560" s="54"/>
      <c r="DS1560" s="54"/>
      <c r="DT1560" s="54"/>
      <c r="DU1560" s="54"/>
      <c r="DV1560" s="54"/>
      <c r="DW1560" s="54"/>
      <c r="DX1560" s="54"/>
      <c r="DY1560" s="54"/>
      <c r="DZ1560" s="54"/>
      <c r="EA1560" s="54"/>
      <c r="EB1560" s="54"/>
      <c r="EC1560" s="54"/>
      <c r="ED1560" s="54"/>
      <c r="EE1560" s="54"/>
      <c r="EF1560" s="54"/>
      <c r="EG1560" s="54"/>
      <c r="EH1560" s="54"/>
      <c r="EI1560" s="54"/>
      <c r="EJ1560" s="54"/>
      <c r="EK1560" s="54"/>
      <c r="EL1560" s="54"/>
      <c r="EM1560" s="54"/>
      <c r="EN1560" s="54"/>
      <c r="EO1560" s="54"/>
      <c r="EP1560" s="54"/>
      <c r="EQ1560" s="54"/>
      <c r="ER1560" s="54"/>
      <c r="ES1560" s="54"/>
      <c r="ET1560" s="54"/>
      <c r="EU1560" s="54"/>
      <c r="EV1560" s="54"/>
      <c r="EW1560" s="54"/>
      <c r="EX1560" s="54"/>
      <c r="EY1560" s="54"/>
      <c r="EZ1560" s="54"/>
      <c r="FA1560" s="54"/>
      <c r="FB1560" s="54"/>
      <c r="FC1560" s="54"/>
      <c r="FD1560" s="54"/>
      <c r="FE1560" s="54"/>
      <c r="FF1560" s="54"/>
      <c r="FG1560" s="54"/>
      <c r="FH1560" s="54"/>
      <c r="FI1560" s="54"/>
      <c r="FJ1560" s="54"/>
      <c r="FK1560" s="54"/>
      <c r="FL1560" s="54"/>
      <c r="FM1560" s="54"/>
      <c r="FN1560" s="54"/>
      <c r="FO1560" s="54"/>
      <c r="FP1560" s="54"/>
      <c r="FQ1560" s="54"/>
      <c r="FR1560" s="54"/>
      <c r="FS1560" s="54"/>
      <c r="FT1560" s="54"/>
      <c r="FU1560" s="54"/>
      <c r="FV1560" s="54"/>
      <c r="FW1560" s="54"/>
      <c r="FX1560" s="54"/>
      <c r="FY1560" s="54"/>
      <c r="FZ1560" s="54"/>
      <c r="GA1560" s="54"/>
      <c r="GB1560" s="54"/>
      <c r="GC1560" s="54"/>
      <c r="GD1560" s="54"/>
      <c r="GE1560" s="54"/>
      <c r="GF1560" s="54"/>
      <c r="GG1560" s="54"/>
      <c r="GH1560" s="54"/>
      <c r="GI1560" s="54"/>
      <c r="GJ1560" s="54"/>
      <c r="GK1560" s="54"/>
      <c r="GL1560" s="54"/>
      <c r="GM1560" s="54"/>
      <c r="GN1560" s="54"/>
      <c r="GO1560" s="54"/>
      <c r="GP1560" s="54"/>
      <c r="GQ1560" s="54"/>
      <c r="GR1560" s="54"/>
      <c r="GS1560" s="54"/>
      <c r="GT1560" s="54"/>
      <c r="GU1560" s="54"/>
      <c r="GV1560" s="54"/>
      <c r="GW1560" s="54"/>
      <c r="GX1560" s="54"/>
      <c r="GY1560" s="54"/>
      <c r="GZ1560" s="54"/>
      <c r="HA1560" s="54"/>
      <c r="HB1560" s="54"/>
      <c r="HC1560" s="54"/>
      <c r="HD1560" s="54"/>
      <c r="HE1560" s="54"/>
      <c r="HF1560" s="54"/>
      <c r="HG1560" s="54"/>
      <c r="HH1560" s="54"/>
      <c r="HI1560" s="54"/>
      <c r="HJ1560" s="54"/>
      <c r="HK1560" s="54"/>
      <c r="HL1560" s="54"/>
      <c r="HM1560" s="54"/>
      <c r="HN1560" s="54"/>
      <c r="HO1560" s="54"/>
      <c r="HP1560" s="54"/>
      <c r="HQ1560" s="54"/>
      <c r="HR1560" s="54"/>
      <c r="HS1560" s="54"/>
      <c r="HT1560" s="54"/>
      <c r="HU1560" s="54"/>
      <c r="HV1560" s="54"/>
      <c r="HW1560" s="54"/>
      <c r="HX1560" s="54"/>
      <c r="HY1560" s="54"/>
      <c r="HZ1560" s="54"/>
      <c r="IA1560" s="54"/>
      <c r="IB1560" s="54"/>
      <c r="IC1560" s="54"/>
      <c r="ID1560" s="54"/>
      <c r="IE1560" s="54"/>
      <c r="IF1560" s="54"/>
      <c r="IG1560" s="54"/>
      <c r="IH1560" s="54"/>
      <c r="II1560" s="54"/>
      <c r="IJ1560" s="54"/>
      <c r="IK1560" s="54"/>
      <c r="IL1560" s="54"/>
      <c r="IM1560" s="54"/>
      <c r="IN1560" s="54"/>
      <c r="IO1560" s="54"/>
      <c r="IP1560" s="54"/>
      <c r="IQ1560" s="54"/>
      <c r="IR1560" s="54"/>
      <c r="IS1560" s="54"/>
      <c r="IT1560" s="54"/>
      <c r="IU1560" s="54"/>
      <c r="IV1560" s="54"/>
      <c r="IW1560" s="54"/>
      <c r="IX1560" s="54"/>
      <c r="IY1560" s="54"/>
      <c r="IZ1560" s="54"/>
      <c r="JA1560" s="16"/>
      <c r="JB1560" s="16"/>
      <c r="JC1560" s="16"/>
      <c r="JD1560" s="16"/>
    </row>
    <row r="1561" spans="1:264" s="6" customFormat="1" x14ac:dyDescent="0.25">
      <c r="A1561" s="55">
        <v>1557</v>
      </c>
      <c r="B1561" s="56">
        <f>ESTUDIANTES!B1561</f>
        <v>0</v>
      </c>
      <c r="C1561" s="56">
        <f>ESTUDIANTES!C1561</f>
        <v>0</v>
      </c>
      <c r="D1561" s="97">
        <f>ESTUDIANTES!D1561</f>
        <v>0</v>
      </c>
      <c r="E1561" s="97"/>
      <c r="F1561" s="97"/>
      <c r="G1561" s="97"/>
      <c r="H1561" s="57">
        <f>ESTUDIANTES!H1561</f>
        <v>0</v>
      </c>
      <c r="I1561" s="54"/>
      <c r="J1561" s="54"/>
      <c r="K1561" s="54"/>
      <c r="L1561" s="54"/>
      <c r="M1561" s="54"/>
      <c r="N1561" s="54"/>
      <c r="O1561" s="54"/>
      <c r="P1561" s="54"/>
      <c r="Q1561" s="54"/>
      <c r="R1561" s="54"/>
      <c r="S1561" s="54"/>
      <c r="T1561" s="54"/>
      <c r="U1561" s="54"/>
      <c r="V1561" s="54"/>
      <c r="W1561" s="54"/>
      <c r="X1561" s="54"/>
      <c r="Y1561" s="54"/>
      <c r="Z1561" s="54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  <c r="AL1561" s="54"/>
      <c r="AM1561" s="54"/>
      <c r="AN1561" s="54"/>
      <c r="AO1561" s="54"/>
      <c r="AP1561" s="54"/>
      <c r="AQ1561" s="54"/>
      <c r="AR1561" s="54"/>
      <c r="AS1561" s="54"/>
      <c r="AT1561" s="54"/>
      <c r="AU1561" s="54"/>
      <c r="AV1561" s="54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54"/>
      <c r="BG1561" s="54"/>
      <c r="BH1561" s="54"/>
      <c r="BI1561" s="54"/>
      <c r="BJ1561" s="54"/>
      <c r="BK1561" s="54"/>
      <c r="BL1561" s="54"/>
      <c r="BM1561" s="54"/>
      <c r="BN1561" s="54"/>
      <c r="BO1561" s="54"/>
      <c r="BP1561" s="54"/>
      <c r="BQ1561" s="54"/>
      <c r="BR1561" s="54"/>
      <c r="BS1561" s="54"/>
      <c r="BT1561" s="54"/>
      <c r="BU1561" s="54"/>
      <c r="BV1561" s="54"/>
      <c r="BW1561" s="54"/>
      <c r="BX1561" s="54"/>
      <c r="BY1561" s="54"/>
      <c r="BZ1561" s="54"/>
      <c r="CA1561" s="54"/>
      <c r="CB1561" s="54"/>
      <c r="CC1561" s="54"/>
      <c r="CD1561" s="54"/>
      <c r="CE1561" s="54"/>
      <c r="CF1561" s="54"/>
      <c r="CG1561" s="54"/>
      <c r="CH1561" s="54"/>
      <c r="CI1561" s="54"/>
      <c r="CJ1561" s="54"/>
      <c r="CK1561" s="54"/>
      <c r="CL1561" s="54"/>
      <c r="CM1561" s="54"/>
      <c r="CN1561" s="54"/>
      <c r="CO1561" s="54"/>
      <c r="CP1561" s="54"/>
      <c r="CQ1561" s="54"/>
      <c r="CR1561" s="54"/>
      <c r="CS1561" s="54"/>
      <c r="CT1561" s="54"/>
      <c r="CU1561" s="54"/>
      <c r="CV1561" s="54"/>
      <c r="CW1561" s="54"/>
      <c r="CX1561" s="54"/>
      <c r="CY1561" s="54"/>
      <c r="CZ1561" s="54"/>
      <c r="DA1561" s="54"/>
      <c r="DB1561" s="54"/>
      <c r="DC1561" s="54"/>
      <c r="DD1561" s="54"/>
      <c r="DE1561" s="54"/>
      <c r="DF1561" s="54"/>
      <c r="DG1561" s="54"/>
      <c r="DH1561" s="54"/>
      <c r="DI1561" s="54"/>
      <c r="DJ1561" s="54"/>
      <c r="DK1561" s="54"/>
      <c r="DL1561" s="54"/>
      <c r="DM1561" s="54"/>
      <c r="DN1561" s="54"/>
      <c r="DO1561" s="54"/>
      <c r="DP1561" s="54"/>
      <c r="DQ1561" s="54"/>
      <c r="DR1561" s="54"/>
      <c r="DS1561" s="54"/>
      <c r="DT1561" s="54"/>
      <c r="DU1561" s="54"/>
      <c r="DV1561" s="54"/>
      <c r="DW1561" s="54"/>
      <c r="DX1561" s="54"/>
      <c r="DY1561" s="54"/>
      <c r="DZ1561" s="54"/>
      <c r="EA1561" s="54"/>
      <c r="EB1561" s="54"/>
      <c r="EC1561" s="54"/>
      <c r="ED1561" s="54"/>
      <c r="EE1561" s="54"/>
      <c r="EF1561" s="54"/>
      <c r="EG1561" s="54"/>
      <c r="EH1561" s="54"/>
      <c r="EI1561" s="54"/>
      <c r="EJ1561" s="54"/>
      <c r="EK1561" s="54"/>
      <c r="EL1561" s="54"/>
      <c r="EM1561" s="54"/>
      <c r="EN1561" s="54"/>
      <c r="EO1561" s="54"/>
      <c r="EP1561" s="54"/>
      <c r="EQ1561" s="54"/>
      <c r="ER1561" s="54"/>
      <c r="ES1561" s="54"/>
      <c r="ET1561" s="54"/>
      <c r="EU1561" s="54"/>
      <c r="EV1561" s="54"/>
      <c r="EW1561" s="54"/>
      <c r="EX1561" s="54"/>
      <c r="EY1561" s="54"/>
      <c r="EZ1561" s="54"/>
      <c r="FA1561" s="54"/>
      <c r="FB1561" s="54"/>
      <c r="FC1561" s="54"/>
      <c r="FD1561" s="54"/>
      <c r="FE1561" s="54"/>
      <c r="FF1561" s="54"/>
      <c r="FG1561" s="54"/>
      <c r="FH1561" s="54"/>
      <c r="FI1561" s="54"/>
      <c r="FJ1561" s="54"/>
      <c r="FK1561" s="54"/>
      <c r="FL1561" s="54"/>
      <c r="FM1561" s="54"/>
      <c r="FN1561" s="54"/>
      <c r="FO1561" s="54"/>
      <c r="FP1561" s="54"/>
      <c r="FQ1561" s="54"/>
      <c r="FR1561" s="54"/>
      <c r="FS1561" s="54"/>
      <c r="FT1561" s="54"/>
      <c r="FU1561" s="54"/>
      <c r="FV1561" s="54"/>
      <c r="FW1561" s="54"/>
      <c r="FX1561" s="54"/>
      <c r="FY1561" s="54"/>
      <c r="FZ1561" s="54"/>
      <c r="GA1561" s="54"/>
      <c r="GB1561" s="54"/>
      <c r="GC1561" s="54"/>
      <c r="GD1561" s="54"/>
      <c r="GE1561" s="54"/>
      <c r="GF1561" s="54"/>
      <c r="GG1561" s="54"/>
      <c r="GH1561" s="54"/>
      <c r="GI1561" s="54"/>
      <c r="GJ1561" s="54"/>
      <c r="GK1561" s="54"/>
      <c r="GL1561" s="54"/>
      <c r="GM1561" s="54"/>
      <c r="GN1561" s="54"/>
      <c r="GO1561" s="54"/>
      <c r="GP1561" s="54"/>
      <c r="GQ1561" s="54"/>
      <c r="GR1561" s="54"/>
      <c r="GS1561" s="54"/>
      <c r="GT1561" s="54"/>
      <c r="GU1561" s="54"/>
      <c r="GV1561" s="54"/>
      <c r="GW1561" s="54"/>
      <c r="GX1561" s="54"/>
      <c r="GY1561" s="54"/>
      <c r="GZ1561" s="54"/>
      <c r="HA1561" s="54"/>
      <c r="HB1561" s="54"/>
      <c r="HC1561" s="54"/>
      <c r="HD1561" s="54"/>
      <c r="HE1561" s="54"/>
      <c r="HF1561" s="54"/>
      <c r="HG1561" s="54"/>
      <c r="HH1561" s="54"/>
      <c r="HI1561" s="54"/>
      <c r="HJ1561" s="54"/>
      <c r="HK1561" s="54"/>
      <c r="HL1561" s="54"/>
      <c r="HM1561" s="54"/>
      <c r="HN1561" s="54"/>
      <c r="HO1561" s="54"/>
      <c r="HP1561" s="54"/>
      <c r="HQ1561" s="54"/>
      <c r="HR1561" s="54"/>
      <c r="HS1561" s="54"/>
      <c r="HT1561" s="54"/>
      <c r="HU1561" s="54"/>
      <c r="HV1561" s="54"/>
      <c r="HW1561" s="54"/>
      <c r="HX1561" s="54"/>
      <c r="HY1561" s="54"/>
      <c r="HZ1561" s="54"/>
      <c r="IA1561" s="54"/>
      <c r="IB1561" s="54"/>
      <c r="IC1561" s="54"/>
      <c r="ID1561" s="54"/>
      <c r="IE1561" s="54"/>
      <c r="IF1561" s="54"/>
      <c r="IG1561" s="54"/>
      <c r="IH1561" s="54"/>
      <c r="II1561" s="54"/>
      <c r="IJ1561" s="54"/>
      <c r="IK1561" s="54"/>
      <c r="IL1561" s="54"/>
      <c r="IM1561" s="54"/>
      <c r="IN1561" s="54"/>
      <c r="IO1561" s="54"/>
      <c r="IP1561" s="54"/>
      <c r="IQ1561" s="54"/>
      <c r="IR1561" s="54"/>
      <c r="IS1561" s="54"/>
      <c r="IT1561" s="54"/>
      <c r="IU1561" s="54"/>
      <c r="IV1561" s="54"/>
      <c r="IW1561" s="54"/>
      <c r="IX1561" s="54"/>
      <c r="IY1561" s="54"/>
      <c r="IZ1561" s="54"/>
      <c r="JA1561" s="16"/>
      <c r="JB1561" s="16"/>
      <c r="JC1561" s="16"/>
      <c r="JD1561" s="16"/>
    </row>
    <row r="1562" spans="1:264" s="6" customFormat="1" x14ac:dyDescent="0.25">
      <c r="A1562" s="55">
        <v>1558</v>
      </c>
      <c r="B1562" s="56">
        <f>ESTUDIANTES!B1562</f>
        <v>0</v>
      </c>
      <c r="C1562" s="56">
        <f>ESTUDIANTES!C1562</f>
        <v>0</v>
      </c>
      <c r="D1562" s="97">
        <f>ESTUDIANTES!D1562</f>
        <v>0</v>
      </c>
      <c r="E1562" s="97"/>
      <c r="F1562" s="97"/>
      <c r="G1562" s="97"/>
      <c r="H1562" s="57">
        <f>ESTUDIANTES!H1562</f>
        <v>0</v>
      </c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  <c r="S1562" s="54"/>
      <c r="T1562" s="54"/>
      <c r="U1562" s="54"/>
      <c r="V1562" s="54"/>
      <c r="W1562" s="54"/>
      <c r="X1562" s="54"/>
      <c r="Y1562" s="54"/>
      <c r="Z1562" s="54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  <c r="AL1562" s="54"/>
      <c r="AM1562" s="54"/>
      <c r="AN1562" s="54"/>
      <c r="AO1562" s="54"/>
      <c r="AP1562" s="54"/>
      <c r="AQ1562" s="54"/>
      <c r="AR1562" s="54"/>
      <c r="AS1562" s="54"/>
      <c r="AT1562" s="54"/>
      <c r="AU1562" s="54"/>
      <c r="AV1562" s="54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  <c r="BM1562" s="54"/>
      <c r="BN1562" s="54"/>
      <c r="BO1562" s="54"/>
      <c r="BP1562" s="54"/>
      <c r="BQ1562" s="54"/>
      <c r="BR1562" s="54"/>
      <c r="BS1562" s="54"/>
      <c r="BT1562" s="54"/>
      <c r="BU1562" s="54"/>
      <c r="BV1562" s="54"/>
      <c r="BW1562" s="54"/>
      <c r="BX1562" s="54"/>
      <c r="BY1562" s="54"/>
      <c r="BZ1562" s="54"/>
      <c r="CA1562" s="54"/>
      <c r="CB1562" s="54"/>
      <c r="CC1562" s="54"/>
      <c r="CD1562" s="54"/>
      <c r="CE1562" s="54"/>
      <c r="CF1562" s="54"/>
      <c r="CG1562" s="54"/>
      <c r="CH1562" s="54"/>
      <c r="CI1562" s="54"/>
      <c r="CJ1562" s="54"/>
      <c r="CK1562" s="54"/>
      <c r="CL1562" s="54"/>
      <c r="CM1562" s="54"/>
      <c r="CN1562" s="54"/>
      <c r="CO1562" s="54"/>
      <c r="CP1562" s="54"/>
      <c r="CQ1562" s="54"/>
      <c r="CR1562" s="54"/>
      <c r="CS1562" s="54"/>
      <c r="CT1562" s="54"/>
      <c r="CU1562" s="54"/>
      <c r="CV1562" s="54"/>
      <c r="CW1562" s="54"/>
      <c r="CX1562" s="54"/>
      <c r="CY1562" s="54"/>
      <c r="CZ1562" s="54"/>
      <c r="DA1562" s="54"/>
      <c r="DB1562" s="54"/>
      <c r="DC1562" s="54"/>
      <c r="DD1562" s="54"/>
      <c r="DE1562" s="54"/>
      <c r="DF1562" s="54"/>
      <c r="DG1562" s="54"/>
      <c r="DH1562" s="54"/>
      <c r="DI1562" s="54"/>
      <c r="DJ1562" s="54"/>
      <c r="DK1562" s="54"/>
      <c r="DL1562" s="54"/>
      <c r="DM1562" s="54"/>
      <c r="DN1562" s="54"/>
      <c r="DO1562" s="54"/>
      <c r="DP1562" s="54"/>
      <c r="DQ1562" s="54"/>
      <c r="DR1562" s="54"/>
      <c r="DS1562" s="54"/>
      <c r="DT1562" s="54"/>
      <c r="DU1562" s="54"/>
      <c r="DV1562" s="54"/>
      <c r="DW1562" s="54"/>
      <c r="DX1562" s="54"/>
      <c r="DY1562" s="54"/>
      <c r="DZ1562" s="54"/>
      <c r="EA1562" s="54"/>
      <c r="EB1562" s="54"/>
      <c r="EC1562" s="54"/>
      <c r="ED1562" s="54"/>
      <c r="EE1562" s="54"/>
      <c r="EF1562" s="54"/>
      <c r="EG1562" s="54"/>
      <c r="EH1562" s="54"/>
      <c r="EI1562" s="54"/>
      <c r="EJ1562" s="54"/>
      <c r="EK1562" s="54"/>
      <c r="EL1562" s="54"/>
      <c r="EM1562" s="54"/>
      <c r="EN1562" s="54"/>
      <c r="EO1562" s="54"/>
      <c r="EP1562" s="54"/>
      <c r="EQ1562" s="54"/>
      <c r="ER1562" s="54"/>
      <c r="ES1562" s="54"/>
      <c r="ET1562" s="54"/>
      <c r="EU1562" s="54"/>
      <c r="EV1562" s="54"/>
      <c r="EW1562" s="54"/>
      <c r="EX1562" s="54"/>
      <c r="EY1562" s="54"/>
      <c r="EZ1562" s="54"/>
      <c r="FA1562" s="54"/>
      <c r="FB1562" s="54"/>
      <c r="FC1562" s="54"/>
      <c r="FD1562" s="54"/>
      <c r="FE1562" s="54"/>
      <c r="FF1562" s="54"/>
      <c r="FG1562" s="54"/>
      <c r="FH1562" s="54"/>
      <c r="FI1562" s="54"/>
      <c r="FJ1562" s="54"/>
      <c r="FK1562" s="54"/>
      <c r="FL1562" s="54"/>
      <c r="FM1562" s="54"/>
      <c r="FN1562" s="54"/>
      <c r="FO1562" s="54"/>
      <c r="FP1562" s="54"/>
      <c r="FQ1562" s="54"/>
      <c r="FR1562" s="54"/>
      <c r="FS1562" s="54"/>
      <c r="FT1562" s="54"/>
      <c r="FU1562" s="54"/>
      <c r="FV1562" s="54"/>
      <c r="FW1562" s="54"/>
      <c r="FX1562" s="54"/>
      <c r="FY1562" s="54"/>
      <c r="FZ1562" s="54"/>
      <c r="GA1562" s="54"/>
      <c r="GB1562" s="54"/>
      <c r="GC1562" s="54"/>
      <c r="GD1562" s="54"/>
      <c r="GE1562" s="54"/>
      <c r="GF1562" s="54"/>
      <c r="GG1562" s="54"/>
      <c r="GH1562" s="54"/>
      <c r="GI1562" s="54"/>
      <c r="GJ1562" s="54"/>
      <c r="GK1562" s="54"/>
      <c r="GL1562" s="54"/>
      <c r="GM1562" s="54"/>
      <c r="GN1562" s="54"/>
      <c r="GO1562" s="54"/>
      <c r="GP1562" s="54"/>
      <c r="GQ1562" s="54"/>
      <c r="GR1562" s="54"/>
      <c r="GS1562" s="54"/>
      <c r="GT1562" s="54"/>
      <c r="GU1562" s="54"/>
      <c r="GV1562" s="54"/>
      <c r="GW1562" s="54"/>
      <c r="GX1562" s="54"/>
      <c r="GY1562" s="54"/>
      <c r="GZ1562" s="54"/>
      <c r="HA1562" s="54"/>
      <c r="HB1562" s="54"/>
      <c r="HC1562" s="54"/>
      <c r="HD1562" s="54"/>
      <c r="HE1562" s="54"/>
      <c r="HF1562" s="54"/>
      <c r="HG1562" s="54"/>
      <c r="HH1562" s="54"/>
      <c r="HI1562" s="54"/>
      <c r="HJ1562" s="54"/>
      <c r="HK1562" s="54"/>
      <c r="HL1562" s="54"/>
      <c r="HM1562" s="54"/>
      <c r="HN1562" s="54"/>
      <c r="HO1562" s="54"/>
      <c r="HP1562" s="54"/>
      <c r="HQ1562" s="54"/>
      <c r="HR1562" s="54"/>
      <c r="HS1562" s="54"/>
      <c r="HT1562" s="54"/>
      <c r="HU1562" s="54"/>
      <c r="HV1562" s="54"/>
      <c r="HW1562" s="54"/>
      <c r="HX1562" s="54"/>
      <c r="HY1562" s="54"/>
      <c r="HZ1562" s="54"/>
      <c r="IA1562" s="54"/>
      <c r="IB1562" s="54"/>
      <c r="IC1562" s="54"/>
      <c r="ID1562" s="54"/>
      <c r="IE1562" s="54"/>
      <c r="IF1562" s="54"/>
      <c r="IG1562" s="54"/>
      <c r="IH1562" s="54"/>
      <c r="II1562" s="54"/>
      <c r="IJ1562" s="54"/>
      <c r="IK1562" s="54"/>
      <c r="IL1562" s="54"/>
      <c r="IM1562" s="54"/>
      <c r="IN1562" s="54"/>
      <c r="IO1562" s="54"/>
      <c r="IP1562" s="54"/>
      <c r="IQ1562" s="54"/>
      <c r="IR1562" s="54"/>
      <c r="IS1562" s="54"/>
      <c r="IT1562" s="54"/>
      <c r="IU1562" s="54"/>
      <c r="IV1562" s="54"/>
      <c r="IW1562" s="54"/>
      <c r="IX1562" s="54"/>
      <c r="IY1562" s="54"/>
      <c r="IZ1562" s="54"/>
      <c r="JA1562" s="16"/>
      <c r="JB1562" s="16"/>
      <c r="JC1562" s="16"/>
      <c r="JD1562" s="16"/>
    </row>
    <row r="1563" spans="1:264" s="6" customFormat="1" x14ac:dyDescent="0.25">
      <c r="A1563" s="55">
        <v>1559</v>
      </c>
      <c r="B1563" s="56">
        <f>ESTUDIANTES!B1563</f>
        <v>0</v>
      </c>
      <c r="C1563" s="56">
        <f>ESTUDIANTES!C1563</f>
        <v>0</v>
      </c>
      <c r="D1563" s="97">
        <f>ESTUDIANTES!D1563</f>
        <v>0</v>
      </c>
      <c r="E1563" s="97"/>
      <c r="F1563" s="97"/>
      <c r="G1563" s="97"/>
      <c r="H1563" s="57">
        <f>ESTUDIANTES!H1563</f>
        <v>0</v>
      </c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  <c r="S1563" s="54"/>
      <c r="T1563" s="54"/>
      <c r="U1563" s="54"/>
      <c r="V1563" s="54"/>
      <c r="W1563" s="54"/>
      <c r="X1563" s="54"/>
      <c r="Y1563" s="54"/>
      <c r="Z1563" s="54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  <c r="AL1563" s="54"/>
      <c r="AM1563" s="54"/>
      <c r="AN1563" s="54"/>
      <c r="AO1563" s="54"/>
      <c r="AP1563" s="54"/>
      <c r="AQ1563" s="54"/>
      <c r="AR1563" s="54"/>
      <c r="AS1563" s="54"/>
      <c r="AT1563" s="54"/>
      <c r="AU1563" s="54"/>
      <c r="AV1563" s="54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4"/>
      <c r="BI1563" s="54"/>
      <c r="BJ1563" s="54"/>
      <c r="BK1563" s="54"/>
      <c r="BL1563" s="54"/>
      <c r="BM1563" s="54"/>
      <c r="BN1563" s="54"/>
      <c r="BO1563" s="54"/>
      <c r="BP1563" s="54"/>
      <c r="BQ1563" s="54"/>
      <c r="BR1563" s="54"/>
      <c r="BS1563" s="54"/>
      <c r="BT1563" s="54"/>
      <c r="BU1563" s="54"/>
      <c r="BV1563" s="54"/>
      <c r="BW1563" s="54"/>
      <c r="BX1563" s="54"/>
      <c r="BY1563" s="54"/>
      <c r="BZ1563" s="54"/>
      <c r="CA1563" s="54"/>
      <c r="CB1563" s="54"/>
      <c r="CC1563" s="54"/>
      <c r="CD1563" s="54"/>
      <c r="CE1563" s="54"/>
      <c r="CF1563" s="54"/>
      <c r="CG1563" s="54"/>
      <c r="CH1563" s="54"/>
      <c r="CI1563" s="54"/>
      <c r="CJ1563" s="54"/>
      <c r="CK1563" s="54"/>
      <c r="CL1563" s="54"/>
      <c r="CM1563" s="54"/>
      <c r="CN1563" s="54"/>
      <c r="CO1563" s="54"/>
      <c r="CP1563" s="54"/>
      <c r="CQ1563" s="54"/>
      <c r="CR1563" s="54"/>
      <c r="CS1563" s="54"/>
      <c r="CT1563" s="54"/>
      <c r="CU1563" s="54"/>
      <c r="CV1563" s="54"/>
      <c r="CW1563" s="54"/>
      <c r="CX1563" s="54"/>
      <c r="CY1563" s="54"/>
      <c r="CZ1563" s="54"/>
      <c r="DA1563" s="54"/>
      <c r="DB1563" s="54"/>
      <c r="DC1563" s="54"/>
      <c r="DD1563" s="54"/>
      <c r="DE1563" s="54"/>
      <c r="DF1563" s="54"/>
      <c r="DG1563" s="54"/>
      <c r="DH1563" s="54"/>
      <c r="DI1563" s="54"/>
      <c r="DJ1563" s="54"/>
      <c r="DK1563" s="54"/>
      <c r="DL1563" s="54"/>
      <c r="DM1563" s="54"/>
      <c r="DN1563" s="54"/>
      <c r="DO1563" s="54"/>
      <c r="DP1563" s="54"/>
      <c r="DQ1563" s="54"/>
      <c r="DR1563" s="54"/>
      <c r="DS1563" s="54"/>
      <c r="DT1563" s="54"/>
      <c r="DU1563" s="54"/>
      <c r="DV1563" s="54"/>
      <c r="DW1563" s="54"/>
      <c r="DX1563" s="54"/>
      <c r="DY1563" s="54"/>
      <c r="DZ1563" s="54"/>
      <c r="EA1563" s="54"/>
      <c r="EB1563" s="54"/>
      <c r="EC1563" s="54"/>
      <c r="ED1563" s="54"/>
      <c r="EE1563" s="54"/>
      <c r="EF1563" s="54"/>
      <c r="EG1563" s="54"/>
      <c r="EH1563" s="54"/>
      <c r="EI1563" s="54"/>
      <c r="EJ1563" s="54"/>
      <c r="EK1563" s="54"/>
      <c r="EL1563" s="54"/>
      <c r="EM1563" s="54"/>
      <c r="EN1563" s="54"/>
      <c r="EO1563" s="54"/>
      <c r="EP1563" s="54"/>
      <c r="EQ1563" s="54"/>
      <c r="ER1563" s="54"/>
      <c r="ES1563" s="54"/>
      <c r="ET1563" s="54"/>
      <c r="EU1563" s="54"/>
      <c r="EV1563" s="54"/>
      <c r="EW1563" s="54"/>
      <c r="EX1563" s="54"/>
      <c r="EY1563" s="54"/>
      <c r="EZ1563" s="54"/>
      <c r="FA1563" s="54"/>
      <c r="FB1563" s="54"/>
      <c r="FC1563" s="54"/>
      <c r="FD1563" s="54"/>
      <c r="FE1563" s="54"/>
      <c r="FF1563" s="54"/>
      <c r="FG1563" s="54"/>
      <c r="FH1563" s="54"/>
      <c r="FI1563" s="54"/>
      <c r="FJ1563" s="54"/>
      <c r="FK1563" s="54"/>
      <c r="FL1563" s="54"/>
      <c r="FM1563" s="54"/>
      <c r="FN1563" s="54"/>
      <c r="FO1563" s="54"/>
      <c r="FP1563" s="54"/>
      <c r="FQ1563" s="54"/>
      <c r="FR1563" s="54"/>
      <c r="FS1563" s="54"/>
      <c r="FT1563" s="54"/>
      <c r="FU1563" s="54"/>
      <c r="FV1563" s="54"/>
      <c r="FW1563" s="54"/>
      <c r="FX1563" s="54"/>
      <c r="FY1563" s="54"/>
      <c r="FZ1563" s="54"/>
      <c r="GA1563" s="54"/>
      <c r="GB1563" s="54"/>
      <c r="GC1563" s="54"/>
      <c r="GD1563" s="54"/>
      <c r="GE1563" s="54"/>
      <c r="GF1563" s="54"/>
      <c r="GG1563" s="54"/>
      <c r="GH1563" s="54"/>
      <c r="GI1563" s="54"/>
      <c r="GJ1563" s="54"/>
      <c r="GK1563" s="54"/>
      <c r="GL1563" s="54"/>
      <c r="GM1563" s="54"/>
      <c r="GN1563" s="54"/>
      <c r="GO1563" s="54"/>
      <c r="GP1563" s="54"/>
      <c r="GQ1563" s="54"/>
      <c r="GR1563" s="54"/>
      <c r="GS1563" s="54"/>
      <c r="GT1563" s="54"/>
      <c r="GU1563" s="54"/>
      <c r="GV1563" s="54"/>
      <c r="GW1563" s="54"/>
      <c r="GX1563" s="54"/>
      <c r="GY1563" s="54"/>
      <c r="GZ1563" s="54"/>
      <c r="HA1563" s="54"/>
      <c r="HB1563" s="54"/>
      <c r="HC1563" s="54"/>
      <c r="HD1563" s="54"/>
      <c r="HE1563" s="54"/>
      <c r="HF1563" s="54"/>
      <c r="HG1563" s="54"/>
      <c r="HH1563" s="54"/>
      <c r="HI1563" s="54"/>
      <c r="HJ1563" s="54"/>
      <c r="HK1563" s="54"/>
      <c r="HL1563" s="54"/>
      <c r="HM1563" s="54"/>
      <c r="HN1563" s="54"/>
      <c r="HO1563" s="54"/>
      <c r="HP1563" s="54"/>
      <c r="HQ1563" s="54"/>
      <c r="HR1563" s="54"/>
      <c r="HS1563" s="54"/>
      <c r="HT1563" s="54"/>
      <c r="HU1563" s="54"/>
      <c r="HV1563" s="54"/>
      <c r="HW1563" s="54"/>
      <c r="HX1563" s="54"/>
      <c r="HY1563" s="54"/>
      <c r="HZ1563" s="54"/>
      <c r="IA1563" s="54"/>
      <c r="IB1563" s="54"/>
      <c r="IC1563" s="54"/>
      <c r="ID1563" s="54"/>
      <c r="IE1563" s="54"/>
      <c r="IF1563" s="54"/>
      <c r="IG1563" s="54"/>
      <c r="IH1563" s="54"/>
      <c r="II1563" s="54"/>
      <c r="IJ1563" s="54"/>
      <c r="IK1563" s="54"/>
      <c r="IL1563" s="54"/>
      <c r="IM1563" s="54"/>
      <c r="IN1563" s="54"/>
      <c r="IO1563" s="54"/>
      <c r="IP1563" s="54"/>
      <c r="IQ1563" s="54"/>
      <c r="IR1563" s="54"/>
      <c r="IS1563" s="54"/>
      <c r="IT1563" s="54"/>
      <c r="IU1563" s="54"/>
      <c r="IV1563" s="54"/>
      <c r="IW1563" s="54"/>
      <c r="IX1563" s="54"/>
      <c r="IY1563" s="54"/>
      <c r="IZ1563" s="54"/>
      <c r="JA1563" s="16"/>
      <c r="JB1563" s="16"/>
      <c r="JC1563" s="16"/>
      <c r="JD1563" s="16"/>
    </row>
    <row r="1564" spans="1:264" s="6" customFormat="1" x14ac:dyDescent="0.25">
      <c r="A1564" s="55">
        <v>1560</v>
      </c>
      <c r="B1564" s="56">
        <f>ESTUDIANTES!B1564</f>
        <v>0</v>
      </c>
      <c r="C1564" s="56">
        <f>ESTUDIANTES!C1564</f>
        <v>0</v>
      </c>
      <c r="D1564" s="97">
        <f>ESTUDIANTES!D1564</f>
        <v>0</v>
      </c>
      <c r="E1564" s="97"/>
      <c r="F1564" s="97"/>
      <c r="G1564" s="97"/>
      <c r="H1564" s="57">
        <f>ESTUDIANTES!H1564</f>
        <v>0</v>
      </c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  <c r="S1564" s="54"/>
      <c r="T1564" s="54"/>
      <c r="U1564" s="54"/>
      <c r="V1564" s="54"/>
      <c r="W1564" s="54"/>
      <c r="X1564" s="54"/>
      <c r="Y1564" s="54"/>
      <c r="Z1564" s="54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  <c r="AL1564" s="54"/>
      <c r="AM1564" s="54"/>
      <c r="AN1564" s="54"/>
      <c r="AO1564" s="54"/>
      <c r="AP1564" s="54"/>
      <c r="AQ1564" s="54"/>
      <c r="AR1564" s="54"/>
      <c r="AS1564" s="54"/>
      <c r="AT1564" s="54"/>
      <c r="AU1564" s="54"/>
      <c r="AV1564" s="54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4"/>
      <c r="BI1564" s="54"/>
      <c r="BJ1564" s="54"/>
      <c r="BK1564" s="54"/>
      <c r="BL1564" s="54"/>
      <c r="BM1564" s="54"/>
      <c r="BN1564" s="54"/>
      <c r="BO1564" s="54"/>
      <c r="BP1564" s="54"/>
      <c r="BQ1564" s="54"/>
      <c r="BR1564" s="54"/>
      <c r="BS1564" s="54"/>
      <c r="BT1564" s="54"/>
      <c r="BU1564" s="54"/>
      <c r="BV1564" s="54"/>
      <c r="BW1564" s="54"/>
      <c r="BX1564" s="54"/>
      <c r="BY1564" s="54"/>
      <c r="BZ1564" s="54"/>
      <c r="CA1564" s="54"/>
      <c r="CB1564" s="54"/>
      <c r="CC1564" s="54"/>
      <c r="CD1564" s="54"/>
      <c r="CE1564" s="54"/>
      <c r="CF1564" s="54"/>
      <c r="CG1564" s="54"/>
      <c r="CH1564" s="54"/>
      <c r="CI1564" s="54"/>
      <c r="CJ1564" s="54"/>
      <c r="CK1564" s="54"/>
      <c r="CL1564" s="54"/>
      <c r="CM1564" s="54"/>
      <c r="CN1564" s="54"/>
      <c r="CO1564" s="54"/>
      <c r="CP1564" s="54"/>
      <c r="CQ1564" s="54"/>
      <c r="CR1564" s="54"/>
      <c r="CS1564" s="54"/>
      <c r="CT1564" s="54"/>
      <c r="CU1564" s="54"/>
      <c r="CV1564" s="54"/>
      <c r="CW1564" s="54"/>
      <c r="CX1564" s="54"/>
      <c r="CY1564" s="54"/>
      <c r="CZ1564" s="54"/>
      <c r="DA1564" s="54"/>
      <c r="DB1564" s="54"/>
      <c r="DC1564" s="54"/>
      <c r="DD1564" s="54"/>
      <c r="DE1564" s="54"/>
      <c r="DF1564" s="54"/>
      <c r="DG1564" s="54"/>
      <c r="DH1564" s="54"/>
      <c r="DI1564" s="54"/>
      <c r="DJ1564" s="54"/>
      <c r="DK1564" s="54"/>
      <c r="DL1564" s="54"/>
      <c r="DM1564" s="54"/>
      <c r="DN1564" s="54"/>
      <c r="DO1564" s="54"/>
      <c r="DP1564" s="54"/>
      <c r="DQ1564" s="54"/>
      <c r="DR1564" s="54"/>
      <c r="DS1564" s="54"/>
      <c r="DT1564" s="54"/>
      <c r="DU1564" s="54"/>
      <c r="DV1564" s="54"/>
      <c r="DW1564" s="54"/>
      <c r="DX1564" s="54"/>
      <c r="DY1564" s="54"/>
      <c r="DZ1564" s="54"/>
      <c r="EA1564" s="54"/>
      <c r="EB1564" s="54"/>
      <c r="EC1564" s="54"/>
      <c r="ED1564" s="54"/>
      <c r="EE1564" s="54"/>
      <c r="EF1564" s="54"/>
      <c r="EG1564" s="54"/>
      <c r="EH1564" s="54"/>
      <c r="EI1564" s="54"/>
      <c r="EJ1564" s="54"/>
      <c r="EK1564" s="54"/>
      <c r="EL1564" s="54"/>
      <c r="EM1564" s="54"/>
      <c r="EN1564" s="54"/>
      <c r="EO1564" s="54"/>
      <c r="EP1564" s="54"/>
      <c r="EQ1564" s="54"/>
      <c r="ER1564" s="54"/>
      <c r="ES1564" s="54"/>
      <c r="ET1564" s="54"/>
      <c r="EU1564" s="54"/>
      <c r="EV1564" s="54"/>
      <c r="EW1564" s="54"/>
      <c r="EX1564" s="54"/>
      <c r="EY1564" s="54"/>
      <c r="EZ1564" s="54"/>
      <c r="FA1564" s="54"/>
      <c r="FB1564" s="54"/>
      <c r="FC1564" s="54"/>
      <c r="FD1564" s="54"/>
      <c r="FE1564" s="54"/>
      <c r="FF1564" s="54"/>
      <c r="FG1564" s="54"/>
      <c r="FH1564" s="54"/>
      <c r="FI1564" s="54"/>
      <c r="FJ1564" s="54"/>
      <c r="FK1564" s="54"/>
      <c r="FL1564" s="54"/>
      <c r="FM1564" s="54"/>
      <c r="FN1564" s="54"/>
      <c r="FO1564" s="54"/>
      <c r="FP1564" s="54"/>
      <c r="FQ1564" s="54"/>
      <c r="FR1564" s="54"/>
      <c r="FS1564" s="54"/>
      <c r="FT1564" s="54"/>
      <c r="FU1564" s="54"/>
      <c r="FV1564" s="54"/>
      <c r="FW1564" s="54"/>
      <c r="FX1564" s="54"/>
      <c r="FY1564" s="54"/>
      <c r="FZ1564" s="54"/>
      <c r="GA1564" s="54"/>
      <c r="GB1564" s="54"/>
      <c r="GC1564" s="54"/>
      <c r="GD1564" s="54"/>
      <c r="GE1564" s="54"/>
      <c r="GF1564" s="54"/>
      <c r="GG1564" s="54"/>
      <c r="GH1564" s="54"/>
      <c r="GI1564" s="54"/>
      <c r="GJ1564" s="54"/>
      <c r="GK1564" s="54"/>
      <c r="GL1564" s="54"/>
      <c r="GM1564" s="54"/>
      <c r="GN1564" s="54"/>
      <c r="GO1564" s="54"/>
      <c r="GP1564" s="54"/>
      <c r="GQ1564" s="54"/>
      <c r="GR1564" s="54"/>
      <c r="GS1564" s="54"/>
      <c r="GT1564" s="54"/>
      <c r="GU1564" s="54"/>
      <c r="GV1564" s="54"/>
      <c r="GW1564" s="54"/>
      <c r="GX1564" s="54"/>
      <c r="GY1564" s="54"/>
      <c r="GZ1564" s="54"/>
      <c r="HA1564" s="54"/>
      <c r="HB1564" s="54"/>
      <c r="HC1564" s="54"/>
      <c r="HD1564" s="54"/>
      <c r="HE1564" s="54"/>
      <c r="HF1564" s="54"/>
      <c r="HG1564" s="54"/>
      <c r="HH1564" s="54"/>
      <c r="HI1564" s="54"/>
      <c r="HJ1564" s="54"/>
      <c r="HK1564" s="54"/>
      <c r="HL1564" s="54"/>
      <c r="HM1564" s="54"/>
      <c r="HN1564" s="54"/>
      <c r="HO1564" s="54"/>
      <c r="HP1564" s="54"/>
      <c r="HQ1564" s="54"/>
      <c r="HR1564" s="54"/>
      <c r="HS1564" s="54"/>
      <c r="HT1564" s="54"/>
      <c r="HU1564" s="54"/>
      <c r="HV1564" s="54"/>
      <c r="HW1564" s="54"/>
      <c r="HX1564" s="54"/>
      <c r="HY1564" s="54"/>
      <c r="HZ1564" s="54"/>
      <c r="IA1564" s="54"/>
      <c r="IB1564" s="54"/>
      <c r="IC1564" s="54"/>
      <c r="ID1564" s="54"/>
      <c r="IE1564" s="54"/>
      <c r="IF1564" s="54"/>
      <c r="IG1564" s="54"/>
      <c r="IH1564" s="54"/>
      <c r="II1564" s="54"/>
      <c r="IJ1564" s="54"/>
      <c r="IK1564" s="54"/>
      <c r="IL1564" s="54"/>
      <c r="IM1564" s="54"/>
      <c r="IN1564" s="54"/>
      <c r="IO1564" s="54"/>
      <c r="IP1564" s="54"/>
      <c r="IQ1564" s="54"/>
      <c r="IR1564" s="54"/>
      <c r="IS1564" s="54"/>
      <c r="IT1564" s="54"/>
      <c r="IU1564" s="54"/>
      <c r="IV1564" s="54"/>
      <c r="IW1564" s="54"/>
      <c r="IX1564" s="54"/>
      <c r="IY1564" s="54"/>
      <c r="IZ1564" s="54"/>
      <c r="JA1564" s="16"/>
      <c r="JB1564" s="16"/>
      <c r="JC1564" s="16"/>
      <c r="JD1564" s="16"/>
    </row>
    <row r="1565" spans="1:264" s="6" customFormat="1" x14ac:dyDescent="0.25">
      <c r="A1565" s="55">
        <v>1561</v>
      </c>
      <c r="B1565" s="56">
        <f>ESTUDIANTES!B1565</f>
        <v>0</v>
      </c>
      <c r="C1565" s="56">
        <f>ESTUDIANTES!C1565</f>
        <v>0</v>
      </c>
      <c r="D1565" s="97">
        <f>ESTUDIANTES!D1565</f>
        <v>0</v>
      </c>
      <c r="E1565" s="97"/>
      <c r="F1565" s="97"/>
      <c r="G1565" s="97"/>
      <c r="H1565" s="57">
        <f>ESTUDIANTES!H1565</f>
        <v>0</v>
      </c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  <c r="S1565" s="54"/>
      <c r="T1565" s="54"/>
      <c r="U1565" s="54"/>
      <c r="V1565" s="54"/>
      <c r="W1565" s="54"/>
      <c r="X1565" s="54"/>
      <c r="Y1565" s="54"/>
      <c r="Z1565" s="54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  <c r="AL1565" s="54"/>
      <c r="AM1565" s="54"/>
      <c r="AN1565" s="54"/>
      <c r="AO1565" s="54"/>
      <c r="AP1565" s="54"/>
      <c r="AQ1565" s="54"/>
      <c r="AR1565" s="54"/>
      <c r="AS1565" s="54"/>
      <c r="AT1565" s="54"/>
      <c r="AU1565" s="54"/>
      <c r="AV1565" s="54"/>
      <c r="AW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4"/>
      <c r="BI1565" s="54"/>
      <c r="BJ1565" s="54"/>
      <c r="BK1565" s="54"/>
      <c r="BL1565" s="54"/>
      <c r="BM1565" s="54"/>
      <c r="BN1565" s="54"/>
      <c r="BO1565" s="54"/>
      <c r="BP1565" s="54"/>
      <c r="BQ1565" s="54"/>
      <c r="BR1565" s="54"/>
      <c r="BS1565" s="54"/>
      <c r="BT1565" s="54"/>
      <c r="BU1565" s="54"/>
      <c r="BV1565" s="54"/>
      <c r="BW1565" s="54"/>
      <c r="BX1565" s="54"/>
      <c r="BY1565" s="54"/>
      <c r="BZ1565" s="54"/>
      <c r="CA1565" s="54"/>
      <c r="CB1565" s="54"/>
      <c r="CC1565" s="54"/>
      <c r="CD1565" s="54"/>
      <c r="CE1565" s="54"/>
      <c r="CF1565" s="54"/>
      <c r="CG1565" s="54"/>
      <c r="CH1565" s="54"/>
      <c r="CI1565" s="54"/>
      <c r="CJ1565" s="54"/>
      <c r="CK1565" s="54"/>
      <c r="CL1565" s="54"/>
      <c r="CM1565" s="54"/>
      <c r="CN1565" s="54"/>
      <c r="CO1565" s="54"/>
      <c r="CP1565" s="54"/>
      <c r="CQ1565" s="54"/>
      <c r="CR1565" s="54"/>
      <c r="CS1565" s="54"/>
      <c r="CT1565" s="54"/>
      <c r="CU1565" s="54"/>
      <c r="CV1565" s="54"/>
      <c r="CW1565" s="54"/>
      <c r="CX1565" s="54"/>
      <c r="CY1565" s="54"/>
      <c r="CZ1565" s="54"/>
      <c r="DA1565" s="54"/>
      <c r="DB1565" s="54"/>
      <c r="DC1565" s="54"/>
      <c r="DD1565" s="54"/>
      <c r="DE1565" s="54"/>
      <c r="DF1565" s="54"/>
      <c r="DG1565" s="54"/>
      <c r="DH1565" s="54"/>
      <c r="DI1565" s="54"/>
      <c r="DJ1565" s="54"/>
      <c r="DK1565" s="54"/>
      <c r="DL1565" s="54"/>
      <c r="DM1565" s="54"/>
      <c r="DN1565" s="54"/>
      <c r="DO1565" s="54"/>
      <c r="DP1565" s="54"/>
      <c r="DQ1565" s="54"/>
      <c r="DR1565" s="54"/>
      <c r="DS1565" s="54"/>
      <c r="DT1565" s="54"/>
      <c r="DU1565" s="54"/>
      <c r="DV1565" s="54"/>
      <c r="DW1565" s="54"/>
      <c r="DX1565" s="54"/>
      <c r="DY1565" s="54"/>
      <c r="DZ1565" s="54"/>
      <c r="EA1565" s="54"/>
      <c r="EB1565" s="54"/>
      <c r="EC1565" s="54"/>
      <c r="ED1565" s="54"/>
      <c r="EE1565" s="54"/>
      <c r="EF1565" s="54"/>
      <c r="EG1565" s="54"/>
      <c r="EH1565" s="54"/>
      <c r="EI1565" s="54"/>
      <c r="EJ1565" s="54"/>
      <c r="EK1565" s="54"/>
      <c r="EL1565" s="54"/>
      <c r="EM1565" s="54"/>
      <c r="EN1565" s="54"/>
      <c r="EO1565" s="54"/>
      <c r="EP1565" s="54"/>
      <c r="EQ1565" s="54"/>
      <c r="ER1565" s="54"/>
      <c r="ES1565" s="54"/>
      <c r="ET1565" s="54"/>
      <c r="EU1565" s="54"/>
      <c r="EV1565" s="54"/>
      <c r="EW1565" s="54"/>
      <c r="EX1565" s="54"/>
      <c r="EY1565" s="54"/>
      <c r="EZ1565" s="54"/>
      <c r="FA1565" s="54"/>
      <c r="FB1565" s="54"/>
      <c r="FC1565" s="54"/>
      <c r="FD1565" s="54"/>
      <c r="FE1565" s="54"/>
      <c r="FF1565" s="54"/>
      <c r="FG1565" s="54"/>
      <c r="FH1565" s="54"/>
      <c r="FI1565" s="54"/>
      <c r="FJ1565" s="54"/>
      <c r="FK1565" s="54"/>
      <c r="FL1565" s="54"/>
      <c r="FM1565" s="54"/>
      <c r="FN1565" s="54"/>
      <c r="FO1565" s="54"/>
      <c r="FP1565" s="54"/>
      <c r="FQ1565" s="54"/>
      <c r="FR1565" s="54"/>
      <c r="FS1565" s="54"/>
      <c r="FT1565" s="54"/>
      <c r="FU1565" s="54"/>
      <c r="FV1565" s="54"/>
      <c r="FW1565" s="54"/>
      <c r="FX1565" s="54"/>
      <c r="FY1565" s="54"/>
      <c r="FZ1565" s="54"/>
      <c r="GA1565" s="54"/>
      <c r="GB1565" s="54"/>
      <c r="GC1565" s="54"/>
      <c r="GD1565" s="54"/>
      <c r="GE1565" s="54"/>
      <c r="GF1565" s="54"/>
      <c r="GG1565" s="54"/>
      <c r="GH1565" s="54"/>
      <c r="GI1565" s="54"/>
      <c r="GJ1565" s="54"/>
      <c r="GK1565" s="54"/>
      <c r="GL1565" s="54"/>
      <c r="GM1565" s="54"/>
      <c r="GN1565" s="54"/>
      <c r="GO1565" s="54"/>
      <c r="GP1565" s="54"/>
      <c r="GQ1565" s="54"/>
      <c r="GR1565" s="54"/>
      <c r="GS1565" s="54"/>
      <c r="GT1565" s="54"/>
      <c r="GU1565" s="54"/>
      <c r="GV1565" s="54"/>
      <c r="GW1565" s="54"/>
      <c r="GX1565" s="54"/>
      <c r="GY1565" s="54"/>
      <c r="GZ1565" s="54"/>
      <c r="HA1565" s="54"/>
      <c r="HB1565" s="54"/>
      <c r="HC1565" s="54"/>
      <c r="HD1565" s="54"/>
      <c r="HE1565" s="54"/>
      <c r="HF1565" s="54"/>
      <c r="HG1565" s="54"/>
      <c r="HH1565" s="54"/>
      <c r="HI1565" s="54"/>
      <c r="HJ1565" s="54"/>
      <c r="HK1565" s="54"/>
      <c r="HL1565" s="54"/>
      <c r="HM1565" s="54"/>
      <c r="HN1565" s="54"/>
      <c r="HO1565" s="54"/>
      <c r="HP1565" s="54"/>
      <c r="HQ1565" s="54"/>
      <c r="HR1565" s="54"/>
      <c r="HS1565" s="54"/>
      <c r="HT1565" s="54"/>
      <c r="HU1565" s="54"/>
      <c r="HV1565" s="54"/>
      <c r="HW1565" s="54"/>
      <c r="HX1565" s="54"/>
      <c r="HY1565" s="54"/>
      <c r="HZ1565" s="54"/>
      <c r="IA1565" s="54"/>
      <c r="IB1565" s="54"/>
      <c r="IC1565" s="54"/>
      <c r="ID1565" s="54"/>
      <c r="IE1565" s="54"/>
      <c r="IF1565" s="54"/>
      <c r="IG1565" s="54"/>
      <c r="IH1565" s="54"/>
      <c r="II1565" s="54"/>
      <c r="IJ1565" s="54"/>
      <c r="IK1565" s="54"/>
      <c r="IL1565" s="54"/>
      <c r="IM1565" s="54"/>
      <c r="IN1565" s="54"/>
      <c r="IO1565" s="54"/>
      <c r="IP1565" s="54"/>
      <c r="IQ1565" s="54"/>
      <c r="IR1565" s="54"/>
      <c r="IS1565" s="54"/>
      <c r="IT1565" s="54"/>
      <c r="IU1565" s="54"/>
      <c r="IV1565" s="54"/>
      <c r="IW1565" s="54"/>
      <c r="IX1565" s="54"/>
      <c r="IY1565" s="54"/>
      <c r="IZ1565" s="54"/>
      <c r="JA1565" s="16"/>
      <c r="JB1565" s="16"/>
      <c r="JC1565" s="16"/>
      <c r="JD1565" s="16"/>
    </row>
    <row r="1566" spans="1:264" s="6" customFormat="1" x14ac:dyDescent="0.25">
      <c r="A1566" s="55">
        <v>1562</v>
      </c>
      <c r="B1566" s="56">
        <f>ESTUDIANTES!B1566</f>
        <v>0</v>
      </c>
      <c r="C1566" s="56">
        <f>ESTUDIANTES!C1566</f>
        <v>0</v>
      </c>
      <c r="D1566" s="97">
        <f>ESTUDIANTES!D1566</f>
        <v>0</v>
      </c>
      <c r="E1566" s="97"/>
      <c r="F1566" s="97"/>
      <c r="G1566" s="97"/>
      <c r="H1566" s="57">
        <f>ESTUDIANTES!H1566</f>
        <v>0</v>
      </c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  <c r="S1566" s="54"/>
      <c r="T1566" s="54"/>
      <c r="U1566" s="54"/>
      <c r="V1566" s="54"/>
      <c r="W1566" s="54"/>
      <c r="X1566" s="54"/>
      <c r="Y1566" s="54"/>
      <c r="Z1566" s="54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  <c r="AL1566" s="54"/>
      <c r="AM1566" s="54"/>
      <c r="AN1566" s="54"/>
      <c r="AO1566" s="54"/>
      <c r="AP1566" s="54"/>
      <c r="AQ1566" s="54"/>
      <c r="AR1566" s="54"/>
      <c r="AS1566" s="54"/>
      <c r="AT1566" s="54"/>
      <c r="AU1566" s="54"/>
      <c r="AV1566" s="54"/>
      <c r="AW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4"/>
      <c r="BI1566" s="54"/>
      <c r="BJ1566" s="54"/>
      <c r="BK1566" s="54"/>
      <c r="BL1566" s="54"/>
      <c r="BM1566" s="54"/>
      <c r="BN1566" s="54"/>
      <c r="BO1566" s="54"/>
      <c r="BP1566" s="54"/>
      <c r="BQ1566" s="54"/>
      <c r="BR1566" s="54"/>
      <c r="BS1566" s="54"/>
      <c r="BT1566" s="54"/>
      <c r="BU1566" s="54"/>
      <c r="BV1566" s="54"/>
      <c r="BW1566" s="54"/>
      <c r="BX1566" s="54"/>
      <c r="BY1566" s="54"/>
      <c r="BZ1566" s="54"/>
      <c r="CA1566" s="54"/>
      <c r="CB1566" s="54"/>
      <c r="CC1566" s="54"/>
      <c r="CD1566" s="54"/>
      <c r="CE1566" s="54"/>
      <c r="CF1566" s="54"/>
      <c r="CG1566" s="54"/>
      <c r="CH1566" s="54"/>
      <c r="CI1566" s="54"/>
      <c r="CJ1566" s="54"/>
      <c r="CK1566" s="54"/>
      <c r="CL1566" s="54"/>
      <c r="CM1566" s="54"/>
      <c r="CN1566" s="54"/>
      <c r="CO1566" s="54"/>
      <c r="CP1566" s="54"/>
      <c r="CQ1566" s="54"/>
      <c r="CR1566" s="54"/>
      <c r="CS1566" s="54"/>
      <c r="CT1566" s="54"/>
      <c r="CU1566" s="54"/>
      <c r="CV1566" s="54"/>
      <c r="CW1566" s="54"/>
      <c r="CX1566" s="54"/>
      <c r="CY1566" s="54"/>
      <c r="CZ1566" s="54"/>
      <c r="DA1566" s="54"/>
      <c r="DB1566" s="54"/>
      <c r="DC1566" s="54"/>
      <c r="DD1566" s="54"/>
      <c r="DE1566" s="54"/>
      <c r="DF1566" s="54"/>
      <c r="DG1566" s="54"/>
      <c r="DH1566" s="54"/>
      <c r="DI1566" s="54"/>
      <c r="DJ1566" s="54"/>
      <c r="DK1566" s="54"/>
      <c r="DL1566" s="54"/>
      <c r="DM1566" s="54"/>
      <c r="DN1566" s="54"/>
      <c r="DO1566" s="54"/>
      <c r="DP1566" s="54"/>
      <c r="DQ1566" s="54"/>
      <c r="DR1566" s="54"/>
      <c r="DS1566" s="54"/>
      <c r="DT1566" s="54"/>
      <c r="DU1566" s="54"/>
      <c r="DV1566" s="54"/>
      <c r="DW1566" s="54"/>
      <c r="DX1566" s="54"/>
      <c r="DY1566" s="54"/>
      <c r="DZ1566" s="54"/>
      <c r="EA1566" s="54"/>
      <c r="EB1566" s="54"/>
      <c r="EC1566" s="54"/>
      <c r="ED1566" s="54"/>
      <c r="EE1566" s="54"/>
      <c r="EF1566" s="54"/>
      <c r="EG1566" s="54"/>
      <c r="EH1566" s="54"/>
      <c r="EI1566" s="54"/>
      <c r="EJ1566" s="54"/>
      <c r="EK1566" s="54"/>
      <c r="EL1566" s="54"/>
      <c r="EM1566" s="54"/>
      <c r="EN1566" s="54"/>
      <c r="EO1566" s="54"/>
      <c r="EP1566" s="54"/>
      <c r="EQ1566" s="54"/>
      <c r="ER1566" s="54"/>
      <c r="ES1566" s="54"/>
      <c r="ET1566" s="54"/>
      <c r="EU1566" s="54"/>
      <c r="EV1566" s="54"/>
      <c r="EW1566" s="54"/>
      <c r="EX1566" s="54"/>
      <c r="EY1566" s="54"/>
      <c r="EZ1566" s="54"/>
      <c r="FA1566" s="54"/>
      <c r="FB1566" s="54"/>
      <c r="FC1566" s="54"/>
      <c r="FD1566" s="54"/>
      <c r="FE1566" s="54"/>
      <c r="FF1566" s="54"/>
      <c r="FG1566" s="54"/>
      <c r="FH1566" s="54"/>
      <c r="FI1566" s="54"/>
      <c r="FJ1566" s="54"/>
      <c r="FK1566" s="54"/>
      <c r="FL1566" s="54"/>
      <c r="FM1566" s="54"/>
      <c r="FN1566" s="54"/>
      <c r="FO1566" s="54"/>
      <c r="FP1566" s="54"/>
      <c r="FQ1566" s="54"/>
      <c r="FR1566" s="54"/>
      <c r="FS1566" s="54"/>
      <c r="FT1566" s="54"/>
      <c r="FU1566" s="54"/>
      <c r="FV1566" s="54"/>
      <c r="FW1566" s="54"/>
      <c r="FX1566" s="54"/>
      <c r="FY1566" s="54"/>
      <c r="FZ1566" s="54"/>
      <c r="GA1566" s="54"/>
      <c r="GB1566" s="54"/>
      <c r="GC1566" s="54"/>
      <c r="GD1566" s="54"/>
      <c r="GE1566" s="54"/>
      <c r="GF1566" s="54"/>
      <c r="GG1566" s="54"/>
      <c r="GH1566" s="54"/>
      <c r="GI1566" s="54"/>
      <c r="GJ1566" s="54"/>
      <c r="GK1566" s="54"/>
      <c r="GL1566" s="54"/>
      <c r="GM1566" s="54"/>
      <c r="GN1566" s="54"/>
      <c r="GO1566" s="54"/>
      <c r="GP1566" s="54"/>
      <c r="GQ1566" s="54"/>
      <c r="GR1566" s="54"/>
      <c r="GS1566" s="54"/>
      <c r="GT1566" s="54"/>
      <c r="GU1566" s="54"/>
      <c r="GV1566" s="54"/>
      <c r="GW1566" s="54"/>
      <c r="GX1566" s="54"/>
      <c r="GY1566" s="54"/>
      <c r="GZ1566" s="54"/>
      <c r="HA1566" s="54"/>
      <c r="HB1566" s="54"/>
      <c r="HC1566" s="54"/>
      <c r="HD1566" s="54"/>
      <c r="HE1566" s="54"/>
      <c r="HF1566" s="54"/>
      <c r="HG1566" s="54"/>
      <c r="HH1566" s="54"/>
      <c r="HI1566" s="54"/>
      <c r="HJ1566" s="54"/>
      <c r="HK1566" s="54"/>
      <c r="HL1566" s="54"/>
      <c r="HM1566" s="54"/>
      <c r="HN1566" s="54"/>
      <c r="HO1566" s="54"/>
      <c r="HP1566" s="54"/>
      <c r="HQ1566" s="54"/>
      <c r="HR1566" s="54"/>
      <c r="HS1566" s="54"/>
      <c r="HT1566" s="54"/>
      <c r="HU1566" s="54"/>
      <c r="HV1566" s="54"/>
      <c r="HW1566" s="54"/>
      <c r="HX1566" s="54"/>
      <c r="HY1566" s="54"/>
      <c r="HZ1566" s="54"/>
      <c r="IA1566" s="54"/>
      <c r="IB1566" s="54"/>
      <c r="IC1566" s="54"/>
      <c r="ID1566" s="54"/>
      <c r="IE1566" s="54"/>
      <c r="IF1566" s="54"/>
      <c r="IG1566" s="54"/>
      <c r="IH1566" s="54"/>
      <c r="II1566" s="54"/>
      <c r="IJ1566" s="54"/>
      <c r="IK1566" s="54"/>
      <c r="IL1566" s="54"/>
      <c r="IM1566" s="54"/>
      <c r="IN1566" s="54"/>
      <c r="IO1566" s="54"/>
      <c r="IP1566" s="54"/>
      <c r="IQ1566" s="54"/>
      <c r="IR1566" s="54"/>
      <c r="IS1566" s="54"/>
      <c r="IT1566" s="54"/>
      <c r="IU1566" s="54"/>
      <c r="IV1566" s="54"/>
      <c r="IW1566" s="54"/>
      <c r="IX1566" s="54"/>
      <c r="IY1566" s="54"/>
      <c r="IZ1566" s="54"/>
      <c r="JA1566" s="16"/>
      <c r="JB1566" s="16"/>
      <c r="JC1566" s="16"/>
      <c r="JD1566" s="16"/>
    </row>
    <row r="1567" spans="1:264" s="6" customFormat="1" x14ac:dyDescent="0.25">
      <c r="A1567" s="55">
        <v>1563</v>
      </c>
      <c r="B1567" s="56">
        <f>ESTUDIANTES!B1567</f>
        <v>0</v>
      </c>
      <c r="C1567" s="56">
        <f>ESTUDIANTES!C1567</f>
        <v>0</v>
      </c>
      <c r="D1567" s="97">
        <f>ESTUDIANTES!D1567</f>
        <v>0</v>
      </c>
      <c r="E1567" s="97"/>
      <c r="F1567" s="97"/>
      <c r="G1567" s="97"/>
      <c r="H1567" s="57">
        <f>ESTUDIANTES!H1567</f>
        <v>0</v>
      </c>
      <c r="I1567" s="54"/>
      <c r="J1567" s="54"/>
      <c r="K1567" s="54"/>
      <c r="L1567" s="54"/>
      <c r="M1567" s="54"/>
      <c r="N1567" s="54"/>
      <c r="O1567" s="54"/>
      <c r="P1567" s="54"/>
      <c r="Q1567" s="54"/>
      <c r="R1567" s="54"/>
      <c r="S1567" s="54"/>
      <c r="T1567" s="54"/>
      <c r="U1567" s="54"/>
      <c r="V1567" s="54"/>
      <c r="W1567" s="54"/>
      <c r="X1567" s="54"/>
      <c r="Y1567" s="54"/>
      <c r="Z1567" s="54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  <c r="AL1567" s="54"/>
      <c r="AM1567" s="54"/>
      <c r="AN1567" s="54"/>
      <c r="AO1567" s="54"/>
      <c r="AP1567" s="54"/>
      <c r="AQ1567" s="54"/>
      <c r="AR1567" s="54"/>
      <c r="AS1567" s="54"/>
      <c r="AT1567" s="54"/>
      <c r="AU1567" s="54"/>
      <c r="AV1567" s="54"/>
      <c r="AW1567" s="54"/>
      <c r="AX1567" s="54"/>
      <c r="AY1567" s="54"/>
      <c r="AZ1567" s="54"/>
      <c r="BA1567" s="54"/>
      <c r="BB1567" s="54"/>
      <c r="BC1567" s="54"/>
      <c r="BD1567" s="54"/>
      <c r="BE1567" s="54"/>
      <c r="BF1567" s="54"/>
      <c r="BG1567" s="54"/>
      <c r="BH1567" s="54"/>
      <c r="BI1567" s="54"/>
      <c r="BJ1567" s="54"/>
      <c r="BK1567" s="54"/>
      <c r="BL1567" s="54"/>
      <c r="BM1567" s="54"/>
      <c r="BN1567" s="54"/>
      <c r="BO1567" s="54"/>
      <c r="BP1567" s="54"/>
      <c r="BQ1567" s="54"/>
      <c r="BR1567" s="54"/>
      <c r="BS1567" s="54"/>
      <c r="BT1567" s="54"/>
      <c r="BU1567" s="54"/>
      <c r="BV1567" s="54"/>
      <c r="BW1567" s="54"/>
      <c r="BX1567" s="54"/>
      <c r="BY1567" s="54"/>
      <c r="BZ1567" s="54"/>
      <c r="CA1567" s="54"/>
      <c r="CB1567" s="54"/>
      <c r="CC1567" s="54"/>
      <c r="CD1567" s="54"/>
      <c r="CE1567" s="54"/>
      <c r="CF1567" s="54"/>
      <c r="CG1567" s="54"/>
      <c r="CH1567" s="54"/>
      <c r="CI1567" s="54"/>
      <c r="CJ1567" s="54"/>
      <c r="CK1567" s="54"/>
      <c r="CL1567" s="54"/>
      <c r="CM1567" s="54"/>
      <c r="CN1567" s="54"/>
      <c r="CO1567" s="54"/>
      <c r="CP1567" s="54"/>
      <c r="CQ1567" s="54"/>
      <c r="CR1567" s="54"/>
      <c r="CS1567" s="54"/>
      <c r="CT1567" s="54"/>
      <c r="CU1567" s="54"/>
      <c r="CV1567" s="54"/>
      <c r="CW1567" s="54"/>
      <c r="CX1567" s="54"/>
      <c r="CY1567" s="54"/>
      <c r="CZ1567" s="54"/>
      <c r="DA1567" s="54"/>
      <c r="DB1567" s="54"/>
      <c r="DC1567" s="54"/>
      <c r="DD1567" s="54"/>
      <c r="DE1567" s="54"/>
      <c r="DF1567" s="54"/>
      <c r="DG1567" s="54"/>
      <c r="DH1567" s="54"/>
      <c r="DI1567" s="54"/>
      <c r="DJ1567" s="54"/>
      <c r="DK1567" s="54"/>
      <c r="DL1567" s="54"/>
      <c r="DM1567" s="54"/>
      <c r="DN1567" s="54"/>
      <c r="DO1567" s="54"/>
      <c r="DP1567" s="54"/>
      <c r="DQ1567" s="54"/>
      <c r="DR1567" s="54"/>
      <c r="DS1567" s="54"/>
      <c r="DT1567" s="54"/>
      <c r="DU1567" s="54"/>
      <c r="DV1567" s="54"/>
      <c r="DW1567" s="54"/>
      <c r="DX1567" s="54"/>
      <c r="DY1567" s="54"/>
      <c r="DZ1567" s="54"/>
      <c r="EA1567" s="54"/>
      <c r="EB1567" s="54"/>
      <c r="EC1567" s="54"/>
      <c r="ED1567" s="54"/>
      <c r="EE1567" s="54"/>
      <c r="EF1567" s="54"/>
      <c r="EG1567" s="54"/>
      <c r="EH1567" s="54"/>
      <c r="EI1567" s="54"/>
      <c r="EJ1567" s="54"/>
      <c r="EK1567" s="54"/>
      <c r="EL1567" s="54"/>
      <c r="EM1567" s="54"/>
      <c r="EN1567" s="54"/>
      <c r="EO1567" s="54"/>
      <c r="EP1567" s="54"/>
      <c r="EQ1567" s="54"/>
      <c r="ER1567" s="54"/>
      <c r="ES1567" s="54"/>
      <c r="ET1567" s="54"/>
      <c r="EU1567" s="54"/>
      <c r="EV1567" s="54"/>
      <c r="EW1567" s="54"/>
      <c r="EX1567" s="54"/>
      <c r="EY1567" s="54"/>
      <c r="EZ1567" s="54"/>
      <c r="FA1567" s="54"/>
      <c r="FB1567" s="54"/>
      <c r="FC1567" s="54"/>
      <c r="FD1567" s="54"/>
      <c r="FE1567" s="54"/>
      <c r="FF1567" s="54"/>
      <c r="FG1567" s="54"/>
      <c r="FH1567" s="54"/>
      <c r="FI1567" s="54"/>
      <c r="FJ1567" s="54"/>
      <c r="FK1567" s="54"/>
      <c r="FL1567" s="54"/>
      <c r="FM1567" s="54"/>
      <c r="FN1567" s="54"/>
      <c r="FO1567" s="54"/>
      <c r="FP1567" s="54"/>
      <c r="FQ1567" s="54"/>
      <c r="FR1567" s="54"/>
      <c r="FS1567" s="54"/>
      <c r="FT1567" s="54"/>
      <c r="FU1567" s="54"/>
      <c r="FV1567" s="54"/>
      <c r="FW1567" s="54"/>
      <c r="FX1567" s="54"/>
      <c r="FY1567" s="54"/>
      <c r="FZ1567" s="54"/>
      <c r="GA1567" s="54"/>
      <c r="GB1567" s="54"/>
      <c r="GC1567" s="54"/>
      <c r="GD1567" s="54"/>
      <c r="GE1567" s="54"/>
      <c r="GF1567" s="54"/>
      <c r="GG1567" s="54"/>
      <c r="GH1567" s="54"/>
      <c r="GI1567" s="54"/>
      <c r="GJ1567" s="54"/>
      <c r="GK1567" s="54"/>
      <c r="GL1567" s="54"/>
      <c r="GM1567" s="54"/>
      <c r="GN1567" s="54"/>
      <c r="GO1567" s="54"/>
      <c r="GP1567" s="54"/>
      <c r="GQ1567" s="54"/>
      <c r="GR1567" s="54"/>
      <c r="GS1567" s="54"/>
      <c r="GT1567" s="54"/>
      <c r="GU1567" s="54"/>
      <c r="GV1567" s="54"/>
      <c r="GW1567" s="54"/>
      <c r="GX1567" s="54"/>
      <c r="GY1567" s="54"/>
      <c r="GZ1567" s="54"/>
      <c r="HA1567" s="54"/>
      <c r="HB1567" s="54"/>
      <c r="HC1567" s="54"/>
      <c r="HD1567" s="54"/>
      <c r="HE1567" s="54"/>
      <c r="HF1567" s="54"/>
      <c r="HG1567" s="54"/>
      <c r="HH1567" s="54"/>
      <c r="HI1567" s="54"/>
      <c r="HJ1567" s="54"/>
      <c r="HK1567" s="54"/>
      <c r="HL1567" s="54"/>
      <c r="HM1567" s="54"/>
      <c r="HN1567" s="54"/>
      <c r="HO1567" s="54"/>
      <c r="HP1567" s="54"/>
      <c r="HQ1567" s="54"/>
      <c r="HR1567" s="54"/>
      <c r="HS1567" s="54"/>
      <c r="HT1567" s="54"/>
      <c r="HU1567" s="54"/>
      <c r="HV1567" s="54"/>
      <c r="HW1567" s="54"/>
      <c r="HX1567" s="54"/>
      <c r="HY1567" s="54"/>
      <c r="HZ1567" s="54"/>
      <c r="IA1567" s="54"/>
      <c r="IB1567" s="54"/>
      <c r="IC1567" s="54"/>
      <c r="ID1567" s="54"/>
      <c r="IE1567" s="54"/>
      <c r="IF1567" s="54"/>
      <c r="IG1567" s="54"/>
      <c r="IH1567" s="54"/>
      <c r="II1567" s="54"/>
      <c r="IJ1567" s="54"/>
      <c r="IK1567" s="54"/>
      <c r="IL1567" s="54"/>
      <c r="IM1567" s="54"/>
      <c r="IN1567" s="54"/>
      <c r="IO1567" s="54"/>
      <c r="IP1567" s="54"/>
      <c r="IQ1567" s="54"/>
      <c r="IR1567" s="54"/>
      <c r="IS1567" s="54"/>
      <c r="IT1567" s="54"/>
      <c r="IU1567" s="54"/>
      <c r="IV1567" s="54"/>
      <c r="IW1567" s="54"/>
      <c r="IX1567" s="54"/>
      <c r="IY1567" s="54"/>
      <c r="IZ1567" s="54"/>
      <c r="JA1567" s="16"/>
      <c r="JB1567" s="16"/>
      <c r="JC1567" s="16"/>
      <c r="JD1567" s="16"/>
    </row>
    <row r="1568" spans="1:264" s="6" customFormat="1" x14ac:dyDescent="0.25">
      <c r="A1568" s="55">
        <v>1564</v>
      </c>
      <c r="B1568" s="56">
        <f>ESTUDIANTES!B1568</f>
        <v>0</v>
      </c>
      <c r="C1568" s="56">
        <f>ESTUDIANTES!C1568</f>
        <v>0</v>
      </c>
      <c r="D1568" s="97">
        <f>ESTUDIANTES!D1568</f>
        <v>0</v>
      </c>
      <c r="E1568" s="97"/>
      <c r="F1568" s="97"/>
      <c r="G1568" s="97"/>
      <c r="H1568" s="57">
        <f>ESTUDIANTES!H1568</f>
        <v>0</v>
      </c>
      <c r="I1568" s="54"/>
      <c r="J1568" s="54"/>
      <c r="K1568" s="54"/>
      <c r="L1568" s="54"/>
      <c r="M1568" s="54"/>
      <c r="N1568" s="54"/>
      <c r="O1568" s="54"/>
      <c r="P1568" s="54"/>
      <c r="Q1568" s="54"/>
      <c r="R1568" s="54"/>
      <c r="S1568" s="54"/>
      <c r="T1568" s="54"/>
      <c r="U1568" s="54"/>
      <c r="V1568" s="54"/>
      <c r="W1568" s="54"/>
      <c r="X1568" s="54"/>
      <c r="Y1568" s="54"/>
      <c r="Z1568" s="54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  <c r="AL1568" s="54"/>
      <c r="AM1568" s="54"/>
      <c r="AN1568" s="54"/>
      <c r="AO1568" s="54"/>
      <c r="AP1568" s="54"/>
      <c r="AQ1568" s="54"/>
      <c r="AR1568" s="54"/>
      <c r="AS1568" s="54"/>
      <c r="AT1568" s="54"/>
      <c r="AU1568" s="54"/>
      <c r="AV1568" s="54"/>
      <c r="AW1568" s="54"/>
      <c r="AX1568" s="54"/>
      <c r="AY1568" s="54"/>
      <c r="AZ1568" s="54"/>
      <c r="BA1568" s="54"/>
      <c r="BB1568" s="54"/>
      <c r="BC1568" s="54"/>
      <c r="BD1568" s="54"/>
      <c r="BE1568" s="54"/>
      <c r="BF1568" s="54"/>
      <c r="BG1568" s="54"/>
      <c r="BH1568" s="54"/>
      <c r="BI1568" s="54"/>
      <c r="BJ1568" s="54"/>
      <c r="BK1568" s="54"/>
      <c r="BL1568" s="54"/>
      <c r="BM1568" s="54"/>
      <c r="BN1568" s="54"/>
      <c r="BO1568" s="54"/>
      <c r="BP1568" s="54"/>
      <c r="BQ1568" s="54"/>
      <c r="BR1568" s="54"/>
      <c r="BS1568" s="54"/>
      <c r="BT1568" s="54"/>
      <c r="BU1568" s="54"/>
      <c r="BV1568" s="54"/>
      <c r="BW1568" s="54"/>
      <c r="BX1568" s="54"/>
      <c r="BY1568" s="54"/>
      <c r="BZ1568" s="54"/>
      <c r="CA1568" s="54"/>
      <c r="CB1568" s="54"/>
      <c r="CC1568" s="54"/>
      <c r="CD1568" s="54"/>
      <c r="CE1568" s="54"/>
      <c r="CF1568" s="54"/>
      <c r="CG1568" s="54"/>
      <c r="CH1568" s="54"/>
      <c r="CI1568" s="54"/>
      <c r="CJ1568" s="54"/>
      <c r="CK1568" s="54"/>
      <c r="CL1568" s="54"/>
      <c r="CM1568" s="54"/>
      <c r="CN1568" s="54"/>
      <c r="CO1568" s="54"/>
      <c r="CP1568" s="54"/>
      <c r="CQ1568" s="54"/>
      <c r="CR1568" s="54"/>
      <c r="CS1568" s="54"/>
      <c r="CT1568" s="54"/>
      <c r="CU1568" s="54"/>
      <c r="CV1568" s="54"/>
      <c r="CW1568" s="54"/>
      <c r="CX1568" s="54"/>
      <c r="CY1568" s="54"/>
      <c r="CZ1568" s="54"/>
      <c r="DA1568" s="54"/>
      <c r="DB1568" s="54"/>
      <c r="DC1568" s="54"/>
      <c r="DD1568" s="54"/>
      <c r="DE1568" s="54"/>
      <c r="DF1568" s="54"/>
      <c r="DG1568" s="54"/>
      <c r="DH1568" s="54"/>
      <c r="DI1568" s="54"/>
      <c r="DJ1568" s="54"/>
      <c r="DK1568" s="54"/>
      <c r="DL1568" s="54"/>
      <c r="DM1568" s="54"/>
      <c r="DN1568" s="54"/>
      <c r="DO1568" s="54"/>
      <c r="DP1568" s="54"/>
      <c r="DQ1568" s="54"/>
      <c r="DR1568" s="54"/>
      <c r="DS1568" s="54"/>
      <c r="DT1568" s="54"/>
      <c r="DU1568" s="54"/>
      <c r="DV1568" s="54"/>
      <c r="DW1568" s="54"/>
      <c r="DX1568" s="54"/>
      <c r="DY1568" s="54"/>
      <c r="DZ1568" s="54"/>
      <c r="EA1568" s="54"/>
      <c r="EB1568" s="54"/>
      <c r="EC1568" s="54"/>
      <c r="ED1568" s="54"/>
      <c r="EE1568" s="54"/>
      <c r="EF1568" s="54"/>
      <c r="EG1568" s="54"/>
      <c r="EH1568" s="54"/>
      <c r="EI1568" s="54"/>
      <c r="EJ1568" s="54"/>
      <c r="EK1568" s="54"/>
      <c r="EL1568" s="54"/>
      <c r="EM1568" s="54"/>
      <c r="EN1568" s="54"/>
      <c r="EO1568" s="54"/>
      <c r="EP1568" s="54"/>
      <c r="EQ1568" s="54"/>
      <c r="ER1568" s="54"/>
      <c r="ES1568" s="54"/>
      <c r="ET1568" s="54"/>
      <c r="EU1568" s="54"/>
      <c r="EV1568" s="54"/>
      <c r="EW1568" s="54"/>
      <c r="EX1568" s="54"/>
      <c r="EY1568" s="54"/>
      <c r="EZ1568" s="54"/>
      <c r="FA1568" s="54"/>
      <c r="FB1568" s="54"/>
      <c r="FC1568" s="54"/>
      <c r="FD1568" s="54"/>
      <c r="FE1568" s="54"/>
      <c r="FF1568" s="54"/>
      <c r="FG1568" s="54"/>
      <c r="FH1568" s="54"/>
      <c r="FI1568" s="54"/>
      <c r="FJ1568" s="54"/>
      <c r="FK1568" s="54"/>
      <c r="FL1568" s="54"/>
      <c r="FM1568" s="54"/>
      <c r="FN1568" s="54"/>
      <c r="FO1568" s="54"/>
      <c r="FP1568" s="54"/>
      <c r="FQ1568" s="54"/>
      <c r="FR1568" s="54"/>
      <c r="FS1568" s="54"/>
      <c r="FT1568" s="54"/>
      <c r="FU1568" s="54"/>
      <c r="FV1568" s="54"/>
      <c r="FW1568" s="54"/>
      <c r="FX1568" s="54"/>
      <c r="FY1568" s="54"/>
      <c r="FZ1568" s="54"/>
      <c r="GA1568" s="54"/>
      <c r="GB1568" s="54"/>
      <c r="GC1568" s="54"/>
      <c r="GD1568" s="54"/>
      <c r="GE1568" s="54"/>
      <c r="GF1568" s="54"/>
      <c r="GG1568" s="54"/>
      <c r="GH1568" s="54"/>
      <c r="GI1568" s="54"/>
      <c r="GJ1568" s="54"/>
      <c r="GK1568" s="54"/>
      <c r="GL1568" s="54"/>
      <c r="GM1568" s="54"/>
      <c r="GN1568" s="54"/>
      <c r="GO1568" s="54"/>
      <c r="GP1568" s="54"/>
      <c r="GQ1568" s="54"/>
      <c r="GR1568" s="54"/>
      <c r="GS1568" s="54"/>
      <c r="GT1568" s="54"/>
      <c r="GU1568" s="54"/>
      <c r="GV1568" s="54"/>
      <c r="GW1568" s="54"/>
      <c r="GX1568" s="54"/>
      <c r="GY1568" s="54"/>
      <c r="GZ1568" s="54"/>
      <c r="HA1568" s="54"/>
      <c r="HB1568" s="54"/>
      <c r="HC1568" s="54"/>
      <c r="HD1568" s="54"/>
      <c r="HE1568" s="54"/>
      <c r="HF1568" s="54"/>
      <c r="HG1568" s="54"/>
      <c r="HH1568" s="54"/>
      <c r="HI1568" s="54"/>
      <c r="HJ1568" s="54"/>
      <c r="HK1568" s="54"/>
      <c r="HL1568" s="54"/>
      <c r="HM1568" s="54"/>
      <c r="HN1568" s="54"/>
      <c r="HO1568" s="54"/>
      <c r="HP1568" s="54"/>
      <c r="HQ1568" s="54"/>
      <c r="HR1568" s="54"/>
      <c r="HS1568" s="54"/>
      <c r="HT1568" s="54"/>
      <c r="HU1568" s="54"/>
      <c r="HV1568" s="54"/>
      <c r="HW1568" s="54"/>
      <c r="HX1568" s="54"/>
      <c r="HY1568" s="54"/>
      <c r="HZ1568" s="54"/>
      <c r="IA1568" s="54"/>
      <c r="IB1568" s="54"/>
      <c r="IC1568" s="54"/>
      <c r="ID1568" s="54"/>
      <c r="IE1568" s="54"/>
      <c r="IF1568" s="54"/>
      <c r="IG1568" s="54"/>
      <c r="IH1568" s="54"/>
      <c r="II1568" s="54"/>
      <c r="IJ1568" s="54"/>
      <c r="IK1568" s="54"/>
      <c r="IL1568" s="54"/>
      <c r="IM1568" s="54"/>
      <c r="IN1568" s="54"/>
      <c r="IO1568" s="54"/>
      <c r="IP1568" s="54"/>
      <c r="IQ1568" s="54"/>
      <c r="IR1568" s="54"/>
      <c r="IS1568" s="54"/>
      <c r="IT1568" s="54"/>
      <c r="IU1568" s="54"/>
      <c r="IV1568" s="54"/>
      <c r="IW1568" s="54"/>
      <c r="IX1568" s="54"/>
      <c r="IY1568" s="54"/>
      <c r="IZ1568" s="54"/>
      <c r="JA1568" s="16"/>
      <c r="JB1568" s="16"/>
      <c r="JC1568" s="16"/>
      <c r="JD1568" s="16"/>
    </row>
    <row r="1569" spans="1:264" s="6" customFormat="1" x14ac:dyDescent="0.25">
      <c r="A1569" s="55">
        <v>1565</v>
      </c>
      <c r="B1569" s="56">
        <f>ESTUDIANTES!B1569</f>
        <v>0</v>
      </c>
      <c r="C1569" s="56">
        <f>ESTUDIANTES!C1569</f>
        <v>0</v>
      </c>
      <c r="D1569" s="97">
        <f>ESTUDIANTES!D1569</f>
        <v>0</v>
      </c>
      <c r="E1569" s="97"/>
      <c r="F1569" s="97"/>
      <c r="G1569" s="97"/>
      <c r="H1569" s="57">
        <f>ESTUDIANTES!H1569</f>
        <v>0</v>
      </c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  <c r="S1569" s="54"/>
      <c r="T1569" s="54"/>
      <c r="U1569" s="54"/>
      <c r="V1569" s="54"/>
      <c r="W1569" s="54"/>
      <c r="X1569" s="54"/>
      <c r="Y1569" s="54"/>
      <c r="Z1569" s="54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  <c r="AL1569" s="54"/>
      <c r="AM1569" s="54"/>
      <c r="AN1569" s="54"/>
      <c r="AO1569" s="54"/>
      <c r="AP1569" s="54"/>
      <c r="AQ1569" s="54"/>
      <c r="AR1569" s="54"/>
      <c r="AS1569" s="54"/>
      <c r="AT1569" s="54"/>
      <c r="AU1569" s="54"/>
      <c r="AV1569" s="54"/>
      <c r="AW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4"/>
      <c r="BI1569" s="54"/>
      <c r="BJ1569" s="54"/>
      <c r="BK1569" s="54"/>
      <c r="BL1569" s="54"/>
      <c r="BM1569" s="54"/>
      <c r="BN1569" s="54"/>
      <c r="BO1569" s="54"/>
      <c r="BP1569" s="54"/>
      <c r="BQ1569" s="54"/>
      <c r="BR1569" s="54"/>
      <c r="BS1569" s="54"/>
      <c r="BT1569" s="54"/>
      <c r="BU1569" s="54"/>
      <c r="BV1569" s="54"/>
      <c r="BW1569" s="54"/>
      <c r="BX1569" s="54"/>
      <c r="BY1569" s="54"/>
      <c r="BZ1569" s="54"/>
      <c r="CA1569" s="54"/>
      <c r="CB1569" s="54"/>
      <c r="CC1569" s="54"/>
      <c r="CD1569" s="54"/>
      <c r="CE1569" s="54"/>
      <c r="CF1569" s="54"/>
      <c r="CG1569" s="54"/>
      <c r="CH1569" s="54"/>
      <c r="CI1569" s="54"/>
      <c r="CJ1569" s="54"/>
      <c r="CK1569" s="54"/>
      <c r="CL1569" s="54"/>
      <c r="CM1569" s="54"/>
      <c r="CN1569" s="54"/>
      <c r="CO1569" s="54"/>
      <c r="CP1569" s="54"/>
      <c r="CQ1569" s="54"/>
      <c r="CR1569" s="54"/>
      <c r="CS1569" s="54"/>
      <c r="CT1569" s="54"/>
      <c r="CU1569" s="54"/>
      <c r="CV1569" s="54"/>
      <c r="CW1569" s="54"/>
      <c r="CX1569" s="54"/>
      <c r="CY1569" s="54"/>
      <c r="CZ1569" s="54"/>
      <c r="DA1569" s="54"/>
      <c r="DB1569" s="54"/>
      <c r="DC1569" s="54"/>
      <c r="DD1569" s="54"/>
      <c r="DE1569" s="54"/>
      <c r="DF1569" s="54"/>
      <c r="DG1569" s="54"/>
      <c r="DH1569" s="54"/>
      <c r="DI1569" s="54"/>
      <c r="DJ1569" s="54"/>
      <c r="DK1569" s="54"/>
      <c r="DL1569" s="54"/>
      <c r="DM1569" s="54"/>
      <c r="DN1569" s="54"/>
      <c r="DO1569" s="54"/>
      <c r="DP1569" s="54"/>
      <c r="DQ1569" s="54"/>
      <c r="DR1569" s="54"/>
      <c r="DS1569" s="54"/>
      <c r="DT1569" s="54"/>
      <c r="DU1569" s="54"/>
      <c r="DV1569" s="54"/>
      <c r="DW1569" s="54"/>
      <c r="DX1569" s="54"/>
      <c r="DY1569" s="54"/>
      <c r="DZ1569" s="54"/>
      <c r="EA1569" s="54"/>
      <c r="EB1569" s="54"/>
      <c r="EC1569" s="54"/>
      <c r="ED1569" s="54"/>
      <c r="EE1569" s="54"/>
      <c r="EF1569" s="54"/>
      <c r="EG1569" s="54"/>
      <c r="EH1569" s="54"/>
      <c r="EI1569" s="54"/>
      <c r="EJ1569" s="54"/>
      <c r="EK1569" s="54"/>
      <c r="EL1569" s="54"/>
      <c r="EM1569" s="54"/>
      <c r="EN1569" s="54"/>
      <c r="EO1569" s="54"/>
      <c r="EP1569" s="54"/>
      <c r="EQ1569" s="54"/>
      <c r="ER1569" s="54"/>
      <c r="ES1569" s="54"/>
      <c r="ET1569" s="54"/>
      <c r="EU1569" s="54"/>
      <c r="EV1569" s="54"/>
      <c r="EW1569" s="54"/>
      <c r="EX1569" s="54"/>
      <c r="EY1569" s="54"/>
      <c r="EZ1569" s="54"/>
      <c r="FA1569" s="54"/>
      <c r="FB1569" s="54"/>
      <c r="FC1569" s="54"/>
      <c r="FD1569" s="54"/>
      <c r="FE1569" s="54"/>
      <c r="FF1569" s="54"/>
      <c r="FG1569" s="54"/>
      <c r="FH1569" s="54"/>
      <c r="FI1569" s="54"/>
      <c r="FJ1569" s="54"/>
      <c r="FK1569" s="54"/>
      <c r="FL1569" s="54"/>
      <c r="FM1569" s="54"/>
      <c r="FN1569" s="54"/>
      <c r="FO1569" s="54"/>
      <c r="FP1569" s="54"/>
      <c r="FQ1569" s="54"/>
      <c r="FR1569" s="54"/>
      <c r="FS1569" s="54"/>
      <c r="FT1569" s="54"/>
      <c r="FU1569" s="54"/>
      <c r="FV1569" s="54"/>
      <c r="FW1569" s="54"/>
      <c r="FX1569" s="54"/>
      <c r="FY1569" s="54"/>
      <c r="FZ1569" s="54"/>
      <c r="GA1569" s="54"/>
      <c r="GB1569" s="54"/>
      <c r="GC1569" s="54"/>
      <c r="GD1569" s="54"/>
      <c r="GE1569" s="54"/>
      <c r="GF1569" s="54"/>
      <c r="GG1569" s="54"/>
      <c r="GH1569" s="54"/>
      <c r="GI1569" s="54"/>
      <c r="GJ1569" s="54"/>
      <c r="GK1569" s="54"/>
      <c r="GL1569" s="54"/>
      <c r="GM1569" s="54"/>
      <c r="GN1569" s="54"/>
      <c r="GO1569" s="54"/>
      <c r="GP1569" s="54"/>
      <c r="GQ1569" s="54"/>
      <c r="GR1569" s="54"/>
      <c r="GS1569" s="54"/>
      <c r="GT1569" s="54"/>
      <c r="GU1569" s="54"/>
      <c r="GV1569" s="54"/>
      <c r="GW1569" s="54"/>
      <c r="GX1569" s="54"/>
      <c r="GY1569" s="54"/>
      <c r="GZ1569" s="54"/>
      <c r="HA1569" s="54"/>
      <c r="HB1569" s="54"/>
      <c r="HC1569" s="54"/>
      <c r="HD1569" s="54"/>
      <c r="HE1569" s="54"/>
      <c r="HF1569" s="54"/>
      <c r="HG1569" s="54"/>
      <c r="HH1569" s="54"/>
      <c r="HI1569" s="54"/>
      <c r="HJ1569" s="54"/>
      <c r="HK1569" s="54"/>
      <c r="HL1569" s="54"/>
      <c r="HM1569" s="54"/>
      <c r="HN1569" s="54"/>
      <c r="HO1569" s="54"/>
      <c r="HP1569" s="54"/>
      <c r="HQ1569" s="54"/>
      <c r="HR1569" s="54"/>
      <c r="HS1569" s="54"/>
      <c r="HT1569" s="54"/>
      <c r="HU1569" s="54"/>
      <c r="HV1569" s="54"/>
      <c r="HW1569" s="54"/>
      <c r="HX1569" s="54"/>
      <c r="HY1569" s="54"/>
      <c r="HZ1569" s="54"/>
      <c r="IA1569" s="54"/>
      <c r="IB1569" s="54"/>
      <c r="IC1569" s="54"/>
      <c r="ID1569" s="54"/>
      <c r="IE1569" s="54"/>
      <c r="IF1569" s="54"/>
      <c r="IG1569" s="54"/>
      <c r="IH1569" s="54"/>
      <c r="II1569" s="54"/>
      <c r="IJ1569" s="54"/>
      <c r="IK1569" s="54"/>
      <c r="IL1569" s="54"/>
      <c r="IM1569" s="54"/>
      <c r="IN1569" s="54"/>
      <c r="IO1569" s="54"/>
      <c r="IP1569" s="54"/>
      <c r="IQ1569" s="54"/>
      <c r="IR1569" s="54"/>
      <c r="IS1569" s="54"/>
      <c r="IT1569" s="54"/>
      <c r="IU1569" s="54"/>
      <c r="IV1569" s="54"/>
      <c r="IW1569" s="54"/>
      <c r="IX1569" s="54"/>
      <c r="IY1569" s="54"/>
      <c r="IZ1569" s="54"/>
      <c r="JA1569" s="16"/>
      <c r="JB1569" s="16"/>
      <c r="JC1569" s="16"/>
      <c r="JD1569" s="16"/>
    </row>
    <row r="1570" spans="1:264" s="6" customFormat="1" x14ac:dyDescent="0.25">
      <c r="A1570" s="55">
        <v>1566</v>
      </c>
      <c r="B1570" s="56">
        <f>ESTUDIANTES!B1570</f>
        <v>0</v>
      </c>
      <c r="C1570" s="56">
        <f>ESTUDIANTES!C1570</f>
        <v>0</v>
      </c>
      <c r="D1570" s="97">
        <f>ESTUDIANTES!D1570</f>
        <v>0</v>
      </c>
      <c r="E1570" s="97"/>
      <c r="F1570" s="97"/>
      <c r="G1570" s="97"/>
      <c r="H1570" s="57">
        <f>ESTUDIANTES!H1570</f>
        <v>0</v>
      </c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  <c r="S1570" s="54"/>
      <c r="T1570" s="54"/>
      <c r="U1570" s="54"/>
      <c r="V1570" s="54"/>
      <c r="W1570" s="54"/>
      <c r="X1570" s="54"/>
      <c r="Y1570" s="54"/>
      <c r="Z1570" s="54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  <c r="AL1570" s="54"/>
      <c r="AM1570" s="54"/>
      <c r="AN1570" s="54"/>
      <c r="AO1570" s="54"/>
      <c r="AP1570" s="54"/>
      <c r="AQ1570" s="54"/>
      <c r="AR1570" s="54"/>
      <c r="AS1570" s="54"/>
      <c r="AT1570" s="54"/>
      <c r="AU1570" s="54"/>
      <c r="AV1570" s="54"/>
      <c r="AW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4"/>
      <c r="BI1570" s="54"/>
      <c r="BJ1570" s="54"/>
      <c r="BK1570" s="54"/>
      <c r="BL1570" s="54"/>
      <c r="BM1570" s="54"/>
      <c r="BN1570" s="54"/>
      <c r="BO1570" s="54"/>
      <c r="BP1570" s="54"/>
      <c r="BQ1570" s="54"/>
      <c r="BR1570" s="54"/>
      <c r="BS1570" s="54"/>
      <c r="BT1570" s="54"/>
      <c r="BU1570" s="54"/>
      <c r="BV1570" s="54"/>
      <c r="BW1570" s="54"/>
      <c r="BX1570" s="54"/>
      <c r="BY1570" s="54"/>
      <c r="BZ1570" s="54"/>
      <c r="CA1570" s="54"/>
      <c r="CB1570" s="54"/>
      <c r="CC1570" s="54"/>
      <c r="CD1570" s="54"/>
      <c r="CE1570" s="54"/>
      <c r="CF1570" s="54"/>
      <c r="CG1570" s="54"/>
      <c r="CH1570" s="54"/>
      <c r="CI1570" s="54"/>
      <c r="CJ1570" s="54"/>
      <c r="CK1570" s="54"/>
      <c r="CL1570" s="54"/>
      <c r="CM1570" s="54"/>
      <c r="CN1570" s="54"/>
      <c r="CO1570" s="54"/>
      <c r="CP1570" s="54"/>
      <c r="CQ1570" s="54"/>
      <c r="CR1570" s="54"/>
      <c r="CS1570" s="54"/>
      <c r="CT1570" s="54"/>
      <c r="CU1570" s="54"/>
      <c r="CV1570" s="54"/>
      <c r="CW1570" s="54"/>
      <c r="CX1570" s="54"/>
      <c r="CY1570" s="54"/>
      <c r="CZ1570" s="54"/>
      <c r="DA1570" s="54"/>
      <c r="DB1570" s="54"/>
      <c r="DC1570" s="54"/>
      <c r="DD1570" s="54"/>
      <c r="DE1570" s="54"/>
      <c r="DF1570" s="54"/>
      <c r="DG1570" s="54"/>
      <c r="DH1570" s="54"/>
      <c r="DI1570" s="54"/>
      <c r="DJ1570" s="54"/>
      <c r="DK1570" s="54"/>
      <c r="DL1570" s="54"/>
      <c r="DM1570" s="54"/>
      <c r="DN1570" s="54"/>
      <c r="DO1570" s="54"/>
      <c r="DP1570" s="54"/>
      <c r="DQ1570" s="54"/>
      <c r="DR1570" s="54"/>
      <c r="DS1570" s="54"/>
      <c r="DT1570" s="54"/>
      <c r="DU1570" s="54"/>
      <c r="DV1570" s="54"/>
      <c r="DW1570" s="54"/>
      <c r="DX1570" s="54"/>
      <c r="DY1570" s="54"/>
      <c r="DZ1570" s="54"/>
      <c r="EA1570" s="54"/>
      <c r="EB1570" s="54"/>
      <c r="EC1570" s="54"/>
      <c r="ED1570" s="54"/>
      <c r="EE1570" s="54"/>
      <c r="EF1570" s="54"/>
      <c r="EG1570" s="54"/>
      <c r="EH1570" s="54"/>
      <c r="EI1570" s="54"/>
      <c r="EJ1570" s="54"/>
      <c r="EK1570" s="54"/>
      <c r="EL1570" s="54"/>
      <c r="EM1570" s="54"/>
      <c r="EN1570" s="54"/>
      <c r="EO1570" s="54"/>
      <c r="EP1570" s="54"/>
      <c r="EQ1570" s="54"/>
      <c r="ER1570" s="54"/>
      <c r="ES1570" s="54"/>
      <c r="ET1570" s="54"/>
      <c r="EU1570" s="54"/>
      <c r="EV1570" s="54"/>
      <c r="EW1570" s="54"/>
      <c r="EX1570" s="54"/>
      <c r="EY1570" s="54"/>
      <c r="EZ1570" s="54"/>
      <c r="FA1570" s="54"/>
      <c r="FB1570" s="54"/>
      <c r="FC1570" s="54"/>
      <c r="FD1570" s="54"/>
      <c r="FE1570" s="54"/>
      <c r="FF1570" s="54"/>
      <c r="FG1570" s="54"/>
      <c r="FH1570" s="54"/>
      <c r="FI1570" s="54"/>
      <c r="FJ1570" s="54"/>
      <c r="FK1570" s="54"/>
      <c r="FL1570" s="54"/>
      <c r="FM1570" s="54"/>
      <c r="FN1570" s="54"/>
      <c r="FO1570" s="54"/>
      <c r="FP1570" s="54"/>
      <c r="FQ1570" s="54"/>
      <c r="FR1570" s="54"/>
      <c r="FS1570" s="54"/>
      <c r="FT1570" s="54"/>
      <c r="FU1570" s="54"/>
      <c r="FV1570" s="54"/>
      <c r="FW1570" s="54"/>
      <c r="FX1570" s="54"/>
      <c r="FY1570" s="54"/>
      <c r="FZ1570" s="54"/>
      <c r="GA1570" s="54"/>
      <c r="GB1570" s="54"/>
      <c r="GC1570" s="54"/>
      <c r="GD1570" s="54"/>
      <c r="GE1570" s="54"/>
      <c r="GF1570" s="54"/>
      <c r="GG1570" s="54"/>
      <c r="GH1570" s="54"/>
      <c r="GI1570" s="54"/>
      <c r="GJ1570" s="54"/>
      <c r="GK1570" s="54"/>
      <c r="GL1570" s="54"/>
      <c r="GM1570" s="54"/>
      <c r="GN1570" s="54"/>
      <c r="GO1570" s="54"/>
      <c r="GP1570" s="54"/>
      <c r="GQ1570" s="54"/>
      <c r="GR1570" s="54"/>
      <c r="GS1570" s="54"/>
      <c r="GT1570" s="54"/>
      <c r="GU1570" s="54"/>
      <c r="GV1570" s="54"/>
      <c r="GW1570" s="54"/>
      <c r="GX1570" s="54"/>
      <c r="GY1570" s="54"/>
      <c r="GZ1570" s="54"/>
      <c r="HA1570" s="54"/>
      <c r="HB1570" s="54"/>
      <c r="HC1570" s="54"/>
      <c r="HD1570" s="54"/>
      <c r="HE1570" s="54"/>
      <c r="HF1570" s="54"/>
      <c r="HG1570" s="54"/>
      <c r="HH1570" s="54"/>
      <c r="HI1570" s="54"/>
      <c r="HJ1570" s="54"/>
      <c r="HK1570" s="54"/>
      <c r="HL1570" s="54"/>
      <c r="HM1570" s="54"/>
      <c r="HN1570" s="54"/>
      <c r="HO1570" s="54"/>
      <c r="HP1570" s="54"/>
      <c r="HQ1570" s="54"/>
      <c r="HR1570" s="54"/>
      <c r="HS1570" s="54"/>
      <c r="HT1570" s="54"/>
      <c r="HU1570" s="54"/>
      <c r="HV1570" s="54"/>
      <c r="HW1570" s="54"/>
      <c r="HX1570" s="54"/>
      <c r="HY1570" s="54"/>
      <c r="HZ1570" s="54"/>
      <c r="IA1570" s="54"/>
      <c r="IB1570" s="54"/>
      <c r="IC1570" s="54"/>
      <c r="ID1570" s="54"/>
      <c r="IE1570" s="54"/>
      <c r="IF1570" s="54"/>
      <c r="IG1570" s="54"/>
      <c r="IH1570" s="54"/>
      <c r="II1570" s="54"/>
      <c r="IJ1570" s="54"/>
      <c r="IK1570" s="54"/>
      <c r="IL1570" s="54"/>
      <c r="IM1570" s="54"/>
      <c r="IN1570" s="54"/>
      <c r="IO1570" s="54"/>
      <c r="IP1570" s="54"/>
      <c r="IQ1570" s="54"/>
      <c r="IR1570" s="54"/>
      <c r="IS1570" s="54"/>
      <c r="IT1570" s="54"/>
      <c r="IU1570" s="54"/>
      <c r="IV1570" s="54"/>
      <c r="IW1570" s="54"/>
      <c r="IX1570" s="54"/>
      <c r="IY1570" s="54"/>
      <c r="IZ1570" s="54"/>
      <c r="JA1570" s="16"/>
      <c r="JB1570" s="16"/>
      <c r="JC1570" s="16"/>
      <c r="JD1570" s="16"/>
    </row>
    <row r="1571" spans="1:264" s="6" customFormat="1" x14ac:dyDescent="0.25">
      <c r="A1571" s="55">
        <v>1567</v>
      </c>
      <c r="B1571" s="56">
        <f>ESTUDIANTES!B1571</f>
        <v>0</v>
      </c>
      <c r="C1571" s="56">
        <f>ESTUDIANTES!C1571</f>
        <v>0</v>
      </c>
      <c r="D1571" s="97">
        <f>ESTUDIANTES!D1571</f>
        <v>0</v>
      </c>
      <c r="E1571" s="97"/>
      <c r="F1571" s="97"/>
      <c r="G1571" s="97"/>
      <c r="H1571" s="57">
        <f>ESTUDIANTES!H1571</f>
        <v>0</v>
      </c>
      <c r="I1571" s="54"/>
      <c r="J1571" s="54"/>
      <c r="K1571" s="54"/>
      <c r="L1571" s="54"/>
      <c r="M1571" s="54"/>
      <c r="N1571" s="54"/>
      <c r="O1571" s="54"/>
      <c r="P1571" s="54"/>
      <c r="Q1571" s="54"/>
      <c r="R1571" s="54"/>
      <c r="S1571" s="54"/>
      <c r="T1571" s="54"/>
      <c r="U1571" s="54"/>
      <c r="V1571" s="54"/>
      <c r="W1571" s="54"/>
      <c r="X1571" s="54"/>
      <c r="Y1571" s="54"/>
      <c r="Z1571" s="54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  <c r="AL1571" s="54"/>
      <c r="AM1571" s="54"/>
      <c r="AN1571" s="54"/>
      <c r="AO1571" s="54"/>
      <c r="AP1571" s="54"/>
      <c r="AQ1571" s="54"/>
      <c r="AR1571" s="54"/>
      <c r="AS1571" s="54"/>
      <c r="AT1571" s="54"/>
      <c r="AU1571" s="54"/>
      <c r="AV1571" s="54"/>
      <c r="AW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4"/>
      <c r="BI1571" s="54"/>
      <c r="BJ1571" s="54"/>
      <c r="BK1571" s="54"/>
      <c r="BL1571" s="54"/>
      <c r="BM1571" s="54"/>
      <c r="BN1571" s="54"/>
      <c r="BO1571" s="54"/>
      <c r="BP1571" s="54"/>
      <c r="BQ1571" s="54"/>
      <c r="BR1571" s="54"/>
      <c r="BS1571" s="54"/>
      <c r="BT1571" s="54"/>
      <c r="BU1571" s="54"/>
      <c r="BV1571" s="54"/>
      <c r="BW1571" s="54"/>
      <c r="BX1571" s="54"/>
      <c r="BY1571" s="54"/>
      <c r="BZ1571" s="54"/>
      <c r="CA1571" s="54"/>
      <c r="CB1571" s="54"/>
      <c r="CC1571" s="54"/>
      <c r="CD1571" s="54"/>
      <c r="CE1571" s="54"/>
      <c r="CF1571" s="54"/>
      <c r="CG1571" s="54"/>
      <c r="CH1571" s="54"/>
      <c r="CI1571" s="54"/>
      <c r="CJ1571" s="54"/>
      <c r="CK1571" s="54"/>
      <c r="CL1571" s="54"/>
      <c r="CM1571" s="54"/>
      <c r="CN1571" s="54"/>
      <c r="CO1571" s="54"/>
      <c r="CP1571" s="54"/>
      <c r="CQ1571" s="54"/>
      <c r="CR1571" s="54"/>
      <c r="CS1571" s="54"/>
      <c r="CT1571" s="54"/>
      <c r="CU1571" s="54"/>
      <c r="CV1571" s="54"/>
      <c r="CW1571" s="54"/>
      <c r="CX1571" s="54"/>
      <c r="CY1571" s="54"/>
      <c r="CZ1571" s="54"/>
      <c r="DA1571" s="54"/>
      <c r="DB1571" s="54"/>
      <c r="DC1571" s="54"/>
      <c r="DD1571" s="54"/>
      <c r="DE1571" s="54"/>
      <c r="DF1571" s="54"/>
      <c r="DG1571" s="54"/>
      <c r="DH1571" s="54"/>
      <c r="DI1571" s="54"/>
      <c r="DJ1571" s="54"/>
      <c r="DK1571" s="54"/>
      <c r="DL1571" s="54"/>
      <c r="DM1571" s="54"/>
      <c r="DN1571" s="54"/>
      <c r="DO1571" s="54"/>
      <c r="DP1571" s="54"/>
      <c r="DQ1571" s="54"/>
      <c r="DR1571" s="54"/>
      <c r="DS1571" s="54"/>
      <c r="DT1571" s="54"/>
      <c r="DU1571" s="54"/>
      <c r="DV1571" s="54"/>
      <c r="DW1571" s="54"/>
      <c r="DX1571" s="54"/>
      <c r="DY1571" s="54"/>
      <c r="DZ1571" s="54"/>
      <c r="EA1571" s="54"/>
      <c r="EB1571" s="54"/>
      <c r="EC1571" s="54"/>
      <c r="ED1571" s="54"/>
      <c r="EE1571" s="54"/>
      <c r="EF1571" s="54"/>
      <c r="EG1571" s="54"/>
      <c r="EH1571" s="54"/>
      <c r="EI1571" s="54"/>
      <c r="EJ1571" s="54"/>
      <c r="EK1571" s="54"/>
      <c r="EL1571" s="54"/>
      <c r="EM1571" s="54"/>
      <c r="EN1571" s="54"/>
      <c r="EO1571" s="54"/>
      <c r="EP1571" s="54"/>
      <c r="EQ1571" s="54"/>
      <c r="ER1571" s="54"/>
      <c r="ES1571" s="54"/>
      <c r="ET1571" s="54"/>
      <c r="EU1571" s="54"/>
      <c r="EV1571" s="54"/>
      <c r="EW1571" s="54"/>
      <c r="EX1571" s="54"/>
      <c r="EY1571" s="54"/>
      <c r="EZ1571" s="54"/>
      <c r="FA1571" s="54"/>
      <c r="FB1571" s="54"/>
      <c r="FC1571" s="54"/>
      <c r="FD1571" s="54"/>
      <c r="FE1571" s="54"/>
      <c r="FF1571" s="54"/>
      <c r="FG1571" s="54"/>
      <c r="FH1571" s="54"/>
      <c r="FI1571" s="54"/>
      <c r="FJ1571" s="54"/>
      <c r="FK1571" s="54"/>
      <c r="FL1571" s="54"/>
      <c r="FM1571" s="54"/>
      <c r="FN1571" s="54"/>
      <c r="FO1571" s="54"/>
      <c r="FP1571" s="54"/>
      <c r="FQ1571" s="54"/>
      <c r="FR1571" s="54"/>
      <c r="FS1571" s="54"/>
      <c r="FT1571" s="54"/>
      <c r="FU1571" s="54"/>
      <c r="FV1571" s="54"/>
      <c r="FW1571" s="54"/>
      <c r="FX1571" s="54"/>
      <c r="FY1571" s="54"/>
      <c r="FZ1571" s="54"/>
      <c r="GA1571" s="54"/>
      <c r="GB1571" s="54"/>
      <c r="GC1571" s="54"/>
      <c r="GD1571" s="54"/>
      <c r="GE1571" s="54"/>
      <c r="GF1571" s="54"/>
      <c r="GG1571" s="54"/>
      <c r="GH1571" s="54"/>
      <c r="GI1571" s="54"/>
      <c r="GJ1571" s="54"/>
      <c r="GK1571" s="54"/>
      <c r="GL1571" s="54"/>
      <c r="GM1571" s="54"/>
      <c r="GN1571" s="54"/>
      <c r="GO1571" s="54"/>
      <c r="GP1571" s="54"/>
      <c r="GQ1571" s="54"/>
      <c r="GR1571" s="54"/>
      <c r="GS1571" s="54"/>
      <c r="GT1571" s="54"/>
      <c r="GU1571" s="54"/>
      <c r="GV1571" s="54"/>
      <c r="GW1571" s="54"/>
      <c r="GX1571" s="54"/>
      <c r="GY1571" s="54"/>
      <c r="GZ1571" s="54"/>
      <c r="HA1571" s="54"/>
      <c r="HB1571" s="54"/>
      <c r="HC1571" s="54"/>
      <c r="HD1571" s="54"/>
      <c r="HE1571" s="54"/>
      <c r="HF1571" s="54"/>
      <c r="HG1571" s="54"/>
      <c r="HH1571" s="54"/>
      <c r="HI1571" s="54"/>
      <c r="HJ1571" s="54"/>
      <c r="HK1571" s="54"/>
      <c r="HL1571" s="54"/>
      <c r="HM1571" s="54"/>
      <c r="HN1571" s="54"/>
      <c r="HO1571" s="54"/>
      <c r="HP1571" s="54"/>
      <c r="HQ1571" s="54"/>
      <c r="HR1571" s="54"/>
      <c r="HS1571" s="54"/>
      <c r="HT1571" s="54"/>
      <c r="HU1571" s="54"/>
      <c r="HV1571" s="54"/>
      <c r="HW1571" s="54"/>
      <c r="HX1571" s="54"/>
      <c r="HY1571" s="54"/>
      <c r="HZ1571" s="54"/>
      <c r="IA1571" s="54"/>
      <c r="IB1571" s="54"/>
      <c r="IC1571" s="54"/>
      <c r="ID1571" s="54"/>
      <c r="IE1571" s="54"/>
      <c r="IF1571" s="54"/>
      <c r="IG1571" s="54"/>
      <c r="IH1571" s="54"/>
      <c r="II1571" s="54"/>
      <c r="IJ1571" s="54"/>
      <c r="IK1571" s="54"/>
      <c r="IL1571" s="54"/>
      <c r="IM1571" s="54"/>
      <c r="IN1571" s="54"/>
      <c r="IO1571" s="54"/>
      <c r="IP1571" s="54"/>
      <c r="IQ1571" s="54"/>
      <c r="IR1571" s="54"/>
      <c r="IS1571" s="54"/>
      <c r="IT1571" s="54"/>
      <c r="IU1571" s="54"/>
      <c r="IV1571" s="54"/>
      <c r="IW1571" s="54"/>
      <c r="IX1571" s="54"/>
      <c r="IY1571" s="54"/>
      <c r="IZ1571" s="54"/>
      <c r="JA1571" s="16"/>
      <c r="JB1571" s="16"/>
      <c r="JC1571" s="16"/>
      <c r="JD1571" s="16"/>
    </row>
    <row r="1572" spans="1:264" s="6" customFormat="1" x14ac:dyDescent="0.25">
      <c r="A1572" s="55">
        <v>1568</v>
      </c>
      <c r="B1572" s="56">
        <f>ESTUDIANTES!B1572</f>
        <v>0</v>
      </c>
      <c r="C1572" s="56">
        <f>ESTUDIANTES!C1572</f>
        <v>0</v>
      </c>
      <c r="D1572" s="97">
        <f>ESTUDIANTES!D1572</f>
        <v>0</v>
      </c>
      <c r="E1572" s="97"/>
      <c r="F1572" s="97"/>
      <c r="G1572" s="97"/>
      <c r="H1572" s="57">
        <f>ESTUDIANTES!H1572</f>
        <v>0</v>
      </c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  <c r="AL1572" s="54"/>
      <c r="AM1572" s="54"/>
      <c r="AN1572" s="54"/>
      <c r="AO1572" s="54"/>
      <c r="AP1572" s="54"/>
      <c r="AQ1572" s="54"/>
      <c r="AR1572" s="54"/>
      <c r="AS1572" s="54"/>
      <c r="AT1572" s="54"/>
      <c r="AU1572" s="54"/>
      <c r="AV1572" s="54"/>
      <c r="AW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4"/>
      <c r="BI1572" s="54"/>
      <c r="BJ1572" s="54"/>
      <c r="BK1572" s="54"/>
      <c r="BL1572" s="54"/>
      <c r="BM1572" s="54"/>
      <c r="BN1572" s="54"/>
      <c r="BO1572" s="54"/>
      <c r="BP1572" s="54"/>
      <c r="BQ1572" s="54"/>
      <c r="BR1572" s="54"/>
      <c r="BS1572" s="54"/>
      <c r="BT1572" s="54"/>
      <c r="BU1572" s="54"/>
      <c r="BV1572" s="54"/>
      <c r="BW1572" s="54"/>
      <c r="BX1572" s="54"/>
      <c r="BY1572" s="54"/>
      <c r="BZ1572" s="54"/>
      <c r="CA1572" s="54"/>
      <c r="CB1572" s="54"/>
      <c r="CC1572" s="54"/>
      <c r="CD1572" s="54"/>
      <c r="CE1572" s="54"/>
      <c r="CF1572" s="54"/>
      <c r="CG1572" s="54"/>
      <c r="CH1572" s="54"/>
      <c r="CI1572" s="54"/>
      <c r="CJ1572" s="54"/>
      <c r="CK1572" s="54"/>
      <c r="CL1572" s="54"/>
      <c r="CM1572" s="54"/>
      <c r="CN1572" s="54"/>
      <c r="CO1572" s="54"/>
      <c r="CP1572" s="54"/>
      <c r="CQ1572" s="54"/>
      <c r="CR1572" s="54"/>
      <c r="CS1572" s="54"/>
      <c r="CT1572" s="54"/>
      <c r="CU1572" s="54"/>
      <c r="CV1572" s="54"/>
      <c r="CW1572" s="54"/>
      <c r="CX1572" s="54"/>
      <c r="CY1572" s="54"/>
      <c r="CZ1572" s="54"/>
      <c r="DA1572" s="54"/>
      <c r="DB1572" s="54"/>
      <c r="DC1572" s="54"/>
      <c r="DD1572" s="54"/>
      <c r="DE1572" s="54"/>
      <c r="DF1572" s="54"/>
      <c r="DG1572" s="54"/>
      <c r="DH1572" s="54"/>
      <c r="DI1572" s="54"/>
      <c r="DJ1572" s="54"/>
      <c r="DK1572" s="54"/>
      <c r="DL1572" s="54"/>
      <c r="DM1572" s="54"/>
      <c r="DN1572" s="54"/>
      <c r="DO1572" s="54"/>
      <c r="DP1572" s="54"/>
      <c r="DQ1572" s="54"/>
      <c r="DR1572" s="54"/>
      <c r="DS1572" s="54"/>
      <c r="DT1572" s="54"/>
      <c r="DU1572" s="54"/>
      <c r="DV1572" s="54"/>
      <c r="DW1572" s="54"/>
      <c r="DX1572" s="54"/>
      <c r="DY1572" s="54"/>
      <c r="DZ1572" s="54"/>
      <c r="EA1572" s="54"/>
      <c r="EB1572" s="54"/>
      <c r="EC1572" s="54"/>
      <c r="ED1572" s="54"/>
      <c r="EE1572" s="54"/>
      <c r="EF1572" s="54"/>
      <c r="EG1572" s="54"/>
      <c r="EH1572" s="54"/>
      <c r="EI1572" s="54"/>
      <c r="EJ1572" s="54"/>
      <c r="EK1572" s="54"/>
      <c r="EL1572" s="54"/>
      <c r="EM1572" s="54"/>
      <c r="EN1572" s="54"/>
      <c r="EO1572" s="54"/>
      <c r="EP1572" s="54"/>
      <c r="EQ1572" s="54"/>
      <c r="ER1572" s="54"/>
      <c r="ES1572" s="54"/>
      <c r="ET1572" s="54"/>
      <c r="EU1572" s="54"/>
      <c r="EV1572" s="54"/>
      <c r="EW1572" s="54"/>
      <c r="EX1572" s="54"/>
      <c r="EY1572" s="54"/>
      <c r="EZ1572" s="54"/>
      <c r="FA1572" s="54"/>
      <c r="FB1572" s="54"/>
      <c r="FC1572" s="54"/>
      <c r="FD1572" s="54"/>
      <c r="FE1572" s="54"/>
      <c r="FF1572" s="54"/>
      <c r="FG1572" s="54"/>
      <c r="FH1572" s="54"/>
      <c r="FI1572" s="54"/>
      <c r="FJ1572" s="54"/>
      <c r="FK1572" s="54"/>
      <c r="FL1572" s="54"/>
      <c r="FM1572" s="54"/>
      <c r="FN1572" s="54"/>
      <c r="FO1572" s="54"/>
      <c r="FP1572" s="54"/>
      <c r="FQ1572" s="54"/>
      <c r="FR1572" s="54"/>
      <c r="FS1572" s="54"/>
      <c r="FT1572" s="54"/>
      <c r="FU1572" s="54"/>
      <c r="FV1572" s="54"/>
      <c r="FW1572" s="54"/>
      <c r="FX1572" s="54"/>
      <c r="FY1572" s="54"/>
      <c r="FZ1572" s="54"/>
      <c r="GA1572" s="54"/>
      <c r="GB1572" s="54"/>
      <c r="GC1572" s="54"/>
      <c r="GD1572" s="54"/>
      <c r="GE1572" s="54"/>
      <c r="GF1572" s="54"/>
      <c r="GG1572" s="54"/>
      <c r="GH1572" s="54"/>
      <c r="GI1572" s="54"/>
      <c r="GJ1572" s="54"/>
      <c r="GK1572" s="54"/>
      <c r="GL1572" s="54"/>
      <c r="GM1572" s="54"/>
      <c r="GN1572" s="54"/>
      <c r="GO1572" s="54"/>
      <c r="GP1572" s="54"/>
      <c r="GQ1572" s="54"/>
      <c r="GR1572" s="54"/>
      <c r="GS1572" s="54"/>
      <c r="GT1572" s="54"/>
      <c r="GU1572" s="54"/>
      <c r="GV1572" s="54"/>
      <c r="GW1572" s="54"/>
      <c r="GX1572" s="54"/>
      <c r="GY1572" s="54"/>
      <c r="GZ1572" s="54"/>
      <c r="HA1572" s="54"/>
      <c r="HB1572" s="54"/>
      <c r="HC1572" s="54"/>
      <c r="HD1572" s="54"/>
      <c r="HE1572" s="54"/>
      <c r="HF1572" s="54"/>
      <c r="HG1572" s="54"/>
      <c r="HH1572" s="54"/>
      <c r="HI1572" s="54"/>
      <c r="HJ1572" s="54"/>
      <c r="HK1572" s="54"/>
      <c r="HL1572" s="54"/>
      <c r="HM1572" s="54"/>
      <c r="HN1572" s="54"/>
      <c r="HO1572" s="54"/>
      <c r="HP1572" s="54"/>
      <c r="HQ1572" s="54"/>
      <c r="HR1572" s="54"/>
      <c r="HS1572" s="54"/>
      <c r="HT1572" s="54"/>
      <c r="HU1572" s="54"/>
      <c r="HV1572" s="54"/>
      <c r="HW1572" s="54"/>
      <c r="HX1572" s="54"/>
      <c r="HY1572" s="54"/>
      <c r="HZ1572" s="54"/>
      <c r="IA1572" s="54"/>
      <c r="IB1572" s="54"/>
      <c r="IC1572" s="54"/>
      <c r="ID1572" s="54"/>
      <c r="IE1572" s="54"/>
      <c r="IF1572" s="54"/>
      <c r="IG1572" s="54"/>
      <c r="IH1572" s="54"/>
      <c r="II1572" s="54"/>
      <c r="IJ1572" s="54"/>
      <c r="IK1572" s="54"/>
      <c r="IL1572" s="54"/>
      <c r="IM1572" s="54"/>
      <c r="IN1572" s="54"/>
      <c r="IO1572" s="54"/>
      <c r="IP1572" s="54"/>
      <c r="IQ1572" s="54"/>
      <c r="IR1572" s="54"/>
      <c r="IS1572" s="54"/>
      <c r="IT1572" s="54"/>
      <c r="IU1572" s="54"/>
      <c r="IV1572" s="54"/>
      <c r="IW1572" s="54"/>
      <c r="IX1572" s="54"/>
      <c r="IY1572" s="54"/>
      <c r="IZ1572" s="54"/>
      <c r="JA1572" s="16"/>
      <c r="JB1572" s="16"/>
      <c r="JC1572" s="16"/>
      <c r="JD1572" s="16"/>
    </row>
    <row r="1573" spans="1:264" s="6" customFormat="1" x14ac:dyDescent="0.25">
      <c r="A1573" s="55">
        <v>1569</v>
      </c>
      <c r="B1573" s="56">
        <f>ESTUDIANTES!B1573</f>
        <v>0</v>
      </c>
      <c r="C1573" s="56">
        <f>ESTUDIANTES!C1573</f>
        <v>0</v>
      </c>
      <c r="D1573" s="97">
        <f>ESTUDIANTES!D1573</f>
        <v>0</v>
      </c>
      <c r="E1573" s="97"/>
      <c r="F1573" s="97"/>
      <c r="G1573" s="97"/>
      <c r="H1573" s="57">
        <f>ESTUDIANTES!H1573</f>
        <v>0</v>
      </c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  <c r="S1573" s="54"/>
      <c r="T1573" s="54"/>
      <c r="U1573" s="54"/>
      <c r="V1573" s="54"/>
      <c r="W1573" s="54"/>
      <c r="X1573" s="54"/>
      <c r="Y1573" s="54"/>
      <c r="Z1573" s="54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  <c r="AL1573" s="54"/>
      <c r="AM1573" s="54"/>
      <c r="AN1573" s="54"/>
      <c r="AO1573" s="54"/>
      <c r="AP1573" s="54"/>
      <c r="AQ1573" s="54"/>
      <c r="AR1573" s="54"/>
      <c r="AS1573" s="54"/>
      <c r="AT1573" s="54"/>
      <c r="AU1573" s="54"/>
      <c r="AV1573" s="54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  <c r="BM1573" s="54"/>
      <c r="BN1573" s="54"/>
      <c r="BO1573" s="54"/>
      <c r="BP1573" s="54"/>
      <c r="BQ1573" s="54"/>
      <c r="BR1573" s="54"/>
      <c r="BS1573" s="54"/>
      <c r="BT1573" s="54"/>
      <c r="BU1573" s="54"/>
      <c r="BV1573" s="54"/>
      <c r="BW1573" s="54"/>
      <c r="BX1573" s="54"/>
      <c r="BY1573" s="54"/>
      <c r="BZ1573" s="54"/>
      <c r="CA1573" s="54"/>
      <c r="CB1573" s="54"/>
      <c r="CC1573" s="54"/>
      <c r="CD1573" s="54"/>
      <c r="CE1573" s="54"/>
      <c r="CF1573" s="54"/>
      <c r="CG1573" s="54"/>
      <c r="CH1573" s="54"/>
      <c r="CI1573" s="54"/>
      <c r="CJ1573" s="54"/>
      <c r="CK1573" s="54"/>
      <c r="CL1573" s="54"/>
      <c r="CM1573" s="54"/>
      <c r="CN1573" s="54"/>
      <c r="CO1573" s="54"/>
      <c r="CP1573" s="54"/>
      <c r="CQ1573" s="54"/>
      <c r="CR1573" s="54"/>
      <c r="CS1573" s="54"/>
      <c r="CT1573" s="54"/>
      <c r="CU1573" s="54"/>
      <c r="CV1573" s="54"/>
      <c r="CW1573" s="54"/>
      <c r="CX1573" s="54"/>
      <c r="CY1573" s="54"/>
      <c r="CZ1573" s="54"/>
      <c r="DA1573" s="54"/>
      <c r="DB1573" s="54"/>
      <c r="DC1573" s="54"/>
      <c r="DD1573" s="54"/>
      <c r="DE1573" s="54"/>
      <c r="DF1573" s="54"/>
      <c r="DG1573" s="54"/>
      <c r="DH1573" s="54"/>
      <c r="DI1573" s="54"/>
      <c r="DJ1573" s="54"/>
      <c r="DK1573" s="54"/>
      <c r="DL1573" s="54"/>
      <c r="DM1573" s="54"/>
      <c r="DN1573" s="54"/>
      <c r="DO1573" s="54"/>
      <c r="DP1573" s="54"/>
      <c r="DQ1573" s="54"/>
      <c r="DR1573" s="54"/>
      <c r="DS1573" s="54"/>
      <c r="DT1573" s="54"/>
      <c r="DU1573" s="54"/>
      <c r="DV1573" s="54"/>
      <c r="DW1573" s="54"/>
      <c r="DX1573" s="54"/>
      <c r="DY1573" s="54"/>
      <c r="DZ1573" s="54"/>
      <c r="EA1573" s="54"/>
      <c r="EB1573" s="54"/>
      <c r="EC1573" s="54"/>
      <c r="ED1573" s="54"/>
      <c r="EE1573" s="54"/>
      <c r="EF1573" s="54"/>
      <c r="EG1573" s="54"/>
      <c r="EH1573" s="54"/>
      <c r="EI1573" s="54"/>
      <c r="EJ1573" s="54"/>
      <c r="EK1573" s="54"/>
      <c r="EL1573" s="54"/>
      <c r="EM1573" s="54"/>
      <c r="EN1573" s="54"/>
      <c r="EO1573" s="54"/>
      <c r="EP1573" s="54"/>
      <c r="EQ1573" s="54"/>
      <c r="ER1573" s="54"/>
      <c r="ES1573" s="54"/>
      <c r="ET1573" s="54"/>
      <c r="EU1573" s="54"/>
      <c r="EV1573" s="54"/>
      <c r="EW1573" s="54"/>
      <c r="EX1573" s="54"/>
      <c r="EY1573" s="54"/>
      <c r="EZ1573" s="54"/>
      <c r="FA1573" s="54"/>
      <c r="FB1573" s="54"/>
      <c r="FC1573" s="54"/>
      <c r="FD1573" s="54"/>
      <c r="FE1573" s="54"/>
      <c r="FF1573" s="54"/>
      <c r="FG1573" s="54"/>
      <c r="FH1573" s="54"/>
      <c r="FI1573" s="54"/>
      <c r="FJ1573" s="54"/>
      <c r="FK1573" s="54"/>
      <c r="FL1573" s="54"/>
      <c r="FM1573" s="54"/>
      <c r="FN1573" s="54"/>
      <c r="FO1573" s="54"/>
      <c r="FP1573" s="54"/>
      <c r="FQ1573" s="54"/>
      <c r="FR1573" s="54"/>
      <c r="FS1573" s="54"/>
      <c r="FT1573" s="54"/>
      <c r="FU1573" s="54"/>
      <c r="FV1573" s="54"/>
      <c r="FW1573" s="54"/>
      <c r="FX1573" s="54"/>
      <c r="FY1573" s="54"/>
      <c r="FZ1573" s="54"/>
      <c r="GA1573" s="54"/>
      <c r="GB1573" s="54"/>
      <c r="GC1573" s="54"/>
      <c r="GD1573" s="54"/>
      <c r="GE1573" s="54"/>
      <c r="GF1573" s="54"/>
      <c r="GG1573" s="54"/>
      <c r="GH1573" s="54"/>
      <c r="GI1573" s="54"/>
      <c r="GJ1573" s="54"/>
      <c r="GK1573" s="54"/>
      <c r="GL1573" s="54"/>
      <c r="GM1573" s="54"/>
      <c r="GN1573" s="54"/>
      <c r="GO1573" s="54"/>
      <c r="GP1573" s="54"/>
      <c r="GQ1573" s="54"/>
      <c r="GR1573" s="54"/>
      <c r="GS1573" s="54"/>
      <c r="GT1573" s="54"/>
      <c r="GU1573" s="54"/>
      <c r="GV1573" s="54"/>
      <c r="GW1573" s="54"/>
      <c r="GX1573" s="54"/>
      <c r="GY1573" s="54"/>
      <c r="GZ1573" s="54"/>
      <c r="HA1573" s="54"/>
      <c r="HB1573" s="54"/>
      <c r="HC1573" s="54"/>
      <c r="HD1573" s="54"/>
      <c r="HE1573" s="54"/>
      <c r="HF1573" s="54"/>
      <c r="HG1573" s="54"/>
      <c r="HH1573" s="54"/>
      <c r="HI1573" s="54"/>
      <c r="HJ1573" s="54"/>
      <c r="HK1573" s="54"/>
      <c r="HL1573" s="54"/>
      <c r="HM1573" s="54"/>
      <c r="HN1573" s="54"/>
      <c r="HO1573" s="54"/>
      <c r="HP1573" s="54"/>
      <c r="HQ1573" s="54"/>
      <c r="HR1573" s="54"/>
      <c r="HS1573" s="54"/>
      <c r="HT1573" s="54"/>
      <c r="HU1573" s="54"/>
      <c r="HV1573" s="54"/>
      <c r="HW1573" s="54"/>
      <c r="HX1573" s="54"/>
      <c r="HY1573" s="54"/>
      <c r="HZ1573" s="54"/>
      <c r="IA1573" s="54"/>
      <c r="IB1573" s="54"/>
      <c r="IC1573" s="54"/>
      <c r="ID1573" s="54"/>
      <c r="IE1573" s="54"/>
      <c r="IF1573" s="54"/>
      <c r="IG1573" s="54"/>
      <c r="IH1573" s="54"/>
      <c r="II1573" s="54"/>
      <c r="IJ1573" s="54"/>
      <c r="IK1573" s="54"/>
      <c r="IL1573" s="54"/>
      <c r="IM1573" s="54"/>
      <c r="IN1573" s="54"/>
      <c r="IO1573" s="54"/>
      <c r="IP1573" s="54"/>
      <c r="IQ1573" s="54"/>
      <c r="IR1573" s="54"/>
      <c r="IS1573" s="54"/>
      <c r="IT1573" s="54"/>
      <c r="IU1573" s="54"/>
      <c r="IV1573" s="54"/>
      <c r="IW1573" s="54"/>
      <c r="IX1573" s="54"/>
      <c r="IY1573" s="54"/>
      <c r="IZ1573" s="54"/>
      <c r="JA1573" s="16"/>
      <c r="JB1573" s="16"/>
      <c r="JC1573" s="16"/>
      <c r="JD1573" s="16"/>
    </row>
    <row r="1574" spans="1:264" s="6" customFormat="1" x14ac:dyDescent="0.25">
      <c r="A1574" s="55">
        <v>1570</v>
      </c>
      <c r="B1574" s="56">
        <f>ESTUDIANTES!B1574</f>
        <v>0</v>
      </c>
      <c r="C1574" s="56">
        <f>ESTUDIANTES!C1574</f>
        <v>0</v>
      </c>
      <c r="D1574" s="97">
        <f>ESTUDIANTES!D1574</f>
        <v>0</v>
      </c>
      <c r="E1574" s="97"/>
      <c r="F1574" s="97"/>
      <c r="G1574" s="97"/>
      <c r="H1574" s="57">
        <f>ESTUDIANTES!H1574</f>
        <v>0</v>
      </c>
      <c r="I1574" s="54"/>
      <c r="J1574" s="54"/>
      <c r="K1574" s="54"/>
      <c r="L1574" s="54"/>
      <c r="M1574" s="54"/>
      <c r="N1574" s="54"/>
      <c r="O1574" s="54"/>
      <c r="P1574" s="54"/>
      <c r="Q1574" s="54"/>
      <c r="R1574" s="54"/>
      <c r="S1574" s="54"/>
      <c r="T1574" s="54"/>
      <c r="U1574" s="54"/>
      <c r="V1574" s="54"/>
      <c r="W1574" s="54"/>
      <c r="X1574" s="54"/>
      <c r="Y1574" s="54"/>
      <c r="Z1574" s="54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  <c r="AL1574" s="54"/>
      <c r="AM1574" s="54"/>
      <c r="AN1574" s="54"/>
      <c r="AO1574" s="54"/>
      <c r="AP1574" s="54"/>
      <c r="AQ1574" s="54"/>
      <c r="AR1574" s="54"/>
      <c r="AS1574" s="54"/>
      <c r="AT1574" s="54"/>
      <c r="AU1574" s="54"/>
      <c r="AV1574" s="54"/>
      <c r="AW1574" s="54"/>
      <c r="AX1574" s="54"/>
      <c r="AY1574" s="54"/>
      <c r="AZ1574" s="54"/>
      <c r="BA1574" s="54"/>
      <c r="BB1574" s="54"/>
      <c r="BC1574" s="54"/>
      <c r="BD1574" s="54"/>
      <c r="BE1574" s="54"/>
      <c r="BF1574" s="54"/>
      <c r="BG1574" s="54"/>
      <c r="BH1574" s="54"/>
      <c r="BI1574" s="54"/>
      <c r="BJ1574" s="54"/>
      <c r="BK1574" s="54"/>
      <c r="BL1574" s="54"/>
      <c r="BM1574" s="54"/>
      <c r="BN1574" s="54"/>
      <c r="BO1574" s="54"/>
      <c r="BP1574" s="54"/>
      <c r="BQ1574" s="54"/>
      <c r="BR1574" s="54"/>
      <c r="BS1574" s="54"/>
      <c r="BT1574" s="54"/>
      <c r="BU1574" s="54"/>
      <c r="BV1574" s="54"/>
      <c r="BW1574" s="54"/>
      <c r="BX1574" s="54"/>
      <c r="BY1574" s="54"/>
      <c r="BZ1574" s="54"/>
      <c r="CA1574" s="54"/>
      <c r="CB1574" s="54"/>
      <c r="CC1574" s="54"/>
      <c r="CD1574" s="54"/>
      <c r="CE1574" s="54"/>
      <c r="CF1574" s="54"/>
      <c r="CG1574" s="54"/>
      <c r="CH1574" s="54"/>
      <c r="CI1574" s="54"/>
      <c r="CJ1574" s="54"/>
      <c r="CK1574" s="54"/>
      <c r="CL1574" s="54"/>
      <c r="CM1574" s="54"/>
      <c r="CN1574" s="54"/>
      <c r="CO1574" s="54"/>
      <c r="CP1574" s="54"/>
      <c r="CQ1574" s="54"/>
      <c r="CR1574" s="54"/>
      <c r="CS1574" s="54"/>
      <c r="CT1574" s="54"/>
      <c r="CU1574" s="54"/>
      <c r="CV1574" s="54"/>
      <c r="CW1574" s="54"/>
      <c r="CX1574" s="54"/>
      <c r="CY1574" s="54"/>
      <c r="CZ1574" s="54"/>
      <c r="DA1574" s="54"/>
      <c r="DB1574" s="54"/>
      <c r="DC1574" s="54"/>
      <c r="DD1574" s="54"/>
      <c r="DE1574" s="54"/>
      <c r="DF1574" s="54"/>
      <c r="DG1574" s="54"/>
      <c r="DH1574" s="54"/>
      <c r="DI1574" s="54"/>
      <c r="DJ1574" s="54"/>
      <c r="DK1574" s="54"/>
      <c r="DL1574" s="54"/>
      <c r="DM1574" s="54"/>
      <c r="DN1574" s="54"/>
      <c r="DO1574" s="54"/>
      <c r="DP1574" s="54"/>
      <c r="DQ1574" s="54"/>
      <c r="DR1574" s="54"/>
      <c r="DS1574" s="54"/>
      <c r="DT1574" s="54"/>
      <c r="DU1574" s="54"/>
      <c r="DV1574" s="54"/>
      <c r="DW1574" s="54"/>
      <c r="DX1574" s="54"/>
      <c r="DY1574" s="54"/>
      <c r="DZ1574" s="54"/>
      <c r="EA1574" s="54"/>
      <c r="EB1574" s="54"/>
      <c r="EC1574" s="54"/>
      <c r="ED1574" s="54"/>
      <c r="EE1574" s="54"/>
      <c r="EF1574" s="54"/>
      <c r="EG1574" s="54"/>
      <c r="EH1574" s="54"/>
      <c r="EI1574" s="54"/>
      <c r="EJ1574" s="54"/>
      <c r="EK1574" s="54"/>
      <c r="EL1574" s="54"/>
      <c r="EM1574" s="54"/>
      <c r="EN1574" s="54"/>
      <c r="EO1574" s="54"/>
      <c r="EP1574" s="54"/>
      <c r="EQ1574" s="54"/>
      <c r="ER1574" s="54"/>
      <c r="ES1574" s="54"/>
      <c r="ET1574" s="54"/>
      <c r="EU1574" s="54"/>
      <c r="EV1574" s="54"/>
      <c r="EW1574" s="54"/>
      <c r="EX1574" s="54"/>
      <c r="EY1574" s="54"/>
      <c r="EZ1574" s="54"/>
      <c r="FA1574" s="54"/>
      <c r="FB1574" s="54"/>
      <c r="FC1574" s="54"/>
      <c r="FD1574" s="54"/>
      <c r="FE1574" s="54"/>
      <c r="FF1574" s="54"/>
      <c r="FG1574" s="54"/>
      <c r="FH1574" s="54"/>
      <c r="FI1574" s="54"/>
      <c r="FJ1574" s="54"/>
      <c r="FK1574" s="54"/>
      <c r="FL1574" s="54"/>
      <c r="FM1574" s="54"/>
      <c r="FN1574" s="54"/>
      <c r="FO1574" s="54"/>
      <c r="FP1574" s="54"/>
      <c r="FQ1574" s="54"/>
      <c r="FR1574" s="54"/>
      <c r="FS1574" s="54"/>
      <c r="FT1574" s="54"/>
      <c r="FU1574" s="54"/>
      <c r="FV1574" s="54"/>
      <c r="FW1574" s="54"/>
      <c r="FX1574" s="54"/>
      <c r="FY1574" s="54"/>
      <c r="FZ1574" s="54"/>
      <c r="GA1574" s="54"/>
      <c r="GB1574" s="54"/>
      <c r="GC1574" s="54"/>
      <c r="GD1574" s="54"/>
      <c r="GE1574" s="54"/>
      <c r="GF1574" s="54"/>
      <c r="GG1574" s="54"/>
      <c r="GH1574" s="54"/>
      <c r="GI1574" s="54"/>
      <c r="GJ1574" s="54"/>
      <c r="GK1574" s="54"/>
      <c r="GL1574" s="54"/>
      <c r="GM1574" s="54"/>
      <c r="GN1574" s="54"/>
      <c r="GO1574" s="54"/>
      <c r="GP1574" s="54"/>
      <c r="GQ1574" s="54"/>
      <c r="GR1574" s="54"/>
      <c r="GS1574" s="54"/>
      <c r="GT1574" s="54"/>
      <c r="GU1574" s="54"/>
      <c r="GV1574" s="54"/>
      <c r="GW1574" s="54"/>
      <c r="GX1574" s="54"/>
      <c r="GY1574" s="54"/>
      <c r="GZ1574" s="54"/>
      <c r="HA1574" s="54"/>
      <c r="HB1574" s="54"/>
      <c r="HC1574" s="54"/>
      <c r="HD1574" s="54"/>
      <c r="HE1574" s="54"/>
      <c r="HF1574" s="54"/>
      <c r="HG1574" s="54"/>
      <c r="HH1574" s="54"/>
      <c r="HI1574" s="54"/>
      <c r="HJ1574" s="54"/>
      <c r="HK1574" s="54"/>
      <c r="HL1574" s="54"/>
      <c r="HM1574" s="54"/>
      <c r="HN1574" s="54"/>
      <c r="HO1574" s="54"/>
      <c r="HP1574" s="54"/>
      <c r="HQ1574" s="54"/>
      <c r="HR1574" s="54"/>
      <c r="HS1574" s="54"/>
      <c r="HT1574" s="54"/>
      <c r="HU1574" s="54"/>
      <c r="HV1574" s="54"/>
      <c r="HW1574" s="54"/>
      <c r="HX1574" s="54"/>
      <c r="HY1574" s="54"/>
      <c r="HZ1574" s="54"/>
      <c r="IA1574" s="54"/>
      <c r="IB1574" s="54"/>
      <c r="IC1574" s="54"/>
      <c r="ID1574" s="54"/>
      <c r="IE1574" s="54"/>
      <c r="IF1574" s="54"/>
      <c r="IG1574" s="54"/>
      <c r="IH1574" s="54"/>
      <c r="II1574" s="54"/>
      <c r="IJ1574" s="54"/>
      <c r="IK1574" s="54"/>
      <c r="IL1574" s="54"/>
      <c r="IM1574" s="54"/>
      <c r="IN1574" s="54"/>
      <c r="IO1574" s="54"/>
      <c r="IP1574" s="54"/>
      <c r="IQ1574" s="54"/>
      <c r="IR1574" s="54"/>
      <c r="IS1574" s="54"/>
      <c r="IT1574" s="54"/>
      <c r="IU1574" s="54"/>
      <c r="IV1574" s="54"/>
      <c r="IW1574" s="54"/>
      <c r="IX1574" s="54"/>
      <c r="IY1574" s="54"/>
      <c r="IZ1574" s="54"/>
      <c r="JA1574" s="16"/>
      <c r="JB1574" s="16"/>
      <c r="JC1574" s="16"/>
      <c r="JD1574" s="16"/>
    </row>
    <row r="1575" spans="1:264" s="6" customFormat="1" x14ac:dyDescent="0.25">
      <c r="A1575" s="55">
        <v>1571</v>
      </c>
      <c r="B1575" s="56">
        <f>ESTUDIANTES!B1575</f>
        <v>0</v>
      </c>
      <c r="C1575" s="56">
        <f>ESTUDIANTES!C1575</f>
        <v>0</v>
      </c>
      <c r="D1575" s="97">
        <f>ESTUDIANTES!D1575</f>
        <v>0</v>
      </c>
      <c r="E1575" s="97"/>
      <c r="F1575" s="97"/>
      <c r="G1575" s="97"/>
      <c r="H1575" s="57">
        <f>ESTUDIANTES!H1575</f>
        <v>0</v>
      </c>
      <c r="I1575" s="54"/>
      <c r="J1575" s="54"/>
      <c r="K1575" s="54"/>
      <c r="L1575" s="54"/>
      <c r="M1575" s="54"/>
      <c r="N1575" s="54"/>
      <c r="O1575" s="54"/>
      <c r="P1575" s="54"/>
      <c r="Q1575" s="54"/>
      <c r="R1575" s="54"/>
      <c r="S1575" s="54"/>
      <c r="T1575" s="54"/>
      <c r="U1575" s="54"/>
      <c r="V1575" s="54"/>
      <c r="W1575" s="54"/>
      <c r="X1575" s="54"/>
      <c r="Y1575" s="54"/>
      <c r="Z1575" s="54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  <c r="AL1575" s="54"/>
      <c r="AM1575" s="54"/>
      <c r="AN1575" s="54"/>
      <c r="AO1575" s="54"/>
      <c r="AP1575" s="54"/>
      <c r="AQ1575" s="54"/>
      <c r="AR1575" s="54"/>
      <c r="AS1575" s="54"/>
      <c r="AT1575" s="54"/>
      <c r="AU1575" s="54"/>
      <c r="AV1575" s="54"/>
      <c r="AW1575" s="54"/>
      <c r="AX1575" s="54"/>
      <c r="AY1575" s="54"/>
      <c r="AZ1575" s="54"/>
      <c r="BA1575" s="54"/>
      <c r="BB1575" s="54"/>
      <c r="BC1575" s="54"/>
      <c r="BD1575" s="54"/>
      <c r="BE1575" s="54"/>
      <c r="BF1575" s="54"/>
      <c r="BG1575" s="54"/>
      <c r="BH1575" s="54"/>
      <c r="BI1575" s="54"/>
      <c r="BJ1575" s="54"/>
      <c r="BK1575" s="54"/>
      <c r="BL1575" s="54"/>
      <c r="BM1575" s="54"/>
      <c r="BN1575" s="54"/>
      <c r="BO1575" s="54"/>
      <c r="BP1575" s="54"/>
      <c r="BQ1575" s="54"/>
      <c r="BR1575" s="54"/>
      <c r="BS1575" s="54"/>
      <c r="BT1575" s="54"/>
      <c r="BU1575" s="54"/>
      <c r="BV1575" s="54"/>
      <c r="BW1575" s="54"/>
      <c r="BX1575" s="54"/>
      <c r="BY1575" s="54"/>
      <c r="BZ1575" s="54"/>
      <c r="CA1575" s="54"/>
      <c r="CB1575" s="54"/>
      <c r="CC1575" s="54"/>
      <c r="CD1575" s="54"/>
      <c r="CE1575" s="54"/>
      <c r="CF1575" s="54"/>
      <c r="CG1575" s="54"/>
      <c r="CH1575" s="54"/>
      <c r="CI1575" s="54"/>
      <c r="CJ1575" s="54"/>
      <c r="CK1575" s="54"/>
      <c r="CL1575" s="54"/>
      <c r="CM1575" s="54"/>
      <c r="CN1575" s="54"/>
      <c r="CO1575" s="54"/>
      <c r="CP1575" s="54"/>
      <c r="CQ1575" s="54"/>
      <c r="CR1575" s="54"/>
      <c r="CS1575" s="54"/>
      <c r="CT1575" s="54"/>
      <c r="CU1575" s="54"/>
      <c r="CV1575" s="54"/>
      <c r="CW1575" s="54"/>
      <c r="CX1575" s="54"/>
      <c r="CY1575" s="54"/>
      <c r="CZ1575" s="54"/>
      <c r="DA1575" s="54"/>
      <c r="DB1575" s="54"/>
      <c r="DC1575" s="54"/>
      <c r="DD1575" s="54"/>
      <c r="DE1575" s="54"/>
      <c r="DF1575" s="54"/>
      <c r="DG1575" s="54"/>
      <c r="DH1575" s="54"/>
      <c r="DI1575" s="54"/>
      <c r="DJ1575" s="54"/>
      <c r="DK1575" s="54"/>
      <c r="DL1575" s="54"/>
      <c r="DM1575" s="54"/>
      <c r="DN1575" s="54"/>
      <c r="DO1575" s="54"/>
      <c r="DP1575" s="54"/>
      <c r="DQ1575" s="54"/>
      <c r="DR1575" s="54"/>
      <c r="DS1575" s="54"/>
      <c r="DT1575" s="54"/>
      <c r="DU1575" s="54"/>
      <c r="DV1575" s="54"/>
      <c r="DW1575" s="54"/>
      <c r="DX1575" s="54"/>
      <c r="DY1575" s="54"/>
      <c r="DZ1575" s="54"/>
      <c r="EA1575" s="54"/>
      <c r="EB1575" s="54"/>
      <c r="EC1575" s="54"/>
      <c r="ED1575" s="54"/>
      <c r="EE1575" s="54"/>
      <c r="EF1575" s="54"/>
      <c r="EG1575" s="54"/>
      <c r="EH1575" s="54"/>
      <c r="EI1575" s="54"/>
      <c r="EJ1575" s="54"/>
      <c r="EK1575" s="54"/>
      <c r="EL1575" s="54"/>
      <c r="EM1575" s="54"/>
      <c r="EN1575" s="54"/>
      <c r="EO1575" s="54"/>
      <c r="EP1575" s="54"/>
      <c r="EQ1575" s="54"/>
      <c r="ER1575" s="54"/>
      <c r="ES1575" s="54"/>
      <c r="ET1575" s="54"/>
      <c r="EU1575" s="54"/>
      <c r="EV1575" s="54"/>
      <c r="EW1575" s="54"/>
      <c r="EX1575" s="54"/>
      <c r="EY1575" s="54"/>
      <c r="EZ1575" s="54"/>
      <c r="FA1575" s="54"/>
      <c r="FB1575" s="54"/>
      <c r="FC1575" s="54"/>
      <c r="FD1575" s="54"/>
      <c r="FE1575" s="54"/>
      <c r="FF1575" s="54"/>
      <c r="FG1575" s="54"/>
      <c r="FH1575" s="54"/>
      <c r="FI1575" s="54"/>
      <c r="FJ1575" s="54"/>
      <c r="FK1575" s="54"/>
      <c r="FL1575" s="54"/>
      <c r="FM1575" s="54"/>
      <c r="FN1575" s="54"/>
      <c r="FO1575" s="54"/>
      <c r="FP1575" s="54"/>
      <c r="FQ1575" s="54"/>
      <c r="FR1575" s="54"/>
      <c r="FS1575" s="54"/>
      <c r="FT1575" s="54"/>
      <c r="FU1575" s="54"/>
      <c r="FV1575" s="54"/>
      <c r="FW1575" s="54"/>
      <c r="FX1575" s="54"/>
      <c r="FY1575" s="54"/>
      <c r="FZ1575" s="54"/>
      <c r="GA1575" s="54"/>
      <c r="GB1575" s="54"/>
      <c r="GC1575" s="54"/>
      <c r="GD1575" s="54"/>
      <c r="GE1575" s="54"/>
      <c r="GF1575" s="54"/>
      <c r="GG1575" s="54"/>
      <c r="GH1575" s="54"/>
      <c r="GI1575" s="54"/>
      <c r="GJ1575" s="54"/>
      <c r="GK1575" s="54"/>
      <c r="GL1575" s="54"/>
      <c r="GM1575" s="54"/>
      <c r="GN1575" s="54"/>
      <c r="GO1575" s="54"/>
      <c r="GP1575" s="54"/>
      <c r="GQ1575" s="54"/>
      <c r="GR1575" s="54"/>
      <c r="GS1575" s="54"/>
      <c r="GT1575" s="54"/>
      <c r="GU1575" s="54"/>
      <c r="GV1575" s="54"/>
      <c r="GW1575" s="54"/>
      <c r="GX1575" s="54"/>
      <c r="GY1575" s="54"/>
      <c r="GZ1575" s="54"/>
      <c r="HA1575" s="54"/>
      <c r="HB1575" s="54"/>
      <c r="HC1575" s="54"/>
      <c r="HD1575" s="54"/>
      <c r="HE1575" s="54"/>
      <c r="HF1575" s="54"/>
      <c r="HG1575" s="54"/>
      <c r="HH1575" s="54"/>
      <c r="HI1575" s="54"/>
      <c r="HJ1575" s="54"/>
      <c r="HK1575" s="54"/>
      <c r="HL1575" s="54"/>
      <c r="HM1575" s="54"/>
      <c r="HN1575" s="54"/>
      <c r="HO1575" s="54"/>
      <c r="HP1575" s="54"/>
      <c r="HQ1575" s="54"/>
      <c r="HR1575" s="54"/>
      <c r="HS1575" s="54"/>
      <c r="HT1575" s="54"/>
      <c r="HU1575" s="54"/>
      <c r="HV1575" s="54"/>
      <c r="HW1575" s="54"/>
      <c r="HX1575" s="54"/>
      <c r="HY1575" s="54"/>
      <c r="HZ1575" s="54"/>
      <c r="IA1575" s="54"/>
      <c r="IB1575" s="54"/>
      <c r="IC1575" s="54"/>
      <c r="ID1575" s="54"/>
      <c r="IE1575" s="54"/>
      <c r="IF1575" s="54"/>
      <c r="IG1575" s="54"/>
      <c r="IH1575" s="54"/>
      <c r="II1575" s="54"/>
      <c r="IJ1575" s="54"/>
      <c r="IK1575" s="54"/>
      <c r="IL1575" s="54"/>
      <c r="IM1575" s="54"/>
      <c r="IN1575" s="54"/>
      <c r="IO1575" s="54"/>
      <c r="IP1575" s="54"/>
      <c r="IQ1575" s="54"/>
      <c r="IR1575" s="54"/>
      <c r="IS1575" s="54"/>
      <c r="IT1575" s="54"/>
      <c r="IU1575" s="54"/>
      <c r="IV1575" s="54"/>
      <c r="IW1575" s="54"/>
      <c r="IX1575" s="54"/>
      <c r="IY1575" s="54"/>
      <c r="IZ1575" s="54"/>
      <c r="JA1575" s="16"/>
      <c r="JB1575" s="16"/>
      <c r="JC1575" s="16"/>
      <c r="JD1575" s="16"/>
    </row>
    <row r="1576" spans="1:264" s="6" customFormat="1" x14ac:dyDescent="0.25">
      <c r="A1576" s="55">
        <v>1572</v>
      </c>
      <c r="B1576" s="56">
        <f>ESTUDIANTES!B1576</f>
        <v>0</v>
      </c>
      <c r="C1576" s="56">
        <f>ESTUDIANTES!C1576</f>
        <v>0</v>
      </c>
      <c r="D1576" s="97">
        <f>ESTUDIANTES!D1576</f>
        <v>0</v>
      </c>
      <c r="E1576" s="97"/>
      <c r="F1576" s="97"/>
      <c r="G1576" s="97"/>
      <c r="H1576" s="57">
        <f>ESTUDIANTES!H1576</f>
        <v>0</v>
      </c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  <c r="AL1576" s="54"/>
      <c r="AM1576" s="54"/>
      <c r="AN1576" s="54"/>
      <c r="AO1576" s="54"/>
      <c r="AP1576" s="54"/>
      <c r="AQ1576" s="54"/>
      <c r="AR1576" s="54"/>
      <c r="AS1576" s="54"/>
      <c r="AT1576" s="54"/>
      <c r="AU1576" s="54"/>
      <c r="AV1576" s="54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4"/>
      <c r="BP1576" s="54"/>
      <c r="BQ1576" s="54"/>
      <c r="BR1576" s="54"/>
      <c r="BS1576" s="54"/>
      <c r="BT1576" s="54"/>
      <c r="BU1576" s="54"/>
      <c r="BV1576" s="54"/>
      <c r="BW1576" s="54"/>
      <c r="BX1576" s="54"/>
      <c r="BY1576" s="54"/>
      <c r="BZ1576" s="54"/>
      <c r="CA1576" s="54"/>
      <c r="CB1576" s="54"/>
      <c r="CC1576" s="54"/>
      <c r="CD1576" s="54"/>
      <c r="CE1576" s="54"/>
      <c r="CF1576" s="54"/>
      <c r="CG1576" s="54"/>
      <c r="CH1576" s="54"/>
      <c r="CI1576" s="54"/>
      <c r="CJ1576" s="54"/>
      <c r="CK1576" s="54"/>
      <c r="CL1576" s="54"/>
      <c r="CM1576" s="54"/>
      <c r="CN1576" s="54"/>
      <c r="CO1576" s="54"/>
      <c r="CP1576" s="54"/>
      <c r="CQ1576" s="54"/>
      <c r="CR1576" s="54"/>
      <c r="CS1576" s="54"/>
      <c r="CT1576" s="54"/>
      <c r="CU1576" s="54"/>
      <c r="CV1576" s="54"/>
      <c r="CW1576" s="54"/>
      <c r="CX1576" s="54"/>
      <c r="CY1576" s="54"/>
      <c r="CZ1576" s="54"/>
      <c r="DA1576" s="54"/>
      <c r="DB1576" s="54"/>
      <c r="DC1576" s="54"/>
      <c r="DD1576" s="54"/>
      <c r="DE1576" s="54"/>
      <c r="DF1576" s="54"/>
      <c r="DG1576" s="54"/>
      <c r="DH1576" s="54"/>
      <c r="DI1576" s="54"/>
      <c r="DJ1576" s="54"/>
      <c r="DK1576" s="54"/>
      <c r="DL1576" s="54"/>
      <c r="DM1576" s="54"/>
      <c r="DN1576" s="54"/>
      <c r="DO1576" s="54"/>
      <c r="DP1576" s="54"/>
      <c r="DQ1576" s="54"/>
      <c r="DR1576" s="54"/>
      <c r="DS1576" s="54"/>
      <c r="DT1576" s="54"/>
      <c r="DU1576" s="54"/>
      <c r="DV1576" s="54"/>
      <c r="DW1576" s="54"/>
      <c r="DX1576" s="54"/>
      <c r="DY1576" s="54"/>
      <c r="DZ1576" s="54"/>
      <c r="EA1576" s="54"/>
      <c r="EB1576" s="54"/>
      <c r="EC1576" s="54"/>
      <c r="ED1576" s="54"/>
      <c r="EE1576" s="54"/>
      <c r="EF1576" s="54"/>
      <c r="EG1576" s="54"/>
      <c r="EH1576" s="54"/>
      <c r="EI1576" s="54"/>
      <c r="EJ1576" s="54"/>
      <c r="EK1576" s="54"/>
      <c r="EL1576" s="54"/>
      <c r="EM1576" s="54"/>
      <c r="EN1576" s="54"/>
      <c r="EO1576" s="54"/>
      <c r="EP1576" s="54"/>
      <c r="EQ1576" s="54"/>
      <c r="ER1576" s="54"/>
      <c r="ES1576" s="54"/>
      <c r="ET1576" s="54"/>
      <c r="EU1576" s="54"/>
      <c r="EV1576" s="54"/>
      <c r="EW1576" s="54"/>
      <c r="EX1576" s="54"/>
      <c r="EY1576" s="54"/>
      <c r="EZ1576" s="54"/>
      <c r="FA1576" s="54"/>
      <c r="FB1576" s="54"/>
      <c r="FC1576" s="54"/>
      <c r="FD1576" s="54"/>
      <c r="FE1576" s="54"/>
      <c r="FF1576" s="54"/>
      <c r="FG1576" s="54"/>
      <c r="FH1576" s="54"/>
      <c r="FI1576" s="54"/>
      <c r="FJ1576" s="54"/>
      <c r="FK1576" s="54"/>
      <c r="FL1576" s="54"/>
      <c r="FM1576" s="54"/>
      <c r="FN1576" s="54"/>
      <c r="FO1576" s="54"/>
      <c r="FP1576" s="54"/>
      <c r="FQ1576" s="54"/>
      <c r="FR1576" s="54"/>
      <c r="FS1576" s="54"/>
      <c r="FT1576" s="54"/>
      <c r="FU1576" s="54"/>
      <c r="FV1576" s="54"/>
      <c r="FW1576" s="54"/>
      <c r="FX1576" s="54"/>
      <c r="FY1576" s="54"/>
      <c r="FZ1576" s="54"/>
      <c r="GA1576" s="54"/>
      <c r="GB1576" s="54"/>
      <c r="GC1576" s="54"/>
      <c r="GD1576" s="54"/>
      <c r="GE1576" s="54"/>
      <c r="GF1576" s="54"/>
      <c r="GG1576" s="54"/>
      <c r="GH1576" s="54"/>
      <c r="GI1576" s="54"/>
      <c r="GJ1576" s="54"/>
      <c r="GK1576" s="54"/>
      <c r="GL1576" s="54"/>
      <c r="GM1576" s="54"/>
      <c r="GN1576" s="54"/>
      <c r="GO1576" s="54"/>
      <c r="GP1576" s="54"/>
      <c r="GQ1576" s="54"/>
      <c r="GR1576" s="54"/>
      <c r="GS1576" s="54"/>
      <c r="GT1576" s="54"/>
      <c r="GU1576" s="54"/>
      <c r="GV1576" s="54"/>
      <c r="GW1576" s="54"/>
      <c r="GX1576" s="54"/>
      <c r="GY1576" s="54"/>
      <c r="GZ1576" s="54"/>
      <c r="HA1576" s="54"/>
      <c r="HB1576" s="54"/>
      <c r="HC1576" s="54"/>
      <c r="HD1576" s="54"/>
      <c r="HE1576" s="54"/>
      <c r="HF1576" s="54"/>
      <c r="HG1576" s="54"/>
      <c r="HH1576" s="54"/>
      <c r="HI1576" s="54"/>
      <c r="HJ1576" s="54"/>
      <c r="HK1576" s="54"/>
      <c r="HL1576" s="54"/>
      <c r="HM1576" s="54"/>
      <c r="HN1576" s="54"/>
      <c r="HO1576" s="54"/>
      <c r="HP1576" s="54"/>
      <c r="HQ1576" s="54"/>
      <c r="HR1576" s="54"/>
      <c r="HS1576" s="54"/>
      <c r="HT1576" s="54"/>
      <c r="HU1576" s="54"/>
      <c r="HV1576" s="54"/>
      <c r="HW1576" s="54"/>
      <c r="HX1576" s="54"/>
      <c r="HY1576" s="54"/>
      <c r="HZ1576" s="54"/>
      <c r="IA1576" s="54"/>
      <c r="IB1576" s="54"/>
      <c r="IC1576" s="54"/>
      <c r="ID1576" s="54"/>
      <c r="IE1576" s="54"/>
      <c r="IF1576" s="54"/>
      <c r="IG1576" s="54"/>
      <c r="IH1576" s="54"/>
      <c r="II1576" s="54"/>
      <c r="IJ1576" s="54"/>
      <c r="IK1576" s="54"/>
      <c r="IL1576" s="54"/>
      <c r="IM1576" s="54"/>
      <c r="IN1576" s="54"/>
      <c r="IO1576" s="54"/>
      <c r="IP1576" s="54"/>
      <c r="IQ1576" s="54"/>
      <c r="IR1576" s="54"/>
      <c r="IS1576" s="54"/>
      <c r="IT1576" s="54"/>
      <c r="IU1576" s="54"/>
      <c r="IV1576" s="54"/>
      <c r="IW1576" s="54"/>
      <c r="IX1576" s="54"/>
      <c r="IY1576" s="54"/>
      <c r="IZ1576" s="54"/>
      <c r="JA1576" s="16"/>
      <c r="JB1576" s="16"/>
      <c r="JC1576" s="16"/>
      <c r="JD1576" s="16"/>
    </row>
    <row r="1577" spans="1:264" s="6" customFormat="1" x14ac:dyDescent="0.25">
      <c r="A1577" s="55">
        <v>1573</v>
      </c>
      <c r="B1577" s="56">
        <f>ESTUDIANTES!B1577</f>
        <v>0</v>
      </c>
      <c r="C1577" s="56">
        <f>ESTUDIANTES!C1577</f>
        <v>0</v>
      </c>
      <c r="D1577" s="97">
        <f>ESTUDIANTES!D1577</f>
        <v>0</v>
      </c>
      <c r="E1577" s="97"/>
      <c r="F1577" s="97"/>
      <c r="G1577" s="97"/>
      <c r="H1577" s="57">
        <f>ESTUDIANTES!H1577</f>
        <v>0</v>
      </c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  <c r="S1577" s="54"/>
      <c r="T1577" s="54"/>
      <c r="U1577" s="54"/>
      <c r="V1577" s="54"/>
      <c r="W1577" s="54"/>
      <c r="X1577" s="54"/>
      <c r="Y1577" s="54"/>
      <c r="Z1577" s="54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  <c r="AL1577" s="54"/>
      <c r="AM1577" s="54"/>
      <c r="AN1577" s="54"/>
      <c r="AO1577" s="54"/>
      <c r="AP1577" s="54"/>
      <c r="AQ1577" s="54"/>
      <c r="AR1577" s="54"/>
      <c r="AS1577" s="54"/>
      <c r="AT1577" s="54"/>
      <c r="AU1577" s="54"/>
      <c r="AV1577" s="54"/>
      <c r="AW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4"/>
      <c r="BI1577" s="54"/>
      <c r="BJ1577" s="54"/>
      <c r="BK1577" s="54"/>
      <c r="BL1577" s="54"/>
      <c r="BM1577" s="54"/>
      <c r="BN1577" s="54"/>
      <c r="BO1577" s="54"/>
      <c r="BP1577" s="54"/>
      <c r="BQ1577" s="54"/>
      <c r="BR1577" s="54"/>
      <c r="BS1577" s="54"/>
      <c r="BT1577" s="54"/>
      <c r="BU1577" s="54"/>
      <c r="BV1577" s="54"/>
      <c r="BW1577" s="54"/>
      <c r="BX1577" s="54"/>
      <c r="BY1577" s="54"/>
      <c r="BZ1577" s="54"/>
      <c r="CA1577" s="54"/>
      <c r="CB1577" s="54"/>
      <c r="CC1577" s="54"/>
      <c r="CD1577" s="54"/>
      <c r="CE1577" s="54"/>
      <c r="CF1577" s="54"/>
      <c r="CG1577" s="54"/>
      <c r="CH1577" s="54"/>
      <c r="CI1577" s="54"/>
      <c r="CJ1577" s="54"/>
      <c r="CK1577" s="54"/>
      <c r="CL1577" s="54"/>
      <c r="CM1577" s="54"/>
      <c r="CN1577" s="54"/>
      <c r="CO1577" s="54"/>
      <c r="CP1577" s="54"/>
      <c r="CQ1577" s="54"/>
      <c r="CR1577" s="54"/>
      <c r="CS1577" s="54"/>
      <c r="CT1577" s="54"/>
      <c r="CU1577" s="54"/>
      <c r="CV1577" s="54"/>
      <c r="CW1577" s="54"/>
      <c r="CX1577" s="54"/>
      <c r="CY1577" s="54"/>
      <c r="CZ1577" s="54"/>
      <c r="DA1577" s="54"/>
      <c r="DB1577" s="54"/>
      <c r="DC1577" s="54"/>
      <c r="DD1577" s="54"/>
      <c r="DE1577" s="54"/>
      <c r="DF1577" s="54"/>
      <c r="DG1577" s="54"/>
      <c r="DH1577" s="54"/>
      <c r="DI1577" s="54"/>
      <c r="DJ1577" s="54"/>
      <c r="DK1577" s="54"/>
      <c r="DL1577" s="54"/>
      <c r="DM1577" s="54"/>
      <c r="DN1577" s="54"/>
      <c r="DO1577" s="54"/>
      <c r="DP1577" s="54"/>
      <c r="DQ1577" s="54"/>
      <c r="DR1577" s="54"/>
      <c r="DS1577" s="54"/>
      <c r="DT1577" s="54"/>
      <c r="DU1577" s="54"/>
      <c r="DV1577" s="54"/>
      <c r="DW1577" s="54"/>
      <c r="DX1577" s="54"/>
      <c r="DY1577" s="54"/>
      <c r="DZ1577" s="54"/>
      <c r="EA1577" s="54"/>
      <c r="EB1577" s="54"/>
      <c r="EC1577" s="54"/>
      <c r="ED1577" s="54"/>
      <c r="EE1577" s="54"/>
      <c r="EF1577" s="54"/>
      <c r="EG1577" s="54"/>
      <c r="EH1577" s="54"/>
      <c r="EI1577" s="54"/>
      <c r="EJ1577" s="54"/>
      <c r="EK1577" s="54"/>
      <c r="EL1577" s="54"/>
      <c r="EM1577" s="54"/>
      <c r="EN1577" s="54"/>
      <c r="EO1577" s="54"/>
      <c r="EP1577" s="54"/>
      <c r="EQ1577" s="54"/>
      <c r="ER1577" s="54"/>
      <c r="ES1577" s="54"/>
      <c r="ET1577" s="54"/>
      <c r="EU1577" s="54"/>
      <c r="EV1577" s="54"/>
      <c r="EW1577" s="54"/>
      <c r="EX1577" s="54"/>
      <c r="EY1577" s="54"/>
      <c r="EZ1577" s="54"/>
      <c r="FA1577" s="54"/>
      <c r="FB1577" s="54"/>
      <c r="FC1577" s="54"/>
      <c r="FD1577" s="54"/>
      <c r="FE1577" s="54"/>
      <c r="FF1577" s="54"/>
      <c r="FG1577" s="54"/>
      <c r="FH1577" s="54"/>
      <c r="FI1577" s="54"/>
      <c r="FJ1577" s="54"/>
      <c r="FK1577" s="54"/>
      <c r="FL1577" s="54"/>
      <c r="FM1577" s="54"/>
      <c r="FN1577" s="54"/>
      <c r="FO1577" s="54"/>
      <c r="FP1577" s="54"/>
      <c r="FQ1577" s="54"/>
      <c r="FR1577" s="54"/>
      <c r="FS1577" s="54"/>
      <c r="FT1577" s="54"/>
      <c r="FU1577" s="54"/>
      <c r="FV1577" s="54"/>
      <c r="FW1577" s="54"/>
      <c r="FX1577" s="54"/>
      <c r="FY1577" s="54"/>
      <c r="FZ1577" s="54"/>
      <c r="GA1577" s="54"/>
      <c r="GB1577" s="54"/>
      <c r="GC1577" s="54"/>
      <c r="GD1577" s="54"/>
      <c r="GE1577" s="54"/>
      <c r="GF1577" s="54"/>
      <c r="GG1577" s="54"/>
      <c r="GH1577" s="54"/>
      <c r="GI1577" s="54"/>
      <c r="GJ1577" s="54"/>
      <c r="GK1577" s="54"/>
      <c r="GL1577" s="54"/>
      <c r="GM1577" s="54"/>
      <c r="GN1577" s="54"/>
      <c r="GO1577" s="54"/>
      <c r="GP1577" s="54"/>
      <c r="GQ1577" s="54"/>
      <c r="GR1577" s="54"/>
      <c r="GS1577" s="54"/>
      <c r="GT1577" s="54"/>
      <c r="GU1577" s="54"/>
      <c r="GV1577" s="54"/>
      <c r="GW1577" s="54"/>
      <c r="GX1577" s="54"/>
      <c r="GY1577" s="54"/>
      <c r="GZ1577" s="54"/>
      <c r="HA1577" s="54"/>
      <c r="HB1577" s="54"/>
      <c r="HC1577" s="54"/>
      <c r="HD1577" s="54"/>
      <c r="HE1577" s="54"/>
      <c r="HF1577" s="54"/>
      <c r="HG1577" s="54"/>
      <c r="HH1577" s="54"/>
      <c r="HI1577" s="54"/>
      <c r="HJ1577" s="54"/>
      <c r="HK1577" s="54"/>
      <c r="HL1577" s="54"/>
      <c r="HM1577" s="54"/>
      <c r="HN1577" s="54"/>
      <c r="HO1577" s="54"/>
      <c r="HP1577" s="54"/>
      <c r="HQ1577" s="54"/>
      <c r="HR1577" s="54"/>
      <c r="HS1577" s="54"/>
      <c r="HT1577" s="54"/>
      <c r="HU1577" s="54"/>
      <c r="HV1577" s="54"/>
      <c r="HW1577" s="54"/>
      <c r="HX1577" s="54"/>
      <c r="HY1577" s="54"/>
      <c r="HZ1577" s="54"/>
      <c r="IA1577" s="54"/>
      <c r="IB1577" s="54"/>
      <c r="IC1577" s="54"/>
      <c r="ID1577" s="54"/>
      <c r="IE1577" s="54"/>
      <c r="IF1577" s="54"/>
      <c r="IG1577" s="54"/>
      <c r="IH1577" s="54"/>
      <c r="II1577" s="54"/>
      <c r="IJ1577" s="54"/>
      <c r="IK1577" s="54"/>
      <c r="IL1577" s="54"/>
      <c r="IM1577" s="54"/>
      <c r="IN1577" s="54"/>
      <c r="IO1577" s="54"/>
      <c r="IP1577" s="54"/>
      <c r="IQ1577" s="54"/>
      <c r="IR1577" s="54"/>
      <c r="IS1577" s="54"/>
      <c r="IT1577" s="54"/>
      <c r="IU1577" s="54"/>
      <c r="IV1577" s="54"/>
      <c r="IW1577" s="54"/>
      <c r="IX1577" s="54"/>
      <c r="IY1577" s="54"/>
      <c r="IZ1577" s="54"/>
      <c r="JA1577" s="16"/>
      <c r="JB1577" s="16"/>
      <c r="JC1577" s="16"/>
      <c r="JD1577" s="16"/>
    </row>
    <row r="1578" spans="1:264" s="6" customFormat="1" x14ac:dyDescent="0.25">
      <c r="A1578" s="55">
        <v>1574</v>
      </c>
      <c r="B1578" s="56">
        <f>ESTUDIANTES!B1578</f>
        <v>0</v>
      </c>
      <c r="C1578" s="56">
        <f>ESTUDIANTES!C1578</f>
        <v>0</v>
      </c>
      <c r="D1578" s="97">
        <f>ESTUDIANTES!D1578</f>
        <v>0</v>
      </c>
      <c r="E1578" s="97"/>
      <c r="F1578" s="97"/>
      <c r="G1578" s="97"/>
      <c r="H1578" s="57">
        <f>ESTUDIANTES!H1578</f>
        <v>0</v>
      </c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54"/>
      <c r="T1578" s="54"/>
      <c r="U1578" s="54"/>
      <c r="V1578" s="54"/>
      <c r="W1578" s="54"/>
      <c r="X1578" s="54"/>
      <c r="Y1578" s="54"/>
      <c r="Z1578" s="54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  <c r="AL1578" s="54"/>
      <c r="AM1578" s="54"/>
      <c r="AN1578" s="54"/>
      <c r="AO1578" s="54"/>
      <c r="AP1578" s="54"/>
      <c r="AQ1578" s="54"/>
      <c r="AR1578" s="54"/>
      <c r="AS1578" s="54"/>
      <c r="AT1578" s="54"/>
      <c r="AU1578" s="54"/>
      <c r="AV1578" s="54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  <c r="BM1578" s="54"/>
      <c r="BN1578" s="54"/>
      <c r="BO1578" s="54"/>
      <c r="BP1578" s="54"/>
      <c r="BQ1578" s="54"/>
      <c r="BR1578" s="54"/>
      <c r="BS1578" s="54"/>
      <c r="BT1578" s="54"/>
      <c r="BU1578" s="54"/>
      <c r="BV1578" s="54"/>
      <c r="BW1578" s="54"/>
      <c r="BX1578" s="54"/>
      <c r="BY1578" s="54"/>
      <c r="BZ1578" s="54"/>
      <c r="CA1578" s="54"/>
      <c r="CB1578" s="54"/>
      <c r="CC1578" s="54"/>
      <c r="CD1578" s="54"/>
      <c r="CE1578" s="54"/>
      <c r="CF1578" s="54"/>
      <c r="CG1578" s="54"/>
      <c r="CH1578" s="54"/>
      <c r="CI1578" s="54"/>
      <c r="CJ1578" s="54"/>
      <c r="CK1578" s="54"/>
      <c r="CL1578" s="54"/>
      <c r="CM1578" s="54"/>
      <c r="CN1578" s="54"/>
      <c r="CO1578" s="54"/>
      <c r="CP1578" s="54"/>
      <c r="CQ1578" s="54"/>
      <c r="CR1578" s="54"/>
      <c r="CS1578" s="54"/>
      <c r="CT1578" s="54"/>
      <c r="CU1578" s="54"/>
      <c r="CV1578" s="54"/>
      <c r="CW1578" s="54"/>
      <c r="CX1578" s="54"/>
      <c r="CY1578" s="54"/>
      <c r="CZ1578" s="54"/>
      <c r="DA1578" s="54"/>
      <c r="DB1578" s="54"/>
      <c r="DC1578" s="54"/>
      <c r="DD1578" s="54"/>
      <c r="DE1578" s="54"/>
      <c r="DF1578" s="54"/>
      <c r="DG1578" s="54"/>
      <c r="DH1578" s="54"/>
      <c r="DI1578" s="54"/>
      <c r="DJ1578" s="54"/>
      <c r="DK1578" s="54"/>
      <c r="DL1578" s="54"/>
      <c r="DM1578" s="54"/>
      <c r="DN1578" s="54"/>
      <c r="DO1578" s="54"/>
      <c r="DP1578" s="54"/>
      <c r="DQ1578" s="54"/>
      <c r="DR1578" s="54"/>
      <c r="DS1578" s="54"/>
      <c r="DT1578" s="54"/>
      <c r="DU1578" s="54"/>
      <c r="DV1578" s="54"/>
      <c r="DW1578" s="54"/>
      <c r="DX1578" s="54"/>
      <c r="DY1578" s="54"/>
      <c r="DZ1578" s="54"/>
      <c r="EA1578" s="54"/>
      <c r="EB1578" s="54"/>
      <c r="EC1578" s="54"/>
      <c r="ED1578" s="54"/>
      <c r="EE1578" s="54"/>
      <c r="EF1578" s="54"/>
      <c r="EG1578" s="54"/>
      <c r="EH1578" s="54"/>
      <c r="EI1578" s="54"/>
      <c r="EJ1578" s="54"/>
      <c r="EK1578" s="54"/>
      <c r="EL1578" s="54"/>
      <c r="EM1578" s="54"/>
      <c r="EN1578" s="54"/>
      <c r="EO1578" s="54"/>
      <c r="EP1578" s="54"/>
      <c r="EQ1578" s="54"/>
      <c r="ER1578" s="54"/>
      <c r="ES1578" s="54"/>
      <c r="ET1578" s="54"/>
      <c r="EU1578" s="54"/>
      <c r="EV1578" s="54"/>
      <c r="EW1578" s="54"/>
      <c r="EX1578" s="54"/>
      <c r="EY1578" s="54"/>
      <c r="EZ1578" s="54"/>
      <c r="FA1578" s="54"/>
      <c r="FB1578" s="54"/>
      <c r="FC1578" s="54"/>
      <c r="FD1578" s="54"/>
      <c r="FE1578" s="54"/>
      <c r="FF1578" s="54"/>
      <c r="FG1578" s="54"/>
      <c r="FH1578" s="54"/>
      <c r="FI1578" s="54"/>
      <c r="FJ1578" s="54"/>
      <c r="FK1578" s="54"/>
      <c r="FL1578" s="54"/>
      <c r="FM1578" s="54"/>
      <c r="FN1578" s="54"/>
      <c r="FO1578" s="54"/>
      <c r="FP1578" s="54"/>
      <c r="FQ1578" s="54"/>
      <c r="FR1578" s="54"/>
      <c r="FS1578" s="54"/>
      <c r="FT1578" s="54"/>
      <c r="FU1578" s="54"/>
      <c r="FV1578" s="54"/>
      <c r="FW1578" s="54"/>
      <c r="FX1578" s="54"/>
      <c r="FY1578" s="54"/>
      <c r="FZ1578" s="54"/>
      <c r="GA1578" s="54"/>
      <c r="GB1578" s="54"/>
      <c r="GC1578" s="54"/>
      <c r="GD1578" s="54"/>
      <c r="GE1578" s="54"/>
      <c r="GF1578" s="54"/>
      <c r="GG1578" s="54"/>
      <c r="GH1578" s="54"/>
      <c r="GI1578" s="54"/>
      <c r="GJ1578" s="54"/>
      <c r="GK1578" s="54"/>
      <c r="GL1578" s="54"/>
      <c r="GM1578" s="54"/>
      <c r="GN1578" s="54"/>
      <c r="GO1578" s="54"/>
      <c r="GP1578" s="54"/>
      <c r="GQ1578" s="54"/>
      <c r="GR1578" s="54"/>
      <c r="GS1578" s="54"/>
      <c r="GT1578" s="54"/>
      <c r="GU1578" s="54"/>
      <c r="GV1578" s="54"/>
      <c r="GW1578" s="54"/>
      <c r="GX1578" s="54"/>
      <c r="GY1578" s="54"/>
      <c r="GZ1578" s="54"/>
      <c r="HA1578" s="54"/>
      <c r="HB1578" s="54"/>
      <c r="HC1578" s="54"/>
      <c r="HD1578" s="54"/>
      <c r="HE1578" s="54"/>
      <c r="HF1578" s="54"/>
      <c r="HG1578" s="54"/>
      <c r="HH1578" s="54"/>
      <c r="HI1578" s="54"/>
      <c r="HJ1578" s="54"/>
      <c r="HK1578" s="54"/>
      <c r="HL1578" s="54"/>
      <c r="HM1578" s="54"/>
      <c r="HN1578" s="54"/>
      <c r="HO1578" s="54"/>
      <c r="HP1578" s="54"/>
      <c r="HQ1578" s="54"/>
      <c r="HR1578" s="54"/>
      <c r="HS1578" s="54"/>
      <c r="HT1578" s="54"/>
      <c r="HU1578" s="54"/>
      <c r="HV1578" s="54"/>
      <c r="HW1578" s="54"/>
      <c r="HX1578" s="54"/>
      <c r="HY1578" s="54"/>
      <c r="HZ1578" s="54"/>
      <c r="IA1578" s="54"/>
      <c r="IB1578" s="54"/>
      <c r="IC1578" s="54"/>
      <c r="ID1578" s="54"/>
      <c r="IE1578" s="54"/>
      <c r="IF1578" s="54"/>
      <c r="IG1578" s="54"/>
      <c r="IH1578" s="54"/>
      <c r="II1578" s="54"/>
      <c r="IJ1578" s="54"/>
      <c r="IK1578" s="54"/>
      <c r="IL1578" s="54"/>
      <c r="IM1578" s="54"/>
      <c r="IN1578" s="54"/>
      <c r="IO1578" s="54"/>
      <c r="IP1578" s="54"/>
      <c r="IQ1578" s="54"/>
      <c r="IR1578" s="54"/>
      <c r="IS1578" s="54"/>
      <c r="IT1578" s="54"/>
      <c r="IU1578" s="54"/>
      <c r="IV1578" s="54"/>
      <c r="IW1578" s="54"/>
      <c r="IX1578" s="54"/>
      <c r="IY1578" s="54"/>
      <c r="IZ1578" s="54"/>
      <c r="JA1578" s="16"/>
      <c r="JB1578" s="16"/>
      <c r="JC1578" s="16"/>
      <c r="JD1578" s="16"/>
    </row>
    <row r="1579" spans="1:264" s="6" customFormat="1" x14ac:dyDescent="0.25">
      <c r="A1579" s="55">
        <v>1575</v>
      </c>
      <c r="B1579" s="56">
        <f>ESTUDIANTES!B1579</f>
        <v>0</v>
      </c>
      <c r="C1579" s="56">
        <f>ESTUDIANTES!C1579</f>
        <v>0</v>
      </c>
      <c r="D1579" s="97">
        <f>ESTUDIANTES!D1579</f>
        <v>0</v>
      </c>
      <c r="E1579" s="97"/>
      <c r="F1579" s="97"/>
      <c r="G1579" s="97"/>
      <c r="H1579" s="57">
        <f>ESTUDIANTES!H1579</f>
        <v>0</v>
      </c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54"/>
      <c r="T1579" s="54"/>
      <c r="U1579" s="54"/>
      <c r="V1579" s="54"/>
      <c r="W1579" s="54"/>
      <c r="X1579" s="54"/>
      <c r="Y1579" s="54"/>
      <c r="Z1579" s="54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  <c r="AL1579" s="54"/>
      <c r="AM1579" s="54"/>
      <c r="AN1579" s="54"/>
      <c r="AO1579" s="54"/>
      <c r="AP1579" s="54"/>
      <c r="AQ1579" s="54"/>
      <c r="AR1579" s="54"/>
      <c r="AS1579" s="54"/>
      <c r="AT1579" s="54"/>
      <c r="AU1579" s="54"/>
      <c r="AV1579" s="54"/>
      <c r="AW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4"/>
      <c r="BI1579" s="54"/>
      <c r="BJ1579" s="54"/>
      <c r="BK1579" s="54"/>
      <c r="BL1579" s="54"/>
      <c r="BM1579" s="54"/>
      <c r="BN1579" s="54"/>
      <c r="BO1579" s="54"/>
      <c r="BP1579" s="54"/>
      <c r="BQ1579" s="54"/>
      <c r="BR1579" s="54"/>
      <c r="BS1579" s="54"/>
      <c r="BT1579" s="54"/>
      <c r="BU1579" s="54"/>
      <c r="BV1579" s="54"/>
      <c r="BW1579" s="54"/>
      <c r="BX1579" s="54"/>
      <c r="BY1579" s="54"/>
      <c r="BZ1579" s="54"/>
      <c r="CA1579" s="54"/>
      <c r="CB1579" s="54"/>
      <c r="CC1579" s="54"/>
      <c r="CD1579" s="54"/>
      <c r="CE1579" s="54"/>
      <c r="CF1579" s="54"/>
      <c r="CG1579" s="54"/>
      <c r="CH1579" s="54"/>
      <c r="CI1579" s="54"/>
      <c r="CJ1579" s="54"/>
      <c r="CK1579" s="54"/>
      <c r="CL1579" s="54"/>
      <c r="CM1579" s="54"/>
      <c r="CN1579" s="54"/>
      <c r="CO1579" s="54"/>
      <c r="CP1579" s="54"/>
      <c r="CQ1579" s="54"/>
      <c r="CR1579" s="54"/>
      <c r="CS1579" s="54"/>
      <c r="CT1579" s="54"/>
      <c r="CU1579" s="54"/>
      <c r="CV1579" s="54"/>
      <c r="CW1579" s="54"/>
      <c r="CX1579" s="54"/>
      <c r="CY1579" s="54"/>
      <c r="CZ1579" s="54"/>
      <c r="DA1579" s="54"/>
      <c r="DB1579" s="54"/>
      <c r="DC1579" s="54"/>
      <c r="DD1579" s="54"/>
      <c r="DE1579" s="54"/>
      <c r="DF1579" s="54"/>
      <c r="DG1579" s="54"/>
      <c r="DH1579" s="54"/>
      <c r="DI1579" s="54"/>
      <c r="DJ1579" s="54"/>
      <c r="DK1579" s="54"/>
      <c r="DL1579" s="54"/>
      <c r="DM1579" s="54"/>
      <c r="DN1579" s="54"/>
      <c r="DO1579" s="54"/>
      <c r="DP1579" s="54"/>
      <c r="DQ1579" s="54"/>
      <c r="DR1579" s="54"/>
      <c r="DS1579" s="54"/>
      <c r="DT1579" s="54"/>
      <c r="DU1579" s="54"/>
      <c r="DV1579" s="54"/>
      <c r="DW1579" s="54"/>
      <c r="DX1579" s="54"/>
      <c r="DY1579" s="54"/>
      <c r="DZ1579" s="54"/>
      <c r="EA1579" s="54"/>
      <c r="EB1579" s="54"/>
      <c r="EC1579" s="54"/>
      <c r="ED1579" s="54"/>
      <c r="EE1579" s="54"/>
      <c r="EF1579" s="54"/>
      <c r="EG1579" s="54"/>
      <c r="EH1579" s="54"/>
      <c r="EI1579" s="54"/>
      <c r="EJ1579" s="54"/>
      <c r="EK1579" s="54"/>
      <c r="EL1579" s="54"/>
      <c r="EM1579" s="54"/>
      <c r="EN1579" s="54"/>
      <c r="EO1579" s="54"/>
      <c r="EP1579" s="54"/>
      <c r="EQ1579" s="54"/>
      <c r="ER1579" s="54"/>
      <c r="ES1579" s="54"/>
      <c r="ET1579" s="54"/>
      <c r="EU1579" s="54"/>
      <c r="EV1579" s="54"/>
      <c r="EW1579" s="54"/>
      <c r="EX1579" s="54"/>
      <c r="EY1579" s="54"/>
      <c r="EZ1579" s="54"/>
      <c r="FA1579" s="54"/>
      <c r="FB1579" s="54"/>
      <c r="FC1579" s="54"/>
      <c r="FD1579" s="54"/>
      <c r="FE1579" s="54"/>
      <c r="FF1579" s="54"/>
      <c r="FG1579" s="54"/>
      <c r="FH1579" s="54"/>
      <c r="FI1579" s="54"/>
      <c r="FJ1579" s="54"/>
      <c r="FK1579" s="54"/>
      <c r="FL1579" s="54"/>
      <c r="FM1579" s="54"/>
      <c r="FN1579" s="54"/>
      <c r="FO1579" s="54"/>
      <c r="FP1579" s="54"/>
      <c r="FQ1579" s="54"/>
      <c r="FR1579" s="54"/>
      <c r="FS1579" s="54"/>
      <c r="FT1579" s="54"/>
      <c r="FU1579" s="54"/>
      <c r="FV1579" s="54"/>
      <c r="FW1579" s="54"/>
      <c r="FX1579" s="54"/>
      <c r="FY1579" s="54"/>
      <c r="FZ1579" s="54"/>
      <c r="GA1579" s="54"/>
      <c r="GB1579" s="54"/>
      <c r="GC1579" s="54"/>
      <c r="GD1579" s="54"/>
      <c r="GE1579" s="54"/>
      <c r="GF1579" s="54"/>
      <c r="GG1579" s="54"/>
      <c r="GH1579" s="54"/>
      <c r="GI1579" s="54"/>
      <c r="GJ1579" s="54"/>
      <c r="GK1579" s="54"/>
      <c r="GL1579" s="54"/>
      <c r="GM1579" s="54"/>
      <c r="GN1579" s="54"/>
      <c r="GO1579" s="54"/>
      <c r="GP1579" s="54"/>
      <c r="GQ1579" s="54"/>
      <c r="GR1579" s="54"/>
      <c r="GS1579" s="54"/>
      <c r="GT1579" s="54"/>
      <c r="GU1579" s="54"/>
      <c r="GV1579" s="54"/>
      <c r="GW1579" s="54"/>
      <c r="GX1579" s="54"/>
      <c r="GY1579" s="54"/>
      <c r="GZ1579" s="54"/>
      <c r="HA1579" s="54"/>
      <c r="HB1579" s="54"/>
      <c r="HC1579" s="54"/>
      <c r="HD1579" s="54"/>
      <c r="HE1579" s="54"/>
      <c r="HF1579" s="54"/>
      <c r="HG1579" s="54"/>
      <c r="HH1579" s="54"/>
      <c r="HI1579" s="54"/>
      <c r="HJ1579" s="54"/>
      <c r="HK1579" s="54"/>
      <c r="HL1579" s="54"/>
      <c r="HM1579" s="54"/>
      <c r="HN1579" s="54"/>
      <c r="HO1579" s="54"/>
      <c r="HP1579" s="54"/>
      <c r="HQ1579" s="54"/>
      <c r="HR1579" s="54"/>
      <c r="HS1579" s="54"/>
      <c r="HT1579" s="54"/>
      <c r="HU1579" s="54"/>
      <c r="HV1579" s="54"/>
      <c r="HW1579" s="54"/>
      <c r="HX1579" s="54"/>
      <c r="HY1579" s="54"/>
      <c r="HZ1579" s="54"/>
      <c r="IA1579" s="54"/>
      <c r="IB1579" s="54"/>
      <c r="IC1579" s="54"/>
      <c r="ID1579" s="54"/>
      <c r="IE1579" s="54"/>
      <c r="IF1579" s="54"/>
      <c r="IG1579" s="54"/>
      <c r="IH1579" s="54"/>
      <c r="II1579" s="54"/>
      <c r="IJ1579" s="54"/>
      <c r="IK1579" s="54"/>
      <c r="IL1579" s="54"/>
      <c r="IM1579" s="54"/>
      <c r="IN1579" s="54"/>
      <c r="IO1579" s="54"/>
      <c r="IP1579" s="54"/>
      <c r="IQ1579" s="54"/>
      <c r="IR1579" s="54"/>
      <c r="IS1579" s="54"/>
      <c r="IT1579" s="54"/>
      <c r="IU1579" s="54"/>
      <c r="IV1579" s="54"/>
      <c r="IW1579" s="54"/>
      <c r="IX1579" s="54"/>
      <c r="IY1579" s="54"/>
      <c r="IZ1579" s="54"/>
      <c r="JA1579" s="16"/>
      <c r="JB1579" s="16"/>
      <c r="JC1579" s="16"/>
      <c r="JD1579" s="16"/>
    </row>
    <row r="1580" spans="1:264" s="6" customFormat="1" x14ac:dyDescent="0.25">
      <c r="A1580" s="55">
        <v>1576</v>
      </c>
      <c r="B1580" s="56">
        <f>ESTUDIANTES!B1580</f>
        <v>0</v>
      </c>
      <c r="C1580" s="56">
        <f>ESTUDIANTES!C1580</f>
        <v>0</v>
      </c>
      <c r="D1580" s="97">
        <f>ESTUDIANTES!D1580</f>
        <v>0</v>
      </c>
      <c r="E1580" s="97"/>
      <c r="F1580" s="97"/>
      <c r="G1580" s="97"/>
      <c r="H1580" s="57">
        <f>ESTUDIANTES!H1580</f>
        <v>0</v>
      </c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  <c r="S1580" s="54"/>
      <c r="T1580" s="54"/>
      <c r="U1580" s="54"/>
      <c r="V1580" s="54"/>
      <c r="W1580" s="54"/>
      <c r="X1580" s="54"/>
      <c r="Y1580" s="54"/>
      <c r="Z1580" s="54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  <c r="AL1580" s="54"/>
      <c r="AM1580" s="54"/>
      <c r="AN1580" s="54"/>
      <c r="AO1580" s="54"/>
      <c r="AP1580" s="54"/>
      <c r="AQ1580" s="54"/>
      <c r="AR1580" s="54"/>
      <c r="AS1580" s="54"/>
      <c r="AT1580" s="54"/>
      <c r="AU1580" s="54"/>
      <c r="AV1580" s="54"/>
      <c r="AW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4"/>
      <c r="BI1580" s="54"/>
      <c r="BJ1580" s="54"/>
      <c r="BK1580" s="54"/>
      <c r="BL1580" s="54"/>
      <c r="BM1580" s="54"/>
      <c r="BN1580" s="54"/>
      <c r="BO1580" s="54"/>
      <c r="BP1580" s="54"/>
      <c r="BQ1580" s="54"/>
      <c r="BR1580" s="54"/>
      <c r="BS1580" s="54"/>
      <c r="BT1580" s="54"/>
      <c r="BU1580" s="54"/>
      <c r="BV1580" s="54"/>
      <c r="BW1580" s="54"/>
      <c r="BX1580" s="54"/>
      <c r="BY1580" s="54"/>
      <c r="BZ1580" s="54"/>
      <c r="CA1580" s="54"/>
      <c r="CB1580" s="54"/>
      <c r="CC1580" s="54"/>
      <c r="CD1580" s="54"/>
      <c r="CE1580" s="54"/>
      <c r="CF1580" s="54"/>
      <c r="CG1580" s="54"/>
      <c r="CH1580" s="54"/>
      <c r="CI1580" s="54"/>
      <c r="CJ1580" s="54"/>
      <c r="CK1580" s="54"/>
      <c r="CL1580" s="54"/>
      <c r="CM1580" s="54"/>
      <c r="CN1580" s="54"/>
      <c r="CO1580" s="54"/>
      <c r="CP1580" s="54"/>
      <c r="CQ1580" s="54"/>
      <c r="CR1580" s="54"/>
      <c r="CS1580" s="54"/>
      <c r="CT1580" s="54"/>
      <c r="CU1580" s="54"/>
      <c r="CV1580" s="54"/>
      <c r="CW1580" s="54"/>
      <c r="CX1580" s="54"/>
      <c r="CY1580" s="54"/>
      <c r="CZ1580" s="54"/>
      <c r="DA1580" s="54"/>
      <c r="DB1580" s="54"/>
      <c r="DC1580" s="54"/>
      <c r="DD1580" s="54"/>
      <c r="DE1580" s="54"/>
      <c r="DF1580" s="54"/>
      <c r="DG1580" s="54"/>
      <c r="DH1580" s="54"/>
      <c r="DI1580" s="54"/>
      <c r="DJ1580" s="54"/>
      <c r="DK1580" s="54"/>
      <c r="DL1580" s="54"/>
      <c r="DM1580" s="54"/>
      <c r="DN1580" s="54"/>
      <c r="DO1580" s="54"/>
      <c r="DP1580" s="54"/>
      <c r="DQ1580" s="54"/>
      <c r="DR1580" s="54"/>
      <c r="DS1580" s="54"/>
      <c r="DT1580" s="54"/>
      <c r="DU1580" s="54"/>
      <c r="DV1580" s="54"/>
      <c r="DW1580" s="54"/>
      <c r="DX1580" s="54"/>
      <c r="DY1580" s="54"/>
      <c r="DZ1580" s="54"/>
      <c r="EA1580" s="54"/>
      <c r="EB1580" s="54"/>
      <c r="EC1580" s="54"/>
      <c r="ED1580" s="54"/>
      <c r="EE1580" s="54"/>
      <c r="EF1580" s="54"/>
      <c r="EG1580" s="54"/>
      <c r="EH1580" s="54"/>
      <c r="EI1580" s="54"/>
      <c r="EJ1580" s="54"/>
      <c r="EK1580" s="54"/>
      <c r="EL1580" s="54"/>
      <c r="EM1580" s="54"/>
      <c r="EN1580" s="54"/>
      <c r="EO1580" s="54"/>
      <c r="EP1580" s="54"/>
      <c r="EQ1580" s="54"/>
      <c r="ER1580" s="54"/>
      <c r="ES1580" s="54"/>
      <c r="ET1580" s="54"/>
      <c r="EU1580" s="54"/>
      <c r="EV1580" s="54"/>
      <c r="EW1580" s="54"/>
      <c r="EX1580" s="54"/>
      <c r="EY1580" s="54"/>
      <c r="EZ1580" s="54"/>
      <c r="FA1580" s="54"/>
      <c r="FB1580" s="54"/>
      <c r="FC1580" s="54"/>
      <c r="FD1580" s="54"/>
      <c r="FE1580" s="54"/>
      <c r="FF1580" s="54"/>
      <c r="FG1580" s="54"/>
      <c r="FH1580" s="54"/>
      <c r="FI1580" s="54"/>
      <c r="FJ1580" s="54"/>
      <c r="FK1580" s="54"/>
      <c r="FL1580" s="54"/>
      <c r="FM1580" s="54"/>
      <c r="FN1580" s="54"/>
      <c r="FO1580" s="54"/>
      <c r="FP1580" s="54"/>
      <c r="FQ1580" s="54"/>
      <c r="FR1580" s="54"/>
      <c r="FS1580" s="54"/>
      <c r="FT1580" s="54"/>
      <c r="FU1580" s="54"/>
      <c r="FV1580" s="54"/>
      <c r="FW1580" s="54"/>
      <c r="FX1580" s="54"/>
      <c r="FY1580" s="54"/>
      <c r="FZ1580" s="54"/>
      <c r="GA1580" s="54"/>
      <c r="GB1580" s="54"/>
      <c r="GC1580" s="54"/>
      <c r="GD1580" s="54"/>
      <c r="GE1580" s="54"/>
      <c r="GF1580" s="54"/>
      <c r="GG1580" s="54"/>
      <c r="GH1580" s="54"/>
      <c r="GI1580" s="54"/>
      <c r="GJ1580" s="54"/>
      <c r="GK1580" s="54"/>
      <c r="GL1580" s="54"/>
      <c r="GM1580" s="54"/>
      <c r="GN1580" s="54"/>
      <c r="GO1580" s="54"/>
      <c r="GP1580" s="54"/>
      <c r="GQ1580" s="54"/>
      <c r="GR1580" s="54"/>
      <c r="GS1580" s="54"/>
      <c r="GT1580" s="54"/>
      <c r="GU1580" s="54"/>
      <c r="GV1580" s="54"/>
      <c r="GW1580" s="54"/>
      <c r="GX1580" s="54"/>
      <c r="GY1580" s="54"/>
      <c r="GZ1580" s="54"/>
      <c r="HA1580" s="54"/>
      <c r="HB1580" s="54"/>
      <c r="HC1580" s="54"/>
      <c r="HD1580" s="54"/>
      <c r="HE1580" s="54"/>
      <c r="HF1580" s="54"/>
      <c r="HG1580" s="54"/>
      <c r="HH1580" s="54"/>
      <c r="HI1580" s="54"/>
      <c r="HJ1580" s="54"/>
      <c r="HK1580" s="54"/>
      <c r="HL1580" s="54"/>
      <c r="HM1580" s="54"/>
      <c r="HN1580" s="54"/>
      <c r="HO1580" s="54"/>
      <c r="HP1580" s="54"/>
      <c r="HQ1580" s="54"/>
      <c r="HR1580" s="54"/>
      <c r="HS1580" s="54"/>
      <c r="HT1580" s="54"/>
      <c r="HU1580" s="54"/>
      <c r="HV1580" s="54"/>
      <c r="HW1580" s="54"/>
      <c r="HX1580" s="54"/>
      <c r="HY1580" s="54"/>
      <c r="HZ1580" s="54"/>
      <c r="IA1580" s="54"/>
      <c r="IB1580" s="54"/>
      <c r="IC1580" s="54"/>
      <c r="ID1580" s="54"/>
      <c r="IE1580" s="54"/>
      <c r="IF1580" s="54"/>
      <c r="IG1580" s="54"/>
      <c r="IH1580" s="54"/>
      <c r="II1580" s="54"/>
      <c r="IJ1580" s="54"/>
      <c r="IK1580" s="54"/>
      <c r="IL1580" s="54"/>
      <c r="IM1580" s="54"/>
      <c r="IN1580" s="54"/>
      <c r="IO1580" s="54"/>
      <c r="IP1580" s="54"/>
      <c r="IQ1580" s="54"/>
      <c r="IR1580" s="54"/>
      <c r="IS1580" s="54"/>
      <c r="IT1580" s="54"/>
      <c r="IU1580" s="54"/>
      <c r="IV1580" s="54"/>
      <c r="IW1580" s="54"/>
      <c r="IX1580" s="54"/>
      <c r="IY1580" s="54"/>
      <c r="IZ1580" s="54"/>
      <c r="JA1580" s="16"/>
      <c r="JB1580" s="16"/>
      <c r="JC1580" s="16"/>
      <c r="JD1580" s="16"/>
    </row>
    <row r="1581" spans="1:264" s="6" customFormat="1" x14ac:dyDescent="0.25">
      <c r="A1581" s="55">
        <v>1577</v>
      </c>
      <c r="B1581" s="56">
        <f>ESTUDIANTES!B1581</f>
        <v>0</v>
      </c>
      <c r="C1581" s="56">
        <f>ESTUDIANTES!C1581</f>
        <v>0</v>
      </c>
      <c r="D1581" s="97">
        <f>ESTUDIANTES!D1581</f>
        <v>0</v>
      </c>
      <c r="E1581" s="97"/>
      <c r="F1581" s="97"/>
      <c r="G1581" s="97"/>
      <c r="H1581" s="57">
        <f>ESTUDIANTES!H1581</f>
        <v>0</v>
      </c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54"/>
      <c r="T1581" s="54"/>
      <c r="U1581" s="54"/>
      <c r="V1581" s="54"/>
      <c r="W1581" s="54"/>
      <c r="X1581" s="54"/>
      <c r="Y1581" s="54"/>
      <c r="Z1581" s="54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  <c r="AL1581" s="54"/>
      <c r="AM1581" s="54"/>
      <c r="AN1581" s="54"/>
      <c r="AO1581" s="54"/>
      <c r="AP1581" s="54"/>
      <c r="AQ1581" s="54"/>
      <c r="AR1581" s="54"/>
      <c r="AS1581" s="54"/>
      <c r="AT1581" s="54"/>
      <c r="AU1581" s="54"/>
      <c r="AV1581" s="54"/>
      <c r="AW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4"/>
      <c r="BI1581" s="54"/>
      <c r="BJ1581" s="54"/>
      <c r="BK1581" s="54"/>
      <c r="BL1581" s="54"/>
      <c r="BM1581" s="54"/>
      <c r="BN1581" s="54"/>
      <c r="BO1581" s="54"/>
      <c r="BP1581" s="54"/>
      <c r="BQ1581" s="54"/>
      <c r="BR1581" s="54"/>
      <c r="BS1581" s="54"/>
      <c r="BT1581" s="54"/>
      <c r="BU1581" s="54"/>
      <c r="BV1581" s="54"/>
      <c r="BW1581" s="54"/>
      <c r="BX1581" s="54"/>
      <c r="BY1581" s="54"/>
      <c r="BZ1581" s="54"/>
      <c r="CA1581" s="54"/>
      <c r="CB1581" s="54"/>
      <c r="CC1581" s="54"/>
      <c r="CD1581" s="54"/>
      <c r="CE1581" s="54"/>
      <c r="CF1581" s="54"/>
      <c r="CG1581" s="54"/>
      <c r="CH1581" s="54"/>
      <c r="CI1581" s="54"/>
      <c r="CJ1581" s="54"/>
      <c r="CK1581" s="54"/>
      <c r="CL1581" s="54"/>
      <c r="CM1581" s="54"/>
      <c r="CN1581" s="54"/>
      <c r="CO1581" s="54"/>
      <c r="CP1581" s="54"/>
      <c r="CQ1581" s="54"/>
      <c r="CR1581" s="54"/>
      <c r="CS1581" s="54"/>
      <c r="CT1581" s="54"/>
      <c r="CU1581" s="54"/>
      <c r="CV1581" s="54"/>
      <c r="CW1581" s="54"/>
      <c r="CX1581" s="54"/>
      <c r="CY1581" s="54"/>
      <c r="CZ1581" s="54"/>
      <c r="DA1581" s="54"/>
      <c r="DB1581" s="54"/>
      <c r="DC1581" s="54"/>
      <c r="DD1581" s="54"/>
      <c r="DE1581" s="54"/>
      <c r="DF1581" s="54"/>
      <c r="DG1581" s="54"/>
      <c r="DH1581" s="54"/>
      <c r="DI1581" s="54"/>
      <c r="DJ1581" s="54"/>
      <c r="DK1581" s="54"/>
      <c r="DL1581" s="54"/>
      <c r="DM1581" s="54"/>
      <c r="DN1581" s="54"/>
      <c r="DO1581" s="54"/>
      <c r="DP1581" s="54"/>
      <c r="DQ1581" s="54"/>
      <c r="DR1581" s="54"/>
      <c r="DS1581" s="54"/>
      <c r="DT1581" s="54"/>
      <c r="DU1581" s="54"/>
      <c r="DV1581" s="54"/>
      <c r="DW1581" s="54"/>
      <c r="DX1581" s="54"/>
      <c r="DY1581" s="54"/>
      <c r="DZ1581" s="54"/>
      <c r="EA1581" s="54"/>
      <c r="EB1581" s="54"/>
      <c r="EC1581" s="54"/>
      <c r="ED1581" s="54"/>
      <c r="EE1581" s="54"/>
      <c r="EF1581" s="54"/>
      <c r="EG1581" s="54"/>
      <c r="EH1581" s="54"/>
      <c r="EI1581" s="54"/>
      <c r="EJ1581" s="54"/>
      <c r="EK1581" s="54"/>
      <c r="EL1581" s="54"/>
      <c r="EM1581" s="54"/>
      <c r="EN1581" s="54"/>
      <c r="EO1581" s="54"/>
      <c r="EP1581" s="54"/>
      <c r="EQ1581" s="54"/>
      <c r="ER1581" s="54"/>
      <c r="ES1581" s="54"/>
      <c r="ET1581" s="54"/>
      <c r="EU1581" s="54"/>
      <c r="EV1581" s="54"/>
      <c r="EW1581" s="54"/>
      <c r="EX1581" s="54"/>
      <c r="EY1581" s="54"/>
      <c r="EZ1581" s="54"/>
      <c r="FA1581" s="54"/>
      <c r="FB1581" s="54"/>
      <c r="FC1581" s="54"/>
      <c r="FD1581" s="54"/>
      <c r="FE1581" s="54"/>
      <c r="FF1581" s="54"/>
      <c r="FG1581" s="54"/>
      <c r="FH1581" s="54"/>
      <c r="FI1581" s="54"/>
      <c r="FJ1581" s="54"/>
      <c r="FK1581" s="54"/>
      <c r="FL1581" s="54"/>
      <c r="FM1581" s="54"/>
      <c r="FN1581" s="54"/>
      <c r="FO1581" s="54"/>
      <c r="FP1581" s="54"/>
      <c r="FQ1581" s="54"/>
      <c r="FR1581" s="54"/>
      <c r="FS1581" s="54"/>
      <c r="FT1581" s="54"/>
      <c r="FU1581" s="54"/>
      <c r="FV1581" s="54"/>
      <c r="FW1581" s="54"/>
      <c r="FX1581" s="54"/>
      <c r="FY1581" s="54"/>
      <c r="FZ1581" s="54"/>
      <c r="GA1581" s="54"/>
      <c r="GB1581" s="54"/>
      <c r="GC1581" s="54"/>
      <c r="GD1581" s="54"/>
      <c r="GE1581" s="54"/>
      <c r="GF1581" s="54"/>
      <c r="GG1581" s="54"/>
      <c r="GH1581" s="54"/>
      <c r="GI1581" s="54"/>
      <c r="GJ1581" s="54"/>
      <c r="GK1581" s="54"/>
      <c r="GL1581" s="54"/>
      <c r="GM1581" s="54"/>
      <c r="GN1581" s="54"/>
      <c r="GO1581" s="54"/>
      <c r="GP1581" s="54"/>
      <c r="GQ1581" s="54"/>
      <c r="GR1581" s="54"/>
      <c r="GS1581" s="54"/>
      <c r="GT1581" s="54"/>
      <c r="GU1581" s="54"/>
      <c r="GV1581" s="54"/>
      <c r="GW1581" s="54"/>
      <c r="GX1581" s="54"/>
      <c r="GY1581" s="54"/>
      <c r="GZ1581" s="54"/>
      <c r="HA1581" s="54"/>
      <c r="HB1581" s="54"/>
      <c r="HC1581" s="54"/>
      <c r="HD1581" s="54"/>
      <c r="HE1581" s="54"/>
      <c r="HF1581" s="54"/>
      <c r="HG1581" s="54"/>
      <c r="HH1581" s="54"/>
      <c r="HI1581" s="54"/>
      <c r="HJ1581" s="54"/>
      <c r="HK1581" s="54"/>
      <c r="HL1581" s="54"/>
      <c r="HM1581" s="54"/>
      <c r="HN1581" s="54"/>
      <c r="HO1581" s="54"/>
      <c r="HP1581" s="54"/>
      <c r="HQ1581" s="54"/>
      <c r="HR1581" s="54"/>
      <c r="HS1581" s="54"/>
      <c r="HT1581" s="54"/>
      <c r="HU1581" s="54"/>
      <c r="HV1581" s="54"/>
      <c r="HW1581" s="54"/>
      <c r="HX1581" s="54"/>
      <c r="HY1581" s="54"/>
      <c r="HZ1581" s="54"/>
      <c r="IA1581" s="54"/>
      <c r="IB1581" s="54"/>
      <c r="IC1581" s="54"/>
      <c r="ID1581" s="54"/>
      <c r="IE1581" s="54"/>
      <c r="IF1581" s="54"/>
      <c r="IG1581" s="54"/>
      <c r="IH1581" s="54"/>
      <c r="II1581" s="54"/>
      <c r="IJ1581" s="54"/>
      <c r="IK1581" s="54"/>
      <c r="IL1581" s="54"/>
      <c r="IM1581" s="54"/>
      <c r="IN1581" s="54"/>
      <c r="IO1581" s="54"/>
      <c r="IP1581" s="54"/>
      <c r="IQ1581" s="54"/>
      <c r="IR1581" s="54"/>
      <c r="IS1581" s="54"/>
      <c r="IT1581" s="54"/>
      <c r="IU1581" s="54"/>
      <c r="IV1581" s="54"/>
      <c r="IW1581" s="54"/>
      <c r="IX1581" s="54"/>
      <c r="IY1581" s="54"/>
      <c r="IZ1581" s="54"/>
      <c r="JA1581" s="16"/>
      <c r="JB1581" s="16"/>
      <c r="JC1581" s="16"/>
      <c r="JD1581" s="16"/>
    </row>
    <row r="1582" spans="1:264" s="6" customFormat="1" x14ac:dyDescent="0.25">
      <c r="A1582" s="55">
        <v>1578</v>
      </c>
      <c r="B1582" s="56">
        <f>ESTUDIANTES!B1582</f>
        <v>0</v>
      </c>
      <c r="C1582" s="56">
        <f>ESTUDIANTES!C1582</f>
        <v>0</v>
      </c>
      <c r="D1582" s="97">
        <f>ESTUDIANTES!D1582</f>
        <v>0</v>
      </c>
      <c r="E1582" s="97"/>
      <c r="F1582" s="97"/>
      <c r="G1582" s="97"/>
      <c r="H1582" s="57">
        <f>ESTUDIANTES!H1582</f>
        <v>0</v>
      </c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  <c r="AL1582" s="54"/>
      <c r="AM1582" s="54"/>
      <c r="AN1582" s="54"/>
      <c r="AO1582" s="54"/>
      <c r="AP1582" s="54"/>
      <c r="AQ1582" s="54"/>
      <c r="AR1582" s="54"/>
      <c r="AS1582" s="54"/>
      <c r="AT1582" s="54"/>
      <c r="AU1582" s="54"/>
      <c r="AV1582" s="54"/>
      <c r="AW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  <c r="BK1582" s="54"/>
      <c r="BL1582" s="54"/>
      <c r="BM1582" s="54"/>
      <c r="BN1582" s="54"/>
      <c r="BO1582" s="54"/>
      <c r="BP1582" s="54"/>
      <c r="BQ1582" s="54"/>
      <c r="BR1582" s="54"/>
      <c r="BS1582" s="54"/>
      <c r="BT1582" s="54"/>
      <c r="BU1582" s="54"/>
      <c r="BV1582" s="54"/>
      <c r="BW1582" s="54"/>
      <c r="BX1582" s="54"/>
      <c r="BY1582" s="54"/>
      <c r="BZ1582" s="54"/>
      <c r="CA1582" s="54"/>
      <c r="CB1582" s="54"/>
      <c r="CC1582" s="54"/>
      <c r="CD1582" s="54"/>
      <c r="CE1582" s="54"/>
      <c r="CF1582" s="54"/>
      <c r="CG1582" s="54"/>
      <c r="CH1582" s="54"/>
      <c r="CI1582" s="54"/>
      <c r="CJ1582" s="54"/>
      <c r="CK1582" s="54"/>
      <c r="CL1582" s="54"/>
      <c r="CM1582" s="54"/>
      <c r="CN1582" s="54"/>
      <c r="CO1582" s="54"/>
      <c r="CP1582" s="54"/>
      <c r="CQ1582" s="54"/>
      <c r="CR1582" s="54"/>
      <c r="CS1582" s="54"/>
      <c r="CT1582" s="54"/>
      <c r="CU1582" s="54"/>
      <c r="CV1582" s="54"/>
      <c r="CW1582" s="54"/>
      <c r="CX1582" s="54"/>
      <c r="CY1582" s="54"/>
      <c r="CZ1582" s="54"/>
      <c r="DA1582" s="54"/>
      <c r="DB1582" s="54"/>
      <c r="DC1582" s="54"/>
      <c r="DD1582" s="54"/>
      <c r="DE1582" s="54"/>
      <c r="DF1582" s="54"/>
      <c r="DG1582" s="54"/>
      <c r="DH1582" s="54"/>
      <c r="DI1582" s="54"/>
      <c r="DJ1582" s="54"/>
      <c r="DK1582" s="54"/>
      <c r="DL1582" s="54"/>
      <c r="DM1582" s="54"/>
      <c r="DN1582" s="54"/>
      <c r="DO1582" s="54"/>
      <c r="DP1582" s="54"/>
      <c r="DQ1582" s="54"/>
      <c r="DR1582" s="54"/>
      <c r="DS1582" s="54"/>
      <c r="DT1582" s="54"/>
      <c r="DU1582" s="54"/>
      <c r="DV1582" s="54"/>
      <c r="DW1582" s="54"/>
      <c r="DX1582" s="54"/>
      <c r="DY1582" s="54"/>
      <c r="DZ1582" s="54"/>
      <c r="EA1582" s="54"/>
      <c r="EB1582" s="54"/>
      <c r="EC1582" s="54"/>
      <c r="ED1582" s="54"/>
      <c r="EE1582" s="54"/>
      <c r="EF1582" s="54"/>
      <c r="EG1582" s="54"/>
      <c r="EH1582" s="54"/>
      <c r="EI1582" s="54"/>
      <c r="EJ1582" s="54"/>
      <c r="EK1582" s="54"/>
      <c r="EL1582" s="54"/>
      <c r="EM1582" s="54"/>
      <c r="EN1582" s="54"/>
      <c r="EO1582" s="54"/>
      <c r="EP1582" s="54"/>
      <c r="EQ1582" s="54"/>
      <c r="ER1582" s="54"/>
      <c r="ES1582" s="54"/>
      <c r="ET1582" s="54"/>
      <c r="EU1582" s="54"/>
      <c r="EV1582" s="54"/>
      <c r="EW1582" s="54"/>
      <c r="EX1582" s="54"/>
      <c r="EY1582" s="54"/>
      <c r="EZ1582" s="54"/>
      <c r="FA1582" s="54"/>
      <c r="FB1582" s="54"/>
      <c r="FC1582" s="54"/>
      <c r="FD1582" s="54"/>
      <c r="FE1582" s="54"/>
      <c r="FF1582" s="54"/>
      <c r="FG1582" s="54"/>
      <c r="FH1582" s="54"/>
      <c r="FI1582" s="54"/>
      <c r="FJ1582" s="54"/>
      <c r="FK1582" s="54"/>
      <c r="FL1582" s="54"/>
      <c r="FM1582" s="54"/>
      <c r="FN1582" s="54"/>
      <c r="FO1582" s="54"/>
      <c r="FP1582" s="54"/>
      <c r="FQ1582" s="54"/>
      <c r="FR1582" s="54"/>
      <c r="FS1582" s="54"/>
      <c r="FT1582" s="54"/>
      <c r="FU1582" s="54"/>
      <c r="FV1582" s="54"/>
      <c r="FW1582" s="54"/>
      <c r="FX1582" s="54"/>
      <c r="FY1582" s="54"/>
      <c r="FZ1582" s="54"/>
      <c r="GA1582" s="54"/>
      <c r="GB1582" s="54"/>
      <c r="GC1582" s="54"/>
      <c r="GD1582" s="54"/>
      <c r="GE1582" s="54"/>
      <c r="GF1582" s="54"/>
      <c r="GG1582" s="54"/>
      <c r="GH1582" s="54"/>
      <c r="GI1582" s="54"/>
      <c r="GJ1582" s="54"/>
      <c r="GK1582" s="54"/>
      <c r="GL1582" s="54"/>
      <c r="GM1582" s="54"/>
      <c r="GN1582" s="54"/>
      <c r="GO1582" s="54"/>
      <c r="GP1582" s="54"/>
      <c r="GQ1582" s="54"/>
      <c r="GR1582" s="54"/>
      <c r="GS1582" s="54"/>
      <c r="GT1582" s="54"/>
      <c r="GU1582" s="54"/>
      <c r="GV1582" s="54"/>
      <c r="GW1582" s="54"/>
      <c r="GX1582" s="54"/>
      <c r="GY1582" s="54"/>
      <c r="GZ1582" s="54"/>
      <c r="HA1582" s="54"/>
      <c r="HB1582" s="54"/>
      <c r="HC1582" s="54"/>
      <c r="HD1582" s="54"/>
      <c r="HE1582" s="54"/>
      <c r="HF1582" s="54"/>
      <c r="HG1582" s="54"/>
      <c r="HH1582" s="54"/>
      <c r="HI1582" s="54"/>
      <c r="HJ1582" s="54"/>
      <c r="HK1582" s="54"/>
      <c r="HL1582" s="54"/>
      <c r="HM1582" s="54"/>
      <c r="HN1582" s="54"/>
      <c r="HO1582" s="54"/>
      <c r="HP1582" s="54"/>
      <c r="HQ1582" s="54"/>
      <c r="HR1582" s="54"/>
      <c r="HS1582" s="54"/>
      <c r="HT1582" s="54"/>
      <c r="HU1582" s="54"/>
      <c r="HV1582" s="54"/>
      <c r="HW1582" s="54"/>
      <c r="HX1582" s="54"/>
      <c r="HY1582" s="54"/>
      <c r="HZ1582" s="54"/>
      <c r="IA1582" s="54"/>
      <c r="IB1582" s="54"/>
      <c r="IC1582" s="54"/>
      <c r="ID1582" s="54"/>
      <c r="IE1582" s="54"/>
      <c r="IF1582" s="54"/>
      <c r="IG1582" s="54"/>
      <c r="IH1582" s="54"/>
      <c r="II1582" s="54"/>
      <c r="IJ1582" s="54"/>
      <c r="IK1582" s="54"/>
      <c r="IL1582" s="54"/>
      <c r="IM1582" s="54"/>
      <c r="IN1582" s="54"/>
      <c r="IO1582" s="54"/>
      <c r="IP1582" s="54"/>
      <c r="IQ1582" s="54"/>
      <c r="IR1582" s="54"/>
      <c r="IS1582" s="54"/>
      <c r="IT1582" s="54"/>
      <c r="IU1582" s="54"/>
      <c r="IV1582" s="54"/>
      <c r="IW1582" s="54"/>
      <c r="IX1582" s="54"/>
      <c r="IY1582" s="54"/>
      <c r="IZ1582" s="54"/>
      <c r="JA1582" s="16"/>
      <c r="JB1582" s="16"/>
      <c r="JC1582" s="16"/>
      <c r="JD1582" s="16"/>
    </row>
    <row r="1583" spans="1:264" s="6" customFormat="1" x14ac:dyDescent="0.25">
      <c r="A1583" s="55">
        <v>1579</v>
      </c>
      <c r="B1583" s="56">
        <f>ESTUDIANTES!B1583</f>
        <v>0</v>
      </c>
      <c r="C1583" s="56">
        <f>ESTUDIANTES!C1583</f>
        <v>0</v>
      </c>
      <c r="D1583" s="97">
        <f>ESTUDIANTES!D1583</f>
        <v>0</v>
      </c>
      <c r="E1583" s="97"/>
      <c r="F1583" s="97"/>
      <c r="G1583" s="97"/>
      <c r="H1583" s="57">
        <f>ESTUDIANTES!H1583</f>
        <v>0</v>
      </c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  <c r="AL1583" s="54"/>
      <c r="AM1583" s="54"/>
      <c r="AN1583" s="54"/>
      <c r="AO1583" s="54"/>
      <c r="AP1583" s="54"/>
      <c r="AQ1583" s="54"/>
      <c r="AR1583" s="54"/>
      <c r="AS1583" s="54"/>
      <c r="AT1583" s="54"/>
      <c r="AU1583" s="54"/>
      <c r="AV1583" s="54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  <c r="BM1583" s="54"/>
      <c r="BN1583" s="54"/>
      <c r="BO1583" s="54"/>
      <c r="BP1583" s="54"/>
      <c r="BQ1583" s="54"/>
      <c r="BR1583" s="54"/>
      <c r="BS1583" s="54"/>
      <c r="BT1583" s="54"/>
      <c r="BU1583" s="54"/>
      <c r="BV1583" s="54"/>
      <c r="BW1583" s="54"/>
      <c r="BX1583" s="54"/>
      <c r="BY1583" s="54"/>
      <c r="BZ1583" s="54"/>
      <c r="CA1583" s="54"/>
      <c r="CB1583" s="54"/>
      <c r="CC1583" s="54"/>
      <c r="CD1583" s="54"/>
      <c r="CE1583" s="54"/>
      <c r="CF1583" s="54"/>
      <c r="CG1583" s="54"/>
      <c r="CH1583" s="54"/>
      <c r="CI1583" s="54"/>
      <c r="CJ1583" s="54"/>
      <c r="CK1583" s="54"/>
      <c r="CL1583" s="54"/>
      <c r="CM1583" s="54"/>
      <c r="CN1583" s="54"/>
      <c r="CO1583" s="54"/>
      <c r="CP1583" s="54"/>
      <c r="CQ1583" s="54"/>
      <c r="CR1583" s="54"/>
      <c r="CS1583" s="54"/>
      <c r="CT1583" s="54"/>
      <c r="CU1583" s="54"/>
      <c r="CV1583" s="54"/>
      <c r="CW1583" s="54"/>
      <c r="CX1583" s="54"/>
      <c r="CY1583" s="54"/>
      <c r="CZ1583" s="54"/>
      <c r="DA1583" s="54"/>
      <c r="DB1583" s="54"/>
      <c r="DC1583" s="54"/>
      <c r="DD1583" s="54"/>
      <c r="DE1583" s="54"/>
      <c r="DF1583" s="54"/>
      <c r="DG1583" s="54"/>
      <c r="DH1583" s="54"/>
      <c r="DI1583" s="54"/>
      <c r="DJ1583" s="54"/>
      <c r="DK1583" s="54"/>
      <c r="DL1583" s="54"/>
      <c r="DM1583" s="54"/>
      <c r="DN1583" s="54"/>
      <c r="DO1583" s="54"/>
      <c r="DP1583" s="54"/>
      <c r="DQ1583" s="54"/>
      <c r="DR1583" s="54"/>
      <c r="DS1583" s="54"/>
      <c r="DT1583" s="54"/>
      <c r="DU1583" s="54"/>
      <c r="DV1583" s="54"/>
      <c r="DW1583" s="54"/>
      <c r="DX1583" s="54"/>
      <c r="DY1583" s="54"/>
      <c r="DZ1583" s="54"/>
      <c r="EA1583" s="54"/>
      <c r="EB1583" s="54"/>
      <c r="EC1583" s="54"/>
      <c r="ED1583" s="54"/>
      <c r="EE1583" s="54"/>
      <c r="EF1583" s="54"/>
      <c r="EG1583" s="54"/>
      <c r="EH1583" s="54"/>
      <c r="EI1583" s="54"/>
      <c r="EJ1583" s="54"/>
      <c r="EK1583" s="54"/>
      <c r="EL1583" s="54"/>
      <c r="EM1583" s="54"/>
      <c r="EN1583" s="54"/>
      <c r="EO1583" s="54"/>
      <c r="EP1583" s="54"/>
      <c r="EQ1583" s="54"/>
      <c r="ER1583" s="54"/>
      <c r="ES1583" s="54"/>
      <c r="ET1583" s="54"/>
      <c r="EU1583" s="54"/>
      <c r="EV1583" s="54"/>
      <c r="EW1583" s="54"/>
      <c r="EX1583" s="54"/>
      <c r="EY1583" s="54"/>
      <c r="EZ1583" s="54"/>
      <c r="FA1583" s="54"/>
      <c r="FB1583" s="54"/>
      <c r="FC1583" s="54"/>
      <c r="FD1583" s="54"/>
      <c r="FE1583" s="54"/>
      <c r="FF1583" s="54"/>
      <c r="FG1583" s="54"/>
      <c r="FH1583" s="54"/>
      <c r="FI1583" s="54"/>
      <c r="FJ1583" s="54"/>
      <c r="FK1583" s="54"/>
      <c r="FL1583" s="54"/>
      <c r="FM1583" s="54"/>
      <c r="FN1583" s="54"/>
      <c r="FO1583" s="54"/>
      <c r="FP1583" s="54"/>
      <c r="FQ1583" s="54"/>
      <c r="FR1583" s="54"/>
      <c r="FS1583" s="54"/>
      <c r="FT1583" s="54"/>
      <c r="FU1583" s="54"/>
      <c r="FV1583" s="54"/>
      <c r="FW1583" s="54"/>
      <c r="FX1583" s="54"/>
      <c r="FY1583" s="54"/>
      <c r="FZ1583" s="54"/>
      <c r="GA1583" s="54"/>
      <c r="GB1583" s="54"/>
      <c r="GC1583" s="54"/>
      <c r="GD1583" s="54"/>
      <c r="GE1583" s="54"/>
      <c r="GF1583" s="54"/>
      <c r="GG1583" s="54"/>
      <c r="GH1583" s="54"/>
      <c r="GI1583" s="54"/>
      <c r="GJ1583" s="54"/>
      <c r="GK1583" s="54"/>
      <c r="GL1583" s="54"/>
      <c r="GM1583" s="54"/>
      <c r="GN1583" s="54"/>
      <c r="GO1583" s="54"/>
      <c r="GP1583" s="54"/>
      <c r="GQ1583" s="54"/>
      <c r="GR1583" s="54"/>
      <c r="GS1583" s="54"/>
      <c r="GT1583" s="54"/>
      <c r="GU1583" s="54"/>
      <c r="GV1583" s="54"/>
      <c r="GW1583" s="54"/>
      <c r="GX1583" s="54"/>
      <c r="GY1583" s="54"/>
      <c r="GZ1583" s="54"/>
      <c r="HA1583" s="54"/>
      <c r="HB1583" s="54"/>
      <c r="HC1583" s="54"/>
      <c r="HD1583" s="54"/>
      <c r="HE1583" s="54"/>
      <c r="HF1583" s="54"/>
      <c r="HG1583" s="54"/>
      <c r="HH1583" s="54"/>
      <c r="HI1583" s="54"/>
      <c r="HJ1583" s="54"/>
      <c r="HK1583" s="54"/>
      <c r="HL1583" s="54"/>
      <c r="HM1583" s="54"/>
      <c r="HN1583" s="54"/>
      <c r="HO1583" s="54"/>
      <c r="HP1583" s="54"/>
      <c r="HQ1583" s="54"/>
      <c r="HR1583" s="54"/>
      <c r="HS1583" s="54"/>
      <c r="HT1583" s="54"/>
      <c r="HU1583" s="54"/>
      <c r="HV1583" s="54"/>
      <c r="HW1583" s="54"/>
      <c r="HX1583" s="54"/>
      <c r="HY1583" s="54"/>
      <c r="HZ1583" s="54"/>
      <c r="IA1583" s="54"/>
      <c r="IB1583" s="54"/>
      <c r="IC1583" s="54"/>
      <c r="ID1583" s="54"/>
      <c r="IE1583" s="54"/>
      <c r="IF1583" s="54"/>
      <c r="IG1583" s="54"/>
      <c r="IH1583" s="54"/>
      <c r="II1583" s="54"/>
      <c r="IJ1583" s="54"/>
      <c r="IK1583" s="54"/>
      <c r="IL1583" s="54"/>
      <c r="IM1583" s="54"/>
      <c r="IN1583" s="54"/>
      <c r="IO1583" s="54"/>
      <c r="IP1583" s="54"/>
      <c r="IQ1583" s="54"/>
      <c r="IR1583" s="54"/>
      <c r="IS1583" s="54"/>
      <c r="IT1583" s="54"/>
      <c r="IU1583" s="54"/>
      <c r="IV1583" s="54"/>
      <c r="IW1583" s="54"/>
      <c r="IX1583" s="54"/>
      <c r="IY1583" s="54"/>
      <c r="IZ1583" s="54"/>
      <c r="JA1583" s="16"/>
      <c r="JB1583" s="16"/>
      <c r="JC1583" s="16"/>
      <c r="JD1583" s="16"/>
    </row>
    <row r="1584" spans="1:264" s="6" customFormat="1" x14ac:dyDescent="0.25">
      <c r="A1584" s="55">
        <v>1580</v>
      </c>
      <c r="B1584" s="56">
        <f>ESTUDIANTES!B1584</f>
        <v>0</v>
      </c>
      <c r="C1584" s="56">
        <f>ESTUDIANTES!C1584</f>
        <v>0</v>
      </c>
      <c r="D1584" s="97">
        <f>ESTUDIANTES!D1584</f>
        <v>0</v>
      </c>
      <c r="E1584" s="97"/>
      <c r="F1584" s="97"/>
      <c r="G1584" s="97"/>
      <c r="H1584" s="57">
        <f>ESTUDIANTES!H1584</f>
        <v>0</v>
      </c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  <c r="AL1584" s="54"/>
      <c r="AM1584" s="54"/>
      <c r="AN1584" s="54"/>
      <c r="AO1584" s="54"/>
      <c r="AP1584" s="54"/>
      <c r="AQ1584" s="54"/>
      <c r="AR1584" s="54"/>
      <c r="AS1584" s="54"/>
      <c r="AT1584" s="54"/>
      <c r="AU1584" s="54"/>
      <c r="AV1584" s="54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  <c r="BK1584" s="54"/>
      <c r="BL1584" s="54"/>
      <c r="BM1584" s="54"/>
      <c r="BN1584" s="54"/>
      <c r="BO1584" s="54"/>
      <c r="BP1584" s="54"/>
      <c r="BQ1584" s="54"/>
      <c r="BR1584" s="54"/>
      <c r="BS1584" s="54"/>
      <c r="BT1584" s="54"/>
      <c r="BU1584" s="54"/>
      <c r="BV1584" s="54"/>
      <c r="BW1584" s="54"/>
      <c r="BX1584" s="54"/>
      <c r="BY1584" s="54"/>
      <c r="BZ1584" s="54"/>
      <c r="CA1584" s="54"/>
      <c r="CB1584" s="54"/>
      <c r="CC1584" s="54"/>
      <c r="CD1584" s="54"/>
      <c r="CE1584" s="54"/>
      <c r="CF1584" s="54"/>
      <c r="CG1584" s="54"/>
      <c r="CH1584" s="54"/>
      <c r="CI1584" s="54"/>
      <c r="CJ1584" s="54"/>
      <c r="CK1584" s="54"/>
      <c r="CL1584" s="54"/>
      <c r="CM1584" s="54"/>
      <c r="CN1584" s="54"/>
      <c r="CO1584" s="54"/>
      <c r="CP1584" s="54"/>
      <c r="CQ1584" s="54"/>
      <c r="CR1584" s="54"/>
      <c r="CS1584" s="54"/>
      <c r="CT1584" s="54"/>
      <c r="CU1584" s="54"/>
      <c r="CV1584" s="54"/>
      <c r="CW1584" s="54"/>
      <c r="CX1584" s="54"/>
      <c r="CY1584" s="54"/>
      <c r="CZ1584" s="54"/>
      <c r="DA1584" s="54"/>
      <c r="DB1584" s="54"/>
      <c r="DC1584" s="54"/>
      <c r="DD1584" s="54"/>
      <c r="DE1584" s="54"/>
      <c r="DF1584" s="54"/>
      <c r="DG1584" s="54"/>
      <c r="DH1584" s="54"/>
      <c r="DI1584" s="54"/>
      <c r="DJ1584" s="54"/>
      <c r="DK1584" s="54"/>
      <c r="DL1584" s="54"/>
      <c r="DM1584" s="54"/>
      <c r="DN1584" s="54"/>
      <c r="DO1584" s="54"/>
      <c r="DP1584" s="54"/>
      <c r="DQ1584" s="54"/>
      <c r="DR1584" s="54"/>
      <c r="DS1584" s="54"/>
      <c r="DT1584" s="54"/>
      <c r="DU1584" s="54"/>
      <c r="DV1584" s="54"/>
      <c r="DW1584" s="54"/>
      <c r="DX1584" s="54"/>
      <c r="DY1584" s="54"/>
      <c r="DZ1584" s="54"/>
      <c r="EA1584" s="54"/>
      <c r="EB1584" s="54"/>
      <c r="EC1584" s="54"/>
      <c r="ED1584" s="54"/>
      <c r="EE1584" s="54"/>
      <c r="EF1584" s="54"/>
      <c r="EG1584" s="54"/>
      <c r="EH1584" s="54"/>
      <c r="EI1584" s="54"/>
      <c r="EJ1584" s="54"/>
      <c r="EK1584" s="54"/>
      <c r="EL1584" s="54"/>
      <c r="EM1584" s="54"/>
      <c r="EN1584" s="54"/>
      <c r="EO1584" s="54"/>
      <c r="EP1584" s="54"/>
      <c r="EQ1584" s="54"/>
      <c r="ER1584" s="54"/>
      <c r="ES1584" s="54"/>
      <c r="ET1584" s="54"/>
      <c r="EU1584" s="54"/>
      <c r="EV1584" s="54"/>
      <c r="EW1584" s="54"/>
      <c r="EX1584" s="54"/>
      <c r="EY1584" s="54"/>
      <c r="EZ1584" s="54"/>
      <c r="FA1584" s="54"/>
      <c r="FB1584" s="54"/>
      <c r="FC1584" s="54"/>
      <c r="FD1584" s="54"/>
      <c r="FE1584" s="54"/>
      <c r="FF1584" s="54"/>
      <c r="FG1584" s="54"/>
      <c r="FH1584" s="54"/>
      <c r="FI1584" s="54"/>
      <c r="FJ1584" s="54"/>
      <c r="FK1584" s="54"/>
      <c r="FL1584" s="54"/>
      <c r="FM1584" s="54"/>
      <c r="FN1584" s="54"/>
      <c r="FO1584" s="54"/>
      <c r="FP1584" s="54"/>
      <c r="FQ1584" s="54"/>
      <c r="FR1584" s="54"/>
      <c r="FS1584" s="54"/>
      <c r="FT1584" s="54"/>
      <c r="FU1584" s="54"/>
      <c r="FV1584" s="54"/>
      <c r="FW1584" s="54"/>
      <c r="FX1584" s="54"/>
      <c r="FY1584" s="54"/>
      <c r="FZ1584" s="54"/>
      <c r="GA1584" s="54"/>
      <c r="GB1584" s="54"/>
      <c r="GC1584" s="54"/>
      <c r="GD1584" s="54"/>
      <c r="GE1584" s="54"/>
      <c r="GF1584" s="54"/>
      <c r="GG1584" s="54"/>
      <c r="GH1584" s="54"/>
      <c r="GI1584" s="54"/>
      <c r="GJ1584" s="54"/>
      <c r="GK1584" s="54"/>
      <c r="GL1584" s="54"/>
      <c r="GM1584" s="54"/>
      <c r="GN1584" s="54"/>
      <c r="GO1584" s="54"/>
      <c r="GP1584" s="54"/>
      <c r="GQ1584" s="54"/>
      <c r="GR1584" s="54"/>
      <c r="GS1584" s="54"/>
      <c r="GT1584" s="54"/>
      <c r="GU1584" s="54"/>
      <c r="GV1584" s="54"/>
      <c r="GW1584" s="54"/>
      <c r="GX1584" s="54"/>
      <c r="GY1584" s="54"/>
      <c r="GZ1584" s="54"/>
      <c r="HA1584" s="54"/>
      <c r="HB1584" s="54"/>
      <c r="HC1584" s="54"/>
      <c r="HD1584" s="54"/>
      <c r="HE1584" s="54"/>
      <c r="HF1584" s="54"/>
      <c r="HG1584" s="54"/>
      <c r="HH1584" s="54"/>
      <c r="HI1584" s="54"/>
      <c r="HJ1584" s="54"/>
      <c r="HK1584" s="54"/>
      <c r="HL1584" s="54"/>
      <c r="HM1584" s="54"/>
      <c r="HN1584" s="54"/>
      <c r="HO1584" s="54"/>
      <c r="HP1584" s="54"/>
      <c r="HQ1584" s="54"/>
      <c r="HR1584" s="54"/>
      <c r="HS1584" s="54"/>
      <c r="HT1584" s="54"/>
      <c r="HU1584" s="54"/>
      <c r="HV1584" s="54"/>
      <c r="HW1584" s="54"/>
      <c r="HX1584" s="54"/>
      <c r="HY1584" s="54"/>
      <c r="HZ1584" s="54"/>
      <c r="IA1584" s="54"/>
      <c r="IB1584" s="54"/>
      <c r="IC1584" s="54"/>
      <c r="ID1584" s="54"/>
      <c r="IE1584" s="54"/>
      <c r="IF1584" s="54"/>
      <c r="IG1584" s="54"/>
      <c r="IH1584" s="54"/>
      <c r="II1584" s="54"/>
      <c r="IJ1584" s="54"/>
      <c r="IK1584" s="54"/>
      <c r="IL1584" s="54"/>
      <c r="IM1584" s="54"/>
      <c r="IN1584" s="54"/>
      <c r="IO1584" s="54"/>
      <c r="IP1584" s="54"/>
      <c r="IQ1584" s="54"/>
      <c r="IR1584" s="54"/>
      <c r="IS1584" s="54"/>
      <c r="IT1584" s="54"/>
      <c r="IU1584" s="54"/>
      <c r="IV1584" s="54"/>
      <c r="IW1584" s="54"/>
      <c r="IX1584" s="54"/>
      <c r="IY1584" s="54"/>
      <c r="IZ1584" s="54"/>
      <c r="JA1584" s="16"/>
      <c r="JB1584" s="16"/>
      <c r="JC1584" s="16"/>
      <c r="JD1584" s="16"/>
    </row>
    <row r="1585" spans="1:264" s="6" customFormat="1" x14ac:dyDescent="0.25">
      <c r="A1585" s="55">
        <v>1581</v>
      </c>
      <c r="B1585" s="56">
        <f>ESTUDIANTES!B1585</f>
        <v>0</v>
      </c>
      <c r="C1585" s="56">
        <f>ESTUDIANTES!C1585</f>
        <v>0</v>
      </c>
      <c r="D1585" s="97">
        <f>ESTUDIANTES!D1585</f>
        <v>0</v>
      </c>
      <c r="E1585" s="97"/>
      <c r="F1585" s="97"/>
      <c r="G1585" s="97"/>
      <c r="H1585" s="57">
        <f>ESTUDIANTES!H1585</f>
        <v>0</v>
      </c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  <c r="AL1585" s="54"/>
      <c r="AM1585" s="54"/>
      <c r="AN1585" s="54"/>
      <c r="AO1585" s="54"/>
      <c r="AP1585" s="54"/>
      <c r="AQ1585" s="54"/>
      <c r="AR1585" s="54"/>
      <c r="AS1585" s="54"/>
      <c r="AT1585" s="54"/>
      <c r="AU1585" s="54"/>
      <c r="AV1585" s="54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  <c r="BK1585" s="54"/>
      <c r="BL1585" s="54"/>
      <c r="BM1585" s="54"/>
      <c r="BN1585" s="54"/>
      <c r="BO1585" s="54"/>
      <c r="BP1585" s="54"/>
      <c r="BQ1585" s="54"/>
      <c r="BR1585" s="54"/>
      <c r="BS1585" s="54"/>
      <c r="BT1585" s="54"/>
      <c r="BU1585" s="54"/>
      <c r="BV1585" s="54"/>
      <c r="BW1585" s="54"/>
      <c r="BX1585" s="54"/>
      <c r="BY1585" s="54"/>
      <c r="BZ1585" s="54"/>
      <c r="CA1585" s="54"/>
      <c r="CB1585" s="54"/>
      <c r="CC1585" s="54"/>
      <c r="CD1585" s="54"/>
      <c r="CE1585" s="54"/>
      <c r="CF1585" s="54"/>
      <c r="CG1585" s="54"/>
      <c r="CH1585" s="54"/>
      <c r="CI1585" s="54"/>
      <c r="CJ1585" s="54"/>
      <c r="CK1585" s="54"/>
      <c r="CL1585" s="54"/>
      <c r="CM1585" s="54"/>
      <c r="CN1585" s="54"/>
      <c r="CO1585" s="54"/>
      <c r="CP1585" s="54"/>
      <c r="CQ1585" s="54"/>
      <c r="CR1585" s="54"/>
      <c r="CS1585" s="54"/>
      <c r="CT1585" s="54"/>
      <c r="CU1585" s="54"/>
      <c r="CV1585" s="54"/>
      <c r="CW1585" s="54"/>
      <c r="CX1585" s="54"/>
      <c r="CY1585" s="54"/>
      <c r="CZ1585" s="54"/>
      <c r="DA1585" s="54"/>
      <c r="DB1585" s="54"/>
      <c r="DC1585" s="54"/>
      <c r="DD1585" s="54"/>
      <c r="DE1585" s="54"/>
      <c r="DF1585" s="54"/>
      <c r="DG1585" s="54"/>
      <c r="DH1585" s="54"/>
      <c r="DI1585" s="54"/>
      <c r="DJ1585" s="54"/>
      <c r="DK1585" s="54"/>
      <c r="DL1585" s="54"/>
      <c r="DM1585" s="54"/>
      <c r="DN1585" s="54"/>
      <c r="DO1585" s="54"/>
      <c r="DP1585" s="54"/>
      <c r="DQ1585" s="54"/>
      <c r="DR1585" s="54"/>
      <c r="DS1585" s="54"/>
      <c r="DT1585" s="54"/>
      <c r="DU1585" s="54"/>
      <c r="DV1585" s="54"/>
      <c r="DW1585" s="54"/>
      <c r="DX1585" s="54"/>
      <c r="DY1585" s="54"/>
      <c r="DZ1585" s="54"/>
      <c r="EA1585" s="54"/>
      <c r="EB1585" s="54"/>
      <c r="EC1585" s="54"/>
      <c r="ED1585" s="54"/>
      <c r="EE1585" s="54"/>
      <c r="EF1585" s="54"/>
      <c r="EG1585" s="54"/>
      <c r="EH1585" s="54"/>
      <c r="EI1585" s="54"/>
      <c r="EJ1585" s="54"/>
      <c r="EK1585" s="54"/>
      <c r="EL1585" s="54"/>
      <c r="EM1585" s="54"/>
      <c r="EN1585" s="54"/>
      <c r="EO1585" s="54"/>
      <c r="EP1585" s="54"/>
      <c r="EQ1585" s="54"/>
      <c r="ER1585" s="54"/>
      <c r="ES1585" s="54"/>
      <c r="ET1585" s="54"/>
      <c r="EU1585" s="54"/>
      <c r="EV1585" s="54"/>
      <c r="EW1585" s="54"/>
      <c r="EX1585" s="54"/>
      <c r="EY1585" s="54"/>
      <c r="EZ1585" s="54"/>
      <c r="FA1585" s="54"/>
      <c r="FB1585" s="54"/>
      <c r="FC1585" s="54"/>
      <c r="FD1585" s="54"/>
      <c r="FE1585" s="54"/>
      <c r="FF1585" s="54"/>
      <c r="FG1585" s="54"/>
      <c r="FH1585" s="54"/>
      <c r="FI1585" s="54"/>
      <c r="FJ1585" s="54"/>
      <c r="FK1585" s="54"/>
      <c r="FL1585" s="54"/>
      <c r="FM1585" s="54"/>
      <c r="FN1585" s="54"/>
      <c r="FO1585" s="54"/>
      <c r="FP1585" s="54"/>
      <c r="FQ1585" s="54"/>
      <c r="FR1585" s="54"/>
      <c r="FS1585" s="54"/>
      <c r="FT1585" s="54"/>
      <c r="FU1585" s="54"/>
      <c r="FV1585" s="54"/>
      <c r="FW1585" s="54"/>
      <c r="FX1585" s="54"/>
      <c r="FY1585" s="54"/>
      <c r="FZ1585" s="54"/>
      <c r="GA1585" s="54"/>
      <c r="GB1585" s="54"/>
      <c r="GC1585" s="54"/>
      <c r="GD1585" s="54"/>
      <c r="GE1585" s="54"/>
      <c r="GF1585" s="54"/>
      <c r="GG1585" s="54"/>
      <c r="GH1585" s="54"/>
      <c r="GI1585" s="54"/>
      <c r="GJ1585" s="54"/>
      <c r="GK1585" s="54"/>
      <c r="GL1585" s="54"/>
      <c r="GM1585" s="54"/>
      <c r="GN1585" s="54"/>
      <c r="GO1585" s="54"/>
      <c r="GP1585" s="54"/>
      <c r="GQ1585" s="54"/>
      <c r="GR1585" s="54"/>
      <c r="GS1585" s="54"/>
      <c r="GT1585" s="54"/>
      <c r="GU1585" s="54"/>
      <c r="GV1585" s="54"/>
      <c r="GW1585" s="54"/>
      <c r="GX1585" s="54"/>
      <c r="GY1585" s="54"/>
      <c r="GZ1585" s="54"/>
      <c r="HA1585" s="54"/>
      <c r="HB1585" s="54"/>
      <c r="HC1585" s="54"/>
      <c r="HD1585" s="54"/>
      <c r="HE1585" s="54"/>
      <c r="HF1585" s="54"/>
      <c r="HG1585" s="54"/>
      <c r="HH1585" s="54"/>
      <c r="HI1585" s="54"/>
      <c r="HJ1585" s="54"/>
      <c r="HK1585" s="54"/>
      <c r="HL1585" s="54"/>
      <c r="HM1585" s="54"/>
      <c r="HN1585" s="54"/>
      <c r="HO1585" s="54"/>
      <c r="HP1585" s="54"/>
      <c r="HQ1585" s="54"/>
      <c r="HR1585" s="54"/>
      <c r="HS1585" s="54"/>
      <c r="HT1585" s="54"/>
      <c r="HU1585" s="54"/>
      <c r="HV1585" s="54"/>
      <c r="HW1585" s="54"/>
      <c r="HX1585" s="54"/>
      <c r="HY1585" s="54"/>
      <c r="HZ1585" s="54"/>
      <c r="IA1585" s="54"/>
      <c r="IB1585" s="54"/>
      <c r="IC1585" s="54"/>
      <c r="ID1585" s="54"/>
      <c r="IE1585" s="54"/>
      <c r="IF1585" s="54"/>
      <c r="IG1585" s="54"/>
      <c r="IH1585" s="54"/>
      <c r="II1585" s="54"/>
      <c r="IJ1585" s="54"/>
      <c r="IK1585" s="54"/>
      <c r="IL1585" s="54"/>
      <c r="IM1585" s="54"/>
      <c r="IN1585" s="54"/>
      <c r="IO1585" s="54"/>
      <c r="IP1585" s="54"/>
      <c r="IQ1585" s="54"/>
      <c r="IR1585" s="54"/>
      <c r="IS1585" s="54"/>
      <c r="IT1585" s="54"/>
      <c r="IU1585" s="54"/>
      <c r="IV1585" s="54"/>
      <c r="IW1585" s="54"/>
      <c r="IX1585" s="54"/>
      <c r="IY1585" s="54"/>
      <c r="IZ1585" s="54"/>
      <c r="JA1585" s="16"/>
      <c r="JB1585" s="16"/>
      <c r="JC1585" s="16"/>
      <c r="JD1585" s="16"/>
    </row>
    <row r="1586" spans="1:264" s="6" customFormat="1" x14ac:dyDescent="0.25">
      <c r="A1586" s="55">
        <v>1582</v>
      </c>
      <c r="B1586" s="56">
        <f>ESTUDIANTES!B1586</f>
        <v>0</v>
      </c>
      <c r="C1586" s="56">
        <f>ESTUDIANTES!C1586</f>
        <v>0</v>
      </c>
      <c r="D1586" s="97">
        <f>ESTUDIANTES!D1586</f>
        <v>0</v>
      </c>
      <c r="E1586" s="97"/>
      <c r="F1586" s="97"/>
      <c r="G1586" s="97"/>
      <c r="H1586" s="57">
        <f>ESTUDIANTES!H1586</f>
        <v>0</v>
      </c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  <c r="AL1586" s="54"/>
      <c r="AM1586" s="54"/>
      <c r="AN1586" s="54"/>
      <c r="AO1586" s="54"/>
      <c r="AP1586" s="54"/>
      <c r="AQ1586" s="54"/>
      <c r="AR1586" s="54"/>
      <c r="AS1586" s="54"/>
      <c r="AT1586" s="54"/>
      <c r="AU1586" s="54"/>
      <c r="AV1586" s="54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  <c r="BK1586" s="54"/>
      <c r="BL1586" s="54"/>
      <c r="BM1586" s="54"/>
      <c r="BN1586" s="54"/>
      <c r="BO1586" s="54"/>
      <c r="BP1586" s="54"/>
      <c r="BQ1586" s="54"/>
      <c r="BR1586" s="54"/>
      <c r="BS1586" s="54"/>
      <c r="BT1586" s="54"/>
      <c r="BU1586" s="54"/>
      <c r="BV1586" s="54"/>
      <c r="BW1586" s="54"/>
      <c r="BX1586" s="54"/>
      <c r="BY1586" s="54"/>
      <c r="BZ1586" s="54"/>
      <c r="CA1586" s="54"/>
      <c r="CB1586" s="54"/>
      <c r="CC1586" s="54"/>
      <c r="CD1586" s="54"/>
      <c r="CE1586" s="54"/>
      <c r="CF1586" s="54"/>
      <c r="CG1586" s="54"/>
      <c r="CH1586" s="54"/>
      <c r="CI1586" s="54"/>
      <c r="CJ1586" s="54"/>
      <c r="CK1586" s="54"/>
      <c r="CL1586" s="54"/>
      <c r="CM1586" s="54"/>
      <c r="CN1586" s="54"/>
      <c r="CO1586" s="54"/>
      <c r="CP1586" s="54"/>
      <c r="CQ1586" s="54"/>
      <c r="CR1586" s="54"/>
      <c r="CS1586" s="54"/>
      <c r="CT1586" s="54"/>
      <c r="CU1586" s="54"/>
      <c r="CV1586" s="54"/>
      <c r="CW1586" s="54"/>
      <c r="CX1586" s="54"/>
      <c r="CY1586" s="54"/>
      <c r="CZ1586" s="54"/>
      <c r="DA1586" s="54"/>
      <c r="DB1586" s="54"/>
      <c r="DC1586" s="54"/>
      <c r="DD1586" s="54"/>
      <c r="DE1586" s="54"/>
      <c r="DF1586" s="54"/>
      <c r="DG1586" s="54"/>
      <c r="DH1586" s="54"/>
      <c r="DI1586" s="54"/>
      <c r="DJ1586" s="54"/>
      <c r="DK1586" s="54"/>
      <c r="DL1586" s="54"/>
      <c r="DM1586" s="54"/>
      <c r="DN1586" s="54"/>
      <c r="DO1586" s="54"/>
      <c r="DP1586" s="54"/>
      <c r="DQ1586" s="54"/>
      <c r="DR1586" s="54"/>
      <c r="DS1586" s="54"/>
      <c r="DT1586" s="54"/>
      <c r="DU1586" s="54"/>
      <c r="DV1586" s="54"/>
      <c r="DW1586" s="54"/>
      <c r="DX1586" s="54"/>
      <c r="DY1586" s="54"/>
      <c r="DZ1586" s="54"/>
      <c r="EA1586" s="54"/>
      <c r="EB1586" s="54"/>
      <c r="EC1586" s="54"/>
      <c r="ED1586" s="54"/>
      <c r="EE1586" s="54"/>
      <c r="EF1586" s="54"/>
      <c r="EG1586" s="54"/>
      <c r="EH1586" s="54"/>
      <c r="EI1586" s="54"/>
      <c r="EJ1586" s="54"/>
      <c r="EK1586" s="54"/>
      <c r="EL1586" s="54"/>
      <c r="EM1586" s="54"/>
      <c r="EN1586" s="54"/>
      <c r="EO1586" s="54"/>
      <c r="EP1586" s="54"/>
      <c r="EQ1586" s="54"/>
      <c r="ER1586" s="54"/>
      <c r="ES1586" s="54"/>
      <c r="ET1586" s="54"/>
      <c r="EU1586" s="54"/>
      <c r="EV1586" s="54"/>
      <c r="EW1586" s="54"/>
      <c r="EX1586" s="54"/>
      <c r="EY1586" s="54"/>
      <c r="EZ1586" s="54"/>
      <c r="FA1586" s="54"/>
      <c r="FB1586" s="54"/>
      <c r="FC1586" s="54"/>
      <c r="FD1586" s="54"/>
      <c r="FE1586" s="54"/>
      <c r="FF1586" s="54"/>
      <c r="FG1586" s="54"/>
      <c r="FH1586" s="54"/>
      <c r="FI1586" s="54"/>
      <c r="FJ1586" s="54"/>
      <c r="FK1586" s="54"/>
      <c r="FL1586" s="54"/>
      <c r="FM1586" s="54"/>
      <c r="FN1586" s="54"/>
      <c r="FO1586" s="54"/>
      <c r="FP1586" s="54"/>
      <c r="FQ1586" s="54"/>
      <c r="FR1586" s="54"/>
      <c r="FS1586" s="54"/>
      <c r="FT1586" s="54"/>
      <c r="FU1586" s="54"/>
      <c r="FV1586" s="54"/>
      <c r="FW1586" s="54"/>
      <c r="FX1586" s="54"/>
      <c r="FY1586" s="54"/>
      <c r="FZ1586" s="54"/>
      <c r="GA1586" s="54"/>
      <c r="GB1586" s="54"/>
      <c r="GC1586" s="54"/>
      <c r="GD1586" s="54"/>
      <c r="GE1586" s="54"/>
      <c r="GF1586" s="54"/>
      <c r="GG1586" s="54"/>
      <c r="GH1586" s="54"/>
      <c r="GI1586" s="54"/>
      <c r="GJ1586" s="54"/>
      <c r="GK1586" s="54"/>
      <c r="GL1586" s="54"/>
      <c r="GM1586" s="54"/>
      <c r="GN1586" s="54"/>
      <c r="GO1586" s="54"/>
      <c r="GP1586" s="54"/>
      <c r="GQ1586" s="54"/>
      <c r="GR1586" s="54"/>
      <c r="GS1586" s="54"/>
      <c r="GT1586" s="54"/>
      <c r="GU1586" s="54"/>
      <c r="GV1586" s="54"/>
      <c r="GW1586" s="54"/>
      <c r="GX1586" s="54"/>
      <c r="GY1586" s="54"/>
      <c r="GZ1586" s="54"/>
      <c r="HA1586" s="54"/>
      <c r="HB1586" s="54"/>
      <c r="HC1586" s="54"/>
      <c r="HD1586" s="54"/>
      <c r="HE1586" s="54"/>
      <c r="HF1586" s="54"/>
      <c r="HG1586" s="54"/>
      <c r="HH1586" s="54"/>
      <c r="HI1586" s="54"/>
      <c r="HJ1586" s="54"/>
      <c r="HK1586" s="54"/>
      <c r="HL1586" s="54"/>
      <c r="HM1586" s="54"/>
      <c r="HN1586" s="54"/>
      <c r="HO1586" s="54"/>
      <c r="HP1586" s="54"/>
      <c r="HQ1586" s="54"/>
      <c r="HR1586" s="54"/>
      <c r="HS1586" s="54"/>
      <c r="HT1586" s="54"/>
      <c r="HU1586" s="54"/>
      <c r="HV1586" s="54"/>
      <c r="HW1586" s="54"/>
      <c r="HX1586" s="54"/>
      <c r="HY1586" s="54"/>
      <c r="HZ1586" s="54"/>
      <c r="IA1586" s="54"/>
      <c r="IB1586" s="54"/>
      <c r="IC1586" s="54"/>
      <c r="ID1586" s="54"/>
      <c r="IE1586" s="54"/>
      <c r="IF1586" s="54"/>
      <c r="IG1586" s="54"/>
      <c r="IH1586" s="54"/>
      <c r="II1586" s="54"/>
      <c r="IJ1586" s="54"/>
      <c r="IK1586" s="54"/>
      <c r="IL1586" s="54"/>
      <c r="IM1586" s="54"/>
      <c r="IN1586" s="54"/>
      <c r="IO1586" s="54"/>
      <c r="IP1586" s="54"/>
      <c r="IQ1586" s="54"/>
      <c r="IR1586" s="54"/>
      <c r="IS1586" s="54"/>
      <c r="IT1586" s="54"/>
      <c r="IU1586" s="54"/>
      <c r="IV1586" s="54"/>
      <c r="IW1586" s="54"/>
      <c r="IX1586" s="54"/>
      <c r="IY1586" s="54"/>
      <c r="IZ1586" s="54"/>
      <c r="JA1586" s="16"/>
      <c r="JB1586" s="16"/>
      <c r="JC1586" s="16"/>
      <c r="JD1586" s="16"/>
    </row>
    <row r="1587" spans="1:264" s="6" customFormat="1" x14ac:dyDescent="0.25">
      <c r="A1587" s="55">
        <v>1583</v>
      </c>
      <c r="B1587" s="56">
        <f>ESTUDIANTES!B1587</f>
        <v>0</v>
      </c>
      <c r="C1587" s="56">
        <f>ESTUDIANTES!C1587</f>
        <v>0</v>
      </c>
      <c r="D1587" s="97">
        <f>ESTUDIANTES!D1587</f>
        <v>0</v>
      </c>
      <c r="E1587" s="97"/>
      <c r="F1587" s="97"/>
      <c r="G1587" s="97"/>
      <c r="H1587" s="57">
        <f>ESTUDIANTES!H1587</f>
        <v>0</v>
      </c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  <c r="AL1587" s="54"/>
      <c r="AM1587" s="54"/>
      <c r="AN1587" s="54"/>
      <c r="AO1587" s="54"/>
      <c r="AP1587" s="54"/>
      <c r="AQ1587" s="54"/>
      <c r="AR1587" s="54"/>
      <c r="AS1587" s="54"/>
      <c r="AT1587" s="54"/>
      <c r="AU1587" s="54"/>
      <c r="AV1587" s="54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  <c r="BK1587" s="54"/>
      <c r="BL1587" s="54"/>
      <c r="BM1587" s="54"/>
      <c r="BN1587" s="54"/>
      <c r="BO1587" s="54"/>
      <c r="BP1587" s="54"/>
      <c r="BQ1587" s="54"/>
      <c r="BR1587" s="54"/>
      <c r="BS1587" s="54"/>
      <c r="BT1587" s="54"/>
      <c r="BU1587" s="54"/>
      <c r="BV1587" s="54"/>
      <c r="BW1587" s="54"/>
      <c r="BX1587" s="54"/>
      <c r="BY1587" s="54"/>
      <c r="BZ1587" s="54"/>
      <c r="CA1587" s="54"/>
      <c r="CB1587" s="54"/>
      <c r="CC1587" s="54"/>
      <c r="CD1587" s="54"/>
      <c r="CE1587" s="54"/>
      <c r="CF1587" s="54"/>
      <c r="CG1587" s="54"/>
      <c r="CH1587" s="54"/>
      <c r="CI1587" s="54"/>
      <c r="CJ1587" s="54"/>
      <c r="CK1587" s="54"/>
      <c r="CL1587" s="54"/>
      <c r="CM1587" s="54"/>
      <c r="CN1587" s="54"/>
      <c r="CO1587" s="54"/>
      <c r="CP1587" s="54"/>
      <c r="CQ1587" s="54"/>
      <c r="CR1587" s="54"/>
      <c r="CS1587" s="54"/>
      <c r="CT1587" s="54"/>
      <c r="CU1587" s="54"/>
      <c r="CV1587" s="54"/>
      <c r="CW1587" s="54"/>
      <c r="CX1587" s="54"/>
      <c r="CY1587" s="54"/>
      <c r="CZ1587" s="54"/>
      <c r="DA1587" s="54"/>
      <c r="DB1587" s="54"/>
      <c r="DC1587" s="54"/>
      <c r="DD1587" s="54"/>
      <c r="DE1587" s="54"/>
      <c r="DF1587" s="54"/>
      <c r="DG1587" s="54"/>
      <c r="DH1587" s="54"/>
      <c r="DI1587" s="54"/>
      <c r="DJ1587" s="54"/>
      <c r="DK1587" s="54"/>
      <c r="DL1587" s="54"/>
      <c r="DM1587" s="54"/>
      <c r="DN1587" s="54"/>
      <c r="DO1587" s="54"/>
      <c r="DP1587" s="54"/>
      <c r="DQ1587" s="54"/>
      <c r="DR1587" s="54"/>
      <c r="DS1587" s="54"/>
      <c r="DT1587" s="54"/>
      <c r="DU1587" s="54"/>
      <c r="DV1587" s="54"/>
      <c r="DW1587" s="54"/>
      <c r="DX1587" s="54"/>
      <c r="DY1587" s="54"/>
      <c r="DZ1587" s="54"/>
      <c r="EA1587" s="54"/>
      <c r="EB1587" s="54"/>
      <c r="EC1587" s="54"/>
      <c r="ED1587" s="54"/>
      <c r="EE1587" s="54"/>
      <c r="EF1587" s="54"/>
      <c r="EG1587" s="54"/>
      <c r="EH1587" s="54"/>
      <c r="EI1587" s="54"/>
      <c r="EJ1587" s="54"/>
      <c r="EK1587" s="54"/>
      <c r="EL1587" s="54"/>
      <c r="EM1587" s="54"/>
      <c r="EN1587" s="54"/>
      <c r="EO1587" s="54"/>
      <c r="EP1587" s="54"/>
      <c r="EQ1587" s="54"/>
      <c r="ER1587" s="54"/>
      <c r="ES1587" s="54"/>
      <c r="ET1587" s="54"/>
      <c r="EU1587" s="54"/>
      <c r="EV1587" s="54"/>
      <c r="EW1587" s="54"/>
      <c r="EX1587" s="54"/>
      <c r="EY1587" s="54"/>
      <c r="EZ1587" s="54"/>
      <c r="FA1587" s="54"/>
      <c r="FB1587" s="54"/>
      <c r="FC1587" s="54"/>
      <c r="FD1587" s="54"/>
      <c r="FE1587" s="54"/>
      <c r="FF1587" s="54"/>
      <c r="FG1587" s="54"/>
      <c r="FH1587" s="54"/>
      <c r="FI1587" s="54"/>
      <c r="FJ1587" s="54"/>
      <c r="FK1587" s="54"/>
      <c r="FL1587" s="54"/>
      <c r="FM1587" s="54"/>
      <c r="FN1587" s="54"/>
      <c r="FO1587" s="54"/>
      <c r="FP1587" s="54"/>
      <c r="FQ1587" s="54"/>
      <c r="FR1587" s="54"/>
      <c r="FS1587" s="54"/>
      <c r="FT1587" s="54"/>
      <c r="FU1587" s="54"/>
      <c r="FV1587" s="54"/>
      <c r="FW1587" s="54"/>
      <c r="FX1587" s="54"/>
      <c r="FY1587" s="54"/>
      <c r="FZ1587" s="54"/>
      <c r="GA1587" s="54"/>
      <c r="GB1587" s="54"/>
      <c r="GC1587" s="54"/>
      <c r="GD1587" s="54"/>
      <c r="GE1587" s="54"/>
      <c r="GF1587" s="54"/>
      <c r="GG1587" s="54"/>
      <c r="GH1587" s="54"/>
      <c r="GI1587" s="54"/>
      <c r="GJ1587" s="54"/>
      <c r="GK1587" s="54"/>
      <c r="GL1587" s="54"/>
      <c r="GM1587" s="54"/>
      <c r="GN1587" s="54"/>
      <c r="GO1587" s="54"/>
      <c r="GP1587" s="54"/>
      <c r="GQ1587" s="54"/>
      <c r="GR1587" s="54"/>
      <c r="GS1587" s="54"/>
      <c r="GT1587" s="54"/>
      <c r="GU1587" s="54"/>
      <c r="GV1587" s="54"/>
      <c r="GW1587" s="54"/>
      <c r="GX1587" s="54"/>
      <c r="GY1587" s="54"/>
      <c r="GZ1587" s="54"/>
      <c r="HA1587" s="54"/>
      <c r="HB1587" s="54"/>
      <c r="HC1587" s="54"/>
      <c r="HD1587" s="54"/>
      <c r="HE1587" s="54"/>
      <c r="HF1587" s="54"/>
      <c r="HG1587" s="54"/>
      <c r="HH1587" s="54"/>
      <c r="HI1587" s="54"/>
      <c r="HJ1587" s="54"/>
      <c r="HK1587" s="54"/>
      <c r="HL1587" s="54"/>
      <c r="HM1587" s="54"/>
      <c r="HN1587" s="54"/>
      <c r="HO1587" s="54"/>
      <c r="HP1587" s="54"/>
      <c r="HQ1587" s="54"/>
      <c r="HR1587" s="54"/>
      <c r="HS1587" s="54"/>
      <c r="HT1587" s="54"/>
      <c r="HU1587" s="54"/>
      <c r="HV1587" s="54"/>
      <c r="HW1587" s="54"/>
      <c r="HX1587" s="54"/>
      <c r="HY1587" s="54"/>
      <c r="HZ1587" s="54"/>
      <c r="IA1587" s="54"/>
      <c r="IB1587" s="54"/>
      <c r="IC1587" s="54"/>
      <c r="ID1587" s="54"/>
      <c r="IE1587" s="54"/>
      <c r="IF1587" s="54"/>
      <c r="IG1587" s="54"/>
      <c r="IH1587" s="54"/>
      <c r="II1587" s="54"/>
      <c r="IJ1587" s="54"/>
      <c r="IK1587" s="54"/>
      <c r="IL1587" s="54"/>
      <c r="IM1587" s="54"/>
      <c r="IN1587" s="54"/>
      <c r="IO1587" s="54"/>
      <c r="IP1587" s="54"/>
      <c r="IQ1587" s="54"/>
      <c r="IR1587" s="54"/>
      <c r="IS1587" s="54"/>
      <c r="IT1587" s="54"/>
      <c r="IU1587" s="54"/>
      <c r="IV1587" s="54"/>
      <c r="IW1587" s="54"/>
      <c r="IX1587" s="54"/>
      <c r="IY1587" s="54"/>
      <c r="IZ1587" s="54"/>
      <c r="JA1587" s="16"/>
      <c r="JB1587" s="16"/>
      <c r="JC1587" s="16"/>
      <c r="JD1587" s="16"/>
    </row>
    <row r="1588" spans="1:264" s="6" customFormat="1" x14ac:dyDescent="0.25">
      <c r="A1588" s="55">
        <v>1584</v>
      </c>
      <c r="B1588" s="56">
        <f>ESTUDIANTES!B1588</f>
        <v>0</v>
      </c>
      <c r="C1588" s="56">
        <f>ESTUDIANTES!C1588</f>
        <v>0</v>
      </c>
      <c r="D1588" s="97">
        <f>ESTUDIANTES!D1588</f>
        <v>0</v>
      </c>
      <c r="E1588" s="97"/>
      <c r="F1588" s="97"/>
      <c r="G1588" s="97"/>
      <c r="H1588" s="57">
        <f>ESTUDIANTES!H1588</f>
        <v>0</v>
      </c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54"/>
      <c r="T1588" s="54"/>
      <c r="U1588" s="54"/>
      <c r="V1588" s="54"/>
      <c r="W1588" s="54"/>
      <c r="X1588" s="54"/>
      <c r="Y1588" s="54"/>
      <c r="Z1588" s="54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  <c r="AL1588" s="54"/>
      <c r="AM1588" s="54"/>
      <c r="AN1588" s="54"/>
      <c r="AO1588" s="54"/>
      <c r="AP1588" s="54"/>
      <c r="AQ1588" s="54"/>
      <c r="AR1588" s="54"/>
      <c r="AS1588" s="54"/>
      <c r="AT1588" s="54"/>
      <c r="AU1588" s="54"/>
      <c r="AV1588" s="54"/>
      <c r="AW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4"/>
      <c r="BI1588" s="54"/>
      <c r="BJ1588" s="54"/>
      <c r="BK1588" s="54"/>
      <c r="BL1588" s="54"/>
      <c r="BM1588" s="54"/>
      <c r="BN1588" s="54"/>
      <c r="BO1588" s="54"/>
      <c r="BP1588" s="54"/>
      <c r="BQ1588" s="54"/>
      <c r="BR1588" s="54"/>
      <c r="BS1588" s="54"/>
      <c r="BT1588" s="54"/>
      <c r="BU1588" s="54"/>
      <c r="BV1588" s="54"/>
      <c r="BW1588" s="54"/>
      <c r="BX1588" s="54"/>
      <c r="BY1588" s="54"/>
      <c r="BZ1588" s="54"/>
      <c r="CA1588" s="54"/>
      <c r="CB1588" s="54"/>
      <c r="CC1588" s="54"/>
      <c r="CD1588" s="54"/>
      <c r="CE1588" s="54"/>
      <c r="CF1588" s="54"/>
      <c r="CG1588" s="54"/>
      <c r="CH1588" s="54"/>
      <c r="CI1588" s="54"/>
      <c r="CJ1588" s="54"/>
      <c r="CK1588" s="54"/>
      <c r="CL1588" s="54"/>
      <c r="CM1588" s="54"/>
      <c r="CN1588" s="54"/>
      <c r="CO1588" s="54"/>
      <c r="CP1588" s="54"/>
      <c r="CQ1588" s="54"/>
      <c r="CR1588" s="54"/>
      <c r="CS1588" s="54"/>
      <c r="CT1588" s="54"/>
      <c r="CU1588" s="54"/>
      <c r="CV1588" s="54"/>
      <c r="CW1588" s="54"/>
      <c r="CX1588" s="54"/>
      <c r="CY1588" s="54"/>
      <c r="CZ1588" s="54"/>
      <c r="DA1588" s="54"/>
      <c r="DB1588" s="54"/>
      <c r="DC1588" s="54"/>
      <c r="DD1588" s="54"/>
      <c r="DE1588" s="54"/>
      <c r="DF1588" s="54"/>
      <c r="DG1588" s="54"/>
      <c r="DH1588" s="54"/>
      <c r="DI1588" s="54"/>
      <c r="DJ1588" s="54"/>
      <c r="DK1588" s="54"/>
      <c r="DL1588" s="54"/>
      <c r="DM1588" s="54"/>
      <c r="DN1588" s="54"/>
      <c r="DO1588" s="54"/>
      <c r="DP1588" s="54"/>
      <c r="DQ1588" s="54"/>
      <c r="DR1588" s="54"/>
      <c r="DS1588" s="54"/>
      <c r="DT1588" s="54"/>
      <c r="DU1588" s="54"/>
      <c r="DV1588" s="54"/>
      <c r="DW1588" s="54"/>
      <c r="DX1588" s="54"/>
      <c r="DY1588" s="54"/>
      <c r="DZ1588" s="54"/>
      <c r="EA1588" s="54"/>
      <c r="EB1588" s="54"/>
      <c r="EC1588" s="54"/>
      <c r="ED1588" s="54"/>
      <c r="EE1588" s="54"/>
      <c r="EF1588" s="54"/>
      <c r="EG1588" s="54"/>
      <c r="EH1588" s="54"/>
      <c r="EI1588" s="54"/>
      <c r="EJ1588" s="54"/>
      <c r="EK1588" s="54"/>
      <c r="EL1588" s="54"/>
      <c r="EM1588" s="54"/>
      <c r="EN1588" s="54"/>
      <c r="EO1588" s="54"/>
      <c r="EP1588" s="54"/>
      <c r="EQ1588" s="54"/>
      <c r="ER1588" s="54"/>
      <c r="ES1588" s="54"/>
      <c r="ET1588" s="54"/>
      <c r="EU1588" s="54"/>
      <c r="EV1588" s="54"/>
      <c r="EW1588" s="54"/>
      <c r="EX1588" s="54"/>
      <c r="EY1588" s="54"/>
      <c r="EZ1588" s="54"/>
      <c r="FA1588" s="54"/>
      <c r="FB1588" s="54"/>
      <c r="FC1588" s="54"/>
      <c r="FD1588" s="54"/>
      <c r="FE1588" s="54"/>
      <c r="FF1588" s="54"/>
      <c r="FG1588" s="54"/>
      <c r="FH1588" s="54"/>
      <c r="FI1588" s="54"/>
      <c r="FJ1588" s="54"/>
      <c r="FK1588" s="54"/>
      <c r="FL1588" s="54"/>
      <c r="FM1588" s="54"/>
      <c r="FN1588" s="54"/>
      <c r="FO1588" s="54"/>
      <c r="FP1588" s="54"/>
      <c r="FQ1588" s="54"/>
      <c r="FR1588" s="54"/>
      <c r="FS1588" s="54"/>
      <c r="FT1588" s="54"/>
      <c r="FU1588" s="54"/>
      <c r="FV1588" s="54"/>
      <c r="FW1588" s="54"/>
      <c r="FX1588" s="54"/>
      <c r="FY1588" s="54"/>
      <c r="FZ1588" s="54"/>
      <c r="GA1588" s="54"/>
      <c r="GB1588" s="54"/>
      <c r="GC1588" s="54"/>
      <c r="GD1588" s="54"/>
      <c r="GE1588" s="54"/>
      <c r="GF1588" s="54"/>
      <c r="GG1588" s="54"/>
      <c r="GH1588" s="54"/>
      <c r="GI1588" s="54"/>
      <c r="GJ1588" s="54"/>
      <c r="GK1588" s="54"/>
      <c r="GL1588" s="54"/>
      <c r="GM1588" s="54"/>
      <c r="GN1588" s="54"/>
      <c r="GO1588" s="54"/>
      <c r="GP1588" s="54"/>
      <c r="GQ1588" s="54"/>
      <c r="GR1588" s="54"/>
      <c r="GS1588" s="54"/>
      <c r="GT1588" s="54"/>
      <c r="GU1588" s="54"/>
      <c r="GV1588" s="54"/>
      <c r="GW1588" s="54"/>
      <c r="GX1588" s="54"/>
      <c r="GY1588" s="54"/>
      <c r="GZ1588" s="54"/>
      <c r="HA1588" s="54"/>
      <c r="HB1588" s="54"/>
      <c r="HC1588" s="54"/>
      <c r="HD1588" s="54"/>
      <c r="HE1588" s="54"/>
      <c r="HF1588" s="54"/>
      <c r="HG1588" s="54"/>
      <c r="HH1588" s="54"/>
      <c r="HI1588" s="54"/>
      <c r="HJ1588" s="54"/>
      <c r="HK1588" s="54"/>
      <c r="HL1588" s="54"/>
      <c r="HM1588" s="54"/>
      <c r="HN1588" s="54"/>
      <c r="HO1588" s="54"/>
      <c r="HP1588" s="54"/>
      <c r="HQ1588" s="54"/>
      <c r="HR1588" s="54"/>
      <c r="HS1588" s="54"/>
      <c r="HT1588" s="54"/>
      <c r="HU1588" s="54"/>
      <c r="HV1588" s="54"/>
      <c r="HW1588" s="54"/>
      <c r="HX1588" s="54"/>
      <c r="HY1588" s="54"/>
      <c r="HZ1588" s="54"/>
      <c r="IA1588" s="54"/>
      <c r="IB1588" s="54"/>
      <c r="IC1588" s="54"/>
      <c r="ID1588" s="54"/>
      <c r="IE1588" s="54"/>
      <c r="IF1588" s="54"/>
      <c r="IG1588" s="54"/>
      <c r="IH1588" s="54"/>
      <c r="II1588" s="54"/>
      <c r="IJ1588" s="54"/>
      <c r="IK1588" s="54"/>
      <c r="IL1588" s="54"/>
      <c r="IM1588" s="54"/>
      <c r="IN1588" s="54"/>
      <c r="IO1588" s="54"/>
      <c r="IP1588" s="54"/>
      <c r="IQ1588" s="54"/>
      <c r="IR1588" s="54"/>
      <c r="IS1588" s="54"/>
      <c r="IT1588" s="54"/>
      <c r="IU1588" s="54"/>
      <c r="IV1588" s="54"/>
      <c r="IW1588" s="54"/>
      <c r="IX1588" s="54"/>
      <c r="IY1588" s="54"/>
      <c r="IZ1588" s="54"/>
      <c r="JA1588" s="16"/>
      <c r="JB1588" s="16"/>
      <c r="JC1588" s="16"/>
      <c r="JD1588" s="16"/>
    </row>
    <row r="1589" spans="1:264" s="6" customFormat="1" x14ac:dyDescent="0.25">
      <c r="A1589" s="55">
        <v>1585</v>
      </c>
      <c r="B1589" s="56">
        <f>ESTUDIANTES!B1589</f>
        <v>0</v>
      </c>
      <c r="C1589" s="56">
        <f>ESTUDIANTES!C1589</f>
        <v>0</v>
      </c>
      <c r="D1589" s="97">
        <f>ESTUDIANTES!D1589</f>
        <v>0</v>
      </c>
      <c r="E1589" s="97"/>
      <c r="F1589" s="97"/>
      <c r="G1589" s="97"/>
      <c r="H1589" s="57">
        <f>ESTUDIANTES!H1589</f>
        <v>0</v>
      </c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  <c r="S1589" s="54"/>
      <c r="T1589" s="54"/>
      <c r="U1589" s="54"/>
      <c r="V1589" s="54"/>
      <c r="W1589" s="54"/>
      <c r="X1589" s="54"/>
      <c r="Y1589" s="54"/>
      <c r="Z1589" s="54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  <c r="AL1589" s="54"/>
      <c r="AM1589" s="54"/>
      <c r="AN1589" s="54"/>
      <c r="AO1589" s="54"/>
      <c r="AP1589" s="54"/>
      <c r="AQ1589" s="54"/>
      <c r="AR1589" s="54"/>
      <c r="AS1589" s="54"/>
      <c r="AT1589" s="54"/>
      <c r="AU1589" s="54"/>
      <c r="AV1589" s="54"/>
      <c r="AW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4"/>
      <c r="BI1589" s="54"/>
      <c r="BJ1589" s="54"/>
      <c r="BK1589" s="54"/>
      <c r="BL1589" s="54"/>
      <c r="BM1589" s="54"/>
      <c r="BN1589" s="54"/>
      <c r="BO1589" s="54"/>
      <c r="BP1589" s="54"/>
      <c r="BQ1589" s="54"/>
      <c r="BR1589" s="54"/>
      <c r="BS1589" s="54"/>
      <c r="BT1589" s="54"/>
      <c r="BU1589" s="54"/>
      <c r="BV1589" s="54"/>
      <c r="BW1589" s="54"/>
      <c r="BX1589" s="54"/>
      <c r="BY1589" s="54"/>
      <c r="BZ1589" s="54"/>
      <c r="CA1589" s="54"/>
      <c r="CB1589" s="54"/>
      <c r="CC1589" s="54"/>
      <c r="CD1589" s="54"/>
      <c r="CE1589" s="54"/>
      <c r="CF1589" s="54"/>
      <c r="CG1589" s="54"/>
      <c r="CH1589" s="54"/>
      <c r="CI1589" s="54"/>
      <c r="CJ1589" s="54"/>
      <c r="CK1589" s="54"/>
      <c r="CL1589" s="54"/>
      <c r="CM1589" s="54"/>
      <c r="CN1589" s="54"/>
      <c r="CO1589" s="54"/>
      <c r="CP1589" s="54"/>
      <c r="CQ1589" s="54"/>
      <c r="CR1589" s="54"/>
      <c r="CS1589" s="54"/>
      <c r="CT1589" s="54"/>
      <c r="CU1589" s="54"/>
      <c r="CV1589" s="54"/>
      <c r="CW1589" s="54"/>
      <c r="CX1589" s="54"/>
      <c r="CY1589" s="54"/>
      <c r="CZ1589" s="54"/>
      <c r="DA1589" s="54"/>
      <c r="DB1589" s="54"/>
      <c r="DC1589" s="54"/>
      <c r="DD1589" s="54"/>
      <c r="DE1589" s="54"/>
      <c r="DF1589" s="54"/>
      <c r="DG1589" s="54"/>
      <c r="DH1589" s="54"/>
      <c r="DI1589" s="54"/>
      <c r="DJ1589" s="54"/>
      <c r="DK1589" s="54"/>
      <c r="DL1589" s="54"/>
      <c r="DM1589" s="54"/>
      <c r="DN1589" s="54"/>
      <c r="DO1589" s="54"/>
      <c r="DP1589" s="54"/>
      <c r="DQ1589" s="54"/>
      <c r="DR1589" s="54"/>
      <c r="DS1589" s="54"/>
      <c r="DT1589" s="54"/>
      <c r="DU1589" s="54"/>
      <c r="DV1589" s="54"/>
      <c r="DW1589" s="54"/>
      <c r="DX1589" s="54"/>
      <c r="DY1589" s="54"/>
      <c r="DZ1589" s="54"/>
      <c r="EA1589" s="54"/>
      <c r="EB1589" s="54"/>
      <c r="EC1589" s="54"/>
      <c r="ED1589" s="54"/>
      <c r="EE1589" s="54"/>
      <c r="EF1589" s="54"/>
      <c r="EG1589" s="54"/>
      <c r="EH1589" s="54"/>
      <c r="EI1589" s="54"/>
      <c r="EJ1589" s="54"/>
      <c r="EK1589" s="54"/>
      <c r="EL1589" s="54"/>
      <c r="EM1589" s="54"/>
      <c r="EN1589" s="54"/>
      <c r="EO1589" s="54"/>
      <c r="EP1589" s="54"/>
      <c r="EQ1589" s="54"/>
      <c r="ER1589" s="54"/>
      <c r="ES1589" s="54"/>
      <c r="ET1589" s="54"/>
      <c r="EU1589" s="54"/>
      <c r="EV1589" s="54"/>
      <c r="EW1589" s="54"/>
      <c r="EX1589" s="54"/>
      <c r="EY1589" s="54"/>
      <c r="EZ1589" s="54"/>
      <c r="FA1589" s="54"/>
      <c r="FB1589" s="54"/>
      <c r="FC1589" s="54"/>
      <c r="FD1589" s="54"/>
      <c r="FE1589" s="54"/>
      <c r="FF1589" s="54"/>
      <c r="FG1589" s="54"/>
      <c r="FH1589" s="54"/>
      <c r="FI1589" s="54"/>
      <c r="FJ1589" s="54"/>
      <c r="FK1589" s="54"/>
      <c r="FL1589" s="54"/>
      <c r="FM1589" s="54"/>
      <c r="FN1589" s="54"/>
      <c r="FO1589" s="54"/>
      <c r="FP1589" s="54"/>
      <c r="FQ1589" s="54"/>
      <c r="FR1589" s="54"/>
      <c r="FS1589" s="54"/>
      <c r="FT1589" s="54"/>
      <c r="FU1589" s="54"/>
      <c r="FV1589" s="54"/>
      <c r="FW1589" s="54"/>
      <c r="FX1589" s="54"/>
      <c r="FY1589" s="54"/>
      <c r="FZ1589" s="54"/>
      <c r="GA1589" s="54"/>
      <c r="GB1589" s="54"/>
      <c r="GC1589" s="54"/>
      <c r="GD1589" s="54"/>
      <c r="GE1589" s="54"/>
      <c r="GF1589" s="54"/>
      <c r="GG1589" s="54"/>
      <c r="GH1589" s="54"/>
      <c r="GI1589" s="54"/>
      <c r="GJ1589" s="54"/>
      <c r="GK1589" s="54"/>
      <c r="GL1589" s="54"/>
      <c r="GM1589" s="54"/>
      <c r="GN1589" s="54"/>
      <c r="GO1589" s="54"/>
      <c r="GP1589" s="54"/>
      <c r="GQ1589" s="54"/>
      <c r="GR1589" s="54"/>
      <c r="GS1589" s="54"/>
      <c r="GT1589" s="54"/>
      <c r="GU1589" s="54"/>
      <c r="GV1589" s="54"/>
      <c r="GW1589" s="54"/>
      <c r="GX1589" s="54"/>
      <c r="GY1589" s="54"/>
      <c r="GZ1589" s="54"/>
      <c r="HA1589" s="54"/>
      <c r="HB1589" s="54"/>
      <c r="HC1589" s="54"/>
      <c r="HD1589" s="54"/>
      <c r="HE1589" s="54"/>
      <c r="HF1589" s="54"/>
      <c r="HG1589" s="54"/>
      <c r="HH1589" s="54"/>
      <c r="HI1589" s="54"/>
      <c r="HJ1589" s="54"/>
      <c r="HK1589" s="54"/>
      <c r="HL1589" s="54"/>
      <c r="HM1589" s="54"/>
      <c r="HN1589" s="54"/>
      <c r="HO1589" s="54"/>
      <c r="HP1589" s="54"/>
      <c r="HQ1589" s="54"/>
      <c r="HR1589" s="54"/>
      <c r="HS1589" s="54"/>
      <c r="HT1589" s="54"/>
      <c r="HU1589" s="54"/>
      <c r="HV1589" s="54"/>
      <c r="HW1589" s="54"/>
      <c r="HX1589" s="54"/>
      <c r="HY1589" s="54"/>
      <c r="HZ1589" s="54"/>
      <c r="IA1589" s="54"/>
      <c r="IB1589" s="54"/>
      <c r="IC1589" s="54"/>
      <c r="ID1589" s="54"/>
      <c r="IE1589" s="54"/>
      <c r="IF1589" s="54"/>
      <c r="IG1589" s="54"/>
      <c r="IH1589" s="54"/>
      <c r="II1589" s="54"/>
      <c r="IJ1589" s="54"/>
      <c r="IK1589" s="54"/>
      <c r="IL1589" s="54"/>
      <c r="IM1589" s="54"/>
      <c r="IN1589" s="54"/>
      <c r="IO1589" s="54"/>
      <c r="IP1589" s="54"/>
      <c r="IQ1589" s="54"/>
      <c r="IR1589" s="54"/>
      <c r="IS1589" s="54"/>
      <c r="IT1589" s="54"/>
      <c r="IU1589" s="54"/>
      <c r="IV1589" s="54"/>
      <c r="IW1589" s="54"/>
      <c r="IX1589" s="54"/>
      <c r="IY1589" s="54"/>
      <c r="IZ1589" s="54"/>
      <c r="JA1589" s="16"/>
      <c r="JB1589" s="16"/>
      <c r="JC1589" s="16"/>
      <c r="JD1589" s="16"/>
    </row>
    <row r="1590" spans="1:264" s="6" customFormat="1" x14ac:dyDescent="0.25">
      <c r="A1590" s="55">
        <v>1586</v>
      </c>
      <c r="B1590" s="56">
        <f>ESTUDIANTES!B1590</f>
        <v>0</v>
      </c>
      <c r="C1590" s="56">
        <f>ESTUDIANTES!C1590</f>
        <v>0</v>
      </c>
      <c r="D1590" s="97">
        <f>ESTUDIANTES!D1590</f>
        <v>0</v>
      </c>
      <c r="E1590" s="97"/>
      <c r="F1590" s="97"/>
      <c r="G1590" s="97"/>
      <c r="H1590" s="57">
        <f>ESTUDIANTES!H1590</f>
        <v>0</v>
      </c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  <c r="AL1590" s="54"/>
      <c r="AM1590" s="54"/>
      <c r="AN1590" s="54"/>
      <c r="AO1590" s="54"/>
      <c r="AP1590" s="54"/>
      <c r="AQ1590" s="54"/>
      <c r="AR1590" s="54"/>
      <c r="AS1590" s="54"/>
      <c r="AT1590" s="54"/>
      <c r="AU1590" s="54"/>
      <c r="AV1590" s="54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  <c r="BK1590" s="54"/>
      <c r="BL1590" s="54"/>
      <c r="BM1590" s="54"/>
      <c r="BN1590" s="54"/>
      <c r="BO1590" s="54"/>
      <c r="BP1590" s="54"/>
      <c r="BQ1590" s="54"/>
      <c r="BR1590" s="54"/>
      <c r="BS1590" s="54"/>
      <c r="BT1590" s="54"/>
      <c r="BU1590" s="54"/>
      <c r="BV1590" s="54"/>
      <c r="BW1590" s="54"/>
      <c r="BX1590" s="54"/>
      <c r="BY1590" s="54"/>
      <c r="BZ1590" s="54"/>
      <c r="CA1590" s="54"/>
      <c r="CB1590" s="54"/>
      <c r="CC1590" s="54"/>
      <c r="CD1590" s="54"/>
      <c r="CE1590" s="54"/>
      <c r="CF1590" s="54"/>
      <c r="CG1590" s="54"/>
      <c r="CH1590" s="54"/>
      <c r="CI1590" s="54"/>
      <c r="CJ1590" s="54"/>
      <c r="CK1590" s="54"/>
      <c r="CL1590" s="54"/>
      <c r="CM1590" s="54"/>
      <c r="CN1590" s="54"/>
      <c r="CO1590" s="54"/>
      <c r="CP1590" s="54"/>
      <c r="CQ1590" s="54"/>
      <c r="CR1590" s="54"/>
      <c r="CS1590" s="54"/>
      <c r="CT1590" s="54"/>
      <c r="CU1590" s="54"/>
      <c r="CV1590" s="54"/>
      <c r="CW1590" s="54"/>
      <c r="CX1590" s="54"/>
      <c r="CY1590" s="54"/>
      <c r="CZ1590" s="54"/>
      <c r="DA1590" s="54"/>
      <c r="DB1590" s="54"/>
      <c r="DC1590" s="54"/>
      <c r="DD1590" s="54"/>
      <c r="DE1590" s="54"/>
      <c r="DF1590" s="54"/>
      <c r="DG1590" s="54"/>
      <c r="DH1590" s="54"/>
      <c r="DI1590" s="54"/>
      <c r="DJ1590" s="54"/>
      <c r="DK1590" s="54"/>
      <c r="DL1590" s="54"/>
      <c r="DM1590" s="54"/>
      <c r="DN1590" s="54"/>
      <c r="DO1590" s="54"/>
      <c r="DP1590" s="54"/>
      <c r="DQ1590" s="54"/>
      <c r="DR1590" s="54"/>
      <c r="DS1590" s="54"/>
      <c r="DT1590" s="54"/>
      <c r="DU1590" s="54"/>
      <c r="DV1590" s="54"/>
      <c r="DW1590" s="54"/>
      <c r="DX1590" s="54"/>
      <c r="DY1590" s="54"/>
      <c r="DZ1590" s="54"/>
      <c r="EA1590" s="54"/>
      <c r="EB1590" s="54"/>
      <c r="EC1590" s="54"/>
      <c r="ED1590" s="54"/>
      <c r="EE1590" s="54"/>
      <c r="EF1590" s="54"/>
      <c r="EG1590" s="54"/>
      <c r="EH1590" s="54"/>
      <c r="EI1590" s="54"/>
      <c r="EJ1590" s="54"/>
      <c r="EK1590" s="54"/>
      <c r="EL1590" s="54"/>
      <c r="EM1590" s="54"/>
      <c r="EN1590" s="54"/>
      <c r="EO1590" s="54"/>
      <c r="EP1590" s="54"/>
      <c r="EQ1590" s="54"/>
      <c r="ER1590" s="54"/>
      <c r="ES1590" s="54"/>
      <c r="ET1590" s="54"/>
      <c r="EU1590" s="54"/>
      <c r="EV1590" s="54"/>
      <c r="EW1590" s="54"/>
      <c r="EX1590" s="54"/>
      <c r="EY1590" s="54"/>
      <c r="EZ1590" s="54"/>
      <c r="FA1590" s="54"/>
      <c r="FB1590" s="54"/>
      <c r="FC1590" s="54"/>
      <c r="FD1590" s="54"/>
      <c r="FE1590" s="54"/>
      <c r="FF1590" s="54"/>
      <c r="FG1590" s="54"/>
      <c r="FH1590" s="54"/>
      <c r="FI1590" s="54"/>
      <c r="FJ1590" s="54"/>
      <c r="FK1590" s="54"/>
      <c r="FL1590" s="54"/>
      <c r="FM1590" s="54"/>
      <c r="FN1590" s="54"/>
      <c r="FO1590" s="54"/>
      <c r="FP1590" s="54"/>
      <c r="FQ1590" s="54"/>
      <c r="FR1590" s="54"/>
      <c r="FS1590" s="54"/>
      <c r="FT1590" s="54"/>
      <c r="FU1590" s="54"/>
      <c r="FV1590" s="54"/>
      <c r="FW1590" s="54"/>
      <c r="FX1590" s="54"/>
      <c r="FY1590" s="54"/>
      <c r="FZ1590" s="54"/>
      <c r="GA1590" s="54"/>
      <c r="GB1590" s="54"/>
      <c r="GC1590" s="54"/>
      <c r="GD1590" s="54"/>
      <c r="GE1590" s="54"/>
      <c r="GF1590" s="54"/>
      <c r="GG1590" s="54"/>
      <c r="GH1590" s="54"/>
      <c r="GI1590" s="54"/>
      <c r="GJ1590" s="54"/>
      <c r="GK1590" s="54"/>
      <c r="GL1590" s="54"/>
      <c r="GM1590" s="54"/>
      <c r="GN1590" s="54"/>
      <c r="GO1590" s="54"/>
      <c r="GP1590" s="54"/>
      <c r="GQ1590" s="54"/>
      <c r="GR1590" s="54"/>
      <c r="GS1590" s="54"/>
      <c r="GT1590" s="54"/>
      <c r="GU1590" s="54"/>
      <c r="GV1590" s="54"/>
      <c r="GW1590" s="54"/>
      <c r="GX1590" s="54"/>
      <c r="GY1590" s="54"/>
      <c r="GZ1590" s="54"/>
      <c r="HA1590" s="54"/>
      <c r="HB1590" s="54"/>
      <c r="HC1590" s="54"/>
      <c r="HD1590" s="54"/>
      <c r="HE1590" s="54"/>
      <c r="HF1590" s="54"/>
      <c r="HG1590" s="54"/>
      <c r="HH1590" s="54"/>
      <c r="HI1590" s="54"/>
      <c r="HJ1590" s="54"/>
      <c r="HK1590" s="54"/>
      <c r="HL1590" s="54"/>
      <c r="HM1590" s="54"/>
      <c r="HN1590" s="54"/>
      <c r="HO1590" s="54"/>
      <c r="HP1590" s="54"/>
      <c r="HQ1590" s="54"/>
      <c r="HR1590" s="54"/>
      <c r="HS1590" s="54"/>
      <c r="HT1590" s="54"/>
      <c r="HU1590" s="54"/>
      <c r="HV1590" s="54"/>
      <c r="HW1590" s="54"/>
      <c r="HX1590" s="54"/>
      <c r="HY1590" s="54"/>
      <c r="HZ1590" s="54"/>
      <c r="IA1590" s="54"/>
      <c r="IB1590" s="54"/>
      <c r="IC1590" s="54"/>
      <c r="ID1590" s="54"/>
      <c r="IE1590" s="54"/>
      <c r="IF1590" s="54"/>
      <c r="IG1590" s="54"/>
      <c r="IH1590" s="54"/>
      <c r="II1590" s="54"/>
      <c r="IJ1590" s="54"/>
      <c r="IK1590" s="54"/>
      <c r="IL1590" s="54"/>
      <c r="IM1590" s="54"/>
      <c r="IN1590" s="54"/>
      <c r="IO1590" s="54"/>
      <c r="IP1590" s="54"/>
      <c r="IQ1590" s="54"/>
      <c r="IR1590" s="54"/>
      <c r="IS1590" s="54"/>
      <c r="IT1590" s="54"/>
      <c r="IU1590" s="54"/>
      <c r="IV1590" s="54"/>
      <c r="IW1590" s="54"/>
      <c r="IX1590" s="54"/>
      <c r="IY1590" s="54"/>
      <c r="IZ1590" s="54"/>
      <c r="JA1590" s="16"/>
      <c r="JB1590" s="16"/>
      <c r="JC1590" s="16"/>
      <c r="JD1590" s="16"/>
    </row>
    <row r="1591" spans="1:264" s="6" customFormat="1" x14ac:dyDescent="0.25">
      <c r="A1591" s="55">
        <v>1587</v>
      </c>
      <c r="B1591" s="56">
        <f>ESTUDIANTES!B1591</f>
        <v>0</v>
      </c>
      <c r="C1591" s="56">
        <f>ESTUDIANTES!C1591</f>
        <v>0</v>
      </c>
      <c r="D1591" s="97">
        <f>ESTUDIANTES!D1591</f>
        <v>0</v>
      </c>
      <c r="E1591" s="97"/>
      <c r="F1591" s="97"/>
      <c r="G1591" s="97"/>
      <c r="H1591" s="57">
        <f>ESTUDIANTES!H1591</f>
        <v>0</v>
      </c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  <c r="AL1591" s="54"/>
      <c r="AM1591" s="54"/>
      <c r="AN1591" s="54"/>
      <c r="AO1591" s="54"/>
      <c r="AP1591" s="54"/>
      <c r="AQ1591" s="54"/>
      <c r="AR1591" s="54"/>
      <c r="AS1591" s="54"/>
      <c r="AT1591" s="54"/>
      <c r="AU1591" s="54"/>
      <c r="AV1591" s="54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  <c r="BK1591" s="54"/>
      <c r="BL1591" s="54"/>
      <c r="BM1591" s="54"/>
      <c r="BN1591" s="54"/>
      <c r="BO1591" s="54"/>
      <c r="BP1591" s="54"/>
      <c r="BQ1591" s="54"/>
      <c r="BR1591" s="54"/>
      <c r="BS1591" s="54"/>
      <c r="BT1591" s="54"/>
      <c r="BU1591" s="54"/>
      <c r="BV1591" s="54"/>
      <c r="BW1591" s="54"/>
      <c r="BX1591" s="54"/>
      <c r="BY1591" s="54"/>
      <c r="BZ1591" s="54"/>
      <c r="CA1591" s="54"/>
      <c r="CB1591" s="54"/>
      <c r="CC1591" s="54"/>
      <c r="CD1591" s="54"/>
      <c r="CE1591" s="54"/>
      <c r="CF1591" s="54"/>
      <c r="CG1591" s="54"/>
      <c r="CH1591" s="54"/>
      <c r="CI1591" s="54"/>
      <c r="CJ1591" s="54"/>
      <c r="CK1591" s="54"/>
      <c r="CL1591" s="54"/>
      <c r="CM1591" s="54"/>
      <c r="CN1591" s="54"/>
      <c r="CO1591" s="54"/>
      <c r="CP1591" s="54"/>
      <c r="CQ1591" s="54"/>
      <c r="CR1591" s="54"/>
      <c r="CS1591" s="54"/>
      <c r="CT1591" s="54"/>
      <c r="CU1591" s="54"/>
      <c r="CV1591" s="54"/>
      <c r="CW1591" s="54"/>
      <c r="CX1591" s="54"/>
      <c r="CY1591" s="54"/>
      <c r="CZ1591" s="54"/>
      <c r="DA1591" s="54"/>
      <c r="DB1591" s="54"/>
      <c r="DC1591" s="54"/>
      <c r="DD1591" s="54"/>
      <c r="DE1591" s="54"/>
      <c r="DF1591" s="54"/>
      <c r="DG1591" s="54"/>
      <c r="DH1591" s="54"/>
      <c r="DI1591" s="54"/>
      <c r="DJ1591" s="54"/>
      <c r="DK1591" s="54"/>
      <c r="DL1591" s="54"/>
      <c r="DM1591" s="54"/>
      <c r="DN1591" s="54"/>
      <c r="DO1591" s="54"/>
      <c r="DP1591" s="54"/>
      <c r="DQ1591" s="54"/>
      <c r="DR1591" s="54"/>
      <c r="DS1591" s="54"/>
      <c r="DT1591" s="54"/>
      <c r="DU1591" s="54"/>
      <c r="DV1591" s="54"/>
      <c r="DW1591" s="54"/>
      <c r="DX1591" s="54"/>
      <c r="DY1591" s="54"/>
      <c r="DZ1591" s="54"/>
      <c r="EA1591" s="54"/>
      <c r="EB1591" s="54"/>
      <c r="EC1591" s="54"/>
      <c r="ED1591" s="54"/>
      <c r="EE1591" s="54"/>
      <c r="EF1591" s="54"/>
      <c r="EG1591" s="54"/>
      <c r="EH1591" s="54"/>
      <c r="EI1591" s="54"/>
      <c r="EJ1591" s="54"/>
      <c r="EK1591" s="54"/>
      <c r="EL1591" s="54"/>
      <c r="EM1591" s="54"/>
      <c r="EN1591" s="54"/>
      <c r="EO1591" s="54"/>
      <c r="EP1591" s="54"/>
      <c r="EQ1591" s="54"/>
      <c r="ER1591" s="54"/>
      <c r="ES1591" s="54"/>
      <c r="ET1591" s="54"/>
      <c r="EU1591" s="54"/>
      <c r="EV1591" s="54"/>
      <c r="EW1591" s="54"/>
      <c r="EX1591" s="54"/>
      <c r="EY1591" s="54"/>
      <c r="EZ1591" s="54"/>
      <c r="FA1591" s="54"/>
      <c r="FB1591" s="54"/>
      <c r="FC1591" s="54"/>
      <c r="FD1591" s="54"/>
      <c r="FE1591" s="54"/>
      <c r="FF1591" s="54"/>
      <c r="FG1591" s="54"/>
      <c r="FH1591" s="54"/>
      <c r="FI1591" s="54"/>
      <c r="FJ1591" s="54"/>
      <c r="FK1591" s="54"/>
      <c r="FL1591" s="54"/>
      <c r="FM1591" s="54"/>
      <c r="FN1591" s="54"/>
      <c r="FO1591" s="54"/>
      <c r="FP1591" s="54"/>
      <c r="FQ1591" s="54"/>
      <c r="FR1591" s="54"/>
      <c r="FS1591" s="54"/>
      <c r="FT1591" s="54"/>
      <c r="FU1591" s="54"/>
      <c r="FV1591" s="54"/>
      <c r="FW1591" s="54"/>
      <c r="FX1591" s="54"/>
      <c r="FY1591" s="54"/>
      <c r="FZ1591" s="54"/>
      <c r="GA1591" s="54"/>
      <c r="GB1591" s="54"/>
      <c r="GC1591" s="54"/>
      <c r="GD1591" s="54"/>
      <c r="GE1591" s="54"/>
      <c r="GF1591" s="54"/>
      <c r="GG1591" s="54"/>
      <c r="GH1591" s="54"/>
      <c r="GI1591" s="54"/>
      <c r="GJ1591" s="54"/>
      <c r="GK1591" s="54"/>
      <c r="GL1591" s="54"/>
      <c r="GM1591" s="54"/>
      <c r="GN1591" s="54"/>
      <c r="GO1591" s="54"/>
      <c r="GP1591" s="54"/>
      <c r="GQ1591" s="54"/>
      <c r="GR1591" s="54"/>
      <c r="GS1591" s="54"/>
      <c r="GT1591" s="54"/>
      <c r="GU1591" s="54"/>
      <c r="GV1591" s="54"/>
      <c r="GW1591" s="54"/>
      <c r="GX1591" s="54"/>
      <c r="GY1591" s="54"/>
      <c r="GZ1591" s="54"/>
      <c r="HA1591" s="54"/>
      <c r="HB1591" s="54"/>
      <c r="HC1591" s="54"/>
      <c r="HD1591" s="54"/>
      <c r="HE1591" s="54"/>
      <c r="HF1591" s="54"/>
      <c r="HG1591" s="54"/>
      <c r="HH1591" s="54"/>
      <c r="HI1591" s="54"/>
      <c r="HJ1591" s="54"/>
      <c r="HK1591" s="54"/>
      <c r="HL1591" s="54"/>
      <c r="HM1591" s="54"/>
      <c r="HN1591" s="54"/>
      <c r="HO1591" s="54"/>
      <c r="HP1591" s="54"/>
      <c r="HQ1591" s="54"/>
      <c r="HR1591" s="54"/>
      <c r="HS1591" s="54"/>
      <c r="HT1591" s="54"/>
      <c r="HU1591" s="54"/>
      <c r="HV1591" s="54"/>
      <c r="HW1591" s="54"/>
      <c r="HX1591" s="54"/>
      <c r="HY1591" s="54"/>
      <c r="HZ1591" s="54"/>
      <c r="IA1591" s="54"/>
      <c r="IB1591" s="54"/>
      <c r="IC1591" s="54"/>
      <c r="ID1591" s="54"/>
      <c r="IE1591" s="54"/>
      <c r="IF1591" s="54"/>
      <c r="IG1591" s="54"/>
      <c r="IH1591" s="54"/>
      <c r="II1591" s="54"/>
      <c r="IJ1591" s="54"/>
      <c r="IK1591" s="54"/>
      <c r="IL1591" s="54"/>
      <c r="IM1591" s="54"/>
      <c r="IN1591" s="54"/>
      <c r="IO1591" s="54"/>
      <c r="IP1591" s="54"/>
      <c r="IQ1591" s="54"/>
      <c r="IR1591" s="54"/>
      <c r="IS1591" s="54"/>
      <c r="IT1591" s="54"/>
      <c r="IU1591" s="54"/>
      <c r="IV1591" s="54"/>
      <c r="IW1591" s="54"/>
      <c r="IX1591" s="54"/>
      <c r="IY1591" s="54"/>
      <c r="IZ1591" s="54"/>
      <c r="JA1591" s="16"/>
      <c r="JB1591" s="16"/>
      <c r="JC1591" s="16"/>
      <c r="JD1591" s="16"/>
    </row>
    <row r="1592" spans="1:264" s="6" customFormat="1" x14ac:dyDescent="0.25">
      <c r="A1592" s="55">
        <v>1588</v>
      </c>
      <c r="B1592" s="56">
        <f>ESTUDIANTES!B1592</f>
        <v>0</v>
      </c>
      <c r="C1592" s="56">
        <f>ESTUDIANTES!C1592</f>
        <v>0</v>
      </c>
      <c r="D1592" s="97">
        <f>ESTUDIANTES!D1592</f>
        <v>0</v>
      </c>
      <c r="E1592" s="97"/>
      <c r="F1592" s="97"/>
      <c r="G1592" s="97"/>
      <c r="H1592" s="57">
        <f>ESTUDIANTES!H1592</f>
        <v>0</v>
      </c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  <c r="AL1592" s="54"/>
      <c r="AM1592" s="54"/>
      <c r="AN1592" s="54"/>
      <c r="AO1592" s="54"/>
      <c r="AP1592" s="54"/>
      <c r="AQ1592" s="54"/>
      <c r="AR1592" s="54"/>
      <c r="AS1592" s="54"/>
      <c r="AT1592" s="54"/>
      <c r="AU1592" s="54"/>
      <c r="AV1592" s="54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  <c r="BK1592" s="54"/>
      <c r="BL1592" s="54"/>
      <c r="BM1592" s="54"/>
      <c r="BN1592" s="54"/>
      <c r="BO1592" s="54"/>
      <c r="BP1592" s="54"/>
      <c r="BQ1592" s="54"/>
      <c r="BR1592" s="54"/>
      <c r="BS1592" s="54"/>
      <c r="BT1592" s="54"/>
      <c r="BU1592" s="54"/>
      <c r="BV1592" s="54"/>
      <c r="BW1592" s="54"/>
      <c r="BX1592" s="54"/>
      <c r="BY1592" s="54"/>
      <c r="BZ1592" s="54"/>
      <c r="CA1592" s="54"/>
      <c r="CB1592" s="54"/>
      <c r="CC1592" s="54"/>
      <c r="CD1592" s="54"/>
      <c r="CE1592" s="54"/>
      <c r="CF1592" s="54"/>
      <c r="CG1592" s="54"/>
      <c r="CH1592" s="54"/>
      <c r="CI1592" s="54"/>
      <c r="CJ1592" s="54"/>
      <c r="CK1592" s="54"/>
      <c r="CL1592" s="54"/>
      <c r="CM1592" s="54"/>
      <c r="CN1592" s="54"/>
      <c r="CO1592" s="54"/>
      <c r="CP1592" s="54"/>
      <c r="CQ1592" s="54"/>
      <c r="CR1592" s="54"/>
      <c r="CS1592" s="54"/>
      <c r="CT1592" s="54"/>
      <c r="CU1592" s="54"/>
      <c r="CV1592" s="54"/>
      <c r="CW1592" s="54"/>
      <c r="CX1592" s="54"/>
      <c r="CY1592" s="54"/>
      <c r="CZ1592" s="54"/>
      <c r="DA1592" s="54"/>
      <c r="DB1592" s="54"/>
      <c r="DC1592" s="54"/>
      <c r="DD1592" s="54"/>
      <c r="DE1592" s="54"/>
      <c r="DF1592" s="54"/>
      <c r="DG1592" s="54"/>
      <c r="DH1592" s="54"/>
      <c r="DI1592" s="54"/>
      <c r="DJ1592" s="54"/>
      <c r="DK1592" s="54"/>
      <c r="DL1592" s="54"/>
      <c r="DM1592" s="54"/>
      <c r="DN1592" s="54"/>
      <c r="DO1592" s="54"/>
      <c r="DP1592" s="54"/>
      <c r="DQ1592" s="54"/>
      <c r="DR1592" s="54"/>
      <c r="DS1592" s="54"/>
      <c r="DT1592" s="54"/>
      <c r="DU1592" s="54"/>
      <c r="DV1592" s="54"/>
      <c r="DW1592" s="54"/>
      <c r="DX1592" s="54"/>
      <c r="DY1592" s="54"/>
      <c r="DZ1592" s="54"/>
      <c r="EA1592" s="54"/>
      <c r="EB1592" s="54"/>
      <c r="EC1592" s="54"/>
      <c r="ED1592" s="54"/>
      <c r="EE1592" s="54"/>
      <c r="EF1592" s="54"/>
      <c r="EG1592" s="54"/>
      <c r="EH1592" s="54"/>
      <c r="EI1592" s="54"/>
      <c r="EJ1592" s="54"/>
      <c r="EK1592" s="54"/>
      <c r="EL1592" s="54"/>
      <c r="EM1592" s="54"/>
      <c r="EN1592" s="54"/>
      <c r="EO1592" s="54"/>
      <c r="EP1592" s="54"/>
      <c r="EQ1592" s="54"/>
      <c r="ER1592" s="54"/>
      <c r="ES1592" s="54"/>
      <c r="ET1592" s="54"/>
      <c r="EU1592" s="54"/>
      <c r="EV1592" s="54"/>
      <c r="EW1592" s="54"/>
      <c r="EX1592" s="54"/>
      <c r="EY1592" s="54"/>
      <c r="EZ1592" s="54"/>
      <c r="FA1592" s="54"/>
      <c r="FB1592" s="54"/>
      <c r="FC1592" s="54"/>
      <c r="FD1592" s="54"/>
      <c r="FE1592" s="54"/>
      <c r="FF1592" s="54"/>
      <c r="FG1592" s="54"/>
      <c r="FH1592" s="54"/>
      <c r="FI1592" s="54"/>
      <c r="FJ1592" s="54"/>
      <c r="FK1592" s="54"/>
      <c r="FL1592" s="54"/>
      <c r="FM1592" s="54"/>
      <c r="FN1592" s="54"/>
      <c r="FO1592" s="54"/>
      <c r="FP1592" s="54"/>
      <c r="FQ1592" s="54"/>
      <c r="FR1592" s="54"/>
      <c r="FS1592" s="54"/>
      <c r="FT1592" s="54"/>
      <c r="FU1592" s="54"/>
      <c r="FV1592" s="54"/>
      <c r="FW1592" s="54"/>
      <c r="FX1592" s="54"/>
      <c r="FY1592" s="54"/>
      <c r="FZ1592" s="54"/>
      <c r="GA1592" s="54"/>
      <c r="GB1592" s="54"/>
      <c r="GC1592" s="54"/>
      <c r="GD1592" s="54"/>
      <c r="GE1592" s="54"/>
      <c r="GF1592" s="54"/>
      <c r="GG1592" s="54"/>
      <c r="GH1592" s="54"/>
      <c r="GI1592" s="54"/>
      <c r="GJ1592" s="54"/>
      <c r="GK1592" s="54"/>
      <c r="GL1592" s="54"/>
      <c r="GM1592" s="54"/>
      <c r="GN1592" s="54"/>
      <c r="GO1592" s="54"/>
      <c r="GP1592" s="54"/>
      <c r="GQ1592" s="54"/>
      <c r="GR1592" s="54"/>
      <c r="GS1592" s="54"/>
      <c r="GT1592" s="54"/>
      <c r="GU1592" s="54"/>
      <c r="GV1592" s="54"/>
      <c r="GW1592" s="54"/>
      <c r="GX1592" s="54"/>
      <c r="GY1592" s="54"/>
      <c r="GZ1592" s="54"/>
      <c r="HA1592" s="54"/>
      <c r="HB1592" s="54"/>
      <c r="HC1592" s="54"/>
      <c r="HD1592" s="54"/>
      <c r="HE1592" s="54"/>
      <c r="HF1592" s="54"/>
      <c r="HG1592" s="54"/>
      <c r="HH1592" s="54"/>
      <c r="HI1592" s="54"/>
      <c r="HJ1592" s="54"/>
      <c r="HK1592" s="54"/>
      <c r="HL1592" s="54"/>
      <c r="HM1592" s="54"/>
      <c r="HN1592" s="54"/>
      <c r="HO1592" s="54"/>
      <c r="HP1592" s="54"/>
      <c r="HQ1592" s="54"/>
      <c r="HR1592" s="54"/>
      <c r="HS1592" s="54"/>
      <c r="HT1592" s="54"/>
      <c r="HU1592" s="54"/>
      <c r="HV1592" s="54"/>
      <c r="HW1592" s="54"/>
      <c r="HX1592" s="54"/>
      <c r="HY1592" s="54"/>
      <c r="HZ1592" s="54"/>
      <c r="IA1592" s="54"/>
      <c r="IB1592" s="54"/>
      <c r="IC1592" s="54"/>
      <c r="ID1592" s="54"/>
      <c r="IE1592" s="54"/>
      <c r="IF1592" s="54"/>
      <c r="IG1592" s="54"/>
      <c r="IH1592" s="54"/>
      <c r="II1592" s="54"/>
      <c r="IJ1592" s="54"/>
      <c r="IK1592" s="54"/>
      <c r="IL1592" s="54"/>
      <c r="IM1592" s="54"/>
      <c r="IN1592" s="54"/>
      <c r="IO1592" s="54"/>
      <c r="IP1592" s="54"/>
      <c r="IQ1592" s="54"/>
      <c r="IR1592" s="54"/>
      <c r="IS1592" s="54"/>
      <c r="IT1592" s="54"/>
      <c r="IU1592" s="54"/>
      <c r="IV1592" s="54"/>
      <c r="IW1592" s="54"/>
      <c r="IX1592" s="54"/>
      <c r="IY1592" s="54"/>
      <c r="IZ1592" s="54"/>
      <c r="JA1592" s="16"/>
      <c r="JB1592" s="16"/>
      <c r="JC1592" s="16"/>
      <c r="JD1592" s="16"/>
    </row>
    <row r="1593" spans="1:264" s="6" customFormat="1" x14ac:dyDescent="0.25">
      <c r="A1593" s="55">
        <v>1589</v>
      </c>
      <c r="B1593" s="56">
        <f>ESTUDIANTES!B1593</f>
        <v>0</v>
      </c>
      <c r="C1593" s="56">
        <f>ESTUDIANTES!C1593</f>
        <v>0</v>
      </c>
      <c r="D1593" s="97">
        <f>ESTUDIANTES!D1593</f>
        <v>0</v>
      </c>
      <c r="E1593" s="97"/>
      <c r="F1593" s="97"/>
      <c r="G1593" s="97"/>
      <c r="H1593" s="57">
        <f>ESTUDIANTES!H1593</f>
        <v>0</v>
      </c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4"/>
      <c r="BW1593" s="54"/>
      <c r="BX1593" s="54"/>
      <c r="BY1593" s="54"/>
      <c r="BZ1593" s="54"/>
      <c r="CA1593" s="54"/>
      <c r="CB1593" s="54"/>
      <c r="CC1593" s="54"/>
      <c r="CD1593" s="54"/>
      <c r="CE1593" s="54"/>
      <c r="CF1593" s="54"/>
      <c r="CG1593" s="54"/>
      <c r="CH1593" s="54"/>
      <c r="CI1593" s="54"/>
      <c r="CJ1593" s="54"/>
      <c r="CK1593" s="54"/>
      <c r="CL1593" s="54"/>
      <c r="CM1593" s="54"/>
      <c r="CN1593" s="54"/>
      <c r="CO1593" s="54"/>
      <c r="CP1593" s="54"/>
      <c r="CQ1593" s="54"/>
      <c r="CR1593" s="54"/>
      <c r="CS1593" s="54"/>
      <c r="CT1593" s="54"/>
      <c r="CU1593" s="54"/>
      <c r="CV1593" s="54"/>
      <c r="CW1593" s="54"/>
      <c r="CX1593" s="54"/>
      <c r="CY1593" s="54"/>
      <c r="CZ1593" s="54"/>
      <c r="DA1593" s="54"/>
      <c r="DB1593" s="54"/>
      <c r="DC1593" s="54"/>
      <c r="DD1593" s="54"/>
      <c r="DE1593" s="54"/>
      <c r="DF1593" s="54"/>
      <c r="DG1593" s="54"/>
      <c r="DH1593" s="54"/>
      <c r="DI1593" s="54"/>
      <c r="DJ1593" s="54"/>
      <c r="DK1593" s="54"/>
      <c r="DL1593" s="54"/>
      <c r="DM1593" s="54"/>
      <c r="DN1593" s="54"/>
      <c r="DO1593" s="54"/>
      <c r="DP1593" s="54"/>
      <c r="DQ1593" s="54"/>
      <c r="DR1593" s="54"/>
      <c r="DS1593" s="54"/>
      <c r="DT1593" s="54"/>
      <c r="DU1593" s="54"/>
      <c r="DV1593" s="54"/>
      <c r="DW1593" s="54"/>
      <c r="DX1593" s="54"/>
      <c r="DY1593" s="54"/>
      <c r="DZ1593" s="54"/>
      <c r="EA1593" s="54"/>
      <c r="EB1593" s="54"/>
      <c r="EC1593" s="54"/>
      <c r="ED1593" s="54"/>
      <c r="EE1593" s="54"/>
      <c r="EF1593" s="54"/>
      <c r="EG1593" s="54"/>
      <c r="EH1593" s="54"/>
      <c r="EI1593" s="54"/>
      <c r="EJ1593" s="54"/>
      <c r="EK1593" s="54"/>
      <c r="EL1593" s="54"/>
      <c r="EM1593" s="54"/>
      <c r="EN1593" s="54"/>
      <c r="EO1593" s="54"/>
      <c r="EP1593" s="54"/>
      <c r="EQ1593" s="54"/>
      <c r="ER1593" s="54"/>
      <c r="ES1593" s="54"/>
      <c r="ET1593" s="54"/>
      <c r="EU1593" s="54"/>
      <c r="EV1593" s="54"/>
      <c r="EW1593" s="54"/>
      <c r="EX1593" s="54"/>
      <c r="EY1593" s="54"/>
      <c r="EZ1593" s="54"/>
      <c r="FA1593" s="54"/>
      <c r="FB1593" s="54"/>
      <c r="FC1593" s="54"/>
      <c r="FD1593" s="54"/>
      <c r="FE1593" s="54"/>
      <c r="FF1593" s="54"/>
      <c r="FG1593" s="54"/>
      <c r="FH1593" s="54"/>
      <c r="FI1593" s="54"/>
      <c r="FJ1593" s="54"/>
      <c r="FK1593" s="54"/>
      <c r="FL1593" s="54"/>
      <c r="FM1593" s="54"/>
      <c r="FN1593" s="54"/>
      <c r="FO1593" s="54"/>
      <c r="FP1593" s="54"/>
      <c r="FQ1593" s="54"/>
      <c r="FR1593" s="54"/>
      <c r="FS1593" s="54"/>
      <c r="FT1593" s="54"/>
      <c r="FU1593" s="54"/>
      <c r="FV1593" s="54"/>
      <c r="FW1593" s="54"/>
      <c r="FX1593" s="54"/>
      <c r="FY1593" s="54"/>
      <c r="FZ1593" s="54"/>
      <c r="GA1593" s="54"/>
      <c r="GB1593" s="54"/>
      <c r="GC1593" s="54"/>
      <c r="GD1593" s="54"/>
      <c r="GE1593" s="54"/>
      <c r="GF1593" s="54"/>
      <c r="GG1593" s="54"/>
      <c r="GH1593" s="54"/>
      <c r="GI1593" s="54"/>
      <c r="GJ1593" s="54"/>
      <c r="GK1593" s="54"/>
      <c r="GL1593" s="54"/>
      <c r="GM1593" s="54"/>
      <c r="GN1593" s="54"/>
      <c r="GO1593" s="54"/>
      <c r="GP1593" s="54"/>
      <c r="GQ1593" s="54"/>
      <c r="GR1593" s="54"/>
      <c r="GS1593" s="54"/>
      <c r="GT1593" s="54"/>
      <c r="GU1593" s="54"/>
      <c r="GV1593" s="54"/>
      <c r="GW1593" s="54"/>
      <c r="GX1593" s="54"/>
      <c r="GY1593" s="54"/>
      <c r="GZ1593" s="54"/>
      <c r="HA1593" s="54"/>
      <c r="HB1593" s="54"/>
      <c r="HC1593" s="54"/>
      <c r="HD1593" s="54"/>
      <c r="HE1593" s="54"/>
      <c r="HF1593" s="54"/>
      <c r="HG1593" s="54"/>
      <c r="HH1593" s="54"/>
      <c r="HI1593" s="54"/>
      <c r="HJ1593" s="54"/>
      <c r="HK1593" s="54"/>
      <c r="HL1593" s="54"/>
      <c r="HM1593" s="54"/>
      <c r="HN1593" s="54"/>
      <c r="HO1593" s="54"/>
      <c r="HP1593" s="54"/>
      <c r="HQ1593" s="54"/>
      <c r="HR1593" s="54"/>
      <c r="HS1593" s="54"/>
      <c r="HT1593" s="54"/>
      <c r="HU1593" s="54"/>
      <c r="HV1593" s="54"/>
      <c r="HW1593" s="54"/>
      <c r="HX1593" s="54"/>
      <c r="HY1593" s="54"/>
      <c r="HZ1593" s="54"/>
      <c r="IA1593" s="54"/>
      <c r="IB1593" s="54"/>
      <c r="IC1593" s="54"/>
      <c r="ID1593" s="54"/>
      <c r="IE1593" s="54"/>
      <c r="IF1593" s="54"/>
      <c r="IG1593" s="54"/>
      <c r="IH1593" s="54"/>
      <c r="II1593" s="54"/>
      <c r="IJ1593" s="54"/>
      <c r="IK1593" s="54"/>
      <c r="IL1593" s="54"/>
      <c r="IM1593" s="54"/>
      <c r="IN1593" s="54"/>
      <c r="IO1593" s="54"/>
      <c r="IP1593" s="54"/>
      <c r="IQ1593" s="54"/>
      <c r="IR1593" s="54"/>
      <c r="IS1593" s="54"/>
      <c r="IT1593" s="54"/>
      <c r="IU1593" s="54"/>
      <c r="IV1593" s="54"/>
      <c r="IW1593" s="54"/>
      <c r="IX1593" s="54"/>
      <c r="IY1593" s="54"/>
      <c r="IZ1593" s="54"/>
      <c r="JA1593" s="16"/>
      <c r="JB1593" s="16"/>
      <c r="JC1593" s="16"/>
      <c r="JD1593" s="16"/>
    </row>
    <row r="1594" spans="1:264" s="6" customFormat="1" x14ac:dyDescent="0.25">
      <c r="A1594" s="55">
        <v>1590</v>
      </c>
      <c r="B1594" s="56">
        <f>ESTUDIANTES!B1594</f>
        <v>0</v>
      </c>
      <c r="C1594" s="56">
        <f>ESTUDIANTES!C1594</f>
        <v>0</v>
      </c>
      <c r="D1594" s="97">
        <f>ESTUDIANTES!D1594</f>
        <v>0</v>
      </c>
      <c r="E1594" s="97"/>
      <c r="F1594" s="97"/>
      <c r="G1594" s="97"/>
      <c r="H1594" s="57">
        <f>ESTUDIANTES!H1594</f>
        <v>0</v>
      </c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  <c r="AL1594" s="54"/>
      <c r="AM1594" s="54"/>
      <c r="AN1594" s="54"/>
      <c r="AO1594" s="54"/>
      <c r="AP1594" s="54"/>
      <c r="AQ1594" s="54"/>
      <c r="AR1594" s="54"/>
      <c r="AS1594" s="54"/>
      <c r="AT1594" s="54"/>
      <c r="AU1594" s="54"/>
      <c r="AV1594" s="54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  <c r="BK1594" s="54"/>
      <c r="BL1594" s="54"/>
      <c r="BM1594" s="54"/>
      <c r="BN1594" s="54"/>
      <c r="BO1594" s="54"/>
      <c r="BP1594" s="54"/>
      <c r="BQ1594" s="54"/>
      <c r="BR1594" s="54"/>
      <c r="BS1594" s="54"/>
      <c r="BT1594" s="54"/>
      <c r="BU1594" s="54"/>
      <c r="BV1594" s="54"/>
      <c r="BW1594" s="54"/>
      <c r="BX1594" s="54"/>
      <c r="BY1594" s="54"/>
      <c r="BZ1594" s="54"/>
      <c r="CA1594" s="54"/>
      <c r="CB1594" s="54"/>
      <c r="CC1594" s="54"/>
      <c r="CD1594" s="54"/>
      <c r="CE1594" s="54"/>
      <c r="CF1594" s="54"/>
      <c r="CG1594" s="54"/>
      <c r="CH1594" s="54"/>
      <c r="CI1594" s="54"/>
      <c r="CJ1594" s="54"/>
      <c r="CK1594" s="54"/>
      <c r="CL1594" s="54"/>
      <c r="CM1594" s="54"/>
      <c r="CN1594" s="54"/>
      <c r="CO1594" s="54"/>
      <c r="CP1594" s="54"/>
      <c r="CQ1594" s="54"/>
      <c r="CR1594" s="54"/>
      <c r="CS1594" s="54"/>
      <c r="CT1594" s="54"/>
      <c r="CU1594" s="54"/>
      <c r="CV1594" s="54"/>
      <c r="CW1594" s="54"/>
      <c r="CX1594" s="54"/>
      <c r="CY1594" s="54"/>
      <c r="CZ1594" s="54"/>
      <c r="DA1594" s="54"/>
      <c r="DB1594" s="54"/>
      <c r="DC1594" s="54"/>
      <c r="DD1594" s="54"/>
      <c r="DE1594" s="54"/>
      <c r="DF1594" s="54"/>
      <c r="DG1594" s="54"/>
      <c r="DH1594" s="54"/>
      <c r="DI1594" s="54"/>
      <c r="DJ1594" s="54"/>
      <c r="DK1594" s="54"/>
      <c r="DL1594" s="54"/>
      <c r="DM1594" s="54"/>
      <c r="DN1594" s="54"/>
      <c r="DO1594" s="54"/>
      <c r="DP1594" s="54"/>
      <c r="DQ1594" s="54"/>
      <c r="DR1594" s="54"/>
      <c r="DS1594" s="54"/>
      <c r="DT1594" s="54"/>
      <c r="DU1594" s="54"/>
      <c r="DV1594" s="54"/>
      <c r="DW1594" s="54"/>
      <c r="DX1594" s="54"/>
      <c r="DY1594" s="54"/>
      <c r="DZ1594" s="54"/>
      <c r="EA1594" s="54"/>
      <c r="EB1594" s="54"/>
      <c r="EC1594" s="54"/>
      <c r="ED1594" s="54"/>
      <c r="EE1594" s="54"/>
      <c r="EF1594" s="54"/>
      <c r="EG1594" s="54"/>
      <c r="EH1594" s="54"/>
      <c r="EI1594" s="54"/>
      <c r="EJ1594" s="54"/>
      <c r="EK1594" s="54"/>
      <c r="EL1594" s="54"/>
      <c r="EM1594" s="54"/>
      <c r="EN1594" s="54"/>
      <c r="EO1594" s="54"/>
      <c r="EP1594" s="54"/>
      <c r="EQ1594" s="54"/>
      <c r="ER1594" s="54"/>
      <c r="ES1594" s="54"/>
      <c r="ET1594" s="54"/>
      <c r="EU1594" s="54"/>
      <c r="EV1594" s="54"/>
      <c r="EW1594" s="54"/>
      <c r="EX1594" s="54"/>
      <c r="EY1594" s="54"/>
      <c r="EZ1594" s="54"/>
      <c r="FA1594" s="54"/>
      <c r="FB1594" s="54"/>
      <c r="FC1594" s="54"/>
      <c r="FD1594" s="54"/>
      <c r="FE1594" s="54"/>
      <c r="FF1594" s="54"/>
      <c r="FG1594" s="54"/>
      <c r="FH1594" s="54"/>
      <c r="FI1594" s="54"/>
      <c r="FJ1594" s="54"/>
      <c r="FK1594" s="54"/>
      <c r="FL1594" s="54"/>
      <c r="FM1594" s="54"/>
      <c r="FN1594" s="54"/>
      <c r="FO1594" s="54"/>
      <c r="FP1594" s="54"/>
      <c r="FQ1594" s="54"/>
      <c r="FR1594" s="54"/>
      <c r="FS1594" s="54"/>
      <c r="FT1594" s="54"/>
      <c r="FU1594" s="54"/>
      <c r="FV1594" s="54"/>
      <c r="FW1594" s="54"/>
      <c r="FX1594" s="54"/>
      <c r="FY1594" s="54"/>
      <c r="FZ1594" s="54"/>
      <c r="GA1594" s="54"/>
      <c r="GB1594" s="54"/>
      <c r="GC1594" s="54"/>
      <c r="GD1594" s="54"/>
      <c r="GE1594" s="54"/>
      <c r="GF1594" s="54"/>
      <c r="GG1594" s="54"/>
      <c r="GH1594" s="54"/>
      <c r="GI1594" s="54"/>
      <c r="GJ1594" s="54"/>
      <c r="GK1594" s="54"/>
      <c r="GL1594" s="54"/>
      <c r="GM1594" s="54"/>
      <c r="GN1594" s="54"/>
      <c r="GO1594" s="54"/>
      <c r="GP1594" s="54"/>
      <c r="GQ1594" s="54"/>
      <c r="GR1594" s="54"/>
      <c r="GS1594" s="54"/>
      <c r="GT1594" s="54"/>
      <c r="GU1594" s="54"/>
      <c r="GV1594" s="54"/>
      <c r="GW1594" s="54"/>
      <c r="GX1594" s="54"/>
      <c r="GY1594" s="54"/>
      <c r="GZ1594" s="54"/>
      <c r="HA1594" s="54"/>
      <c r="HB1594" s="54"/>
      <c r="HC1594" s="54"/>
      <c r="HD1594" s="54"/>
      <c r="HE1594" s="54"/>
      <c r="HF1594" s="54"/>
      <c r="HG1594" s="54"/>
      <c r="HH1594" s="54"/>
      <c r="HI1594" s="54"/>
      <c r="HJ1594" s="54"/>
      <c r="HK1594" s="54"/>
      <c r="HL1594" s="54"/>
      <c r="HM1594" s="54"/>
      <c r="HN1594" s="54"/>
      <c r="HO1594" s="54"/>
      <c r="HP1594" s="54"/>
      <c r="HQ1594" s="54"/>
      <c r="HR1594" s="54"/>
      <c r="HS1594" s="54"/>
      <c r="HT1594" s="54"/>
      <c r="HU1594" s="54"/>
      <c r="HV1594" s="54"/>
      <c r="HW1594" s="54"/>
      <c r="HX1594" s="54"/>
      <c r="HY1594" s="54"/>
      <c r="HZ1594" s="54"/>
      <c r="IA1594" s="54"/>
      <c r="IB1594" s="54"/>
      <c r="IC1594" s="54"/>
      <c r="ID1594" s="54"/>
      <c r="IE1594" s="54"/>
      <c r="IF1594" s="54"/>
      <c r="IG1594" s="54"/>
      <c r="IH1594" s="54"/>
      <c r="II1594" s="54"/>
      <c r="IJ1594" s="54"/>
      <c r="IK1594" s="54"/>
      <c r="IL1594" s="54"/>
      <c r="IM1594" s="54"/>
      <c r="IN1594" s="54"/>
      <c r="IO1594" s="54"/>
      <c r="IP1594" s="54"/>
      <c r="IQ1594" s="54"/>
      <c r="IR1594" s="54"/>
      <c r="IS1594" s="54"/>
      <c r="IT1594" s="54"/>
      <c r="IU1594" s="54"/>
      <c r="IV1594" s="54"/>
      <c r="IW1594" s="54"/>
      <c r="IX1594" s="54"/>
      <c r="IY1594" s="54"/>
      <c r="IZ1594" s="54"/>
      <c r="JA1594" s="16"/>
      <c r="JB1594" s="16"/>
      <c r="JC1594" s="16"/>
      <c r="JD1594" s="16"/>
    </row>
    <row r="1595" spans="1:264" s="6" customFormat="1" x14ac:dyDescent="0.25">
      <c r="A1595" s="55">
        <v>1591</v>
      </c>
      <c r="B1595" s="56">
        <f>ESTUDIANTES!B1595</f>
        <v>0</v>
      </c>
      <c r="C1595" s="56">
        <f>ESTUDIANTES!C1595</f>
        <v>0</v>
      </c>
      <c r="D1595" s="97">
        <f>ESTUDIANTES!D1595</f>
        <v>0</v>
      </c>
      <c r="E1595" s="97"/>
      <c r="F1595" s="97"/>
      <c r="G1595" s="97"/>
      <c r="H1595" s="57">
        <f>ESTUDIANTES!H1595</f>
        <v>0</v>
      </c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  <c r="U1595" s="54"/>
      <c r="V1595" s="54"/>
      <c r="W1595" s="54"/>
      <c r="X1595" s="54"/>
      <c r="Y1595" s="54"/>
      <c r="Z1595" s="54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  <c r="AL1595" s="54"/>
      <c r="AM1595" s="54"/>
      <c r="AN1595" s="54"/>
      <c r="AO1595" s="54"/>
      <c r="AP1595" s="54"/>
      <c r="AQ1595" s="54"/>
      <c r="AR1595" s="54"/>
      <c r="AS1595" s="54"/>
      <c r="AT1595" s="54"/>
      <c r="AU1595" s="54"/>
      <c r="AV1595" s="54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  <c r="BK1595" s="54"/>
      <c r="BL1595" s="54"/>
      <c r="BM1595" s="54"/>
      <c r="BN1595" s="54"/>
      <c r="BO1595" s="54"/>
      <c r="BP1595" s="54"/>
      <c r="BQ1595" s="54"/>
      <c r="BR1595" s="54"/>
      <c r="BS1595" s="54"/>
      <c r="BT1595" s="54"/>
      <c r="BU1595" s="54"/>
      <c r="BV1595" s="54"/>
      <c r="BW1595" s="54"/>
      <c r="BX1595" s="54"/>
      <c r="BY1595" s="54"/>
      <c r="BZ1595" s="54"/>
      <c r="CA1595" s="54"/>
      <c r="CB1595" s="54"/>
      <c r="CC1595" s="54"/>
      <c r="CD1595" s="54"/>
      <c r="CE1595" s="54"/>
      <c r="CF1595" s="54"/>
      <c r="CG1595" s="54"/>
      <c r="CH1595" s="54"/>
      <c r="CI1595" s="54"/>
      <c r="CJ1595" s="54"/>
      <c r="CK1595" s="54"/>
      <c r="CL1595" s="54"/>
      <c r="CM1595" s="54"/>
      <c r="CN1595" s="54"/>
      <c r="CO1595" s="54"/>
      <c r="CP1595" s="54"/>
      <c r="CQ1595" s="54"/>
      <c r="CR1595" s="54"/>
      <c r="CS1595" s="54"/>
      <c r="CT1595" s="54"/>
      <c r="CU1595" s="54"/>
      <c r="CV1595" s="54"/>
      <c r="CW1595" s="54"/>
      <c r="CX1595" s="54"/>
      <c r="CY1595" s="54"/>
      <c r="CZ1595" s="54"/>
      <c r="DA1595" s="54"/>
      <c r="DB1595" s="54"/>
      <c r="DC1595" s="54"/>
      <c r="DD1595" s="54"/>
      <c r="DE1595" s="54"/>
      <c r="DF1595" s="54"/>
      <c r="DG1595" s="54"/>
      <c r="DH1595" s="54"/>
      <c r="DI1595" s="54"/>
      <c r="DJ1595" s="54"/>
      <c r="DK1595" s="54"/>
      <c r="DL1595" s="54"/>
      <c r="DM1595" s="54"/>
      <c r="DN1595" s="54"/>
      <c r="DO1595" s="54"/>
      <c r="DP1595" s="54"/>
      <c r="DQ1595" s="54"/>
      <c r="DR1595" s="54"/>
      <c r="DS1595" s="54"/>
      <c r="DT1595" s="54"/>
      <c r="DU1595" s="54"/>
      <c r="DV1595" s="54"/>
      <c r="DW1595" s="54"/>
      <c r="DX1595" s="54"/>
      <c r="DY1595" s="54"/>
      <c r="DZ1595" s="54"/>
      <c r="EA1595" s="54"/>
      <c r="EB1595" s="54"/>
      <c r="EC1595" s="54"/>
      <c r="ED1595" s="54"/>
      <c r="EE1595" s="54"/>
      <c r="EF1595" s="54"/>
      <c r="EG1595" s="54"/>
      <c r="EH1595" s="54"/>
      <c r="EI1595" s="54"/>
      <c r="EJ1595" s="54"/>
      <c r="EK1595" s="54"/>
      <c r="EL1595" s="54"/>
      <c r="EM1595" s="54"/>
      <c r="EN1595" s="54"/>
      <c r="EO1595" s="54"/>
      <c r="EP1595" s="54"/>
      <c r="EQ1595" s="54"/>
      <c r="ER1595" s="54"/>
      <c r="ES1595" s="54"/>
      <c r="ET1595" s="54"/>
      <c r="EU1595" s="54"/>
      <c r="EV1595" s="54"/>
      <c r="EW1595" s="54"/>
      <c r="EX1595" s="54"/>
      <c r="EY1595" s="54"/>
      <c r="EZ1595" s="54"/>
      <c r="FA1595" s="54"/>
      <c r="FB1595" s="54"/>
      <c r="FC1595" s="54"/>
      <c r="FD1595" s="54"/>
      <c r="FE1595" s="54"/>
      <c r="FF1595" s="54"/>
      <c r="FG1595" s="54"/>
      <c r="FH1595" s="54"/>
      <c r="FI1595" s="54"/>
      <c r="FJ1595" s="54"/>
      <c r="FK1595" s="54"/>
      <c r="FL1595" s="54"/>
      <c r="FM1595" s="54"/>
      <c r="FN1595" s="54"/>
      <c r="FO1595" s="54"/>
      <c r="FP1595" s="54"/>
      <c r="FQ1595" s="54"/>
      <c r="FR1595" s="54"/>
      <c r="FS1595" s="54"/>
      <c r="FT1595" s="54"/>
      <c r="FU1595" s="54"/>
      <c r="FV1595" s="54"/>
      <c r="FW1595" s="54"/>
      <c r="FX1595" s="54"/>
      <c r="FY1595" s="54"/>
      <c r="FZ1595" s="54"/>
      <c r="GA1595" s="54"/>
      <c r="GB1595" s="54"/>
      <c r="GC1595" s="54"/>
      <c r="GD1595" s="54"/>
      <c r="GE1595" s="54"/>
      <c r="GF1595" s="54"/>
      <c r="GG1595" s="54"/>
      <c r="GH1595" s="54"/>
      <c r="GI1595" s="54"/>
      <c r="GJ1595" s="54"/>
      <c r="GK1595" s="54"/>
      <c r="GL1595" s="54"/>
      <c r="GM1595" s="54"/>
      <c r="GN1595" s="54"/>
      <c r="GO1595" s="54"/>
      <c r="GP1595" s="54"/>
      <c r="GQ1595" s="54"/>
      <c r="GR1595" s="54"/>
      <c r="GS1595" s="54"/>
      <c r="GT1595" s="54"/>
      <c r="GU1595" s="54"/>
      <c r="GV1595" s="54"/>
      <c r="GW1595" s="54"/>
      <c r="GX1595" s="54"/>
      <c r="GY1595" s="54"/>
      <c r="GZ1595" s="54"/>
      <c r="HA1595" s="54"/>
      <c r="HB1595" s="54"/>
      <c r="HC1595" s="54"/>
      <c r="HD1595" s="54"/>
      <c r="HE1595" s="54"/>
      <c r="HF1595" s="54"/>
      <c r="HG1595" s="54"/>
      <c r="HH1595" s="54"/>
      <c r="HI1595" s="54"/>
      <c r="HJ1595" s="54"/>
      <c r="HK1595" s="54"/>
      <c r="HL1595" s="54"/>
      <c r="HM1595" s="54"/>
      <c r="HN1595" s="54"/>
      <c r="HO1595" s="54"/>
      <c r="HP1595" s="54"/>
      <c r="HQ1595" s="54"/>
      <c r="HR1595" s="54"/>
      <c r="HS1595" s="54"/>
      <c r="HT1595" s="54"/>
      <c r="HU1595" s="54"/>
      <c r="HV1595" s="54"/>
      <c r="HW1595" s="54"/>
      <c r="HX1595" s="54"/>
      <c r="HY1595" s="54"/>
      <c r="HZ1595" s="54"/>
      <c r="IA1595" s="54"/>
      <c r="IB1595" s="54"/>
      <c r="IC1595" s="54"/>
      <c r="ID1595" s="54"/>
      <c r="IE1595" s="54"/>
      <c r="IF1595" s="54"/>
      <c r="IG1595" s="54"/>
      <c r="IH1595" s="54"/>
      <c r="II1595" s="54"/>
      <c r="IJ1595" s="54"/>
      <c r="IK1595" s="54"/>
      <c r="IL1595" s="54"/>
      <c r="IM1595" s="54"/>
      <c r="IN1595" s="54"/>
      <c r="IO1595" s="54"/>
      <c r="IP1595" s="54"/>
      <c r="IQ1595" s="54"/>
      <c r="IR1595" s="54"/>
      <c r="IS1595" s="54"/>
      <c r="IT1595" s="54"/>
      <c r="IU1595" s="54"/>
      <c r="IV1595" s="54"/>
      <c r="IW1595" s="54"/>
      <c r="IX1595" s="54"/>
      <c r="IY1595" s="54"/>
      <c r="IZ1595" s="54"/>
      <c r="JA1595" s="16"/>
      <c r="JB1595" s="16"/>
      <c r="JC1595" s="16"/>
      <c r="JD1595" s="16"/>
    </row>
    <row r="1596" spans="1:264" s="6" customFormat="1" x14ac:dyDescent="0.25">
      <c r="A1596" s="55">
        <v>1592</v>
      </c>
      <c r="B1596" s="56">
        <f>ESTUDIANTES!B1596</f>
        <v>0</v>
      </c>
      <c r="C1596" s="56">
        <f>ESTUDIANTES!C1596</f>
        <v>0</v>
      </c>
      <c r="D1596" s="97">
        <f>ESTUDIANTES!D1596</f>
        <v>0</v>
      </c>
      <c r="E1596" s="97"/>
      <c r="F1596" s="97"/>
      <c r="G1596" s="97"/>
      <c r="H1596" s="57">
        <f>ESTUDIANTES!H1596</f>
        <v>0</v>
      </c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  <c r="U1596" s="54"/>
      <c r="V1596" s="54"/>
      <c r="W1596" s="54"/>
      <c r="X1596" s="54"/>
      <c r="Y1596" s="54"/>
      <c r="Z1596" s="54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  <c r="AL1596" s="54"/>
      <c r="AM1596" s="54"/>
      <c r="AN1596" s="54"/>
      <c r="AO1596" s="54"/>
      <c r="AP1596" s="54"/>
      <c r="AQ1596" s="54"/>
      <c r="AR1596" s="54"/>
      <c r="AS1596" s="54"/>
      <c r="AT1596" s="54"/>
      <c r="AU1596" s="54"/>
      <c r="AV1596" s="54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  <c r="BK1596" s="54"/>
      <c r="BL1596" s="54"/>
      <c r="BM1596" s="54"/>
      <c r="BN1596" s="54"/>
      <c r="BO1596" s="54"/>
      <c r="BP1596" s="54"/>
      <c r="BQ1596" s="54"/>
      <c r="BR1596" s="54"/>
      <c r="BS1596" s="54"/>
      <c r="BT1596" s="54"/>
      <c r="BU1596" s="54"/>
      <c r="BV1596" s="54"/>
      <c r="BW1596" s="54"/>
      <c r="BX1596" s="54"/>
      <c r="BY1596" s="54"/>
      <c r="BZ1596" s="54"/>
      <c r="CA1596" s="54"/>
      <c r="CB1596" s="54"/>
      <c r="CC1596" s="54"/>
      <c r="CD1596" s="54"/>
      <c r="CE1596" s="54"/>
      <c r="CF1596" s="54"/>
      <c r="CG1596" s="54"/>
      <c r="CH1596" s="54"/>
      <c r="CI1596" s="54"/>
      <c r="CJ1596" s="54"/>
      <c r="CK1596" s="54"/>
      <c r="CL1596" s="54"/>
      <c r="CM1596" s="54"/>
      <c r="CN1596" s="54"/>
      <c r="CO1596" s="54"/>
      <c r="CP1596" s="54"/>
      <c r="CQ1596" s="54"/>
      <c r="CR1596" s="54"/>
      <c r="CS1596" s="54"/>
      <c r="CT1596" s="54"/>
      <c r="CU1596" s="54"/>
      <c r="CV1596" s="54"/>
      <c r="CW1596" s="54"/>
      <c r="CX1596" s="54"/>
      <c r="CY1596" s="54"/>
      <c r="CZ1596" s="54"/>
      <c r="DA1596" s="54"/>
      <c r="DB1596" s="54"/>
      <c r="DC1596" s="54"/>
      <c r="DD1596" s="54"/>
      <c r="DE1596" s="54"/>
      <c r="DF1596" s="54"/>
      <c r="DG1596" s="54"/>
      <c r="DH1596" s="54"/>
      <c r="DI1596" s="54"/>
      <c r="DJ1596" s="54"/>
      <c r="DK1596" s="54"/>
      <c r="DL1596" s="54"/>
      <c r="DM1596" s="54"/>
      <c r="DN1596" s="54"/>
      <c r="DO1596" s="54"/>
      <c r="DP1596" s="54"/>
      <c r="DQ1596" s="54"/>
      <c r="DR1596" s="54"/>
      <c r="DS1596" s="54"/>
      <c r="DT1596" s="54"/>
      <c r="DU1596" s="54"/>
      <c r="DV1596" s="54"/>
      <c r="DW1596" s="54"/>
      <c r="DX1596" s="54"/>
      <c r="DY1596" s="54"/>
      <c r="DZ1596" s="54"/>
      <c r="EA1596" s="54"/>
      <c r="EB1596" s="54"/>
      <c r="EC1596" s="54"/>
      <c r="ED1596" s="54"/>
      <c r="EE1596" s="54"/>
      <c r="EF1596" s="54"/>
      <c r="EG1596" s="54"/>
      <c r="EH1596" s="54"/>
      <c r="EI1596" s="54"/>
      <c r="EJ1596" s="54"/>
      <c r="EK1596" s="54"/>
      <c r="EL1596" s="54"/>
      <c r="EM1596" s="54"/>
      <c r="EN1596" s="54"/>
      <c r="EO1596" s="54"/>
      <c r="EP1596" s="54"/>
      <c r="EQ1596" s="54"/>
      <c r="ER1596" s="54"/>
      <c r="ES1596" s="54"/>
      <c r="ET1596" s="54"/>
      <c r="EU1596" s="54"/>
      <c r="EV1596" s="54"/>
      <c r="EW1596" s="54"/>
      <c r="EX1596" s="54"/>
      <c r="EY1596" s="54"/>
      <c r="EZ1596" s="54"/>
      <c r="FA1596" s="54"/>
      <c r="FB1596" s="54"/>
      <c r="FC1596" s="54"/>
      <c r="FD1596" s="54"/>
      <c r="FE1596" s="54"/>
      <c r="FF1596" s="54"/>
      <c r="FG1596" s="54"/>
      <c r="FH1596" s="54"/>
      <c r="FI1596" s="54"/>
      <c r="FJ1596" s="54"/>
      <c r="FK1596" s="54"/>
      <c r="FL1596" s="54"/>
      <c r="FM1596" s="54"/>
      <c r="FN1596" s="54"/>
      <c r="FO1596" s="54"/>
      <c r="FP1596" s="54"/>
      <c r="FQ1596" s="54"/>
      <c r="FR1596" s="54"/>
      <c r="FS1596" s="54"/>
      <c r="FT1596" s="54"/>
      <c r="FU1596" s="54"/>
      <c r="FV1596" s="54"/>
      <c r="FW1596" s="54"/>
      <c r="FX1596" s="54"/>
      <c r="FY1596" s="54"/>
      <c r="FZ1596" s="54"/>
      <c r="GA1596" s="54"/>
      <c r="GB1596" s="54"/>
      <c r="GC1596" s="54"/>
      <c r="GD1596" s="54"/>
      <c r="GE1596" s="54"/>
      <c r="GF1596" s="54"/>
      <c r="GG1596" s="54"/>
      <c r="GH1596" s="54"/>
      <c r="GI1596" s="54"/>
      <c r="GJ1596" s="54"/>
      <c r="GK1596" s="54"/>
      <c r="GL1596" s="54"/>
      <c r="GM1596" s="54"/>
      <c r="GN1596" s="54"/>
      <c r="GO1596" s="54"/>
      <c r="GP1596" s="54"/>
      <c r="GQ1596" s="54"/>
      <c r="GR1596" s="54"/>
      <c r="GS1596" s="54"/>
      <c r="GT1596" s="54"/>
      <c r="GU1596" s="54"/>
      <c r="GV1596" s="54"/>
      <c r="GW1596" s="54"/>
      <c r="GX1596" s="54"/>
      <c r="GY1596" s="54"/>
      <c r="GZ1596" s="54"/>
      <c r="HA1596" s="54"/>
      <c r="HB1596" s="54"/>
      <c r="HC1596" s="54"/>
      <c r="HD1596" s="54"/>
      <c r="HE1596" s="54"/>
      <c r="HF1596" s="54"/>
      <c r="HG1596" s="54"/>
      <c r="HH1596" s="54"/>
      <c r="HI1596" s="54"/>
      <c r="HJ1596" s="54"/>
      <c r="HK1596" s="54"/>
      <c r="HL1596" s="54"/>
      <c r="HM1596" s="54"/>
      <c r="HN1596" s="54"/>
      <c r="HO1596" s="54"/>
      <c r="HP1596" s="54"/>
      <c r="HQ1596" s="54"/>
      <c r="HR1596" s="54"/>
      <c r="HS1596" s="54"/>
      <c r="HT1596" s="54"/>
      <c r="HU1596" s="54"/>
      <c r="HV1596" s="54"/>
      <c r="HW1596" s="54"/>
      <c r="HX1596" s="54"/>
      <c r="HY1596" s="54"/>
      <c r="HZ1596" s="54"/>
      <c r="IA1596" s="54"/>
      <c r="IB1596" s="54"/>
      <c r="IC1596" s="54"/>
      <c r="ID1596" s="54"/>
      <c r="IE1596" s="54"/>
      <c r="IF1596" s="54"/>
      <c r="IG1596" s="54"/>
      <c r="IH1596" s="54"/>
      <c r="II1596" s="54"/>
      <c r="IJ1596" s="54"/>
      <c r="IK1596" s="54"/>
      <c r="IL1596" s="54"/>
      <c r="IM1596" s="54"/>
      <c r="IN1596" s="54"/>
      <c r="IO1596" s="54"/>
      <c r="IP1596" s="54"/>
      <c r="IQ1596" s="54"/>
      <c r="IR1596" s="54"/>
      <c r="IS1596" s="54"/>
      <c r="IT1596" s="54"/>
      <c r="IU1596" s="54"/>
      <c r="IV1596" s="54"/>
      <c r="IW1596" s="54"/>
      <c r="IX1596" s="54"/>
      <c r="IY1596" s="54"/>
      <c r="IZ1596" s="54"/>
      <c r="JA1596" s="16"/>
      <c r="JB1596" s="16"/>
      <c r="JC1596" s="16"/>
      <c r="JD1596" s="16"/>
    </row>
    <row r="1597" spans="1:264" s="6" customFormat="1" x14ac:dyDescent="0.25">
      <c r="A1597" s="55">
        <v>1593</v>
      </c>
      <c r="B1597" s="56">
        <f>ESTUDIANTES!B1597</f>
        <v>0</v>
      </c>
      <c r="C1597" s="56">
        <f>ESTUDIANTES!C1597</f>
        <v>0</v>
      </c>
      <c r="D1597" s="97">
        <f>ESTUDIANTES!D1597</f>
        <v>0</v>
      </c>
      <c r="E1597" s="97"/>
      <c r="F1597" s="97"/>
      <c r="G1597" s="97"/>
      <c r="H1597" s="57">
        <f>ESTUDIANTES!H1597</f>
        <v>0</v>
      </c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  <c r="AL1597" s="54"/>
      <c r="AM1597" s="54"/>
      <c r="AN1597" s="54"/>
      <c r="AO1597" s="54"/>
      <c r="AP1597" s="54"/>
      <c r="AQ1597" s="54"/>
      <c r="AR1597" s="54"/>
      <c r="AS1597" s="54"/>
      <c r="AT1597" s="54"/>
      <c r="AU1597" s="54"/>
      <c r="AV1597" s="54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  <c r="BM1597" s="54"/>
      <c r="BN1597" s="54"/>
      <c r="BO1597" s="54"/>
      <c r="BP1597" s="54"/>
      <c r="BQ1597" s="54"/>
      <c r="BR1597" s="54"/>
      <c r="BS1597" s="54"/>
      <c r="BT1597" s="54"/>
      <c r="BU1597" s="54"/>
      <c r="BV1597" s="54"/>
      <c r="BW1597" s="54"/>
      <c r="BX1597" s="54"/>
      <c r="BY1597" s="54"/>
      <c r="BZ1597" s="54"/>
      <c r="CA1597" s="54"/>
      <c r="CB1597" s="54"/>
      <c r="CC1597" s="54"/>
      <c r="CD1597" s="54"/>
      <c r="CE1597" s="54"/>
      <c r="CF1597" s="54"/>
      <c r="CG1597" s="54"/>
      <c r="CH1597" s="54"/>
      <c r="CI1597" s="54"/>
      <c r="CJ1597" s="54"/>
      <c r="CK1597" s="54"/>
      <c r="CL1597" s="54"/>
      <c r="CM1597" s="54"/>
      <c r="CN1597" s="54"/>
      <c r="CO1597" s="54"/>
      <c r="CP1597" s="54"/>
      <c r="CQ1597" s="54"/>
      <c r="CR1597" s="54"/>
      <c r="CS1597" s="54"/>
      <c r="CT1597" s="54"/>
      <c r="CU1597" s="54"/>
      <c r="CV1597" s="54"/>
      <c r="CW1597" s="54"/>
      <c r="CX1597" s="54"/>
      <c r="CY1597" s="54"/>
      <c r="CZ1597" s="54"/>
      <c r="DA1597" s="54"/>
      <c r="DB1597" s="54"/>
      <c r="DC1597" s="54"/>
      <c r="DD1597" s="54"/>
      <c r="DE1597" s="54"/>
      <c r="DF1597" s="54"/>
      <c r="DG1597" s="54"/>
      <c r="DH1597" s="54"/>
      <c r="DI1597" s="54"/>
      <c r="DJ1597" s="54"/>
      <c r="DK1597" s="54"/>
      <c r="DL1597" s="54"/>
      <c r="DM1597" s="54"/>
      <c r="DN1597" s="54"/>
      <c r="DO1597" s="54"/>
      <c r="DP1597" s="54"/>
      <c r="DQ1597" s="54"/>
      <c r="DR1597" s="54"/>
      <c r="DS1597" s="54"/>
      <c r="DT1597" s="54"/>
      <c r="DU1597" s="54"/>
      <c r="DV1597" s="54"/>
      <c r="DW1597" s="54"/>
      <c r="DX1597" s="54"/>
      <c r="DY1597" s="54"/>
      <c r="DZ1597" s="54"/>
      <c r="EA1597" s="54"/>
      <c r="EB1597" s="54"/>
      <c r="EC1597" s="54"/>
      <c r="ED1597" s="54"/>
      <c r="EE1597" s="54"/>
      <c r="EF1597" s="54"/>
      <c r="EG1597" s="54"/>
      <c r="EH1597" s="54"/>
      <c r="EI1597" s="54"/>
      <c r="EJ1597" s="54"/>
      <c r="EK1597" s="54"/>
      <c r="EL1597" s="54"/>
      <c r="EM1597" s="54"/>
      <c r="EN1597" s="54"/>
      <c r="EO1597" s="54"/>
      <c r="EP1597" s="54"/>
      <c r="EQ1597" s="54"/>
      <c r="ER1597" s="54"/>
      <c r="ES1597" s="54"/>
      <c r="ET1597" s="54"/>
      <c r="EU1597" s="54"/>
      <c r="EV1597" s="54"/>
      <c r="EW1597" s="54"/>
      <c r="EX1597" s="54"/>
      <c r="EY1597" s="54"/>
      <c r="EZ1597" s="54"/>
      <c r="FA1597" s="54"/>
      <c r="FB1597" s="54"/>
      <c r="FC1597" s="54"/>
      <c r="FD1597" s="54"/>
      <c r="FE1597" s="54"/>
      <c r="FF1597" s="54"/>
      <c r="FG1597" s="54"/>
      <c r="FH1597" s="54"/>
      <c r="FI1597" s="54"/>
      <c r="FJ1597" s="54"/>
      <c r="FK1597" s="54"/>
      <c r="FL1597" s="54"/>
      <c r="FM1597" s="54"/>
      <c r="FN1597" s="54"/>
      <c r="FO1597" s="54"/>
      <c r="FP1597" s="54"/>
      <c r="FQ1597" s="54"/>
      <c r="FR1597" s="54"/>
      <c r="FS1597" s="54"/>
      <c r="FT1597" s="54"/>
      <c r="FU1597" s="54"/>
      <c r="FV1597" s="54"/>
      <c r="FW1597" s="54"/>
      <c r="FX1597" s="54"/>
      <c r="FY1597" s="54"/>
      <c r="FZ1597" s="54"/>
      <c r="GA1597" s="54"/>
      <c r="GB1597" s="54"/>
      <c r="GC1597" s="54"/>
      <c r="GD1597" s="54"/>
      <c r="GE1597" s="54"/>
      <c r="GF1597" s="54"/>
      <c r="GG1597" s="54"/>
      <c r="GH1597" s="54"/>
      <c r="GI1597" s="54"/>
      <c r="GJ1597" s="54"/>
      <c r="GK1597" s="54"/>
      <c r="GL1597" s="54"/>
      <c r="GM1597" s="54"/>
      <c r="GN1597" s="54"/>
      <c r="GO1597" s="54"/>
      <c r="GP1597" s="54"/>
      <c r="GQ1597" s="54"/>
      <c r="GR1597" s="54"/>
      <c r="GS1597" s="54"/>
      <c r="GT1597" s="54"/>
      <c r="GU1597" s="54"/>
      <c r="GV1597" s="54"/>
      <c r="GW1597" s="54"/>
      <c r="GX1597" s="54"/>
      <c r="GY1597" s="54"/>
      <c r="GZ1597" s="54"/>
      <c r="HA1597" s="54"/>
      <c r="HB1597" s="54"/>
      <c r="HC1597" s="54"/>
      <c r="HD1597" s="54"/>
      <c r="HE1597" s="54"/>
      <c r="HF1597" s="54"/>
      <c r="HG1597" s="54"/>
      <c r="HH1597" s="54"/>
      <c r="HI1597" s="54"/>
      <c r="HJ1597" s="54"/>
      <c r="HK1597" s="54"/>
      <c r="HL1597" s="54"/>
      <c r="HM1597" s="54"/>
      <c r="HN1597" s="54"/>
      <c r="HO1597" s="54"/>
      <c r="HP1597" s="54"/>
      <c r="HQ1597" s="54"/>
      <c r="HR1597" s="54"/>
      <c r="HS1597" s="54"/>
      <c r="HT1597" s="54"/>
      <c r="HU1597" s="54"/>
      <c r="HV1597" s="54"/>
      <c r="HW1597" s="54"/>
      <c r="HX1597" s="54"/>
      <c r="HY1597" s="54"/>
      <c r="HZ1597" s="54"/>
      <c r="IA1597" s="54"/>
      <c r="IB1597" s="54"/>
      <c r="IC1597" s="54"/>
      <c r="ID1597" s="54"/>
      <c r="IE1597" s="54"/>
      <c r="IF1597" s="54"/>
      <c r="IG1597" s="54"/>
      <c r="IH1597" s="54"/>
      <c r="II1597" s="54"/>
      <c r="IJ1597" s="54"/>
      <c r="IK1597" s="54"/>
      <c r="IL1597" s="54"/>
      <c r="IM1597" s="54"/>
      <c r="IN1597" s="54"/>
      <c r="IO1597" s="54"/>
      <c r="IP1597" s="54"/>
      <c r="IQ1597" s="54"/>
      <c r="IR1597" s="54"/>
      <c r="IS1597" s="54"/>
      <c r="IT1597" s="54"/>
      <c r="IU1597" s="54"/>
      <c r="IV1597" s="54"/>
      <c r="IW1597" s="54"/>
      <c r="IX1597" s="54"/>
      <c r="IY1597" s="54"/>
      <c r="IZ1597" s="54"/>
      <c r="JA1597" s="16"/>
      <c r="JB1597" s="16"/>
      <c r="JC1597" s="16"/>
      <c r="JD1597" s="16"/>
    </row>
    <row r="1598" spans="1:264" s="6" customFormat="1" x14ac:dyDescent="0.25">
      <c r="A1598" s="55">
        <v>1594</v>
      </c>
      <c r="B1598" s="56">
        <f>ESTUDIANTES!B1598</f>
        <v>0</v>
      </c>
      <c r="C1598" s="56">
        <f>ESTUDIANTES!C1598</f>
        <v>0</v>
      </c>
      <c r="D1598" s="97">
        <f>ESTUDIANTES!D1598</f>
        <v>0</v>
      </c>
      <c r="E1598" s="97"/>
      <c r="F1598" s="97"/>
      <c r="G1598" s="97"/>
      <c r="H1598" s="57">
        <f>ESTUDIANTES!H1598</f>
        <v>0</v>
      </c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  <c r="AL1598" s="54"/>
      <c r="AM1598" s="54"/>
      <c r="AN1598" s="54"/>
      <c r="AO1598" s="54"/>
      <c r="AP1598" s="54"/>
      <c r="AQ1598" s="54"/>
      <c r="AR1598" s="54"/>
      <c r="AS1598" s="54"/>
      <c r="AT1598" s="54"/>
      <c r="AU1598" s="54"/>
      <c r="AV1598" s="54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  <c r="BM1598" s="54"/>
      <c r="BN1598" s="54"/>
      <c r="BO1598" s="54"/>
      <c r="BP1598" s="54"/>
      <c r="BQ1598" s="54"/>
      <c r="BR1598" s="54"/>
      <c r="BS1598" s="54"/>
      <c r="BT1598" s="54"/>
      <c r="BU1598" s="54"/>
      <c r="BV1598" s="54"/>
      <c r="BW1598" s="54"/>
      <c r="BX1598" s="54"/>
      <c r="BY1598" s="54"/>
      <c r="BZ1598" s="54"/>
      <c r="CA1598" s="54"/>
      <c r="CB1598" s="54"/>
      <c r="CC1598" s="54"/>
      <c r="CD1598" s="54"/>
      <c r="CE1598" s="54"/>
      <c r="CF1598" s="54"/>
      <c r="CG1598" s="54"/>
      <c r="CH1598" s="54"/>
      <c r="CI1598" s="54"/>
      <c r="CJ1598" s="54"/>
      <c r="CK1598" s="54"/>
      <c r="CL1598" s="54"/>
      <c r="CM1598" s="54"/>
      <c r="CN1598" s="54"/>
      <c r="CO1598" s="54"/>
      <c r="CP1598" s="54"/>
      <c r="CQ1598" s="54"/>
      <c r="CR1598" s="54"/>
      <c r="CS1598" s="54"/>
      <c r="CT1598" s="54"/>
      <c r="CU1598" s="54"/>
      <c r="CV1598" s="54"/>
      <c r="CW1598" s="54"/>
      <c r="CX1598" s="54"/>
      <c r="CY1598" s="54"/>
      <c r="CZ1598" s="54"/>
      <c r="DA1598" s="54"/>
      <c r="DB1598" s="54"/>
      <c r="DC1598" s="54"/>
      <c r="DD1598" s="54"/>
      <c r="DE1598" s="54"/>
      <c r="DF1598" s="54"/>
      <c r="DG1598" s="54"/>
      <c r="DH1598" s="54"/>
      <c r="DI1598" s="54"/>
      <c r="DJ1598" s="54"/>
      <c r="DK1598" s="54"/>
      <c r="DL1598" s="54"/>
      <c r="DM1598" s="54"/>
      <c r="DN1598" s="54"/>
      <c r="DO1598" s="54"/>
      <c r="DP1598" s="54"/>
      <c r="DQ1598" s="54"/>
      <c r="DR1598" s="54"/>
      <c r="DS1598" s="54"/>
      <c r="DT1598" s="54"/>
      <c r="DU1598" s="54"/>
      <c r="DV1598" s="54"/>
      <c r="DW1598" s="54"/>
      <c r="DX1598" s="54"/>
      <c r="DY1598" s="54"/>
      <c r="DZ1598" s="54"/>
      <c r="EA1598" s="54"/>
      <c r="EB1598" s="54"/>
      <c r="EC1598" s="54"/>
      <c r="ED1598" s="54"/>
      <c r="EE1598" s="54"/>
      <c r="EF1598" s="54"/>
      <c r="EG1598" s="54"/>
      <c r="EH1598" s="54"/>
      <c r="EI1598" s="54"/>
      <c r="EJ1598" s="54"/>
      <c r="EK1598" s="54"/>
      <c r="EL1598" s="54"/>
      <c r="EM1598" s="54"/>
      <c r="EN1598" s="54"/>
      <c r="EO1598" s="54"/>
      <c r="EP1598" s="54"/>
      <c r="EQ1598" s="54"/>
      <c r="ER1598" s="54"/>
      <c r="ES1598" s="54"/>
      <c r="ET1598" s="54"/>
      <c r="EU1598" s="54"/>
      <c r="EV1598" s="54"/>
      <c r="EW1598" s="54"/>
      <c r="EX1598" s="54"/>
      <c r="EY1598" s="54"/>
      <c r="EZ1598" s="54"/>
      <c r="FA1598" s="54"/>
      <c r="FB1598" s="54"/>
      <c r="FC1598" s="54"/>
      <c r="FD1598" s="54"/>
      <c r="FE1598" s="54"/>
      <c r="FF1598" s="54"/>
      <c r="FG1598" s="54"/>
      <c r="FH1598" s="54"/>
      <c r="FI1598" s="54"/>
      <c r="FJ1598" s="54"/>
      <c r="FK1598" s="54"/>
      <c r="FL1598" s="54"/>
      <c r="FM1598" s="54"/>
      <c r="FN1598" s="54"/>
      <c r="FO1598" s="54"/>
      <c r="FP1598" s="54"/>
      <c r="FQ1598" s="54"/>
      <c r="FR1598" s="54"/>
      <c r="FS1598" s="54"/>
      <c r="FT1598" s="54"/>
      <c r="FU1598" s="54"/>
      <c r="FV1598" s="54"/>
      <c r="FW1598" s="54"/>
      <c r="FX1598" s="54"/>
      <c r="FY1598" s="54"/>
      <c r="FZ1598" s="54"/>
      <c r="GA1598" s="54"/>
      <c r="GB1598" s="54"/>
      <c r="GC1598" s="54"/>
      <c r="GD1598" s="54"/>
      <c r="GE1598" s="54"/>
      <c r="GF1598" s="54"/>
      <c r="GG1598" s="54"/>
      <c r="GH1598" s="54"/>
      <c r="GI1598" s="54"/>
      <c r="GJ1598" s="54"/>
      <c r="GK1598" s="54"/>
      <c r="GL1598" s="54"/>
      <c r="GM1598" s="54"/>
      <c r="GN1598" s="54"/>
      <c r="GO1598" s="54"/>
      <c r="GP1598" s="54"/>
      <c r="GQ1598" s="54"/>
      <c r="GR1598" s="54"/>
      <c r="GS1598" s="54"/>
      <c r="GT1598" s="54"/>
      <c r="GU1598" s="54"/>
      <c r="GV1598" s="54"/>
      <c r="GW1598" s="54"/>
      <c r="GX1598" s="54"/>
      <c r="GY1598" s="54"/>
      <c r="GZ1598" s="54"/>
      <c r="HA1598" s="54"/>
      <c r="HB1598" s="54"/>
      <c r="HC1598" s="54"/>
      <c r="HD1598" s="54"/>
      <c r="HE1598" s="54"/>
      <c r="HF1598" s="54"/>
      <c r="HG1598" s="54"/>
      <c r="HH1598" s="54"/>
      <c r="HI1598" s="54"/>
      <c r="HJ1598" s="54"/>
      <c r="HK1598" s="54"/>
      <c r="HL1598" s="54"/>
      <c r="HM1598" s="54"/>
      <c r="HN1598" s="54"/>
      <c r="HO1598" s="54"/>
      <c r="HP1598" s="54"/>
      <c r="HQ1598" s="54"/>
      <c r="HR1598" s="54"/>
      <c r="HS1598" s="54"/>
      <c r="HT1598" s="54"/>
      <c r="HU1598" s="54"/>
      <c r="HV1598" s="54"/>
      <c r="HW1598" s="54"/>
      <c r="HX1598" s="54"/>
      <c r="HY1598" s="54"/>
      <c r="HZ1598" s="54"/>
      <c r="IA1598" s="54"/>
      <c r="IB1598" s="54"/>
      <c r="IC1598" s="54"/>
      <c r="ID1598" s="54"/>
      <c r="IE1598" s="54"/>
      <c r="IF1598" s="54"/>
      <c r="IG1598" s="54"/>
      <c r="IH1598" s="54"/>
      <c r="II1598" s="54"/>
      <c r="IJ1598" s="54"/>
      <c r="IK1598" s="54"/>
      <c r="IL1598" s="54"/>
      <c r="IM1598" s="54"/>
      <c r="IN1598" s="54"/>
      <c r="IO1598" s="54"/>
      <c r="IP1598" s="54"/>
      <c r="IQ1598" s="54"/>
      <c r="IR1598" s="54"/>
      <c r="IS1598" s="54"/>
      <c r="IT1598" s="54"/>
      <c r="IU1598" s="54"/>
      <c r="IV1598" s="54"/>
      <c r="IW1598" s="54"/>
      <c r="IX1598" s="54"/>
      <c r="IY1598" s="54"/>
      <c r="IZ1598" s="54"/>
      <c r="JA1598" s="16"/>
      <c r="JB1598" s="16"/>
      <c r="JC1598" s="16"/>
      <c r="JD1598" s="16"/>
    </row>
    <row r="1599" spans="1:264" s="6" customFormat="1" x14ac:dyDescent="0.25">
      <c r="A1599" s="55">
        <v>1595</v>
      </c>
      <c r="B1599" s="56">
        <f>ESTUDIANTES!B1599</f>
        <v>0</v>
      </c>
      <c r="C1599" s="56">
        <f>ESTUDIANTES!C1599</f>
        <v>0</v>
      </c>
      <c r="D1599" s="97">
        <f>ESTUDIANTES!D1599</f>
        <v>0</v>
      </c>
      <c r="E1599" s="97"/>
      <c r="F1599" s="97"/>
      <c r="G1599" s="97"/>
      <c r="H1599" s="57">
        <f>ESTUDIANTES!H1599</f>
        <v>0</v>
      </c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  <c r="AL1599" s="54"/>
      <c r="AM1599" s="54"/>
      <c r="AN1599" s="54"/>
      <c r="AO1599" s="54"/>
      <c r="AP1599" s="54"/>
      <c r="AQ1599" s="54"/>
      <c r="AR1599" s="54"/>
      <c r="AS1599" s="54"/>
      <c r="AT1599" s="54"/>
      <c r="AU1599" s="54"/>
      <c r="AV1599" s="54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  <c r="BK1599" s="54"/>
      <c r="BL1599" s="54"/>
      <c r="BM1599" s="54"/>
      <c r="BN1599" s="54"/>
      <c r="BO1599" s="54"/>
      <c r="BP1599" s="54"/>
      <c r="BQ1599" s="54"/>
      <c r="BR1599" s="54"/>
      <c r="BS1599" s="54"/>
      <c r="BT1599" s="54"/>
      <c r="BU1599" s="54"/>
      <c r="BV1599" s="54"/>
      <c r="BW1599" s="54"/>
      <c r="BX1599" s="54"/>
      <c r="BY1599" s="54"/>
      <c r="BZ1599" s="54"/>
      <c r="CA1599" s="54"/>
      <c r="CB1599" s="54"/>
      <c r="CC1599" s="54"/>
      <c r="CD1599" s="54"/>
      <c r="CE1599" s="54"/>
      <c r="CF1599" s="54"/>
      <c r="CG1599" s="54"/>
      <c r="CH1599" s="54"/>
      <c r="CI1599" s="54"/>
      <c r="CJ1599" s="54"/>
      <c r="CK1599" s="54"/>
      <c r="CL1599" s="54"/>
      <c r="CM1599" s="54"/>
      <c r="CN1599" s="54"/>
      <c r="CO1599" s="54"/>
      <c r="CP1599" s="54"/>
      <c r="CQ1599" s="54"/>
      <c r="CR1599" s="54"/>
      <c r="CS1599" s="54"/>
      <c r="CT1599" s="54"/>
      <c r="CU1599" s="54"/>
      <c r="CV1599" s="54"/>
      <c r="CW1599" s="54"/>
      <c r="CX1599" s="54"/>
      <c r="CY1599" s="54"/>
      <c r="CZ1599" s="54"/>
      <c r="DA1599" s="54"/>
      <c r="DB1599" s="54"/>
      <c r="DC1599" s="54"/>
      <c r="DD1599" s="54"/>
      <c r="DE1599" s="54"/>
      <c r="DF1599" s="54"/>
      <c r="DG1599" s="54"/>
      <c r="DH1599" s="54"/>
      <c r="DI1599" s="54"/>
      <c r="DJ1599" s="54"/>
      <c r="DK1599" s="54"/>
      <c r="DL1599" s="54"/>
      <c r="DM1599" s="54"/>
      <c r="DN1599" s="54"/>
      <c r="DO1599" s="54"/>
      <c r="DP1599" s="54"/>
      <c r="DQ1599" s="54"/>
      <c r="DR1599" s="54"/>
      <c r="DS1599" s="54"/>
      <c r="DT1599" s="54"/>
      <c r="DU1599" s="54"/>
      <c r="DV1599" s="54"/>
      <c r="DW1599" s="54"/>
      <c r="DX1599" s="54"/>
      <c r="DY1599" s="54"/>
      <c r="DZ1599" s="54"/>
      <c r="EA1599" s="54"/>
      <c r="EB1599" s="54"/>
      <c r="EC1599" s="54"/>
      <c r="ED1599" s="54"/>
      <c r="EE1599" s="54"/>
      <c r="EF1599" s="54"/>
      <c r="EG1599" s="54"/>
      <c r="EH1599" s="54"/>
      <c r="EI1599" s="54"/>
      <c r="EJ1599" s="54"/>
      <c r="EK1599" s="54"/>
      <c r="EL1599" s="54"/>
      <c r="EM1599" s="54"/>
      <c r="EN1599" s="54"/>
      <c r="EO1599" s="54"/>
      <c r="EP1599" s="54"/>
      <c r="EQ1599" s="54"/>
      <c r="ER1599" s="54"/>
      <c r="ES1599" s="54"/>
      <c r="ET1599" s="54"/>
      <c r="EU1599" s="54"/>
      <c r="EV1599" s="54"/>
      <c r="EW1599" s="54"/>
      <c r="EX1599" s="54"/>
      <c r="EY1599" s="54"/>
      <c r="EZ1599" s="54"/>
      <c r="FA1599" s="54"/>
      <c r="FB1599" s="54"/>
      <c r="FC1599" s="54"/>
      <c r="FD1599" s="54"/>
      <c r="FE1599" s="54"/>
      <c r="FF1599" s="54"/>
      <c r="FG1599" s="54"/>
      <c r="FH1599" s="54"/>
      <c r="FI1599" s="54"/>
      <c r="FJ1599" s="54"/>
      <c r="FK1599" s="54"/>
      <c r="FL1599" s="54"/>
      <c r="FM1599" s="54"/>
      <c r="FN1599" s="54"/>
      <c r="FO1599" s="54"/>
      <c r="FP1599" s="54"/>
      <c r="FQ1599" s="54"/>
      <c r="FR1599" s="54"/>
      <c r="FS1599" s="54"/>
      <c r="FT1599" s="54"/>
      <c r="FU1599" s="54"/>
      <c r="FV1599" s="54"/>
      <c r="FW1599" s="54"/>
      <c r="FX1599" s="54"/>
      <c r="FY1599" s="54"/>
      <c r="FZ1599" s="54"/>
      <c r="GA1599" s="54"/>
      <c r="GB1599" s="54"/>
      <c r="GC1599" s="54"/>
      <c r="GD1599" s="54"/>
      <c r="GE1599" s="54"/>
      <c r="GF1599" s="54"/>
      <c r="GG1599" s="54"/>
      <c r="GH1599" s="54"/>
      <c r="GI1599" s="54"/>
      <c r="GJ1599" s="54"/>
      <c r="GK1599" s="54"/>
      <c r="GL1599" s="54"/>
      <c r="GM1599" s="54"/>
      <c r="GN1599" s="54"/>
      <c r="GO1599" s="54"/>
      <c r="GP1599" s="54"/>
      <c r="GQ1599" s="54"/>
      <c r="GR1599" s="54"/>
      <c r="GS1599" s="54"/>
      <c r="GT1599" s="54"/>
      <c r="GU1599" s="54"/>
      <c r="GV1599" s="54"/>
      <c r="GW1599" s="54"/>
      <c r="GX1599" s="54"/>
      <c r="GY1599" s="54"/>
      <c r="GZ1599" s="54"/>
      <c r="HA1599" s="54"/>
      <c r="HB1599" s="54"/>
      <c r="HC1599" s="54"/>
      <c r="HD1599" s="54"/>
      <c r="HE1599" s="54"/>
      <c r="HF1599" s="54"/>
      <c r="HG1599" s="54"/>
      <c r="HH1599" s="54"/>
      <c r="HI1599" s="54"/>
      <c r="HJ1599" s="54"/>
      <c r="HK1599" s="54"/>
      <c r="HL1599" s="54"/>
      <c r="HM1599" s="54"/>
      <c r="HN1599" s="54"/>
      <c r="HO1599" s="54"/>
      <c r="HP1599" s="54"/>
      <c r="HQ1599" s="54"/>
      <c r="HR1599" s="54"/>
      <c r="HS1599" s="54"/>
      <c r="HT1599" s="54"/>
      <c r="HU1599" s="54"/>
      <c r="HV1599" s="54"/>
      <c r="HW1599" s="54"/>
      <c r="HX1599" s="54"/>
      <c r="HY1599" s="54"/>
      <c r="HZ1599" s="54"/>
      <c r="IA1599" s="54"/>
      <c r="IB1599" s="54"/>
      <c r="IC1599" s="54"/>
      <c r="ID1599" s="54"/>
      <c r="IE1599" s="54"/>
      <c r="IF1599" s="54"/>
      <c r="IG1599" s="54"/>
      <c r="IH1599" s="54"/>
      <c r="II1599" s="54"/>
      <c r="IJ1599" s="54"/>
      <c r="IK1599" s="54"/>
      <c r="IL1599" s="54"/>
      <c r="IM1599" s="54"/>
      <c r="IN1599" s="54"/>
      <c r="IO1599" s="54"/>
      <c r="IP1599" s="54"/>
      <c r="IQ1599" s="54"/>
      <c r="IR1599" s="54"/>
      <c r="IS1599" s="54"/>
      <c r="IT1599" s="54"/>
      <c r="IU1599" s="54"/>
      <c r="IV1599" s="54"/>
      <c r="IW1599" s="54"/>
      <c r="IX1599" s="54"/>
      <c r="IY1599" s="54"/>
      <c r="IZ1599" s="54"/>
      <c r="JA1599" s="16"/>
      <c r="JB1599" s="16"/>
      <c r="JC1599" s="16"/>
      <c r="JD1599" s="16"/>
    </row>
    <row r="1600" spans="1:264" s="6" customFormat="1" x14ac:dyDescent="0.25">
      <c r="A1600" s="55">
        <v>1596</v>
      </c>
      <c r="B1600" s="56">
        <f>ESTUDIANTES!B1600</f>
        <v>0</v>
      </c>
      <c r="C1600" s="56">
        <f>ESTUDIANTES!C1600</f>
        <v>0</v>
      </c>
      <c r="D1600" s="97">
        <f>ESTUDIANTES!D1600</f>
        <v>0</v>
      </c>
      <c r="E1600" s="97"/>
      <c r="F1600" s="97"/>
      <c r="G1600" s="97"/>
      <c r="H1600" s="57">
        <f>ESTUDIANTES!H1600</f>
        <v>0</v>
      </c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  <c r="AL1600" s="54"/>
      <c r="AM1600" s="54"/>
      <c r="AN1600" s="54"/>
      <c r="AO1600" s="54"/>
      <c r="AP1600" s="54"/>
      <c r="AQ1600" s="54"/>
      <c r="AR1600" s="54"/>
      <c r="AS1600" s="54"/>
      <c r="AT1600" s="54"/>
      <c r="AU1600" s="54"/>
      <c r="AV1600" s="54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  <c r="BM1600" s="54"/>
      <c r="BN1600" s="54"/>
      <c r="BO1600" s="54"/>
      <c r="BP1600" s="54"/>
      <c r="BQ1600" s="54"/>
      <c r="BR1600" s="54"/>
      <c r="BS1600" s="54"/>
      <c r="BT1600" s="54"/>
      <c r="BU1600" s="54"/>
      <c r="BV1600" s="54"/>
      <c r="BW1600" s="54"/>
      <c r="BX1600" s="54"/>
      <c r="BY1600" s="54"/>
      <c r="BZ1600" s="54"/>
      <c r="CA1600" s="54"/>
      <c r="CB1600" s="54"/>
      <c r="CC1600" s="54"/>
      <c r="CD1600" s="54"/>
      <c r="CE1600" s="54"/>
      <c r="CF1600" s="54"/>
      <c r="CG1600" s="54"/>
      <c r="CH1600" s="54"/>
      <c r="CI1600" s="54"/>
      <c r="CJ1600" s="54"/>
      <c r="CK1600" s="54"/>
      <c r="CL1600" s="54"/>
      <c r="CM1600" s="54"/>
      <c r="CN1600" s="54"/>
      <c r="CO1600" s="54"/>
      <c r="CP1600" s="54"/>
      <c r="CQ1600" s="54"/>
      <c r="CR1600" s="54"/>
      <c r="CS1600" s="54"/>
      <c r="CT1600" s="54"/>
      <c r="CU1600" s="54"/>
      <c r="CV1600" s="54"/>
      <c r="CW1600" s="54"/>
      <c r="CX1600" s="54"/>
      <c r="CY1600" s="54"/>
      <c r="CZ1600" s="54"/>
      <c r="DA1600" s="54"/>
      <c r="DB1600" s="54"/>
      <c r="DC1600" s="54"/>
      <c r="DD1600" s="54"/>
      <c r="DE1600" s="54"/>
      <c r="DF1600" s="54"/>
      <c r="DG1600" s="54"/>
      <c r="DH1600" s="54"/>
      <c r="DI1600" s="54"/>
      <c r="DJ1600" s="54"/>
      <c r="DK1600" s="54"/>
      <c r="DL1600" s="54"/>
      <c r="DM1600" s="54"/>
      <c r="DN1600" s="54"/>
      <c r="DO1600" s="54"/>
      <c r="DP1600" s="54"/>
      <c r="DQ1600" s="54"/>
      <c r="DR1600" s="54"/>
      <c r="DS1600" s="54"/>
      <c r="DT1600" s="54"/>
      <c r="DU1600" s="54"/>
      <c r="DV1600" s="54"/>
      <c r="DW1600" s="54"/>
      <c r="DX1600" s="54"/>
      <c r="DY1600" s="54"/>
      <c r="DZ1600" s="54"/>
      <c r="EA1600" s="54"/>
      <c r="EB1600" s="54"/>
      <c r="EC1600" s="54"/>
      <c r="ED1600" s="54"/>
      <c r="EE1600" s="54"/>
      <c r="EF1600" s="54"/>
      <c r="EG1600" s="54"/>
      <c r="EH1600" s="54"/>
      <c r="EI1600" s="54"/>
      <c r="EJ1600" s="54"/>
      <c r="EK1600" s="54"/>
      <c r="EL1600" s="54"/>
      <c r="EM1600" s="54"/>
      <c r="EN1600" s="54"/>
      <c r="EO1600" s="54"/>
      <c r="EP1600" s="54"/>
      <c r="EQ1600" s="54"/>
      <c r="ER1600" s="54"/>
      <c r="ES1600" s="54"/>
      <c r="ET1600" s="54"/>
      <c r="EU1600" s="54"/>
      <c r="EV1600" s="54"/>
      <c r="EW1600" s="54"/>
      <c r="EX1600" s="54"/>
      <c r="EY1600" s="54"/>
      <c r="EZ1600" s="54"/>
      <c r="FA1600" s="54"/>
      <c r="FB1600" s="54"/>
      <c r="FC1600" s="54"/>
      <c r="FD1600" s="54"/>
      <c r="FE1600" s="54"/>
      <c r="FF1600" s="54"/>
      <c r="FG1600" s="54"/>
      <c r="FH1600" s="54"/>
      <c r="FI1600" s="54"/>
      <c r="FJ1600" s="54"/>
      <c r="FK1600" s="54"/>
      <c r="FL1600" s="54"/>
      <c r="FM1600" s="54"/>
      <c r="FN1600" s="54"/>
      <c r="FO1600" s="54"/>
      <c r="FP1600" s="54"/>
      <c r="FQ1600" s="54"/>
      <c r="FR1600" s="54"/>
      <c r="FS1600" s="54"/>
      <c r="FT1600" s="54"/>
      <c r="FU1600" s="54"/>
      <c r="FV1600" s="54"/>
      <c r="FW1600" s="54"/>
      <c r="FX1600" s="54"/>
      <c r="FY1600" s="54"/>
      <c r="FZ1600" s="54"/>
      <c r="GA1600" s="54"/>
      <c r="GB1600" s="54"/>
      <c r="GC1600" s="54"/>
      <c r="GD1600" s="54"/>
      <c r="GE1600" s="54"/>
      <c r="GF1600" s="54"/>
      <c r="GG1600" s="54"/>
      <c r="GH1600" s="54"/>
      <c r="GI1600" s="54"/>
      <c r="GJ1600" s="54"/>
      <c r="GK1600" s="54"/>
      <c r="GL1600" s="54"/>
      <c r="GM1600" s="54"/>
      <c r="GN1600" s="54"/>
      <c r="GO1600" s="54"/>
      <c r="GP1600" s="54"/>
      <c r="GQ1600" s="54"/>
      <c r="GR1600" s="54"/>
      <c r="GS1600" s="54"/>
      <c r="GT1600" s="54"/>
      <c r="GU1600" s="54"/>
      <c r="GV1600" s="54"/>
      <c r="GW1600" s="54"/>
      <c r="GX1600" s="54"/>
      <c r="GY1600" s="54"/>
      <c r="GZ1600" s="54"/>
      <c r="HA1600" s="54"/>
      <c r="HB1600" s="54"/>
      <c r="HC1600" s="54"/>
      <c r="HD1600" s="54"/>
      <c r="HE1600" s="54"/>
      <c r="HF1600" s="54"/>
      <c r="HG1600" s="54"/>
      <c r="HH1600" s="54"/>
      <c r="HI1600" s="54"/>
      <c r="HJ1600" s="54"/>
      <c r="HK1600" s="54"/>
      <c r="HL1600" s="54"/>
      <c r="HM1600" s="54"/>
      <c r="HN1600" s="54"/>
      <c r="HO1600" s="54"/>
      <c r="HP1600" s="54"/>
      <c r="HQ1600" s="54"/>
      <c r="HR1600" s="54"/>
      <c r="HS1600" s="54"/>
      <c r="HT1600" s="54"/>
      <c r="HU1600" s="54"/>
      <c r="HV1600" s="54"/>
      <c r="HW1600" s="54"/>
      <c r="HX1600" s="54"/>
      <c r="HY1600" s="54"/>
      <c r="HZ1600" s="54"/>
      <c r="IA1600" s="54"/>
      <c r="IB1600" s="54"/>
      <c r="IC1600" s="54"/>
      <c r="ID1600" s="54"/>
      <c r="IE1600" s="54"/>
      <c r="IF1600" s="54"/>
      <c r="IG1600" s="54"/>
      <c r="IH1600" s="54"/>
      <c r="II1600" s="54"/>
      <c r="IJ1600" s="54"/>
      <c r="IK1600" s="54"/>
      <c r="IL1600" s="54"/>
      <c r="IM1600" s="54"/>
      <c r="IN1600" s="54"/>
      <c r="IO1600" s="54"/>
      <c r="IP1600" s="54"/>
      <c r="IQ1600" s="54"/>
      <c r="IR1600" s="54"/>
      <c r="IS1600" s="54"/>
      <c r="IT1600" s="54"/>
      <c r="IU1600" s="54"/>
      <c r="IV1600" s="54"/>
      <c r="IW1600" s="54"/>
      <c r="IX1600" s="54"/>
      <c r="IY1600" s="54"/>
      <c r="IZ1600" s="54"/>
      <c r="JA1600" s="16"/>
      <c r="JB1600" s="16"/>
      <c r="JC1600" s="16"/>
      <c r="JD1600" s="16"/>
    </row>
    <row r="1601" spans="1:264" s="6" customFormat="1" x14ac:dyDescent="0.25">
      <c r="A1601" s="55">
        <v>1597</v>
      </c>
      <c r="B1601" s="56">
        <f>ESTUDIANTES!B1601</f>
        <v>0</v>
      </c>
      <c r="C1601" s="56">
        <f>ESTUDIANTES!C1601</f>
        <v>0</v>
      </c>
      <c r="D1601" s="97">
        <f>ESTUDIANTES!D1601</f>
        <v>0</v>
      </c>
      <c r="E1601" s="97"/>
      <c r="F1601" s="97"/>
      <c r="G1601" s="97"/>
      <c r="H1601" s="57">
        <f>ESTUDIANTES!H1601</f>
        <v>0</v>
      </c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  <c r="AL1601" s="54"/>
      <c r="AM1601" s="54"/>
      <c r="AN1601" s="54"/>
      <c r="AO1601" s="54"/>
      <c r="AP1601" s="54"/>
      <c r="AQ1601" s="54"/>
      <c r="AR1601" s="54"/>
      <c r="AS1601" s="54"/>
      <c r="AT1601" s="54"/>
      <c r="AU1601" s="54"/>
      <c r="AV1601" s="54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  <c r="BM1601" s="54"/>
      <c r="BN1601" s="54"/>
      <c r="BO1601" s="54"/>
      <c r="BP1601" s="54"/>
      <c r="BQ1601" s="54"/>
      <c r="BR1601" s="54"/>
      <c r="BS1601" s="54"/>
      <c r="BT1601" s="54"/>
      <c r="BU1601" s="54"/>
      <c r="BV1601" s="54"/>
      <c r="BW1601" s="54"/>
      <c r="BX1601" s="54"/>
      <c r="BY1601" s="54"/>
      <c r="BZ1601" s="54"/>
      <c r="CA1601" s="54"/>
      <c r="CB1601" s="54"/>
      <c r="CC1601" s="54"/>
      <c r="CD1601" s="54"/>
      <c r="CE1601" s="54"/>
      <c r="CF1601" s="54"/>
      <c r="CG1601" s="54"/>
      <c r="CH1601" s="54"/>
      <c r="CI1601" s="54"/>
      <c r="CJ1601" s="54"/>
      <c r="CK1601" s="54"/>
      <c r="CL1601" s="54"/>
      <c r="CM1601" s="54"/>
      <c r="CN1601" s="54"/>
      <c r="CO1601" s="54"/>
      <c r="CP1601" s="54"/>
      <c r="CQ1601" s="54"/>
      <c r="CR1601" s="54"/>
      <c r="CS1601" s="54"/>
      <c r="CT1601" s="54"/>
      <c r="CU1601" s="54"/>
      <c r="CV1601" s="54"/>
      <c r="CW1601" s="54"/>
      <c r="CX1601" s="54"/>
      <c r="CY1601" s="54"/>
      <c r="CZ1601" s="54"/>
      <c r="DA1601" s="54"/>
      <c r="DB1601" s="54"/>
      <c r="DC1601" s="54"/>
      <c r="DD1601" s="54"/>
      <c r="DE1601" s="54"/>
      <c r="DF1601" s="54"/>
      <c r="DG1601" s="54"/>
      <c r="DH1601" s="54"/>
      <c r="DI1601" s="54"/>
      <c r="DJ1601" s="54"/>
      <c r="DK1601" s="54"/>
      <c r="DL1601" s="54"/>
      <c r="DM1601" s="54"/>
      <c r="DN1601" s="54"/>
      <c r="DO1601" s="54"/>
      <c r="DP1601" s="54"/>
      <c r="DQ1601" s="54"/>
      <c r="DR1601" s="54"/>
      <c r="DS1601" s="54"/>
      <c r="DT1601" s="54"/>
      <c r="DU1601" s="54"/>
      <c r="DV1601" s="54"/>
      <c r="DW1601" s="54"/>
      <c r="DX1601" s="54"/>
      <c r="DY1601" s="54"/>
      <c r="DZ1601" s="54"/>
      <c r="EA1601" s="54"/>
      <c r="EB1601" s="54"/>
      <c r="EC1601" s="54"/>
      <c r="ED1601" s="54"/>
      <c r="EE1601" s="54"/>
      <c r="EF1601" s="54"/>
      <c r="EG1601" s="54"/>
      <c r="EH1601" s="54"/>
      <c r="EI1601" s="54"/>
      <c r="EJ1601" s="54"/>
      <c r="EK1601" s="54"/>
      <c r="EL1601" s="54"/>
      <c r="EM1601" s="54"/>
      <c r="EN1601" s="54"/>
      <c r="EO1601" s="54"/>
      <c r="EP1601" s="54"/>
      <c r="EQ1601" s="54"/>
      <c r="ER1601" s="54"/>
      <c r="ES1601" s="54"/>
      <c r="ET1601" s="54"/>
      <c r="EU1601" s="54"/>
      <c r="EV1601" s="54"/>
      <c r="EW1601" s="54"/>
      <c r="EX1601" s="54"/>
      <c r="EY1601" s="54"/>
      <c r="EZ1601" s="54"/>
      <c r="FA1601" s="54"/>
      <c r="FB1601" s="54"/>
      <c r="FC1601" s="54"/>
      <c r="FD1601" s="54"/>
      <c r="FE1601" s="54"/>
      <c r="FF1601" s="54"/>
      <c r="FG1601" s="54"/>
      <c r="FH1601" s="54"/>
      <c r="FI1601" s="54"/>
      <c r="FJ1601" s="54"/>
      <c r="FK1601" s="54"/>
      <c r="FL1601" s="54"/>
      <c r="FM1601" s="54"/>
      <c r="FN1601" s="54"/>
      <c r="FO1601" s="54"/>
      <c r="FP1601" s="54"/>
      <c r="FQ1601" s="54"/>
      <c r="FR1601" s="54"/>
      <c r="FS1601" s="54"/>
      <c r="FT1601" s="54"/>
      <c r="FU1601" s="54"/>
      <c r="FV1601" s="54"/>
      <c r="FW1601" s="54"/>
      <c r="FX1601" s="54"/>
      <c r="FY1601" s="54"/>
      <c r="FZ1601" s="54"/>
      <c r="GA1601" s="54"/>
      <c r="GB1601" s="54"/>
      <c r="GC1601" s="54"/>
      <c r="GD1601" s="54"/>
      <c r="GE1601" s="54"/>
      <c r="GF1601" s="54"/>
      <c r="GG1601" s="54"/>
      <c r="GH1601" s="54"/>
      <c r="GI1601" s="54"/>
      <c r="GJ1601" s="54"/>
      <c r="GK1601" s="54"/>
      <c r="GL1601" s="54"/>
      <c r="GM1601" s="54"/>
      <c r="GN1601" s="54"/>
      <c r="GO1601" s="54"/>
      <c r="GP1601" s="54"/>
      <c r="GQ1601" s="54"/>
      <c r="GR1601" s="54"/>
      <c r="GS1601" s="54"/>
      <c r="GT1601" s="54"/>
      <c r="GU1601" s="54"/>
      <c r="GV1601" s="54"/>
      <c r="GW1601" s="54"/>
      <c r="GX1601" s="54"/>
      <c r="GY1601" s="54"/>
      <c r="GZ1601" s="54"/>
      <c r="HA1601" s="54"/>
      <c r="HB1601" s="54"/>
      <c r="HC1601" s="54"/>
      <c r="HD1601" s="54"/>
      <c r="HE1601" s="54"/>
      <c r="HF1601" s="54"/>
      <c r="HG1601" s="54"/>
      <c r="HH1601" s="54"/>
      <c r="HI1601" s="54"/>
      <c r="HJ1601" s="54"/>
      <c r="HK1601" s="54"/>
      <c r="HL1601" s="54"/>
      <c r="HM1601" s="54"/>
      <c r="HN1601" s="54"/>
      <c r="HO1601" s="54"/>
      <c r="HP1601" s="54"/>
      <c r="HQ1601" s="54"/>
      <c r="HR1601" s="54"/>
      <c r="HS1601" s="54"/>
      <c r="HT1601" s="54"/>
      <c r="HU1601" s="54"/>
      <c r="HV1601" s="54"/>
      <c r="HW1601" s="54"/>
      <c r="HX1601" s="54"/>
      <c r="HY1601" s="54"/>
      <c r="HZ1601" s="54"/>
      <c r="IA1601" s="54"/>
      <c r="IB1601" s="54"/>
      <c r="IC1601" s="54"/>
      <c r="ID1601" s="54"/>
      <c r="IE1601" s="54"/>
      <c r="IF1601" s="54"/>
      <c r="IG1601" s="54"/>
      <c r="IH1601" s="54"/>
      <c r="II1601" s="54"/>
      <c r="IJ1601" s="54"/>
      <c r="IK1601" s="54"/>
      <c r="IL1601" s="54"/>
      <c r="IM1601" s="54"/>
      <c r="IN1601" s="54"/>
      <c r="IO1601" s="54"/>
      <c r="IP1601" s="54"/>
      <c r="IQ1601" s="54"/>
      <c r="IR1601" s="54"/>
      <c r="IS1601" s="54"/>
      <c r="IT1601" s="54"/>
      <c r="IU1601" s="54"/>
      <c r="IV1601" s="54"/>
      <c r="IW1601" s="54"/>
      <c r="IX1601" s="54"/>
      <c r="IY1601" s="54"/>
      <c r="IZ1601" s="54"/>
      <c r="JA1601" s="16"/>
      <c r="JB1601" s="16"/>
      <c r="JC1601" s="16"/>
      <c r="JD1601" s="16"/>
    </row>
    <row r="1602" spans="1:264" s="6" customFormat="1" x14ac:dyDescent="0.25">
      <c r="A1602" s="55">
        <v>1598</v>
      </c>
      <c r="B1602" s="56">
        <f>ESTUDIANTES!B1602</f>
        <v>0</v>
      </c>
      <c r="C1602" s="56">
        <f>ESTUDIANTES!C1602</f>
        <v>0</v>
      </c>
      <c r="D1602" s="97">
        <f>ESTUDIANTES!D1602</f>
        <v>0</v>
      </c>
      <c r="E1602" s="97"/>
      <c r="F1602" s="97"/>
      <c r="G1602" s="97"/>
      <c r="H1602" s="57">
        <f>ESTUDIANTES!H1602</f>
        <v>0</v>
      </c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  <c r="U1602" s="54"/>
      <c r="V1602" s="54"/>
      <c r="W1602" s="54"/>
      <c r="X1602" s="54"/>
      <c r="Y1602" s="54"/>
      <c r="Z1602" s="54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  <c r="AL1602" s="54"/>
      <c r="AM1602" s="54"/>
      <c r="AN1602" s="54"/>
      <c r="AO1602" s="54"/>
      <c r="AP1602" s="54"/>
      <c r="AQ1602" s="54"/>
      <c r="AR1602" s="54"/>
      <c r="AS1602" s="54"/>
      <c r="AT1602" s="54"/>
      <c r="AU1602" s="54"/>
      <c r="AV1602" s="54"/>
      <c r="AW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4"/>
      <c r="BI1602" s="54"/>
      <c r="BJ1602" s="54"/>
      <c r="BK1602" s="54"/>
      <c r="BL1602" s="54"/>
      <c r="BM1602" s="54"/>
      <c r="BN1602" s="54"/>
      <c r="BO1602" s="54"/>
      <c r="BP1602" s="54"/>
      <c r="BQ1602" s="54"/>
      <c r="BR1602" s="54"/>
      <c r="BS1602" s="54"/>
      <c r="BT1602" s="54"/>
      <c r="BU1602" s="54"/>
      <c r="BV1602" s="54"/>
      <c r="BW1602" s="54"/>
      <c r="BX1602" s="54"/>
      <c r="BY1602" s="54"/>
      <c r="BZ1602" s="54"/>
      <c r="CA1602" s="54"/>
      <c r="CB1602" s="54"/>
      <c r="CC1602" s="54"/>
      <c r="CD1602" s="54"/>
      <c r="CE1602" s="54"/>
      <c r="CF1602" s="54"/>
      <c r="CG1602" s="54"/>
      <c r="CH1602" s="54"/>
      <c r="CI1602" s="54"/>
      <c r="CJ1602" s="54"/>
      <c r="CK1602" s="54"/>
      <c r="CL1602" s="54"/>
      <c r="CM1602" s="54"/>
      <c r="CN1602" s="54"/>
      <c r="CO1602" s="54"/>
      <c r="CP1602" s="54"/>
      <c r="CQ1602" s="54"/>
      <c r="CR1602" s="54"/>
      <c r="CS1602" s="54"/>
      <c r="CT1602" s="54"/>
      <c r="CU1602" s="54"/>
      <c r="CV1602" s="54"/>
      <c r="CW1602" s="54"/>
      <c r="CX1602" s="54"/>
      <c r="CY1602" s="54"/>
      <c r="CZ1602" s="54"/>
      <c r="DA1602" s="54"/>
      <c r="DB1602" s="54"/>
      <c r="DC1602" s="54"/>
      <c r="DD1602" s="54"/>
      <c r="DE1602" s="54"/>
      <c r="DF1602" s="54"/>
      <c r="DG1602" s="54"/>
      <c r="DH1602" s="54"/>
      <c r="DI1602" s="54"/>
      <c r="DJ1602" s="54"/>
      <c r="DK1602" s="54"/>
      <c r="DL1602" s="54"/>
      <c r="DM1602" s="54"/>
      <c r="DN1602" s="54"/>
      <c r="DO1602" s="54"/>
      <c r="DP1602" s="54"/>
      <c r="DQ1602" s="54"/>
      <c r="DR1602" s="54"/>
      <c r="DS1602" s="54"/>
      <c r="DT1602" s="54"/>
      <c r="DU1602" s="54"/>
      <c r="DV1602" s="54"/>
      <c r="DW1602" s="54"/>
      <c r="DX1602" s="54"/>
      <c r="DY1602" s="54"/>
      <c r="DZ1602" s="54"/>
      <c r="EA1602" s="54"/>
      <c r="EB1602" s="54"/>
      <c r="EC1602" s="54"/>
      <c r="ED1602" s="54"/>
      <c r="EE1602" s="54"/>
      <c r="EF1602" s="54"/>
      <c r="EG1602" s="54"/>
      <c r="EH1602" s="54"/>
      <c r="EI1602" s="54"/>
      <c r="EJ1602" s="54"/>
      <c r="EK1602" s="54"/>
      <c r="EL1602" s="54"/>
      <c r="EM1602" s="54"/>
      <c r="EN1602" s="54"/>
      <c r="EO1602" s="54"/>
      <c r="EP1602" s="54"/>
      <c r="EQ1602" s="54"/>
      <c r="ER1602" s="54"/>
      <c r="ES1602" s="54"/>
      <c r="ET1602" s="54"/>
      <c r="EU1602" s="54"/>
      <c r="EV1602" s="54"/>
      <c r="EW1602" s="54"/>
      <c r="EX1602" s="54"/>
      <c r="EY1602" s="54"/>
      <c r="EZ1602" s="54"/>
      <c r="FA1602" s="54"/>
      <c r="FB1602" s="54"/>
      <c r="FC1602" s="54"/>
      <c r="FD1602" s="54"/>
      <c r="FE1602" s="54"/>
      <c r="FF1602" s="54"/>
      <c r="FG1602" s="54"/>
      <c r="FH1602" s="54"/>
      <c r="FI1602" s="54"/>
      <c r="FJ1602" s="54"/>
      <c r="FK1602" s="54"/>
      <c r="FL1602" s="54"/>
      <c r="FM1602" s="54"/>
      <c r="FN1602" s="54"/>
      <c r="FO1602" s="54"/>
      <c r="FP1602" s="54"/>
      <c r="FQ1602" s="54"/>
      <c r="FR1602" s="54"/>
      <c r="FS1602" s="54"/>
      <c r="FT1602" s="54"/>
      <c r="FU1602" s="54"/>
      <c r="FV1602" s="54"/>
      <c r="FW1602" s="54"/>
      <c r="FX1602" s="54"/>
      <c r="FY1602" s="54"/>
      <c r="FZ1602" s="54"/>
      <c r="GA1602" s="54"/>
      <c r="GB1602" s="54"/>
      <c r="GC1602" s="54"/>
      <c r="GD1602" s="54"/>
      <c r="GE1602" s="54"/>
      <c r="GF1602" s="54"/>
      <c r="GG1602" s="54"/>
      <c r="GH1602" s="54"/>
      <c r="GI1602" s="54"/>
      <c r="GJ1602" s="54"/>
      <c r="GK1602" s="54"/>
      <c r="GL1602" s="54"/>
      <c r="GM1602" s="54"/>
      <c r="GN1602" s="54"/>
      <c r="GO1602" s="54"/>
      <c r="GP1602" s="54"/>
      <c r="GQ1602" s="54"/>
      <c r="GR1602" s="54"/>
      <c r="GS1602" s="54"/>
      <c r="GT1602" s="54"/>
      <c r="GU1602" s="54"/>
      <c r="GV1602" s="54"/>
      <c r="GW1602" s="54"/>
      <c r="GX1602" s="54"/>
      <c r="GY1602" s="54"/>
      <c r="GZ1602" s="54"/>
      <c r="HA1602" s="54"/>
      <c r="HB1602" s="54"/>
      <c r="HC1602" s="54"/>
      <c r="HD1602" s="54"/>
      <c r="HE1602" s="54"/>
      <c r="HF1602" s="54"/>
      <c r="HG1602" s="54"/>
      <c r="HH1602" s="54"/>
      <c r="HI1602" s="54"/>
      <c r="HJ1602" s="54"/>
      <c r="HK1602" s="54"/>
      <c r="HL1602" s="54"/>
      <c r="HM1602" s="54"/>
      <c r="HN1602" s="54"/>
      <c r="HO1602" s="54"/>
      <c r="HP1602" s="54"/>
      <c r="HQ1602" s="54"/>
      <c r="HR1602" s="54"/>
      <c r="HS1602" s="54"/>
      <c r="HT1602" s="54"/>
      <c r="HU1602" s="54"/>
      <c r="HV1602" s="54"/>
      <c r="HW1602" s="54"/>
      <c r="HX1602" s="54"/>
      <c r="HY1602" s="54"/>
      <c r="HZ1602" s="54"/>
      <c r="IA1602" s="54"/>
      <c r="IB1602" s="54"/>
      <c r="IC1602" s="54"/>
      <c r="ID1602" s="54"/>
      <c r="IE1602" s="54"/>
      <c r="IF1602" s="54"/>
      <c r="IG1602" s="54"/>
      <c r="IH1602" s="54"/>
      <c r="II1602" s="54"/>
      <c r="IJ1602" s="54"/>
      <c r="IK1602" s="54"/>
      <c r="IL1602" s="54"/>
      <c r="IM1602" s="54"/>
      <c r="IN1602" s="54"/>
      <c r="IO1602" s="54"/>
      <c r="IP1602" s="54"/>
      <c r="IQ1602" s="54"/>
      <c r="IR1602" s="54"/>
      <c r="IS1602" s="54"/>
      <c r="IT1602" s="54"/>
      <c r="IU1602" s="54"/>
      <c r="IV1602" s="54"/>
      <c r="IW1602" s="54"/>
      <c r="IX1602" s="54"/>
      <c r="IY1602" s="54"/>
      <c r="IZ1602" s="54"/>
      <c r="JA1602" s="16"/>
      <c r="JB1602" s="16"/>
      <c r="JC1602" s="16"/>
      <c r="JD1602" s="16"/>
    </row>
    <row r="1603" spans="1:264" s="6" customFormat="1" x14ac:dyDescent="0.25">
      <c r="A1603" s="55">
        <v>1599</v>
      </c>
      <c r="B1603" s="56">
        <f>ESTUDIANTES!B1603</f>
        <v>0</v>
      </c>
      <c r="C1603" s="56">
        <f>ESTUDIANTES!C1603</f>
        <v>0</v>
      </c>
      <c r="D1603" s="97">
        <f>ESTUDIANTES!D1603</f>
        <v>0</v>
      </c>
      <c r="E1603" s="97"/>
      <c r="F1603" s="97"/>
      <c r="G1603" s="97"/>
      <c r="H1603" s="57">
        <f>ESTUDIANTES!H1603</f>
        <v>0</v>
      </c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  <c r="U1603" s="54"/>
      <c r="V1603" s="54"/>
      <c r="W1603" s="54"/>
      <c r="X1603" s="54"/>
      <c r="Y1603" s="54"/>
      <c r="Z1603" s="54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  <c r="AL1603" s="54"/>
      <c r="AM1603" s="54"/>
      <c r="AN1603" s="54"/>
      <c r="AO1603" s="54"/>
      <c r="AP1603" s="54"/>
      <c r="AQ1603" s="54"/>
      <c r="AR1603" s="54"/>
      <c r="AS1603" s="54"/>
      <c r="AT1603" s="54"/>
      <c r="AU1603" s="54"/>
      <c r="AV1603" s="54"/>
      <c r="AW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4"/>
      <c r="BI1603" s="54"/>
      <c r="BJ1603" s="54"/>
      <c r="BK1603" s="54"/>
      <c r="BL1603" s="54"/>
      <c r="BM1603" s="54"/>
      <c r="BN1603" s="54"/>
      <c r="BO1603" s="54"/>
      <c r="BP1603" s="54"/>
      <c r="BQ1603" s="54"/>
      <c r="BR1603" s="54"/>
      <c r="BS1603" s="54"/>
      <c r="BT1603" s="54"/>
      <c r="BU1603" s="54"/>
      <c r="BV1603" s="54"/>
      <c r="BW1603" s="54"/>
      <c r="BX1603" s="54"/>
      <c r="BY1603" s="54"/>
      <c r="BZ1603" s="54"/>
      <c r="CA1603" s="54"/>
      <c r="CB1603" s="54"/>
      <c r="CC1603" s="54"/>
      <c r="CD1603" s="54"/>
      <c r="CE1603" s="54"/>
      <c r="CF1603" s="54"/>
      <c r="CG1603" s="54"/>
      <c r="CH1603" s="54"/>
      <c r="CI1603" s="54"/>
      <c r="CJ1603" s="54"/>
      <c r="CK1603" s="54"/>
      <c r="CL1603" s="54"/>
      <c r="CM1603" s="54"/>
      <c r="CN1603" s="54"/>
      <c r="CO1603" s="54"/>
      <c r="CP1603" s="54"/>
      <c r="CQ1603" s="54"/>
      <c r="CR1603" s="54"/>
      <c r="CS1603" s="54"/>
      <c r="CT1603" s="54"/>
      <c r="CU1603" s="54"/>
      <c r="CV1603" s="54"/>
      <c r="CW1603" s="54"/>
      <c r="CX1603" s="54"/>
      <c r="CY1603" s="54"/>
      <c r="CZ1603" s="54"/>
      <c r="DA1603" s="54"/>
      <c r="DB1603" s="54"/>
      <c r="DC1603" s="54"/>
      <c r="DD1603" s="54"/>
      <c r="DE1603" s="54"/>
      <c r="DF1603" s="54"/>
      <c r="DG1603" s="54"/>
      <c r="DH1603" s="54"/>
      <c r="DI1603" s="54"/>
      <c r="DJ1603" s="54"/>
      <c r="DK1603" s="54"/>
      <c r="DL1603" s="54"/>
      <c r="DM1603" s="54"/>
      <c r="DN1603" s="54"/>
      <c r="DO1603" s="54"/>
      <c r="DP1603" s="54"/>
      <c r="DQ1603" s="54"/>
      <c r="DR1603" s="54"/>
      <c r="DS1603" s="54"/>
      <c r="DT1603" s="54"/>
      <c r="DU1603" s="54"/>
      <c r="DV1603" s="54"/>
      <c r="DW1603" s="54"/>
      <c r="DX1603" s="54"/>
      <c r="DY1603" s="54"/>
      <c r="DZ1603" s="54"/>
      <c r="EA1603" s="54"/>
      <c r="EB1603" s="54"/>
      <c r="EC1603" s="54"/>
      <c r="ED1603" s="54"/>
      <c r="EE1603" s="54"/>
      <c r="EF1603" s="54"/>
      <c r="EG1603" s="54"/>
      <c r="EH1603" s="54"/>
      <c r="EI1603" s="54"/>
      <c r="EJ1603" s="54"/>
      <c r="EK1603" s="54"/>
      <c r="EL1603" s="54"/>
      <c r="EM1603" s="54"/>
      <c r="EN1603" s="54"/>
      <c r="EO1603" s="54"/>
      <c r="EP1603" s="54"/>
      <c r="EQ1603" s="54"/>
      <c r="ER1603" s="54"/>
      <c r="ES1603" s="54"/>
      <c r="ET1603" s="54"/>
      <c r="EU1603" s="54"/>
      <c r="EV1603" s="54"/>
      <c r="EW1603" s="54"/>
      <c r="EX1603" s="54"/>
      <c r="EY1603" s="54"/>
      <c r="EZ1603" s="54"/>
      <c r="FA1603" s="54"/>
      <c r="FB1603" s="54"/>
      <c r="FC1603" s="54"/>
      <c r="FD1603" s="54"/>
      <c r="FE1603" s="54"/>
      <c r="FF1603" s="54"/>
      <c r="FG1603" s="54"/>
      <c r="FH1603" s="54"/>
      <c r="FI1603" s="54"/>
      <c r="FJ1603" s="54"/>
      <c r="FK1603" s="54"/>
      <c r="FL1603" s="54"/>
      <c r="FM1603" s="54"/>
      <c r="FN1603" s="54"/>
      <c r="FO1603" s="54"/>
      <c r="FP1603" s="54"/>
      <c r="FQ1603" s="54"/>
      <c r="FR1603" s="54"/>
      <c r="FS1603" s="54"/>
      <c r="FT1603" s="54"/>
      <c r="FU1603" s="54"/>
      <c r="FV1603" s="54"/>
      <c r="FW1603" s="54"/>
      <c r="FX1603" s="54"/>
      <c r="FY1603" s="54"/>
      <c r="FZ1603" s="54"/>
      <c r="GA1603" s="54"/>
      <c r="GB1603" s="54"/>
      <c r="GC1603" s="54"/>
      <c r="GD1603" s="54"/>
      <c r="GE1603" s="54"/>
      <c r="GF1603" s="54"/>
      <c r="GG1603" s="54"/>
      <c r="GH1603" s="54"/>
      <c r="GI1603" s="54"/>
      <c r="GJ1603" s="54"/>
      <c r="GK1603" s="54"/>
      <c r="GL1603" s="54"/>
      <c r="GM1603" s="54"/>
      <c r="GN1603" s="54"/>
      <c r="GO1603" s="54"/>
      <c r="GP1603" s="54"/>
      <c r="GQ1603" s="54"/>
      <c r="GR1603" s="54"/>
      <c r="GS1603" s="54"/>
      <c r="GT1603" s="54"/>
      <c r="GU1603" s="54"/>
      <c r="GV1603" s="54"/>
      <c r="GW1603" s="54"/>
      <c r="GX1603" s="54"/>
      <c r="GY1603" s="54"/>
      <c r="GZ1603" s="54"/>
      <c r="HA1603" s="54"/>
      <c r="HB1603" s="54"/>
      <c r="HC1603" s="54"/>
      <c r="HD1603" s="54"/>
      <c r="HE1603" s="54"/>
      <c r="HF1603" s="54"/>
      <c r="HG1603" s="54"/>
      <c r="HH1603" s="54"/>
      <c r="HI1603" s="54"/>
      <c r="HJ1603" s="54"/>
      <c r="HK1603" s="54"/>
      <c r="HL1603" s="54"/>
      <c r="HM1603" s="54"/>
      <c r="HN1603" s="54"/>
      <c r="HO1603" s="54"/>
      <c r="HP1603" s="54"/>
      <c r="HQ1603" s="54"/>
      <c r="HR1603" s="54"/>
      <c r="HS1603" s="54"/>
      <c r="HT1603" s="54"/>
      <c r="HU1603" s="54"/>
      <c r="HV1603" s="54"/>
      <c r="HW1603" s="54"/>
      <c r="HX1603" s="54"/>
      <c r="HY1603" s="54"/>
      <c r="HZ1603" s="54"/>
      <c r="IA1603" s="54"/>
      <c r="IB1603" s="54"/>
      <c r="IC1603" s="54"/>
      <c r="ID1603" s="54"/>
      <c r="IE1603" s="54"/>
      <c r="IF1603" s="54"/>
      <c r="IG1603" s="54"/>
      <c r="IH1603" s="54"/>
      <c r="II1603" s="54"/>
      <c r="IJ1603" s="54"/>
      <c r="IK1603" s="54"/>
      <c r="IL1603" s="54"/>
      <c r="IM1603" s="54"/>
      <c r="IN1603" s="54"/>
      <c r="IO1603" s="54"/>
      <c r="IP1603" s="54"/>
      <c r="IQ1603" s="54"/>
      <c r="IR1603" s="54"/>
      <c r="IS1603" s="54"/>
      <c r="IT1603" s="54"/>
      <c r="IU1603" s="54"/>
      <c r="IV1603" s="54"/>
      <c r="IW1603" s="54"/>
      <c r="IX1603" s="54"/>
      <c r="IY1603" s="54"/>
      <c r="IZ1603" s="54"/>
      <c r="JA1603" s="16"/>
      <c r="JB1603" s="16"/>
      <c r="JC1603" s="16"/>
      <c r="JD1603" s="16"/>
    </row>
    <row r="1604" spans="1:264" s="6" customFormat="1" x14ac:dyDescent="0.25">
      <c r="A1604" s="55">
        <v>1600</v>
      </c>
      <c r="B1604" s="56">
        <f>ESTUDIANTES!B1604</f>
        <v>0</v>
      </c>
      <c r="C1604" s="56">
        <f>ESTUDIANTES!C1604</f>
        <v>0</v>
      </c>
      <c r="D1604" s="97">
        <f>ESTUDIANTES!D1604</f>
        <v>0</v>
      </c>
      <c r="E1604" s="97"/>
      <c r="F1604" s="97"/>
      <c r="G1604" s="97"/>
      <c r="H1604" s="57">
        <f>ESTUDIANTES!H1604</f>
        <v>0</v>
      </c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  <c r="AL1604" s="54"/>
      <c r="AM1604" s="54"/>
      <c r="AN1604" s="54"/>
      <c r="AO1604" s="54"/>
      <c r="AP1604" s="54"/>
      <c r="AQ1604" s="54"/>
      <c r="AR1604" s="54"/>
      <c r="AS1604" s="54"/>
      <c r="AT1604" s="54"/>
      <c r="AU1604" s="54"/>
      <c r="AV1604" s="54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  <c r="BM1604" s="54"/>
      <c r="BN1604" s="54"/>
      <c r="BO1604" s="54"/>
      <c r="BP1604" s="54"/>
      <c r="BQ1604" s="54"/>
      <c r="BR1604" s="54"/>
      <c r="BS1604" s="54"/>
      <c r="BT1604" s="54"/>
      <c r="BU1604" s="54"/>
      <c r="BV1604" s="54"/>
      <c r="BW1604" s="54"/>
      <c r="BX1604" s="54"/>
      <c r="BY1604" s="54"/>
      <c r="BZ1604" s="54"/>
      <c r="CA1604" s="54"/>
      <c r="CB1604" s="54"/>
      <c r="CC1604" s="54"/>
      <c r="CD1604" s="54"/>
      <c r="CE1604" s="54"/>
      <c r="CF1604" s="54"/>
      <c r="CG1604" s="54"/>
      <c r="CH1604" s="54"/>
      <c r="CI1604" s="54"/>
      <c r="CJ1604" s="54"/>
      <c r="CK1604" s="54"/>
      <c r="CL1604" s="54"/>
      <c r="CM1604" s="54"/>
      <c r="CN1604" s="54"/>
      <c r="CO1604" s="54"/>
      <c r="CP1604" s="54"/>
      <c r="CQ1604" s="54"/>
      <c r="CR1604" s="54"/>
      <c r="CS1604" s="54"/>
      <c r="CT1604" s="54"/>
      <c r="CU1604" s="54"/>
      <c r="CV1604" s="54"/>
      <c r="CW1604" s="54"/>
      <c r="CX1604" s="54"/>
      <c r="CY1604" s="54"/>
      <c r="CZ1604" s="54"/>
      <c r="DA1604" s="54"/>
      <c r="DB1604" s="54"/>
      <c r="DC1604" s="54"/>
      <c r="DD1604" s="54"/>
      <c r="DE1604" s="54"/>
      <c r="DF1604" s="54"/>
      <c r="DG1604" s="54"/>
      <c r="DH1604" s="54"/>
      <c r="DI1604" s="54"/>
      <c r="DJ1604" s="54"/>
      <c r="DK1604" s="54"/>
      <c r="DL1604" s="54"/>
      <c r="DM1604" s="54"/>
      <c r="DN1604" s="54"/>
      <c r="DO1604" s="54"/>
      <c r="DP1604" s="54"/>
      <c r="DQ1604" s="54"/>
      <c r="DR1604" s="54"/>
      <c r="DS1604" s="54"/>
      <c r="DT1604" s="54"/>
      <c r="DU1604" s="54"/>
      <c r="DV1604" s="54"/>
      <c r="DW1604" s="54"/>
      <c r="DX1604" s="54"/>
      <c r="DY1604" s="54"/>
      <c r="DZ1604" s="54"/>
      <c r="EA1604" s="54"/>
      <c r="EB1604" s="54"/>
      <c r="EC1604" s="54"/>
      <c r="ED1604" s="54"/>
      <c r="EE1604" s="54"/>
      <c r="EF1604" s="54"/>
      <c r="EG1604" s="54"/>
      <c r="EH1604" s="54"/>
      <c r="EI1604" s="54"/>
      <c r="EJ1604" s="54"/>
      <c r="EK1604" s="54"/>
      <c r="EL1604" s="54"/>
      <c r="EM1604" s="54"/>
      <c r="EN1604" s="54"/>
      <c r="EO1604" s="54"/>
      <c r="EP1604" s="54"/>
      <c r="EQ1604" s="54"/>
      <c r="ER1604" s="54"/>
      <c r="ES1604" s="54"/>
      <c r="ET1604" s="54"/>
      <c r="EU1604" s="54"/>
      <c r="EV1604" s="54"/>
      <c r="EW1604" s="54"/>
      <c r="EX1604" s="54"/>
      <c r="EY1604" s="54"/>
      <c r="EZ1604" s="54"/>
      <c r="FA1604" s="54"/>
      <c r="FB1604" s="54"/>
      <c r="FC1604" s="54"/>
      <c r="FD1604" s="54"/>
      <c r="FE1604" s="54"/>
      <c r="FF1604" s="54"/>
      <c r="FG1604" s="54"/>
      <c r="FH1604" s="54"/>
      <c r="FI1604" s="54"/>
      <c r="FJ1604" s="54"/>
      <c r="FK1604" s="54"/>
      <c r="FL1604" s="54"/>
      <c r="FM1604" s="54"/>
      <c r="FN1604" s="54"/>
      <c r="FO1604" s="54"/>
      <c r="FP1604" s="54"/>
      <c r="FQ1604" s="54"/>
      <c r="FR1604" s="54"/>
      <c r="FS1604" s="54"/>
      <c r="FT1604" s="54"/>
      <c r="FU1604" s="54"/>
      <c r="FV1604" s="54"/>
      <c r="FW1604" s="54"/>
      <c r="FX1604" s="54"/>
      <c r="FY1604" s="54"/>
      <c r="FZ1604" s="54"/>
      <c r="GA1604" s="54"/>
      <c r="GB1604" s="54"/>
      <c r="GC1604" s="54"/>
      <c r="GD1604" s="54"/>
      <c r="GE1604" s="54"/>
      <c r="GF1604" s="54"/>
      <c r="GG1604" s="54"/>
      <c r="GH1604" s="54"/>
      <c r="GI1604" s="54"/>
      <c r="GJ1604" s="54"/>
      <c r="GK1604" s="54"/>
      <c r="GL1604" s="54"/>
      <c r="GM1604" s="54"/>
      <c r="GN1604" s="54"/>
      <c r="GO1604" s="54"/>
      <c r="GP1604" s="54"/>
      <c r="GQ1604" s="54"/>
      <c r="GR1604" s="54"/>
      <c r="GS1604" s="54"/>
      <c r="GT1604" s="54"/>
      <c r="GU1604" s="54"/>
      <c r="GV1604" s="54"/>
      <c r="GW1604" s="54"/>
      <c r="GX1604" s="54"/>
      <c r="GY1604" s="54"/>
      <c r="GZ1604" s="54"/>
      <c r="HA1604" s="54"/>
      <c r="HB1604" s="54"/>
      <c r="HC1604" s="54"/>
      <c r="HD1604" s="54"/>
      <c r="HE1604" s="54"/>
      <c r="HF1604" s="54"/>
      <c r="HG1604" s="54"/>
      <c r="HH1604" s="54"/>
      <c r="HI1604" s="54"/>
      <c r="HJ1604" s="54"/>
      <c r="HK1604" s="54"/>
      <c r="HL1604" s="54"/>
      <c r="HM1604" s="54"/>
      <c r="HN1604" s="54"/>
      <c r="HO1604" s="54"/>
      <c r="HP1604" s="54"/>
      <c r="HQ1604" s="54"/>
      <c r="HR1604" s="54"/>
      <c r="HS1604" s="54"/>
      <c r="HT1604" s="54"/>
      <c r="HU1604" s="54"/>
      <c r="HV1604" s="54"/>
      <c r="HW1604" s="54"/>
      <c r="HX1604" s="54"/>
      <c r="HY1604" s="54"/>
      <c r="HZ1604" s="54"/>
      <c r="IA1604" s="54"/>
      <c r="IB1604" s="54"/>
      <c r="IC1604" s="54"/>
      <c r="ID1604" s="54"/>
      <c r="IE1604" s="54"/>
      <c r="IF1604" s="54"/>
      <c r="IG1604" s="54"/>
      <c r="IH1604" s="54"/>
      <c r="II1604" s="54"/>
      <c r="IJ1604" s="54"/>
      <c r="IK1604" s="54"/>
      <c r="IL1604" s="54"/>
      <c r="IM1604" s="54"/>
      <c r="IN1604" s="54"/>
      <c r="IO1604" s="54"/>
      <c r="IP1604" s="54"/>
      <c r="IQ1604" s="54"/>
      <c r="IR1604" s="54"/>
      <c r="IS1604" s="54"/>
      <c r="IT1604" s="54"/>
      <c r="IU1604" s="54"/>
      <c r="IV1604" s="54"/>
      <c r="IW1604" s="54"/>
      <c r="IX1604" s="54"/>
      <c r="IY1604" s="54"/>
      <c r="IZ1604" s="54"/>
      <c r="JA1604" s="16"/>
      <c r="JB1604" s="16"/>
      <c r="JC1604" s="16"/>
      <c r="JD1604" s="16"/>
    </row>
    <row r="1605" spans="1:264" s="6" customFormat="1" x14ac:dyDescent="0.25">
      <c r="A1605" s="55">
        <v>1601</v>
      </c>
      <c r="B1605" s="56">
        <f>ESTUDIANTES!B1605</f>
        <v>0</v>
      </c>
      <c r="C1605" s="56">
        <f>ESTUDIANTES!C1605</f>
        <v>0</v>
      </c>
      <c r="D1605" s="97">
        <f>ESTUDIANTES!D1605</f>
        <v>0</v>
      </c>
      <c r="E1605" s="97"/>
      <c r="F1605" s="97"/>
      <c r="G1605" s="97"/>
      <c r="H1605" s="57">
        <f>ESTUDIANTES!H1605</f>
        <v>0</v>
      </c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  <c r="AL1605" s="54"/>
      <c r="AM1605" s="54"/>
      <c r="AN1605" s="54"/>
      <c r="AO1605" s="54"/>
      <c r="AP1605" s="54"/>
      <c r="AQ1605" s="54"/>
      <c r="AR1605" s="54"/>
      <c r="AS1605" s="54"/>
      <c r="AT1605" s="54"/>
      <c r="AU1605" s="54"/>
      <c r="AV1605" s="54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  <c r="BM1605" s="54"/>
      <c r="BN1605" s="54"/>
      <c r="BO1605" s="54"/>
      <c r="BP1605" s="54"/>
      <c r="BQ1605" s="54"/>
      <c r="BR1605" s="54"/>
      <c r="BS1605" s="54"/>
      <c r="BT1605" s="54"/>
      <c r="BU1605" s="54"/>
      <c r="BV1605" s="54"/>
      <c r="BW1605" s="54"/>
      <c r="BX1605" s="54"/>
      <c r="BY1605" s="54"/>
      <c r="BZ1605" s="54"/>
      <c r="CA1605" s="54"/>
      <c r="CB1605" s="54"/>
      <c r="CC1605" s="54"/>
      <c r="CD1605" s="54"/>
      <c r="CE1605" s="54"/>
      <c r="CF1605" s="54"/>
      <c r="CG1605" s="54"/>
      <c r="CH1605" s="54"/>
      <c r="CI1605" s="54"/>
      <c r="CJ1605" s="54"/>
      <c r="CK1605" s="54"/>
      <c r="CL1605" s="54"/>
      <c r="CM1605" s="54"/>
      <c r="CN1605" s="54"/>
      <c r="CO1605" s="54"/>
      <c r="CP1605" s="54"/>
      <c r="CQ1605" s="54"/>
      <c r="CR1605" s="54"/>
      <c r="CS1605" s="54"/>
      <c r="CT1605" s="54"/>
      <c r="CU1605" s="54"/>
      <c r="CV1605" s="54"/>
      <c r="CW1605" s="54"/>
      <c r="CX1605" s="54"/>
      <c r="CY1605" s="54"/>
      <c r="CZ1605" s="54"/>
      <c r="DA1605" s="54"/>
      <c r="DB1605" s="54"/>
      <c r="DC1605" s="54"/>
      <c r="DD1605" s="54"/>
      <c r="DE1605" s="54"/>
      <c r="DF1605" s="54"/>
      <c r="DG1605" s="54"/>
      <c r="DH1605" s="54"/>
      <c r="DI1605" s="54"/>
      <c r="DJ1605" s="54"/>
      <c r="DK1605" s="54"/>
      <c r="DL1605" s="54"/>
      <c r="DM1605" s="54"/>
      <c r="DN1605" s="54"/>
      <c r="DO1605" s="54"/>
      <c r="DP1605" s="54"/>
      <c r="DQ1605" s="54"/>
      <c r="DR1605" s="54"/>
      <c r="DS1605" s="54"/>
      <c r="DT1605" s="54"/>
      <c r="DU1605" s="54"/>
      <c r="DV1605" s="54"/>
      <c r="DW1605" s="54"/>
      <c r="DX1605" s="54"/>
      <c r="DY1605" s="54"/>
      <c r="DZ1605" s="54"/>
      <c r="EA1605" s="54"/>
      <c r="EB1605" s="54"/>
      <c r="EC1605" s="54"/>
      <c r="ED1605" s="54"/>
      <c r="EE1605" s="54"/>
      <c r="EF1605" s="54"/>
      <c r="EG1605" s="54"/>
      <c r="EH1605" s="54"/>
      <c r="EI1605" s="54"/>
      <c r="EJ1605" s="54"/>
      <c r="EK1605" s="54"/>
      <c r="EL1605" s="54"/>
      <c r="EM1605" s="54"/>
      <c r="EN1605" s="54"/>
      <c r="EO1605" s="54"/>
      <c r="EP1605" s="54"/>
      <c r="EQ1605" s="54"/>
      <c r="ER1605" s="54"/>
      <c r="ES1605" s="54"/>
      <c r="ET1605" s="54"/>
      <c r="EU1605" s="54"/>
      <c r="EV1605" s="54"/>
      <c r="EW1605" s="54"/>
      <c r="EX1605" s="54"/>
      <c r="EY1605" s="54"/>
      <c r="EZ1605" s="54"/>
      <c r="FA1605" s="54"/>
      <c r="FB1605" s="54"/>
      <c r="FC1605" s="54"/>
      <c r="FD1605" s="54"/>
      <c r="FE1605" s="54"/>
      <c r="FF1605" s="54"/>
      <c r="FG1605" s="54"/>
      <c r="FH1605" s="54"/>
      <c r="FI1605" s="54"/>
      <c r="FJ1605" s="54"/>
      <c r="FK1605" s="54"/>
      <c r="FL1605" s="54"/>
      <c r="FM1605" s="54"/>
      <c r="FN1605" s="54"/>
      <c r="FO1605" s="54"/>
      <c r="FP1605" s="54"/>
      <c r="FQ1605" s="54"/>
      <c r="FR1605" s="54"/>
      <c r="FS1605" s="54"/>
      <c r="FT1605" s="54"/>
      <c r="FU1605" s="54"/>
      <c r="FV1605" s="54"/>
      <c r="FW1605" s="54"/>
      <c r="FX1605" s="54"/>
      <c r="FY1605" s="54"/>
      <c r="FZ1605" s="54"/>
      <c r="GA1605" s="54"/>
      <c r="GB1605" s="54"/>
      <c r="GC1605" s="54"/>
      <c r="GD1605" s="54"/>
      <c r="GE1605" s="54"/>
      <c r="GF1605" s="54"/>
      <c r="GG1605" s="54"/>
      <c r="GH1605" s="54"/>
      <c r="GI1605" s="54"/>
      <c r="GJ1605" s="54"/>
      <c r="GK1605" s="54"/>
      <c r="GL1605" s="54"/>
      <c r="GM1605" s="54"/>
      <c r="GN1605" s="54"/>
      <c r="GO1605" s="54"/>
      <c r="GP1605" s="54"/>
      <c r="GQ1605" s="54"/>
      <c r="GR1605" s="54"/>
      <c r="GS1605" s="54"/>
      <c r="GT1605" s="54"/>
      <c r="GU1605" s="54"/>
      <c r="GV1605" s="54"/>
      <c r="GW1605" s="54"/>
      <c r="GX1605" s="54"/>
      <c r="GY1605" s="54"/>
      <c r="GZ1605" s="54"/>
      <c r="HA1605" s="54"/>
      <c r="HB1605" s="54"/>
      <c r="HC1605" s="54"/>
      <c r="HD1605" s="54"/>
      <c r="HE1605" s="54"/>
      <c r="HF1605" s="54"/>
      <c r="HG1605" s="54"/>
      <c r="HH1605" s="54"/>
      <c r="HI1605" s="54"/>
      <c r="HJ1605" s="54"/>
      <c r="HK1605" s="54"/>
      <c r="HL1605" s="54"/>
      <c r="HM1605" s="54"/>
      <c r="HN1605" s="54"/>
      <c r="HO1605" s="54"/>
      <c r="HP1605" s="54"/>
      <c r="HQ1605" s="54"/>
      <c r="HR1605" s="54"/>
      <c r="HS1605" s="54"/>
      <c r="HT1605" s="54"/>
      <c r="HU1605" s="54"/>
      <c r="HV1605" s="54"/>
      <c r="HW1605" s="54"/>
      <c r="HX1605" s="54"/>
      <c r="HY1605" s="54"/>
      <c r="HZ1605" s="54"/>
      <c r="IA1605" s="54"/>
      <c r="IB1605" s="54"/>
      <c r="IC1605" s="54"/>
      <c r="ID1605" s="54"/>
      <c r="IE1605" s="54"/>
      <c r="IF1605" s="54"/>
      <c r="IG1605" s="54"/>
      <c r="IH1605" s="54"/>
      <c r="II1605" s="54"/>
      <c r="IJ1605" s="54"/>
      <c r="IK1605" s="54"/>
      <c r="IL1605" s="54"/>
      <c r="IM1605" s="54"/>
      <c r="IN1605" s="54"/>
      <c r="IO1605" s="54"/>
      <c r="IP1605" s="54"/>
      <c r="IQ1605" s="54"/>
      <c r="IR1605" s="54"/>
      <c r="IS1605" s="54"/>
      <c r="IT1605" s="54"/>
      <c r="IU1605" s="54"/>
      <c r="IV1605" s="54"/>
      <c r="IW1605" s="54"/>
      <c r="IX1605" s="54"/>
      <c r="IY1605" s="54"/>
      <c r="IZ1605" s="54"/>
      <c r="JA1605" s="16"/>
      <c r="JB1605" s="16"/>
      <c r="JC1605" s="16"/>
      <c r="JD1605" s="16"/>
    </row>
    <row r="1606" spans="1:264" s="6" customFormat="1" x14ac:dyDescent="0.25">
      <c r="A1606" s="55">
        <v>1602</v>
      </c>
      <c r="B1606" s="56">
        <f>ESTUDIANTES!B1606</f>
        <v>0</v>
      </c>
      <c r="C1606" s="56">
        <f>ESTUDIANTES!C1606</f>
        <v>0</v>
      </c>
      <c r="D1606" s="97">
        <f>ESTUDIANTES!D1606</f>
        <v>0</v>
      </c>
      <c r="E1606" s="97"/>
      <c r="F1606" s="97"/>
      <c r="G1606" s="97"/>
      <c r="H1606" s="57">
        <f>ESTUDIANTES!H1606</f>
        <v>0</v>
      </c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  <c r="AL1606" s="54"/>
      <c r="AM1606" s="54"/>
      <c r="AN1606" s="54"/>
      <c r="AO1606" s="54"/>
      <c r="AP1606" s="54"/>
      <c r="AQ1606" s="54"/>
      <c r="AR1606" s="54"/>
      <c r="AS1606" s="54"/>
      <c r="AT1606" s="54"/>
      <c r="AU1606" s="54"/>
      <c r="AV1606" s="54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  <c r="BM1606" s="54"/>
      <c r="BN1606" s="54"/>
      <c r="BO1606" s="54"/>
      <c r="BP1606" s="54"/>
      <c r="BQ1606" s="54"/>
      <c r="BR1606" s="54"/>
      <c r="BS1606" s="54"/>
      <c r="BT1606" s="54"/>
      <c r="BU1606" s="54"/>
      <c r="BV1606" s="54"/>
      <c r="BW1606" s="54"/>
      <c r="BX1606" s="54"/>
      <c r="BY1606" s="54"/>
      <c r="BZ1606" s="54"/>
      <c r="CA1606" s="54"/>
      <c r="CB1606" s="54"/>
      <c r="CC1606" s="54"/>
      <c r="CD1606" s="54"/>
      <c r="CE1606" s="54"/>
      <c r="CF1606" s="54"/>
      <c r="CG1606" s="54"/>
      <c r="CH1606" s="54"/>
      <c r="CI1606" s="54"/>
      <c r="CJ1606" s="54"/>
      <c r="CK1606" s="54"/>
      <c r="CL1606" s="54"/>
      <c r="CM1606" s="54"/>
      <c r="CN1606" s="54"/>
      <c r="CO1606" s="54"/>
      <c r="CP1606" s="54"/>
      <c r="CQ1606" s="54"/>
      <c r="CR1606" s="54"/>
      <c r="CS1606" s="54"/>
      <c r="CT1606" s="54"/>
      <c r="CU1606" s="54"/>
      <c r="CV1606" s="54"/>
      <c r="CW1606" s="54"/>
      <c r="CX1606" s="54"/>
      <c r="CY1606" s="54"/>
      <c r="CZ1606" s="54"/>
      <c r="DA1606" s="54"/>
      <c r="DB1606" s="54"/>
      <c r="DC1606" s="54"/>
      <c r="DD1606" s="54"/>
      <c r="DE1606" s="54"/>
      <c r="DF1606" s="54"/>
      <c r="DG1606" s="54"/>
      <c r="DH1606" s="54"/>
      <c r="DI1606" s="54"/>
      <c r="DJ1606" s="54"/>
      <c r="DK1606" s="54"/>
      <c r="DL1606" s="54"/>
      <c r="DM1606" s="54"/>
      <c r="DN1606" s="54"/>
      <c r="DO1606" s="54"/>
      <c r="DP1606" s="54"/>
      <c r="DQ1606" s="54"/>
      <c r="DR1606" s="54"/>
      <c r="DS1606" s="54"/>
      <c r="DT1606" s="54"/>
      <c r="DU1606" s="54"/>
      <c r="DV1606" s="54"/>
      <c r="DW1606" s="54"/>
      <c r="DX1606" s="54"/>
      <c r="DY1606" s="54"/>
      <c r="DZ1606" s="54"/>
      <c r="EA1606" s="54"/>
      <c r="EB1606" s="54"/>
      <c r="EC1606" s="54"/>
      <c r="ED1606" s="54"/>
      <c r="EE1606" s="54"/>
      <c r="EF1606" s="54"/>
      <c r="EG1606" s="54"/>
      <c r="EH1606" s="54"/>
      <c r="EI1606" s="54"/>
      <c r="EJ1606" s="54"/>
      <c r="EK1606" s="54"/>
      <c r="EL1606" s="54"/>
      <c r="EM1606" s="54"/>
      <c r="EN1606" s="54"/>
      <c r="EO1606" s="54"/>
      <c r="EP1606" s="54"/>
      <c r="EQ1606" s="54"/>
      <c r="ER1606" s="54"/>
      <c r="ES1606" s="54"/>
      <c r="ET1606" s="54"/>
      <c r="EU1606" s="54"/>
      <c r="EV1606" s="54"/>
      <c r="EW1606" s="54"/>
      <c r="EX1606" s="54"/>
      <c r="EY1606" s="54"/>
      <c r="EZ1606" s="54"/>
      <c r="FA1606" s="54"/>
      <c r="FB1606" s="54"/>
      <c r="FC1606" s="54"/>
      <c r="FD1606" s="54"/>
      <c r="FE1606" s="54"/>
      <c r="FF1606" s="54"/>
      <c r="FG1606" s="54"/>
      <c r="FH1606" s="54"/>
      <c r="FI1606" s="54"/>
      <c r="FJ1606" s="54"/>
      <c r="FK1606" s="54"/>
      <c r="FL1606" s="54"/>
      <c r="FM1606" s="54"/>
      <c r="FN1606" s="54"/>
      <c r="FO1606" s="54"/>
      <c r="FP1606" s="54"/>
      <c r="FQ1606" s="54"/>
      <c r="FR1606" s="54"/>
      <c r="FS1606" s="54"/>
      <c r="FT1606" s="54"/>
      <c r="FU1606" s="54"/>
      <c r="FV1606" s="54"/>
      <c r="FW1606" s="54"/>
      <c r="FX1606" s="54"/>
      <c r="FY1606" s="54"/>
      <c r="FZ1606" s="54"/>
      <c r="GA1606" s="54"/>
      <c r="GB1606" s="54"/>
      <c r="GC1606" s="54"/>
      <c r="GD1606" s="54"/>
      <c r="GE1606" s="54"/>
      <c r="GF1606" s="54"/>
      <c r="GG1606" s="54"/>
      <c r="GH1606" s="54"/>
      <c r="GI1606" s="54"/>
      <c r="GJ1606" s="54"/>
      <c r="GK1606" s="54"/>
      <c r="GL1606" s="54"/>
      <c r="GM1606" s="54"/>
      <c r="GN1606" s="54"/>
      <c r="GO1606" s="54"/>
      <c r="GP1606" s="54"/>
      <c r="GQ1606" s="54"/>
      <c r="GR1606" s="54"/>
      <c r="GS1606" s="54"/>
      <c r="GT1606" s="54"/>
      <c r="GU1606" s="54"/>
      <c r="GV1606" s="54"/>
      <c r="GW1606" s="54"/>
      <c r="GX1606" s="54"/>
      <c r="GY1606" s="54"/>
      <c r="GZ1606" s="54"/>
      <c r="HA1606" s="54"/>
      <c r="HB1606" s="54"/>
      <c r="HC1606" s="54"/>
      <c r="HD1606" s="54"/>
      <c r="HE1606" s="54"/>
      <c r="HF1606" s="54"/>
      <c r="HG1606" s="54"/>
      <c r="HH1606" s="54"/>
      <c r="HI1606" s="54"/>
      <c r="HJ1606" s="54"/>
      <c r="HK1606" s="54"/>
      <c r="HL1606" s="54"/>
      <c r="HM1606" s="54"/>
      <c r="HN1606" s="54"/>
      <c r="HO1606" s="54"/>
      <c r="HP1606" s="54"/>
      <c r="HQ1606" s="54"/>
      <c r="HR1606" s="54"/>
      <c r="HS1606" s="54"/>
      <c r="HT1606" s="54"/>
      <c r="HU1606" s="54"/>
      <c r="HV1606" s="54"/>
      <c r="HW1606" s="54"/>
      <c r="HX1606" s="54"/>
      <c r="HY1606" s="54"/>
      <c r="HZ1606" s="54"/>
      <c r="IA1606" s="54"/>
      <c r="IB1606" s="54"/>
      <c r="IC1606" s="54"/>
      <c r="ID1606" s="54"/>
      <c r="IE1606" s="54"/>
      <c r="IF1606" s="54"/>
      <c r="IG1606" s="54"/>
      <c r="IH1606" s="54"/>
      <c r="II1606" s="54"/>
      <c r="IJ1606" s="54"/>
      <c r="IK1606" s="54"/>
      <c r="IL1606" s="54"/>
      <c r="IM1606" s="54"/>
      <c r="IN1606" s="54"/>
      <c r="IO1606" s="54"/>
      <c r="IP1606" s="54"/>
      <c r="IQ1606" s="54"/>
      <c r="IR1606" s="54"/>
      <c r="IS1606" s="54"/>
      <c r="IT1606" s="54"/>
      <c r="IU1606" s="54"/>
      <c r="IV1606" s="54"/>
      <c r="IW1606" s="54"/>
      <c r="IX1606" s="54"/>
      <c r="IY1606" s="54"/>
      <c r="IZ1606" s="54"/>
      <c r="JA1606" s="16"/>
      <c r="JB1606" s="16"/>
      <c r="JC1606" s="16"/>
      <c r="JD1606" s="16"/>
    </row>
    <row r="1607" spans="1:264" s="6" customFormat="1" x14ac:dyDescent="0.25">
      <c r="A1607" s="55">
        <v>1603</v>
      </c>
      <c r="B1607" s="56">
        <f>ESTUDIANTES!B1607</f>
        <v>0</v>
      </c>
      <c r="C1607" s="56">
        <f>ESTUDIANTES!C1607</f>
        <v>0</v>
      </c>
      <c r="D1607" s="97">
        <f>ESTUDIANTES!D1607</f>
        <v>0</v>
      </c>
      <c r="E1607" s="97"/>
      <c r="F1607" s="97"/>
      <c r="G1607" s="97"/>
      <c r="H1607" s="57">
        <f>ESTUDIANTES!H1607</f>
        <v>0</v>
      </c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  <c r="AL1607" s="54"/>
      <c r="AM1607" s="54"/>
      <c r="AN1607" s="54"/>
      <c r="AO1607" s="54"/>
      <c r="AP1607" s="54"/>
      <c r="AQ1607" s="54"/>
      <c r="AR1607" s="54"/>
      <c r="AS1607" s="54"/>
      <c r="AT1607" s="54"/>
      <c r="AU1607" s="54"/>
      <c r="AV1607" s="54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  <c r="BK1607" s="54"/>
      <c r="BL1607" s="54"/>
      <c r="BM1607" s="54"/>
      <c r="BN1607" s="54"/>
      <c r="BO1607" s="54"/>
      <c r="BP1607" s="54"/>
      <c r="BQ1607" s="54"/>
      <c r="BR1607" s="54"/>
      <c r="BS1607" s="54"/>
      <c r="BT1607" s="54"/>
      <c r="BU1607" s="54"/>
      <c r="BV1607" s="54"/>
      <c r="BW1607" s="54"/>
      <c r="BX1607" s="54"/>
      <c r="BY1607" s="54"/>
      <c r="BZ1607" s="54"/>
      <c r="CA1607" s="54"/>
      <c r="CB1607" s="54"/>
      <c r="CC1607" s="54"/>
      <c r="CD1607" s="54"/>
      <c r="CE1607" s="54"/>
      <c r="CF1607" s="54"/>
      <c r="CG1607" s="54"/>
      <c r="CH1607" s="54"/>
      <c r="CI1607" s="54"/>
      <c r="CJ1607" s="54"/>
      <c r="CK1607" s="54"/>
      <c r="CL1607" s="54"/>
      <c r="CM1607" s="54"/>
      <c r="CN1607" s="54"/>
      <c r="CO1607" s="54"/>
      <c r="CP1607" s="54"/>
      <c r="CQ1607" s="54"/>
      <c r="CR1607" s="54"/>
      <c r="CS1607" s="54"/>
      <c r="CT1607" s="54"/>
      <c r="CU1607" s="54"/>
      <c r="CV1607" s="54"/>
      <c r="CW1607" s="54"/>
      <c r="CX1607" s="54"/>
      <c r="CY1607" s="54"/>
      <c r="CZ1607" s="54"/>
      <c r="DA1607" s="54"/>
      <c r="DB1607" s="54"/>
      <c r="DC1607" s="54"/>
      <c r="DD1607" s="54"/>
      <c r="DE1607" s="54"/>
      <c r="DF1607" s="54"/>
      <c r="DG1607" s="54"/>
      <c r="DH1607" s="54"/>
      <c r="DI1607" s="54"/>
      <c r="DJ1607" s="54"/>
      <c r="DK1607" s="54"/>
      <c r="DL1607" s="54"/>
      <c r="DM1607" s="54"/>
      <c r="DN1607" s="54"/>
      <c r="DO1607" s="54"/>
      <c r="DP1607" s="54"/>
      <c r="DQ1607" s="54"/>
      <c r="DR1607" s="54"/>
      <c r="DS1607" s="54"/>
      <c r="DT1607" s="54"/>
      <c r="DU1607" s="54"/>
      <c r="DV1607" s="54"/>
      <c r="DW1607" s="54"/>
      <c r="DX1607" s="54"/>
      <c r="DY1607" s="54"/>
      <c r="DZ1607" s="54"/>
      <c r="EA1607" s="54"/>
      <c r="EB1607" s="54"/>
      <c r="EC1607" s="54"/>
      <c r="ED1607" s="54"/>
      <c r="EE1607" s="54"/>
      <c r="EF1607" s="54"/>
      <c r="EG1607" s="54"/>
      <c r="EH1607" s="54"/>
      <c r="EI1607" s="54"/>
      <c r="EJ1607" s="54"/>
      <c r="EK1607" s="54"/>
      <c r="EL1607" s="54"/>
      <c r="EM1607" s="54"/>
      <c r="EN1607" s="54"/>
      <c r="EO1607" s="54"/>
      <c r="EP1607" s="54"/>
      <c r="EQ1607" s="54"/>
      <c r="ER1607" s="54"/>
      <c r="ES1607" s="54"/>
      <c r="ET1607" s="54"/>
      <c r="EU1607" s="54"/>
      <c r="EV1607" s="54"/>
      <c r="EW1607" s="54"/>
      <c r="EX1607" s="54"/>
      <c r="EY1607" s="54"/>
      <c r="EZ1607" s="54"/>
      <c r="FA1607" s="54"/>
      <c r="FB1607" s="54"/>
      <c r="FC1607" s="54"/>
      <c r="FD1607" s="54"/>
      <c r="FE1607" s="54"/>
      <c r="FF1607" s="54"/>
      <c r="FG1607" s="54"/>
      <c r="FH1607" s="54"/>
      <c r="FI1607" s="54"/>
      <c r="FJ1607" s="54"/>
      <c r="FK1607" s="54"/>
      <c r="FL1607" s="54"/>
      <c r="FM1607" s="54"/>
      <c r="FN1607" s="54"/>
      <c r="FO1607" s="54"/>
      <c r="FP1607" s="54"/>
      <c r="FQ1607" s="54"/>
      <c r="FR1607" s="54"/>
      <c r="FS1607" s="54"/>
      <c r="FT1607" s="54"/>
      <c r="FU1607" s="54"/>
      <c r="FV1607" s="54"/>
      <c r="FW1607" s="54"/>
      <c r="FX1607" s="54"/>
      <c r="FY1607" s="54"/>
      <c r="FZ1607" s="54"/>
      <c r="GA1607" s="54"/>
      <c r="GB1607" s="54"/>
      <c r="GC1607" s="54"/>
      <c r="GD1607" s="54"/>
      <c r="GE1607" s="54"/>
      <c r="GF1607" s="54"/>
      <c r="GG1607" s="54"/>
      <c r="GH1607" s="54"/>
      <c r="GI1607" s="54"/>
      <c r="GJ1607" s="54"/>
      <c r="GK1607" s="54"/>
      <c r="GL1607" s="54"/>
      <c r="GM1607" s="54"/>
      <c r="GN1607" s="54"/>
      <c r="GO1607" s="54"/>
      <c r="GP1607" s="54"/>
      <c r="GQ1607" s="54"/>
      <c r="GR1607" s="54"/>
      <c r="GS1607" s="54"/>
      <c r="GT1607" s="54"/>
      <c r="GU1607" s="54"/>
      <c r="GV1607" s="54"/>
      <c r="GW1607" s="54"/>
      <c r="GX1607" s="54"/>
      <c r="GY1607" s="54"/>
      <c r="GZ1607" s="54"/>
      <c r="HA1607" s="54"/>
      <c r="HB1607" s="54"/>
      <c r="HC1607" s="54"/>
      <c r="HD1607" s="54"/>
      <c r="HE1607" s="54"/>
      <c r="HF1607" s="54"/>
      <c r="HG1607" s="54"/>
      <c r="HH1607" s="54"/>
      <c r="HI1607" s="54"/>
      <c r="HJ1607" s="54"/>
      <c r="HK1607" s="54"/>
      <c r="HL1607" s="54"/>
      <c r="HM1607" s="54"/>
      <c r="HN1607" s="54"/>
      <c r="HO1607" s="54"/>
      <c r="HP1607" s="54"/>
      <c r="HQ1607" s="54"/>
      <c r="HR1607" s="54"/>
      <c r="HS1607" s="54"/>
      <c r="HT1607" s="54"/>
      <c r="HU1607" s="54"/>
      <c r="HV1607" s="54"/>
      <c r="HW1607" s="54"/>
      <c r="HX1607" s="54"/>
      <c r="HY1607" s="54"/>
      <c r="HZ1607" s="54"/>
      <c r="IA1607" s="54"/>
      <c r="IB1607" s="54"/>
      <c r="IC1607" s="54"/>
      <c r="ID1607" s="54"/>
      <c r="IE1607" s="54"/>
      <c r="IF1607" s="54"/>
      <c r="IG1607" s="54"/>
      <c r="IH1607" s="54"/>
      <c r="II1607" s="54"/>
      <c r="IJ1607" s="54"/>
      <c r="IK1607" s="54"/>
      <c r="IL1607" s="54"/>
      <c r="IM1607" s="54"/>
      <c r="IN1607" s="54"/>
      <c r="IO1607" s="54"/>
      <c r="IP1607" s="54"/>
      <c r="IQ1607" s="54"/>
      <c r="IR1607" s="54"/>
      <c r="IS1607" s="54"/>
      <c r="IT1607" s="54"/>
      <c r="IU1607" s="54"/>
      <c r="IV1607" s="54"/>
      <c r="IW1607" s="54"/>
      <c r="IX1607" s="54"/>
      <c r="IY1607" s="54"/>
      <c r="IZ1607" s="54"/>
      <c r="JA1607" s="16"/>
      <c r="JB1607" s="16"/>
      <c r="JC1607" s="16"/>
      <c r="JD1607" s="16"/>
    </row>
    <row r="1608" spans="1:264" s="6" customFormat="1" x14ac:dyDescent="0.25">
      <c r="A1608" s="55">
        <v>1604</v>
      </c>
      <c r="B1608" s="56">
        <f>ESTUDIANTES!B1608</f>
        <v>0</v>
      </c>
      <c r="C1608" s="56">
        <f>ESTUDIANTES!C1608</f>
        <v>0</v>
      </c>
      <c r="D1608" s="97">
        <f>ESTUDIANTES!D1608</f>
        <v>0</v>
      </c>
      <c r="E1608" s="97"/>
      <c r="F1608" s="97"/>
      <c r="G1608" s="97"/>
      <c r="H1608" s="57">
        <f>ESTUDIANTES!H1608</f>
        <v>0</v>
      </c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  <c r="AL1608" s="54"/>
      <c r="AM1608" s="54"/>
      <c r="AN1608" s="54"/>
      <c r="AO1608" s="54"/>
      <c r="AP1608" s="54"/>
      <c r="AQ1608" s="54"/>
      <c r="AR1608" s="54"/>
      <c r="AS1608" s="54"/>
      <c r="AT1608" s="54"/>
      <c r="AU1608" s="54"/>
      <c r="AV1608" s="54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  <c r="BK1608" s="54"/>
      <c r="BL1608" s="54"/>
      <c r="BM1608" s="54"/>
      <c r="BN1608" s="54"/>
      <c r="BO1608" s="54"/>
      <c r="BP1608" s="54"/>
      <c r="BQ1608" s="54"/>
      <c r="BR1608" s="54"/>
      <c r="BS1608" s="54"/>
      <c r="BT1608" s="54"/>
      <c r="BU1608" s="54"/>
      <c r="BV1608" s="54"/>
      <c r="BW1608" s="54"/>
      <c r="BX1608" s="54"/>
      <c r="BY1608" s="54"/>
      <c r="BZ1608" s="54"/>
      <c r="CA1608" s="54"/>
      <c r="CB1608" s="54"/>
      <c r="CC1608" s="54"/>
      <c r="CD1608" s="54"/>
      <c r="CE1608" s="54"/>
      <c r="CF1608" s="54"/>
      <c r="CG1608" s="54"/>
      <c r="CH1608" s="54"/>
      <c r="CI1608" s="54"/>
      <c r="CJ1608" s="54"/>
      <c r="CK1608" s="54"/>
      <c r="CL1608" s="54"/>
      <c r="CM1608" s="54"/>
      <c r="CN1608" s="54"/>
      <c r="CO1608" s="54"/>
      <c r="CP1608" s="54"/>
      <c r="CQ1608" s="54"/>
      <c r="CR1608" s="54"/>
      <c r="CS1608" s="54"/>
      <c r="CT1608" s="54"/>
      <c r="CU1608" s="54"/>
      <c r="CV1608" s="54"/>
      <c r="CW1608" s="54"/>
      <c r="CX1608" s="54"/>
      <c r="CY1608" s="54"/>
      <c r="CZ1608" s="54"/>
      <c r="DA1608" s="54"/>
      <c r="DB1608" s="54"/>
      <c r="DC1608" s="54"/>
      <c r="DD1608" s="54"/>
      <c r="DE1608" s="54"/>
      <c r="DF1608" s="54"/>
      <c r="DG1608" s="54"/>
      <c r="DH1608" s="54"/>
      <c r="DI1608" s="54"/>
      <c r="DJ1608" s="54"/>
      <c r="DK1608" s="54"/>
      <c r="DL1608" s="54"/>
      <c r="DM1608" s="54"/>
      <c r="DN1608" s="54"/>
      <c r="DO1608" s="54"/>
      <c r="DP1608" s="54"/>
      <c r="DQ1608" s="54"/>
      <c r="DR1608" s="54"/>
      <c r="DS1608" s="54"/>
      <c r="DT1608" s="54"/>
      <c r="DU1608" s="54"/>
      <c r="DV1608" s="54"/>
      <c r="DW1608" s="54"/>
      <c r="DX1608" s="54"/>
      <c r="DY1608" s="54"/>
      <c r="DZ1608" s="54"/>
      <c r="EA1608" s="54"/>
      <c r="EB1608" s="54"/>
      <c r="EC1608" s="54"/>
      <c r="ED1608" s="54"/>
      <c r="EE1608" s="54"/>
      <c r="EF1608" s="54"/>
      <c r="EG1608" s="54"/>
      <c r="EH1608" s="54"/>
      <c r="EI1608" s="54"/>
      <c r="EJ1608" s="54"/>
      <c r="EK1608" s="54"/>
      <c r="EL1608" s="54"/>
      <c r="EM1608" s="54"/>
      <c r="EN1608" s="54"/>
      <c r="EO1608" s="54"/>
      <c r="EP1608" s="54"/>
      <c r="EQ1608" s="54"/>
      <c r="ER1608" s="54"/>
      <c r="ES1608" s="54"/>
      <c r="ET1608" s="54"/>
      <c r="EU1608" s="54"/>
      <c r="EV1608" s="54"/>
      <c r="EW1608" s="54"/>
      <c r="EX1608" s="54"/>
      <c r="EY1608" s="54"/>
      <c r="EZ1608" s="54"/>
      <c r="FA1608" s="54"/>
      <c r="FB1608" s="54"/>
      <c r="FC1608" s="54"/>
      <c r="FD1608" s="54"/>
      <c r="FE1608" s="54"/>
      <c r="FF1608" s="54"/>
      <c r="FG1608" s="54"/>
      <c r="FH1608" s="54"/>
      <c r="FI1608" s="54"/>
      <c r="FJ1608" s="54"/>
      <c r="FK1608" s="54"/>
      <c r="FL1608" s="54"/>
      <c r="FM1608" s="54"/>
      <c r="FN1608" s="54"/>
      <c r="FO1608" s="54"/>
      <c r="FP1608" s="54"/>
      <c r="FQ1608" s="54"/>
      <c r="FR1608" s="54"/>
      <c r="FS1608" s="54"/>
      <c r="FT1608" s="54"/>
      <c r="FU1608" s="54"/>
      <c r="FV1608" s="54"/>
      <c r="FW1608" s="54"/>
      <c r="FX1608" s="54"/>
      <c r="FY1608" s="54"/>
      <c r="FZ1608" s="54"/>
      <c r="GA1608" s="54"/>
      <c r="GB1608" s="54"/>
      <c r="GC1608" s="54"/>
      <c r="GD1608" s="54"/>
      <c r="GE1608" s="54"/>
      <c r="GF1608" s="54"/>
      <c r="GG1608" s="54"/>
      <c r="GH1608" s="54"/>
      <c r="GI1608" s="54"/>
      <c r="GJ1608" s="54"/>
      <c r="GK1608" s="54"/>
      <c r="GL1608" s="54"/>
      <c r="GM1608" s="54"/>
      <c r="GN1608" s="54"/>
      <c r="GO1608" s="54"/>
      <c r="GP1608" s="54"/>
      <c r="GQ1608" s="54"/>
      <c r="GR1608" s="54"/>
      <c r="GS1608" s="54"/>
      <c r="GT1608" s="54"/>
      <c r="GU1608" s="54"/>
      <c r="GV1608" s="54"/>
      <c r="GW1608" s="54"/>
      <c r="GX1608" s="54"/>
      <c r="GY1608" s="54"/>
      <c r="GZ1608" s="54"/>
      <c r="HA1608" s="54"/>
      <c r="HB1608" s="54"/>
      <c r="HC1608" s="54"/>
      <c r="HD1608" s="54"/>
      <c r="HE1608" s="54"/>
      <c r="HF1608" s="54"/>
      <c r="HG1608" s="54"/>
      <c r="HH1608" s="54"/>
      <c r="HI1608" s="54"/>
      <c r="HJ1608" s="54"/>
      <c r="HK1608" s="54"/>
      <c r="HL1608" s="54"/>
      <c r="HM1608" s="54"/>
      <c r="HN1608" s="54"/>
      <c r="HO1608" s="54"/>
      <c r="HP1608" s="54"/>
      <c r="HQ1608" s="54"/>
      <c r="HR1608" s="54"/>
      <c r="HS1608" s="54"/>
      <c r="HT1608" s="54"/>
      <c r="HU1608" s="54"/>
      <c r="HV1608" s="54"/>
      <c r="HW1608" s="54"/>
      <c r="HX1608" s="54"/>
      <c r="HY1608" s="54"/>
      <c r="HZ1608" s="54"/>
      <c r="IA1608" s="54"/>
      <c r="IB1608" s="54"/>
      <c r="IC1608" s="54"/>
      <c r="ID1608" s="54"/>
      <c r="IE1608" s="54"/>
      <c r="IF1608" s="54"/>
      <c r="IG1608" s="54"/>
      <c r="IH1608" s="54"/>
      <c r="II1608" s="54"/>
      <c r="IJ1608" s="54"/>
      <c r="IK1608" s="54"/>
      <c r="IL1608" s="54"/>
      <c r="IM1608" s="54"/>
      <c r="IN1608" s="54"/>
      <c r="IO1608" s="54"/>
      <c r="IP1608" s="54"/>
      <c r="IQ1608" s="54"/>
      <c r="IR1608" s="54"/>
      <c r="IS1608" s="54"/>
      <c r="IT1608" s="54"/>
      <c r="IU1608" s="54"/>
      <c r="IV1608" s="54"/>
      <c r="IW1608" s="54"/>
      <c r="IX1608" s="54"/>
      <c r="IY1608" s="54"/>
      <c r="IZ1608" s="54"/>
      <c r="JA1608" s="16"/>
      <c r="JB1608" s="16"/>
      <c r="JC1608" s="16"/>
      <c r="JD1608" s="16"/>
    </row>
    <row r="1609" spans="1:264" s="6" customFormat="1" x14ac:dyDescent="0.25">
      <c r="A1609" s="55">
        <v>1605</v>
      </c>
      <c r="B1609" s="56">
        <f>ESTUDIANTES!B1609</f>
        <v>0</v>
      </c>
      <c r="C1609" s="56">
        <f>ESTUDIANTES!C1609</f>
        <v>0</v>
      </c>
      <c r="D1609" s="97">
        <f>ESTUDIANTES!D1609</f>
        <v>0</v>
      </c>
      <c r="E1609" s="97"/>
      <c r="F1609" s="97"/>
      <c r="G1609" s="97"/>
      <c r="H1609" s="57">
        <f>ESTUDIANTES!H1609</f>
        <v>0</v>
      </c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  <c r="U1609" s="54"/>
      <c r="V1609" s="54"/>
      <c r="W1609" s="54"/>
      <c r="X1609" s="54"/>
      <c r="Y1609" s="54"/>
      <c r="Z1609" s="54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  <c r="AL1609" s="54"/>
      <c r="AM1609" s="54"/>
      <c r="AN1609" s="54"/>
      <c r="AO1609" s="54"/>
      <c r="AP1609" s="54"/>
      <c r="AQ1609" s="54"/>
      <c r="AR1609" s="54"/>
      <c r="AS1609" s="54"/>
      <c r="AT1609" s="54"/>
      <c r="AU1609" s="54"/>
      <c r="AV1609" s="54"/>
      <c r="AW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4"/>
      <c r="BI1609" s="54"/>
      <c r="BJ1609" s="54"/>
      <c r="BK1609" s="54"/>
      <c r="BL1609" s="54"/>
      <c r="BM1609" s="54"/>
      <c r="BN1609" s="54"/>
      <c r="BO1609" s="54"/>
      <c r="BP1609" s="54"/>
      <c r="BQ1609" s="54"/>
      <c r="BR1609" s="54"/>
      <c r="BS1609" s="54"/>
      <c r="BT1609" s="54"/>
      <c r="BU1609" s="54"/>
      <c r="BV1609" s="54"/>
      <c r="BW1609" s="54"/>
      <c r="BX1609" s="54"/>
      <c r="BY1609" s="54"/>
      <c r="BZ1609" s="54"/>
      <c r="CA1609" s="54"/>
      <c r="CB1609" s="54"/>
      <c r="CC1609" s="54"/>
      <c r="CD1609" s="54"/>
      <c r="CE1609" s="54"/>
      <c r="CF1609" s="54"/>
      <c r="CG1609" s="54"/>
      <c r="CH1609" s="54"/>
      <c r="CI1609" s="54"/>
      <c r="CJ1609" s="54"/>
      <c r="CK1609" s="54"/>
      <c r="CL1609" s="54"/>
      <c r="CM1609" s="54"/>
      <c r="CN1609" s="54"/>
      <c r="CO1609" s="54"/>
      <c r="CP1609" s="54"/>
      <c r="CQ1609" s="54"/>
      <c r="CR1609" s="54"/>
      <c r="CS1609" s="54"/>
      <c r="CT1609" s="54"/>
      <c r="CU1609" s="54"/>
      <c r="CV1609" s="54"/>
      <c r="CW1609" s="54"/>
      <c r="CX1609" s="54"/>
      <c r="CY1609" s="54"/>
      <c r="CZ1609" s="54"/>
      <c r="DA1609" s="54"/>
      <c r="DB1609" s="54"/>
      <c r="DC1609" s="54"/>
      <c r="DD1609" s="54"/>
      <c r="DE1609" s="54"/>
      <c r="DF1609" s="54"/>
      <c r="DG1609" s="54"/>
      <c r="DH1609" s="54"/>
      <c r="DI1609" s="54"/>
      <c r="DJ1609" s="54"/>
      <c r="DK1609" s="54"/>
      <c r="DL1609" s="54"/>
      <c r="DM1609" s="54"/>
      <c r="DN1609" s="54"/>
      <c r="DO1609" s="54"/>
      <c r="DP1609" s="54"/>
      <c r="DQ1609" s="54"/>
      <c r="DR1609" s="54"/>
      <c r="DS1609" s="54"/>
      <c r="DT1609" s="54"/>
      <c r="DU1609" s="54"/>
      <c r="DV1609" s="54"/>
      <c r="DW1609" s="54"/>
      <c r="DX1609" s="54"/>
      <c r="DY1609" s="54"/>
      <c r="DZ1609" s="54"/>
      <c r="EA1609" s="54"/>
      <c r="EB1609" s="54"/>
      <c r="EC1609" s="54"/>
      <c r="ED1609" s="54"/>
      <c r="EE1609" s="54"/>
      <c r="EF1609" s="54"/>
      <c r="EG1609" s="54"/>
      <c r="EH1609" s="54"/>
      <c r="EI1609" s="54"/>
      <c r="EJ1609" s="54"/>
      <c r="EK1609" s="54"/>
      <c r="EL1609" s="54"/>
      <c r="EM1609" s="54"/>
      <c r="EN1609" s="54"/>
      <c r="EO1609" s="54"/>
      <c r="EP1609" s="54"/>
      <c r="EQ1609" s="54"/>
      <c r="ER1609" s="54"/>
      <c r="ES1609" s="54"/>
      <c r="ET1609" s="54"/>
      <c r="EU1609" s="54"/>
      <c r="EV1609" s="54"/>
      <c r="EW1609" s="54"/>
      <c r="EX1609" s="54"/>
      <c r="EY1609" s="54"/>
      <c r="EZ1609" s="54"/>
      <c r="FA1609" s="54"/>
      <c r="FB1609" s="54"/>
      <c r="FC1609" s="54"/>
      <c r="FD1609" s="54"/>
      <c r="FE1609" s="54"/>
      <c r="FF1609" s="54"/>
      <c r="FG1609" s="54"/>
      <c r="FH1609" s="54"/>
      <c r="FI1609" s="54"/>
      <c r="FJ1609" s="54"/>
      <c r="FK1609" s="54"/>
      <c r="FL1609" s="54"/>
      <c r="FM1609" s="54"/>
      <c r="FN1609" s="54"/>
      <c r="FO1609" s="54"/>
      <c r="FP1609" s="54"/>
      <c r="FQ1609" s="54"/>
      <c r="FR1609" s="54"/>
      <c r="FS1609" s="54"/>
      <c r="FT1609" s="54"/>
      <c r="FU1609" s="54"/>
      <c r="FV1609" s="54"/>
      <c r="FW1609" s="54"/>
      <c r="FX1609" s="54"/>
      <c r="FY1609" s="54"/>
      <c r="FZ1609" s="54"/>
      <c r="GA1609" s="54"/>
      <c r="GB1609" s="54"/>
      <c r="GC1609" s="54"/>
      <c r="GD1609" s="54"/>
      <c r="GE1609" s="54"/>
      <c r="GF1609" s="54"/>
      <c r="GG1609" s="54"/>
      <c r="GH1609" s="54"/>
      <c r="GI1609" s="54"/>
      <c r="GJ1609" s="54"/>
      <c r="GK1609" s="54"/>
      <c r="GL1609" s="54"/>
      <c r="GM1609" s="54"/>
      <c r="GN1609" s="54"/>
      <c r="GO1609" s="54"/>
      <c r="GP1609" s="54"/>
      <c r="GQ1609" s="54"/>
      <c r="GR1609" s="54"/>
      <c r="GS1609" s="54"/>
      <c r="GT1609" s="54"/>
      <c r="GU1609" s="54"/>
      <c r="GV1609" s="54"/>
      <c r="GW1609" s="54"/>
      <c r="GX1609" s="54"/>
      <c r="GY1609" s="54"/>
      <c r="GZ1609" s="54"/>
      <c r="HA1609" s="54"/>
      <c r="HB1609" s="54"/>
      <c r="HC1609" s="54"/>
      <c r="HD1609" s="54"/>
      <c r="HE1609" s="54"/>
      <c r="HF1609" s="54"/>
      <c r="HG1609" s="54"/>
      <c r="HH1609" s="54"/>
      <c r="HI1609" s="54"/>
      <c r="HJ1609" s="54"/>
      <c r="HK1609" s="54"/>
      <c r="HL1609" s="54"/>
      <c r="HM1609" s="54"/>
      <c r="HN1609" s="54"/>
      <c r="HO1609" s="54"/>
      <c r="HP1609" s="54"/>
      <c r="HQ1609" s="54"/>
      <c r="HR1609" s="54"/>
      <c r="HS1609" s="54"/>
      <c r="HT1609" s="54"/>
      <c r="HU1609" s="54"/>
      <c r="HV1609" s="54"/>
      <c r="HW1609" s="54"/>
      <c r="HX1609" s="54"/>
      <c r="HY1609" s="54"/>
      <c r="HZ1609" s="54"/>
      <c r="IA1609" s="54"/>
      <c r="IB1609" s="54"/>
      <c r="IC1609" s="54"/>
      <c r="ID1609" s="54"/>
      <c r="IE1609" s="54"/>
      <c r="IF1609" s="54"/>
      <c r="IG1609" s="54"/>
      <c r="IH1609" s="54"/>
      <c r="II1609" s="54"/>
      <c r="IJ1609" s="54"/>
      <c r="IK1609" s="54"/>
      <c r="IL1609" s="54"/>
      <c r="IM1609" s="54"/>
      <c r="IN1609" s="54"/>
      <c r="IO1609" s="54"/>
      <c r="IP1609" s="54"/>
      <c r="IQ1609" s="54"/>
      <c r="IR1609" s="54"/>
      <c r="IS1609" s="54"/>
      <c r="IT1609" s="54"/>
      <c r="IU1609" s="54"/>
      <c r="IV1609" s="54"/>
      <c r="IW1609" s="54"/>
      <c r="IX1609" s="54"/>
      <c r="IY1609" s="54"/>
      <c r="IZ1609" s="54"/>
      <c r="JA1609" s="16"/>
      <c r="JB1609" s="16"/>
      <c r="JC1609" s="16"/>
      <c r="JD1609" s="16"/>
    </row>
    <row r="1610" spans="1:264" s="6" customFormat="1" x14ac:dyDescent="0.25">
      <c r="A1610" s="55">
        <v>1606</v>
      </c>
      <c r="B1610" s="56">
        <f>ESTUDIANTES!B1610</f>
        <v>0</v>
      </c>
      <c r="C1610" s="56">
        <f>ESTUDIANTES!C1610</f>
        <v>0</v>
      </c>
      <c r="D1610" s="97">
        <f>ESTUDIANTES!D1610</f>
        <v>0</v>
      </c>
      <c r="E1610" s="97"/>
      <c r="F1610" s="97"/>
      <c r="G1610" s="97"/>
      <c r="H1610" s="57">
        <f>ESTUDIANTES!H1610</f>
        <v>0</v>
      </c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  <c r="U1610" s="54"/>
      <c r="V1610" s="54"/>
      <c r="W1610" s="54"/>
      <c r="X1610" s="54"/>
      <c r="Y1610" s="54"/>
      <c r="Z1610" s="54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  <c r="AL1610" s="54"/>
      <c r="AM1610" s="54"/>
      <c r="AN1610" s="54"/>
      <c r="AO1610" s="54"/>
      <c r="AP1610" s="54"/>
      <c r="AQ1610" s="54"/>
      <c r="AR1610" s="54"/>
      <c r="AS1610" s="54"/>
      <c r="AT1610" s="54"/>
      <c r="AU1610" s="54"/>
      <c r="AV1610" s="54"/>
      <c r="AW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4"/>
      <c r="BI1610" s="54"/>
      <c r="BJ1610" s="54"/>
      <c r="BK1610" s="54"/>
      <c r="BL1610" s="54"/>
      <c r="BM1610" s="54"/>
      <c r="BN1610" s="54"/>
      <c r="BO1610" s="54"/>
      <c r="BP1610" s="54"/>
      <c r="BQ1610" s="54"/>
      <c r="BR1610" s="54"/>
      <c r="BS1610" s="54"/>
      <c r="BT1610" s="54"/>
      <c r="BU1610" s="54"/>
      <c r="BV1610" s="54"/>
      <c r="BW1610" s="54"/>
      <c r="BX1610" s="54"/>
      <c r="BY1610" s="54"/>
      <c r="BZ1610" s="54"/>
      <c r="CA1610" s="54"/>
      <c r="CB1610" s="54"/>
      <c r="CC1610" s="54"/>
      <c r="CD1610" s="54"/>
      <c r="CE1610" s="54"/>
      <c r="CF1610" s="54"/>
      <c r="CG1610" s="54"/>
      <c r="CH1610" s="54"/>
      <c r="CI1610" s="54"/>
      <c r="CJ1610" s="54"/>
      <c r="CK1610" s="54"/>
      <c r="CL1610" s="54"/>
      <c r="CM1610" s="54"/>
      <c r="CN1610" s="54"/>
      <c r="CO1610" s="54"/>
      <c r="CP1610" s="54"/>
      <c r="CQ1610" s="54"/>
      <c r="CR1610" s="54"/>
      <c r="CS1610" s="54"/>
      <c r="CT1610" s="54"/>
      <c r="CU1610" s="54"/>
      <c r="CV1610" s="54"/>
      <c r="CW1610" s="54"/>
      <c r="CX1610" s="54"/>
      <c r="CY1610" s="54"/>
      <c r="CZ1610" s="54"/>
      <c r="DA1610" s="54"/>
      <c r="DB1610" s="54"/>
      <c r="DC1610" s="54"/>
      <c r="DD1610" s="54"/>
      <c r="DE1610" s="54"/>
      <c r="DF1610" s="54"/>
      <c r="DG1610" s="54"/>
      <c r="DH1610" s="54"/>
      <c r="DI1610" s="54"/>
      <c r="DJ1610" s="54"/>
      <c r="DK1610" s="54"/>
      <c r="DL1610" s="54"/>
      <c r="DM1610" s="54"/>
      <c r="DN1610" s="54"/>
      <c r="DO1610" s="54"/>
      <c r="DP1610" s="54"/>
      <c r="DQ1610" s="54"/>
      <c r="DR1610" s="54"/>
      <c r="DS1610" s="54"/>
      <c r="DT1610" s="54"/>
      <c r="DU1610" s="54"/>
      <c r="DV1610" s="54"/>
      <c r="DW1610" s="54"/>
      <c r="DX1610" s="54"/>
      <c r="DY1610" s="54"/>
      <c r="DZ1610" s="54"/>
      <c r="EA1610" s="54"/>
      <c r="EB1610" s="54"/>
      <c r="EC1610" s="54"/>
      <c r="ED1610" s="54"/>
      <c r="EE1610" s="54"/>
      <c r="EF1610" s="54"/>
      <c r="EG1610" s="54"/>
      <c r="EH1610" s="54"/>
      <c r="EI1610" s="54"/>
      <c r="EJ1610" s="54"/>
      <c r="EK1610" s="54"/>
      <c r="EL1610" s="54"/>
      <c r="EM1610" s="54"/>
      <c r="EN1610" s="54"/>
      <c r="EO1610" s="54"/>
      <c r="EP1610" s="54"/>
      <c r="EQ1610" s="54"/>
      <c r="ER1610" s="54"/>
      <c r="ES1610" s="54"/>
      <c r="ET1610" s="54"/>
      <c r="EU1610" s="54"/>
      <c r="EV1610" s="54"/>
      <c r="EW1610" s="54"/>
      <c r="EX1610" s="54"/>
      <c r="EY1610" s="54"/>
      <c r="EZ1610" s="54"/>
      <c r="FA1610" s="54"/>
      <c r="FB1610" s="54"/>
      <c r="FC1610" s="54"/>
      <c r="FD1610" s="54"/>
      <c r="FE1610" s="54"/>
      <c r="FF1610" s="54"/>
      <c r="FG1610" s="54"/>
      <c r="FH1610" s="54"/>
      <c r="FI1610" s="54"/>
      <c r="FJ1610" s="54"/>
      <c r="FK1610" s="54"/>
      <c r="FL1610" s="54"/>
      <c r="FM1610" s="54"/>
      <c r="FN1610" s="54"/>
      <c r="FO1610" s="54"/>
      <c r="FP1610" s="54"/>
      <c r="FQ1610" s="54"/>
      <c r="FR1610" s="54"/>
      <c r="FS1610" s="54"/>
      <c r="FT1610" s="54"/>
      <c r="FU1610" s="54"/>
      <c r="FV1610" s="54"/>
      <c r="FW1610" s="54"/>
      <c r="FX1610" s="54"/>
      <c r="FY1610" s="54"/>
      <c r="FZ1610" s="54"/>
      <c r="GA1610" s="54"/>
      <c r="GB1610" s="54"/>
      <c r="GC1610" s="54"/>
      <c r="GD1610" s="54"/>
      <c r="GE1610" s="54"/>
      <c r="GF1610" s="54"/>
      <c r="GG1610" s="54"/>
      <c r="GH1610" s="54"/>
      <c r="GI1610" s="54"/>
      <c r="GJ1610" s="54"/>
      <c r="GK1610" s="54"/>
      <c r="GL1610" s="54"/>
      <c r="GM1610" s="54"/>
      <c r="GN1610" s="54"/>
      <c r="GO1610" s="54"/>
      <c r="GP1610" s="54"/>
      <c r="GQ1610" s="54"/>
      <c r="GR1610" s="54"/>
      <c r="GS1610" s="54"/>
      <c r="GT1610" s="54"/>
      <c r="GU1610" s="54"/>
      <c r="GV1610" s="54"/>
      <c r="GW1610" s="54"/>
      <c r="GX1610" s="54"/>
      <c r="GY1610" s="54"/>
      <c r="GZ1610" s="54"/>
      <c r="HA1610" s="54"/>
      <c r="HB1610" s="54"/>
      <c r="HC1610" s="54"/>
      <c r="HD1610" s="54"/>
      <c r="HE1610" s="54"/>
      <c r="HF1610" s="54"/>
      <c r="HG1610" s="54"/>
      <c r="HH1610" s="54"/>
      <c r="HI1610" s="54"/>
      <c r="HJ1610" s="54"/>
      <c r="HK1610" s="54"/>
      <c r="HL1610" s="54"/>
      <c r="HM1610" s="54"/>
      <c r="HN1610" s="54"/>
      <c r="HO1610" s="54"/>
      <c r="HP1610" s="54"/>
      <c r="HQ1610" s="54"/>
      <c r="HR1610" s="54"/>
      <c r="HS1610" s="54"/>
      <c r="HT1610" s="54"/>
      <c r="HU1610" s="54"/>
      <c r="HV1610" s="54"/>
      <c r="HW1610" s="54"/>
      <c r="HX1610" s="54"/>
      <c r="HY1610" s="54"/>
      <c r="HZ1610" s="54"/>
      <c r="IA1610" s="54"/>
      <c r="IB1610" s="54"/>
      <c r="IC1610" s="54"/>
      <c r="ID1610" s="54"/>
      <c r="IE1610" s="54"/>
      <c r="IF1610" s="54"/>
      <c r="IG1610" s="54"/>
      <c r="IH1610" s="54"/>
      <c r="II1610" s="54"/>
      <c r="IJ1610" s="54"/>
      <c r="IK1610" s="54"/>
      <c r="IL1610" s="54"/>
      <c r="IM1610" s="54"/>
      <c r="IN1610" s="54"/>
      <c r="IO1610" s="54"/>
      <c r="IP1610" s="54"/>
      <c r="IQ1610" s="54"/>
      <c r="IR1610" s="54"/>
      <c r="IS1610" s="54"/>
      <c r="IT1610" s="54"/>
      <c r="IU1610" s="54"/>
      <c r="IV1610" s="54"/>
      <c r="IW1610" s="54"/>
      <c r="IX1610" s="54"/>
      <c r="IY1610" s="54"/>
      <c r="IZ1610" s="54"/>
      <c r="JA1610" s="16"/>
      <c r="JB1610" s="16"/>
      <c r="JC1610" s="16"/>
      <c r="JD1610" s="16"/>
    </row>
    <row r="1611" spans="1:264" s="6" customFormat="1" x14ac:dyDescent="0.25">
      <c r="A1611" s="55">
        <v>1607</v>
      </c>
      <c r="B1611" s="56">
        <f>ESTUDIANTES!B1611</f>
        <v>0</v>
      </c>
      <c r="C1611" s="56">
        <f>ESTUDIANTES!C1611</f>
        <v>0</v>
      </c>
      <c r="D1611" s="97">
        <f>ESTUDIANTES!D1611</f>
        <v>0</v>
      </c>
      <c r="E1611" s="97"/>
      <c r="F1611" s="97"/>
      <c r="G1611" s="97"/>
      <c r="H1611" s="57">
        <f>ESTUDIANTES!H1611</f>
        <v>0</v>
      </c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  <c r="AL1611" s="54"/>
      <c r="AM1611" s="54"/>
      <c r="AN1611" s="54"/>
      <c r="AO1611" s="54"/>
      <c r="AP1611" s="54"/>
      <c r="AQ1611" s="54"/>
      <c r="AR1611" s="54"/>
      <c r="AS1611" s="54"/>
      <c r="AT1611" s="54"/>
      <c r="AU1611" s="54"/>
      <c r="AV1611" s="54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  <c r="BM1611" s="54"/>
      <c r="BN1611" s="54"/>
      <c r="BO1611" s="54"/>
      <c r="BP1611" s="54"/>
      <c r="BQ1611" s="54"/>
      <c r="BR1611" s="54"/>
      <c r="BS1611" s="54"/>
      <c r="BT1611" s="54"/>
      <c r="BU1611" s="54"/>
      <c r="BV1611" s="54"/>
      <c r="BW1611" s="54"/>
      <c r="BX1611" s="54"/>
      <c r="BY1611" s="54"/>
      <c r="BZ1611" s="54"/>
      <c r="CA1611" s="54"/>
      <c r="CB1611" s="54"/>
      <c r="CC1611" s="54"/>
      <c r="CD1611" s="54"/>
      <c r="CE1611" s="54"/>
      <c r="CF1611" s="54"/>
      <c r="CG1611" s="54"/>
      <c r="CH1611" s="54"/>
      <c r="CI1611" s="54"/>
      <c r="CJ1611" s="54"/>
      <c r="CK1611" s="54"/>
      <c r="CL1611" s="54"/>
      <c r="CM1611" s="54"/>
      <c r="CN1611" s="54"/>
      <c r="CO1611" s="54"/>
      <c r="CP1611" s="54"/>
      <c r="CQ1611" s="54"/>
      <c r="CR1611" s="54"/>
      <c r="CS1611" s="54"/>
      <c r="CT1611" s="54"/>
      <c r="CU1611" s="54"/>
      <c r="CV1611" s="54"/>
      <c r="CW1611" s="54"/>
      <c r="CX1611" s="54"/>
      <c r="CY1611" s="54"/>
      <c r="CZ1611" s="54"/>
      <c r="DA1611" s="54"/>
      <c r="DB1611" s="54"/>
      <c r="DC1611" s="54"/>
      <c r="DD1611" s="54"/>
      <c r="DE1611" s="54"/>
      <c r="DF1611" s="54"/>
      <c r="DG1611" s="54"/>
      <c r="DH1611" s="54"/>
      <c r="DI1611" s="54"/>
      <c r="DJ1611" s="54"/>
      <c r="DK1611" s="54"/>
      <c r="DL1611" s="54"/>
      <c r="DM1611" s="54"/>
      <c r="DN1611" s="54"/>
      <c r="DO1611" s="54"/>
      <c r="DP1611" s="54"/>
      <c r="DQ1611" s="54"/>
      <c r="DR1611" s="54"/>
      <c r="DS1611" s="54"/>
      <c r="DT1611" s="54"/>
      <c r="DU1611" s="54"/>
      <c r="DV1611" s="54"/>
      <c r="DW1611" s="54"/>
      <c r="DX1611" s="54"/>
      <c r="DY1611" s="54"/>
      <c r="DZ1611" s="54"/>
      <c r="EA1611" s="54"/>
      <c r="EB1611" s="54"/>
      <c r="EC1611" s="54"/>
      <c r="ED1611" s="54"/>
      <c r="EE1611" s="54"/>
      <c r="EF1611" s="54"/>
      <c r="EG1611" s="54"/>
      <c r="EH1611" s="54"/>
      <c r="EI1611" s="54"/>
      <c r="EJ1611" s="54"/>
      <c r="EK1611" s="54"/>
      <c r="EL1611" s="54"/>
      <c r="EM1611" s="54"/>
      <c r="EN1611" s="54"/>
      <c r="EO1611" s="54"/>
      <c r="EP1611" s="54"/>
      <c r="EQ1611" s="54"/>
      <c r="ER1611" s="54"/>
      <c r="ES1611" s="54"/>
      <c r="ET1611" s="54"/>
      <c r="EU1611" s="54"/>
      <c r="EV1611" s="54"/>
      <c r="EW1611" s="54"/>
      <c r="EX1611" s="54"/>
      <c r="EY1611" s="54"/>
      <c r="EZ1611" s="54"/>
      <c r="FA1611" s="54"/>
      <c r="FB1611" s="54"/>
      <c r="FC1611" s="54"/>
      <c r="FD1611" s="54"/>
      <c r="FE1611" s="54"/>
      <c r="FF1611" s="54"/>
      <c r="FG1611" s="54"/>
      <c r="FH1611" s="54"/>
      <c r="FI1611" s="54"/>
      <c r="FJ1611" s="54"/>
      <c r="FK1611" s="54"/>
      <c r="FL1611" s="54"/>
      <c r="FM1611" s="54"/>
      <c r="FN1611" s="54"/>
      <c r="FO1611" s="54"/>
      <c r="FP1611" s="54"/>
      <c r="FQ1611" s="54"/>
      <c r="FR1611" s="54"/>
      <c r="FS1611" s="54"/>
      <c r="FT1611" s="54"/>
      <c r="FU1611" s="54"/>
      <c r="FV1611" s="54"/>
      <c r="FW1611" s="54"/>
      <c r="FX1611" s="54"/>
      <c r="FY1611" s="54"/>
      <c r="FZ1611" s="54"/>
      <c r="GA1611" s="54"/>
      <c r="GB1611" s="54"/>
      <c r="GC1611" s="54"/>
      <c r="GD1611" s="54"/>
      <c r="GE1611" s="54"/>
      <c r="GF1611" s="54"/>
      <c r="GG1611" s="54"/>
      <c r="GH1611" s="54"/>
      <c r="GI1611" s="54"/>
      <c r="GJ1611" s="54"/>
      <c r="GK1611" s="54"/>
      <c r="GL1611" s="54"/>
      <c r="GM1611" s="54"/>
      <c r="GN1611" s="54"/>
      <c r="GO1611" s="54"/>
      <c r="GP1611" s="54"/>
      <c r="GQ1611" s="54"/>
      <c r="GR1611" s="54"/>
      <c r="GS1611" s="54"/>
      <c r="GT1611" s="54"/>
      <c r="GU1611" s="54"/>
      <c r="GV1611" s="54"/>
      <c r="GW1611" s="54"/>
      <c r="GX1611" s="54"/>
      <c r="GY1611" s="54"/>
      <c r="GZ1611" s="54"/>
      <c r="HA1611" s="54"/>
      <c r="HB1611" s="54"/>
      <c r="HC1611" s="54"/>
      <c r="HD1611" s="54"/>
      <c r="HE1611" s="54"/>
      <c r="HF1611" s="54"/>
      <c r="HG1611" s="54"/>
      <c r="HH1611" s="54"/>
      <c r="HI1611" s="54"/>
      <c r="HJ1611" s="54"/>
      <c r="HK1611" s="54"/>
      <c r="HL1611" s="54"/>
      <c r="HM1611" s="54"/>
      <c r="HN1611" s="54"/>
      <c r="HO1611" s="54"/>
      <c r="HP1611" s="54"/>
      <c r="HQ1611" s="54"/>
      <c r="HR1611" s="54"/>
      <c r="HS1611" s="54"/>
      <c r="HT1611" s="54"/>
      <c r="HU1611" s="54"/>
      <c r="HV1611" s="54"/>
      <c r="HW1611" s="54"/>
      <c r="HX1611" s="54"/>
      <c r="HY1611" s="54"/>
      <c r="HZ1611" s="54"/>
      <c r="IA1611" s="54"/>
      <c r="IB1611" s="54"/>
      <c r="IC1611" s="54"/>
      <c r="ID1611" s="54"/>
      <c r="IE1611" s="54"/>
      <c r="IF1611" s="54"/>
      <c r="IG1611" s="54"/>
      <c r="IH1611" s="54"/>
      <c r="II1611" s="54"/>
      <c r="IJ1611" s="54"/>
      <c r="IK1611" s="54"/>
      <c r="IL1611" s="54"/>
      <c r="IM1611" s="54"/>
      <c r="IN1611" s="54"/>
      <c r="IO1611" s="54"/>
      <c r="IP1611" s="54"/>
      <c r="IQ1611" s="54"/>
      <c r="IR1611" s="54"/>
      <c r="IS1611" s="54"/>
      <c r="IT1611" s="54"/>
      <c r="IU1611" s="54"/>
      <c r="IV1611" s="54"/>
      <c r="IW1611" s="54"/>
      <c r="IX1611" s="54"/>
      <c r="IY1611" s="54"/>
      <c r="IZ1611" s="54"/>
      <c r="JA1611" s="16"/>
      <c r="JB1611" s="16"/>
      <c r="JC1611" s="16"/>
      <c r="JD1611" s="16"/>
    </row>
    <row r="1612" spans="1:264" s="6" customFormat="1" x14ac:dyDescent="0.25">
      <c r="A1612" s="55">
        <v>1608</v>
      </c>
      <c r="B1612" s="56">
        <f>ESTUDIANTES!B1612</f>
        <v>0</v>
      </c>
      <c r="C1612" s="56">
        <f>ESTUDIANTES!C1612</f>
        <v>0</v>
      </c>
      <c r="D1612" s="97">
        <f>ESTUDIANTES!D1612</f>
        <v>0</v>
      </c>
      <c r="E1612" s="97"/>
      <c r="F1612" s="97"/>
      <c r="G1612" s="97"/>
      <c r="H1612" s="57">
        <f>ESTUDIANTES!H1612</f>
        <v>0</v>
      </c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  <c r="AL1612" s="54"/>
      <c r="AM1612" s="54"/>
      <c r="AN1612" s="54"/>
      <c r="AO1612" s="54"/>
      <c r="AP1612" s="54"/>
      <c r="AQ1612" s="54"/>
      <c r="AR1612" s="54"/>
      <c r="AS1612" s="54"/>
      <c r="AT1612" s="54"/>
      <c r="AU1612" s="54"/>
      <c r="AV1612" s="54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  <c r="BM1612" s="54"/>
      <c r="BN1612" s="54"/>
      <c r="BO1612" s="54"/>
      <c r="BP1612" s="54"/>
      <c r="BQ1612" s="54"/>
      <c r="BR1612" s="54"/>
      <c r="BS1612" s="54"/>
      <c r="BT1612" s="54"/>
      <c r="BU1612" s="54"/>
      <c r="BV1612" s="54"/>
      <c r="BW1612" s="54"/>
      <c r="BX1612" s="54"/>
      <c r="BY1612" s="54"/>
      <c r="BZ1612" s="54"/>
      <c r="CA1612" s="54"/>
      <c r="CB1612" s="54"/>
      <c r="CC1612" s="54"/>
      <c r="CD1612" s="54"/>
      <c r="CE1612" s="54"/>
      <c r="CF1612" s="54"/>
      <c r="CG1612" s="54"/>
      <c r="CH1612" s="54"/>
      <c r="CI1612" s="54"/>
      <c r="CJ1612" s="54"/>
      <c r="CK1612" s="54"/>
      <c r="CL1612" s="54"/>
      <c r="CM1612" s="54"/>
      <c r="CN1612" s="54"/>
      <c r="CO1612" s="54"/>
      <c r="CP1612" s="54"/>
      <c r="CQ1612" s="54"/>
      <c r="CR1612" s="54"/>
      <c r="CS1612" s="54"/>
      <c r="CT1612" s="54"/>
      <c r="CU1612" s="54"/>
      <c r="CV1612" s="54"/>
      <c r="CW1612" s="54"/>
      <c r="CX1612" s="54"/>
      <c r="CY1612" s="54"/>
      <c r="CZ1612" s="54"/>
      <c r="DA1612" s="54"/>
      <c r="DB1612" s="54"/>
      <c r="DC1612" s="54"/>
      <c r="DD1612" s="54"/>
      <c r="DE1612" s="54"/>
      <c r="DF1612" s="54"/>
      <c r="DG1612" s="54"/>
      <c r="DH1612" s="54"/>
      <c r="DI1612" s="54"/>
      <c r="DJ1612" s="54"/>
      <c r="DK1612" s="54"/>
      <c r="DL1612" s="54"/>
      <c r="DM1612" s="54"/>
      <c r="DN1612" s="54"/>
      <c r="DO1612" s="54"/>
      <c r="DP1612" s="54"/>
      <c r="DQ1612" s="54"/>
      <c r="DR1612" s="54"/>
      <c r="DS1612" s="54"/>
      <c r="DT1612" s="54"/>
      <c r="DU1612" s="54"/>
      <c r="DV1612" s="54"/>
      <c r="DW1612" s="54"/>
      <c r="DX1612" s="54"/>
      <c r="DY1612" s="54"/>
      <c r="DZ1612" s="54"/>
      <c r="EA1612" s="54"/>
      <c r="EB1612" s="54"/>
      <c r="EC1612" s="54"/>
      <c r="ED1612" s="54"/>
      <c r="EE1612" s="54"/>
      <c r="EF1612" s="54"/>
      <c r="EG1612" s="54"/>
      <c r="EH1612" s="54"/>
      <c r="EI1612" s="54"/>
      <c r="EJ1612" s="54"/>
      <c r="EK1612" s="54"/>
      <c r="EL1612" s="54"/>
      <c r="EM1612" s="54"/>
      <c r="EN1612" s="54"/>
      <c r="EO1612" s="54"/>
      <c r="EP1612" s="54"/>
      <c r="EQ1612" s="54"/>
      <c r="ER1612" s="54"/>
      <c r="ES1612" s="54"/>
      <c r="ET1612" s="54"/>
      <c r="EU1612" s="54"/>
      <c r="EV1612" s="54"/>
      <c r="EW1612" s="54"/>
      <c r="EX1612" s="54"/>
      <c r="EY1612" s="54"/>
      <c r="EZ1612" s="54"/>
      <c r="FA1612" s="54"/>
      <c r="FB1612" s="54"/>
      <c r="FC1612" s="54"/>
      <c r="FD1612" s="54"/>
      <c r="FE1612" s="54"/>
      <c r="FF1612" s="54"/>
      <c r="FG1612" s="54"/>
      <c r="FH1612" s="54"/>
      <c r="FI1612" s="54"/>
      <c r="FJ1612" s="54"/>
      <c r="FK1612" s="54"/>
      <c r="FL1612" s="54"/>
      <c r="FM1612" s="54"/>
      <c r="FN1612" s="54"/>
      <c r="FO1612" s="54"/>
      <c r="FP1612" s="54"/>
      <c r="FQ1612" s="54"/>
      <c r="FR1612" s="54"/>
      <c r="FS1612" s="54"/>
      <c r="FT1612" s="54"/>
      <c r="FU1612" s="54"/>
      <c r="FV1612" s="54"/>
      <c r="FW1612" s="54"/>
      <c r="FX1612" s="54"/>
      <c r="FY1612" s="54"/>
      <c r="FZ1612" s="54"/>
      <c r="GA1612" s="54"/>
      <c r="GB1612" s="54"/>
      <c r="GC1612" s="54"/>
      <c r="GD1612" s="54"/>
      <c r="GE1612" s="54"/>
      <c r="GF1612" s="54"/>
      <c r="GG1612" s="54"/>
      <c r="GH1612" s="54"/>
      <c r="GI1612" s="54"/>
      <c r="GJ1612" s="54"/>
      <c r="GK1612" s="54"/>
      <c r="GL1612" s="54"/>
      <c r="GM1612" s="54"/>
      <c r="GN1612" s="54"/>
      <c r="GO1612" s="54"/>
      <c r="GP1612" s="54"/>
      <c r="GQ1612" s="54"/>
      <c r="GR1612" s="54"/>
      <c r="GS1612" s="54"/>
      <c r="GT1612" s="54"/>
      <c r="GU1612" s="54"/>
      <c r="GV1612" s="54"/>
      <c r="GW1612" s="54"/>
      <c r="GX1612" s="54"/>
      <c r="GY1612" s="54"/>
      <c r="GZ1612" s="54"/>
      <c r="HA1612" s="54"/>
      <c r="HB1612" s="54"/>
      <c r="HC1612" s="54"/>
      <c r="HD1612" s="54"/>
      <c r="HE1612" s="54"/>
      <c r="HF1612" s="54"/>
      <c r="HG1612" s="54"/>
      <c r="HH1612" s="54"/>
      <c r="HI1612" s="54"/>
      <c r="HJ1612" s="54"/>
      <c r="HK1612" s="54"/>
      <c r="HL1612" s="54"/>
      <c r="HM1612" s="54"/>
      <c r="HN1612" s="54"/>
      <c r="HO1612" s="54"/>
      <c r="HP1612" s="54"/>
      <c r="HQ1612" s="54"/>
      <c r="HR1612" s="54"/>
      <c r="HS1612" s="54"/>
      <c r="HT1612" s="54"/>
      <c r="HU1612" s="54"/>
      <c r="HV1612" s="54"/>
      <c r="HW1612" s="54"/>
      <c r="HX1612" s="54"/>
      <c r="HY1612" s="54"/>
      <c r="HZ1612" s="54"/>
      <c r="IA1612" s="54"/>
      <c r="IB1612" s="54"/>
      <c r="IC1612" s="54"/>
      <c r="ID1612" s="54"/>
      <c r="IE1612" s="54"/>
      <c r="IF1612" s="54"/>
      <c r="IG1612" s="54"/>
      <c r="IH1612" s="54"/>
      <c r="II1612" s="54"/>
      <c r="IJ1612" s="54"/>
      <c r="IK1612" s="54"/>
      <c r="IL1612" s="54"/>
      <c r="IM1612" s="54"/>
      <c r="IN1612" s="54"/>
      <c r="IO1612" s="54"/>
      <c r="IP1612" s="54"/>
      <c r="IQ1612" s="54"/>
      <c r="IR1612" s="54"/>
      <c r="IS1612" s="54"/>
      <c r="IT1612" s="54"/>
      <c r="IU1612" s="54"/>
      <c r="IV1612" s="54"/>
      <c r="IW1612" s="54"/>
      <c r="IX1612" s="54"/>
      <c r="IY1612" s="54"/>
      <c r="IZ1612" s="54"/>
      <c r="JA1612" s="16"/>
      <c r="JB1612" s="16"/>
      <c r="JC1612" s="16"/>
      <c r="JD1612" s="16"/>
    </row>
    <row r="1613" spans="1:264" s="6" customFormat="1" x14ac:dyDescent="0.25">
      <c r="A1613" s="55">
        <v>1609</v>
      </c>
      <c r="B1613" s="56">
        <f>ESTUDIANTES!B1613</f>
        <v>0</v>
      </c>
      <c r="C1613" s="56">
        <f>ESTUDIANTES!C1613</f>
        <v>0</v>
      </c>
      <c r="D1613" s="97">
        <f>ESTUDIANTES!D1613</f>
        <v>0</v>
      </c>
      <c r="E1613" s="97"/>
      <c r="F1613" s="97"/>
      <c r="G1613" s="97"/>
      <c r="H1613" s="57">
        <f>ESTUDIANTES!H1613</f>
        <v>0</v>
      </c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  <c r="AL1613" s="54"/>
      <c r="AM1613" s="54"/>
      <c r="AN1613" s="54"/>
      <c r="AO1613" s="54"/>
      <c r="AP1613" s="54"/>
      <c r="AQ1613" s="54"/>
      <c r="AR1613" s="54"/>
      <c r="AS1613" s="54"/>
      <c r="AT1613" s="54"/>
      <c r="AU1613" s="54"/>
      <c r="AV1613" s="54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  <c r="BK1613" s="54"/>
      <c r="BL1613" s="54"/>
      <c r="BM1613" s="54"/>
      <c r="BN1613" s="54"/>
      <c r="BO1613" s="54"/>
      <c r="BP1613" s="54"/>
      <c r="BQ1613" s="54"/>
      <c r="BR1613" s="54"/>
      <c r="BS1613" s="54"/>
      <c r="BT1613" s="54"/>
      <c r="BU1613" s="54"/>
      <c r="BV1613" s="54"/>
      <c r="BW1613" s="54"/>
      <c r="BX1613" s="54"/>
      <c r="BY1613" s="54"/>
      <c r="BZ1613" s="54"/>
      <c r="CA1613" s="54"/>
      <c r="CB1613" s="54"/>
      <c r="CC1613" s="54"/>
      <c r="CD1613" s="54"/>
      <c r="CE1613" s="54"/>
      <c r="CF1613" s="54"/>
      <c r="CG1613" s="54"/>
      <c r="CH1613" s="54"/>
      <c r="CI1613" s="54"/>
      <c r="CJ1613" s="54"/>
      <c r="CK1613" s="54"/>
      <c r="CL1613" s="54"/>
      <c r="CM1613" s="54"/>
      <c r="CN1613" s="54"/>
      <c r="CO1613" s="54"/>
      <c r="CP1613" s="54"/>
      <c r="CQ1613" s="54"/>
      <c r="CR1613" s="54"/>
      <c r="CS1613" s="54"/>
      <c r="CT1613" s="54"/>
      <c r="CU1613" s="54"/>
      <c r="CV1613" s="54"/>
      <c r="CW1613" s="54"/>
      <c r="CX1613" s="54"/>
      <c r="CY1613" s="54"/>
      <c r="CZ1613" s="54"/>
      <c r="DA1613" s="54"/>
      <c r="DB1613" s="54"/>
      <c r="DC1613" s="54"/>
      <c r="DD1613" s="54"/>
      <c r="DE1613" s="54"/>
      <c r="DF1613" s="54"/>
      <c r="DG1613" s="54"/>
      <c r="DH1613" s="54"/>
      <c r="DI1613" s="54"/>
      <c r="DJ1613" s="54"/>
      <c r="DK1613" s="54"/>
      <c r="DL1613" s="54"/>
      <c r="DM1613" s="54"/>
      <c r="DN1613" s="54"/>
      <c r="DO1613" s="54"/>
      <c r="DP1613" s="54"/>
      <c r="DQ1613" s="54"/>
      <c r="DR1613" s="54"/>
      <c r="DS1613" s="54"/>
      <c r="DT1613" s="54"/>
      <c r="DU1613" s="54"/>
      <c r="DV1613" s="54"/>
      <c r="DW1613" s="54"/>
      <c r="DX1613" s="54"/>
      <c r="DY1613" s="54"/>
      <c r="DZ1613" s="54"/>
      <c r="EA1613" s="54"/>
      <c r="EB1613" s="54"/>
      <c r="EC1613" s="54"/>
      <c r="ED1613" s="54"/>
      <c r="EE1613" s="54"/>
      <c r="EF1613" s="54"/>
      <c r="EG1613" s="54"/>
      <c r="EH1613" s="54"/>
      <c r="EI1613" s="54"/>
      <c r="EJ1613" s="54"/>
      <c r="EK1613" s="54"/>
      <c r="EL1613" s="54"/>
      <c r="EM1613" s="54"/>
      <c r="EN1613" s="54"/>
      <c r="EO1613" s="54"/>
      <c r="EP1613" s="54"/>
      <c r="EQ1613" s="54"/>
      <c r="ER1613" s="54"/>
      <c r="ES1613" s="54"/>
      <c r="ET1613" s="54"/>
      <c r="EU1613" s="54"/>
      <c r="EV1613" s="54"/>
      <c r="EW1613" s="54"/>
      <c r="EX1613" s="54"/>
      <c r="EY1613" s="54"/>
      <c r="EZ1613" s="54"/>
      <c r="FA1613" s="54"/>
      <c r="FB1613" s="54"/>
      <c r="FC1613" s="54"/>
      <c r="FD1613" s="54"/>
      <c r="FE1613" s="54"/>
      <c r="FF1613" s="54"/>
      <c r="FG1613" s="54"/>
      <c r="FH1613" s="54"/>
      <c r="FI1613" s="54"/>
      <c r="FJ1613" s="54"/>
      <c r="FK1613" s="54"/>
      <c r="FL1613" s="54"/>
      <c r="FM1613" s="54"/>
      <c r="FN1613" s="54"/>
      <c r="FO1613" s="54"/>
      <c r="FP1613" s="54"/>
      <c r="FQ1613" s="54"/>
      <c r="FR1613" s="54"/>
      <c r="FS1613" s="54"/>
      <c r="FT1613" s="54"/>
      <c r="FU1613" s="54"/>
      <c r="FV1613" s="54"/>
      <c r="FW1613" s="54"/>
      <c r="FX1613" s="54"/>
      <c r="FY1613" s="54"/>
      <c r="FZ1613" s="54"/>
      <c r="GA1613" s="54"/>
      <c r="GB1613" s="54"/>
      <c r="GC1613" s="54"/>
      <c r="GD1613" s="54"/>
      <c r="GE1613" s="54"/>
      <c r="GF1613" s="54"/>
      <c r="GG1613" s="54"/>
      <c r="GH1613" s="54"/>
      <c r="GI1613" s="54"/>
      <c r="GJ1613" s="54"/>
      <c r="GK1613" s="54"/>
      <c r="GL1613" s="54"/>
      <c r="GM1613" s="54"/>
      <c r="GN1613" s="54"/>
      <c r="GO1613" s="54"/>
      <c r="GP1613" s="54"/>
      <c r="GQ1613" s="54"/>
      <c r="GR1613" s="54"/>
      <c r="GS1613" s="54"/>
      <c r="GT1613" s="54"/>
      <c r="GU1613" s="54"/>
      <c r="GV1613" s="54"/>
      <c r="GW1613" s="54"/>
      <c r="GX1613" s="54"/>
      <c r="GY1613" s="54"/>
      <c r="GZ1613" s="54"/>
      <c r="HA1613" s="54"/>
      <c r="HB1613" s="54"/>
      <c r="HC1613" s="54"/>
      <c r="HD1613" s="54"/>
      <c r="HE1613" s="54"/>
      <c r="HF1613" s="54"/>
      <c r="HG1613" s="54"/>
      <c r="HH1613" s="54"/>
      <c r="HI1613" s="54"/>
      <c r="HJ1613" s="54"/>
      <c r="HK1613" s="54"/>
      <c r="HL1613" s="54"/>
      <c r="HM1613" s="54"/>
      <c r="HN1613" s="54"/>
      <c r="HO1613" s="54"/>
      <c r="HP1613" s="54"/>
      <c r="HQ1613" s="54"/>
      <c r="HR1613" s="54"/>
      <c r="HS1613" s="54"/>
      <c r="HT1613" s="54"/>
      <c r="HU1613" s="54"/>
      <c r="HV1613" s="54"/>
      <c r="HW1613" s="54"/>
      <c r="HX1613" s="54"/>
      <c r="HY1613" s="54"/>
      <c r="HZ1613" s="54"/>
      <c r="IA1613" s="54"/>
      <c r="IB1613" s="54"/>
      <c r="IC1613" s="54"/>
      <c r="ID1613" s="54"/>
      <c r="IE1613" s="54"/>
      <c r="IF1613" s="54"/>
      <c r="IG1613" s="54"/>
      <c r="IH1613" s="54"/>
      <c r="II1613" s="54"/>
      <c r="IJ1613" s="54"/>
      <c r="IK1613" s="54"/>
      <c r="IL1613" s="54"/>
      <c r="IM1613" s="54"/>
      <c r="IN1613" s="54"/>
      <c r="IO1613" s="54"/>
      <c r="IP1613" s="54"/>
      <c r="IQ1613" s="54"/>
      <c r="IR1613" s="54"/>
      <c r="IS1613" s="54"/>
      <c r="IT1613" s="54"/>
      <c r="IU1613" s="54"/>
      <c r="IV1613" s="54"/>
      <c r="IW1613" s="54"/>
      <c r="IX1613" s="54"/>
      <c r="IY1613" s="54"/>
      <c r="IZ1613" s="54"/>
      <c r="JA1613" s="16"/>
      <c r="JB1613" s="16"/>
      <c r="JC1613" s="16"/>
      <c r="JD1613" s="16"/>
    </row>
    <row r="1614" spans="1:264" s="6" customFormat="1" x14ac:dyDescent="0.25">
      <c r="A1614" s="55">
        <v>1610</v>
      </c>
      <c r="B1614" s="56">
        <f>ESTUDIANTES!B1614</f>
        <v>0</v>
      </c>
      <c r="C1614" s="56">
        <f>ESTUDIANTES!C1614</f>
        <v>0</v>
      </c>
      <c r="D1614" s="97">
        <f>ESTUDIANTES!D1614</f>
        <v>0</v>
      </c>
      <c r="E1614" s="97"/>
      <c r="F1614" s="97"/>
      <c r="G1614" s="97"/>
      <c r="H1614" s="57">
        <f>ESTUDIANTES!H1614</f>
        <v>0</v>
      </c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  <c r="AL1614" s="54"/>
      <c r="AM1614" s="54"/>
      <c r="AN1614" s="54"/>
      <c r="AO1614" s="54"/>
      <c r="AP1614" s="54"/>
      <c r="AQ1614" s="54"/>
      <c r="AR1614" s="54"/>
      <c r="AS1614" s="54"/>
      <c r="AT1614" s="54"/>
      <c r="AU1614" s="54"/>
      <c r="AV1614" s="54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  <c r="BK1614" s="54"/>
      <c r="BL1614" s="54"/>
      <c r="BM1614" s="54"/>
      <c r="BN1614" s="54"/>
      <c r="BO1614" s="54"/>
      <c r="BP1614" s="54"/>
      <c r="BQ1614" s="54"/>
      <c r="BR1614" s="54"/>
      <c r="BS1614" s="54"/>
      <c r="BT1614" s="54"/>
      <c r="BU1614" s="54"/>
      <c r="BV1614" s="54"/>
      <c r="BW1614" s="54"/>
      <c r="BX1614" s="54"/>
      <c r="BY1614" s="54"/>
      <c r="BZ1614" s="54"/>
      <c r="CA1614" s="54"/>
      <c r="CB1614" s="54"/>
      <c r="CC1614" s="54"/>
      <c r="CD1614" s="54"/>
      <c r="CE1614" s="54"/>
      <c r="CF1614" s="54"/>
      <c r="CG1614" s="54"/>
      <c r="CH1614" s="54"/>
      <c r="CI1614" s="54"/>
      <c r="CJ1614" s="54"/>
      <c r="CK1614" s="54"/>
      <c r="CL1614" s="54"/>
      <c r="CM1614" s="54"/>
      <c r="CN1614" s="54"/>
      <c r="CO1614" s="54"/>
      <c r="CP1614" s="54"/>
      <c r="CQ1614" s="54"/>
      <c r="CR1614" s="54"/>
      <c r="CS1614" s="54"/>
      <c r="CT1614" s="54"/>
      <c r="CU1614" s="54"/>
      <c r="CV1614" s="54"/>
      <c r="CW1614" s="54"/>
      <c r="CX1614" s="54"/>
      <c r="CY1614" s="54"/>
      <c r="CZ1614" s="54"/>
      <c r="DA1614" s="54"/>
      <c r="DB1614" s="54"/>
      <c r="DC1614" s="54"/>
      <c r="DD1614" s="54"/>
      <c r="DE1614" s="54"/>
      <c r="DF1614" s="54"/>
      <c r="DG1614" s="54"/>
      <c r="DH1614" s="54"/>
      <c r="DI1614" s="54"/>
      <c r="DJ1614" s="54"/>
      <c r="DK1614" s="54"/>
      <c r="DL1614" s="54"/>
      <c r="DM1614" s="54"/>
      <c r="DN1614" s="54"/>
      <c r="DO1614" s="54"/>
      <c r="DP1614" s="54"/>
      <c r="DQ1614" s="54"/>
      <c r="DR1614" s="54"/>
      <c r="DS1614" s="54"/>
      <c r="DT1614" s="54"/>
      <c r="DU1614" s="54"/>
      <c r="DV1614" s="54"/>
      <c r="DW1614" s="54"/>
      <c r="DX1614" s="54"/>
      <c r="DY1614" s="54"/>
      <c r="DZ1614" s="54"/>
      <c r="EA1614" s="54"/>
      <c r="EB1614" s="54"/>
      <c r="EC1614" s="54"/>
      <c r="ED1614" s="54"/>
      <c r="EE1614" s="54"/>
      <c r="EF1614" s="54"/>
      <c r="EG1614" s="54"/>
      <c r="EH1614" s="54"/>
      <c r="EI1614" s="54"/>
      <c r="EJ1614" s="54"/>
      <c r="EK1614" s="54"/>
      <c r="EL1614" s="54"/>
      <c r="EM1614" s="54"/>
      <c r="EN1614" s="54"/>
      <c r="EO1614" s="54"/>
      <c r="EP1614" s="54"/>
      <c r="EQ1614" s="54"/>
      <c r="ER1614" s="54"/>
      <c r="ES1614" s="54"/>
      <c r="ET1614" s="54"/>
      <c r="EU1614" s="54"/>
      <c r="EV1614" s="54"/>
      <c r="EW1614" s="54"/>
      <c r="EX1614" s="54"/>
      <c r="EY1614" s="54"/>
      <c r="EZ1614" s="54"/>
      <c r="FA1614" s="54"/>
      <c r="FB1614" s="54"/>
      <c r="FC1614" s="54"/>
      <c r="FD1614" s="54"/>
      <c r="FE1614" s="54"/>
      <c r="FF1614" s="54"/>
      <c r="FG1614" s="54"/>
      <c r="FH1614" s="54"/>
      <c r="FI1614" s="54"/>
      <c r="FJ1614" s="54"/>
      <c r="FK1614" s="54"/>
      <c r="FL1614" s="54"/>
      <c r="FM1614" s="54"/>
      <c r="FN1614" s="54"/>
      <c r="FO1614" s="54"/>
      <c r="FP1614" s="54"/>
      <c r="FQ1614" s="54"/>
      <c r="FR1614" s="54"/>
      <c r="FS1614" s="54"/>
      <c r="FT1614" s="54"/>
      <c r="FU1614" s="54"/>
      <c r="FV1614" s="54"/>
      <c r="FW1614" s="54"/>
      <c r="FX1614" s="54"/>
      <c r="FY1614" s="54"/>
      <c r="FZ1614" s="54"/>
      <c r="GA1614" s="54"/>
      <c r="GB1614" s="54"/>
      <c r="GC1614" s="54"/>
      <c r="GD1614" s="54"/>
      <c r="GE1614" s="54"/>
      <c r="GF1614" s="54"/>
      <c r="GG1614" s="54"/>
      <c r="GH1614" s="54"/>
      <c r="GI1614" s="54"/>
      <c r="GJ1614" s="54"/>
      <c r="GK1614" s="54"/>
      <c r="GL1614" s="54"/>
      <c r="GM1614" s="54"/>
      <c r="GN1614" s="54"/>
      <c r="GO1614" s="54"/>
      <c r="GP1614" s="54"/>
      <c r="GQ1614" s="54"/>
      <c r="GR1614" s="54"/>
      <c r="GS1614" s="54"/>
      <c r="GT1614" s="54"/>
      <c r="GU1614" s="54"/>
      <c r="GV1614" s="54"/>
      <c r="GW1614" s="54"/>
      <c r="GX1614" s="54"/>
      <c r="GY1614" s="54"/>
      <c r="GZ1614" s="54"/>
      <c r="HA1614" s="54"/>
      <c r="HB1614" s="54"/>
      <c r="HC1614" s="54"/>
      <c r="HD1614" s="54"/>
      <c r="HE1614" s="54"/>
      <c r="HF1614" s="54"/>
      <c r="HG1614" s="54"/>
      <c r="HH1614" s="54"/>
      <c r="HI1614" s="54"/>
      <c r="HJ1614" s="54"/>
      <c r="HK1614" s="54"/>
      <c r="HL1614" s="54"/>
      <c r="HM1614" s="54"/>
      <c r="HN1614" s="54"/>
      <c r="HO1614" s="54"/>
      <c r="HP1614" s="54"/>
      <c r="HQ1614" s="54"/>
      <c r="HR1614" s="54"/>
      <c r="HS1614" s="54"/>
      <c r="HT1614" s="54"/>
      <c r="HU1614" s="54"/>
      <c r="HV1614" s="54"/>
      <c r="HW1614" s="54"/>
      <c r="HX1614" s="54"/>
      <c r="HY1614" s="54"/>
      <c r="HZ1614" s="54"/>
      <c r="IA1614" s="54"/>
      <c r="IB1614" s="54"/>
      <c r="IC1614" s="54"/>
      <c r="ID1614" s="54"/>
      <c r="IE1614" s="54"/>
      <c r="IF1614" s="54"/>
      <c r="IG1614" s="54"/>
      <c r="IH1614" s="54"/>
      <c r="II1614" s="54"/>
      <c r="IJ1614" s="54"/>
      <c r="IK1614" s="54"/>
      <c r="IL1614" s="54"/>
      <c r="IM1614" s="54"/>
      <c r="IN1614" s="54"/>
      <c r="IO1614" s="54"/>
      <c r="IP1614" s="54"/>
      <c r="IQ1614" s="54"/>
      <c r="IR1614" s="54"/>
      <c r="IS1614" s="54"/>
      <c r="IT1614" s="54"/>
      <c r="IU1614" s="54"/>
      <c r="IV1614" s="54"/>
      <c r="IW1614" s="54"/>
      <c r="IX1614" s="54"/>
      <c r="IY1614" s="54"/>
      <c r="IZ1614" s="54"/>
      <c r="JA1614" s="16"/>
      <c r="JB1614" s="16"/>
      <c r="JC1614" s="16"/>
      <c r="JD1614" s="16"/>
    </row>
    <row r="1615" spans="1:264" s="6" customFormat="1" x14ac:dyDescent="0.25">
      <c r="A1615" s="55">
        <v>1611</v>
      </c>
      <c r="B1615" s="56">
        <f>ESTUDIANTES!B1615</f>
        <v>0</v>
      </c>
      <c r="C1615" s="56">
        <f>ESTUDIANTES!C1615</f>
        <v>0</v>
      </c>
      <c r="D1615" s="97">
        <f>ESTUDIANTES!D1615</f>
        <v>0</v>
      </c>
      <c r="E1615" s="97"/>
      <c r="F1615" s="97"/>
      <c r="G1615" s="97"/>
      <c r="H1615" s="57">
        <f>ESTUDIANTES!H1615</f>
        <v>0</v>
      </c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  <c r="AL1615" s="54"/>
      <c r="AM1615" s="54"/>
      <c r="AN1615" s="54"/>
      <c r="AO1615" s="54"/>
      <c r="AP1615" s="54"/>
      <c r="AQ1615" s="54"/>
      <c r="AR1615" s="54"/>
      <c r="AS1615" s="54"/>
      <c r="AT1615" s="54"/>
      <c r="AU1615" s="54"/>
      <c r="AV1615" s="54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  <c r="BK1615" s="54"/>
      <c r="BL1615" s="54"/>
      <c r="BM1615" s="54"/>
      <c r="BN1615" s="54"/>
      <c r="BO1615" s="54"/>
      <c r="BP1615" s="54"/>
      <c r="BQ1615" s="54"/>
      <c r="BR1615" s="54"/>
      <c r="BS1615" s="54"/>
      <c r="BT1615" s="54"/>
      <c r="BU1615" s="54"/>
      <c r="BV1615" s="54"/>
      <c r="BW1615" s="54"/>
      <c r="BX1615" s="54"/>
      <c r="BY1615" s="54"/>
      <c r="BZ1615" s="54"/>
      <c r="CA1615" s="54"/>
      <c r="CB1615" s="54"/>
      <c r="CC1615" s="54"/>
      <c r="CD1615" s="54"/>
      <c r="CE1615" s="54"/>
      <c r="CF1615" s="54"/>
      <c r="CG1615" s="54"/>
      <c r="CH1615" s="54"/>
      <c r="CI1615" s="54"/>
      <c r="CJ1615" s="54"/>
      <c r="CK1615" s="54"/>
      <c r="CL1615" s="54"/>
      <c r="CM1615" s="54"/>
      <c r="CN1615" s="54"/>
      <c r="CO1615" s="54"/>
      <c r="CP1615" s="54"/>
      <c r="CQ1615" s="54"/>
      <c r="CR1615" s="54"/>
      <c r="CS1615" s="54"/>
      <c r="CT1615" s="54"/>
      <c r="CU1615" s="54"/>
      <c r="CV1615" s="54"/>
      <c r="CW1615" s="54"/>
      <c r="CX1615" s="54"/>
      <c r="CY1615" s="54"/>
      <c r="CZ1615" s="54"/>
      <c r="DA1615" s="54"/>
      <c r="DB1615" s="54"/>
      <c r="DC1615" s="54"/>
      <c r="DD1615" s="54"/>
      <c r="DE1615" s="54"/>
      <c r="DF1615" s="54"/>
      <c r="DG1615" s="54"/>
      <c r="DH1615" s="54"/>
      <c r="DI1615" s="54"/>
      <c r="DJ1615" s="54"/>
      <c r="DK1615" s="54"/>
      <c r="DL1615" s="54"/>
      <c r="DM1615" s="54"/>
      <c r="DN1615" s="54"/>
      <c r="DO1615" s="54"/>
      <c r="DP1615" s="54"/>
      <c r="DQ1615" s="54"/>
      <c r="DR1615" s="54"/>
      <c r="DS1615" s="54"/>
      <c r="DT1615" s="54"/>
      <c r="DU1615" s="54"/>
      <c r="DV1615" s="54"/>
      <c r="DW1615" s="54"/>
      <c r="DX1615" s="54"/>
      <c r="DY1615" s="54"/>
      <c r="DZ1615" s="54"/>
      <c r="EA1615" s="54"/>
      <c r="EB1615" s="54"/>
      <c r="EC1615" s="54"/>
      <c r="ED1615" s="54"/>
      <c r="EE1615" s="54"/>
      <c r="EF1615" s="54"/>
      <c r="EG1615" s="54"/>
      <c r="EH1615" s="54"/>
      <c r="EI1615" s="54"/>
      <c r="EJ1615" s="54"/>
      <c r="EK1615" s="54"/>
      <c r="EL1615" s="54"/>
      <c r="EM1615" s="54"/>
      <c r="EN1615" s="54"/>
      <c r="EO1615" s="54"/>
      <c r="EP1615" s="54"/>
      <c r="EQ1615" s="54"/>
      <c r="ER1615" s="54"/>
      <c r="ES1615" s="54"/>
      <c r="ET1615" s="54"/>
      <c r="EU1615" s="54"/>
      <c r="EV1615" s="54"/>
      <c r="EW1615" s="54"/>
      <c r="EX1615" s="54"/>
      <c r="EY1615" s="54"/>
      <c r="EZ1615" s="54"/>
      <c r="FA1615" s="54"/>
      <c r="FB1615" s="54"/>
      <c r="FC1615" s="54"/>
      <c r="FD1615" s="54"/>
      <c r="FE1615" s="54"/>
      <c r="FF1615" s="54"/>
      <c r="FG1615" s="54"/>
      <c r="FH1615" s="54"/>
      <c r="FI1615" s="54"/>
      <c r="FJ1615" s="54"/>
      <c r="FK1615" s="54"/>
      <c r="FL1615" s="54"/>
      <c r="FM1615" s="54"/>
      <c r="FN1615" s="54"/>
      <c r="FO1615" s="54"/>
      <c r="FP1615" s="54"/>
      <c r="FQ1615" s="54"/>
      <c r="FR1615" s="54"/>
      <c r="FS1615" s="54"/>
      <c r="FT1615" s="54"/>
      <c r="FU1615" s="54"/>
      <c r="FV1615" s="54"/>
      <c r="FW1615" s="54"/>
      <c r="FX1615" s="54"/>
      <c r="FY1615" s="54"/>
      <c r="FZ1615" s="54"/>
      <c r="GA1615" s="54"/>
      <c r="GB1615" s="54"/>
      <c r="GC1615" s="54"/>
      <c r="GD1615" s="54"/>
      <c r="GE1615" s="54"/>
      <c r="GF1615" s="54"/>
      <c r="GG1615" s="54"/>
      <c r="GH1615" s="54"/>
      <c r="GI1615" s="54"/>
      <c r="GJ1615" s="54"/>
      <c r="GK1615" s="54"/>
      <c r="GL1615" s="54"/>
      <c r="GM1615" s="54"/>
      <c r="GN1615" s="54"/>
      <c r="GO1615" s="54"/>
      <c r="GP1615" s="54"/>
      <c r="GQ1615" s="54"/>
      <c r="GR1615" s="54"/>
      <c r="GS1615" s="54"/>
      <c r="GT1615" s="54"/>
      <c r="GU1615" s="54"/>
      <c r="GV1615" s="54"/>
      <c r="GW1615" s="54"/>
      <c r="GX1615" s="54"/>
      <c r="GY1615" s="54"/>
      <c r="GZ1615" s="54"/>
      <c r="HA1615" s="54"/>
      <c r="HB1615" s="54"/>
      <c r="HC1615" s="54"/>
      <c r="HD1615" s="54"/>
      <c r="HE1615" s="54"/>
      <c r="HF1615" s="54"/>
      <c r="HG1615" s="54"/>
      <c r="HH1615" s="54"/>
      <c r="HI1615" s="54"/>
      <c r="HJ1615" s="54"/>
      <c r="HK1615" s="54"/>
      <c r="HL1615" s="54"/>
      <c r="HM1615" s="54"/>
      <c r="HN1615" s="54"/>
      <c r="HO1615" s="54"/>
      <c r="HP1615" s="54"/>
      <c r="HQ1615" s="54"/>
      <c r="HR1615" s="54"/>
      <c r="HS1615" s="54"/>
      <c r="HT1615" s="54"/>
      <c r="HU1615" s="54"/>
      <c r="HV1615" s="54"/>
      <c r="HW1615" s="54"/>
      <c r="HX1615" s="54"/>
      <c r="HY1615" s="54"/>
      <c r="HZ1615" s="54"/>
      <c r="IA1615" s="54"/>
      <c r="IB1615" s="54"/>
      <c r="IC1615" s="54"/>
      <c r="ID1615" s="54"/>
      <c r="IE1615" s="54"/>
      <c r="IF1615" s="54"/>
      <c r="IG1615" s="54"/>
      <c r="IH1615" s="54"/>
      <c r="II1615" s="54"/>
      <c r="IJ1615" s="54"/>
      <c r="IK1615" s="54"/>
      <c r="IL1615" s="54"/>
      <c r="IM1615" s="54"/>
      <c r="IN1615" s="54"/>
      <c r="IO1615" s="54"/>
      <c r="IP1615" s="54"/>
      <c r="IQ1615" s="54"/>
      <c r="IR1615" s="54"/>
      <c r="IS1615" s="54"/>
      <c r="IT1615" s="54"/>
      <c r="IU1615" s="54"/>
      <c r="IV1615" s="54"/>
      <c r="IW1615" s="54"/>
      <c r="IX1615" s="54"/>
      <c r="IY1615" s="54"/>
      <c r="IZ1615" s="54"/>
      <c r="JA1615" s="16"/>
      <c r="JB1615" s="16"/>
      <c r="JC1615" s="16"/>
      <c r="JD1615" s="16"/>
    </row>
    <row r="1616" spans="1:264" s="6" customFormat="1" x14ac:dyDescent="0.25">
      <c r="A1616" s="55">
        <v>1612</v>
      </c>
      <c r="B1616" s="56">
        <f>ESTUDIANTES!B1616</f>
        <v>0</v>
      </c>
      <c r="C1616" s="56">
        <f>ESTUDIANTES!C1616</f>
        <v>0</v>
      </c>
      <c r="D1616" s="97">
        <f>ESTUDIANTES!D1616</f>
        <v>0</v>
      </c>
      <c r="E1616" s="97"/>
      <c r="F1616" s="97"/>
      <c r="G1616" s="97"/>
      <c r="H1616" s="57">
        <f>ESTUDIANTES!H1616</f>
        <v>0</v>
      </c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  <c r="U1616" s="54"/>
      <c r="V1616" s="54"/>
      <c r="W1616" s="54"/>
      <c r="X1616" s="54"/>
      <c r="Y1616" s="54"/>
      <c r="Z1616" s="54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  <c r="AL1616" s="54"/>
      <c r="AM1616" s="54"/>
      <c r="AN1616" s="54"/>
      <c r="AO1616" s="54"/>
      <c r="AP1616" s="54"/>
      <c r="AQ1616" s="54"/>
      <c r="AR1616" s="54"/>
      <c r="AS1616" s="54"/>
      <c r="AT1616" s="54"/>
      <c r="AU1616" s="54"/>
      <c r="AV1616" s="54"/>
      <c r="AW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4"/>
      <c r="BI1616" s="54"/>
      <c r="BJ1616" s="54"/>
      <c r="BK1616" s="54"/>
      <c r="BL1616" s="54"/>
      <c r="BM1616" s="54"/>
      <c r="BN1616" s="54"/>
      <c r="BO1616" s="54"/>
      <c r="BP1616" s="54"/>
      <c r="BQ1616" s="54"/>
      <c r="BR1616" s="54"/>
      <c r="BS1616" s="54"/>
      <c r="BT1616" s="54"/>
      <c r="BU1616" s="54"/>
      <c r="BV1616" s="54"/>
      <c r="BW1616" s="54"/>
      <c r="BX1616" s="54"/>
      <c r="BY1616" s="54"/>
      <c r="BZ1616" s="54"/>
      <c r="CA1616" s="54"/>
      <c r="CB1616" s="54"/>
      <c r="CC1616" s="54"/>
      <c r="CD1616" s="54"/>
      <c r="CE1616" s="54"/>
      <c r="CF1616" s="54"/>
      <c r="CG1616" s="54"/>
      <c r="CH1616" s="54"/>
      <c r="CI1616" s="54"/>
      <c r="CJ1616" s="54"/>
      <c r="CK1616" s="54"/>
      <c r="CL1616" s="54"/>
      <c r="CM1616" s="54"/>
      <c r="CN1616" s="54"/>
      <c r="CO1616" s="54"/>
      <c r="CP1616" s="54"/>
      <c r="CQ1616" s="54"/>
      <c r="CR1616" s="54"/>
      <c r="CS1616" s="54"/>
      <c r="CT1616" s="54"/>
      <c r="CU1616" s="54"/>
      <c r="CV1616" s="54"/>
      <c r="CW1616" s="54"/>
      <c r="CX1616" s="54"/>
      <c r="CY1616" s="54"/>
      <c r="CZ1616" s="54"/>
      <c r="DA1616" s="54"/>
      <c r="DB1616" s="54"/>
      <c r="DC1616" s="54"/>
      <c r="DD1616" s="54"/>
      <c r="DE1616" s="54"/>
      <c r="DF1616" s="54"/>
      <c r="DG1616" s="54"/>
      <c r="DH1616" s="54"/>
      <c r="DI1616" s="54"/>
      <c r="DJ1616" s="54"/>
      <c r="DK1616" s="54"/>
      <c r="DL1616" s="54"/>
      <c r="DM1616" s="54"/>
      <c r="DN1616" s="54"/>
      <c r="DO1616" s="54"/>
      <c r="DP1616" s="54"/>
      <c r="DQ1616" s="54"/>
      <c r="DR1616" s="54"/>
      <c r="DS1616" s="54"/>
      <c r="DT1616" s="54"/>
      <c r="DU1616" s="54"/>
      <c r="DV1616" s="54"/>
      <c r="DW1616" s="54"/>
      <c r="DX1616" s="54"/>
      <c r="DY1616" s="54"/>
      <c r="DZ1616" s="54"/>
      <c r="EA1616" s="54"/>
      <c r="EB1616" s="54"/>
      <c r="EC1616" s="54"/>
      <c r="ED1616" s="54"/>
      <c r="EE1616" s="54"/>
      <c r="EF1616" s="54"/>
      <c r="EG1616" s="54"/>
      <c r="EH1616" s="54"/>
      <c r="EI1616" s="54"/>
      <c r="EJ1616" s="54"/>
      <c r="EK1616" s="54"/>
      <c r="EL1616" s="54"/>
      <c r="EM1616" s="54"/>
      <c r="EN1616" s="54"/>
      <c r="EO1616" s="54"/>
      <c r="EP1616" s="54"/>
      <c r="EQ1616" s="54"/>
      <c r="ER1616" s="54"/>
      <c r="ES1616" s="54"/>
      <c r="ET1616" s="54"/>
      <c r="EU1616" s="54"/>
      <c r="EV1616" s="54"/>
      <c r="EW1616" s="54"/>
      <c r="EX1616" s="54"/>
      <c r="EY1616" s="54"/>
      <c r="EZ1616" s="54"/>
      <c r="FA1616" s="54"/>
      <c r="FB1616" s="54"/>
      <c r="FC1616" s="54"/>
      <c r="FD1616" s="54"/>
      <c r="FE1616" s="54"/>
      <c r="FF1616" s="54"/>
      <c r="FG1616" s="54"/>
      <c r="FH1616" s="54"/>
      <c r="FI1616" s="54"/>
      <c r="FJ1616" s="54"/>
      <c r="FK1616" s="54"/>
      <c r="FL1616" s="54"/>
      <c r="FM1616" s="54"/>
      <c r="FN1616" s="54"/>
      <c r="FO1616" s="54"/>
      <c r="FP1616" s="54"/>
      <c r="FQ1616" s="54"/>
      <c r="FR1616" s="54"/>
      <c r="FS1616" s="54"/>
      <c r="FT1616" s="54"/>
      <c r="FU1616" s="54"/>
      <c r="FV1616" s="54"/>
      <c r="FW1616" s="54"/>
      <c r="FX1616" s="54"/>
      <c r="FY1616" s="54"/>
      <c r="FZ1616" s="54"/>
      <c r="GA1616" s="54"/>
      <c r="GB1616" s="54"/>
      <c r="GC1616" s="54"/>
      <c r="GD1616" s="54"/>
      <c r="GE1616" s="54"/>
      <c r="GF1616" s="54"/>
      <c r="GG1616" s="54"/>
      <c r="GH1616" s="54"/>
      <c r="GI1616" s="54"/>
      <c r="GJ1616" s="54"/>
      <c r="GK1616" s="54"/>
      <c r="GL1616" s="54"/>
      <c r="GM1616" s="54"/>
      <c r="GN1616" s="54"/>
      <c r="GO1616" s="54"/>
      <c r="GP1616" s="54"/>
      <c r="GQ1616" s="54"/>
      <c r="GR1616" s="54"/>
      <c r="GS1616" s="54"/>
      <c r="GT1616" s="54"/>
      <c r="GU1616" s="54"/>
      <c r="GV1616" s="54"/>
      <c r="GW1616" s="54"/>
      <c r="GX1616" s="54"/>
      <c r="GY1616" s="54"/>
      <c r="GZ1616" s="54"/>
      <c r="HA1616" s="54"/>
      <c r="HB1616" s="54"/>
      <c r="HC1616" s="54"/>
      <c r="HD1616" s="54"/>
      <c r="HE1616" s="54"/>
      <c r="HF1616" s="54"/>
      <c r="HG1616" s="54"/>
      <c r="HH1616" s="54"/>
      <c r="HI1616" s="54"/>
      <c r="HJ1616" s="54"/>
      <c r="HK1616" s="54"/>
      <c r="HL1616" s="54"/>
      <c r="HM1616" s="54"/>
      <c r="HN1616" s="54"/>
      <c r="HO1616" s="54"/>
      <c r="HP1616" s="54"/>
      <c r="HQ1616" s="54"/>
      <c r="HR1616" s="54"/>
      <c r="HS1616" s="54"/>
      <c r="HT1616" s="54"/>
      <c r="HU1616" s="54"/>
      <c r="HV1616" s="54"/>
      <c r="HW1616" s="54"/>
      <c r="HX1616" s="54"/>
      <c r="HY1616" s="54"/>
      <c r="HZ1616" s="54"/>
      <c r="IA1616" s="54"/>
      <c r="IB1616" s="54"/>
      <c r="IC1616" s="54"/>
      <c r="ID1616" s="54"/>
      <c r="IE1616" s="54"/>
      <c r="IF1616" s="54"/>
      <c r="IG1616" s="54"/>
      <c r="IH1616" s="54"/>
      <c r="II1616" s="54"/>
      <c r="IJ1616" s="54"/>
      <c r="IK1616" s="54"/>
      <c r="IL1616" s="54"/>
      <c r="IM1616" s="54"/>
      <c r="IN1616" s="54"/>
      <c r="IO1616" s="54"/>
      <c r="IP1616" s="54"/>
      <c r="IQ1616" s="54"/>
      <c r="IR1616" s="54"/>
      <c r="IS1616" s="54"/>
      <c r="IT1616" s="54"/>
      <c r="IU1616" s="54"/>
      <c r="IV1616" s="54"/>
      <c r="IW1616" s="54"/>
      <c r="IX1616" s="54"/>
      <c r="IY1616" s="54"/>
      <c r="IZ1616" s="54"/>
      <c r="JA1616" s="16"/>
      <c r="JB1616" s="16"/>
      <c r="JC1616" s="16"/>
      <c r="JD1616" s="16"/>
    </row>
    <row r="1617" spans="1:264" s="6" customFormat="1" x14ac:dyDescent="0.25">
      <c r="A1617" s="55">
        <v>1613</v>
      </c>
      <c r="B1617" s="56">
        <f>ESTUDIANTES!B1617</f>
        <v>0</v>
      </c>
      <c r="C1617" s="56">
        <f>ESTUDIANTES!C1617</f>
        <v>0</v>
      </c>
      <c r="D1617" s="97">
        <f>ESTUDIANTES!D1617</f>
        <v>0</v>
      </c>
      <c r="E1617" s="97"/>
      <c r="F1617" s="97"/>
      <c r="G1617" s="97"/>
      <c r="H1617" s="57">
        <f>ESTUDIANTES!H1617</f>
        <v>0</v>
      </c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  <c r="U1617" s="54"/>
      <c r="V1617" s="54"/>
      <c r="W1617" s="54"/>
      <c r="X1617" s="54"/>
      <c r="Y1617" s="54"/>
      <c r="Z1617" s="54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  <c r="AL1617" s="54"/>
      <c r="AM1617" s="54"/>
      <c r="AN1617" s="54"/>
      <c r="AO1617" s="54"/>
      <c r="AP1617" s="54"/>
      <c r="AQ1617" s="54"/>
      <c r="AR1617" s="54"/>
      <c r="AS1617" s="54"/>
      <c r="AT1617" s="54"/>
      <c r="AU1617" s="54"/>
      <c r="AV1617" s="54"/>
      <c r="AW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4"/>
      <c r="BI1617" s="54"/>
      <c r="BJ1617" s="54"/>
      <c r="BK1617" s="54"/>
      <c r="BL1617" s="54"/>
      <c r="BM1617" s="54"/>
      <c r="BN1617" s="54"/>
      <c r="BO1617" s="54"/>
      <c r="BP1617" s="54"/>
      <c r="BQ1617" s="54"/>
      <c r="BR1617" s="54"/>
      <c r="BS1617" s="54"/>
      <c r="BT1617" s="54"/>
      <c r="BU1617" s="54"/>
      <c r="BV1617" s="54"/>
      <c r="BW1617" s="54"/>
      <c r="BX1617" s="54"/>
      <c r="BY1617" s="54"/>
      <c r="BZ1617" s="54"/>
      <c r="CA1617" s="54"/>
      <c r="CB1617" s="54"/>
      <c r="CC1617" s="54"/>
      <c r="CD1617" s="54"/>
      <c r="CE1617" s="54"/>
      <c r="CF1617" s="54"/>
      <c r="CG1617" s="54"/>
      <c r="CH1617" s="54"/>
      <c r="CI1617" s="54"/>
      <c r="CJ1617" s="54"/>
      <c r="CK1617" s="54"/>
      <c r="CL1617" s="54"/>
      <c r="CM1617" s="54"/>
      <c r="CN1617" s="54"/>
      <c r="CO1617" s="54"/>
      <c r="CP1617" s="54"/>
      <c r="CQ1617" s="54"/>
      <c r="CR1617" s="54"/>
      <c r="CS1617" s="54"/>
      <c r="CT1617" s="54"/>
      <c r="CU1617" s="54"/>
      <c r="CV1617" s="54"/>
      <c r="CW1617" s="54"/>
      <c r="CX1617" s="54"/>
      <c r="CY1617" s="54"/>
      <c r="CZ1617" s="54"/>
      <c r="DA1617" s="54"/>
      <c r="DB1617" s="54"/>
      <c r="DC1617" s="54"/>
      <c r="DD1617" s="54"/>
      <c r="DE1617" s="54"/>
      <c r="DF1617" s="54"/>
      <c r="DG1617" s="54"/>
      <c r="DH1617" s="54"/>
      <c r="DI1617" s="54"/>
      <c r="DJ1617" s="54"/>
      <c r="DK1617" s="54"/>
      <c r="DL1617" s="54"/>
      <c r="DM1617" s="54"/>
      <c r="DN1617" s="54"/>
      <c r="DO1617" s="54"/>
      <c r="DP1617" s="54"/>
      <c r="DQ1617" s="54"/>
      <c r="DR1617" s="54"/>
      <c r="DS1617" s="54"/>
      <c r="DT1617" s="54"/>
      <c r="DU1617" s="54"/>
      <c r="DV1617" s="54"/>
      <c r="DW1617" s="54"/>
      <c r="DX1617" s="54"/>
      <c r="DY1617" s="54"/>
      <c r="DZ1617" s="54"/>
      <c r="EA1617" s="54"/>
      <c r="EB1617" s="54"/>
      <c r="EC1617" s="54"/>
      <c r="ED1617" s="54"/>
      <c r="EE1617" s="54"/>
      <c r="EF1617" s="54"/>
      <c r="EG1617" s="54"/>
      <c r="EH1617" s="54"/>
      <c r="EI1617" s="54"/>
      <c r="EJ1617" s="54"/>
      <c r="EK1617" s="54"/>
      <c r="EL1617" s="54"/>
      <c r="EM1617" s="54"/>
      <c r="EN1617" s="54"/>
      <c r="EO1617" s="54"/>
      <c r="EP1617" s="54"/>
      <c r="EQ1617" s="54"/>
      <c r="ER1617" s="54"/>
      <c r="ES1617" s="54"/>
      <c r="ET1617" s="54"/>
      <c r="EU1617" s="54"/>
      <c r="EV1617" s="54"/>
      <c r="EW1617" s="54"/>
      <c r="EX1617" s="54"/>
      <c r="EY1617" s="54"/>
      <c r="EZ1617" s="54"/>
      <c r="FA1617" s="54"/>
      <c r="FB1617" s="54"/>
      <c r="FC1617" s="54"/>
      <c r="FD1617" s="54"/>
      <c r="FE1617" s="54"/>
      <c r="FF1617" s="54"/>
      <c r="FG1617" s="54"/>
      <c r="FH1617" s="54"/>
      <c r="FI1617" s="54"/>
      <c r="FJ1617" s="54"/>
      <c r="FK1617" s="54"/>
      <c r="FL1617" s="54"/>
      <c r="FM1617" s="54"/>
      <c r="FN1617" s="54"/>
      <c r="FO1617" s="54"/>
      <c r="FP1617" s="54"/>
      <c r="FQ1617" s="54"/>
      <c r="FR1617" s="54"/>
      <c r="FS1617" s="54"/>
      <c r="FT1617" s="54"/>
      <c r="FU1617" s="54"/>
      <c r="FV1617" s="54"/>
      <c r="FW1617" s="54"/>
      <c r="FX1617" s="54"/>
      <c r="FY1617" s="54"/>
      <c r="FZ1617" s="54"/>
      <c r="GA1617" s="54"/>
      <c r="GB1617" s="54"/>
      <c r="GC1617" s="54"/>
      <c r="GD1617" s="54"/>
      <c r="GE1617" s="54"/>
      <c r="GF1617" s="54"/>
      <c r="GG1617" s="54"/>
      <c r="GH1617" s="54"/>
      <c r="GI1617" s="54"/>
      <c r="GJ1617" s="54"/>
      <c r="GK1617" s="54"/>
      <c r="GL1617" s="54"/>
      <c r="GM1617" s="54"/>
      <c r="GN1617" s="54"/>
      <c r="GO1617" s="54"/>
      <c r="GP1617" s="54"/>
      <c r="GQ1617" s="54"/>
      <c r="GR1617" s="54"/>
      <c r="GS1617" s="54"/>
      <c r="GT1617" s="54"/>
      <c r="GU1617" s="54"/>
      <c r="GV1617" s="54"/>
      <c r="GW1617" s="54"/>
      <c r="GX1617" s="54"/>
      <c r="GY1617" s="54"/>
      <c r="GZ1617" s="54"/>
      <c r="HA1617" s="54"/>
      <c r="HB1617" s="54"/>
      <c r="HC1617" s="54"/>
      <c r="HD1617" s="54"/>
      <c r="HE1617" s="54"/>
      <c r="HF1617" s="54"/>
      <c r="HG1617" s="54"/>
      <c r="HH1617" s="54"/>
      <c r="HI1617" s="54"/>
      <c r="HJ1617" s="54"/>
      <c r="HK1617" s="54"/>
      <c r="HL1617" s="54"/>
      <c r="HM1617" s="54"/>
      <c r="HN1617" s="54"/>
      <c r="HO1617" s="54"/>
      <c r="HP1617" s="54"/>
      <c r="HQ1617" s="54"/>
      <c r="HR1617" s="54"/>
      <c r="HS1617" s="54"/>
      <c r="HT1617" s="54"/>
      <c r="HU1617" s="54"/>
      <c r="HV1617" s="54"/>
      <c r="HW1617" s="54"/>
      <c r="HX1617" s="54"/>
      <c r="HY1617" s="54"/>
      <c r="HZ1617" s="54"/>
      <c r="IA1617" s="54"/>
      <c r="IB1617" s="54"/>
      <c r="IC1617" s="54"/>
      <c r="ID1617" s="54"/>
      <c r="IE1617" s="54"/>
      <c r="IF1617" s="54"/>
      <c r="IG1617" s="54"/>
      <c r="IH1617" s="54"/>
      <c r="II1617" s="54"/>
      <c r="IJ1617" s="54"/>
      <c r="IK1617" s="54"/>
      <c r="IL1617" s="54"/>
      <c r="IM1617" s="54"/>
      <c r="IN1617" s="54"/>
      <c r="IO1617" s="54"/>
      <c r="IP1617" s="54"/>
      <c r="IQ1617" s="54"/>
      <c r="IR1617" s="54"/>
      <c r="IS1617" s="54"/>
      <c r="IT1617" s="54"/>
      <c r="IU1617" s="54"/>
      <c r="IV1617" s="54"/>
      <c r="IW1617" s="54"/>
      <c r="IX1617" s="54"/>
      <c r="IY1617" s="54"/>
      <c r="IZ1617" s="54"/>
      <c r="JA1617" s="16"/>
      <c r="JB1617" s="16"/>
      <c r="JC1617" s="16"/>
      <c r="JD1617" s="16"/>
    </row>
    <row r="1618" spans="1:264" s="6" customFormat="1" x14ac:dyDescent="0.25">
      <c r="A1618" s="55">
        <v>1614</v>
      </c>
      <c r="B1618" s="56">
        <f>ESTUDIANTES!B1618</f>
        <v>0</v>
      </c>
      <c r="C1618" s="56">
        <f>ESTUDIANTES!C1618</f>
        <v>0</v>
      </c>
      <c r="D1618" s="97">
        <f>ESTUDIANTES!D1618</f>
        <v>0</v>
      </c>
      <c r="E1618" s="97"/>
      <c r="F1618" s="97"/>
      <c r="G1618" s="97"/>
      <c r="H1618" s="57">
        <f>ESTUDIANTES!H1618</f>
        <v>0</v>
      </c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  <c r="AL1618" s="54"/>
      <c r="AM1618" s="54"/>
      <c r="AN1618" s="54"/>
      <c r="AO1618" s="54"/>
      <c r="AP1618" s="54"/>
      <c r="AQ1618" s="54"/>
      <c r="AR1618" s="54"/>
      <c r="AS1618" s="54"/>
      <c r="AT1618" s="54"/>
      <c r="AU1618" s="54"/>
      <c r="AV1618" s="54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  <c r="BK1618" s="54"/>
      <c r="BL1618" s="54"/>
      <c r="BM1618" s="54"/>
      <c r="BN1618" s="54"/>
      <c r="BO1618" s="54"/>
      <c r="BP1618" s="54"/>
      <c r="BQ1618" s="54"/>
      <c r="BR1618" s="54"/>
      <c r="BS1618" s="54"/>
      <c r="BT1618" s="54"/>
      <c r="BU1618" s="54"/>
      <c r="BV1618" s="54"/>
      <c r="BW1618" s="54"/>
      <c r="BX1618" s="54"/>
      <c r="BY1618" s="54"/>
      <c r="BZ1618" s="54"/>
      <c r="CA1618" s="54"/>
      <c r="CB1618" s="54"/>
      <c r="CC1618" s="54"/>
      <c r="CD1618" s="54"/>
      <c r="CE1618" s="54"/>
      <c r="CF1618" s="54"/>
      <c r="CG1618" s="54"/>
      <c r="CH1618" s="54"/>
      <c r="CI1618" s="54"/>
      <c r="CJ1618" s="54"/>
      <c r="CK1618" s="54"/>
      <c r="CL1618" s="54"/>
      <c r="CM1618" s="54"/>
      <c r="CN1618" s="54"/>
      <c r="CO1618" s="54"/>
      <c r="CP1618" s="54"/>
      <c r="CQ1618" s="54"/>
      <c r="CR1618" s="54"/>
      <c r="CS1618" s="54"/>
      <c r="CT1618" s="54"/>
      <c r="CU1618" s="54"/>
      <c r="CV1618" s="54"/>
      <c r="CW1618" s="54"/>
      <c r="CX1618" s="54"/>
      <c r="CY1618" s="54"/>
      <c r="CZ1618" s="54"/>
      <c r="DA1618" s="54"/>
      <c r="DB1618" s="54"/>
      <c r="DC1618" s="54"/>
      <c r="DD1618" s="54"/>
      <c r="DE1618" s="54"/>
      <c r="DF1618" s="54"/>
      <c r="DG1618" s="54"/>
      <c r="DH1618" s="54"/>
      <c r="DI1618" s="54"/>
      <c r="DJ1618" s="54"/>
      <c r="DK1618" s="54"/>
      <c r="DL1618" s="54"/>
      <c r="DM1618" s="54"/>
      <c r="DN1618" s="54"/>
      <c r="DO1618" s="54"/>
      <c r="DP1618" s="54"/>
      <c r="DQ1618" s="54"/>
      <c r="DR1618" s="54"/>
      <c r="DS1618" s="54"/>
      <c r="DT1618" s="54"/>
      <c r="DU1618" s="54"/>
      <c r="DV1618" s="54"/>
      <c r="DW1618" s="54"/>
      <c r="DX1618" s="54"/>
      <c r="DY1618" s="54"/>
      <c r="DZ1618" s="54"/>
      <c r="EA1618" s="54"/>
      <c r="EB1618" s="54"/>
      <c r="EC1618" s="54"/>
      <c r="ED1618" s="54"/>
      <c r="EE1618" s="54"/>
      <c r="EF1618" s="54"/>
      <c r="EG1618" s="54"/>
      <c r="EH1618" s="54"/>
      <c r="EI1618" s="54"/>
      <c r="EJ1618" s="54"/>
      <c r="EK1618" s="54"/>
      <c r="EL1618" s="54"/>
      <c r="EM1618" s="54"/>
      <c r="EN1618" s="54"/>
      <c r="EO1618" s="54"/>
      <c r="EP1618" s="54"/>
      <c r="EQ1618" s="54"/>
      <c r="ER1618" s="54"/>
      <c r="ES1618" s="54"/>
      <c r="ET1618" s="54"/>
      <c r="EU1618" s="54"/>
      <c r="EV1618" s="54"/>
      <c r="EW1618" s="54"/>
      <c r="EX1618" s="54"/>
      <c r="EY1618" s="54"/>
      <c r="EZ1618" s="54"/>
      <c r="FA1618" s="54"/>
      <c r="FB1618" s="54"/>
      <c r="FC1618" s="54"/>
      <c r="FD1618" s="54"/>
      <c r="FE1618" s="54"/>
      <c r="FF1618" s="54"/>
      <c r="FG1618" s="54"/>
      <c r="FH1618" s="54"/>
      <c r="FI1618" s="54"/>
      <c r="FJ1618" s="54"/>
      <c r="FK1618" s="54"/>
      <c r="FL1618" s="54"/>
      <c r="FM1618" s="54"/>
      <c r="FN1618" s="54"/>
      <c r="FO1618" s="54"/>
      <c r="FP1618" s="54"/>
      <c r="FQ1618" s="54"/>
      <c r="FR1618" s="54"/>
      <c r="FS1618" s="54"/>
      <c r="FT1618" s="54"/>
      <c r="FU1618" s="54"/>
      <c r="FV1618" s="54"/>
      <c r="FW1618" s="54"/>
      <c r="FX1618" s="54"/>
      <c r="FY1618" s="54"/>
      <c r="FZ1618" s="54"/>
      <c r="GA1618" s="54"/>
      <c r="GB1618" s="54"/>
      <c r="GC1618" s="54"/>
      <c r="GD1618" s="54"/>
      <c r="GE1618" s="54"/>
      <c r="GF1618" s="54"/>
      <c r="GG1618" s="54"/>
      <c r="GH1618" s="54"/>
      <c r="GI1618" s="54"/>
      <c r="GJ1618" s="54"/>
      <c r="GK1618" s="54"/>
      <c r="GL1618" s="54"/>
      <c r="GM1618" s="54"/>
      <c r="GN1618" s="54"/>
      <c r="GO1618" s="54"/>
      <c r="GP1618" s="54"/>
      <c r="GQ1618" s="54"/>
      <c r="GR1618" s="54"/>
      <c r="GS1618" s="54"/>
      <c r="GT1618" s="54"/>
      <c r="GU1618" s="54"/>
      <c r="GV1618" s="54"/>
      <c r="GW1618" s="54"/>
      <c r="GX1618" s="54"/>
      <c r="GY1618" s="54"/>
      <c r="GZ1618" s="54"/>
      <c r="HA1618" s="54"/>
      <c r="HB1618" s="54"/>
      <c r="HC1618" s="54"/>
      <c r="HD1618" s="54"/>
      <c r="HE1618" s="54"/>
      <c r="HF1618" s="54"/>
      <c r="HG1618" s="54"/>
      <c r="HH1618" s="54"/>
      <c r="HI1618" s="54"/>
      <c r="HJ1618" s="54"/>
      <c r="HK1618" s="54"/>
      <c r="HL1618" s="54"/>
      <c r="HM1618" s="54"/>
      <c r="HN1618" s="54"/>
      <c r="HO1618" s="54"/>
      <c r="HP1618" s="54"/>
      <c r="HQ1618" s="54"/>
      <c r="HR1618" s="54"/>
      <c r="HS1618" s="54"/>
      <c r="HT1618" s="54"/>
      <c r="HU1618" s="54"/>
      <c r="HV1618" s="54"/>
      <c r="HW1618" s="54"/>
      <c r="HX1618" s="54"/>
      <c r="HY1618" s="54"/>
      <c r="HZ1618" s="54"/>
      <c r="IA1618" s="54"/>
      <c r="IB1618" s="54"/>
      <c r="IC1618" s="54"/>
      <c r="ID1618" s="54"/>
      <c r="IE1618" s="54"/>
      <c r="IF1618" s="54"/>
      <c r="IG1618" s="54"/>
      <c r="IH1618" s="54"/>
      <c r="II1618" s="54"/>
      <c r="IJ1618" s="54"/>
      <c r="IK1618" s="54"/>
      <c r="IL1618" s="54"/>
      <c r="IM1618" s="54"/>
      <c r="IN1618" s="54"/>
      <c r="IO1618" s="54"/>
      <c r="IP1618" s="54"/>
      <c r="IQ1618" s="54"/>
      <c r="IR1618" s="54"/>
      <c r="IS1618" s="54"/>
      <c r="IT1618" s="54"/>
      <c r="IU1618" s="54"/>
      <c r="IV1618" s="54"/>
      <c r="IW1618" s="54"/>
      <c r="IX1618" s="54"/>
      <c r="IY1618" s="54"/>
      <c r="IZ1618" s="54"/>
      <c r="JA1618" s="16"/>
      <c r="JB1618" s="16"/>
      <c r="JC1618" s="16"/>
      <c r="JD1618" s="16"/>
    </row>
    <row r="1619" spans="1:264" s="6" customFormat="1" x14ac:dyDescent="0.25">
      <c r="A1619" s="55">
        <v>1615</v>
      </c>
      <c r="B1619" s="56">
        <f>ESTUDIANTES!B1619</f>
        <v>0</v>
      </c>
      <c r="C1619" s="56">
        <f>ESTUDIANTES!C1619</f>
        <v>0</v>
      </c>
      <c r="D1619" s="97">
        <f>ESTUDIANTES!D1619</f>
        <v>0</v>
      </c>
      <c r="E1619" s="97"/>
      <c r="F1619" s="97"/>
      <c r="G1619" s="97"/>
      <c r="H1619" s="57">
        <f>ESTUDIANTES!H1619</f>
        <v>0</v>
      </c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  <c r="AL1619" s="54"/>
      <c r="AM1619" s="54"/>
      <c r="AN1619" s="54"/>
      <c r="AO1619" s="54"/>
      <c r="AP1619" s="54"/>
      <c r="AQ1619" s="54"/>
      <c r="AR1619" s="54"/>
      <c r="AS1619" s="54"/>
      <c r="AT1619" s="54"/>
      <c r="AU1619" s="54"/>
      <c r="AV1619" s="54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  <c r="BK1619" s="54"/>
      <c r="BL1619" s="54"/>
      <c r="BM1619" s="54"/>
      <c r="BN1619" s="54"/>
      <c r="BO1619" s="54"/>
      <c r="BP1619" s="54"/>
      <c r="BQ1619" s="54"/>
      <c r="BR1619" s="54"/>
      <c r="BS1619" s="54"/>
      <c r="BT1619" s="54"/>
      <c r="BU1619" s="54"/>
      <c r="BV1619" s="54"/>
      <c r="BW1619" s="54"/>
      <c r="BX1619" s="54"/>
      <c r="BY1619" s="54"/>
      <c r="BZ1619" s="54"/>
      <c r="CA1619" s="54"/>
      <c r="CB1619" s="54"/>
      <c r="CC1619" s="54"/>
      <c r="CD1619" s="54"/>
      <c r="CE1619" s="54"/>
      <c r="CF1619" s="54"/>
      <c r="CG1619" s="54"/>
      <c r="CH1619" s="54"/>
      <c r="CI1619" s="54"/>
      <c r="CJ1619" s="54"/>
      <c r="CK1619" s="54"/>
      <c r="CL1619" s="54"/>
      <c r="CM1619" s="54"/>
      <c r="CN1619" s="54"/>
      <c r="CO1619" s="54"/>
      <c r="CP1619" s="54"/>
      <c r="CQ1619" s="54"/>
      <c r="CR1619" s="54"/>
      <c r="CS1619" s="54"/>
      <c r="CT1619" s="54"/>
      <c r="CU1619" s="54"/>
      <c r="CV1619" s="54"/>
      <c r="CW1619" s="54"/>
      <c r="CX1619" s="54"/>
      <c r="CY1619" s="54"/>
      <c r="CZ1619" s="54"/>
      <c r="DA1619" s="54"/>
      <c r="DB1619" s="54"/>
      <c r="DC1619" s="54"/>
      <c r="DD1619" s="54"/>
      <c r="DE1619" s="54"/>
      <c r="DF1619" s="54"/>
      <c r="DG1619" s="54"/>
      <c r="DH1619" s="54"/>
      <c r="DI1619" s="54"/>
      <c r="DJ1619" s="54"/>
      <c r="DK1619" s="54"/>
      <c r="DL1619" s="54"/>
      <c r="DM1619" s="54"/>
      <c r="DN1619" s="54"/>
      <c r="DO1619" s="54"/>
      <c r="DP1619" s="54"/>
      <c r="DQ1619" s="54"/>
      <c r="DR1619" s="54"/>
      <c r="DS1619" s="54"/>
      <c r="DT1619" s="54"/>
      <c r="DU1619" s="54"/>
      <c r="DV1619" s="54"/>
      <c r="DW1619" s="54"/>
      <c r="DX1619" s="54"/>
      <c r="DY1619" s="54"/>
      <c r="DZ1619" s="54"/>
      <c r="EA1619" s="54"/>
      <c r="EB1619" s="54"/>
      <c r="EC1619" s="54"/>
      <c r="ED1619" s="54"/>
      <c r="EE1619" s="54"/>
      <c r="EF1619" s="54"/>
      <c r="EG1619" s="54"/>
      <c r="EH1619" s="54"/>
      <c r="EI1619" s="54"/>
      <c r="EJ1619" s="54"/>
      <c r="EK1619" s="54"/>
      <c r="EL1619" s="54"/>
      <c r="EM1619" s="54"/>
      <c r="EN1619" s="54"/>
      <c r="EO1619" s="54"/>
      <c r="EP1619" s="54"/>
      <c r="EQ1619" s="54"/>
      <c r="ER1619" s="54"/>
      <c r="ES1619" s="54"/>
      <c r="ET1619" s="54"/>
      <c r="EU1619" s="54"/>
      <c r="EV1619" s="54"/>
      <c r="EW1619" s="54"/>
      <c r="EX1619" s="54"/>
      <c r="EY1619" s="54"/>
      <c r="EZ1619" s="54"/>
      <c r="FA1619" s="54"/>
      <c r="FB1619" s="54"/>
      <c r="FC1619" s="54"/>
      <c r="FD1619" s="54"/>
      <c r="FE1619" s="54"/>
      <c r="FF1619" s="54"/>
      <c r="FG1619" s="54"/>
      <c r="FH1619" s="54"/>
      <c r="FI1619" s="54"/>
      <c r="FJ1619" s="54"/>
      <c r="FK1619" s="54"/>
      <c r="FL1619" s="54"/>
      <c r="FM1619" s="54"/>
      <c r="FN1619" s="54"/>
      <c r="FO1619" s="54"/>
      <c r="FP1619" s="54"/>
      <c r="FQ1619" s="54"/>
      <c r="FR1619" s="54"/>
      <c r="FS1619" s="54"/>
      <c r="FT1619" s="54"/>
      <c r="FU1619" s="54"/>
      <c r="FV1619" s="54"/>
      <c r="FW1619" s="54"/>
      <c r="FX1619" s="54"/>
      <c r="FY1619" s="54"/>
      <c r="FZ1619" s="54"/>
      <c r="GA1619" s="54"/>
      <c r="GB1619" s="54"/>
      <c r="GC1619" s="54"/>
      <c r="GD1619" s="54"/>
      <c r="GE1619" s="54"/>
      <c r="GF1619" s="54"/>
      <c r="GG1619" s="54"/>
      <c r="GH1619" s="54"/>
      <c r="GI1619" s="54"/>
      <c r="GJ1619" s="54"/>
      <c r="GK1619" s="54"/>
      <c r="GL1619" s="54"/>
      <c r="GM1619" s="54"/>
      <c r="GN1619" s="54"/>
      <c r="GO1619" s="54"/>
      <c r="GP1619" s="54"/>
      <c r="GQ1619" s="54"/>
      <c r="GR1619" s="54"/>
      <c r="GS1619" s="54"/>
      <c r="GT1619" s="54"/>
      <c r="GU1619" s="54"/>
      <c r="GV1619" s="54"/>
      <c r="GW1619" s="54"/>
      <c r="GX1619" s="54"/>
      <c r="GY1619" s="54"/>
      <c r="GZ1619" s="54"/>
      <c r="HA1619" s="54"/>
      <c r="HB1619" s="54"/>
      <c r="HC1619" s="54"/>
      <c r="HD1619" s="54"/>
      <c r="HE1619" s="54"/>
      <c r="HF1619" s="54"/>
      <c r="HG1619" s="54"/>
      <c r="HH1619" s="54"/>
      <c r="HI1619" s="54"/>
      <c r="HJ1619" s="54"/>
      <c r="HK1619" s="54"/>
      <c r="HL1619" s="54"/>
      <c r="HM1619" s="54"/>
      <c r="HN1619" s="54"/>
      <c r="HO1619" s="54"/>
      <c r="HP1619" s="54"/>
      <c r="HQ1619" s="54"/>
      <c r="HR1619" s="54"/>
      <c r="HS1619" s="54"/>
      <c r="HT1619" s="54"/>
      <c r="HU1619" s="54"/>
      <c r="HV1619" s="54"/>
      <c r="HW1619" s="54"/>
      <c r="HX1619" s="54"/>
      <c r="HY1619" s="54"/>
      <c r="HZ1619" s="54"/>
      <c r="IA1619" s="54"/>
      <c r="IB1619" s="54"/>
      <c r="IC1619" s="54"/>
      <c r="ID1619" s="54"/>
      <c r="IE1619" s="54"/>
      <c r="IF1619" s="54"/>
      <c r="IG1619" s="54"/>
      <c r="IH1619" s="54"/>
      <c r="II1619" s="54"/>
      <c r="IJ1619" s="54"/>
      <c r="IK1619" s="54"/>
      <c r="IL1619" s="54"/>
      <c r="IM1619" s="54"/>
      <c r="IN1619" s="54"/>
      <c r="IO1619" s="54"/>
      <c r="IP1619" s="54"/>
      <c r="IQ1619" s="54"/>
      <c r="IR1619" s="54"/>
      <c r="IS1619" s="54"/>
      <c r="IT1619" s="54"/>
      <c r="IU1619" s="54"/>
      <c r="IV1619" s="54"/>
      <c r="IW1619" s="54"/>
      <c r="IX1619" s="54"/>
      <c r="IY1619" s="54"/>
      <c r="IZ1619" s="54"/>
      <c r="JA1619" s="16"/>
      <c r="JB1619" s="16"/>
      <c r="JC1619" s="16"/>
      <c r="JD1619" s="16"/>
    </row>
    <row r="1620" spans="1:264" s="6" customFormat="1" x14ac:dyDescent="0.25">
      <c r="A1620" s="55">
        <v>1616</v>
      </c>
      <c r="B1620" s="56">
        <f>ESTUDIANTES!B1620</f>
        <v>0</v>
      </c>
      <c r="C1620" s="56">
        <f>ESTUDIANTES!C1620</f>
        <v>0</v>
      </c>
      <c r="D1620" s="97">
        <f>ESTUDIANTES!D1620</f>
        <v>0</v>
      </c>
      <c r="E1620" s="97"/>
      <c r="F1620" s="97"/>
      <c r="G1620" s="97"/>
      <c r="H1620" s="57">
        <f>ESTUDIANTES!H1620</f>
        <v>0</v>
      </c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  <c r="AL1620" s="54"/>
      <c r="AM1620" s="54"/>
      <c r="AN1620" s="54"/>
      <c r="AO1620" s="54"/>
      <c r="AP1620" s="54"/>
      <c r="AQ1620" s="54"/>
      <c r="AR1620" s="54"/>
      <c r="AS1620" s="54"/>
      <c r="AT1620" s="54"/>
      <c r="AU1620" s="54"/>
      <c r="AV1620" s="54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  <c r="BK1620" s="54"/>
      <c r="BL1620" s="54"/>
      <c r="BM1620" s="54"/>
      <c r="BN1620" s="54"/>
      <c r="BO1620" s="54"/>
      <c r="BP1620" s="54"/>
      <c r="BQ1620" s="54"/>
      <c r="BR1620" s="54"/>
      <c r="BS1620" s="54"/>
      <c r="BT1620" s="54"/>
      <c r="BU1620" s="54"/>
      <c r="BV1620" s="54"/>
      <c r="BW1620" s="54"/>
      <c r="BX1620" s="54"/>
      <c r="BY1620" s="54"/>
      <c r="BZ1620" s="54"/>
      <c r="CA1620" s="54"/>
      <c r="CB1620" s="54"/>
      <c r="CC1620" s="54"/>
      <c r="CD1620" s="54"/>
      <c r="CE1620" s="54"/>
      <c r="CF1620" s="54"/>
      <c r="CG1620" s="54"/>
      <c r="CH1620" s="54"/>
      <c r="CI1620" s="54"/>
      <c r="CJ1620" s="54"/>
      <c r="CK1620" s="54"/>
      <c r="CL1620" s="54"/>
      <c r="CM1620" s="54"/>
      <c r="CN1620" s="54"/>
      <c r="CO1620" s="54"/>
      <c r="CP1620" s="54"/>
      <c r="CQ1620" s="54"/>
      <c r="CR1620" s="54"/>
      <c r="CS1620" s="54"/>
      <c r="CT1620" s="54"/>
      <c r="CU1620" s="54"/>
      <c r="CV1620" s="54"/>
      <c r="CW1620" s="54"/>
      <c r="CX1620" s="54"/>
      <c r="CY1620" s="54"/>
      <c r="CZ1620" s="54"/>
      <c r="DA1620" s="54"/>
      <c r="DB1620" s="54"/>
      <c r="DC1620" s="54"/>
      <c r="DD1620" s="54"/>
      <c r="DE1620" s="54"/>
      <c r="DF1620" s="54"/>
      <c r="DG1620" s="54"/>
      <c r="DH1620" s="54"/>
      <c r="DI1620" s="54"/>
      <c r="DJ1620" s="54"/>
      <c r="DK1620" s="54"/>
      <c r="DL1620" s="54"/>
      <c r="DM1620" s="54"/>
      <c r="DN1620" s="54"/>
      <c r="DO1620" s="54"/>
      <c r="DP1620" s="54"/>
      <c r="DQ1620" s="54"/>
      <c r="DR1620" s="54"/>
      <c r="DS1620" s="54"/>
      <c r="DT1620" s="54"/>
      <c r="DU1620" s="54"/>
      <c r="DV1620" s="54"/>
      <c r="DW1620" s="54"/>
      <c r="DX1620" s="54"/>
      <c r="DY1620" s="54"/>
      <c r="DZ1620" s="54"/>
      <c r="EA1620" s="54"/>
      <c r="EB1620" s="54"/>
      <c r="EC1620" s="54"/>
      <c r="ED1620" s="54"/>
      <c r="EE1620" s="54"/>
      <c r="EF1620" s="54"/>
      <c r="EG1620" s="54"/>
      <c r="EH1620" s="54"/>
      <c r="EI1620" s="54"/>
      <c r="EJ1620" s="54"/>
      <c r="EK1620" s="54"/>
      <c r="EL1620" s="54"/>
      <c r="EM1620" s="54"/>
      <c r="EN1620" s="54"/>
      <c r="EO1620" s="54"/>
      <c r="EP1620" s="54"/>
      <c r="EQ1620" s="54"/>
      <c r="ER1620" s="54"/>
      <c r="ES1620" s="54"/>
      <c r="ET1620" s="54"/>
      <c r="EU1620" s="54"/>
      <c r="EV1620" s="54"/>
      <c r="EW1620" s="54"/>
      <c r="EX1620" s="54"/>
      <c r="EY1620" s="54"/>
      <c r="EZ1620" s="54"/>
      <c r="FA1620" s="54"/>
      <c r="FB1620" s="54"/>
      <c r="FC1620" s="54"/>
      <c r="FD1620" s="54"/>
      <c r="FE1620" s="54"/>
      <c r="FF1620" s="54"/>
      <c r="FG1620" s="54"/>
      <c r="FH1620" s="54"/>
      <c r="FI1620" s="54"/>
      <c r="FJ1620" s="54"/>
      <c r="FK1620" s="54"/>
      <c r="FL1620" s="54"/>
      <c r="FM1620" s="54"/>
      <c r="FN1620" s="54"/>
      <c r="FO1620" s="54"/>
      <c r="FP1620" s="54"/>
      <c r="FQ1620" s="54"/>
      <c r="FR1620" s="54"/>
      <c r="FS1620" s="54"/>
      <c r="FT1620" s="54"/>
      <c r="FU1620" s="54"/>
      <c r="FV1620" s="54"/>
      <c r="FW1620" s="54"/>
      <c r="FX1620" s="54"/>
      <c r="FY1620" s="54"/>
      <c r="FZ1620" s="54"/>
      <c r="GA1620" s="54"/>
      <c r="GB1620" s="54"/>
      <c r="GC1620" s="54"/>
      <c r="GD1620" s="54"/>
      <c r="GE1620" s="54"/>
      <c r="GF1620" s="54"/>
      <c r="GG1620" s="54"/>
      <c r="GH1620" s="54"/>
      <c r="GI1620" s="54"/>
      <c r="GJ1620" s="54"/>
      <c r="GK1620" s="54"/>
      <c r="GL1620" s="54"/>
      <c r="GM1620" s="54"/>
      <c r="GN1620" s="54"/>
      <c r="GO1620" s="54"/>
      <c r="GP1620" s="54"/>
      <c r="GQ1620" s="54"/>
      <c r="GR1620" s="54"/>
      <c r="GS1620" s="54"/>
      <c r="GT1620" s="54"/>
      <c r="GU1620" s="54"/>
      <c r="GV1620" s="54"/>
      <c r="GW1620" s="54"/>
      <c r="GX1620" s="54"/>
      <c r="GY1620" s="54"/>
      <c r="GZ1620" s="54"/>
      <c r="HA1620" s="54"/>
      <c r="HB1620" s="54"/>
      <c r="HC1620" s="54"/>
      <c r="HD1620" s="54"/>
      <c r="HE1620" s="54"/>
      <c r="HF1620" s="54"/>
      <c r="HG1620" s="54"/>
      <c r="HH1620" s="54"/>
      <c r="HI1620" s="54"/>
      <c r="HJ1620" s="54"/>
      <c r="HK1620" s="54"/>
      <c r="HL1620" s="54"/>
      <c r="HM1620" s="54"/>
      <c r="HN1620" s="54"/>
      <c r="HO1620" s="54"/>
      <c r="HP1620" s="54"/>
      <c r="HQ1620" s="54"/>
      <c r="HR1620" s="54"/>
      <c r="HS1620" s="54"/>
      <c r="HT1620" s="54"/>
      <c r="HU1620" s="54"/>
      <c r="HV1620" s="54"/>
      <c r="HW1620" s="54"/>
      <c r="HX1620" s="54"/>
      <c r="HY1620" s="54"/>
      <c r="HZ1620" s="54"/>
      <c r="IA1620" s="54"/>
      <c r="IB1620" s="54"/>
      <c r="IC1620" s="54"/>
      <c r="ID1620" s="54"/>
      <c r="IE1620" s="54"/>
      <c r="IF1620" s="54"/>
      <c r="IG1620" s="54"/>
      <c r="IH1620" s="54"/>
      <c r="II1620" s="54"/>
      <c r="IJ1620" s="54"/>
      <c r="IK1620" s="54"/>
      <c r="IL1620" s="54"/>
      <c r="IM1620" s="54"/>
      <c r="IN1620" s="54"/>
      <c r="IO1620" s="54"/>
      <c r="IP1620" s="54"/>
      <c r="IQ1620" s="54"/>
      <c r="IR1620" s="54"/>
      <c r="IS1620" s="54"/>
      <c r="IT1620" s="54"/>
      <c r="IU1620" s="54"/>
      <c r="IV1620" s="54"/>
      <c r="IW1620" s="54"/>
      <c r="IX1620" s="54"/>
      <c r="IY1620" s="54"/>
      <c r="IZ1620" s="54"/>
      <c r="JA1620" s="16"/>
      <c r="JB1620" s="16"/>
      <c r="JC1620" s="16"/>
      <c r="JD1620" s="16"/>
    </row>
    <row r="1621" spans="1:264" s="6" customFormat="1" x14ac:dyDescent="0.25">
      <c r="A1621" s="55">
        <v>1617</v>
      </c>
      <c r="B1621" s="56">
        <f>ESTUDIANTES!B1621</f>
        <v>0</v>
      </c>
      <c r="C1621" s="56">
        <f>ESTUDIANTES!C1621</f>
        <v>0</v>
      </c>
      <c r="D1621" s="97">
        <f>ESTUDIANTES!D1621</f>
        <v>0</v>
      </c>
      <c r="E1621" s="97"/>
      <c r="F1621" s="97"/>
      <c r="G1621" s="97"/>
      <c r="H1621" s="57">
        <f>ESTUDIANTES!H1621</f>
        <v>0</v>
      </c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  <c r="AL1621" s="54"/>
      <c r="AM1621" s="54"/>
      <c r="AN1621" s="54"/>
      <c r="AO1621" s="54"/>
      <c r="AP1621" s="54"/>
      <c r="AQ1621" s="54"/>
      <c r="AR1621" s="54"/>
      <c r="AS1621" s="54"/>
      <c r="AT1621" s="54"/>
      <c r="AU1621" s="54"/>
      <c r="AV1621" s="54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  <c r="BK1621" s="54"/>
      <c r="BL1621" s="54"/>
      <c r="BM1621" s="54"/>
      <c r="BN1621" s="54"/>
      <c r="BO1621" s="54"/>
      <c r="BP1621" s="54"/>
      <c r="BQ1621" s="54"/>
      <c r="BR1621" s="54"/>
      <c r="BS1621" s="54"/>
      <c r="BT1621" s="54"/>
      <c r="BU1621" s="54"/>
      <c r="BV1621" s="54"/>
      <c r="BW1621" s="54"/>
      <c r="BX1621" s="54"/>
      <c r="BY1621" s="54"/>
      <c r="BZ1621" s="54"/>
      <c r="CA1621" s="54"/>
      <c r="CB1621" s="54"/>
      <c r="CC1621" s="54"/>
      <c r="CD1621" s="54"/>
      <c r="CE1621" s="54"/>
      <c r="CF1621" s="54"/>
      <c r="CG1621" s="54"/>
      <c r="CH1621" s="54"/>
      <c r="CI1621" s="54"/>
      <c r="CJ1621" s="54"/>
      <c r="CK1621" s="54"/>
      <c r="CL1621" s="54"/>
      <c r="CM1621" s="54"/>
      <c r="CN1621" s="54"/>
      <c r="CO1621" s="54"/>
      <c r="CP1621" s="54"/>
      <c r="CQ1621" s="54"/>
      <c r="CR1621" s="54"/>
      <c r="CS1621" s="54"/>
      <c r="CT1621" s="54"/>
      <c r="CU1621" s="54"/>
      <c r="CV1621" s="54"/>
      <c r="CW1621" s="54"/>
      <c r="CX1621" s="54"/>
      <c r="CY1621" s="54"/>
      <c r="CZ1621" s="54"/>
      <c r="DA1621" s="54"/>
      <c r="DB1621" s="54"/>
      <c r="DC1621" s="54"/>
      <c r="DD1621" s="54"/>
      <c r="DE1621" s="54"/>
      <c r="DF1621" s="54"/>
      <c r="DG1621" s="54"/>
      <c r="DH1621" s="54"/>
      <c r="DI1621" s="54"/>
      <c r="DJ1621" s="54"/>
      <c r="DK1621" s="54"/>
      <c r="DL1621" s="54"/>
      <c r="DM1621" s="54"/>
      <c r="DN1621" s="54"/>
      <c r="DO1621" s="54"/>
      <c r="DP1621" s="54"/>
      <c r="DQ1621" s="54"/>
      <c r="DR1621" s="54"/>
      <c r="DS1621" s="54"/>
      <c r="DT1621" s="54"/>
      <c r="DU1621" s="54"/>
      <c r="DV1621" s="54"/>
      <c r="DW1621" s="54"/>
      <c r="DX1621" s="54"/>
      <c r="DY1621" s="54"/>
      <c r="DZ1621" s="54"/>
      <c r="EA1621" s="54"/>
      <c r="EB1621" s="54"/>
      <c r="EC1621" s="54"/>
      <c r="ED1621" s="54"/>
      <c r="EE1621" s="54"/>
      <c r="EF1621" s="54"/>
      <c r="EG1621" s="54"/>
      <c r="EH1621" s="54"/>
      <c r="EI1621" s="54"/>
      <c r="EJ1621" s="54"/>
      <c r="EK1621" s="54"/>
      <c r="EL1621" s="54"/>
      <c r="EM1621" s="54"/>
      <c r="EN1621" s="54"/>
      <c r="EO1621" s="54"/>
      <c r="EP1621" s="54"/>
      <c r="EQ1621" s="54"/>
      <c r="ER1621" s="54"/>
      <c r="ES1621" s="54"/>
      <c r="ET1621" s="54"/>
      <c r="EU1621" s="54"/>
      <c r="EV1621" s="54"/>
      <c r="EW1621" s="54"/>
      <c r="EX1621" s="54"/>
      <c r="EY1621" s="54"/>
      <c r="EZ1621" s="54"/>
      <c r="FA1621" s="54"/>
      <c r="FB1621" s="54"/>
      <c r="FC1621" s="54"/>
      <c r="FD1621" s="54"/>
      <c r="FE1621" s="54"/>
      <c r="FF1621" s="54"/>
      <c r="FG1621" s="54"/>
      <c r="FH1621" s="54"/>
      <c r="FI1621" s="54"/>
      <c r="FJ1621" s="54"/>
      <c r="FK1621" s="54"/>
      <c r="FL1621" s="54"/>
      <c r="FM1621" s="54"/>
      <c r="FN1621" s="54"/>
      <c r="FO1621" s="54"/>
      <c r="FP1621" s="54"/>
      <c r="FQ1621" s="54"/>
      <c r="FR1621" s="54"/>
      <c r="FS1621" s="54"/>
      <c r="FT1621" s="54"/>
      <c r="FU1621" s="54"/>
      <c r="FV1621" s="54"/>
      <c r="FW1621" s="54"/>
      <c r="FX1621" s="54"/>
      <c r="FY1621" s="54"/>
      <c r="FZ1621" s="54"/>
      <c r="GA1621" s="54"/>
      <c r="GB1621" s="54"/>
      <c r="GC1621" s="54"/>
      <c r="GD1621" s="54"/>
      <c r="GE1621" s="54"/>
      <c r="GF1621" s="54"/>
      <c r="GG1621" s="54"/>
      <c r="GH1621" s="54"/>
      <c r="GI1621" s="54"/>
      <c r="GJ1621" s="54"/>
      <c r="GK1621" s="54"/>
      <c r="GL1621" s="54"/>
      <c r="GM1621" s="54"/>
      <c r="GN1621" s="54"/>
      <c r="GO1621" s="54"/>
      <c r="GP1621" s="54"/>
      <c r="GQ1621" s="54"/>
      <c r="GR1621" s="54"/>
      <c r="GS1621" s="54"/>
      <c r="GT1621" s="54"/>
      <c r="GU1621" s="54"/>
      <c r="GV1621" s="54"/>
      <c r="GW1621" s="54"/>
      <c r="GX1621" s="54"/>
      <c r="GY1621" s="54"/>
      <c r="GZ1621" s="54"/>
      <c r="HA1621" s="54"/>
      <c r="HB1621" s="54"/>
      <c r="HC1621" s="54"/>
      <c r="HD1621" s="54"/>
      <c r="HE1621" s="54"/>
      <c r="HF1621" s="54"/>
      <c r="HG1621" s="54"/>
      <c r="HH1621" s="54"/>
      <c r="HI1621" s="54"/>
      <c r="HJ1621" s="54"/>
      <c r="HK1621" s="54"/>
      <c r="HL1621" s="54"/>
      <c r="HM1621" s="54"/>
      <c r="HN1621" s="54"/>
      <c r="HO1621" s="54"/>
      <c r="HP1621" s="54"/>
      <c r="HQ1621" s="54"/>
      <c r="HR1621" s="54"/>
      <c r="HS1621" s="54"/>
      <c r="HT1621" s="54"/>
      <c r="HU1621" s="54"/>
      <c r="HV1621" s="54"/>
      <c r="HW1621" s="54"/>
      <c r="HX1621" s="54"/>
      <c r="HY1621" s="54"/>
      <c r="HZ1621" s="54"/>
      <c r="IA1621" s="54"/>
      <c r="IB1621" s="54"/>
      <c r="IC1621" s="54"/>
      <c r="ID1621" s="54"/>
      <c r="IE1621" s="54"/>
      <c r="IF1621" s="54"/>
      <c r="IG1621" s="54"/>
      <c r="IH1621" s="54"/>
      <c r="II1621" s="54"/>
      <c r="IJ1621" s="54"/>
      <c r="IK1621" s="54"/>
      <c r="IL1621" s="54"/>
      <c r="IM1621" s="54"/>
      <c r="IN1621" s="54"/>
      <c r="IO1621" s="54"/>
      <c r="IP1621" s="54"/>
      <c r="IQ1621" s="54"/>
      <c r="IR1621" s="54"/>
      <c r="IS1621" s="54"/>
      <c r="IT1621" s="54"/>
      <c r="IU1621" s="54"/>
      <c r="IV1621" s="54"/>
      <c r="IW1621" s="54"/>
      <c r="IX1621" s="54"/>
      <c r="IY1621" s="54"/>
      <c r="IZ1621" s="54"/>
      <c r="JA1621" s="16"/>
      <c r="JB1621" s="16"/>
      <c r="JC1621" s="16"/>
      <c r="JD1621" s="16"/>
    </row>
    <row r="1622" spans="1:264" s="6" customFormat="1" x14ac:dyDescent="0.25">
      <c r="A1622" s="55">
        <v>1618</v>
      </c>
      <c r="B1622" s="56">
        <f>ESTUDIANTES!B1622</f>
        <v>0</v>
      </c>
      <c r="C1622" s="56">
        <f>ESTUDIANTES!C1622</f>
        <v>0</v>
      </c>
      <c r="D1622" s="97">
        <f>ESTUDIANTES!D1622</f>
        <v>0</v>
      </c>
      <c r="E1622" s="97"/>
      <c r="F1622" s="97"/>
      <c r="G1622" s="97"/>
      <c r="H1622" s="57">
        <f>ESTUDIANTES!H1622</f>
        <v>0</v>
      </c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  <c r="AL1622" s="54"/>
      <c r="AM1622" s="54"/>
      <c r="AN1622" s="54"/>
      <c r="AO1622" s="54"/>
      <c r="AP1622" s="54"/>
      <c r="AQ1622" s="54"/>
      <c r="AR1622" s="54"/>
      <c r="AS1622" s="54"/>
      <c r="AT1622" s="54"/>
      <c r="AU1622" s="54"/>
      <c r="AV1622" s="54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  <c r="BK1622" s="54"/>
      <c r="BL1622" s="54"/>
      <c r="BM1622" s="54"/>
      <c r="BN1622" s="54"/>
      <c r="BO1622" s="54"/>
      <c r="BP1622" s="54"/>
      <c r="BQ1622" s="54"/>
      <c r="BR1622" s="54"/>
      <c r="BS1622" s="54"/>
      <c r="BT1622" s="54"/>
      <c r="BU1622" s="54"/>
      <c r="BV1622" s="54"/>
      <c r="BW1622" s="54"/>
      <c r="BX1622" s="54"/>
      <c r="BY1622" s="54"/>
      <c r="BZ1622" s="54"/>
      <c r="CA1622" s="54"/>
      <c r="CB1622" s="54"/>
      <c r="CC1622" s="54"/>
      <c r="CD1622" s="54"/>
      <c r="CE1622" s="54"/>
      <c r="CF1622" s="54"/>
      <c r="CG1622" s="54"/>
      <c r="CH1622" s="54"/>
      <c r="CI1622" s="54"/>
      <c r="CJ1622" s="54"/>
      <c r="CK1622" s="54"/>
      <c r="CL1622" s="54"/>
      <c r="CM1622" s="54"/>
      <c r="CN1622" s="54"/>
      <c r="CO1622" s="54"/>
      <c r="CP1622" s="54"/>
      <c r="CQ1622" s="54"/>
      <c r="CR1622" s="54"/>
      <c r="CS1622" s="54"/>
      <c r="CT1622" s="54"/>
      <c r="CU1622" s="54"/>
      <c r="CV1622" s="54"/>
      <c r="CW1622" s="54"/>
      <c r="CX1622" s="54"/>
      <c r="CY1622" s="54"/>
      <c r="CZ1622" s="54"/>
      <c r="DA1622" s="54"/>
      <c r="DB1622" s="54"/>
      <c r="DC1622" s="54"/>
      <c r="DD1622" s="54"/>
      <c r="DE1622" s="54"/>
      <c r="DF1622" s="54"/>
      <c r="DG1622" s="54"/>
      <c r="DH1622" s="54"/>
      <c r="DI1622" s="54"/>
      <c r="DJ1622" s="54"/>
      <c r="DK1622" s="54"/>
      <c r="DL1622" s="54"/>
      <c r="DM1622" s="54"/>
      <c r="DN1622" s="54"/>
      <c r="DO1622" s="54"/>
      <c r="DP1622" s="54"/>
      <c r="DQ1622" s="54"/>
      <c r="DR1622" s="54"/>
      <c r="DS1622" s="54"/>
      <c r="DT1622" s="54"/>
      <c r="DU1622" s="54"/>
      <c r="DV1622" s="54"/>
      <c r="DW1622" s="54"/>
      <c r="DX1622" s="54"/>
      <c r="DY1622" s="54"/>
      <c r="DZ1622" s="54"/>
      <c r="EA1622" s="54"/>
      <c r="EB1622" s="54"/>
      <c r="EC1622" s="54"/>
      <c r="ED1622" s="54"/>
      <c r="EE1622" s="54"/>
      <c r="EF1622" s="54"/>
      <c r="EG1622" s="54"/>
      <c r="EH1622" s="54"/>
      <c r="EI1622" s="54"/>
      <c r="EJ1622" s="54"/>
      <c r="EK1622" s="54"/>
      <c r="EL1622" s="54"/>
      <c r="EM1622" s="54"/>
      <c r="EN1622" s="54"/>
      <c r="EO1622" s="54"/>
      <c r="EP1622" s="54"/>
      <c r="EQ1622" s="54"/>
      <c r="ER1622" s="54"/>
      <c r="ES1622" s="54"/>
      <c r="ET1622" s="54"/>
      <c r="EU1622" s="54"/>
      <c r="EV1622" s="54"/>
      <c r="EW1622" s="54"/>
      <c r="EX1622" s="54"/>
      <c r="EY1622" s="54"/>
      <c r="EZ1622" s="54"/>
      <c r="FA1622" s="54"/>
      <c r="FB1622" s="54"/>
      <c r="FC1622" s="54"/>
      <c r="FD1622" s="54"/>
      <c r="FE1622" s="54"/>
      <c r="FF1622" s="54"/>
      <c r="FG1622" s="54"/>
      <c r="FH1622" s="54"/>
      <c r="FI1622" s="54"/>
      <c r="FJ1622" s="54"/>
      <c r="FK1622" s="54"/>
      <c r="FL1622" s="54"/>
      <c r="FM1622" s="54"/>
      <c r="FN1622" s="54"/>
      <c r="FO1622" s="54"/>
      <c r="FP1622" s="54"/>
      <c r="FQ1622" s="54"/>
      <c r="FR1622" s="54"/>
      <c r="FS1622" s="54"/>
      <c r="FT1622" s="54"/>
      <c r="FU1622" s="54"/>
      <c r="FV1622" s="54"/>
      <c r="FW1622" s="54"/>
      <c r="FX1622" s="54"/>
      <c r="FY1622" s="54"/>
      <c r="FZ1622" s="54"/>
      <c r="GA1622" s="54"/>
      <c r="GB1622" s="54"/>
      <c r="GC1622" s="54"/>
      <c r="GD1622" s="54"/>
      <c r="GE1622" s="54"/>
      <c r="GF1622" s="54"/>
      <c r="GG1622" s="54"/>
      <c r="GH1622" s="54"/>
      <c r="GI1622" s="54"/>
      <c r="GJ1622" s="54"/>
      <c r="GK1622" s="54"/>
      <c r="GL1622" s="54"/>
      <c r="GM1622" s="54"/>
      <c r="GN1622" s="54"/>
      <c r="GO1622" s="54"/>
      <c r="GP1622" s="54"/>
      <c r="GQ1622" s="54"/>
      <c r="GR1622" s="54"/>
      <c r="GS1622" s="54"/>
      <c r="GT1622" s="54"/>
      <c r="GU1622" s="54"/>
      <c r="GV1622" s="54"/>
      <c r="GW1622" s="54"/>
      <c r="GX1622" s="54"/>
      <c r="GY1622" s="54"/>
      <c r="GZ1622" s="54"/>
      <c r="HA1622" s="54"/>
      <c r="HB1622" s="54"/>
      <c r="HC1622" s="54"/>
      <c r="HD1622" s="54"/>
      <c r="HE1622" s="54"/>
      <c r="HF1622" s="54"/>
      <c r="HG1622" s="54"/>
      <c r="HH1622" s="54"/>
      <c r="HI1622" s="54"/>
      <c r="HJ1622" s="54"/>
      <c r="HK1622" s="54"/>
      <c r="HL1622" s="54"/>
      <c r="HM1622" s="54"/>
      <c r="HN1622" s="54"/>
      <c r="HO1622" s="54"/>
      <c r="HP1622" s="54"/>
      <c r="HQ1622" s="54"/>
      <c r="HR1622" s="54"/>
      <c r="HS1622" s="54"/>
      <c r="HT1622" s="54"/>
      <c r="HU1622" s="54"/>
      <c r="HV1622" s="54"/>
      <c r="HW1622" s="54"/>
      <c r="HX1622" s="54"/>
      <c r="HY1622" s="54"/>
      <c r="HZ1622" s="54"/>
      <c r="IA1622" s="54"/>
      <c r="IB1622" s="54"/>
      <c r="IC1622" s="54"/>
      <c r="ID1622" s="54"/>
      <c r="IE1622" s="54"/>
      <c r="IF1622" s="54"/>
      <c r="IG1622" s="54"/>
      <c r="IH1622" s="54"/>
      <c r="II1622" s="54"/>
      <c r="IJ1622" s="54"/>
      <c r="IK1622" s="54"/>
      <c r="IL1622" s="54"/>
      <c r="IM1622" s="54"/>
      <c r="IN1622" s="54"/>
      <c r="IO1622" s="54"/>
      <c r="IP1622" s="54"/>
      <c r="IQ1622" s="54"/>
      <c r="IR1622" s="54"/>
      <c r="IS1622" s="54"/>
      <c r="IT1622" s="54"/>
      <c r="IU1622" s="54"/>
      <c r="IV1622" s="54"/>
      <c r="IW1622" s="54"/>
      <c r="IX1622" s="54"/>
      <c r="IY1622" s="54"/>
      <c r="IZ1622" s="54"/>
      <c r="JA1622" s="16"/>
      <c r="JB1622" s="16"/>
      <c r="JC1622" s="16"/>
      <c r="JD1622" s="16"/>
    </row>
    <row r="1623" spans="1:264" s="6" customFormat="1" x14ac:dyDescent="0.25">
      <c r="A1623" s="55">
        <v>1619</v>
      </c>
      <c r="B1623" s="56">
        <f>ESTUDIANTES!B1623</f>
        <v>0</v>
      </c>
      <c r="C1623" s="56">
        <f>ESTUDIANTES!C1623</f>
        <v>0</v>
      </c>
      <c r="D1623" s="97">
        <f>ESTUDIANTES!D1623</f>
        <v>0</v>
      </c>
      <c r="E1623" s="97"/>
      <c r="F1623" s="97"/>
      <c r="G1623" s="97"/>
      <c r="H1623" s="57">
        <f>ESTUDIANTES!H1623</f>
        <v>0</v>
      </c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  <c r="T1623" s="54"/>
      <c r="U1623" s="54"/>
      <c r="V1623" s="54"/>
      <c r="W1623" s="54"/>
      <c r="X1623" s="54"/>
      <c r="Y1623" s="54"/>
      <c r="Z1623" s="54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  <c r="AL1623" s="54"/>
      <c r="AM1623" s="54"/>
      <c r="AN1623" s="54"/>
      <c r="AO1623" s="54"/>
      <c r="AP1623" s="54"/>
      <c r="AQ1623" s="54"/>
      <c r="AR1623" s="54"/>
      <c r="AS1623" s="54"/>
      <c r="AT1623" s="54"/>
      <c r="AU1623" s="54"/>
      <c r="AV1623" s="54"/>
      <c r="AW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4"/>
      <c r="BI1623" s="54"/>
      <c r="BJ1623" s="54"/>
      <c r="BK1623" s="54"/>
      <c r="BL1623" s="54"/>
      <c r="BM1623" s="54"/>
      <c r="BN1623" s="54"/>
      <c r="BO1623" s="54"/>
      <c r="BP1623" s="54"/>
      <c r="BQ1623" s="54"/>
      <c r="BR1623" s="54"/>
      <c r="BS1623" s="54"/>
      <c r="BT1623" s="54"/>
      <c r="BU1623" s="54"/>
      <c r="BV1623" s="54"/>
      <c r="BW1623" s="54"/>
      <c r="BX1623" s="54"/>
      <c r="BY1623" s="54"/>
      <c r="BZ1623" s="54"/>
      <c r="CA1623" s="54"/>
      <c r="CB1623" s="54"/>
      <c r="CC1623" s="54"/>
      <c r="CD1623" s="54"/>
      <c r="CE1623" s="54"/>
      <c r="CF1623" s="54"/>
      <c r="CG1623" s="54"/>
      <c r="CH1623" s="54"/>
      <c r="CI1623" s="54"/>
      <c r="CJ1623" s="54"/>
      <c r="CK1623" s="54"/>
      <c r="CL1623" s="54"/>
      <c r="CM1623" s="54"/>
      <c r="CN1623" s="54"/>
      <c r="CO1623" s="54"/>
      <c r="CP1623" s="54"/>
      <c r="CQ1623" s="54"/>
      <c r="CR1623" s="54"/>
      <c r="CS1623" s="54"/>
      <c r="CT1623" s="54"/>
      <c r="CU1623" s="54"/>
      <c r="CV1623" s="54"/>
      <c r="CW1623" s="54"/>
      <c r="CX1623" s="54"/>
      <c r="CY1623" s="54"/>
      <c r="CZ1623" s="54"/>
      <c r="DA1623" s="54"/>
      <c r="DB1623" s="54"/>
      <c r="DC1623" s="54"/>
      <c r="DD1623" s="54"/>
      <c r="DE1623" s="54"/>
      <c r="DF1623" s="54"/>
      <c r="DG1623" s="54"/>
      <c r="DH1623" s="54"/>
      <c r="DI1623" s="54"/>
      <c r="DJ1623" s="54"/>
      <c r="DK1623" s="54"/>
      <c r="DL1623" s="54"/>
      <c r="DM1623" s="54"/>
      <c r="DN1623" s="54"/>
      <c r="DO1623" s="54"/>
      <c r="DP1623" s="54"/>
      <c r="DQ1623" s="54"/>
      <c r="DR1623" s="54"/>
      <c r="DS1623" s="54"/>
      <c r="DT1623" s="54"/>
      <c r="DU1623" s="54"/>
      <c r="DV1623" s="54"/>
      <c r="DW1623" s="54"/>
      <c r="DX1623" s="54"/>
      <c r="DY1623" s="54"/>
      <c r="DZ1623" s="54"/>
      <c r="EA1623" s="54"/>
      <c r="EB1623" s="54"/>
      <c r="EC1623" s="54"/>
      <c r="ED1623" s="54"/>
      <c r="EE1623" s="54"/>
      <c r="EF1623" s="54"/>
      <c r="EG1623" s="54"/>
      <c r="EH1623" s="54"/>
      <c r="EI1623" s="54"/>
      <c r="EJ1623" s="54"/>
      <c r="EK1623" s="54"/>
      <c r="EL1623" s="54"/>
      <c r="EM1623" s="54"/>
      <c r="EN1623" s="54"/>
      <c r="EO1623" s="54"/>
      <c r="EP1623" s="54"/>
      <c r="EQ1623" s="54"/>
      <c r="ER1623" s="54"/>
      <c r="ES1623" s="54"/>
      <c r="ET1623" s="54"/>
      <c r="EU1623" s="54"/>
      <c r="EV1623" s="54"/>
      <c r="EW1623" s="54"/>
      <c r="EX1623" s="54"/>
      <c r="EY1623" s="54"/>
      <c r="EZ1623" s="54"/>
      <c r="FA1623" s="54"/>
      <c r="FB1623" s="54"/>
      <c r="FC1623" s="54"/>
      <c r="FD1623" s="54"/>
      <c r="FE1623" s="54"/>
      <c r="FF1623" s="54"/>
      <c r="FG1623" s="54"/>
      <c r="FH1623" s="54"/>
      <c r="FI1623" s="54"/>
      <c r="FJ1623" s="54"/>
      <c r="FK1623" s="54"/>
      <c r="FL1623" s="54"/>
      <c r="FM1623" s="54"/>
      <c r="FN1623" s="54"/>
      <c r="FO1623" s="54"/>
      <c r="FP1623" s="54"/>
      <c r="FQ1623" s="54"/>
      <c r="FR1623" s="54"/>
      <c r="FS1623" s="54"/>
      <c r="FT1623" s="54"/>
      <c r="FU1623" s="54"/>
      <c r="FV1623" s="54"/>
      <c r="FW1623" s="54"/>
      <c r="FX1623" s="54"/>
      <c r="FY1623" s="54"/>
      <c r="FZ1623" s="54"/>
      <c r="GA1623" s="54"/>
      <c r="GB1623" s="54"/>
      <c r="GC1623" s="54"/>
      <c r="GD1623" s="54"/>
      <c r="GE1623" s="54"/>
      <c r="GF1623" s="54"/>
      <c r="GG1623" s="54"/>
      <c r="GH1623" s="54"/>
      <c r="GI1623" s="54"/>
      <c r="GJ1623" s="54"/>
      <c r="GK1623" s="54"/>
      <c r="GL1623" s="54"/>
      <c r="GM1623" s="54"/>
      <c r="GN1623" s="54"/>
      <c r="GO1623" s="54"/>
      <c r="GP1623" s="54"/>
      <c r="GQ1623" s="54"/>
      <c r="GR1623" s="54"/>
      <c r="GS1623" s="54"/>
      <c r="GT1623" s="54"/>
      <c r="GU1623" s="54"/>
      <c r="GV1623" s="54"/>
      <c r="GW1623" s="54"/>
      <c r="GX1623" s="54"/>
      <c r="GY1623" s="54"/>
      <c r="GZ1623" s="54"/>
      <c r="HA1623" s="54"/>
      <c r="HB1623" s="54"/>
      <c r="HC1623" s="54"/>
      <c r="HD1623" s="54"/>
      <c r="HE1623" s="54"/>
      <c r="HF1623" s="54"/>
      <c r="HG1623" s="54"/>
      <c r="HH1623" s="54"/>
      <c r="HI1623" s="54"/>
      <c r="HJ1623" s="54"/>
      <c r="HK1623" s="54"/>
      <c r="HL1623" s="54"/>
      <c r="HM1623" s="54"/>
      <c r="HN1623" s="54"/>
      <c r="HO1623" s="54"/>
      <c r="HP1623" s="54"/>
      <c r="HQ1623" s="54"/>
      <c r="HR1623" s="54"/>
      <c r="HS1623" s="54"/>
      <c r="HT1623" s="54"/>
      <c r="HU1623" s="54"/>
      <c r="HV1623" s="54"/>
      <c r="HW1623" s="54"/>
      <c r="HX1623" s="54"/>
      <c r="HY1623" s="54"/>
      <c r="HZ1623" s="54"/>
      <c r="IA1623" s="54"/>
      <c r="IB1623" s="54"/>
      <c r="IC1623" s="54"/>
      <c r="ID1623" s="54"/>
      <c r="IE1623" s="54"/>
      <c r="IF1623" s="54"/>
      <c r="IG1623" s="54"/>
      <c r="IH1623" s="54"/>
      <c r="II1623" s="54"/>
      <c r="IJ1623" s="54"/>
      <c r="IK1623" s="54"/>
      <c r="IL1623" s="54"/>
      <c r="IM1623" s="54"/>
      <c r="IN1623" s="54"/>
      <c r="IO1623" s="54"/>
      <c r="IP1623" s="54"/>
      <c r="IQ1623" s="54"/>
      <c r="IR1623" s="54"/>
      <c r="IS1623" s="54"/>
      <c r="IT1623" s="54"/>
      <c r="IU1623" s="54"/>
      <c r="IV1623" s="54"/>
      <c r="IW1623" s="54"/>
      <c r="IX1623" s="54"/>
      <c r="IY1623" s="54"/>
      <c r="IZ1623" s="54"/>
      <c r="JA1623" s="16"/>
      <c r="JB1623" s="16"/>
      <c r="JC1623" s="16"/>
      <c r="JD1623" s="16"/>
    </row>
    <row r="1624" spans="1:264" s="6" customFormat="1" x14ac:dyDescent="0.25">
      <c r="A1624" s="55">
        <v>1620</v>
      </c>
      <c r="B1624" s="56">
        <f>ESTUDIANTES!B1624</f>
        <v>0</v>
      </c>
      <c r="C1624" s="56">
        <f>ESTUDIANTES!C1624</f>
        <v>0</v>
      </c>
      <c r="D1624" s="97">
        <f>ESTUDIANTES!D1624</f>
        <v>0</v>
      </c>
      <c r="E1624" s="97"/>
      <c r="F1624" s="97"/>
      <c r="G1624" s="97"/>
      <c r="H1624" s="57">
        <f>ESTUDIANTES!H1624</f>
        <v>0</v>
      </c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  <c r="T1624" s="54"/>
      <c r="U1624" s="54"/>
      <c r="V1624" s="54"/>
      <c r="W1624" s="54"/>
      <c r="X1624" s="54"/>
      <c r="Y1624" s="54"/>
      <c r="Z1624" s="54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  <c r="AL1624" s="54"/>
      <c r="AM1624" s="54"/>
      <c r="AN1624" s="54"/>
      <c r="AO1624" s="54"/>
      <c r="AP1624" s="54"/>
      <c r="AQ1624" s="54"/>
      <c r="AR1624" s="54"/>
      <c r="AS1624" s="54"/>
      <c r="AT1624" s="54"/>
      <c r="AU1624" s="54"/>
      <c r="AV1624" s="54"/>
      <c r="AW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4"/>
      <c r="BI1624" s="54"/>
      <c r="BJ1624" s="54"/>
      <c r="BK1624" s="54"/>
      <c r="BL1624" s="54"/>
      <c r="BM1624" s="54"/>
      <c r="BN1624" s="54"/>
      <c r="BO1624" s="54"/>
      <c r="BP1624" s="54"/>
      <c r="BQ1624" s="54"/>
      <c r="BR1624" s="54"/>
      <c r="BS1624" s="54"/>
      <c r="BT1624" s="54"/>
      <c r="BU1624" s="54"/>
      <c r="BV1624" s="54"/>
      <c r="BW1624" s="54"/>
      <c r="BX1624" s="54"/>
      <c r="BY1624" s="54"/>
      <c r="BZ1624" s="54"/>
      <c r="CA1624" s="54"/>
      <c r="CB1624" s="54"/>
      <c r="CC1624" s="54"/>
      <c r="CD1624" s="54"/>
      <c r="CE1624" s="54"/>
      <c r="CF1624" s="54"/>
      <c r="CG1624" s="54"/>
      <c r="CH1624" s="54"/>
      <c r="CI1624" s="54"/>
      <c r="CJ1624" s="54"/>
      <c r="CK1624" s="54"/>
      <c r="CL1624" s="54"/>
      <c r="CM1624" s="54"/>
      <c r="CN1624" s="54"/>
      <c r="CO1624" s="54"/>
      <c r="CP1624" s="54"/>
      <c r="CQ1624" s="54"/>
      <c r="CR1624" s="54"/>
      <c r="CS1624" s="54"/>
      <c r="CT1624" s="54"/>
      <c r="CU1624" s="54"/>
      <c r="CV1624" s="54"/>
      <c r="CW1624" s="54"/>
      <c r="CX1624" s="54"/>
      <c r="CY1624" s="54"/>
      <c r="CZ1624" s="54"/>
      <c r="DA1624" s="54"/>
      <c r="DB1624" s="54"/>
      <c r="DC1624" s="54"/>
      <c r="DD1624" s="54"/>
      <c r="DE1624" s="54"/>
      <c r="DF1624" s="54"/>
      <c r="DG1624" s="54"/>
      <c r="DH1624" s="54"/>
      <c r="DI1624" s="54"/>
      <c r="DJ1624" s="54"/>
      <c r="DK1624" s="54"/>
      <c r="DL1624" s="54"/>
      <c r="DM1624" s="54"/>
      <c r="DN1624" s="54"/>
      <c r="DO1624" s="54"/>
      <c r="DP1624" s="54"/>
      <c r="DQ1624" s="54"/>
      <c r="DR1624" s="54"/>
      <c r="DS1624" s="54"/>
      <c r="DT1624" s="54"/>
      <c r="DU1624" s="54"/>
      <c r="DV1624" s="54"/>
      <c r="DW1624" s="54"/>
      <c r="DX1624" s="54"/>
      <c r="DY1624" s="54"/>
      <c r="DZ1624" s="54"/>
      <c r="EA1624" s="54"/>
      <c r="EB1624" s="54"/>
      <c r="EC1624" s="54"/>
      <c r="ED1624" s="54"/>
      <c r="EE1624" s="54"/>
      <c r="EF1624" s="54"/>
      <c r="EG1624" s="54"/>
      <c r="EH1624" s="54"/>
      <c r="EI1624" s="54"/>
      <c r="EJ1624" s="54"/>
      <c r="EK1624" s="54"/>
      <c r="EL1624" s="54"/>
      <c r="EM1624" s="54"/>
      <c r="EN1624" s="54"/>
      <c r="EO1624" s="54"/>
      <c r="EP1624" s="54"/>
      <c r="EQ1624" s="54"/>
      <c r="ER1624" s="54"/>
      <c r="ES1624" s="54"/>
      <c r="ET1624" s="54"/>
      <c r="EU1624" s="54"/>
      <c r="EV1624" s="54"/>
      <c r="EW1624" s="54"/>
      <c r="EX1624" s="54"/>
      <c r="EY1624" s="54"/>
      <c r="EZ1624" s="54"/>
      <c r="FA1624" s="54"/>
      <c r="FB1624" s="54"/>
      <c r="FC1624" s="54"/>
      <c r="FD1624" s="54"/>
      <c r="FE1624" s="54"/>
      <c r="FF1624" s="54"/>
      <c r="FG1624" s="54"/>
      <c r="FH1624" s="54"/>
      <c r="FI1624" s="54"/>
      <c r="FJ1624" s="54"/>
      <c r="FK1624" s="54"/>
      <c r="FL1624" s="54"/>
      <c r="FM1624" s="54"/>
      <c r="FN1624" s="54"/>
      <c r="FO1624" s="54"/>
      <c r="FP1624" s="54"/>
      <c r="FQ1624" s="54"/>
      <c r="FR1624" s="54"/>
      <c r="FS1624" s="54"/>
      <c r="FT1624" s="54"/>
      <c r="FU1624" s="54"/>
      <c r="FV1624" s="54"/>
      <c r="FW1624" s="54"/>
      <c r="FX1624" s="54"/>
      <c r="FY1624" s="54"/>
      <c r="FZ1624" s="54"/>
      <c r="GA1624" s="54"/>
      <c r="GB1624" s="54"/>
      <c r="GC1624" s="54"/>
      <c r="GD1624" s="54"/>
      <c r="GE1624" s="54"/>
      <c r="GF1624" s="54"/>
      <c r="GG1624" s="54"/>
      <c r="GH1624" s="54"/>
      <c r="GI1624" s="54"/>
      <c r="GJ1624" s="54"/>
      <c r="GK1624" s="54"/>
      <c r="GL1624" s="54"/>
      <c r="GM1624" s="54"/>
      <c r="GN1624" s="54"/>
      <c r="GO1624" s="54"/>
      <c r="GP1624" s="54"/>
      <c r="GQ1624" s="54"/>
      <c r="GR1624" s="54"/>
      <c r="GS1624" s="54"/>
      <c r="GT1624" s="54"/>
      <c r="GU1624" s="54"/>
      <c r="GV1624" s="54"/>
      <c r="GW1624" s="54"/>
      <c r="GX1624" s="54"/>
      <c r="GY1624" s="54"/>
      <c r="GZ1624" s="54"/>
      <c r="HA1624" s="54"/>
      <c r="HB1624" s="54"/>
      <c r="HC1624" s="54"/>
      <c r="HD1624" s="54"/>
      <c r="HE1624" s="54"/>
      <c r="HF1624" s="54"/>
      <c r="HG1624" s="54"/>
      <c r="HH1624" s="54"/>
      <c r="HI1624" s="54"/>
      <c r="HJ1624" s="54"/>
      <c r="HK1624" s="54"/>
      <c r="HL1624" s="54"/>
      <c r="HM1624" s="54"/>
      <c r="HN1624" s="54"/>
      <c r="HO1624" s="54"/>
      <c r="HP1624" s="54"/>
      <c r="HQ1624" s="54"/>
      <c r="HR1624" s="54"/>
      <c r="HS1624" s="54"/>
      <c r="HT1624" s="54"/>
      <c r="HU1624" s="54"/>
      <c r="HV1624" s="54"/>
      <c r="HW1624" s="54"/>
      <c r="HX1624" s="54"/>
      <c r="HY1624" s="54"/>
      <c r="HZ1624" s="54"/>
      <c r="IA1624" s="54"/>
      <c r="IB1624" s="54"/>
      <c r="IC1624" s="54"/>
      <c r="ID1624" s="54"/>
      <c r="IE1624" s="54"/>
      <c r="IF1624" s="54"/>
      <c r="IG1624" s="54"/>
      <c r="IH1624" s="54"/>
      <c r="II1624" s="54"/>
      <c r="IJ1624" s="54"/>
      <c r="IK1624" s="54"/>
      <c r="IL1624" s="54"/>
      <c r="IM1624" s="54"/>
      <c r="IN1624" s="54"/>
      <c r="IO1624" s="54"/>
      <c r="IP1624" s="54"/>
      <c r="IQ1624" s="54"/>
      <c r="IR1624" s="54"/>
      <c r="IS1624" s="54"/>
      <c r="IT1624" s="54"/>
      <c r="IU1624" s="54"/>
      <c r="IV1624" s="54"/>
      <c r="IW1624" s="54"/>
      <c r="IX1624" s="54"/>
      <c r="IY1624" s="54"/>
      <c r="IZ1624" s="54"/>
      <c r="JA1624" s="16"/>
      <c r="JB1624" s="16"/>
      <c r="JC1624" s="16"/>
      <c r="JD1624" s="16"/>
    </row>
    <row r="1625" spans="1:264" s="6" customFormat="1" x14ac:dyDescent="0.25">
      <c r="A1625" s="55">
        <v>1621</v>
      </c>
      <c r="B1625" s="56">
        <f>ESTUDIANTES!B1625</f>
        <v>0</v>
      </c>
      <c r="C1625" s="56">
        <f>ESTUDIANTES!C1625</f>
        <v>0</v>
      </c>
      <c r="D1625" s="97">
        <f>ESTUDIANTES!D1625</f>
        <v>0</v>
      </c>
      <c r="E1625" s="97"/>
      <c r="F1625" s="97"/>
      <c r="G1625" s="97"/>
      <c r="H1625" s="57">
        <f>ESTUDIANTES!H1625</f>
        <v>0</v>
      </c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  <c r="AL1625" s="54"/>
      <c r="AM1625" s="54"/>
      <c r="AN1625" s="54"/>
      <c r="AO1625" s="54"/>
      <c r="AP1625" s="54"/>
      <c r="AQ1625" s="54"/>
      <c r="AR1625" s="54"/>
      <c r="AS1625" s="54"/>
      <c r="AT1625" s="54"/>
      <c r="AU1625" s="54"/>
      <c r="AV1625" s="54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  <c r="BK1625" s="54"/>
      <c r="BL1625" s="54"/>
      <c r="BM1625" s="54"/>
      <c r="BN1625" s="54"/>
      <c r="BO1625" s="54"/>
      <c r="BP1625" s="54"/>
      <c r="BQ1625" s="54"/>
      <c r="BR1625" s="54"/>
      <c r="BS1625" s="54"/>
      <c r="BT1625" s="54"/>
      <c r="BU1625" s="54"/>
      <c r="BV1625" s="54"/>
      <c r="BW1625" s="54"/>
      <c r="BX1625" s="54"/>
      <c r="BY1625" s="54"/>
      <c r="BZ1625" s="54"/>
      <c r="CA1625" s="54"/>
      <c r="CB1625" s="54"/>
      <c r="CC1625" s="54"/>
      <c r="CD1625" s="54"/>
      <c r="CE1625" s="54"/>
      <c r="CF1625" s="54"/>
      <c r="CG1625" s="54"/>
      <c r="CH1625" s="54"/>
      <c r="CI1625" s="54"/>
      <c r="CJ1625" s="54"/>
      <c r="CK1625" s="54"/>
      <c r="CL1625" s="54"/>
      <c r="CM1625" s="54"/>
      <c r="CN1625" s="54"/>
      <c r="CO1625" s="54"/>
      <c r="CP1625" s="54"/>
      <c r="CQ1625" s="54"/>
      <c r="CR1625" s="54"/>
      <c r="CS1625" s="54"/>
      <c r="CT1625" s="54"/>
      <c r="CU1625" s="54"/>
      <c r="CV1625" s="54"/>
      <c r="CW1625" s="54"/>
      <c r="CX1625" s="54"/>
      <c r="CY1625" s="54"/>
      <c r="CZ1625" s="54"/>
      <c r="DA1625" s="54"/>
      <c r="DB1625" s="54"/>
      <c r="DC1625" s="54"/>
      <c r="DD1625" s="54"/>
      <c r="DE1625" s="54"/>
      <c r="DF1625" s="54"/>
      <c r="DG1625" s="54"/>
      <c r="DH1625" s="54"/>
      <c r="DI1625" s="54"/>
      <c r="DJ1625" s="54"/>
      <c r="DK1625" s="54"/>
      <c r="DL1625" s="54"/>
      <c r="DM1625" s="54"/>
      <c r="DN1625" s="54"/>
      <c r="DO1625" s="54"/>
      <c r="DP1625" s="54"/>
      <c r="DQ1625" s="54"/>
      <c r="DR1625" s="54"/>
      <c r="DS1625" s="54"/>
      <c r="DT1625" s="54"/>
      <c r="DU1625" s="54"/>
      <c r="DV1625" s="54"/>
      <c r="DW1625" s="54"/>
      <c r="DX1625" s="54"/>
      <c r="DY1625" s="54"/>
      <c r="DZ1625" s="54"/>
      <c r="EA1625" s="54"/>
      <c r="EB1625" s="54"/>
      <c r="EC1625" s="54"/>
      <c r="ED1625" s="54"/>
      <c r="EE1625" s="54"/>
      <c r="EF1625" s="54"/>
      <c r="EG1625" s="54"/>
      <c r="EH1625" s="54"/>
      <c r="EI1625" s="54"/>
      <c r="EJ1625" s="54"/>
      <c r="EK1625" s="54"/>
      <c r="EL1625" s="54"/>
      <c r="EM1625" s="54"/>
      <c r="EN1625" s="54"/>
      <c r="EO1625" s="54"/>
      <c r="EP1625" s="54"/>
      <c r="EQ1625" s="54"/>
      <c r="ER1625" s="54"/>
      <c r="ES1625" s="54"/>
      <c r="ET1625" s="54"/>
      <c r="EU1625" s="54"/>
      <c r="EV1625" s="54"/>
      <c r="EW1625" s="54"/>
      <c r="EX1625" s="54"/>
      <c r="EY1625" s="54"/>
      <c r="EZ1625" s="54"/>
      <c r="FA1625" s="54"/>
      <c r="FB1625" s="54"/>
      <c r="FC1625" s="54"/>
      <c r="FD1625" s="54"/>
      <c r="FE1625" s="54"/>
      <c r="FF1625" s="54"/>
      <c r="FG1625" s="54"/>
      <c r="FH1625" s="54"/>
      <c r="FI1625" s="54"/>
      <c r="FJ1625" s="54"/>
      <c r="FK1625" s="54"/>
      <c r="FL1625" s="54"/>
      <c r="FM1625" s="54"/>
      <c r="FN1625" s="54"/>
      <c r="FO1625" s="54"/>
      <c r="FP1625" s="54"/>
      <c r="FQ1625" s="54"/>
      <c r="FR1625" s="54"/>
      <c r="FS1625" s="54"/>
      <c r="FT1625" s="54"/>
      <c r="FU1625" s="54"/>
      <c r="FV1625" s="54"/>
      <c r="FW1625" s="54"/>
      <c r="FX1625" s="54"/>
      <c r="FY1625" s="54"/>
      <c r="FZ1625" s="54"/>
      <c r="GA1625" s="54"/>
      <c r="GB1625" s="54"/>
      <c r="GC1625" s="54"/>
      <c r="GD1625" s="54"/>
      <c r="GE1625" s="54"/>
      <c r="GF1625" s="54"/>
      <c r="GG1625" s="54"/>
      <c r="GH1625" s="54"/>
      <c r="GI1625" s="54"/>
      <c r="GJ1625" s="54"/>
      <c r="GK1625" s="54"/>
      <c r="GL1625" s="54"/>
      <c r="GM1625" s="54"/>
      <c r="GN1625" s="54"/>
      <c r="GO1625" s="54"/>
      <c r="GP1625" s="54"/>
      <c r="GQ1625" s="54"/>
      <c r="GR1625" s="54"/>
      <c r="GS1625" s="54"/>
      <c r="GT1625" s="54"/>
      <c r="GU1625" s="54"/>
      <c r="GV1625" s="54"/>
      <c r="GW1625" s="54"/>
      <c r="GX1625" s="54"/>
      <c r="GY1625" s="54"/>
      <c r="GZ1625" s="54"/>
      <c r="HA1625" s="54"/>
      <c r="HB1625" s="54"/>
      <c r="HC1625" s="54"/>
      <c r="HD1625" s="54"/>
      <c r="HE1625" s="54"/>
      <c r="HF1625" s="54"/>
      <c r="HG1625" s="54"/>
      <c r="HH1625" s="54"/>
      <c r="HI1625" s="54"/>
      <c r="HJ1625" s="54"/>
      <c r="HK1625" s="54"/>
      <c r="HL1625" s="54"/>
      <c r="HM1625" s="54"/>
      <c r="HN1625" s="54"/>
      <c r="HO1625" s="54"/>
      <c r="HP1625" s="54"/>
      <c r="HQ1625" s="54"/>
      <c r="HR1625" s="54"/>
      <c r="HS1625" s="54"/>
      <c r="HT1625" s="54"/>
      <c r="HU1625" s="54"/>
      <c r="HV1625" s="54"/>
      <c r="HW1625" s="54"/>
      <c r="HX1625" s="54"/>
      <c r="HY1625" s="54"/>
      <c r="HZ1625" s="54"/>
      <c r="IA1625" s="54"/>
      <c r="IB1625" s="54"/>
      <c r="IC1625" s="54"/>
      <c r="ID1625" s="54"/>
      <c r="IE1625" s="54"/>
      <c r="IF1625" s="54"/>
      <c r="IG1625" s="54"/>
      <c r="IH1625" s="54"/>
      <c r="II1625" s="54"/>
      <c r="IJ1625" s="54"/>
      <c r="IK1625" s="54"/>
      <c r="IL1625" s="54"/>
      <c r="IM1625" s="54"/>
      <c r="IN1625" s="54"/>
      <c r="IO1625" s="54"/>
      <c r="IP1625" s="54"/>
      <c r="IQ1625" s="54"/>
      <c r="IR1625" s="54"/>
      <c r="IS1625" s="54"/>
      <c r="IT1625" s="54"/>
      <c r="IU1625" s="54"/>
      <c r="IV1625" s="54"/>
      <c r="IW1625" s="54"/>
      <c r="IX1625" s="54"/>
      <c r="IY1625" s="54"/>
      <c r="IZ1625" s="54"/>
      <c r="JA1625" s="16"/>
      <c r="JB1625" s="16"/>
      <c r="JC1625" s="16"/>
      <c r="JD1625" s="16"/>
    </row>
    <row r="1626" spans="1:264" s="6" customFormat="1" x14ac:dyDescent="0.25">
      <c r="A1626" s="55">
        <v>1622</v>
      </c>
      <c r="B1626" s="56">
        <f>ESTUDIANTES!B1626</f>
        <v>0</v>
      </c>
      <c r="C1626" s="56">
        <f>ESTUDIANTES!C1626</f>
        <v>0</v>
      </c>
      <c r="D1626" s="97">
        <f>ESTUDIANTES!D1626</f>
        <v>0</v>
      </c>
      <c r="E1626" s="97"/>
      <c r="F1626" s="97"/>
      <c r="G1626" s="97"/>
      <c r="H1626" s="57">
        <f>ESTUDIANTES!H1626</f>
        <v>0</v>
      </c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  <c r="AL1626" s="54"/>
      <c r="AM1626" s="54"/>
      <c r="AN1626" s="54"/>
      <c r="AO1626" s="54"/>
      <c r="AP1626" s="54"/>
      <c r="AQ1626" s="54"/>
      <c r="AR1626" s="54"/>
      <c r="AS1626" s="54"/>
      <c r="AT1626" s="54"/>
      <c r="AU1626" s="54"/>
      <c r="AV1626" s="54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  <c r="BM1626" s="54"/>
      <c r="BN1626" s="54"/>
      <c r="BO1626" s="54"/>
      <c r="BP1626" s="54"/>
      <c r="BQ1626" s="54"/>
      <c r="BR1626" s="54"/>
      <c r="BS1626" s="54"/>
      <c r="BT1626" s="54"/>
      <c r="BU1626" s="54"/>
      <c r="BV1626" s="54"/>
      <c r="BW1626" s="54"/>
      <c r="BX1626" s="54"/>
      <c r="BY1626" s="54"/>
      <c r="BZ1626" s="54"/>
      <c r="CA1626" s="54"/>
      <c r="CB1626" s="54"/>
      <c r="CC1626" s="54"/>
      <c r="CD1626" s="54"/>
      <c r="CE1626" s="54"/>
      <c r="CF1626" s="54"/>
      <c r="CG1626" s="54"/>
      <c r="CH1626" s="54"/>
      <c r="CI1626" s="54"/>
      <c r="CJ1626" s="54"/>
      <c r="CK1626" s="54"/>
      <c r="CL1626" s="54"/>
      <c r="CM1626" s="54"/>
      <c r="CN1626" s="54"/>
      <c r="CO1626" s="54"/>
      <c r="CP1626" s="54"/>
      <c r="CQ1626" s="54"/>
      <c r="CR1626" s="54"/>
      <c r="CS1626" s="54"/>
      <c r="CT1626" s="54"/>
      <c r="CU1626" s="54"/>
      <c r="CV1626" s="54"/>
      <c r="CW1626" s="54"/>
      <c r="CX1626" s="54"/>
      <c r="CY1626" s="54"/>
      <c r="CZ1626" s="54"/>
      <c r="DA1626" s="54"/>
      <c r="DB1626" s="54"/>
      <c r="DC1626" s="54"/>
      <c r="DD1626" s="54"/>
      <c r="DE1626" s="54"/>
      <c r="DF1626" s="54"/>
      <c r="DG1626" s="54"/>
      <c r="DH1626" s="54"/>
      <c r="DI1626" s="54"/>
      <c r="DJ1626" s="54"/>
      <c r="DK1626" s="54"/>
      <c r="DL1626" s="54"/>
      <c r="DM1626" s="54"/>
      <c r="DN1626" s="54"/>
      <c r="DO1626" s="54"/>
      <c r="DP1626" s="54"/>
      <c r="DQ1626" s="54"/>
      <c r="DR1626" s="54"/>
      <c r="DS1626" s="54"/>
      <c r="DT1626" s="54"/>
      <c r="DU1626" s="54"/>
      <c r="DV1626" s="54"/>
      <c r="DW1626" s="54"/>
      <c r="DX1626" s="54"/>
      <c r="DY1626" s="54"/>
      <c r="DZ1626" s="54"/>
      <c r="EA1626" s="54"/>
      <c r="EB1626" s="54"/>
      <c r="EC1626" s="54"/>
      <c r="ED1626" s="54"/>
      <c r="EE1626" s="54"/>
      <c r="EF1626" s="54"/>
      <c r="EG1626" s="54"/>
      <c r="EH1626" s="54"/>
      <c r="EI1626" s="54"/>
      <c r="EJ1626" s="54"/>
      <c r="EK1626" s="54"/>
      <c r="EL1626" s="54"/>
      <c r="EM1626" s="54"/>
      <c r="EN1626" s="54"/>
      <c r="EO1626" s="54"/>
      <c r="EP1626" s="54"/>
      <c r="EQ1626" s="54"/>
      <c r="ER1626" s="54"/>
      <c r="ES1626" s="54"/>
      <c r="ET1626" s="54"/>
      <c r="EU1626" s="54"/>
      <c r="EV1626" s="54"/>
      <c r="EW1626" s="54"/>
      <c r="EX1626" s="54"/>
      <c r="EY1626" s="54"/>
      <c r="EZ1626" s="54"/>
      <c r="FA1626" s="54"/>
      <c r="FB1626" s="54"/>
      <c r="FC1626" s="54"/>
      <c r="FD1626" s="54"/>
      <c r="FE1626" s="54"/>
      <c r="FF1626" s="54"/>
      <c r="FG1626" s="54"/>
      <c r="FH1626" s="54"/>
      <c r="FI1626" s="54"/>
      <c r="FJ1626" s="54"/>
      <c r="FK1626" s="54"/>
      <c r="FL1626" s="54"/>
      <c r="FM1626" s="54"/>
      <c r="FN1626" s="54"/>
      <c r="FO1626" s="54"/>
      <c r="FP1626" s="54"/>
      <c r="FQ1626" s="54"/>
      <c r="FR1626" s="54"/>
      <c r="FS1626" s="54"/>
      <c r="FT1626" s="54"/>
      <c r="FU1626" s="54"/>
      <c r="FV1626" s="54"/>
      <c r="FW1626" s="54"/>
      <c r="FX1626" s="54"/>
      <c r="FY1626" s="54"/>
      <c r="FZ1626" s="54"/>
      <c r="GA1626" s="54"/>
      <c r="GB1626" s="54"/>
      <c r="GC1626" s="54"/>
      <c r="GD1626" s="54"/>
      <c r="GE1626" s="54"/>
      <c r="GF1626" s="54"/>
      <c r="GG1626" s="54"/>
      <c r="GH1626" s="54"/>
      <c r="GI1626" s="54"/>
      <c r="GJ1626" s="54"/>
      <c r="GK1626" s="54"/>
      <c r="GL1626" s="54"/>
      <c r="GM1626" s="54"/>
      <c r="GN1626" s="54"/>
      <c r="GO1626" s="54"/>
      <c r="GP1626" s="54"/>
      <c r="GQ1626" s="54"/>
      <c r="GR1626" s="54"/>
      <c r="GS1626" s="54"/>
      <c r="GT1626" s="54"/>
      <c r="GU1626" s="54"/>
      <c r="GV1626" s="54"/>
      <c r="GW1626" s="54"/>
      <c r="GX1626" s="54"/>
      <c r="GY1626" s="54"/>
      <c r="GZ1626" s="54"/>
      <c r="HA1626" s="54"/>
      <c r="HB1626" s="54"/>
      <c r="HC1626" s="54"/>
      <c r="HD1626" s="54"/>
      <c r="HE1626" s="54"/>
      <c r="HF1626" s="54"/>
      <c r="HG1626" s="54"/>
      <c r="HH1626" s="54"/>
      <c r="HI1626" s="54"/>
      <c r="HJ1626" s="54"/>
      <c r="HK1626" s="54"/>
      <c r="HL1626" s="54"/>
      <c r="HM1626" s="54"/>
      <c r="HN1626" s="54"/>
      <c r="HO1626" s="54"/>
      <c r="HP1626" s="54"/>
      <c r="HQ1626" s="54"/>
      <c r="HR1626" s="54"/>
      <c r="HS1626" s="54"/>
      <c r="HT1626" s="54"/>
      <c r="HU1626" s="54"/>
      <c r="HV1626" s="54"/>
      <c r="HW1626" s="54"/>
      <c r="HX1626" s="54"/>
      <c r="HY1626" s="54"/>
      <c r="HZ1626" s="54"/>
      <c r="IA1626" s="54"/>
      <c r="IB1626" s="54"/>
      <c r="IC1626" s="54"/>
      <c r="ID1626" s="54"/>
      <c r="IE1626" s="54"/>
      <c r="IF1626" s="54"/>
      <c r="IG1626" s="54"/>
      <c r="IH1626" s="54"/>
      <c r="II1626" s="54"/>
      <c r="IJ1626" s="54"/>
      <c r="IK1626" s="54"/>
      <c r="IL1626" s="54"/>
      <c r="IM1626" s="54"/>
      <c r="IN1626" s="54"/>
      <c r="IO1626" s="54"/>
      <c r="IP1626" s="54"/>
      <c r="IQ1626" s="54"/>
      <c r="IR1626" s="54"/>
      <c r="IS1626" s="54"/>
      <c r="IT1626" s="54"/>
      <c r="IU1626" s="54"/>
      <c r="IV1626" s="54"/>
      <c r="IW1626" s="54"/>
      <c r="IX1626" s="54"/>
      <c r="IY1626" s="54"/>
      <c r="IZ1626" s="54"/>
      <c r="JA1626" s="16"/>
      <c r="JB1626" s="16"/>
      <c r="JC1626" s="16"/>
      <c r="JD1626" s="16"/>
    </row>
    <row r="1627" spans="1:264" s="6" customFormat="1" x14ac:dyDescent="0.25">
      <c r="A1627" s="55">
        <v>1623</v>
      </c>
      <c r="B1627" s="56">
        <f>ESTUDIANTES!B1627</f>
        <v>0</v>
      </c>
      <c r="C1627" s="56">
        <f>ESTUDIANTES!C1627</f>
        <v>0</v>
      </c>
      <c r="D1627" s="97">
        <f>ESTUDIANTES!D1627</f>
        <v>0</v>
      </c>
      <c r="E1627" s="97"/>
      <c r="F1627" s="97"/>
      <c r="G1627" s="97"/>
      <c r="H1627" s="57">
        <f>ESTUDIANTES!H1627</f>
        <v>0</v>
      </c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  <c r="AL1627" s="54"/>
      <c r="AM1627" s="54"/>
      <c r="AN1627" s="54"/>
      <c r="AO1627" s="54"/>
      <c r="AP1627" s="54"/>
      <c r="AQ1627" s="54"/>
      <c r="AR1627" s="54"/>
      <c r="AS1627" s="54"/>
      <c r="AT1627" s="54"/>
      <c r="AU1627" s="54"/>
      <c r="AV1627" s="54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  <c r="BK1627" s="54"/>
      <c r="BL1627" s="54"/>
      <c r="BM1627" s="54"/>
      <c r="BN1627" s="54"/>
      <c r="BO1627" s="54"/>
      <c r="BP1627" s="54"/>
      <c r="BQ1627" s="54"/>
      <c r="BR1627" s="54"/>
      <c r="BS1627" s="54"/>
      <c r="BT1627" s="54"/>
      <c r="BU1627" s="54"/>
      <c r="BV1627" s="54"/>
      <c r="BW1627" s="54"/>
      <c r="BX1627" s="54"/>
      <c r="BY1627" s="54"/>
      <c r="BZ1627" s="54"/>
      <c r="CA1627" s="54"/>
      <c r="CB1627" s="54"/>
      <c r="CC1627" s="54"/>
      <c r="CD1627" s="54"/>
      <c r="CE1627" s="54"/>
      <c r="CF1627" s="54"/>
      <c r="CG1627" s="54"/>
      <c r="CH1627" s="54"/>
      <c r="CI1627" s="54"/>
      <c r="CJ1627" s="54"/>
      <c r="CK1627" s="54"/>
      <c r="CL1627" s="54"/>
      <c r="CM1627" s="54"/>
      <c r="CN1627" s="54"/>
      <c r="CO1627" s="54"/>
      <c r="CP1627" s="54"/>
      <c r="CQ1627" s="54"/>
      <c r="CR1627" s="54"/>
      <c r="CS1627" s="54"/>
      <c r="CT1627" s="54"/>
      <c r="CU1627" s="54"/>
      <c r="CV1627" s="54"/>
      <c r="CW1627" s="54"/>
      <c r="CX1627" s="54"/>
      <c r="CY1627" s="54"/>
      <c r="CZ1627" s="54"/>
      <c r="DA1627" s="54"/>
      <c r="DB1627" s="54"/>
      <c r="DC1627" s="54"/>
      <c r="DD1627" s="54"/>
      <c r="DE1627" s="54"/>
      <c r="DF1627" s="54"/>
      <c r="DG1627" s="54"/>
      <c r="DH1627" s="54"/>
      <c r="DI1627" s="54"/>
      <c r="DJ1627" s="54"/>
      <c r="DK1627" s="54"/>
      <c r="DL1627" s="54"/>
      <c r="DM1627" s="54"/>
      <c r="DN1627" s="54"/>
      <c r="DO1627" s="54"/>
      <c r="DP1627" s="54"/>
      <c r="DQ1627" s="54"/>
      <c r="DR1627" s="54"/>
      <c r="DS1627" s="54"/>
      <c r="DT1627" s="54"/>
      <c r="DU1627" s="54"/>
      <c r="DV1627" s="54"/>
      <c r="DW1627" s="54"/>
      <c r="DX1627" s="54"/>
      <c r="DY1627" s="54"/>
      <c r="DZ1627" s="54"/>
      <c r="EA1627" s="54"/>
      <c r="EB1627" s="54"/>
      <c r="EC1627" s="54"/>
      <c r="ED1627" s="54"/>
      <c r="EE1627" s="54"/>
      <c r="EF1627" s="54"/>
      <c r="EG1627" s="54"/>
      <c r="EH1627" s="54"/>
      <c r="EI1627" s="54"/>
      <c r="EJ1627" s="54"/>
      <c r="EK1627" s="54"/>
      <c r="EL1627" s="54"/>
      <c r="EM1627" s="54"/>
      <c r="EN1627" s="54"/>
      <c r="EO1627" s="54"/>
      <c r="EP1627" s="54"/>
      <c r="EQ1627" s="54"/>
      <c r="ER1627" s="54"/>
      <c r="ES1627" s="54"/>
      <c r="ET1627" s="54"/>
      <c r="EU1627" s="54"/>
      <c r="EV1627" s="54"/>
      <c r="EW1627" s="54"/>
      <c r="EX1627" s="54"/>
      <c r="EY1627" s="54"/>
      <c r="EZ1627" s="54"/>
      <c r="FA1627" s="54"/>
      <c r="FB1627" s="54"/>
      <c r="FC1627" s="54"/>
      <c r="FD1627" s="54"/>
      <c r="FE1627" s="54"/>
      <c r="FF1627" s="54"/>
      <c r="FG1627" s="54"/>
      <c r="FH1627" s="54"/>
      <c r="FI1627" s="54"/>
      <c r="FJ1627" s="54"/>
      <c r="FK1627" s="54"/>
      <c r="FL1627" s="54"/>
      <c r="FM1627" s="54"/>
      <c r="FN1627" s="54"/>
      <c r="FO1627" s="54"/>
      <c r="FP1627" s="54"/>
      <c r="FQ1627" s="54"/>
      <c r="FR1627" s="54"/>
      <c r="FS1627" s="54"/>
      <c r="FT1627" s="54"/>
      <c r="FU1627" s="54"/>
      <c r="FV1627" s="54"/>
      <c r="FW1627" s="54"/>
      <c r="FX1627" s="54"/>
      <c r="FY1627" s="54"/>
      <c r="FZ1627" s="54"/>
      <c r="GA1627" s="54"/>
      <c r="GB1627" s="54"/>
      <c r="GC1627" s="54"/>
      <c r="GD1627" s="54"/>
      <c r="GE1627" s="54"/>
      <c r="GF1627" s="54"/>
      <c r="GG1627" s="54"/>
      <c r="GH1627" s="54"/>
      <c r="GI1627" s="54"/>
      <c r="GJ1627" s="54"/>
      <c r="GK1627" s="54"/>
      <c r="GL1627" s="54"/>
      <c r="GM1627" s="54"/>
      <c r="GN1627" s="54"/>
      <c r="GO1627" s="54"/>
      <c r="GP1627" s="54"/>
      <c r="GQ1627" s="54"/>
      <c r="GR1627" s="54"/>
      <c r="GS1627" s="54"/>
      <c r="GT1627" s="54"/>
      <c r="GU1627" s="54"/>
      <c r="GV1627" s="54"/>
      <c r="GW1627" s="54"/>
      <c r="GX1627" s="54"/>
      <c r="GY1627" s="54"/>
      <c r="GZ1627" s="54"/>
      <c r="HA1627" s="54"/>
      <c r="HB1627" s="54"/>
      <c r="HC1627" s="54"/>
      <c r="HD1627" s="54"/>
      <c r="HE1627" s="54"/>
      <c r="HF1627" s="54"/>
      <c r="HG1627" s="54"/>
      <c r="HH1627" s="54"/>
      <c r="HI1627" s="54"/>
      <c r="HJ1627" s="54"/>
      <c r="HK1627" s="54"/>
      <c r="HL1627" s="54"/>
      <c r="HM1627" s="54"/>
      <c r="HN1627" s="54"/>
      <c r="HO1627" s="54"/>
      <c r="HP1627" s="54"/>
      <c r="HQ1627" s="54"/>
      <c r="HR1627" s="54"/>
      <c r="HS1627" s="54"/>
      <c r="HT1627" s="54"/>
      <c r="HU1627" s="54"/>
      <c r="HV1627" s="54"/>
      <c r="HW1627" s="54"/>
      <c r="HX1627" s="54"/>
      <c r="HY1627" s="54"/>
      <c r="HZ1627" s="54"/>
      <c r="IA1627" s="54"/>
      <c r="IB1627" s="54"/>
      <c r="IC1627" s="54"/>
      <c r="ID1627" s="54"/>
      <c r="IE1627" s="54"/>
      <c r="IF1627" s="54"/>
      <c r="IG1627" s="54"/>
      <c r="IH1627" s="54"/>
      <c r="II1627" s="54"/>
      <c r="IJ1627" s="54"/>
      <c r="IK1627" s="54"/>
      <c r="IL1627" s="54"/>
      <c r="IM1627" s="54"/>
      <c r="IN1627" s="54"/>
      <c r="IO1627" s="54"/>
      <c r="IP1627" s="54"/>
      <c r="IQ1627" s="54"/>
      <c r="IR1627" s="54"/>
      <c r="IS1627" s="54"/>
      <c r="IT1627" s="54"/>
      <c r="IU1627" s="54"/>
      <c r="IV1627" s="54"/>
      <c r="IW1627" s="54"/>
      <c r="IX1627" s="54"/>
      <c r="IY1627" s="54"/>
      <c r="IZ1627" s="54"/>
      <c r="JA1627" s="16"/>
      <c r="JB1627" s="16"/>
      <c r="JC1627" s="16"/>
      <c r="JD1627" s="16"/>
    </row>
    <row r="1628" spans="1:264" s="6" customFormat="1" x14ac:dyDescent="0.25">
      <c r="A1628" s="55">
        <v>1624</v>
      </c>
      <c r="B1628" s="56">
        <f>ESTUDIANTES!B1628</f>
        <v>0</v>
      </c>
      <c r="C1628" s="56">
        <f>ESTUDIANTES!C1628</f>
        <v>0</v>
      </c>
      <c r="D1628" s="97">
        <f>ESTUDIANTES!D1628</f>
        <v>0</v>
      </c>
      <c r="E1628" s="97"/>
      <c r="F1628" s="97"/>
      <c r="G1628" s="97"/>
      <c r="H1628" s="57">
        <f>ESTUDIANTES!H1628</f>
        <v>0</v>
      </c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  <c r="AL1628" s="54"/>
      <c r="AM1628" s="54"/>
      <c r="AN1628" s="54"/>
      <c r="AO1628" s="54"/>
      <c r="AP1628" s="54"/>
      <c r="AQ1628" s="54"/>
      <c r="AR1628" s="54"/>
      <c r="AS1628" s="54"/>
      <c r="AT1628" s="54"/>
      <c r="AU1628" s="54"/>
      <c r="AV1628" s="54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  <c r="BK1628" s="54"/>
      <c r="BL1628" s="54"/>
      <c r="BM1628" s="54"/>
      <c r="BN1628" s="54"/>
      <c r="BO1628" s="54"/>
      <c r="BP1628" s="54"/>
      <c r="BQ1628" s="54"/>
      <c r="BR1628" s="54"/>
      <c r="BS1628" s="54"/>
      <c r="BT1628" s="54"/>
      <c r="BU1628" s="54"/>
      <c r="BV1628" s="54"/>
      <c r="BW1628" s="54"/>
      <c r="BX1628" s="54"/>
      <c r="BY1628" s="54"/>
      <c r="BZ1628" s="54"/>
      <c r="CA1628" s="54"/>
      <c r="CB1628" s="54"/>
      <c r="CC1628" s="54"/>
      <c r="CD1628" s="54"/>
      <c r="CE1628" s="54"/>
      <c r="CF1628" s="54"/>
      <c r="CG1628" s="54"/>
      <c r="CH1628" s="54"/>
      <c r="CI1628" s="54"/>
      <c r="CJ1628" s="54"/>
      <c r="CK1628" s="54"/>
      <c r="CL1628" s="54"/>
      <c r="CM1628" s="54"/>
      <c r="CN1628" s="54"/>
      <c r="CO1628" s="54"/>
      <c r="CP1628" s="54"/>
      <c r="CQ1628" s="54"/>
      <c r="CR1628" s="54"/>
      <c r="CS1628" s="54"/>
      <c r="CT1628" s="54"/>
      <c r="CU1628" s="54"/>
      <c r="CV1628" s="54"/>
      <c r="CW1628" s="54"/>
      <c r="CX1628" s="54"/>
      <c r="CY1628" s="54"/>
      <c r="CZ1628" s="54"/>
      <c r="DA1628" s="54"/>
      <c r="DB1628" s="54"/>
      <c r="DC1628" s="54"/>
      <c r="DD1628" s="54"/>
      <c r="DE1628" s="54"/>
      <c r="DF1628" s="54"/>
      <c r="DG1628" s="54"/>
      <c r="DH1628" s="54"/>
      <c r="DI1628" s="54"/>
      <c r="DJ1628" s="54"/>
      <c r="DK1628" s="54"/>
      <c r="DL1628" s="54"/>
      <c r="DM1628" s="54"/>
      <c r="DN1628" s="54"/>
      <c r="DO1628" s="54"/>
      <c r="DP1628" s="54"/>
      <c r="DQ1628" s="54"/>
      <c r="DR1628" s="54"/>
      <c r="DS1628" s="54"/>
      <c r="DT1628" s="54"/>
      <c r="DU1628" s="54"/>
      <c r="DV1628" s="54"/>
      <c r="DW1628" s="54"/>
      <c r="DX1628" s="54"/>
      <c r="DY1628" s="54"/>
      <c r="DZ1628" s="54"/>
      <c r="EA1628" s="54"/>
      <c r="EB1628" s="54"/>
      <c r="EC1628" s="54"/>
      <c r="ED1628" s="54"/>
      <c r="EE1628" s="54"/>
      <c r="EF1628" s="54"/>
      <c r="EG1628" s="54"/>
      <c r="EH1628" s="54"/>
      <c r="EI1628" s="54"/>
      <c r="EJ1628" s="54"/>
      <c r="EK1628" s="54"/>
      <c r="EL1628" s="54"/>
      <c r="EM1628" s="54"/>
      <c r="EN1628" s="54"/>
      <c r="EO1628" s="54"/>
      <c r="EP1628" s="54"/>
      <c r="EQ1628" s="54"/>
      <c r="ER1628" s="54"/>
      <c r="ES1628" s="54"/>
      <c r="ET1628" s="54"/>
      <c r="EU1628" s="54"/>
      <c r="EV1628" s="54"/>
      <c r="EW1628" s="54"/>
      <c r="EX1628" s="54"/>
      <c r="EY1628" s="54"/>
      <c r="EZ1628" s="54"/>
      <c r="FA1628" s="54"/>
      <c r="FB1628" s="54"/>
      <c r="FC1628" s="54"/>
      <c r="FD1628" s="54"/>
      <c r="FE1628" s="54"/>
      <c r="FF1628" s="54"/>
      <c r="FG1628" s="54"/>
      <c r="FH1628" s="54"/>
      <c r="FI1628" s="54"/>
      <c r="FJ1628" s="54"/>
      <c r="FK1628" s="54"/>
      <c r="FL1628" s="54"/>
      <c r="FM1628" s="54"/>
      <c r="FN1628" s="54"/>
      <c r="FO1628" s="54"/>
      <c r="FP1628" s="54"/>
      <c r="FQ1628" s="54"/>
      <c r="FR1628" s="54"/>
      <c r="FS1628" s="54"/>
      <c r="FT1628" s="54"/>
      <c r="FU1628" s="54"/>
      <c r="FV1628" s="54"/>
      <c r="FW1628" s="54"/>
      <c r="FX1628" s="54"/>
      <c r="FY1628" s="54"/>
      <c r="FZ1628" s="54"/>
      <c r="GA1628" s="54"/>
      <c r="GB1628" s="54"/>
      <c r="GC1628" s="54"/>
      <c r="GD1628" s="54"/>
      <c r="GE1628" s="54"/>
      <c r="GF1628" s="54"/>
      <c r="GG1628" s="54"/>
      <c r="GH1628" s="54"/>
      <c r="GI1628" s="54"/>
      <c r="GJ1628" s="54"/>
      <c r="GK1628" s="54"/>
      <c r="GL1628" s="54"/>
      <c r="GM1628" s="54"/>
      <c r="GN1628" s="54"/>
      <c r="GO1628" s="54"/>
      <c r="GP1628" s="54"/>
      <c r="GQ1628" s="54"/>
      <c r="GR1628" s="54"/>
      <c r="GS1628" s="54"/>
      <c r="GT1628" s="54"/>
      <c r="GU1628" s="54"/>
      <c r="GV1628" s="54"/>
      <c r="GW1628" s="54"/>
      <c r="GX1628" s="54"/>
      <c r="GY1628" s="54"/>
      <c r="GZ1628" s="54"/>
      <c r="HA1628" s="54"/>
      <c r="HB1628" s="54"/>
      <c r="HC1628" s="54"/>
      <c r="HD1628" s="54"/>
      <c r="HE1628" s="54"/>
      <c r="HF1628" s="54"/>
      <c r="HG1628" s="54"/>
      <c r="HH1628" s="54"/>
      <c r="HI1628" s="54"/>
      <c r="HJ1628" s="54"/>
      <c r="HK1628" s="54"/>
      <c r="HL1628" s="54"/>
      <c r="HM1628" s="54"/>
      <c r="HN1628" s="54"/>
      <c r="HO1628" s="54"/>
      <c r="HP1628" s="54"/>
      <c r="HQ1628" s="54"/>
      <c r="HR1628" s="54"/>
      <c r="HS1628" s="54"/>
      <c r="HT1628" s="54"/>
      <c r="HU1628" s="54"/>
      <c r="HV1628" s="54"/>
      <c r="HW1628" s="54"/>
      <c r="HX1628" s="54"/>
      <c r="HY1628" s="54"/>
      <c r="HZ1628" s="54"/>
      <c r="IA1628" s="54"/>
      <c r="IB1628" s="54"/>
      <c r="IC1628" s="54"/>
      <c r="ID1628" s="54"/>
      <c r="IE1628" s="54"/>
      <c r="IF1628" s="54"/>
      <c r="IG1628" s="54"/>
      <c r="IH1628" s="54"/>
      <c r="II1628" s="54"/>
      <c r="IJ1628" s="54"/>
      <c r="IK1628" s="54"/>
      <c r="IL1628" s="54"/>
      <c r="IM1628" s="54"/>
      <c r="IN1628" s="54"/>
      <c r="IO1628" s="54"/>
      <c r="IP1628" s="54"/>
      <c r="IQ1628" s="54"/>
      <c r="IR1628" s="54"/>
      <c r="IS1628" s="54"/>
      <c r="IT1628" s="54"/>
      <c r="IU1628" s="54"/>
      <c r="IV1628" s="54"/>
      <c r="IW1628" s="54"/>
      <c r="IX1628" s="54"/>
      <c r="IY1628" s="54"/>
      <c r="IZ1628" s="54"/>
      <c r="JA1628" s="16"/>
      <c r="JB1628" s="16"/>
      <c r="JC1628" s="16"/>
      <c r="JD1628" s="16"/>
    </row>
    <row r="1629" spans="1:264" s="6" customFormat="1" x14ac:dyDescent="0.25">
      <c r="A1629" s="55">
        <v>1625</v>
      </c>
      <c r="B1629" s="56">
        <f>ESTUDIANTES!B1629</f>
        <v>0</v>
      </c>
      <c r="C1629" s="56">
        <f>ESTUDIANTES!C1629</f>
        <v>0</v>
      </c>
      <c r="D1629" s="97">
        <f>ESTUDIANTES!D1629</f>
        <v>0</v>
      </c>
      <c r="E1629" s="97"/>
      <c r="F1629" s="97"/>
      <c r="G1629" s="97"/>
      <c r="H1629" s="57">
        <f>ESTUDIANTES!H1629</f>
        <v>0</v>
      </c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  <c r="AL1629" s="54"/>
      <c r="AM1629" s="54"/>
      <c r="AN1629" s="54"/>
      <c r="AO1629" s="54"/>
      <c r="AP1629" s="54"/>
      <c r="AQ1629" s="54"/>
      <c r="AR1629" s="54"/>
      <c r="AS1629" s="54"/>
      <c r="AT1629" s="54"/>
      <c r="AU1629" s="54"/>
      <c r="AV1629" s="54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  <c r="BK1629" s="54"/>
      <c r="BL1629" s="54"/>
      <c r="BM1629" s="54"/>
      <c r="BN1629" s="54"/>
      <c r="BO1629" s="54"/>
      <c r="BP1629" s="54"/>
      <c r="BQ1629" s="54"/>
      <c r="BR1629" s="54"/>
      <c r="BS1629" s="54"/>
      <c r="BT1629" s="54"/>
      <c r="BU1629" s="54"/>
      <c r="BV1629" s="54"/>
      <c r="BW1629" s="54"/>
      <c r="BX1629" s="54"/>
      <c r="BY1629" s="54"/>
      <c r="BZ1629" s="54"/>
      <c r="CA1629" s="54"/>
      <c r="CB1629" s="54"/>
      <c r="CC1629" s="54"/>
      <c r="CD1629" s="54"/>
      <c r="CE1629" s="54"/>
      <c r="CF1629" s="54"/>
      <c r="CG1629" s="54"/>
      <c r="CH1629" s="54"/>
      <c r="CI1629" s="54"/>
      <c r="CJ1629" s="54"/>
      <c r="CK1629" s="54"/>
      <c r="CL1629" s="54"/>
      <c r="CM1629" s="54"/>
      <c r="CN1629" s="54"/>
      <c r="CO1629" s="54"/>
      <c r="CP1629" s="54"/>
      <c r="CQ1629" s="54"/>
      <c r="CR1629" s="54"/>
      <c r="CS1629" s="54"/>
      <c r="CT1629" s="54"/>
      <c r="CU1629" s="54"/>
      <c r="CV1629" s="54"/>
      <c r="CW1629" s="54"/>
      <c r="CX1629" s="54"/>
      <c r="CY1629" s="54"/>
      <c r="CZ1629" s="54"/>
      <c r="DA1629" s="54"/>
      <c r="DB1629" s="54"/>
      <c r="DC1629" s="54"/>
      <c r="DD1629" s="54"/>
      <c r="DE1629" s="54"/>
      <c r="DF1629" s="54"/>
      <c r="DG1629" s="54"/>
      <c r="DH1629" s="54"/>
      <c r="DI1629" s="54"/>
      <c r="DJ1629" s="54"/>
      <c r="DK1629" s="54"/>
      <c r="DL1629" s="54"/>
      <c r="DM1629" s="54"/>
      <c r="DN1629" s="54"/>
      <c r="DO1629" s="54"/>
      <c r="DP1629" s="54"/>
      <c r="DQ1629" s="54"/>
      <c r="DR1629" s="54"/>
      <c r="DS1629" s="54"/>
      <c r="DT1629" s="54"/>
      <c r="DU1629" s="54"/>
      <c r="DV1629" s="54"/>
      <c r="DW1629" s="54"/>
      <c r="DX1629" s="54"/>
      <c r="DY1629" s="54"/>
      <c r="DZ1629" s="54"/>
      <c r="EA1629" s="54"/>
      <c r="EB1629" s="54"/>
      <c r="EC1629" s="54"/>
      <c r="ED1629" s="54"/>
      <c r="EE1629" s="54"/>
      <c r="EF1629" s="54"/>
      <c r="EG1629" s="54"/>
      <c r="EH1629" s="54"/>
      <c r="EI1629" s="54"/>
      <c r="EJ1629" s="54"/>
      <c r="EK1629" s="54"/>
      <c r="EL1629" s="54"/>
      <c r="EM1629" s="54"/>
      <c r="EN1629" s="54"/>
      <c r="EO1629" s="54"/>
      <c r="EP1629" s="54"/>
      <c r="EQ1629" s="54"/>
      <c r="ER1629" s="54"/>
      <c r="ES1629" s="54"/>
      <c r="ET1629" s="54"/>
      <c r="EU1629" s="54"/>
      <c r="EV1629" s="54"/>
      <c r="EW1629" s="54"/>
      <c r="EX1629" s="54"/>
      <c r="EY1629" s="54"/>
      <c r="EZ1629" s="54"/>
      <c r="FA1629" s="54"/>
      <c r="FB1629" s="54"/>
      <c r="FC1629" s="54"/>
      <c r="FD1629" s="54"/>
      <c r="FE1629" s="54"/>
      <c r="FF1629" s="54"/>
      <c r="FG1629" s="54"/>
      <c r="FH1629" s="54"/>
      <c r="FI1629" s="54"/>
      <c r="FJ1629" s="54"/>
      <c r="FK1629" s="54"/>
      <c r="FL1629" s="54"/>
      <c r="FM1629" s="54"/>
      <c r="FN1629" s="54"/>
      <c r="FO1629" s="54"/>
      <c r="FP1629" s="54"/>
      <c r="FQ1629" s="54"/>
      <c r="FR1629" s="54"/>
      <c r="FS1629" s="54"/>
      <c r="FT1629" s="54"/>
      <c r="FU1629" s="54"/>
      <c r="FV1629" s="54"/>
      <c r="FW1629" s="54"/>
      <c r="FX1629" s="54"/>
      <c r="FY1629" s="54"/>
      <c r="FZ1629" s="54"/>
      <c r="GA1629" s="54"/>
      <c r="GB1629" s="54"/>
      <c r="GC1629" s="54"/>
      <c r="GD1629" s="54"/>
      <c r="GE1629" s="54"/>
      <c r="GF1629" s="54"/>
      <c r="GG1629" s="54"/>
      <c r="GH1629" s="54"/>
      <c r="GI1629" s="54"/>
      <c r="GJ1629" s="54"/>
      <c r="GK1629" s="54"/>
      <c r="GL1629" s="54"/>
      <c r="GM1629" s="54"/>
      <c r="GN1629" s="54"/>
      <c r="GO1629" s="54"/>
      <c r="GP1629" s="54"/>
      <c r="GQ1629" s="54"/>
      <c r="GR1629" s="54"/>
      <c r="GS1629" s="54"/>
      <c r="GT1629" s="54"/>
      <c r="GU1629" s="54"/>
      <c r="GV1629" s="54"/>
      <c r="GW1629" s="54"/>
      <c r="GX1629" s="54"/>
      <c r="GY1629" s="54"/>
      <c r="GZ1629" s="54"/>
      <c r="HA1629" s="54"/>
      <c r="HB1629" s="54"/>
      <c r="HC1629" s="54"/>
      <c r="HD1629" s="54"/>
      <c r="HE1629" s="54"/>
      <c r="HF1629" s="54"/>
      <c r="HG1629" s="54"/>
      <c r="HH1629" s="54"/>
      <c r="HI1629" s="54"/>
      <c r="HJ1629" s="54"/>
      <c r="HK1629" s="54"/>
      <c r="HL1629" s="54"/>
      <c r="HM1629" s="54"/>
      <c r="HN1629" s="54"/>
      <c r="HO1629" s="54"/>
      <c r="HP1629" s="54"/>
      <c r="HQ1629" s="54"/>
      <c r="HR1629" s="54"/>
      <c r="HS1629" s="54"/>
      <c r="HT1629" s="54"/>
      <c r="HU1629" s="54"/>
      <c r="HV1629" s="54"/>
      <c r="HW1629" s="54"/>
      <c r="HX1629" s="54"/>
      <c r="HY1629" s="54"/>
      <c r="HZ1629" s="54"/>
      <c r="IA1629" s="54"/>
      <c r="IB1629" s="54"/>
      <c r="IC1629" s="54"/>
      <c r="ID1629" s="54"/>
      <c r="IE1629" s="54"/>
      <c r="IF1629" s="54"/>
      <c r="IG1629" s="54"/>
      <c r="IH1629" s="54"/>
      <c r="II1629" s="54"/>
      <c r="IJ1629" s="54"/>
      <c r="IK1629" s="54"/>
      <c r="IL1629" s="54"/>
      <c r="IM1629" s="54"/>
      <c r="IN1629" s="54"/>
      <c r="IO1629" s="54"/>
      <c r="IP1629" s="54"/>
      <c r="IQ1629" s="54"/>
      <c r="IR1629" s="54"/>
      <c r="IS1629" s="54"/>
      <c r="IT1629" s="54"/>
      <c r="IU1629" s="54"/>
      <c r="IV1629" s="54"/>
      <c r="IW1629" s="54"/>
      <c r="IX1629" s="54"/>
      <c r="IY1629" s="54"/>
      <c r="IZ1629" s="54"/>
      <c r="JA1629" s="16"/>
      <c r="JB1629" s="16"/>
      <c r="JC1629" s="16"/>
      <c r="JD1629" s="16"/>
    </row>
    <row r="1630" spans="1:264" s="6" customFormat="1" x14ac:dyDescent="0.25">
      <c r="A1630" s="55">
        <v>1626</v>
      </c>
      <c r="B1630" s="56">
        <f>ESTUDIANTES!B1630</f>
        <v>0</v>
      </c>
      <c r="C1630" s="56">
        <f>ESTUDIANTES!C1630</f>
        <v>0</v>
      </c>
      <c r="D1630" s="97">
        <f>ESTUDIANTES!D1630</f>
        <v>0</v>
      </c>
      <c r="E1630" s="97"/>
      <c r="F1630" s="97"/>
      <c r="G1630" s="97"/>
      <c r="H1630" s="57">
        <f>ESTUDIANTES!H1630</f>
        <v>0</v>
      </c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  <c r="T1630" s="54"/>
      <c r="U1630" s="54"/>
      <c r="V1630" s="54"/>
      <c r="W1630" s="54"/>
      <c r="X1630" s="54"/>
      <c r="Y1630" s="54"/>
      <c r="Z1630" s="54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  <c r="AL1630" s="54"/>
      <c r="AM1630" s="54"/>
      <c r="AN1630" s="54"/>
      <c r="AO1630" s="54"/>
      <c r="AP1630" s="54"/>
      <c r="AQ1630" s="54"/>
      <c r="AR1630" s="54"/>
      <c r="AS1630" s="54"/>
      <c r="AT1630" s="54"/>
      <c r="AU1630" s="54"/>
      <c r="AV1630" s="54"/>
      <c r="AW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4"/>
      <c r="BI1630" s="54"/>
      <c r="BJ1630" s="54"/>
      <c r="BK1630" s="54"/>
      <c r="BL1630" s="54"/>
      <c r="BM1630" s="54"/>
      <c r="BN1630" s="54"/>
      <c r="BO1630" s="54"/>
      <c r="BP1630" s="54"/>
      <c r="BQ1630" s="54"/>
      <c r="BR1630" s="54"/>
      <c r="BS1630" s="54"/>
      <c r="BT1630" s="54"/>
      <c r="BU1630" s="54"/>
      <c r="BV1630" s="54"/>
      <c r="BW1630" s="54"/>
      <c r="BX1630" s="54"/>
      <c r="BY1630" s="54"/>
      <c r="BZ1630" s="54"/>
      <c r="CA1630" s="54"/>
      <c r="CB1630" s="54"/>
      <c r="CC1630" s="54"/>
      <c r="CD1630" s="54"/>
      <c r="CE1630" s="54"/>
      <c r="CF1630" s="54"/>
      <c r="CG1630" s="54"/>
      <c r="CH1630" s="54"/>
      <c r="CI1630" s="54"/>
      <c r="CJ1630" s="54"/>
      <c r="CK1630" s="54"/>
      <c r="CL1630" s="54"/>
      <c r="CM1630" s="54"/>
      <c r="CN1630" s="54"/>
      <c r="CO1630" s="54"/>
      <c r="CP1630" s="54"/>
      <c r="CQ1630" s="54"/>
      <c r="CR1630" s="54"/>
      <c r="CS1630" s="54"/>
      <c r="CT1630" s="54"/>
      <c r="CU1630" s="54"/>
      <c r="CV1630" s="54"/>
      <c r="CW1630" s="54"/>
      <c r="CX1630" s="54"/>
      <c r="CY1630" s="54"/>
      <c r="CZ1630" s="54"/>
      <c r="DA1630" s="54"/>
      <c r="DB1630" s="54"/>
      <c r="DC1630" s="54"/>
      <c r="DD1630" s="54"/>
      <c r="DE1630" s="54"/>
      <c r="DF1630" s="54"/>
      <c r="DG1630" s="54"/>
      <c r="DH1630" s="54"/>
      <c r="DI1630" s="54"/>
      <c r="DJ1630" s="54"/>
      <c r="DK1630" s="54"/>
      <c r="DL1630" s="54"/>
      <c r="DM1630" s="54"/>
      <c r="DN1630" s="54"/>
      <c r="DO1630" s="54"/>
      <c r="DP1630" s="54"/>
      <c r="DQ1630" s="54"/>
      <c r="DR1630" s="54"/>
      <c r="DS1630" s="54"/>
      <c r="DT1630" s="54"/>
      <c r="DU1630" s="54"/>
      <c r="DV1630" s="54"/>
      <c r="DW1630" s="54"/>
      <c r="DX1630" s="54"/>
      <c r="DY1630" s="54"/>
      <c r="DZ1630" s="54"/>
      <c r="EA1630" s="54"/>
      <c r="EB1630" s="54"/>
      <c r="EC1630" s="54"/>
      <c r="ED1630" s="54"/>
      <c r="EE1630" s="54"/>
      <c r="EF1630" s="54"/>
      <c r="EG1630" s="54"/>
      <c r="EH1630" s="54"/>
      <c r="EI1630" s="54"/>
      <c r="EJ1630" s="54"/>
      <c r="EK1630" s="54"/>
      <c r="EL1630" s="54"/>
      <c r="EM1630" s="54"/>
      <c r="EN1630" s="54"/>
      <c r="EO1630" s="54"/>
      <c r="EP1630" s="54"/>
      <c r="EQ1630" s="54"/>
      <c r="ER1630" s="54"/>
      <c r="ES1630" s="54"/>
      <c r="ET1630" s="54"/>
      <c r="EU1630" s="54"/>
      <c r="EV1630" s="54"/>
      <c r="EW1630" s="54"/>
      <c r="EX1630" s="54"/>
      <c r="EY1630" s="54"/>
      <c r="EZ1630" s="54"/>
      <c r="FA1630" s="54"/>
      <c r="FB1630" s="54"/>
      <c r="FC1630" s="54"/>
      <c r="FD1630" s="54"/>
      <c r="FE1630" s="54"/>
      <c r="FF1630" s="54"/>
      <c r="FG1630" s="54"/>
      <c r="FH1630" s="54"/>
      <c r="FI1630" s="54"/>
      <c r="FJ1630" s="54"/>
      <c r="FK1630" s="54"/>
      <c r="FL1630" s="54"/>
      <c r="FM1630" s="54"/>
      <c r="FN1630" s="54"/>
      <c r="FO1630" s="54"/>
      <c r="FP1630" s="54"/>
      <c r="FQ1630" s="54"/>
      <c r="FR1630" s="54"/>
      <c r="FS1630" s="54"/>
      <c r="FT1630" s="54"/>
      <c r="FU1630" s="54"/>
      <c r="FV1630" s="54"/>
      <c r="FW1630" s="54"/>
      <c r="FX1630" s="54"/>
      <c r="FY1630" s="54"/>
      <c r="FZ1630" s="54"/>
      <c r="GA1630" s="54"/>
      <c r="GB1630" s="54"/>
      <c r="GC1630" s="54"/>
      <c r="GD1630" s="54"/>
      <c r="GE1630" s="54"/>
      <c r="GF1630" s="54"/>
      <c r="GG1630" s="54"/>
      <c r="GH1630" s="54"/>
      <c r="GI1630" s="54"/>
      <c r="GJ1630" s="54"/>
      <c r="GK1630" s="54"/>
      <c r="GL1630" s="54"/>
      <c r="GM1630" s="54"/>
      <c r="GN1630" s="54"/>
      <c r="GO1630" s="54"/>
      <c r="GP1630" s="54"/>
      <c r="GQ1630" s="54"/>
      <c r="GR1630" s="54"/>
      <c r="GS1630" s="54"/>
      <c r="GT1630" s="54"/>
      <c r="GU1630" s="54"/>
      <c r="GV1630" s="54"/>
      <c r="GW1630" s="54"/>
      <c r="GX1630" s="54"/>
      <c r="GY1630" s="54"/>
      <c r="GZ1630" s="54"/>
      <c r="HA1630" s="54"/>
      <c r="HB1630" s="54"/>
      <c r="HC1630" s="54"/>
      <c r="HD1630" s="54"/>
      <c r="HE1630" s="54"/>
      <c r="HF1630" s="54"/>
      <c r="HG1630" s="54"/>
      <c r="HH1630" s="54"/>
      <c r="HI1630" s="54"/>
      <c r="HJ1630" s="54"/>
      <c r="HK1630" s="54"/>
      <c r="HL1630" s="54"/>
      <c r="HM1630" s="54"/>
      <c r="HN1630" s="54"/>
      <c r="HO1630" s="54"/>
      <c r="HP1630" s="54"/>
      <c r="HQ1630" s="54"/>
      <c r="HR1630" s="54"/>
      <c r="HS1630" s="54"/>
      <c r="HT1630" s="54"/>
      <c r="HU1630" s="54"/>
      <c r="HV1630" s="54"/>
      <c r="HW1630" s="54"/>
      <c r="HX1630" s="54"/>
      <c r="HY1630" s="54"/>
      <c r="HZ1630" s="54"/>
      <c r="IA1630" s="54"/>
      <c r="IB1630" s="54"/>
      <c r="IC1630" s="54"/>
      <c r="ID1630" s="54"/>
      <c r="IE1630" s="54"/>
      <c r="IF1630" s="54"/>
      <c r="IG1630" s="54"/>
      <c r="IH1630" s="54"/>
      <c r="II1630" s="54"/>
      <c r="IJ1630" s="54"/>
      <c r="IK1630" s="54"/>
      <c r="IL1630" s="54"/>
      <c r="IM1630" s="54"/>
      <c r="IN1630" s="54"/>
      <c r="IO1630" s="54"/>
      <c r="IP1630" s="54"/>
      <c r="IQ1630" s="54"/>
      <c r="IR1630" s="54"/>
      <c r="IS1630" s="54"/>
      <c r="IT1630" s="54"/>
      <c r="IU1630" s="54"/>
      <c r="IV1630" s="54"/>
      <c r="IW1630" s="54"/>
      <c r="IX1630" s="54"/>
      <c r="IY1630" s="54"/>
      <c r="IZ1630" s="54"/>
      <c r="JA1630" s="16"/>
      <c r="JB1630" s="16"/>
      <c r="JC1630" s="16"/>
      <c r="JD1630" s="16"/>
    </row>
    <row r="1631" spans="1:264" s="6" customFormat="1" x14ac:dyDescent="0.25">
      <c r="A1631" s="55">
        <v>1627</v>
      </c>
      <c r="B1631" s="56">
        <f>ESTUDIANTES!B1631</f>
        <v>0</v>
      </c>
      <c r="C1631" s="56">
        <f>ESTUDIANTES!C1631</f>
        <v>0</v>
      </c>
      <c r="D1631" s="97">
        <f>ESTUDIANTES!D1631</f>
        <v>0</v>
      </c>
      <c r="E1631" s="97"/>
      <c r="F1631" s="97"/>
      <c r="G1631" s="97"/>
      <c r="H1631" s="57">
        <f>ESTUDIANTES!H1631</f>
        <v>0</v>
      </c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  <c r="T1631" s="54"/>
      <c r="U1631" s="54"/>
      <c r="V1631" s="54"/>
      <c r="W1631" s="54"/>
      <c r="X1631" s="54"/>
      <c r="Y1631" s="54"/>
      <c r="Z1631" s="54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  <c r="AL1631" s="54"/>
      <c r="AM1631" s="54"/>
      <c r="AN1631" s="54"/>
      <c r="AO1631" s="54"/>
      <c r="AP1631" s="54"/>
      <c r="AQ1631" s="54"/>
      <c r="AR1631" s="54"/>
      <c r="AS1631" s="54"/>
      <c r="AT1631" s="54"/>
      <c r="AU1631" s="54"/>
      <c r="AV1631" s="54"/>
      <c r="AW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4"/>
      <c r="BI1631" s="54"/>
      <c r="BJ1631" s="54"/>
      <c r="BK1631" s="54"/>
      <c r="BL1631" s="54"/>
      <c r="BM1631" s="54"/>
      <c r="BN1631" s="54"/>
      <c r="BO1631" s="54"/>
      <c r="BP1631" s="54"/>
      <c r="BQ1631" s="54"/>
      <c r="BR1631" s="54"/>
      <c r="BS1631" s="54"/>
      <c r="BT1631" s="54"/>
      <c r="BU1631" s="54"/>
      <c r="BV1631" s="54"/>
      <c r="BW1631" s="54"/>
      <c r="BX1631" s="54"/>
      <c r="BY1631" s="54"/>
      <c r="BZ1631" s="54"/>
      <c r="CA1631" s="54"/>
      <c r="CB1631" s="54"/>
      <c r="CC1631" s="54"/>
      <c r="CD1631" s="54"/>
      <c r="CE1631" s="54"/>
      <c r="CF1631" s="54"/>
      <c r="CG1631" s="54"/>
      <c r="CH1631" s="54"/>
      <c r="CI1631" s="54"/>
      <c r="CJ1631" s="54"/>
      <c r="CK1631" s="54"/>
      <c r="CL1631" s="54"/>
      <c r="CM1631" s="54"/>
      <c r="CN1631" s="54"/>
      <c r="CO1631" s="54"/>
      <c r="CP1631" s="54"/>
      <c r="CQ1631" s="54"/>
      <c r="CR1631" s="54"/>
      <c r="CS1631" s="54"/>
      <c r="CT1631" s="54"/>
      <c r="CU1631" s="54"/>
      <c r="CV1631" s="54"/>
      <c r="CW1631" s="54"/>
      <c r="CX1631" s="54"/>
      <c r="CY1631" s="54"/>
      <c r="CZ1631" s="54"/>
      <c r="DA1631" s="54"/>
      <c r="DB1631" s="54"/>
      <c r="DC1631" s="54"/>
      <c r="DD1631" s="54"/>
      <c r="DE1631" s="54"/>
      <c r="DF1631" s="54"/>
      <c r="DG1631" s="54"/>
      <c r="DH1631" s="54"/>
      <c r="DI1631" s="54"/>
      <c r="DJ1631" s="54"/>
      <c r="DK1631" s="54"/>
      <c r="DL1631" s="54"/>
      <c r="DM1631" s="54"/>
      <c r="DN1631" s="54"/>
      <c r="DO1631" s="54"/>
      <c r="DP1631" s="54"/>
      <c r="DQ1631" s="54"/>
      <c r="DR1631" s="54"/>
      <c r="DS1631" s="54"/>
      <c r="DT1631" s="54"/>
      <c r="DU1631" s="54"/>
      <c r="DV1631" s="54"/>
      <c r="DW1631" s="54"/>
      <c r="DX1631" s="54"/>
      <c r="DY1631" s="54"/>
      <c r="DZ1631" s="54"/>
      <c r="EA1631" s="54"/>
      <c r="EB1631" s="54"/>
      <c r="EC1631" s="54"/>
      <c r="ED1631" s="54"/>
      <c r="EE1631" s="54"/>
      <c r="EF1631" s="54"/>
      <c r="EG1631" s="54"/>
      <c r="EH1631" s="54"/>
      <c r="EI1631" s="54"/>
      <c r="EJ1631" s="54"/>
      <c r="EK1631" s="54"/>
      <c r="EL1631" s="54"/>
      <c r="EM1631" s="54"/>
      <c r="EN1631" s="54"/>
      <c r="EO1631" s="54"/>
      <c r="EP1631" s="54"/>
      <c r="EQ1631" s="54"/>
      <c r="ER1631" s="54"/>
      <c r="ES1631" s="54"/>
      <c r="ET1631" s="54"/>
      <c r="EU1631" s="54"/>
      <c r="EV1631" s="54"/>
      <c r="EW1631" s="54"/>
      <c r="EX1631" s="54"/>
      <c r="EY1631" s="54"/>
      <c r="EZ1631" s="54"/>
      <c r="FA1631" s="54"/>
      <c r="FB1631" s="54"/>
      <c r="FC1631" s="54"/>
      <c r="FD1631" s="54"/>
      <c r="FE1631" s="54"/>
      <c r="FF1631" s="54"/>
      <c r="FG1631" s="54"/>
      <c r="FH1631" s="54"/>
      <c r="FI1631" s="54"/>
      <c r="FJ1631" s="54"/>
      <c r="FK1631" s="54"/>
      <c r="FL1631" s="54"/>
      <c r="FM1631" s="54"/>
      <c r="FN1631" s="54"/>
      <c r="FO1631" s="54"/>
      <c r="FP1631" s="54"/>
      <c r="FQ1631" s="54"/>
      <c r="FR1631" s="54"/>
      <c r="FS1631" s="54"/>
      <c r="FT1631" s="54"/>
      <c r="FU1631" s="54"/>
      <c r="FV1631" s="54"/>
      <c r="FW1631" s="54"/>
      <c r="FX1631" s="54"/>
      <c r="FY1631" s="54"/>
      <c r="FZ1631" s="54"/>
      <c r="GA1631" s="54"/>
      <c r="GB1631" s="54"/>
      <c r="GC1631" s="54"/>
      <c r="GD1631" s="54"/>
      <c r="GE1631" s="54"/>
      <c r="GF1631" s="54"/>
      <c r="GG1631" s="54"/>
      <c r="GH1631" s="54"/>
      <c r="GI1631" s="54"/>
      <c r="GJ1631" s="54"/>
      <c r="GK1631" s="54"/>
      <c r="GL1631" s="54"/>
      <c r="GM1631" s="54"/>
      <c r="GN1631" s="54"/>
      <c r="GO1631" s="54"/>
      <c r="GP1631" s="54"/>
      <c r="GQ1631" s="54"/>
      <c r="GR1631" s="54"/>
      <c r="GS1631" s="54"/>
      <c r="GT1631" s="54"/>
      <c r="GU1631" s="54"/>
      <c r="GV1631" s="54"/>
      <c r="GW1631" s="54"/>
      <c r="GX1631" s="54"/>
      <c r="GY1631" s="54"/>
      <c r="GZ1631" s="54"/>
      <c r="HA1631" s="54"/>
      <c r="HB1631" s="54"/>
      <c r="HC1631" s="54"/>
      <c r="HD1631" s="54"/>
      <c r="HE1631" s="54"/>
      <c r="HF1631" s="54"/>
      <c r="HG1631" s="54"/>
      <c r="HH1631" s="54"/>
      <c r="HI1631" s="54"/>
      <c r="HJ1631" s="54"/>
      <c r="HK1631" s="54"/>
      <c r="HL1631" s="54"/>
      <c r="HM1631" s="54"/>
      <c r="HN1631" s="54"/>
      <c r="HO1631" s="54"/>
      <c r="HP1631" s="54"/>
      <c r="HQ1631" s="54"/>
      <c r="HR1631" s="54"/>
      <c r="HS1631" s="54"/>
      <c r="HT1631" s="54"/>
      <c r="HU1631" s="54"/>
      <c r="HV1631" s="54"/>
      <c r="HW1631" s="54"/>
      <c r="HX1631" s="54"/>
      <c r="HY1631" s="54"/>
      <c r="HZ1631" s="54"/>
      <c r="IA1631" s="54"/>
      <c r="IB1631" s="54"/>
      <c r="IC1631" s="54"/>
      <c r="ID1631" s="54"/>
      <c r="IE1631" s="54"/>
      <c r="IF1631" s="54"/>
      <c r="IG1631" s="54"/>
      <c r="IH1631" s="54"/>
      <c r="II1631" s="54"/>
      <c r="IJ1631" s="54"/>
      <c r="IK1631" s="54"/>
      <c r="IL1631" s="54"/>
      <c r="IM1631" s="54"/>
      <c r="IN1631" s="54"/>
      <c r="IO1631" s="54"/>
      <c r="IP1631" s="54"/>
      <c r="IQ1631" s="54"/>
      <c r="IR1631" s="54"/>
      <c r="IS1631" s="54"/>
      <c r="IT1631" s="54"/>
      <c r="IU1631" s="54"/>
      <c r="IV1631" s="54"/>
      <c r="IW1631" s="54"/>
      <c r="IX1631" s="54"/>
      <c r="IY1631" s="54"/>
      <c r="IZ1631" s="54"/>
      <c r="JA1631" s="16"/>
      <c r="JB1631" s="16"/>
      <c r="JC1631" s="16"/>
      <c r="JD1631" s="16"/>
    </row>
    <row r="1632" spans="1:264" s="6" customFormat="1" x14ac:dyDescent="0.25">
      <c r="A1632" s="55">
        <v>1628</v>
      </c>
      <c r="B1632" s="56">
        <f>ESTUDIANTES!B1632</f>
        <v>0</v>
      </c>
      <c r="C1632" s="56">
        <f>ESTUDIANTES!C1632</f>
        <v>0</v>
      </c>
      <c r="D1632" s="97">
        <f>ESTUDIANTES!D1632</f>
        <v>0</v>
      </c>
      <c r="E1632" s="97"/>
      <c r="F1632" s="97"/>
      <c r="G1632" s="97"/>
      <c r="H1632" s="57">
        <f>ESTUDIANTES!H1632</f>
        <v>0</v>
      </c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  <c r="AL1632" s="54"/>
      <c r="AM1632" s="54"/>
      <c r="AN1632" s="54"/>
      <c r="AO1632" s="54"/>
      <c r="AP1632" s="54"/>
      <c r="AQ1632" s="54"/>
      <c r="AR1632" s="54"/>
      <c r="AS1632" s="54"/>
      <c r="AT1632" s="54"/>
      <c r="AU1632" s="54"/>
      <c r="AV1632" s="54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  <c r="BK1632" s="54"/>
      <c r="BL1632" s="54"/>
      <c r="BM1632" s="54"/>
      <c r="BN1632" s="54"/>
      <c r="BO1632" s="54"/>
      <c r="BP1632" s="54"/>
      <c r="BQ1632" s="54"/>
      <c r="BR1632" s="54"/>
      <c r="BS1632" s="54"/>
      <c r="BT1632" s="54"/>
      <c r="BU1632" s="54"/>
      <c r="BV1632" s="54"/>
      <c r="BW1632" s="54"/>
      <c r="BX1632" s="54"/>
      <c r="BY1632" s="54"/>
      <c r="BZ1632" s="54"/>
      <c r="CA1632" s="54"/>
      <c r="CB1632" s="54"/>
      <c r="CC1632" s="54"/>
      <c r="CD1632" s="54"/>
      <c r="CE1632" s="54"/>
      <c r="CF1632" s="54"/>
      <c r="CG1632" s="54"/>
      <c r="CH1632" s="54"/>
      <c r="CI1632" s="54"/>
      <c r="CJ1632" s="54"/>
      <c r="CK1632" s="54"/>
      <c r="CL1632" s="54"/>
      <c r="CM1632" s="54"/>
      <c r="CN1632" s="54"/>
      <c r="CO1632" s="54"/>
      <c r="CP1632" s="54"/>
      <c r="CQ1632" s="54"/>
      <c r="CR1632" s="54"/>
      <c r="CS1632" s="54"/>
      <c r="CT1632" s="54"/>
      <c r="CU1632" s="54"/>
      <c r="CV1632" s="54"/>
      <c r="CW1632" s="54"/>
      <c r="CX1632" s="54"/>
      <c r="CY1632" s="54"/>
      <c r="CZ1632" s="54"/>
      <c r="DA1632" s="54"/>
      <c r="DB1632" s="54"/>
      <c r="DC1632" s="54"/>
      <c r="DD1632" s="54"/>
      <c r="DE1632" s="54"/>
      <c r="DF1632" s="54"/>
      <c r="DG1632" s="54"/>
      <c r="DH1632" s="54"/>
      <c r="DI1632" s="54"/>
      <c r="DJ1632" s="54"/>
      <c r="DK1632" s="54"/>
      <c r="DL1632" s="54"/>
      <c r="DM1632" s="54"/>
      <c r="DN1632" s="54"/>
      <c r="DO1632" s="54"/>
      <c r="DP1632" s="54"/>
      <c r="DQ1632" s="54"/>
      <c r="DR1632" s="54"/>
      <c r="DS1632" s="54"/>
      <c r="DT1632" s="54"/>
      <c r="DU1632" s="54"/>
      <c r="DV1632" s="54"/>
      <c r="DW1632" s="54"/>
      <c r="DX1632" s="54"/>
      <c r="DY1632" s="54"/>
      <c r="DZ1632" s="54"/>
      <c r="EA1632" s="54"/>
      <c r="EB1632" s="54"/>
      <c r="EC1632" s="54"/>
      <c r="ED1632" s="54"/>
      <c r="EE1632" s="54"/>
      <c r="EF1632" s="54"/>
      <c r="EG1632" s="54"/>
      <c r="EH1632" s="54"/>
      <c r="EI1632" s="54"/>
      <c r="EJ1632" s="54"/>
      <c r="EK1632" s="54"/>
      <c r="EL1632" s="54"/>
      <c r="EM1632" s="54"/>
      <c r="EN1632" s="54"/>
      <c r="EO1632" s="54"/>
      <c r="EP1632" s="54"/>
      <c r="EQ1632" s="54"/>
      <c r="ER1632" s="54"/>
      <c r="ES1632" s="54"/>
      <c r="ET1632" s="54"/>
      <c r="EU1632" s="54"/>
      <c r="EV1632" s="54"/>
      <c r="EW1632" s="54"/>
      <c r="EX1632" s="54"/>
      <c r="EY1632" s="54"/>
      <c r="EZ1632" s="54"/>
      <c r="FA1632" s="54"/>
      <c r="FB1632" s="54"/>
      <c r="FC1632" s="54"/>
      <c r="FD1632" s="54"/>
      <c r="FE1632" s="54"/>
      <c r="FF1632" s="54"/>
      <c r="FG1632" s="54"/>
      <c r="FH1632" s="54"/>
      <c r="FI1632" s="54"/>
      <c r="FJ1632" s="54"/>
      <c r="FK1632" s="54"/>
      <c r="FL1632" s="54"/>
      <c r="FM1632" s="54"/>
      <c r="FN1632" s="54"/>
      <c r="FO1632" s="54"/>
      <c r="FP1632" s="54"/>
      <c r="FQ1632" s="54"/>
      <c r="FR1632" s="54"/>
      <c r="FS1632" s="54"/>
      <c r="FT1632" s="54"/>
      <c r="FU1632" s="54"/>
      <c r="FV1632" s="54"/>
      <c r="FW1632" s="54"/>
      <c r="FX1632" s="54"/>
      <c r="FY1632" s="54"/>
      <c r="FZ1632" s="54"/>
      <c r="GA1632" s="54"/>
      <c r="GB1632" s="54"/>
      <c r="GC1632" s="54"/>
      <c r="GD1632" s="54"/>
      <c r="GE1632" s="54"/>
      <c r="GF1632" s="54"/>
      <c r="GG1632" s="54"/>
      <c r="GH1632" s="54"/>
      <c r="GI1632" s="54"/>
      <c r="GJ1632" s="54"/>
      <c r="GK1632" s="54"/>
      <c r="GL1632" s="54"/>
      <c r="GM1632" s="54"/>
      <c r="GN1632" s="54"/>
      <c r="GO1632" s="54"/>
      <c r="GP1632" s="54"/>
      <c r="GQ1632" s="54"/>
      <c r="GR1632" s="54"/>
      <c r="GS1632" s="54"/>
      <c r="GT1632" s="54"/>
      <c r="GU1632" s="54"/>
      <c r="GV1632" s="54"/>
      <c r="GW1632" s="54"/>
      <c r="GX1632" s="54"/>
      <c r="GY1632" s="54"/>
      <c r="GZ1632" s="54"/>
      <c r="HA1632" s="54"/>
      <c r="HB1632" s="54"/>
      <c r="HC1632" s="54"/>
      <c r="HD1632" s="54"/>
      <c r="HE1632" s="54"/>
      <c r="HF1632" s="54"/>
      <c r="HG1632" s="54"/>
      <c r="HH1632" s="54"/>
      <c r="HI1632" s="54"/>
      <c r="HJ1632" s="54"/>
      <c r="HK1632" s="54"/>
      <c r="HL1632" s="54"/>
      <c r="HM1632" s="54"/>
      <c r="HN1632" s="54"/>
      <c r="HO1632" s="54"/>
      <c r="HP1632" s="54"/>
      <c r="HQ1632" s="54"/>
      <c r="HR1632" s="54"/>
      <c r="HS1632" s="54"/>
      <c r="HT1632" s="54"/>
      <c r="HU1632" s="54"/>
      <c r="HV1632" s="54"/>
      <c r="HW1632" s="54"/>
      <c r="HX1632" s="54"/>
      <c r="HY1632" s="54"/>
      <c r="HZ1632" s="54"/>
      <c r="IA1632" s="54"/>
      <c r="IB1632" s="54"/>
      <c r="IC1632" s="54"/>
      <c r="ID1632" s="54"/>
      <c r="IE1632" s="54"/>
      <c r="IF1632" s="54"/>
      <c r="IG1632" s="54"/>
      <c r="IH1632" s="54"/>
      <c r="II1632" s="54"/>
      <c r="IJ1632" s="54"/>
      <c r="IK1632" s="54"/>
      <c r="IL1632" s="54"/>
      <c r="IM1632" s="54"/>
      <c r="IN1632" s="54"/>
      <c r="IO1632" s="54"/>
      <c r="IP1632" s="54"/>
      <c r="IQ1632" s="54"/>
      <c r="IR1632" s="54"/>
      <c r="IS1632" s="54"/>
      <c r="IT1632" s="54"/>
      <c r="IU1632" s="54"/>
      <c r="IV1632" s="54"/>
      <c r="IW1632" s="54"/>
      <c r="IX1632" s="54"/>
      <c r="IY1632" s="54"/>
      <c r="IZ1632" s="54"/>
      <c r="JA1632" s="16"/>
      <c r="JB1632" s="16"/>
      <c r="JC1632" s="16"/>
      <c r="JD1632" s="16"/>
    </row>
    <row r="1633" spans="1:264" s="6" customFormat="1" x14ac:dyDescent="0.25">
      <c r="A1633" s="55">
        <v>1629</v>
      </c>
      <c r="B1633" s="56">
        <f>ESTUDIANTES!B1633</f>
        <v>0</v>
      </c>
      <c r="C1633" s="56">
        <f>ESTUDIANTES!C1633</f>
        <v>0</v>
      </c>
      <c r="D1633" s="97">
        <f>ESTUDIANTES!D1633</f>
        <v>0</v>
      </c>
      <c r="E1633" s="97"/>
      <c r="F1633" s="97"/>
      <c r="G1633" s="97"/>
      <c r="H1633" s="57">
        <f>ESTUDIANTES!H1633</f>
        <v>0</v>
      </c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  <c r="AL1633" s="54"/>
      <c r="AM1633" s="54"/>
      <c r="AN1633" s="54"/>
      <c r="AO1633" s="54"/>
      <c r="AP1633" s="54"/>
      <c r="AQ1633" s="54"/>
      <c r="AR1633" s="54"/>
      <c r="AS1633" s="54"/>
      <c r="AT1633" s="54"/>
      <c r="AU1633" s="54"/>
      <c r="AV1633" s="54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  <c r="BM1633" s="54"/>
      <c r="BN1633" s="54"/>
      <c r="BO1633" s="54"/>
      <c r="BP1633" s="54"/>
      <c r="BQ1633" s="54"/>
      <c r="BR1633" s="54"/>
      <c r="BS1633" s="54"/>
      <c r="BT1633" s="54"/>
      <c r="BU1633" s="54"/>
      <c r="BV1633" s="54"/>
      <c r="BW1633" s="54"/>
      <c r="BX1633" s="54"/>
      <c r="BY1633" s="54"/>
      <c r="BZ1633" s="54"/>
      <c r="CA1633" s="54"/>
      <c r="CB1633" s="54"/>
      <c r="CC1633" s="54"/>
      <c r="CD1633" s="54"/>
      <c r="CE1633" s="54"/>
      <c r="CF1633" s="54"/>
      <c r="CG1633" s="54"/>
      <c r="CH1633" s="54"/>
      <c r="CI1633" s="54"/>
      <c r="CJ1633" s="54"/>
      <c r="CK1633" s="54"/>
      <c r="CL1633" s="54"/>
      <c r="CM1633" s="54"/>
      <c r="CN1633" s="54"/>
      <c r="CO1633" s="54"/>
      <c r="CP1633" s="54"/>
      <c r="CQ1633" s="54"/>
      <c r="CR1633" s="54"/>
      <c r="CS1633" s="54"/>
      <c r="CT1633" s="54"/>
      <c r="CU1633" s="54"/>
      <c r="CV1633" s="54"/>
      <c r="CW1633" s="54"/>
      <c r="CX1633" s="54"/>
      <c r="CY1633" s="54"/>
      <c r="CZ1633" s="54"/>
      <c r="DA1633" s="54"/>
      <c r="DB1633" s="54"/>
      <c r="DC1633" s="54"/>
      <c r="DD1633" s="54"/>
      <c r="DE1633" s="54"/>
      <c r="DF1633" s="54"/>
      <c r="DG1633" s="54"/>
      <c r="DH1633" s="54"/>
      <c r="DI1633" s="54"/>
      <c r="DJ1633" s="54"/>
      <c r="DK1633" s="54"/>
      <c r="DL1633" s="54"/>
      <c r="DM1633" s="54"/>
      <c r="DN1633" s="54"/>
      <c r="DO1633" s="54"/>
      <c r="DP1633" s="54"/>
      <c r="DQ1633" s="54"/>
      <c r="DR1633" s="54"/>
      <c r="DS1633" s="54"/>
      <c r="DT1633" s="54"/>
      <c r="DU1633" s="54"/>
      <c r="DV1633" s="54"/>
      <c r="DW1633" s="54"/>
      <c r="DX1633" s="54"/>
      <c r="DY1633" s="54"/>
      <c r="DZ1633" s="54"/>
      <c r="EA1633" s="54"/>
      <c r="EB1633" s="54"/>
      <c r="EC1633" s="54"/>
      <c r="ED1633" s="54"/>
      <c r="EE1633" s="54"/>
      <c r="EF1633" s="54"/>
      <c r="EG1633" s="54"/>
      <c r="EH1633" s="54"/>
      <c r="EI1633" s="54"/>
      <c r="EJ1633" s="54"/>
      <c r="EK1633" s="54"/>
      <c r="EL1633" s="54"/>
      <c r="EM1633" s="54"/>
      <c r="EN1633" s="54"/>
      <c r="EO1633" s="54"/>
      <c r="EP1633" s="54"/>
      <c r="EQ1633" s="54"/>
      <c r="ER1633" s="54"/>
      <c r="ES1633" s="54"/>
      <c r="ET1633" s="54"/>
      <c r="EU1633" s="54"/>
      <c r="EV1633" s="54"/>
      <c r="EW1633" s="54"/>
      <c r="EX1633" s="54"/>
      <c r="EY1633" s="54"/>
      <c r="EZ1633" s="54"/>
      <c r="FA1633" s="54"/>
      <c r="FB1633" s="54"/>
      <c r="FC1633" s="54"/>
      <c r="FD1633" s="54"/>
      <c r="FE1633" s="54"/>
      <c r="FF1633" s="54"/>
      <c r="FG1633" s="54"/>
      <c r="FH1633" s="54"/>
      <c r="FI1633" s="54"/>
      <c r="FJ1633" s="54"/>
      <c r="FK1633" s="54"/>
      <c r="FL1633" s="54"/>
      <c r="FM1633" s="54"/>
      <c r="FN1633" s="54"/>
      <c r="FO1633" s="54"/>
      <c r="FP1633" s="54"/>
      <c r="FQ1633" s="54"/>
      <c r="FR1633" s="54"/>
      <c r="FS1633" s="54"/>
      <c r="FT1633" s="54"/>
      <c r="FU1633" s="54"/>
      <c r="FV1633" s="54"/>
      <c r="FW1633" s="54"/>
      <c r="FX1633" s="54"/>
      <c r="FY1633" s="54"/>
      <c r="FZ1633" s="54"/>
      <c r="GA1633" s="54"/>
      <c r="GB1633" s="54"/>
      <c r="GC1633" s="54"/>
      <c r="GD1633" s="54"/>
      <c r="GE1633" s="54"/>
      <c r="GF1633" s="54"/>
      <c r="GG1633" s="54"/>
      <c r="GH1633" s="54"/>
      <c r="GI1633" s="54"/>
      <c r="GJ1633" s="54"/>
      <c r="GK1633" s="54"/>
      <c r="GL1633" s="54"/>
      <c r="GM1633" s="54"/>
      <c r="GN1633" s="54"/>
      <c r="GO1633" s="54"/>
      <c r="GP1633" s="54"/>
      <c r="GQ1633" s="54"/>
      <c r="GR1633" s="54"/>
      <c r="GS1633" s="54"/>
      <c r="GT1633" s="54"/>
      <c r="GU1633" s="54"/>
      <c r="GV1633" s="54"/>
      <c r="GW1633" s="54"/>
      <c r="GX1633" s="54"/>
      <c r="GY1633" s="54"/>
      <c r="GZ1633" s="54"/>
      <c r="HA1633" s="54"/>
      <c r="HB1633" s="54"/>
      <c r="HC1633" s="54"/>
      <c r="HD1633" s="54"/>
      <c r="HE1633" s="54"/>
      <c r="HF1633" s="54"/>
      <c r="HG1633" s="54"/>
      <c r="HH1633" s="54"/>
      <c r="HI1633" s="54"/>
      <c r="HJ1633" s="54"/>
      <c r="HK1633" s="54"/>
      <c r="HL1633" s="54"/>
      <c r="HM1633" s="54"/>
      <c r="HN1633" s="54"/>
      <c r="HO1633" s="54"/>
      <c r="HP1633" s="54"/>
      <c r="HQ1633" s="54"/>
      <c r="HR1633" s="54"/>
      <c r="HS1633" s="54"/>
      <c r="HT1633" s="54"/>
      <c r="HU1633" s="54"/>
      <c r="HV1633" s="54"/>
      <c r="HW1633" s="54"/>
      <c r="HX1633" s="54"/>
      <c r="HY1633" s="54"/>
      <c r="HZ1633" s="54"/>
      <c r="IA1633" s="54"/>
      <c r="IB1633" s="54"/>
      <c r="IC1633" s="54"/>
      <c r="ID1633" s="54"/>
      <c r="IE1633" s="54"/>
      <c r="IF1633" s="54"/>
      <c r="IG1633" s="54"/>
      <c r="IH1633" s="54"/>
      <c r="II1633" s="54"/>
      <c r="IJ1633" s="54"/>
      <c r="IK1633" s="54"/>
      <c r="IL1633" s="54"/>
      <c r="IM1633" s="54"/>
      <c r="IN1633" s="54"/>
      <c r="IO1633" s="54"/>
      <c r="IP1633" s="54"/>
      <c r="IQ1633" s="54"/>
      <c r="IR1633" s="54"/>
      <c r="IS1633" s="54"/>
      <c r="IT1633" s="54"/>
      <c r="IU1633" s="54"/>
      <c r="IV1633" s="54"/>
      <c r="IW1633" s="54"/>
      <c r="IX1633" s="54"/>
      <c r="IY1633" s="54"/>
      <c r="IZ1633" s="54"/>
      <c r="JA1633" s="16"/>
      <c r="JB1633" s="16"/>
      <c r="JC1633" s="16"/>
      <c r="JD1633" s="16"/>
    </row>
    <row r="1634" spans="1:264" s="6" customFormat="1" x14ac:dyDescent="0.25">
      <c r="A1634" s="55">
        <v>1630</v>
      </c>
      <c r="B1634" s="56">
        <f>ESTUDIANTES!B1634</f>
        <v>0</v>
      </c>
      <c r="C1634" s="56">
        <f>ESTUDIANTES!C1634</f>
        <v>0</v>
      </c>
      <c r="D1634" s="97">
        <f>ESTUDIANTES!D1634</f>
        <v>0</v>
      </c>
      <c r="E1634" s="97"/>
      <c r="F1634" s="97"/>
      <c r="G1634" s="97"/>
      <c r="H1634" s="57">
        <f>ESTUDIANTES!H1634</f>
        <v>0</v>
      </c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  <c r="AL1634" s="54"/>
      <c r="AM1634" s="54"/>
      <c r="AN1634" s="54"/>
      <c r="AO1634" s="54"/>
      <c r="AP1634" s="54"/>
      <c r="AQ1634" s="54"/>
      <c r="AR1634" s="54"/>
      <c r="AS1634" s="54"/>
      <c r="AT1634" s="54"/>
      <c r="AU1634" s="54"/>
      <c r="AV1634" s="54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  <c r="BM1634" s="54"/>
      <c r="BN1634" s="54"/>
      <c r="BO1634" s="54"/>
      <c r="BP1634" s="54"/>
      <c r="BQ1634" s="54"/>
      <c r="BR1634" s="54"/>
      <c r="BS1634" s="54"/>
      <c r="BT1634" s="54"/>
      <c r="BU1634" s="54"/>
      <c r="BV1634" s="54"/>
      <c r="BW1634" s="54"/>
      <c r="BX1634" s="54"/>
      <c r="BY1634" s="54"/>
      <c r="BZ1634" s="54"/>
      <c r="CA1634" s="54"/>
      <c r="CB1634" s="54"/>
      <c r="CC1634" s="54"/>
      <c r="CD1634" s="54"/>
      <c r="CE1634" s="54"/>
      <c r="CF1634" s="54"/>
      <c r="CG1634" s="54"/>
      <c r="CH1634" s="54"/>
      <c r="CI1634" s="54"/>
      <c r="CJ1634" s="54"/>
      <c r="CK1634" s="54"/>
      <c r="CL1634" s="54"/>
      <c r="CM1634" s="54"/>
      <c r="CN1634" s="54"/>
      <c r="CO1634" s="54"/>
      <c r="CP1634" s="54"/>
      <c r="CQ1634" s="54"/>
      <c r="CR1634" s="54"/>
      <c r="CS1634" s="54"/>
      <c r="CT1634" s="54"/>
      <c r="CU1634" s="54"/>
      <c r="CV1634" s="54"/>
      <c r="CW1634" s="54"/>
      <c r="CX1634" s="54"/>
      <c r="CY1634" s="54"/>
      <c r="CZ1634" s="54"/>
      <c r="DA1634" s="54"/>
      <c r="DB1634" s="54"/>
      <c r="DC1634" s="54"/>
      <c r="DD1634" s="54"/>
      <c r="DE1634" s="54"/>
      <c r="DF1634" s="54"/>
      <c r="DG1634" s="54"/>
      <c r="DH1634" s="54"/>
      <c r="DI1634" s="54"/>
      <c r="DJ1634" s="54"/>
      <c r="DK1634" s="54"/>
      <c r="DL1634" s="54"/>
      <c r="DM1634" s="54"/>
      <c r="DN1634" s="54"/>
      <c r="DO1634" s="54"/>
      <c r="DP1634" s="54"/>
      <c r="DQ1634" s="54"/>
      <c r="DR1634" s="54"/>
      <c r="DS1634" s="54"/>
      <c r="DT1634" s="54"/>
      <c r="DU1634" s="54"/>
      <c r="DV1634" s="54"/>
      <c r="DW1634" s="54"/>
      <c r="DX1634" s="54"/>
      <c r="DY1634" s="54"/>
      <c r="DZ1634" s="54"/>
      <c r="EA1634" s="54"/>
      <c r="EB1634" s="54"/>
      <c r="EC1634" s="54"/>
      <c r="ED1634" s="54"/>
      <c r="EE1634" s="54"/>
      <c r="EF1634" s="54"/>
      <c r="EG1634" s="54"/>
      <c r="EH1634" s="54"/>
      <c r="EI1634" s="54"/>
      <c r="EJ1634" s="54"/>
      <c r="EK1634" s="54"/>
      <c r="EL1634" s="54"/>
      <c r="EM1634" s="54"/>
      <c r="EN1634" s="54"/>
      <c r="EO1634" s="54"/>
      <c r="EP1634" s="54"/>
      <c r="EQ1634" s="54"/>
      <c r="ER1634" s="54"/>
      <c r="ES1634" s="54"/>
      <c r="ET1634" s="54"/>
      <c r="EU1634" s="54"/>
      <c r="EV1634" s="54"/>
      <c r="EW1634" s="54"/>
      <c r="EX1634" s="54"/>
      <c r="EY1634" s="54"/>
      <c r="EZ1634" s="54"/>
      <c r="FA1634" s="54"/>
      <c r="FB1634" s="54"/>
      <c r="FC1634" s="54"/>
      <c r="FD1634" s="54"/>
      <c r="FE1634" s="54"/>
      <c r="FF1634" s="54"/>
      <c r="FG1634" s="54"/>
      <c r="FH1634" s="54"/>
      <c r="FI1634" s="54"/>
      <c r="FJ1634" s="54"/>
      <c r="FK1634" s="54"/>
      <c r="FL1634" s="54"/>
      <c r="FM1634" s="54"/>
      <c r="FN1634" s="54"/>
      <c r="FO1634" s="54"/>
      <c r="FP1634" s="54"/>
      <c r="FQ1634" s="54"/>
      <c r="FR1634" s="54"/>
      <c r="FS1634" s="54"/>
      <c r="FT1634" s="54"/>
      <c r="FU1634" s="54"/>
      <c r="FV1634" s="54"/>
      <c r="FW1634" s="54"/>
      <c r="FX1634" s="54"/>
      <c r="FY1634" s="54"/>
      <c r="FZ1634" s="54"/>
      <c r="GA1634" s="54"/>
      <c r="GB1634" s="54"/>
      <c r="GC1634" s="54"/>
      <c r="GD1634" s="54"/>
      <c r="GE1634" s="54"/>
      <c r="GF1634" s="54"/>
      <c r="GG1634" s="54"/>
      <c r="GH1634" s="54"/>
      <c r="GI1634" s="54"/>
      <c r="GJ1634" s="54"/>
      <c r="GK1634" s="54"/>
      <c r="GL1634" s="54"/>
      <c r="GM1634" s="54"/>
      <c r="GN1634" s="54"/>
      <c r="GO1634" s="54"/>
      <c r="GP1634" s="54"/>
      <c r="GQ1634" s="54"/>
      <c r="GR1634" s="54"/>
      <c r="GS1634" s="54"/>
      <c r="GT1634" s="54"/>
      <c r="GU1634" s="54"/>
      <c r="GV1634" s="54"/>
      <c r="GW1634" s="54"/>
      <c r="GX1634" s="54"/>
      <c r="GY1634" s="54"/>
      <c r="GZ1634" s="54"/>
      <c r="HA1634" s="54"/>
      <c r="HB1634" s="54"/>
      <c r="HC1634" s="54"/>
      <c r="HD1634" s="54"/>
      <c r="HE1634" s="54"/>
      <c r="HF1634" s="54"/>
      <c r="HG1634" s="54"/>
      <c r="HH1634" s="54"/>
      <c r="HI1634" s="54"/>
      <c r="HJ1634" s="54"/>
      <c r="HK1634" s="54"/>
      <c r="HL1634" s="54"/>
      <c r="HM1634" s="54"/>
      <c r="HN1634" s="54"/>
      <c r="HO1634" s="54"/>
      <c r="HP1634" s="54"/>
      <c r="HQ1634" s="54"/>
      <c r="HR1634" s="54"/>
      <c r="HS1634" s="54"/>
      <c r="HT1634" s="54"/>
      <c r="HU1634" s="54"/>
      <c r="HV1634" s="54"/>
      <c r="HW1634" s="54"/>
      <c r="HX1634" s="54"/>
      <c r="HY1634" s="54"/>
      <c r="HZ1634" s="54"/>
      <c r="IA1634" s="54"/>
      <c r="IB1634" s="54"/>
      <c r="IC1634" s="54"/>
      <c r="ID1634" s="54"/>
      <c r="IE1634" s="54"/>
      <c r="IF1634" s="54"/>
      <c r="IG1634" s="54"/>
      <c r="IH1634" s="54"/>
      <c r="II1634" s="54"/>
      <c r="IJ1634" s="54"/>
      <c r="IK1634" s="54"/>
      <c r="IL1634" s="54"/>
      <c r="IM1634" s="54"/>
      <c r="IN1634" s="54"/>
      <c r="IO1634" s="54"/>
      <c r="IP1634" s="54"/>
      <c r="IQ1634" s="54"/>
      <c r="IR1634" s="54"/>
      <c r="IS1634" s="54"/>
      <c r="IT1634" s="54"/>
      <c r="IU1634" s="54"/>
      <c r="IV1634" s="54"/>
      <c r="IW1634" s="54"/>
      <c r="IX1634" s="54"/>
      <c r="IY1634" s="54"/>
      <c r="IZ1634" s="54"/>
      <c r="JA1634" s="16"/>
      <c r="JB1634" s="16"/>
      <c r="JC1634" s="16"/>
      <c r="JD1634" s="16"/>
    </row>
    <row r="1635" spans="1:264" s="6" customFormat="1" x14ac:dyDescent="0.25">
      <c r="A1635" s="55">
        <v>1631</v>
      </c>
      <c r="B1635" s="56">
        <f>ESTUDIANTES!B1635</f>
        <v>0</v>
      </c>
      <c r="C1635" s="56">
        <f>ESTUDIANTES!C1635</f>
        <v>0</v>
      </c>
      <c r="D1635" s="97">
        <f>ESTUDIANTES!D1635</f>
        <v>0</v>
      </c>
      <c r="E1635" s="97"/>
      <c r="F1635" s="97"/>
      <c r="G1635" s="97"/>
      <c r="H1635" s="57">
        <f>ESTUDIANTES!H1635</f>
        <v>0</v>
      </c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  <c r="AL1635" s="54"/>
      <c r="AM1635" s="54"/>
      <c r="AN1635" s="54"/>
      <c r="AO1635" s="54"/>
      <c r="AP1635" s="54"/>
      <c r="AQ1635" s="54"/>
      <c r="AR1635" s="54"/>
      <c r="AS1635" s="54"/>
      <c r="AT1635" s="54"/>
      <c r="AU1635" s="54"/>
      <c r="AV1635" s="54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  <c r="BK1635" s="54"/>
      <c r="BL1635" s="54"/>
      <c r="BM1635" s="54"/>
      <c r="BN1635" s="54"/>
      <c r="BO1635" s="54"/>
      <c r="BP1635" s="54"/>
      <c r="BQ1635" s="54"/>
      <c r="BR1635" s="54"/>
      <c r="BS1635" s="54"/>
      <c r="BT1635" s="54"/>
      <c r="BU1635" s="54"/>
      <c r="BV1635" s="54"/>
      <c r="BW1635" s="54"/>
      <c r="BX1635" s="54"/>
      <c r="BY1635" s="54"/>
      <c r="BZ1635" s="54"/>
      <c r="CA1635" s="54"/>
      <c r="CB1635" s="54"/>
      <c r="CC1635" s="54"/>
      <c r="CD1635" s="54"/>
      <c r="CE1635" s="54"/>
      <c r="CF1635" s="54"/>
      <c r="CG1635" s="54"/>
      <c r="CH1635" s="54"/>
      <c r="CI1635" s="54"/>
      <c r="CJ1635" s="54"/>
      <c r="CK1635" s="54"/>
      <c r="CL1635" s="54"/>
      <c r="CM1635" s="54"/>
      <c r="CN1635" s="54"/>
      <c r="CO1635" s="54"/>
      <c r="CP1635" s="54"/>
      <c r="CQ1635" s="54"/>
      <c r="CR1635" s="54"/>
      <c r="CS1635" s="54"/>
      <c r="CT1635" s="54"/>
      <c r="CU1635" s="54"/>
      <c r="CV1635" s="54"/>
      <c r="CW1635" s="54"/>
      <c r="CX1635" s="54"/>
      <c r="CY1635" s="54"/>
      <c r="CZ1635" s="54"/>
      <c r="DA1635" s="54"/>
      <c r="DB1635" s="54"/>
      <c r="DC1635" s="54"/>
      <c r="DD1635" s="54"/>
      <c r="DE1635" s="54"/>
      <c r="DF1635" s="54"/>
      <c r="DG1635" s="54"/>
      <c r="DH1635" s="54"/>
      <c r="DI1635" s="54"/>
      <c r="DJ1635" s="54"/>
      <c r="DK1635" s="54"/>
      <c r="DL1635" s="54"/>
      <c r="DM1635" s="54"/>
      <c r="DN1635" s="54"/>
      <c r="DO1635" s="54"/>
      <c r="DP1635" s="54"/>
      <c r="DQ1635" s="54"/>
      <c r="DR1635" s="54"/>
      <c r="DS1635" s="54"/>
      <c r="DT1635" s="54"/>
      <c r="DU1635" s="54"/>
      <c r="DV1635" s="54"/>
      <c r="DW1635" s="54"/>
      <c r="DX1635" s="54"/>
      <c r="DY1635" s="54"/>
      <c r="DZ1635" s="54"/>
      <c r="EA1635" s="54"/>
      <c r="EB1635" s="54"/>
      <c r="EC1635" s="54"/>
      <c r="ED1635" s="54"/>
      <c r="EE1635" s="54"/>
      <c r="EF1635" s="54"/>
      <c r="EG1635" s="54"/>
      <c r="EH1635" s="54"/>
      <c r="EI1635" s="54"/>
      <c r="EJ1635" s="54"/>
      <c r="EK1635" s="54"/>
      <c r="EL1635" s="54"/>
      <c r="EM1635" s="54"/>
      <c r="EN1635" s="54"/>
      <c r="EO1635" s="54"/>
      <c r="EP1635" s="54"/>
      <c r="EQ1635" s="54"/>
      <c r="ER1635" s="54"/>
      <c r="ES1635" s="54"/>
      <c r="ET1635" s="54"/>
      <c r="EU1635" s="54"/>
      <c r="EV1635" s="54"/>
      <c r="EW1635" s="54"/>
      <c r="EX1635" s="54"/>
      <c r="EY1635" s="54"/>
      <c r="EZ1635" s="54"/>
      <c r="FA1635" s="54"/>
      <c r="FB1635" s="54"/>
      <c r="FC1635" s="54"/>
      <c r="FD1635" s="54"/>
      <c r="FE1635" s="54"/>
      <c r="FF1635" s="54"/>
      <c r="FG1635" s="54"/>
      <c r="FH1635" s="54"/>
      <c r="FI1635" s="54"/>
      <c r="FJ1635" s="54"/>
      <c r="FK1635" s="54"/>
      <c r="FL1635" s="54"/>
      <c r="FM1635" s="54"/>
      <c r="FN1635" s="54"/>
      <c r="FO1635" s="54"/>
      <c r="FP1635" s="54"/>
      <c r="FQ1635" s="54"/>
      <c r="FR1635" s="54"/>
      <c r="FS1635" s="54"/>
      <c r="FT1635" s="54"/>
      <c r="FU1635" s="54"/>
      <c r="FV1635" s="54"/>
      <c r="FW1635" s="54"/>
      <c r="FX1635" s="54"/>
      <c r="FY1635" s="54"/>
      <c r="FZ1635" s="54"/>
      <c r="GA1635" s="54"/>
      <c r="GB1635" s="54"/>
      <c r="GC1635" s="54"/>
      <c r="GD1635" s="54"/>
      <c r="GE1635" s="54"/>
      <c r="GF1635" s="54"/>
      <c r="GG1635" s="54"/>
      <c r="GH1635" s="54"/>
      <c r="GI1635" s="54"/>
      <c r="GJ1635" s="54"/>
      <c r="GK1635" s="54"/>
      <c r="GL1635" s="54"/>
      <c r="GM1635" s="54"/>
      <c r="GN1635" s="54"/>
      <c r="GO1635" s="54"/>
      <c r="GP1635" s="54"/>
      <c r="GQ1635" s="54"/>
      <c r="GR1635" s="54"/>
      <c r="GS1635" s="54"/>
      <c r="GT1635" s="54"/>
      <c r="GU1635" s="54"/>
      <c r="GV1635" s="54"/>
      <c r="GW1635" s="54"/>
      <c r="GX1635" s="54"/>
      <c r="GY1635" s="54"/>
      <c r="GZ1635" s="54"/>
      <c r="HA1635" s="54"/>
      <c r="HB1635" s="54"/>
      <c r="HC1635" s="54"/>
      <c r="HD1635" s="54"/>
      <c r="HE1635" s="54"/>
      <c r="HF1635" s="54"/>
      <c r="HG1635" s="54"/>
      <c r="HH1635" s="54"/>
      <c r="HI1635" s="54"/>
      <c r="HJ1635" s="54"/>
      <c r="HK1635" s="54"/>
      <c r="HL1635" s="54"/>
      <c r="HM1635" s="54"/>
      <c r="HN1635" s="54"/>
      <c r="HO1635" s="54"/>
      <c r="HP1635" s="54"/>
      <c r="HQ1635" s="54"/>
      <c r="HR1635" s="54"/>
      <c r="HS1635" s="54"/>
      <c r="HT1635" s="54"/>
      <c r="HU1635" s="54"/>
      <c r="HV1635" s="54"/>
      <c r="HW1635" s="54"/>
      <c r="HX1635" s="54"/>
      <c r="HY1635" s="54"/>
      <c r="HZ1635" s="54"/>
      <c r="IA1635" s="54"/>
      <c r="IB1635" s="54"/>
      <c r="IC1635" s="54"/>
      <c r="ID1635" s="54"/>
      <c r="IE1635" s="54"/>
      <c r="IF1635" s="54"/>
      <c r="IG1635" s="54"/>
      <c r="IH1635" s="54"/>
      <c r="II1635" s="54"/>
      <c r="IJ1635" s="54"/>
      <c r="IK1635" s="54"/>
      <c r="IL1635" s="54"/>
      <c r="IM1635" s="54"/>
      <c r="IN1635" s="54"/>
      <c r="IO1635" s="54"/>
      <c r="IP1635" s="54"/>
      <c r="IQ1635" s="54"/>
      <c r="IR1635" s="54"/>
      <c r="IS1635" s="54"/>
      <c r="IT1635" s="54"/>
      <c r="IU1635" s="54"/>
      <c r="IV1635" s="54"/>
      <c r="IW1635" s="54"/>
      <c r="IX1635" s="54"/>
      <c r="IY1635" s="54"/>
      <c r="IZ1635" s="54"/>
      <c r="JA1635" s="16"/>
      <c r="JB1635" s="16"/>
      <c r="JC1635" s="16"/>
      <c r="JD1635" s="16"/>
    </row>
    <row r="1636" spans="1:264" s="6" customFormat="1" x14ac:dyDescent="0.25">
      <c r="A1636" s="55">
        <v>1632</v>
      </c>
      <c r="B1636" s="56">
        <f>ESTUDIANTES!B1636</f>
        <v>0</v>
      </c>
      <c r="C1636" s="56">
        <f>ESTUDIANTES!C1636</f>
        <v>0</v>
      </c>
      <c r="D1636" s="97">
        <f>ESTUDIANTES!D1636</f>
        <v>0</v>
      </c>
      <c r="E1636" s="97"/>
      <c r="F1636" s="97"/>
      <c r="G1636" s="97"/>
      <c r="H1636" s="57">
        <f>ESTUDIANTES!H1636</f>
        <v>0</v>
      </c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  <c r="AL1636" s="54"/>
      <c r="AM1636" s="54"/>
      <c r="AN1636" s="54"/>
      <c r="AO1636" s="54"/>
      <c r="AP1636" s="54"/>
      <c r="AQ1636" s="54"/>
      <c r="AR1636" s="54"/>
      <c r="AS1636" s="54"/>
      <c r="AT1636" s="54"/>
      <c r="AU1636" s="54"/>
      <c r="AV1636" s="54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  <c r="BK1636" s="54"/>
      <c r="BL1636" s="54"/>
      <c r="BM1636" s="54"/>
      <c r="BN1636" s="54"/>
      <c r="BO1636" s="54"/>
      <c r="BP1636" s="54"/>
      <c r="BQ1636" s="54"/>
      <c r="BR1636" s="54"/>
      <c r="BS1636" s="54"/>
      <c r="BT1636" s="54"/>
      <c r="BU1636" s="54"/>
      <c r="BV1636" s="54"/>
      <c r="BW1636" s="54"/>
      <c r="BX1636" s="54"/>
      <c r="BY1636" s="54"/>
      <c r="BZ1636" s="54"/>
      <c r="CA1636" s="54"/>
      <c r="CB1636" s="54"/>
      <c r="CC1636" s="54"/>
      <c r="CD1636" s="54"/>
      <c r="CE1636" s="54"/>
      <c r="CF1636" s="54"/>
      <c r="CG1636" s="54"/>
      <c r="CH1636" s="54"/>
      <c r="CI1636" s="54"/>
      <c r="CJ1636" s="54"/>
      <c r="CK1636" s="54"/>
      <c r="CL1636" s="54"/>
      <c r="CM1636" s="54"/>
      <c r="CN1636" s="54"/>
      <c r="CO1636" s="54"/>
      <c r="CP1636" s="54"/>
      <c r="CQ1636" s="54"/>
      <c r="CR1636" s="54"/>
      <c r="CS1636" s="54"/>
      <c r="CT1636" s="54"/>
      <c r="CU1636" s="54"/>
      <c r="CV1636" s="54"/>
      <c r="CW1636" s="54"/>
      <c r="CX1636" s="54"/>
      <c r="CY1636" s="54"/>
      <c r="CZ1636" s="54"/>
      <c r="DA1636" s="54"/>
      <c r="DB1636" s="54"/>
      <c r="DC1636" s="54"/>
      <c r="DD1636" s="54"/>
      <c r="DE1636" s="54"/>
      <c r="DF1636" s="54"/>
      <c r="DG1636" s="54"/>
      <c r="DH1636" s="54"/>
      <c r="DI1636" s="54"/>
      <c r="DJ1636" s="54"/>
      <c r="DK1636" s="54"/>
      <c r="DL1636" s="54"/>
      <c r="DM1636" s="54"/>
      <c r="DN1636" s="54"/>
      <c r="DO1636" s="54"/>
      <c r="DP1636" s="54"/>
      <c r="DQ1636" s="54"/>
      <c r="DR1636" s="54"/>
      <c r="DS1636" s="54"/>
      <c r="DT1636" s="54"/>
      <c r="DU1636" s="54"/>
      <c r="DV1636" s="54"/>
      <c r="DW1636" s="54"/>
      <c r="DX1636" s="54"/>
      <c r="DY1636" s="54"/>
      <c r="DZ1636" s="54"/>
      <c r="EA1636" s="54"/>
      <c r="EB1636" s="54"/>
      <c r="EC1636" s="54"/>
      <c r="ED1636" s="54"/>
      <c r="EE1636" s="54"/>
      <c r="EF1636" s="54"/>
      <c r="EG1636" s="54"/>
      <c r="EH1636" s="54"/>
      <c r="EI1636" s="54"/>
      <c r="EJ1636" s="54"/>
      <c r="EK1636" s="54"/>
      <c r="EL1636" s="54"/>
      <c r="EM1636" s="54"/>
      <c r="EN1636" s="54"/>
      <c r="EO1636" s="54"/>
      <c r="EP1636" s="54"/>
      <c r="EQ1636" s="54"/>
      <c r="ER1636" s="54"/>
      <c r="ES1636" s="54"/>
      <c r="ET1636" s="54"/>
      <c r="EU1636" s="54"/>
      <c r="EV1636" s="54"/>
      <c r="EW1636" s="54"/>
      <c r="EX1636" s="54"/>
      <c r="EY1636" s="54"/>
      <c r="EZ1636" s="54"/>
      <c r="FA1636" s="54"/>
      <c r="FB1636" s="54"/>
      <c r="FC1636" s="54"/>
      <c r="FD1636" s="54"/>
      <c r="FE1636" s="54"/>
      <c r="FF1636" s="54"/>
      <c r="FG1636" s="54"/>
      <c r="FH1636" s="54"/>
      <c r="FI1636" s="54"/>
      <c r="FJ1636" s="54"/>
      <c r="FK1636" s="54"/>
      <c r="FL1636" s="54"/>
      <c r="FM1636" s="54"/>
      <c r="FN1636" s="54"/>
      <c r="FO1636" s="54"/>
      <c r="FP1636" s="54"/>
      <c r="FQ1636" s="54"/>
      <c r="FR1636" s="54"/>
      <c r="FS1636" s="54"/>
      <c r="FT1636" s="54"/>
      <c r="FU1636" s="54"/>
      <c r="FV1636" s="54"/>
      <c r="FW1636" s="54"/>
      <c r="FX1636" s="54"/>
      <c r="FY1636" s="54"/>
      <c r="FZ1636" s="54"/>
      <c r="GA1636" s="54"/>
      <c r="GB1636" s="54"/>
      <c r="GC1636" s="54"/>
      <c r="GD1636" s="54"/>
      <c r="GE1636" s="54"/>
      <c r="GF1636" s="54"/>
      <c r="GG1636" s="54"/>
      <c r="GH1636" s="54"/>
      <c r="GI1636" s="54"/>
      <c r="GJ1636" s="54"/>
      <c r="GK1636" s="54"/>
      <c r="GL1636" s="54"/>
      <c r="GM1636" s="54"/>
      <c r="GN1636" s="54"/>
      <c r="GO1636" s="54"/>
      <c r="GP1636" s="54"/>
      <c r="GQ1636" s="54"/>
      <c r="GR1636" s="54"/>
      <c r="GS1636" s="54"/>
      <c r="GT1636" s="54"/>
      <c r="GU1636" s="54"/>
      <c r="GV1636" s="54"/>
      <c r="GW1636" s="54"/>
      <c r="GX1636" s="54"/>
      <c r="GY1636" s="54"/>
      <c r="GZ1636" s="54"/>
      <c r="HA1636" s="54"/>
      <c r="HB1636" s="54"/>
      <c r="HC1636" s="54"/>
      <c r="HD1636" s="54"/>
      <c r="HE1636" s="54"/>
      <c r="HF1636" s="54"/>
      <c r="HG1636" s="54"/>
      <c r="HH1636" s="54"/>
      <c r="HI1636" s="54"/>
      <c r="HJ1636" s="54"/>
      <c r="HK1636" s="54"/>
      <c r="HL1636" s="54"/>
      <c r="HM1636" s="54"/>
      <c r="HN1636" s="54"/>
      <c r="HO1636" s="54"/>
      <c r="HP1636" s="54"/>
      <c r="HQ1636" s="54"/>
      <c r="HR1636" s="54"/>
      <c r="HS1636" s="54"/>
      <c r="HT1636" s="54"/>
      <c r="HU1636" s="54"/>
      <c r="HV1636" s="54"/>
      <c r="HW1636" s="54"/>
      <c r="HX1636" s="54"/>
      <c r="HY1636" s="54"/>
      <c r="HZ1636" s="54"/>
      <c r="IA1636" s="54"/>
      <c r="IB1636" s="54"/>
      <c r="IC1636" s="54"/>
      <c r="ID1636" s="54"/>
      <c r="IE1636" s="54"/>
      <c r="IF1636" s="54"/>
      <c r="IG1636" s="54"/>
      <c r="IH1636" s="54"/>
      <c r="II1636" s="54"/>
      <c r="IJ1636" s="54"/>
      <c r="IK1636" s="54"/>
      <c r="IL1636" s="54"/>
      <c r="IM1636" s="54"/>
      <c r="IN1636" s="54"/>
      <c r="IO1636" s="54"/>
      <c r="IP1636" s="54"/>
      <c r="IQ1636" s="54"/>
      <c r="IR1636" s="54"/>
      <c r="IS1636" s="54"/>
      <c r="IT1636" s="54"/>
      <c r="IU1636" s="54"/>
      <c r="IV1636" s="54"/>
      <c r="IW1636" s="54"/>
      <c r="IX1636" s="54"/>
      <c r="IY1636" s="54"/>
      <c r="IZ1636" s="54"/>
      <c r="JA1636" s="16"/>
      <c r="JB1636" s="16"/>
      <c r="JC1636" s="16"/>
      <c r="JD1636" s="16"/>
    </row>
    <row r="1637" spans="1:264" s="6" customFormat="1" x14ac:dyDescent="0.25">
      <c r="A1637" s="55">
        <v>1633</v>
      </c>
      <c r="B1637" s="56">
        <f>ESTUDIANTES!B1637</f>
        <v>0</v>
      </c>
      <c r="C1637" s="56">
        <f>ESTUDIANTES!C1637</f>
        <v>0</v>
      </c>
      <c r="D1637" s="97">
        <f>ESTUDIANTES!D1637</f>
        <v>0</v>
      </c>
      <c r="E1637" s="97"/>
      <c r="F1637" s="97"/>
      <c r="G1637" s="97"/>
      <c r="H1637" s="57">
        <f>ESTUDIANTES!H1637</f>
        <v>0</v>
      </c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  <c r="T1637" s="54"/>
      <c r="U1637" s="54"/>
      <c r="V1637" s="54"/>
      <c r="W1637" s="54"/>
      <c r="X1637" s="54"/>
      <c r="Y1637" s="54"/>
      <c r="Z1637" s="54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  <c r="AL1637" s="54"/>
      <c r="AM1637" s="54"/>
      <c r="AN1637" s="54"/>
      <c r="AO1637" s="54"/>
      <c r="AP1637" s="54"/>
      <c r="AQ1637" s="54"/>
      <c r="AR1637" s="54"/>
      <c r="AS1637" s="54"/>
      <c r="AT1637" s="54"/>
      <c r="AU1637" s="54"/>
      <c r="AV1637" s="54"/>
      <c r="AW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4"/>
      <c r="BI1637" s="54"/>
      <c r="BJ1637" s="54"/>
      <c r="BK1637" s="54"/>
      <c r="BL1637" s="54"/>
      <c r="BM1637" s="54"/>
      <c r="BN1637" s="54"/>
      <c r="BO1637" s="54"/>
      <c r="BP1637" s="54"/>
      <c r="BQ1637" s="54"/>
      <c r="BR1637" s="54"/>
      <c r="BS1637" s="54"/>
      <c r="BT1637" s="54"/>
      <c r="BU1637" s="54"/>
      <c r="BV1637" s="54"/>
      <c r="BW1637" s="54"/>
      <c r="BX1637" s="54"/>
      <c r="BY1637" s="54"/>
      <c r="BZ1637" s="54"/>
      <c r="CA1637" s="54"/>
      <c r="CB1637" s="54"/>
      <c r="CC1637" s="54"/>
      <c r="CD1637" s="54"/>
      <c r="CE1637" s="54"/>
      <c r="CF1637" s="54"/>
      <c r="CG1637" s="54"/>
      <c r="CH1637" s="54"/>
      <c r="CI1637" s="54"/>
      <c r="CJ1637" s="54"/>
      <c r="CK1637" s="54"/>
      <c r="CL1637" s="54"/>
      <c r="CM1637" s="54"/>
      <c r="CN1637" s="54"/>
      <c r="CO1637" s="54"/>
      <c r="CP1637" s="54"/>
      <c r="CQ1637" s="54"/>
      <c r="CR1637" s="54"/>
      <c r="CS1637" s="54"/>
      <c r="CT1637" s="54"/>
      <c r="CU1637" s="54"/>
      <c r="CV1637" s="54"/>
      <c r="CW1637" s="54"/>
      <c r="CX1637" s="54"/>
      <c r="CY1637" s="54"/>
      <c r="CZ1637" s="54"/>
      <c r="DA1637" s="54"/>
      <c r="DB1637" s="54"/>
      <c r="DC1637" s="54"/>
      <c r="DD1637" s="54"/>
      <c r="DE1637" s="54"/>
      <c r="DF1637" s="54"/>
      <c r="DG1637" s="54"/>
      <c r="DH1637" s="54"/>
      <c r="DI1637" s="54"/>
      <c r="DJ1637" s="54"/>
      <c r="DK1637" s="54"/>
      <c r="DL1637" s="54"/>
      <c r="DM1637" s="54"/>
      <c r="DN1637" s="54"/>
      <c r="DO1637" s="54"/>
      <c r="DP1637" s="54"/>
      <c r="DQ1637" s="54"/>
      <c r="DR1637" s="54"/>
      <c r="DS1637" s="54"/>
      <c r="DT1637" s="54"/>
      <c r="DU1637" s="54"/>
      <c r="DV1637" s="54"/>
      <c r="DW1637" s="54"/>
      <c r="DX1637" s="54"/>
      <c r="DY1637" s="54"/>
      <c r="DZ1637" s="54"/>
      <c r="EA1637" s="54"/>
      <c r="EB1637" s="54"/>
      <c r="EC1637" s="54"/>
      <c r="ED1637" s="54"/>
      <c r="EE1637" s="54"/>
      <c r="EF1637" s="54"/>
      <c r="EG1637" s="54"/>
      <c r="EH1637" s="54"/>
      <c r="EI1637" s="54"/>
      <c r="EJ1637" s="54"/>
      <c r="EK1637" s="54"/>
      <c r="EL1637" s="54"/>
      <c r="EM1637" s="54"/>
      <c r="EN1637" s="54"/>
      <c r="EO1637" s="54"/>
      <c r="EP1637" s="54"/>
      <c r="EQ1637" s="54"/>
      <c r="ER1637" s="54"/>
      <c r="ES1637" s="54"/>
      <c r="ET1637" s="54"/>
      <c r="EU1637" s="54"/>
      <c r="EV1637" s="54"/>
      <c r="EW1637" s="54"/>
      <c r="EX1637" s="54"/>
      <c r="EY1637" s="54"/>
      <c r="EZ1637" s="54"/>
      <c r="FA1637" s="54"/>
      <c r="FB1637" s="54"/>
      <c r="FC1637" s="54"/>
      <c r="FD1637" s="54"/>
      <c r="FE1637" s="54"/>
      <c r="FF1637" s="54"/>
      <c r="FG1637" s="54"/>
      <c r="FH1637" s="54"/>
      <c r="FI1637" s="54"/>
      <c r="FJ1637" s="54"/>
      <c r="FK1637" s="54"/>
      <c r="FL1637" s="54"/>
      <c r="FM1637" s="54"/>
      <c r="FN1637" s="54"/>
      <c r="FO1637" s="54"/>
      <c r="FP1637" s="54"/>
      <c r="FQ1637" s="54"/>
      <c r="FR1637" s="54"/>
      <c r="FS1637" s="54"/>
      <c r="FT1637" s="54"/>
      <c r="FU1637" s="54"/>
      <c r="FV1637" s="54"/>
      <c r="FW1637" s="54"/>
      <c r="FX1637" s="54"/>
      <c r="FY1637" s="54"/>
      <c r="FZ1637" s="54"/>
      <c r="GA1637" s="54"/>
      <c r="GB1637" s="54"/>
      <c r="GC1637" s="54"/>
      <c r="GD1637" s="54"/>
      <c r="GE1637" s="54"/>
      <c r="GF1637" s="54"/>
      <c r="GG1637" s="54"/>
      <c r="GH1637" s="54"/>
      <c r="GI1637" s="54"/>
      <c r="GJ1637" s="54"/>
      <c r="GK1637" s="54"/>
      <c r="GL1637" s="54"/>
      <c r="GM1637" s="54"/>
      <c r="GN1637" s="54"/>
      <c r="GO1637" s="54"/>
      <c r="GP1637" s="54"/>
      <c r="GQ1637" s="54"/>
      <c r="GR1637" s="54"/>
      <c r="GS1637" s="54"/>
      <c r="GT1637" s="54"/>
      <c r="GU1637" s="54"/>
      <c r="GV1637" s="54"/>
      <c r="GW1637" s="54"/>
      <c r="GX1637" s="54"/>
      <c r="GY1637" s="54"/>
      <c r="GZ1637" s="54"/>
      <c r="HA1637" s="54"/>
      <c r="HB1637" s="54"/>
      <c r="HC1637" s="54"/>
      <c r="HD1637" s="54"/>
      <c r="HE1637" s="54"/>
      <c r="HF1637" s="54"/>
      <c r="HG1637" s="54"/>
      <c r="HH1637" s="54"/>
      <c r="HI1637" s="54"/>
      <c r="HJ1637" s="54"/>
      <c r="HK1637" s="54"/>
      <c r="HL1637" s="54"/>
      <c r="HM1637" s="54"/>
      <c r="HN1637" s="54"/>
      <c r="HO1637" s="54"/>
      <c r="HP1637" s="54"/>
      <c r="HQ1637" s="54"/>
      <c r="HR1637" s="54"/>
      <c r="HS1637" s="54"/>
      <c r="HT1637" s="54"/>
      <c r="HU1637" s="54"/>
      <c r="HV1637" s="54"/>
      <c r="HW1637" s="54"/>
      <c r="HX1637" s="54"/>
      <c r="HY1637" s="54"/>
      <c r="HZ1637" s="54"/>
      <c r="IA1637" s="54"/>
      <c r="IB1637" s="54"/>
      <c r="IC1637" s="54"/>
      <c r="ID1637" s="54"/>
      <c r="IE1637" s="54"/>
      <c r="IF1637" s="54"/>
      <c r="IG1637" s="54"/>
      <c r="IH1637" s="54"/>
      <c r="II1637" s="54"/>
      <c r="IJ1637" s="54"/>
      <c r="IK1637" s="54"/>
      <c r="IL1637" s="54"/>
      <c r="IM1637" s="54"/>
      <c r="IN1637" s="54"/>
      <c r="IO1637" s="54"/>
      <c r="IP1637" s="54"/>
      <c r="IQ1637" s="54"/>
      <c r="IR1637" s="54"/>
      <c r="IS1637" s="54"/>
      <c r="IT1637" s="54"/>
      <c r="IU1637" s="54"/>
      <c r="IV1637" s="54"/>
      <c r="IW1637" s="54"/>
      <c r="IX1637" s="54"/>
      <c r="IY1637" s="54"/>
      <c r="IZ1637" s="54"/>
      <c r="JA1637" s="16"/>
      <c r="JB1637" s="16"/>
      <c r="JC1637" s="16"/>
      <c r="JD1637" s="16"/>
    </row>
    <row r="1638" spans="1:264" s="6" customFormat="1" x14ac:dyDescent="0.25">
      <c r="A1638" s="55">
        <v>1634</v>
      </c>
      <c r="B1638" s="56">
        <f>ESTUDIANTES!B1638</f>
        <v>0</v>
      </c>
      <c r="C1638" s="56">
        <f>ESTUDIANTES!C1638</f>
        <v>0</v>
      </c>
      <c r="D1638" s="97">
        <f>ESTUDIANTES!D1638</f>
        <v>0</v>
      </c>
      <c r="E1638" s="97"/>
      <c r="F1638" s="97"/>
      <c r="G1638" s="97"/>
      <c r="H1638" s="57">
        <f>ESTUDIANTES!H1638</f>
        <v>0</v>
      </c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  <c r="T1638" s="54"/>
      <c r="U1638" s="54"/>
      <c r="V1638" s="54"/>
      <c r="W1638" s="54"/>
      <c r="X1638" s="54"/>
      <c r="Y1638" s="54"/>
      <c r="Z1638" s="54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  <c r="AL1638" s="54"/>
      <c r="AM1638" s="54"/>
      <c r="AN1638" s="54"/>
      <c r="AO1638" s="54"/>
      <c r="AP1638" s="54"/>
      <c r="AQ1638" s="54"/>
      <c r="AR1638" s="54"/>
      <c r="AS1638" s="54"/>
      <c r="AT1638" s="54"/>
      <c r="AU1638" s="54"/>
      <c r="AV1638" s="54"/>
      <c r="AW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4"/>
      <c r="BI1638" s="54"/>
      <c r="BJ1638" s="54"/>
      <c r="BK1638" s="54"/>
      <c r="BL1638" s="54"/>
      <c r="BM1638" s="54"/>
      <c r="BN1638" s="54"/>
      <c r="BO1638" s="54"/>
      <c r="BP1638" s="54"/>
      <c r="BQ1638" s="54"/>
      <c r="BR1638" s="54"/>
      <c r="BS1638" s="54"/>
      <c r="BT1638" s="54"/>
      <c r="BU1638" s="54"/>
      <c r="BV1638" s="54"/>
      <c r="BW1638" s="54"/>
      <c r="BX1638" s="54"/>
      <c r="BY1638" s="54"/>
      <c r="BZ1638" s="54"/>
      <c r="CA1638" s="54"/>
      <c r="CB1638" s="54"/>
      <c r="CC1638" s="54"/>
      <c r="CD1638" s="54"/>
      <c r="CE1638" s="54"/>
      <c r="CF1638" s="54"/>
      <c r="CG1638" s="54"/>
      <c r="CH1638" s="54"/>
      <c r="CI1638" s="54"/>
      <c r="CJ1638" s="54"/>
      <c r="CK1638" s="54"/>
      <c r="CL1638" s="54"/>
      <c r="CM1638" s="54"/>
      <c r="CN1638" s="54"/>
      <c r="CO1638" s="54"/>
      <c r="CP1638" s="54"/>
      <c r="CQ1638" s="54"/>
      <c r="CR1638" s="54"/>
      <c r="CS1638" s="54"/>
      <c r="CT1638" s="54"/>
      <c r="CU1638" s="54"/>
      <c r="CV1638" s="54"/>
      <c r="CW1638" s="54"/>
      <c r="CX1638" s="54"/>
      <c r="CY1638" s="54"/>
      <c r="CZ1638" s="54"/>
      <c r="DA1638" s="54"/>
      <c r="DB1638" s="54"/>
      <c r="DC1638" s="54"/>
      <c r="DD1638" s="54"/>
      <c r="DE1638" s="54"/>
      <c r="DF1638" s="54"/>
      <c r="DG1638" s="54"/>
      <c r="DH1638" s="54"/>
      <c r="DI1638" s="54"/>
      <c r="DJ1638" s="54"/>
      <c r="DK1638" s="54"/>
      <c r="DL1638" s="54"/>
      <c r="DM1638" s="54"/>
      <c r="DN1638" s="54"/>
      <c r="DO1638" s="54"/>
      <c r="DP1638" s="54"/>
      <c r="DQ1638" s="54"/>
      <c r="DR1638" s="54"/>
      <c r="DS1638" s="54"/>
      <c r="DT1638" s="54"/>
      <c r="DU1638" s="54"/>
      <c r="DV1638" s="54"/>
      <c r="DW1638" s="54"/>
      <c r="DX1638" s="54"/>
      <c r="DY1638" s="54"/>
      <c r="DZ1638" s="54"/>
      <c r="EA1638" s="54"/>
      <c r="EB1638" s="54"/>
      <c r="EC1638" s="54"/>
      <c r="ED1638" s="54"/>
      <c r="EE1638" s="54"/>
      <c r="EF1638" s="54"/>
      <c r="EG1638" s="54"/>
      <c r="EH1638" s="54"/>
      <c r="EI1638" s="54"/>
      <c r="EJ1638" s="54"/>
      <c r="EK1638" s="54"/>
      <c r="EL1638" s="54"/>
      <c r="EM1638" s="54"/>
      <c r="EN1638" s="54"/>
      <c r="EO1638" s="54"/>
      <c r="EP1638" s="54"/>
      <c r="EQ1638" s="54"/>
      <c r="ER1638" s="54"/>
      <c r="ES1638" s="54"/>
      <c r="ET1638" s="54"/>
      <c r="EU1638" s="54"/>
      <c r="EV1638" s="54"/>
      <c r="EW1638" s="54"/>
      <c r="EX1638" s="54"/>
      <c r="EY1638" s="54"/>
      <c r="EZ1638" s="54"/>
      <c r="FA1638" s="54"/>
      <c r="FB1638" s="54"/>
      <c r="FC1638" s="54"/>
      <c r="FD1638" s="54"/>
      <c r="FE1638" s="54"/>
      <c r="FF1638" s="54"/>
      <c r="FG1638" s="54"/>
      <c r="FH1638" s="54"/>
      <c r="FI1638" s="54"/>
      <c r="FJ1638" s="54"/>
      <c r="FK1638" s="54"/>
      <c r="FL1638" s="54"/>
      <c r="FM1638" s="54"/>
      <c r="FN1638" s="54"/>
      <c r="FO1638" s="54"/>
      <c r="FP1638" s="54"/>
      <c r="FQ1638" s="54"/>
      <c r="FR1638" s="54"/>
      <c r="FS1638" s="54"/>
      <c r="FT1638" s="54"/>
      <c r="FU1638" s="54"/>
      <c r="FV1638" s="54"/>
      <c r="FW1638" s="54"/>
      <c r="FX1638" s="54"/>
      <c r="FY1638" s="54"/>
      <c r="FZ1638" s="54"/>
      <c r="GA1638" s="54"/>
      <c r="GB1638" s="54"/>
      <c r="GC1638" s="54"/>
      <c r="GD1638" s="54"/>
      <c r="GE1638" s="54"/>
      <c r="GF1638" s="54"/>
      <c r="GG1638" s="54"/>
      <c r="GH1638" s="54"/>
      <c r="GI1638" s="54"/>
      <c r="GJ1638" s="54"/>
      <c r="GK1638" s="54"/>
      <c r="GL1638" s="54"/>
      <c r="GM1638" s="54"/>
      <c r="GN1638" s="54"/>
      <c r="GO1638" s="54"/>
      <c r="GP1638" s="54"/>
      <c r="GQ1638" s="54"/>
      <c r="GR1638" s="54"/>
      <c r="GS1638" s="54"/>
      <c r="GT1638" s="54"/>
      <c r="GU1638" s="54"/>
      <c r="GV1638" s="54"/>
      <c r="GW1638" s="54"/>
      <c r="GX1638" s="54"/>
      <c r="GY1638" s="54"/>
      <c r="GZ1638" s="54"/>
      <c r="HA1638" s="54"/>
      <c r="HB1638" s="54"/>
      <c r="HC1638" s="54"/>
      <c r="HD1638" s="54"/>
      <c r="HE1638" s="54"/>
      <c r="HF1638" s="54"/>
      <c r="HG1638" s="54"/>
      <c r="HH1638" s="54"/>
      <c r="HI1638" s="54"/>
      <c r="HJ1638" s="54"/>
      <c r="HK1638" s="54"/>
      <c r="HL1638" s="54"/>
      <c r="HM1638" s="54"/>
      <c r="HN1638" s="54"/>
      <c r="HO1638" s="54"/>
      <c r="HP1638" s="54"/>
      <c r="HQ1638" s="54"/>
      <c r="HR1638" s="54"/>
      <c r="HS1638" s="54"/>
      <c r="HT1638" s="54"/>
      <c r="HU1638" s="54"/>
      <c r="HV1638" s="54"/>
      <c r="HW1638" s="54"/>
      <c r="HX1638" s="54"/>
      <c r="HY1638" s="54"/>
      <c r="HZ1638" s="54"/>
      <c r="IA1638" s="54"/>
      <c r="IB1638" s="54"/>
      <c r="IC1638" s="54"/>
      <c r="ID1638" s="54"/>
      <c r="IE1638" s="54"/>
      <c r="IF1638" s="54"/>
      <c r="IG1638" s="54"/>
      <c r="IH1638" s="54"/>
      <c r="II1638" s="54"/>
      <c r="IJ1638" s="54"/>
      <c r="IK1638" s="54"/>
      <c r="IL1638" s="54"/>
      <c r="IM1638" s="54"/>
      <c r="IN1638" s="54"/>
      <c r="IO1638" s="54"/>
      <c r="IP1638" s="54"/>
      <c r="IQ1638" s="54"/>
      <c r="IR1638" s="54"/>
      <c r="IS1638" s="54"/>
      <c r="IT1638" s="54"/>
      <c r="IU1638" s="54"/>
      <c r="IV1638" s="54"/>
      <c r="IW1638" s="54"/>
      <c r="IX1638" s="54"/>
      <c r="IY1638" s="54"/>
      <c r="IZ1638" s="54"/>
      <c r="JA1638" s="16"/>
      <c r="JB1638" s="16"/>
      <c r="JC1638" s="16"/>
      <c r="JD1638" s="16"/>
    </row>
    <row r="1639" spans="1:264" s="6" customFormat="1" x14ac:dyDescent="0.25">
      <c r="A1639" s="55">
        <v>1635</v>
      </c>
      <c r="B1639" s="56">
        <f>ESTUDIANTES!B1639</f>
        <v>0</v>
      </c>
      <c r="C1639" s="56">
        <f>ESTUDIANTES!C1639</f>
        <v>0</v>
      </c>
      <c r="D1639" s="97">
        <f>ESTUDIANTES!D1639</f>
        <v>0</v>
      </c>
      <c r="E1639" s="97"/>
      <c r="F1639" s="97"/>
      <c r="G1639" s="97"/>
      <c r="H1639" s="57">
        <f>ESTUDIANTES!H1639</f>
        <v>0</v>
      </c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  <c r="AL1639" s="54"/>
      <c r="AM1639" s="54"/>
      <c r="AN1639" s="54"/>
      <c r="AO1639" s="54"/>
      <c r="AP1639" s="54"/>
      <c r="AQ1639" s="54"/>
      <c r="AR1639" s="54"/>
      <c r="AS1639" s="54"/>
      <c r="AT1639" s="54"/>
      <c r="AU1639" s="54"/>
      <c r="AV1639" s="54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4"/>
      <c r="BP1639" s="54"/>
      <c r="BQ1639" s="54"/>
      <c r="BR1639" s="54"/>
      <c r="BS1639" s="54"/>
      <c r="BT1639" s="54"/>
      <c r="BU1639" s="54"/>
      <c r="BV1639" s="54"/>
      <c r="BW1639" s="54"/>
      <c r="BX1639" s="54"/>
      <c r="BY1639" s="54"/>
      <c r="BZ1639" s="54"/>
      <c r="CA1639" s="54"/>
      <c r="CB1639" s="54"/>
      <c r="CC1639" s="54"/>
      <c r="CD1639" s="54"/>
      <c r="CE1639" s="54"/>
      <c r="CF1639" s="54"/>
      <c r="CG1639" s="54"/>
      <c r="CH1639" s="54"/>
      <c r="CI1639" s="54"/>
      <c r="CJ1639" s="54"/>
      <c r="CK1639" s="54"/>
      <c r="CL1639" s="54"/>
      <c r="CM1639" s="54"/>
      <c r="CN1639" s="54"/>
      <c r="CO1639" s="54"/>
      <c r="CP1639" s="54"/>
      <c r="CQ1639" s="54"/>
      <c r="CR1639" s="54"/>
      <c r="CS1639" s="54"/>
      <c r="CT1639" s="54"/>
      <c r="CU1639" s="54"/>
      <c r="CV1639" s="54"/>
      <c r="CW1639" s="54"/>
      <c r="CX1639" s="54"/>
      <c r="CY1639" s="54"/>
      <c r="CZ1639" s="54"/>
      <c r="DA1639" s="54"/>
      <c r="DB1639" s="54"/>
      <c r="DC1639" s="54"/>
      <c r="DD1639" s="54"/>
      <c r="DE1639" s="54"/>
      <c r="DF1639" s="54"/>
      <c r="DG1639" s="54"/>
      <c r="DH1639" s="54"/>
      <c r="DI1639" s="54"/>
      <c r="DJ1639" s="54"/>
      <c r="DK1639" s="54"/>
      <c r="DL1639" s="54"/>
      <c r="DM1639" s="54"/>
      <c r="DN1639" s="54"/>
      <c r="DO1639" s="54"/>
      <c r="DP1639" s="54"/>
      <c r="DQ1639" s="54"/>
      <c r="DR1639" s="54"/>
      <c r="DS1639" s="54"/>
      <c r="DT1639" s="54"/>
      <c r="DU1639" s="54"/>
      <c r="DV1639" s="54"/>
      <c r="DW1639" s="54"/>
      <c r="DX1639" s="54"/>
      <c r="DY1639" s="54"/>
      <c r="DZ1639" s="54"/>
      <c r="EA1639" s="54"/>
      <c r="EB1639" s="54"/>
      <c r="EC1639" s="54"/>
      <c r="ED1639" s="54"/>
      <c r="EE1639" s="54"/>
      <c r="EF1639" s="54"/>
      <c r="EG1639" s="54"/>
      <c r="EH1639" s="54"/>
      <c r="EI1639" s="54"/>
      <c r="EJ1639" s="54"/>
      <c r="EK1639" s="54"/>
      <c r="EL1639" s="54"/>
      <c r="EM1639" s="54"/>
      <c r="EN1639" s="54"/>
      <c r="EO1639" s="54"/>
      <c r="EP1639" s="54"/>
      <c r="EQ1639" s="54"/>
      <c r="ER1639" s="54"/>
      <c r="ES1639" s="54"/>
      <c r="ET1639" s="54"/>
      <c r="EU1639" s="54"/>
      <c r="EV1639" s="54"/>
      <c r="EW1639" s="54"/>
      <c r="EX1639" s="54"/>
      <c r="EY1639" s="54"/>
      <c r="EZ1639" s="54"/>
      <c r="FA1639" s="54"/>
      <c r="FB1639" s="54"/>
      <c r="FC1639" s="54"/>
      <c r="FD1639" s="54"/>
      <c r="FE1639" s="54"/>
      <c r="FF1639" s="54"/>
      <c r="FG1639" s="54"/>
      <c r="FH1639" s="54"/>
      <c r="FI1639" s="54"/>
      <c r="FJ1639" s="54"/>
      <c r="FK1639" s="54"/>
      <c r="FL1639" s="54"/>
      <c r="FM1639" s="54"/>
      <c r="FN1639" s="54"/>
      <c r="FO1639" s="54"/>
      <c r="FP1639" s="54"/>
      <c r="FQ1639" s="54"/>
      <c r="FR1639" s="54"/>
      <c r="FS1639" s="54"/>
      <c r="FT1639" s="54"/>
      <c r="FU1639" s="54"/>
      <c r="FV1639" s="54"/>
      <c r="FW1639" s="54"/>
      <c r="FX1639" s="54"/>
      <c r="FY1639" s="54"/>
      <c r="FZ1639" s="54"/>
      <c r="GA1639" s="54"/>
      <c r="GB1639" s="54"/>
      <c r="GC1639" s="54"/>
      <c r="GD1639" s="54"/>
      <c r="GE1639" s="54"/>
      <c r="GF1639" s="54"/>
      <c r="GG1639" s="54"/>
      <c r="GH1639" s="54"/>
      <c r="GI1639" s="54"/>
      <c r="GJ1639" s="54"/>
      <c r="GK1639" s="54"/>
      <c r="GL1639" s="54"/>
      <c r="GM1639" s="54"/>
      <c r="GN1639" s="54"/>
      <c r="GO1639" s="54"/>
      <c r="GP1639" s="54"/>
      <c r="GQ1639" s="54"/>
      <c r="GR1639" s="54"/>
      <c r="GS1639" s="54"/>
      <c r="GT1639" s="54"/>
      <c r="GU1639" s="54"/>
      <c r="GV1639" s="54"/>
      <c r="GW1639" s="54"/>
      <c r="GX1639" s="54"/>
      <c r="GY1639" s="54"/>
      <c r="GZ1639" s="54"/>
      <c r="HA1639" s="54"/>
      <c r="HB1639" s="54"/>
      <c r="HC1639" s="54"/>
      <c r="HD1639" s="54"/>
      <c r="HE1639" s="54"/>
      <c r="HF1639" s="54"/>
      <c r="HG1639" s="54"/>
      <c r="HH1639" s="54"/>
      <c r="HI1639" s="54"/>
      <c r="HJ1639" s="54"/>
      <c r="HK1639" s="54"/>
      <c r="HL1639" s="54"/>
      <c r="HM1639" s="54"/>
      <c r="HN1639" s="54"/>
      <c r="HO1639" s="54"/>
      <c r="HP1639" s="54"/>
      <c r="HQ1639" s="54"/>
      <c r="HR1639" s="54"/>
      <c r="HS1639" s="54"/>
      <c r="HT1639" s="54"/>
      <c r="HU1639" s="54"/>
      <c r="HV1639" s="54"/>
      <c r="HW1639" s="54"/>
      <c r="HX1639" s="54"/>
      <c r="HY1639" s="54"/>
      <c r="HZ1639" s="54"/>
      <c r="IA1639" s="54"/>
      <c r="IB1639" s="54"/>
      <c r="IC1639" s="54"/>
      <c r="ID1639" s="54"/>
      <c r="IE1639" s="54"/>
      <c r="IF1639" s="54"/>
      <c r="IG1639" s="54"/>
      <c r="IH1639" s="54"/>
      <c r="II1639" s="54"/>
      <c r="IJ1639" s="54"/>
      <c r="IK1639" s="54"/>
      <c r="IL1639" s="54"/>
      <c r="IM1639" s="54"/>
      <c r="IN1639" s="54"/>
      <c r="IO1639" s="54"/>
      <c r="IP1639" s="54"/>
      <c r="IQ1639" s="54"/>
      <c r="IR1639" s="54"/>
      <c r="IS1639" s="54"/>
      <c r="IT1639" s="54"/>
      <c r="IU1639" s="54"/>
      <c r="IV1639" s="54"/>
      <c r="IW1639" s="54"/>
      <c r="IX1639" s="54"/>
      <c r="IY1639" s="54"/>
      <c r="IZ1639" s="54"/>
      <c r="JA1639" s="16"/>
      <c r="JB1639" s="16"/>
      <c r="JC1639" s="16"/>
      <c r="JD1639" s="16"/>
    </row>
    <row r="1640" spans="1:264" s="6" customFormat="1" x14ac:dyDescent="0.25">
      <c r="A1640" s="55">
        <v>1636</v>
      </c>
      <c r="B1640" s="56">
        <f>ESTUDIANTES!B1640</f>
        <v>0</v>
      </c>
      <c r="C1640" s="56">
        <f>ESTUDIANTES!C1640</f>
        <v>0</v>
      </c>
      <c r="D1640" s="97">
        <f>ESTUDIANTES!D1640</f>
        <v>0</v>
      </c>
      <c r="E1640" s="97"/>
      <c r="F1640" s="97"/>
      <c r="G1640" s="97"/>
      <c r="H1640" s="57">
        <f>ESTUDIANTES!H1640</f>
        <v>0</v>
      </c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  <c r="AL1640" s="54"/>
      <c r="AM1640" s="54"/>
      <c r="AN1640" s="54"/>
      <c r="AO1640" s="54"/>
      <c r="AP1640" s="54"/>
      <c r="AQ1640" s="54"/>
      <c r="AR1640" s="54"/>
      <c r="AS1640" s="54"/>
      <c r="AT1640" s="54"/>
      <c r="AU1640" s="54"/>
      <c r="AV1640" s="54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  <c r="BK1640" s="54"/>
      <c r="BL1640" s="54"/>
      <c r="BM1640" s="54"/>
      <c r="BN1640" s="54"/>
      <c r="BO1640" s="54"/>
      <c r="BP1640" s="54"/>
      <c r="BQ1640" s="54"/>
      <c r="BR1640" s="54"/>
      <c r="BS1640" s="54"/>
      <c r="BT1640" s="54"/>
      <c r="BU1640" s="54"/>
      <c r="BV1640" s="54"/>
      <c r="BW1640" s="54"/>
      <c r="BX1640" s="54"/>
      <c r="BY1640" s="54"/>
      <c r="BZ1640" s="54"/>
      <c r="CA1640" s="54"/>
      <c r="CB1640" s="54"/>
      <c r="CC1640" s="54"/>
      <c r="CD1640" s="54"/>
      <c r="CE1640" s="54"/>
      <c r="CF1640" s="54"/>
      <c r="CG1640" s="54"/>
      <c r="CH1640" s="54"/>
      <c r="CI1640" s="54"/>
      <c r="CJ1640" s="54"/>
      <c r="CK1640" s="54"/>
      <c r="CL1640" s="54"/>
      <c r="CM1640" s="54"/>
      <c r="CN1640" s="54"/>
      <c r="CO1640" s="54"/>
      <c r="CP1640" s="54"/>
      <c r="CQ1640" s="54"/>
      <c r="CR1640" s="54"/>
      <c r="CS1640" s="54"/>
      <c r="CT1640" s="54"/>
      <c r="CU1640" s="54"/>
      <c r="CV1640" s="54"/>
      <c r="CW1640" s="54"/>
      <c r="CX1640" s="54"/>
      <c r="CY1640" s="54"/>
      <c r="CZ1640" s="54"/>
      <c r="DA1640" s="54"/>
      <c r="DB1640" s="54"/>
      <c r="DC1640" s="54"/>
      <c r="DD1640" s="54"/>
      <c r="DE1640" s="54"/>
      <c r="DF1640" s="54"/>
      <c r="DG1640" s="54"/>
      <c r="DH1640" s="54"/>
      <c r="DI1640" s="54"/>
      <c r="DJ1640" s="54"/>
      <c r="DK1640" s="54"/>
      <c r="DL1640" s="54"/>
      <c r="DM1640" s="54"/>
      <c r="DN1640" s="54"/>
      <c r="DO1640" s="54"/>
      <c r="DP1640" s="54"/>
      <c r="DQ1640" s="54"/>
      <c r="DR1640" s="54"/>
      <c r="DS1640" s="54"/>
      <c r="DT1640" s="54"/>
      <c r="DU1640" s="54"/>
      <c r="DV1640" s="54"/>
      <c r="DW1640" s="54"/>
      <c r="DX1640" s="54"/>
      <c r="DY1640" s="54"/>
      <c r="DZ1640" s="54"/>
      <c r="EA1640" s="54"/>
      <c r="EB1640" s="54"/>
      <c r="EC1640" s="54"/>
      <c r="ED1640" s="54"/>
      <c r="EE1640" s="54"/>
      <c r="EF1640" s="54"/>
      <c r="EG1640" s="54"/>
      <c r="EH1640" s="54"/>
      <c r="EI1640" s="54"/>
      <c r="EJ1640" s="54"/>
      <c r="EK1640" s="54"/>
      <c r="EL1640" s="54"/>
      <c r="EM1640" s="54"/>
      <c r="EN1640" s="54"/>
      <c r="EO1640" s="54"/>
      <c r="EP1640" s="54"/>
      <c r="EQ1640" s="54"/>
      <c r="ER1640" s="54"/>
      <c r="ES1640" s="54"/>
      <c r="ET1640" s="54"/>
      <c r="EU1640" s="54"/>
      <c r="EV1640" s="54"/>
      <c r="EW1640" s="54"/>
      <c r="EX1640" s="54"/>
      <c r="EY1640" s="54"/>
      <c r="EZ1640" s="54"/>
      <c r="FA1640" s="54"/>
      <c r="FB1640" s="54"/>
      <c r="FC1640" s="54"/>
      <c r="FD1640" s="54"/>
      <c r="FE1640" s="54"/>
      <c r="FF1640" s="54"/>
      <c r="FG1640" s="54"/>
      <c r="FH1640" s="54"/>
      <c r="FI1640" s="54"/>
      <c r="FJ1640" s="54"/>
      <c r="FK1640" s="54"/>
      <c r="FL1640" s="54"/>
      <c r="FM1640" s="54"/>
      <c r="FN1640" s="54"/>
      <c r="FO1640" s="54"/>
      <c r="FP1640" s="54"/>
      <c r="FQ1640" s="54"/>
      <c r="FR1640" s="54"/>
      <c r="FS1640" s="54"/>
      <c r="FT1640" s="54"/>
      <c r="FU1640" s="54"/>
      <c r="FV1640" s="54"/>
      <c r="FW1640" s="54"/>
      <c r="FX1640" s="54"/>
      <c r="FY1640" s="54"/>
      <c r="FZ1640" s="54"/>
      <c r="GA1640" s="54"/>
      <c r="GB1640" s="54"/>
      <c r="GC1640" s="54"/>
      <c r="GD1640" s="54"/>
      <c r="GE1640" s="54"/>
      <c r="GF1640" s="54"/>
      <c r="GG1640" s="54"/>
      <c r="GH1640" s="54"/>
      <c r="GI1640" s="54"/>
      <c r="GJ1640" s="54"/>
      <c r="GK1640" s="54"/>
      <c r="GL1640" s="54"/>
      <c r="GM1640" s="54"/>
      <c r="GN1640" s="54"/>
      <c r="GO1640" s="54"/>
      <c r="GP1640" s="54"/>
      <c r="GQ1640" s="54"/>
      <c r="GR1640" s="54"/>
      <c r="GS1640" s="54"/>
      <c r="GT1640" s="54"/>
      <c r="GU1640" s="54"/>
      <c r="GV1640" s="54"/>
      <c r="GW1640" s="54"/>
      <c r="GX1640" s="54"/>
      <c r="GY1640" s="54"/>
      <c r="GZ1640" s="54"/>
      <c r="HA1640" s="54"/>
      <c r="HB1640" s="54"/>
      <c r="HC1640" s="54"/>
      <c r="HD1640" s="54"/>
      <c r="HE1640" s="54"/>
      <c r="HF1640" s="54"/>
      <c r="HG1640" s="54"/>
      <c r="HH1640" s="54"/>
      <c r="HI1640" s="54"/>
      <c r="HJ1640" s="54"/>
      <c r="HK1640" s="54"/>
      <c r="HL1640" s="54"/>
      <c r="HM1640" s="54"/>
      <c r="HN1640" s="54"/>
      <c r="HO1640" s="54"/>
      <c r="HP1640" s="54"/>
      <c r="HQ1640" s="54"/>
      <c r="HR1640" s="54"/>
      <c r="HS1640" s="54"/>
      <c r="HT1640" s="54"/>
      <c r="HU1640" s="54"/>
      <c r="HV1640" s="54"/>
      <c r="HW1640" s="54"/>
      <c r="HX1640" s="54"/>
      <c r="HY1640" s="54"/>
      <c r="HZ1640" s="54"/>
      <c r="IA1640" s="54"/>
      <c r="IB1640" s="54"/>
      <c r="IC1640" s="54"/>
      <c r="ID1640" s="54"/>
      <c r="IE1640" s="54"/>
      <c r="IF1640" s="54"/>
      <c r="IG1640" s="54"/>
      <c r="IH1640" s="54"/>
      <c r="II1640" s="54"/>
      <c r="IJ1640" s="54"/>
      <c r="IK1640" s="54"/>
      <c r="IL1640" s="54"/>
      <c r="IM1640" s="54"/>
      <c r="IN1640" s="54"/>
      <c r="IO1640" s="54"/>
      <c r="IP1640" s="54"/>
      <c r="IQ1640" s="54"/>
      <c r="IR1640" s="54"/>
      <c r="IS1640" s="54"/>
      <c r="IT1640" s="54"/>
      <c r="IU1640" s="54"/>
      <c r="IV1640" s="54"/>
      <c r="IW1640" s="54"/>
      <c r="IX1640" s="54"/>
      <c r="IY1640" s="54"/>
      <c r="IZ1640" s="54"/>
      <c r="JA1640" s="16"/>
      <c r="JB1640" s="16"/>
      <c r="JC1640" s="16"/>
      <c r="JD1640" s="16"/>
    </row>
    <row r="1641" spans="1:264" s="6" customFormat="1" x14ac:dyDescent="0.25">
      <c r="A1641" s="55">
        <v>1637</v>
      </c>
      <c r="B1641" s="56">
        <f>ESTUDIANTES!B1641</f>
        <v>0</v>
      </c>
      <c r="C1641" s="56">
        <f>ESTUDIANTES!C1641</f>
        <v>0</v>
      </c>
      <c r="D1641" s="97">
        <f>ESTUDIANTES!D1641</f>
        <v>0</v>
      </c>
      <c r="E1641" s="97"/>
      <c r="F1641" s="97"/>
      <c r="G1641" s="97"/>
      <c r="H1641" s="57">
        <f>ESTUDIANTES!H1641</f>
        <v>0</v>
      </c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  <c r="AL1641" s="54"/>
      <c r="AM1641" s="54"/>
      <c r="AN1641" s="54"/>
      <c r="AO1641" s="54"/>
      <c r="AP1641" s="54"/>
      <c r="AQ1641" s="54"/>
      <c r="AR1641" s="54"/>
      <c r="AS1641" s="54"/>
      <c r="AT1641" s="54"/>
      <c r="AU1641" s="54"/>
      <c r="AV1641" s="54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  <c r="BK1641" s="54"/>
      <c r="BL1641" s="54"/>
      <c r="BM1641" s="54"/>
      <c r="BN1641" s="54"/>
      <c r="BO1641" s="54"/>
      <c r="BP1641" s="54"/>
      <c r="BQ1641" s="54"/>
      <c r="BR1641" s="54"/>
      <c r="BS1641" s="54"/>
      <c r="BT1641" s="54"/>
      <c r="BU1641" s="54"/>
      <c r="BV1641" s="54"/>
      <c r="BW1641" s="54"/>
      <c r="BX1641" s="54"/>
      <c r="BY1641" s="54"/>
      <c r="BZ1641" s="54"/>
      <c r="CA1641" s="54"/>
      <c r="CB1641" s="54"/>
      <c r="CC1641" s="54"/>
      <c r="CD1641" s="54"/>
      <c r="CE1641" s="54"/>
      <c r="CF1641" s="54"/>
      <c r="CG1641" s="54"/>
      <c r="CH1641" s="54"/>
      <c r="CI1641" s="54"/>
      <c r="CJ1641" s="54"/>
      <c r="CK1641" s="54"/>
      <c r="CL1641" s="54"/>
      <c r="CM1641" s="54"/>
      <c r="CN1641" s="54"/>
      <c r="CO1641" s="54"/>
      <c r="CP1641" s="54"/>
      <c r="CQ1641" s="54"/>
      <c r="CR1641" s="54"/>
      <c r="CS1641" s="54"/>
      <c r="CT1641" s="54"/>
      <c r="CU1641" s="54"/>
      <c r="CV1641" s="54"/>
      <c r="CW1641" s="54"/>
      <c r="CX1641" s="54"/>
      <c r="CY1641" s="54"/>
      <c r="CZ1641" s="54"/>
      <c r="DA1641" s="54"/>
      <c r="DB1641" s="54"/>
      <c r="DC1641" s="54"/>
      <c r="DD1641" s="54"/>
      <c r="DE1641" s="54"/>
      <c r="DF1641" s="54"/>
      <c r="DG1641" s="54"/>
      <c r="DH1641" s="54"/>
      <c r="DI1641" s="54"/>
      <c r="DJ1641" s="54"/>
      <c r="DK1641" s="54"/>
      <c r="DL1641" s="54"/>
      <c r="DM1641" s="54"/>
      <c r="DN1641" s="54"/>
      <c r="DO1641" s="54"/>
      <c r="DP1641" s="54"/>
      <c r="DQ1641" s="54"/>
      <c r="DR1641" s="54"/>
      <c r="DS1641" s="54"/>
      <c r="DT1641" s="54"/>
      <c r="DU1641" s="54"/>
      <c r="DV1641" s="54"/>
      <c r="DW1641" s="54"/>
      <c r="DX1641" s="54"/>
      <c r="DY1641" s="54"/>
      <c r="DZ1641" s="54"/>
      <c r="EA1641" s="54"/>
      <c r="EB1641" s="54"/>
      <c r="EC1641" s="54"/>
      <c r="ED1641" s="54"/>
      <c r="EE1641" s="54"/>
      <c r="EF1641" s="54"/>
      <c r="EG1641" s="54"/>
      <c r="EH1641" s="54"/>
      <c r="EI1641" s="54"/>
      <c r="EJ1641" s="54"/>
      <c r="EK1641" s="54"/>
      <c r="EL1641" s="54"/>
      <c r="EM1641" s="54"/>
      <c r="EN1641" s="54"/>
      <c r="EO1641" s="54"/>
      <c r="EP1641" s="54"/>
      <c r="EQ1641" s="54"/>
      <c r="ER1641" s="54"/>
      <c r="ES1641" s="54"/>
      <c r="ET1641" s="54"/>
      <c r="EU1641" s="54"/>
      <c r="EV1641" s="54"/>
      <c r="EW1641" s="54"/>
      <c r="EX1641" s="54"/>
      <c r="EY1641" s="54"/>
      <c r="EZ1641" s="54"/>
      <c r="FA1641" s="54"/>
      <c r="FB1641" s="54"/>
      <c r="FC1641" s="54"/>
      <c r="FD1641" s="54"/>
      <c r="FE1641" s="54"/>
      <c r="FF1641" s="54"/>
      <c r="FG1641" s="54"/>
      <c r="FH1641" s="54"/>
      <c r="FI1641" s="54"/>
      <c r="FJ1641" s="54"/>
      <c r="FK1641" s="54"/>
      <c r="FL1641" s="54"/>
      <c r="FM1641" s="54"/>
      <c r="FN1641" s="54"/>
      <c r="FO1641" s="54"/>
      <c r="FP1641" s="54"/>
      <c r="FQ1641" s="54"/>
      <c r="FR1641" s="54"/>
      <c r="FS1641" s="54"/>
      <c r="FT1641" s="54"/>
      <c r="FU1641" s="54"/>
      <c r="FV1641" s="54"/>
      <c r="FW1641" s="54"/>
      <c r="FX1641" s="54"/>
      <c r="FY1641" s="54"/>
      <c r="FZ1641" s="54"/>
      <c r="GA1641" s="54"/>
      <c r="GB1641" s="54"/>
      <c r="GC1641" s="54"/>
      <c r="GD1641" s="54"/>
      <c r="GE1641" s="54"/>
      <c r="GF1641" s="54"/>
      <c r="GG1641" s="54"/>
      <c r="GH1641" s="54"/>
      <c r="GI1641" s="54"/>
      <c r="GJ1641" s="54"/>
      <c r="GK1641" s="54"/>
      <c r="GL1641" s="54"/>
      <c r="GM1641" s="54"/>
      <c r="GN1641" s="54"/>
      <c r="GO1641" s="54"/>
      <c r="GP1641" s="54"/>
      <c r="GQ1641" s="54"/>
      <c r="GR1641" s="54"/>
      <c r="GS1641" s="54"/>
      <c r="GT1641" s="54"/>
      <c r="GU1641" s="54"/>
      <c r="GV1641" s="54"/>
      <c r="GW1641" s="54"/>
      <c r="GX1641" s="54"/>
      <c r="GY1641" s="54"/>
      <c r="GZ1641" s="54"/>
      <c r="HA1641" s="54"/>
      <c r="HB1641" s="54"/>
      <c r="HC1641" s="54"/>
      <c r="HD1641" s="54"/>
      <c r="HE1641" s="54"/>
      <c r="HF1641" s="54"/>
      <c r="HG1641" s="54"/>
      <c r="HH1641" s="54"/>
      <c r="HI1641" s="54"/>
      <c r="HJ1641" s="54"/>
      <c r="HK1641" s="54"/>
      <c r="HL1641" s="54"/>
      <c r="HM1641" s="54"/>
      <c r="HN1641" s="54"/>
      <c r="HO1641" s="54"/>
      <c r="HP1641" s="54"/>
      <c r="HQ1641" s="54"/>
      <c r="HR1641" s="54"/>
      <c r="HS1641" s="54"/>
      <c r="HT1641" s="54"/>
      <c r="HU1641" s="54"/>
      <c r="HV1641" s="54"/>
      <c r="HW1641" s="54"/>
      <c r="HX1641" s="54"/>
      <c r="HY1641" s="54"/>
      <c r="HZ1641" s="54"/>
      <c r="IA1641" s="54"/>
      <c r="IB1641" s="54"/>
      <c r="IC1641" s="54"/>
      <c r="ID1641" s="54"/>
      <c r="IE1641" s="54"/>
      <c r="IF1641" s="54"/>
      <c r="IG1641" s="54"/>
      <c r="IH1641" s="54"/>
      <c r="II1641" s="54"/>
      <c r="IJ1641" s="54"/>
      <c r="IK1641" s="54"/>
      <c r="IL1641" s="54"/>
      <c r="IM1641" s="54"/>
      <c r="IN1641" s="54"/>
      <c r="IO1641" s="54"/>
      <c r="IP1641" s="54"/>
      <c r="IQ1641" s="54"/>
      <c r="IR1641" s="54"/>
      <c r="IS1641" s="54"/>
      <c r="IT1641" s="54"/>
      <c r="IU1641" s="54"/>
      <c r="IV1641" s="54"/>
      <c r="IW1641" s="54"/>
      <c r="IX1641" s="54"/>
      <c r="IY1641" s="54"/>
      <c r="IZ1641" s="54"/>
      <c r="JA1641" s="16"/>
      <c r="JB1641" s="16"/>
      <c r="JC1641" s="16"/>
      <c r="JD1641" s="16"/>
    </row>
    <row r="1642" spans="1:264" s="6" customFormat="1" x14ac:dyDescent="0.25">
      <c r="A1642" s="55">
        <v>1638</v>
      </c>
      <c r="B1642" s="56">
        <f>ESTUDIANTES!B1642</f>
        <v>0</v>
      </c>
      <c r="C1642" s="56">
        <f>ESTUDIANTES!C1642</f>
        <v>0</v>
      </c>
      <c r="D1642" s="97">
        <f>ESTUDIANTES!D1642</f>
        <v>0</v>
      </c>
      <c r="E1642" s="97"/>
      <c r="F1642" s="97"/>
      <c r="G1642" s="97"/>
      <c r="H1642" s="57">
        <f>ESTUDIANTES!H1642</f>
        <v>0</v>
      </c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  <c r="AL1642" s="54"/>
      <c r="AM1642" s="54"/>
      <c r="AN1642" s="54"/>
      <c r="AO1642" s="54"/>
      <c r="AP1642" s="54"/>
      <c r="AQ1642" s="54"/>
      <c r="AR1642" s="54"/>
      <c r="AS1642" s="54"/>
      <c r="AT1642" s="54"/>
      <c r="AU1642" s="54"/>
      <c r="AV1642" s="54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  <c r="BM1642" s="54"/>
      <c r="BN1642" s="54"/>
      <c r="BO1642" s="54"/>
      <c r="BP1642" s="54"/>
      <c r="BQ1642" s="54"/>
      <c r="BR1642" s="54"/>
      <c r="BS1642" s="54"/>
      <c r="BT1642" s="54"/>
      <c r="BU1642" s="54"/>
      <c r="BV1642" s="54"/>
      <c r="BW1642" s="54"/>
      <c r="BX1642" s="54"/>
      <c r="BY1642" s="54"/>
      <c r="BZ1642" s="54"/>
      <c r="CA1642" s="54"/>
      <c r="CB1642" s="54"/>
      <c r="CC1642" s="54"/>
      <c r="CD1642" s="54"/>
      <c r="CE1642" s="54"/>
      <c r="CF1642" s="54"/>
      <c r="CG1642" s="54"/>
      <c r="CH1642" s="54"/>
      <c r="CI1642" s="54"/>
      <c r="CJ1642" s="54"/>
      <c r="CK1642" s="54"/>
      <c r="CL1642" s="54"/>
      <c r="CM1642" s="54"/>
      <c r="CN1642" s="54"/>
      <c r="CO1642" s="54"/>
      <c r="CP1642" s="54"/>
      <c r="CQ1642" s="54"/>
      <c r="CR1642" s="54"/>
      <c r="CS1642" s="54"/>
      <c r="CT1642" s="54"/>
      <c r="CU1642" s="54"/>
      <c r="CV1642" s="54"/>
      <c r="CW1642" s="54"/>
      <c r="CX1642" s="54"/>
      <c r="CY1642" s="54"/>
      <c r="CZ1642" s="54"/>
      <c r="DA1642" s="54"/>
      <c r="DB1642" s="54"/>
      <c r="DC1642" s="54"/>
      <c r="DD1642" s="54"/>
      <c r="DE1642" s="54"/>
      <c r="DF1642" s="54"/>
      <c r="DG1642" s="54"/>
      <c r="DH1642" s="54"/>
      <c r="DI1642" s="54"/>
      <c r="DJ1642" s="54"/>
      <c r="DK1642" s="54"/>
      <c r="DL1642" s="54"/>
      <c r="DM1642" s="54"/>
      <c r="DN1642" s="54"/>
      <c r="DO1642" s="54"/>
      <c r="DP1642" s="54"/>
      <c r="DQ1642" s="54"/>
      <c r="DR1642" s="54"/>
      <c r="DS1642" s="54"/>
      <c r="DT1642" s="54"/>
      <c r="DU1642" s="54"/>
      <c r="DV1642" s="54"/>
      <c r="DW1642" s="54"/>
      <c r="DX1642" s="54"/>
      <c r="DY1642" s="54"/>
      <c r="DZ1642" s="54"/>
      <c r="EA1642" s="54"/>
      <c r="EB1642" s="54"/>
      <c r="EC1642" s="54"/>
      <c r="ED1642" s="54"/>
      <c r="EE1642" s="54"/>
      <c r="EF1642" s="54"/>
      <c r="EG1642" s="54"/>
      <c r="EH1642" s="54"/>
      <c r="EI1642" s="54"/>
      <c r="EJ1642" s="54"/>
      <c r="EK1642" s="54"/>
      <c r="EL1642" s="54"/>
      <c r="EM1642" s="54"/>
      <c r="EN1642" s="54"/>
      <c r="EO1642" s="54"/>
      <c r="EP1642" s="54"/>
      <c r="EQ1642" s="54"/>
      <c r="ER1642" s="54"/>
      <c r="ES1642" s="54"/>
      <c r="ET1642" s="54"/>
      <c r="EU1642" s="54"/>
      <c r="EV1642" s="54"/>
      <c r="EW1642" s="54"/>
      <c r="EX1642" s="54"/>
      <c r="EY1642" s="54"/>
      <c r="EZ1642" s="54"/>
      <c r="FA1642" s="54"/>
      <c r="FB1642" s="54"/>
      <c r="FC1642" s="54"/>
      <c r="FD1642" s="54"/>
      <c r="FE1642" s="54"/>
      <c r="FF1642" s="54"/>
      <c r="FG1642" s="54"/>
      <c r="FH1642" s="54"/>
      <c r="FI1642" s="54"/>
      <c r="FJ1642" s="54"/>
      <c r="FK1642" s="54"/>
      <c r="FL1642" s="54"/>
      <c r="FM1642" s="54"/>
      <c r="FN1642" s="54"/>
      <c r="FO1642" s="54"/>
      <c r="FP1642" s="54"/>
      <c r="FQ1642" s="54"/>
      <c r="FR1642" s="54"/>
      <c r="FS1642" s="54"/>
      <c r="FT1642" s="54"/>
      <c r="FU1642" s="54"/>
      <c r="FV1642" s="54"/>
      <c r="FW1642" s="54"/>
      <c r="FX1642" s="54"/>
      <c r="FY1642" s="54"/>
      <c r="FZ1642" s="54"/>
      <c r="GA1642" s="54"/>
      <c r="GB1642" s="54"/>
      <c r="GC1642" s="54"/>
      <c r="GD1642" s="54"/>
      <c r="GE1642" s="54"/>
      <c r="GF1642" s="54"/>
      <c r="GG1642" s="54"/>
      <c r="GH1642" s="54"/>
      <c r="GI1642" s="54"/>
      <c r="GJ1642" s="54"/>
      <c r="GK1642" s="54"/>
      <c r="GL1642" s="54"/>
      <c r="GM1642" s="54"/>
      <c r="GN1642" s="54"/>
      <c r="GO1642" s="54"/>
      <c r="GP1642" s="54"/>
      <c r="GQ1642" s="54"/>
      <c r="GR1642" s="54"/>
      <c r="GS1642" s="54"/>
      <c r="GT1642" s="54"/>
      <c r="GU1642" s="54"/>
      <c r="GV1642" s="54"/>
      <c r="GW1642" s="54"/>
      <c r="GX1642" s="54"/>
      <c r="GY1642" s="54"/>
      <c r="GZ1642" s="54"/>
      <c r="HA1642" s="54"/>
      <c r="HB1642" s="54"/>
      <c r="HC1642" s="54"/>
      <c r="HD1642" s="54"/>
      <c r="HE1642" s="54"/>
      <c r="HF1642" s="54"/>
      <c r="HG1642" s="54"/>
      <c r="HH1642" s="54"/>
      <c r="HI1642" s="54"/>
      <c r="HJ1642" s="54"/>
      <c r="HK1642" s="54"/>
      <c r="HL1642" s="54"/>
      <c r="HM1642" s="54"/>
      <c r="HN1642" s="54"/>
      <c r="HO1642" s="54"/>
      <c r="HP1642" s="54"/>
      <c r="HQ1642" s="54"/>
      <c r="HR1642" s="54"/>
      <c r="HS1642" s="54"/>
      <c r="HT1642" s="54"/>
      <c r="HU1642" s="54"/>
      <c r="HV1642" s="54"/>
      <c r="HW1642" s="54"/>
      <c r="HX1642" s="54"/>
      <c r="HY1642" s="54"/>
      <c r="HZ1642" s="54"/>
      <c r="IA1642" s="54"/>
      <c r="IB1642" s="54"/>
      <c r="IC1642" s="54"/>
      <c r="ID1642" s="54"/>
      <c r="IE1642" s="54"/>
      <c r="IF1642" s="54"/>
      <c r="IG1642" s="54"/>
      <c r="IH1642" s="54"/>
      <c r="II1642" s="54"/>
      <c r="IJ1642" s="54"/>
      <c r="IK1642" s="54"/>
      <c r="IL1642" s="54"/>
      <c r="IM1642" s="54"/>
      <c r="IN1642" s="54"/>
      <c r="IO1642" s="54"/>
      <c r="IP1642" s="54"/>
      <c r="IQ1642" s="54"/>
      <c r="IR1642" s="54"/>
      <c r="IS1642" s="54"/>
      <c r="IT1642" s="54"/>
      <c r="IU1642" s="54"/>
      <c r="IV1642" s="54"/>
      <c r="IW1642" s="54"/>
      <c r="IX1642" s="54"/>
      <c r="IY1642" s="54"/>
      <c r="IZ1642" s="54"/>
      <c r="JA1642" s="16"/>
      <c r="JB1642" s="16"/>
      <c r="JC1642" s="16"/>
      <c r="JD1642" s="16"/>
    </row>
    <row r="1643" spans="1:264" s="6" customFormat="1" x14ac:dyDescent="0.25">
      <c r="A1643" s="55">
        <v>1639</v>
      </c>
      <c r="B1643" s="56">
        <f>ESTUDIANTES!B1643</f>
        <v>0</v>
      </c>
      <c r="C1643" s="56">
        <f>ESTUDIANTES!C1643</f>
        <v>0</v>
      </c>
      <c r="D1643" s="97">
        <f>ESTUDIANTES!D1643</f>
        <v>0</v>
      </c>
      <c r="E1643" s="97"/>
      <c r="F1643" s="97"/>
      <c r="G1643" s="97"/>
      <c r="H1643" s="57">
        <f>ESTUDIANTES!H1643</f>
        <v>0</v>
      </c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  <c r="AL1643" s="54"/>
      <c r="AM1643" s="54"/>
      <c r="AN1643" s="54"/>
      <c r="AO1643" s="54"/>
      <c r="AP1643" s="54"/>
      <c r="AQ1643" s="54"/>
      <c r="AR1643" s="54"/>
      <c r="AS1643" s="54"/>
      <c r="AT1643" s="54"/>
      <c r="AU1643" s="54"/>
      <c r="AV1643" s="54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  <c r="BK1643" s="54"/>
      <c r="BL1643" s="54"/>
      <c r="BM1643" s="54"/>
      <c r="BN1643" s="54"/>
      <c r="BO1643" s="54"/>
      <c r="BP1643" s="54"/>
      <c r="BQ1643" s="54"/>
      <c r="BR1643" s="54"/>
      <c r="BS1643" s="54"/>
      <c r="BT1643" s="54"/>
      <c r="BU1643" s="54"/>
      <c r="BV1643" s="54"/>
      <c r="BW1643" s="54"/>
      <c r="BX1643" s="54"/>
      <c r="BY1643" s="54"/>
      <c r="BZ1643" s="54"/>
      <c r="CA1643" s="54"/>
      <c r="CB1643" s="54"/>
      <c r="CC1643" s="54"/>
      <c r="CD1643" s="54"/>
      <c r="CE1643" s="54"/>
      <c r="CF1643" s="54"/>
      <c r="CG1643" s="54"/>
      <c r="CH1643" s="54"/>
      <c r="CI1643" s="54"/>
      <c r="CJ1643" s="54"/>
      <c r="CK1643" s="54"/>
      <c r="CL1643" s="54"/>
      <c r="CM1643" s="54"/>
      <c r="CN1643" s="54"/>
      <c r="CO1643" s="54"/>
      <c r="CP1643" s="54"/>
      <c r="CQ1643" s="54"/>
      <c r="CR1643" s="54"/>
      <c r="CS1643" s="54"/>
      <c r="CT1643" s="54"/>
      <c r="CU1643" s="54"/>
      <c r="CV1643" s="54"/>
      <c r="CW1643" s="54"/>
      <c r="CX1643" s="54"/>
      <c r="CY1643" s="54"/>
      <c r="CZ1643" s="54"/>
      <c r="DA1643" s="54"/>
      <c r="DB1643" s="54"/>
      <c r="DC1643" s="54"/>
      <c r="DD1643" s="54"/>
      <c r="DE1643" s="54"/>
      <c r="DF1643" s="54"/>
      <c r="DG1643" s="54"/>
      <c r="DH1643" s="54"/>
      <c r="DI1643" s="54"/>
      <c r="DJ1643" s="54"/>
      <c r="DK1643" s="54"/>
      <c r="DL1643" s="54"/>
      <c r="DM1643" s="54"/>
      <c r="DN1643" s="54"/>
      <c r="DO1643" s="54"/>
      <c r="DP1643" s="54"/>
      <c r="DQ1643" s="54"/>
      <c r="DR1643" s="54"/>
      <c r="DS1643" s="54"/>
      <c r="DT1643" s="54"/>
      <c r="DU1643" s="54"/>
      <c r="DV1643" s="54"/>
      <c r="DW1643" s="54"/>
      <c r="DX1643" s="54"/>
      <c r="DY1643" s="54"/>
      <c r="DZ1643" s="54"/>
      <c r="EA1643" s="54"/>
      <c r="EB1643" s="54"/>
      <c r="EC1643" s="54"/>
      <c r="ED1643" s="54"/>
      <c r="EE1643" s="54"/>
      <c r="EF1643" s="54"/>
      <c r="EG1643" s="54"/>
      <c r="EH1643" s="54"/>
      <c r="EI1643" s="54"/>
      <c r="EJ1643" s="54"/>
      <c r="EK1643" s="54"/>
      <c r="EL1643" s="54"/>
      <c r="EM1643" s="54"/>
      <c r="EN1643" s="54"/>
      <c r="EO1643" s="54"/>
      <c r="EP1643" s="54"/>
      <c r="EQ1643" s="54"/>
      <c r="ER1643" s="54"/>
      <c r="ES1643" s="54"/>
      <c r="ET1643" s="54"/>
      <c r="EU1643" s="54"/>
      <c r="EV1643" s="54"/>
      <c r="EW1643" s="54"/>
      <c r="EX1643" s="54"/>
      <c r="EY1643" s="54"/>
      <c r="EZ1643" s="54"/>
      <c r="FA1643" s="54"/>
      <c r="FB1643" s="54"/>
      <c r="FC1643" s="54"/>
      <c r="FD1643" s="54"/>
      <c r="FE1643" s="54"/>
      <c r="FF1643" s="54"/>
      <c r="FG1643" s="54"/>
      <c r="FH1643" s="54"/>
      <c r="FI1643" s="54"/>
      <c r="FJ1643" s="54"/>
      <c r="FK1643" s="54"/>
      <c r="FL1643" s="54"/>
      <c r="FM1643" s="54"/>
      <c r="FN1643" s="54"/>
      <c r="FO1643" s="54"/>
      <c r="FP1643" s="54"/>
      <c r="FQ1643" s="54"/>
      <c r="FR1643" s="54"/>
      <c r="FS1643" s="54"/>
      <c r="FT1643" s="54"/>
      <c r="FU1643" s="54"/>
      <c r="FV1643" s="54"/>
      <c r="FW1643" s="54"/>
      <c r="FX1643" s="54"/>
      <c r="FY1643" s="54"/>
      <c r="FZ1643" s="54"/>
      <c r="GA1643" s="54"/>
      <c r="GB1643" s="54"/>
      <c r="GC1643" s="54"/>
      <c r="GD1643" s="54"/>
      <c r="GE1643" s="54"/>
      <c r="GF1643" s="54"/>
      <c r="GG1643" s="54"/>
      <c r="GH1643" s="54"/>
      <c r="GI1643" s="54"/>
      <c r="GJ1643" s="54"/>
      <c r="GK1643" s="54"/>
      <c r="GL1643" s="54"/>
      <c r="GM1643" s="54"/>
      <c r="GN1643" s="54"/>
      <c r="GO1643" s="54"/>
      <c r="GP1643" s="54"/>
      <c r="GQ1643" s="54"/>
      <c r="GR1643" s="54"/>
      <c r="GS1643" s="54"/>
      <c r="GT1643" s="54"/>
      <c r="GU1643" s="54"/>
      <c r="GV1643" s="54"/>
      <c r="GW1643" s="54"/>
      <c r="GX1643" s="54"/>
      <c r="GY1643" s="54"/>
      <c r="GZ1643" s="54"/>
      <c r="HA1643" s="54"/>
      <c r="HB1643" s="54"/>
      <c r="HC1643" s="54"/>
      <c r="HD1643" s="54"/>
      <c r="HE1643" s="54"/>
      <c r="HF1643" s="54"/>
      <c r="HG1643" s="54"/>
      <c r="HH1643" s="54"/>
      <c r="HI1643" s="54"/>
      <c r="HJ1643" s="54"/>
      <c r="HK1643" s="54"/>
      <c r="HL1643" s="54"/>
      <c r="HM1643" s="54"/>
      <c r="HN1643" s="54"/>
      <c r="HO1643" s="54"/>
      <c r="HP1643" s="54"/>
      <c r="HQ1643" s="54"/>
      <c r="HR1643" s="54"/>
      <c r="HS1643" s="54"/>
      <c r="HT1643" s="54"/>
      <c r="HU1643" s="54"/>
      <c r="HV1643" s="54"/>
      <c r="HW1643" s="54"/>
      <c r="HX1643" s="54"/>
      <c r="HY1643" s="54"/>
      <c r="HZ1643" s="54"/>
      <c r="IA1643" s="54"/>
      <c r="IB1643" s="54"/>
      <c r="IC1643" s="54"/>
      <c r="ID1643" s="54"/>
      <c r="IE1643" s="54"/>
      <c r="IF1643" s="54"/>
      <c r="IG1643" s="54"/>
      <c r="IH1643" s="54"/>
      <c r="II1643" s="54"/>
      <c r="IJ1643" s="54"/>
      <c r="IK1643" s="54"/>
      <c r="IL1643" s="54"/>
      <c r="IM1643" s="54"/>
      <c r="IN1643" s="54"/>
      <c r="IO1643" s="54"/>
      <c r="IP1643" s="54"/>
      <c r="IQ1643" s="54"/>
      <c r="IR1643" s="54"/>
      <c r="IS1643" s="54"/>
      <c r="IT1643" s="54"/>
      <c r="IU1643" s="54"/>
      <c r="IV1643" s="54"/>
      <c r="IW1643" s="54"/>
      <c r="IX1643" s="54"/>
      <c r="IY1643" s="54"/>
      <c r="IZ1643" s="54"/>
      <c r="JA1643" s="16"/>
      <c r="JB1643" s="16"/>
      <c r="JC1643" s="16"/>
      <c r="JD1643" s="16"/>
    </row>
    <row r="1644" spans="1:264" s="6" customFormat="1" x14ac:dyDescent="0.25">
      <c r="A1644" s="55">
        <v>1640</v>
      </c>
      <c r="B1644" s="56">
        <f>ESTUDIANTES!B1644</f>
        <v>0</v>
      </c>
      <c r="C1644" s="56">
        <f>ESTUDIANTES!C1644</f>
        <v>0</v>
      </c>
      <c r="D1644" s="97">
        <f>ESTUDIANTES!D1644</f>
        <v>0</v>
      </c>
      <c r="E1644" s="97"/>
      <c r="F1644" s="97"/>
      <c r="G1644" s="97"/>
      <c r="H1644" s="57">
        <f>ESTUDIANTES!H1644</f>
        <v>0</v>
      </c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  <c r="T1644" s="54"/>
      <c r="U1644" s="54"/>
      <c r="V1644" s="54"/>
      <c r="W1644" s="54"/>
      <c r="X1644" s="54"/>
      <c r="Y1644" s="54"/>
      <c r="Z1644" s="54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  <c r="AL1644" s="54"/>
      <c r="AM1644" s="54"/>
      <c r="AN1644" s="54"/>
      <c r="AO1644" s="54"/>
      <c r="AP1644" s="54"/>
      <c r="AQ1644" s="54"/>
      <c r="AR1644" s="54"/>
      <c r="AS1644" s="54"/>
      <c r="AT1644" s="54"/>
      <c r="AU1644" s="54"/>
      <c r="AV1644" s="54"/>
      <c r="AW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4"/>
      <c r="BI1644" s="54"/>
      <c r="BJ1644" s="54"/>
      <c r="BK1644" s="54"/>
      <c r="BL1644" s="54"/>
      <c r="BM1644" s="54"/>
      <c r="BN1644" s="54"/>
      <c r="BO1644" s="54"/>
      <c r="BP1644" s="54"/>
      <c r="BQ1644" s="54"/>
      <c r="BR1644" s="54"/>
      <c r="BS1644" s="54"/>
      <c r="BT1644" s="54"/>
      <c r="BU1644" s="54"/>
      <c r="BV1644" s="54"/>
      <c r="BW1644" s="54"/>
      <c r="BX1644" s="54"/>
      <c r="BY1644" s="54"/>
      <c r="BZ1644" s="54"/>
      <c r="CA1644" s="54"/>
      <c r="CB1644" s="54"/>
      <c r="CC1644" s="54"/>
      <c r="CD1644" s="54"/>
      <c r="CE1644" s="54"/>
      <c r="CF1644" s="54"/>
      <c r="CG1644" s="54"/>
      <c r="CH1644" s="54"/>
      <c r="CI1644" s="54"/>
      <c r="CJ1644" s="54"/>
      <c r="CK1644" s="54"/>
      <c r="CL1644" s="54"/>
      <c r="CM1644" s="54"/>
      <c r="CN1644" s="54"/>
      <c r="CO1644" s="54"/>
      <c r="CP1644" s="54"/>
      <c r="CQ1644" s="54"/>
      <c r="CR1644" s="54"/>
      <c r="CS1644" s="54"/>
      <c r="CT1644" s="54"/>
      <c r="CU1644" s="54"/>
      <c r="CV1644" s="54"/>
      <c r="CW1644" s="54"/>
      <c r="CX1644" s="54"/>
      <c r="CY1644" s="54"/>
      <c r="CZ1644" s="54"/>
      <c r="DA1644" s="54"/>
      <c r="DB1644" s="54"/>
      <c r="DC1644" s="54"/>
      <c r="DD1644" s="54"/>
      <c r="DE1644" s="54"/>
      <c r="DF1644" s="54"/>
      <c r="DG1644" s="54"/>
      <c r="DH1644" s="54"/>
      <c r="DI1644" s="54"/>
      <c r="DJ1644" s="54"/>
      <c r="DK1644" s="54"/>
      <c r="DL1644" s="54"/>
      <c r="DM1644" s="54"/>
      <c r="DN1644" s="54"/>
      <c r="DO1644" s="54"/>
      <c r="DP1644" s="54"/>
      <c r="DQ1644" s="54"/>
      <c r="DR1644" s="54"/>
      <c r="DS1644" s="54"/>
      <c r="DT1644" s="54"/>
      <c r="DU1644" s="54"/>
      <c r="DV1644" s="54"/>
      <c r="DW1644" s="54"/>
      <c r="DX1644" s="54"/>
      <c r="DY1644" s="54"/>
      <c r="DZ1644" s="54"/>
      <c r="EA1644" s="54"/>
      <c r="EB1644" s="54"/>
      <c r="EC1644" s="54"/>
      <c r="ED1644" s="54"/>
      <c r="EE1644" s="54"/>
      <c r="EF1644" s="54"/>
      <c r="EG1644" s="54"/>
      <c r="EH1644" s="54"/>
      <c r="EI1644" s="54"/>
      <c r="EJ1644" s="54"/>
      <c r="EK1644" s="54"/>
      <c r="EL1644" s="54"/>
      <c r="EM1644" s="54"/>
      <c r="EN1644" s="54"/>
      <c r="EO1644" s="54"/>
      <c r="EP1644" s="54"/>
      <c r="EQ1644" s="54"/>
      <c r="ER1644" s="54"/>
      <c r="ES1644" s="54"/>
      <c r="ET1644" s="54"/>
      <c r="EU1644" s="54"/>
      <c r="EV1644" s="54"/>
      <c r="EW1644" s="54"/>
      <c r="EX1644" s="54"/>
      <c r="EY1644" s="54"/>
      <c r="EZ1644" s="54"/>
      <c r="FA1644" s="54"/>
      <c r="FB1644" s="54"/>
      <c r="FC1644" s="54"/>
      <c r="FD1644" s="54"/>
      <c r="FE1644" s="54"/>
      <c r="FF1644" s="54"/>
      <c r="FG1644" s="54"/>
      <c r="FH1644" s="54"/>
      <c r="FI1644" s="54"/>
      <c r="FJ1644" s="54"/>
      <c r="FK1644" s="54"/>
      <c r="FL1644" s="54"/>
      <c r="FM1644" s="54"/>
      <c r="FN1644" s="54"/>
      <c r="FO1644" s="54"/>
      <c r="FP1644" s="54"/>
      <c r="FQ1644" s="54"/>
      <c r="FR1644" s="54"/>
      <c r="FS1644" s="54"/>
      <c r="FT1644" s="54"/>
      <c r="FU1644" s="54"/>
      <c r="FV1644" s="54"/>
      <c r="FW1644" s="54"/>
      <c r="FX1644" s="54"/>
      <c r="FY1644" s="54"/>
      <c r="FZ1644" s="54"/>
      <c r="GA1644" s="54"/>
      <c r="GB1644" s="54"/>
      <c r="GC1644" s="54"/>
      <c r="GD1644" s="54"/>
      <c r="GE1644" s="54"/>
      <c r="GF1644" s="54"/>
      <c r="GG1644" s="54"/>
      <c r="GH1644" s="54"/>
      <c r="GI1644" s="54"/>
      <c r="GJ1644" s="54"/>
      <c r="GK1644" s="54"/>
      <c r="GL1644" s="54"/>
      <c r="GM1644" s="54"/>
      <c r="GN1644" s="54"/>
      <c r="GO1644" s="54"/>
      <c r="GP1644" s="54"/>
      <c r="GQ1644" s="54"/>
      <c r="GR1644" s="54"/>
      <c r="GS1644" s="54"/>
      <c r="GT1644" s="54"/>
      <c r="GU1644" s="54"/>
      <c r="GV1644" s="54"/>
      <c r="GW1644" s="54"/>
      <c r="GX1644" s="54"/>
      <c r="GY1644" s="54"/>
      <c r="GZ1644" s="54"/>
      <c r="HA1644" s="54"/>
      <c r="HB1644" s="54"/>
      <c r="HC1644" s="54"/>
      <c r="HD1644" s="54"/>
      <c r="HE1644" s="54"/>
      <c r="HF1644" s="54"/>
      <c r="HG1644" s="54"/>
      <c r="HH1644" s="54"/>
      <c r="HI1644" s="54"/>
      <c r="HJ1644" s="54"/>
      <c r="HK1644" s="54"/>
      <c r="HL1644" s="54"/>
      <c r="HM1644" s="54"/>
      <c r="HN1644" s="54"/>
      <c r="HO1644" s="54"/>
      <c r="HP1644" s="54"/>
      <c r="HQ1644" s="54"/>
      <c r="HR1644" s="54"/>
      <c r="HS1644" s="54"/>
      <c r="HT1644" s="54"/>
      <c r="HU1644" s="54"/>
      <c r="HV1644" s="54"/>
      <c r="HW1644" s="54"/>
      <c r="HX1644" s="54"/>
      <c r="HY1644" s="54"/>
      <c r="HZ1644" s="54"/>
      <c r="IA1644" s="54"/>
      <c r="IB1644" s="54"/>
      <c r="IC1644" s="54"/>
      <c r="ID1644" s="54"/>
      <c r="IE1644" s="54"/>
      <c r="IF1644" s="54"/>
      <c r="IG1644" s="54"/>
      <c r="IH1644" s="54"/>
      <c r="II1644" s="54"/>
      <c r="IJ1644" s="54"/>
      <c r="IK1644" s="54"/>
      <c r="IL1644" s="54"/>
      <c r="IM1644" s="54"/>
      <c r="IN1644" s="54"/>
      <c r="IO1644" s="54"/>
      <c r="IP1644" s="54"/>
      <c r="IQ1644" s="54"/>
      <c r="IR1644" s="54"/>
      <c r="IS1644" s="54"/>
      <c r="IT1644" s="54"/>
      <c r="IU1644" s="54"/>
      <c r="IV1644" s="54"/>
      <c r="IW1644" s="54"/>
      <c r="IX1644" s="54"/>
      <c r="IY1644" s="54"/>
      <c r="IZ1644" s="54"/>
      <c r="JA1644" s="16"/>
      <c r="JB1644" s="16"/>
      <c r="JC1644" s="16"/>
      <c r="JD1644" s="16"/>
    </row>
    <row r="1645" spans="1:264" s="6" customFormat="1" x14ac:dyDescent="0.25">
      <c r="A1645" s="55">
        <v>1641</v>
      </c>
      <c r="B1645" s="56">
        <f>ESTUDIANTES!B1645</f>
        <v>0</v>
      </c>
      <c r="C1645" s="56">
        <f>ESTUDIANTES!C1645</f>
        <v>0</v>
      </c>
      <c r="D1645" s="97">
        <f>ESTUDIANTES!D1645</f>
        <v>0</v>
      </c>
      <c r="E1645" s="97"/>
      <c r="F1645" s="97"/>
      <c r="G1645" s="97"/>
      <c r="H1645" s="57">
        <f>ESTUDIANTES!H1645</f>
        <v>0</v>
      </c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  <c r="T1645" s="54"/>
      <c r="U1645" s="54"/>
      <c r="V1645" s="54"/>
      <c r="W1645" s="54"/>
      <c r="X1645" s="54"/>
      <c r="Y1645" s="54"/>
      <c r="Z1645" s="54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  <c r="AL1645" s="54"/>
      <c r="AM1645" s="54"/>
      <c r="AN1645" s="54"/>
      <c r="AO1645" s="54"/>
      <c r="AP1645" s="54"/>
      <c r="AQ1645" s="54"/>
      <c r="AR1645" s="54"/>
      <c r="AS1645" s="54"/>
      <c r="AT1645" s="54"/>
      <c r="AU1645" s="54"/>
      <c r="AV1645" s="54"/>
      <c r="AW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4"/>
      <c r="BI1645" s="54"/>
      <c r="BJ1645" s="54"/>
      <c r="BK1645" s="54"/>
      <c r="BL1645" s="54"/>
      <c r="BM1645" s="54"/>
      <c r="BN1645" s="54"/>
      <c r="BO1645" s="54"/>
      <c r="BP1645" s="54"/>
      <c r="BQ1645" s="54"/>
      <c r="BR1645" s="54"/>
      <c r="BS1645" s="54"/>
      <c r="BT1645" s="54"/>
      <c r="BU1645" s="54"/>
      <c r="BV1645" s="54"/>
      <c r="BW1645" s="54"/>
      <c r="BX1645" s="54"/>
      <c r="BY1645" s="54"/>
      <c r="BZ1645" s="54"/>
      <c r="CA1645" s="54"/>
      <c r="CB1645" s="54"/>
      <c r="CC1645" s="54"/>
      <c r="CD1645" s="54"/>
      <c r="CE1645" s="54"/>
      <c r="CF1645" s="54"/>
      <c r="CG1645" s="54"/>
      <c r="CH1645" s="54"/>
      <c r="CI1645" s="54"/>
      <c r="CJ1645" s="54"/>
      <c r="CK1645" s="54"/>
      <c r="CL1645" s="54"/>
      <c r="CM1645" s="54"/>
      <c r="CN1645" s="54"/>
      <c r="CO1645" s="54"/>
      <c r="CP1645" s="54"/>
      <c r="CQ1645" s="54"/>
      <c r="CR1645" s="54"/>
      <c r="CS1645" s="54"/>
      <c r="CT1645" s="54"/>
      <c r="CU1645" s="54"/>
      <c r="CV1645" s="54"/>
      <c r="CW1645" s="54"/>
      <c r="CX1645" s="54"/>
      <c r="CY1645" s="54"/>
      <c r="CZ1645" s="54"/>
      <c r="DA1645" s="54"/>
      <c r="DB1645" s="54"/>
      <c r="DC1645" s="54"/>
      <c r="DD1645" s="54"/>
      <c r="DE1645" s="54"/>
      <c r="DF1645" s="54"/>
      <c r="DG1645" s="54"/>
      <c r="DH1645" s="54"/>
      <c r="DI1645" s="54"/>
      <c r="DJ1645" s="54"/>
      <c r="DK1645" s="54"/>
      <c r="DL1645" s="54"/>
      <c r="DM1645" s="54"/>
      <c r="DN1645" s="54"/>
      <c r="DO1645" s="54"/>
      <c r="DP1645" s="54"/>
      <c r="DQ1645" s="54"/>
      <c r="DR1645" s="54"/>
      <c r="DS1645" s="54"/>
      <c r="DT1645" s="54"/>
      <c r="DU1645" s="54"/>
      <c r="DV1645" s="54"/>
      <c r="DW1645" s="54"/>
      <c r="DX1645" s="54"/>
      <c r="DY1645" s="54"/>
      <c r="DZ1645" s="54"/>
      <c r="EA1645" s="54"/>
      <c r="EB1645" s="54"/>
      <c r="EC1645" s="54"/>
      <c r="ED1645" s="54"/>
      <c r="EE1645" s="54"/>
      <c r="EF1645" s="54"/>
      <c r="EG1645" s="54"/>
      <c r="EH1645" s="54"/>
      <c r="EI1645" s="54"/>
      <c r="EJ1645" s="54"/>
      <c r="EK1645" s="54"/>
      <c r="EL1645" s="54"/>
      <c r="EM1645" s="54"/>
      <c r="EN1645" s="54"/>
      <c r="EO1645" s="54"/>
      <c r="EP1645" s="54"/>
      <c r="EQ1645" s="54"/>
      <c r="ER1645" s="54"/>
      <c r="ES1645" s="54"/>
      <c r="ET1645" s="54"/>
      <c r="EU1645" s="54"/>
      <c r="EV1645" s="54"/>
      <c r="EW1645" s="54"/>
      <c r="EX1645" s="54"/>
      <c r="EY1645" s="54"/>
      <c r="EZ1645" s="54"/>
      <c r="FA1645" s="54"/>
      <c r="FB1645" s="54"/>
      <c r="FC1645" s="54"/>
      <c r="FD1645" s="54"/>
      <c r="FE1645" s="54"/>
      <c r="FF1645" s="54"/>
      <c r="FG1645" s="54"/>
      <c r="FH1645" s="54"/>
      <c r="FI1645" s="54"/>
      <c r="FJ1645" s="54"/>
      <c r="FK1645" s="54"/>
      <c r="FL1645" s="54"/>
      <c r="FM1645" s="54"/>
      <c r="FN1645" s="54"/>
      <c r="FO1645" s="54"/>
      <c r="FP1645" s="54"/>
      <c r="FQ1645" s="54"/>
      <c r="FR1645" s="54"/>
      <c r="FS1645" s="54"/>
      <c r="FT1645" s="54"/>
      <c r="FU1645" s="54"/>
      <c r="FV1645" s="54"/>
      <c r="FW1645" s="54"/>
      <c r="FX1645" s="54"/>
      <c r="FY1645" s="54"/>
      <c r="FZ1645" s="54"/>
      <c r="GA1645" s="54"/>
      <c r="GB1645" s="54"/>
      <c r="GC1645" s="54"/>
      <c r="GD1645" s="54"/>
      <c r="GE1645" s="54"/>
      <c r="GF1645" s="54"/>
      <c r="GG1645" s="54"/>
      <c r="GH1645" s="54"/>
      <c r="GI1645" s="54"/>
      <c r="GJ1645" s="54"/>
      <c r="GK1645" s="54"/>
      <c r="GL1645" s="54"/>
      <c r="GM1645" s="54"/>
      <c r="GN1645" s="54"/>
      <c r="GO1645" s="54"/>
      <c r="GP1645" s="54"/>
      <c r="GQ1645" s="54"/>
      <c r="GR1645" s="54"/>
      <c r="GS1645" s="54"/>
      <c r="GT1645" s="54"/>
      <c r="GU1645" s="54"/>
      <c r="GV1645" s="54"/>
      <c r="GW1645" s="54"/>
      <c r="GX1645" s="54"/>
      <c r="GY1645" s="54"/>
      <c r="GZ1645" s="54"/>
      <c r="HA1645" s="54"/>
      <c r="HB1645" s="54"/>
      <c r="HC1645" s="54"/>
      <c r="HD1645" s="54"/>
      <c r="HE1645" s="54"/>
      <c r="HF1645" s="54"/>
      <c r="HG1645" s="54"/>
      <c r="HH1645" s="54"/>
      <c r="HI1645" s="54"/>
      <c r="HJ1645" s="54"/>
      <c r="HK1645" s="54"/>
      <c r="HL1645" s="54"/>
      <c r="HM1645" s="54"/>
      <c r="HN1645" s="54"/>
      <c r="HO1645" s="54"/>
      <c r="HP1645" s="54"/>
      <c r="HQ1645" s="54"/>
      <c r="HR1645" s="54"/>
      <c r="HS1645" s="54"/>
      <c r="HT1645" s="54"/>
      <c r="HU1645" s="54"/>
      <c r="HV1645" s="54"/>
      <c r="HW1645" s="54"/>
      <c r="HX1645" s="54"/>
      <c r="HY1645" s="54"/>
      <c r="HZ1645" s="54"/>
      <c r="IA1645" s="54"/>
      <c r="IB1645" s="54"/>
      <c r="IC1645" s="54"/>
      <c r="ID1645" s="54"/>
      <c r="IE1645" s="54"/>
      <c r="IF1645" s="54"/>
      <c r="IG1645" s="54"/>
      <c r="IH1645" s="54"/>
      <c r="II1645" s="54"/>
      <c r="IJ1645" s="54"/>
      <c r="IK1645" s="54"/>
      <c r="IL1645" s="54"/>
      <c r="IM1645" s="54"/>
      <c r="IN1645" s="54"/>
      <c r="IO1645" s="54"/>
      <c r="IP1645" s="54"/>
      <c r="IQ1645" s="54"/>
      <c r="IR1645" s="54"/>
      <c r="IS1645" s="54"/>
      <c r="IT1645" s="54"/>
      <c r="IU1645" s="54"/>
      <c r="IV1645" s="54"/>
      <c r="IW1645" s="54"/>
      <c r="IX1645" s="54"/>
      <c r="IY1645" s="54"/>
      <c r="IZ1645" s="54"/>
      <c r="JA1645" s="16"/>
      <c r="JB1645" s="16"/>
      <c r="JC1645" s="16"/>
      <c r="JD1645" s="16"/>
    </row>
    <row r="1646" spans="1:264" s="6" customFormat="1" x14ac:dyDescent="0.25">
      <c r="A1646" s="55">
        <v>1642</v>
      </c>
      <c r="B1646" s="56">
        <f>ESTUDIANTES!B1646</f>
        <v>0</v>
      </c>
      <c r="C1646" s="56">
        <f>ESTUDIANTES!C1646</f>
        <v>0</v>
      </c>
      <c r="D1646" s="97">
        <f>ESTUDIANTES!D1646</f>
        <v>0</v>
      </c>
      <c r="E1646" s="97"/>
      <c r="F1646" s="97"/>
      <c r="G1646" s="97"/>
      <c r="H1646" s="57">
        <f>ESTUDIANTES!H1646</f>
        <v>0</v>
      </c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  <c r="AL1646" s="54"/>
      <c r="AM1646" s="54"/>
      <c r="AN1646" s="54"/>
      <c r="AO1646" s="54"/>
      <c r="AP1646" s="54"/>
      <c r="AQ1646" s="54"/>
      <c r="AR1646" s="54"/>
      <c r="AS1646" s="54"/>
      <c r="AT1646" s="54"/>
      <c r="AU1646" s="54"/>
      <c r="AV1646" s="54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  <c r="BK1646" s="54"/>
      <c r="BL1646" s="54"/>
      <c r="BM1646" s="54"/>
      <c r="BN1646" s="54"/>
      <c r="BO1646" s="54"/>
      <c r="BP1646" s="54"/>
      <c r="BQ1646" s="54"/>
      <c r="BR1646" s="54"/>
      <c r="BS1646" s="54"/>
      <c r="BT1646" s="54"/>
      <c r="BU1646" s="54"/>
      <c r="BV1646" s="54"/>
      <c r="BW1646" s="54"/>
      <c r="BX1646" s="54"/>
      <c r="BY1646" s="54"/>
      <c r="BZ1646" s="54"/>
      <c r="CA1646" s="54"/>
      <c r="CB1646" s="54"/>
      <c r="CC1646" s="54"/>
      <c r="CD1646" s="54"/>
      <c r="CE1646" s="54"/>
      <c r="CF1646" s="54"/>
      <c r="CG1646" s="54"/>
      <c r="CH1646" s="54"/>
      <c r="CI1646" s="54"/>
      <c r="CJ1646" s="54"/>
      <c r="CK1646" s="54"/>
      <c r="CL1646" s="54"/>
      <c r="CM1646" s="54"/>
      <c r="CN1646" s="54"/>
      <c r="CO1646" s="54"/>
      <c r="CP1646" s="54"/>
      <c r="CQ1646" s="54"/>
      <c r="CR1646" s="54"/>
      <c r="CS1646" s="54"/>
      <c r="CT1646" s="54"/>
      <c r="CU1646" s="54"/>
      <c r="CV1646" s="54"/>
      <c r="CW1646" s="54"/>
      <c r="CX1646" s="54"/>
      <c r="CY1646" s="54"/>
      <c r="CZ1646" s="54"/>
      <c r="DA1646" s="54"/>
      <c r="DB1646" s="54"/>
      <c r="DC1646" s="54"/>
      <c r="DD1646" s="54"/>
      <c r="DE1646" s="54"/>
      <c r="DF1646" s="54"/>
      <c r="DG1646" s="54"/>
      <c r="DH1646" s="54"/>
      <c r="DI1646" s="54"/>
      <c r="DJ1646" s="54"/>
      <c r="DK1646" s="54"/>
      <c r="DL1646" s="54"/>
      <c r="DM1646" s="54"/>
      <c r="DN1646" s="54"/>
      <c r="DO1646" s="54"/>
      <c r="DP1646" s="54"/>
      <c r="DQ1646" s="54"/>
      <c r="DR1646" s="54"/>
      <c r="DS1646" s="54"/>
      <c r="DT1646" s="54"/>
      <c r="DU1646" s="54"/>
      <c r="DV1646" s="54"/>
      <c r="DW1646" s="54"/>
      <c r="DX1646" s="54"/>
      <c r="DY1646" s="54"/>
      <c r="DZ1646" s="54"/>
      <c r="EA1646" s="54"/>
      <c r="EB1646" s="54"/>
      <c r="EC1646" s="54"/>
      <c r="ED1646" s="54"/>
      <c r="EE1646" s="54"/>
      <c r="EF1646" s="54"/>
      <c r="EG1646" s="54"/>
      <c r="EH1646" s="54"/>
      <c r="EI1646" s="54"/>
      <c r="EJ1646" s="54"/>
      <c r="EK1646" s="54"/>
      <c r="EL1646" s="54"/>
      <c r="EM1646" s="54"/>
      <c r="EN1646" s="54"/>
      <c r="EO1646" s="54"/>
      <c r="EP1646" s="54"/>
      <c r="EQ1646" s="54"/>
      <c r="ER1646" s="54"/>
      <c r="ES1646" s="54"/>
      <c r="ET1646" s="54"/>
      <c r="EU1646" s="54"/>
      <c r="EV1646" s="54"/>
      <c r="EW1646" s="54"/>
      <c r="EX1646" s="54"/>
      <c r="EY1646" s="54"/>
      <c r="EZ1646" s="54"/>
      <c r="FA1646" s="54"/>
      <c r="FB1646" s="54"/>
      <c r="FC1646" s="54"/>
      <c r="FD1646" s="54"/>
      <c r="FE1646" s="54"/>
      <c r="FF1646" s="54"/>
      <c r="FG1646" s="54"/>
      <c r="FH1646" s="54"/>
      <c r="FI1646" s="54"/>
      <c r="FJ1646" s="54"/>
      <c r="FK1646" s="54"/>
      <c r="FL1646" s="54"/>
      <c r="FM1646" s="54"/>
      <c r="FN1646" s="54"/>
      <c r="FO1646" s="54"/>
      <c r="FP1646" s="54"/>
      <c r="FQ1646" s="54"/>
      <c r="FR1646" s="54"/>
      <c r="FS1646" s="54"/>
      <c r="FT1646" s="54"/>
      <c r="FU1646" s="54"/>
      <c r="FV1646" s="54"/>
      <c r="FW1646" s="54"/>
      <c r="FX1646" s="54"/>
      <c r="FY1646" s="54"/>
      <c r="FZ1646" s="54"/>
      <c r="GA1646" s="54"/>
      <c r="GB1646" s="54"/>
      <c r="GC1646" s="54"/>
      <c r="GD1646" s="54"/>
      <c r="GE1646" s="54"/>
      <c r="GF1646" s="54"/>
      <c r="GG1646" s="54"/>
      <c r="GH1646" s="54"/>
      <c r="GI1646" s="54"/>
      <c r="GJ1646" s="54"/>
      <c r="GK1646" s="54"/>
      <c r="GL1646" s="54"/>
      <c r="GM1646" s="54"/>
      <c r="GN1646" s="54"/>
      <c r="GO1646" s="54"/>
      <c r="GP1646" s="54"/>
      <c r="GQ1646" s="54"/>
      <c r="GR1646" s="54"/>
      <c r="GS1646" s="54"/>
      <c r="GT1646" s="54"/>
      <c r="GU1646" s="54"/>
      <c r="GV1646" s="54"/>
      <c r="GW1646" s="54"/>
      <c r="GX1646" s="54"/>
      <c r="GY1646" s="54"/>
      <c r="GZ1646" s="54"/>
      <c r="HA1646" s="54"/>
      <c r="HB1646" s="54"/>
      <c r="HC1646" s="54"/>
      <c r="HD1646" s="54"/>
      <c r="HE1646" s="54"/>
      <c r="HF1646" s="54"/>
      <c r="HG1646" s="54"/>
      <c r="HH1646" s="54"/>
      <c r="HI1646" s="54"/>
      <c r="HJ1646" s="54"/>
      <c r="HK1646" s="54"/>
      <c r="HL1646" s="54"/>
      <c r="HM1646" s="54"/>
      <c r="HN1646" s="54"/>
      <c r="HO1646" s="54"/>
      <c r="HP1646" s="54"/>
      <c r="HQ1646" s="54"/>
      <c r="HR1646" s="54"/>
      <c r="HS1646" s="54"/>
      <c r="HT1646" s="54"/>
      <c r="HU1646" s="54"/>
      <c r="HV1646" s="54"/>
      <c r="HW1646" s="54"/>
      <c r="HX1646" s="54"/>
      <c r="HY1646" s="54"/>
      <c r="HZ1646" s="54"/>
      <c r="IA1646" s="54"/>
      <c r="IB1646" s="54"/>
      <c r="IC1646" s="54"/>
      <c r="ID1646" s="54"/>
      <c r="IE1646" s="54"/>
      <c r="IF1646" s="54"/>
      <c r="IG1646" s="54"/>
      <c r="IH1646" s="54"/>
      <c r="II1646" s="54"/>
      <c r="IJ1646" s="54"/>
      <c r="IK1646" s="54"/>
      <c r="IL1646" s="54"/>
      <c r="IM1646" s="54"/>
      <c r="IN1646" s="54"/>
      <c r="IO1646" s="54"/>
      <c r="IP1646" s="54"/>
      <c r="IQ1646" s="54"/>
      <c r="IR1646" s="54"/>
      <c r="IS1646" s="54"/>
      <c r="IT1646" s="54"/>
      <c r="IU1646" s="54"/>
      <c r="IV1646" s="54"/>
      <c r="IW1646" s="54"/>
      <c r="IX1646" s="54"/>
      <c r="IY1646" s="54"/>
      <c r="IZ1646" s="54"/>
      <c r="JA1646" s="16"/>
      <c r="JB1646" s="16"/>
      <c r="JC1646" s="16"/>
      <c r="JD1646" s="16"/>
    </row>
    <row r="1647" spans="1:264" s="6" customFormat="1" x14ac:dyDescent="0.25">
      <c r="A1647" s="55">
        <v>1643</v>
      </c>
      <c r="B1647" s="56">
        <f>ESTUDIANTES!B1647</f>
        <v>0</v>
      </c>
      <c r="C1647" s="56">
        <f>ESTUDIANTES!C1647</f>
        <v>0</v>
      </c>
      <c r="D1647" s="97">
        <f>ESTUDIANTES!D1647</f>
        <v>0</v>
      </c>
      <c r="E1647" s="97"/>
      <c r="F1647" s="97"/>
      <c r="G1647" s="97"/>
      <c r="H1647" s="57">
        <f>ESTUDIANTES!H1647</f>
        <v>0</v>
      </c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  <c r="AL1647" s="54"/>
      <c r="AM1647" s="54"/>
      <c r="AN1647" s="54"/>
      <c r="AO1647" s="54"/>
      <c r="AP1647" s="54"/>
      <c r="AQ1647" s="54"/>
      <c r="AR1647" s="54"/>
      <c r="AS1647" s="54"/>
      <c r="AT1647" s="54"/>
      <c r="AU1647" s="54"/>
      <c r="AV1647" s="54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  <c r="BM1647" s="54"/>
      <c r="BN1647" s="54"/>
      <c r="BO1647" s="54"/>
      <c r="BP1647" s="54"/>
      <c r="BQ1647" s="54"/>
      <c r="BR1647" s="54"/>
      <c r="BS1647" s="54"/>
      <c r="BT1647" s="54"/>
      <c r="BU1647" s="54"/>
      <c r="BV1647" s="54"/>
      <c r="BW1647" s="54"/>
      <c r="BX1647" s="54"/>
      <c r="BY1647" s="54"/>
      <c r="BZ1647" s="54"/>
      <c r="CA1647" s="54"/>
      <c r="CB1647" s="54"/>
      <c r="CC1647" s="54"/>
      <c r="CD1647" s="54"/>
      <c r="CE1647" s="54"/>
      <c r="CF1647" s="54"/>
      <c r="CG1647" s="54"/>
      <c r="CH1647" s="54"/>
      <c r="CI1647" s="54"/>
      <c r="CJ1647" s="54"/>
      <c r="CK1647" s="54"/>
      <c r="CL1647" s="54"/>
      <c r="CM1647" s="54"/>
      <c r="CN1647" s="54"/>
      <c r="CO1647" s="54"/>
      <c r="CP1647" s="54"/>
      <c r="CQ1647" s="54"/>
      <c r="CR1647" s="54"/>
      <c r="CS1647" s="54"/>
      <c r="CT1647" s="54"/>
      <c r="CU1647" s="54"/>
      <c r="CV1647" s="54"/>
      <c r="CW1647" s="54"/>
      <c r="CX1647" s="54"/>
      <c r="CY1647" s="54"/>
      <c r="CZ1647" s="54"/>
      <c r="DA1647" s="54"/>
      <c r="DB1647" s="54"/>
      <c r="DC1647" s="54"/>
      <c r="DD1647" s="54"/>
      <c r="DE1647" s="54"/>
      <c r="DF1647" s="54"/>
      <c r="DG1647" s="54"/>
      <c r="DH1647" s="54"/>
      <c r="DI1647" s="54"/>
      <c r="DJ1647" s="54"/>
      <c r="DK1647" s="54"/>
      <c r="DL1647" s="54"/>
      <c r="DM1647" s="54"/>
      <c r="DN1647" s="54"/>
      <c r="DO1647" s="54"/>
      <c r="DP1647" s="54"/>
      <c r="DQ1647" s="54"/>
      <c r="DR1647" s="54"/>
      <c r="DS1647" s="54"/>
      <c r="DT1647" s="54"/>
      <c r="DU1647" s="54"/>
      <c r="DV1647" s="54"/>
      <c r="DW1647" s="54"/>
      <c r="DX1647" s="54"/>
      <c r="DY1647" s="54"/>
      <c r="DZ1647" s="54"/>
      <c r="EA1647" s="54"/>
      <c r="EB1647" s="54"/>
      <c r="EC1647" s="54"/>
      <c r="ED1647" s="54"/>
      <c r="EE1647" s="54"/>
      <c r="EF1647" s="54"/>
      <c r="EG1647" s="54"/>
      <c r="EH1647" s="54"/>
      <c r="EI1647" s="54"/>
      <c r="EJ1647" s="54"/>
      <c r="EK1647" s="54"/>
      <c r="EL1647" s="54"/>
      <c r="EM1647" s="54"/>
      <c r="EN1647" s="54"/>
      <c r="EO1647" s="54"/>
      <c r="EP1647" s="54"/>
      <c r="EQ1647" s="54"/>
      <c r="ER1647" s="54"/>
      <c r="ES1647" s="54"/>
      <c r="ET1647" s="54"/>
      <c r="EU1647" s="54"/>
      <c r="EV1647" s="54"/>
      <c r="EW1647" s="54"/>
      <c r="EX1647" s="54"/>
      <c r="EY1647" s="54"/>
      <c r="EZ1647" s="54"/>
      <c r="FA1647" s="54"/>
      <c r="FB1647" s="54"/>
      <c r="FC1647" s="54"/>
      <c r="FD1647" s="54"/>
      <c r="FE1647" s="54"/>
      <c r="FF1647" s="54"/>
      <c r="FG1647" s="54"/>
      <c r="FH1647" s="54"/>
      <c r="FI1647" s="54"/>
      <c r="FJ1647" s="54"/>
      <c r="FK1647" s="54"/>
      <c r="FL1647" s="54"/>
      <c r="FM1647" s="54"/>
      <c r="FN1647" s="54"/>
      <c r="FO1647" s="54"/>
      <c r="FP1647" s="54"/>
      <c r="FQ1647" s="54"/>
      <c r="FR1647" s="54"/>
      <c r="FS1647" s="54"/>
      <c r="FT1647" s="54"/>
      <c r="FU1647" s="54"/>
      <c r="FV1647" s="54"/>
      <c r="FW1647" s="54"/>
      <c r="FX1647" s="54"/>
      <c r="FY1647" s="54"/>
      <c r="FZ1647" s="54"/>
      <c r="GA1647" s="54"/>
      <c r="GB1647" s="54"/>
      <c r="GC1647" s="54"/>
      <c r="GD1647" s="54"/>
      <c r="GE1647" s="54"/>
      <c r="GF1647" s="54"/>
      <c r="GG1647" s="54"/>
      <c r="GH1647" s="54"/>
      <c r="GI1647" s="54"/>
      <c r="GJ1647" s="54"/>
      <c r="GK1647" s="54"/>
      <c r="GL1647" s="54"/>
      <c r="GM1647" s="54"/>
      <c r="GN1647" s="54"/>
      <c r="GO1647" s="54"/>
      <c r="GP1647" s="54"/>
      <c r="GQ1647" s="54"/>
      <c r="GR1647" s="54"/>
      <c r="GS1647" s="54"/>
      <c r="GT1647" s="54"/>
      <c r="GU1647" s="54"/>
      <c r="GV1647" s="54"/>
      <c r="GW1647" s="54"/>
      <c r="GX1647" s="54"/>
      <c r="GY1647" s="54"/>
      <c r="GZ1647" s="54"/>
      <c r="HA1647" s="54"/>
      <c r="HB1647" s="54"/>
      <c r="HC1647" s="54"/>
      <c r="HD1647" s="54"/>
      <c r="HE1647" s="54"/>
      <c r="HF1647" s="54"/>
      <c r="HG1647" s="54"/>
      <c r="HH1647" s="54"/>
      <c r="HI1647" s="54"/>
      <c r="HJ1647" s="54"/>
      <c r="HK1647" s="54"/>
      <c r="HL1647" s="54"/>
      <c r="HM1647" s="54"/>
      <c r="HN1647" s="54"/>
      <c r="HO1647" s="54"/>
      <c r="HP1647" s="54"/>
      <c r="HQ1647" s="54"/>
      <c r="HR1647" s="54"/>
      <c r="HS1647" s="54"/>
      <c r="HT1647" s="54"/>
      <c r="HU1647" s="54"/>
      <c r="HV1647" s="54"/>
      <c r="HW1647" s="54"/>
      <c r="HX1647" s="54"/>
      <c r="HY1647" s="54"/>
      <c r="HZ1647" s="54"/>
      <c r="IA1647" s="54"/>
      <c r="IB1647" s="54"/>
      <c r="IC1647" s="54"/>
      <c r="ID1647" s="54"/>
      <c r="IE1647" s="54"/>
      <c r="IF1647" s="54"/>
      <c r="IG1647" s="54"/>
      <c r="IH1647" s="54"/>
      <c r="II1647" s="54"/>
      <c r="IJ1647" s="54"/>
      <c r="IK1647" s="54"/>
      <c r="IL1647" s="54"/>
      <c r="IM1647" s="54"/>
      <c r="IN1647" s="54"/>
      <c r="IO1647" s="54"/>
      <c r="IP1647" s="54"/>
      <c r="IQ1647" s="54"/>
      <c r="IR1647" s="54"/>
      <c r="IS1647" s="54"/>
      <c r="IT1647" s="54"/>
      <c r="IU1647" s="54"/>
      <c r="IV1647" s="54"/>
      <c r="IW1647" s="54"/>
      <c r="IX1647" s="54"/>
      <c r="IY1647" s="54"/>
      <c r="IZ1647" s="54"/>
      <c r="JA1647" s="16"/>
      <c r="JB1647" s="16"/>
      <c r="JC1647" s="16"/>
      <c r="JD1647" s="16"/>
    </row>
    <row r="1648" spans="1:264" s="6" customFormat="1" x14ac:dyDescent="0.25">
      <c r="A1648" s="55">
        <v>1644</v>
      </c>
      <c r="B1648" s="56">
        <f>ESTUDIANTES!B1648</f>
        <v>0</v>
      </c>
      <c r="C1648" s="56">
        <f>ESTUDIANTES!C1648</f>
        <v>0</v>
      </c>
      <c r="D1648" s="97">
        <f>ESTUDIANTES!D1648</f>
        <v>0</v>
      </c>
      <c r="E1648" s="97"/>
      <c r="F1648" s="97"/>
      <c r="G1648" s="97"/>
      <c r="H1648" s="57">
        <f>ESTUDIANTES!H1648</f>
        <v>0</v>
      </c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  <c r="AL1648" s="54"/>
      <c r="AM1648" s="54"/>
      <c r="AN1648" s="54"/>
      <c r="AO1648" s="54"/>
      <c r="AP1648" s="54"/>
      <c r="AQ1648" s="54"/>
      <c r="AR1648" s="54"/>
      <c r="AS1648" s="54"/>
      <c r="AT1648" s="54"/>
      <c r="AU1648" s="54"/>
      <c r="AV1648" s="54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  <c r="BK1648" s="54"/>
      <c r="BL1648" s="54"/>
      <c r="BM1648" s="54"/>
      <c r="BN1648" s="54"/>
      <c r="BO1648" s="54"/>
      <c r="BP1648" s="54"/>
      <c r="BQ1648" s="54"/>
      <c r="BR1648" s="54"/>
      <c r="BS1648" s="54"/>
      <c r="BT1648" s="54"/>
      <c r="BU1648" s="54"/>
      <c r="BV1648" s="54"/>
      <c r="BW1648" s="54"/>
      <c r="BX1648" s="54"/>
      <c r="BY1648" s="54"/>
      <c r="BZ1648" s="54"/>
      <c r="CA1648" s="54"/>
      <c r="CB1648" s="54"/>
      <c r="CC1648" s="54"/>
      <c r="CD1648" s="54"/>
      <c r="CE1648" s="54"/>
      <c r="CF1648" s="54"/>
      <c r="CG1648" s="54"/>
      <c r="CH1648" s="54"/>
      <c r="CI1648" s="54"/>
      <c r="CJ1648" s="54"/>
      <c r="CK1648" s="54"/>
      <c r="CL1648" s="54"/>
      <c r="CM1648" s="54"/>
      <c r="CN1648" s="54"/>
      <c r="CO1648" s="54"/>
      <c r="CP1648" s="54"/>
      <c r="CQ1648" s="54"/>
      <c r="CR1648" s="54"/>
      <c r="CS1648" s="54"/>
      <c r="CT1648" s="54"/>
      <c r="CU1648" s="54"/>
      <c r="CV1648" s="54"/>
      <c r="CW1648" s="54"/>
      <c r="CX1648" s="54"/>
      <c r="CY1648" s="54"/>
      <c r="CZ1648" s="54"/>
      <c r="DA1648" s="54"/>
      <c r="DB1648" s="54"/>
      <c r="DC1648" s="54"/>
      <c r="DD1648" s="54"/>
      <c r="DE1648" s="54"/>
      <c r="DF1648" s="54"/>
      <c r="DG1648" s="54"/>
      <c r="DH1648" s="54"/>
      <c r="DI1648" s="54"/>
      <c r="DJ1648" s="54"/>
      <c r="DK1648" s="54"/>
      <c r="DL1648" s="54"/>
      <c r="DM1648" s="54"/>
      <c r="DN1648" s="54"/>
      <c r="DO1648" s="54"/>
      <c r="DP1648" s="54"/>
      <c r="DQ1648" s="54"/>
      <c r="DR1648" s="54"/>
      <c r="DS1648" s="54"/>
      <c r="DT1648" s="54"/>
      <c r="DU1648" s="54"/>
      <c r="DV1648" s="54"/>
      <c r="DW1648" s="54"/>
      <c r="DX1648" s="54"/>
      <c r="DY1648" s="54"/>
      <c r="DZ1648" s="54"/>
      <c r="EA1648" s="54"/>
      <c r="EB1648" s="54"/>
      <c r="EC1648" s="54"/>
      <c r="ED1648" s="54"/>
      <c r="EE1648" s="54"/>
      <c r="EF1648" s="54"/>
      <c r="EG1648" s="54"/>
      <c r="EH1648" s="54"/>
      <c r="EI1648" s="54"/>
      <c r="EJ1648" s="54"/>
      <c r="EK1648" s="54"/>
      <c r="EL1648" s="54"/>
      <c r="EM1648" s="54"/>
      <c r="EN1648" s="54"/>
      <c r="EO1648" s="54"/>
      <c r="EP1648" s="54"/>
      <c r="EQ1648" s="54"/>
      <c r="ER1648" s="54"/>
      <c r="ES1648" s="54"/>
      <c r="ET1648" s="54"/>
      <c r="EU1648" s="54"/>
      <c r="EV1648" s="54"/>
      <c r="EW1648" s="54"/>
      <c r="EX1648" s="54"/>
      <c r="EY1648" s="54"/>
      <c r="EZ1648" s="54"/>
      <c r="FA1648" s="54"/>
      <c r="FB1648" s="54"/>
      <c r="FC1648" s="54"/>
      <c r="FD1648" s="54"/>
      <c r="FE1648" s="54"/>
      <c r="FF1648" s="54"/>
      <c r="FG1648" s="54"/>
      <c r="FH1648" s="54"/>
      <c r="FI1648" s="54"/>
      <c r="FJ1648" s="54"/>
      <c r="FK1648" s="54"/>
      <c r="FL1648" s="54"/>
      <c r="FM1648" s="54"/>
      <c r="FN1648" s="54"/>
      <c r="FO1648" s="54"/>
      <c r="FP1648" s="54"/>
      <c r="FQ1648" s="54"/>
      <c r="FR1648" s="54"/>
      <c r="FS1648" s="54"/>
      <c r="FT1648" s="54"/>
      <c r="FU1648" s="54"/>
      <c r="FV1648" s="54"/>
      <c r="FW1648" s="54"/>
      <c r="FX1648" s="54"/>
      <c r="FY1648" s="54"/>
      <c r="FZ1648" s="54"/>
      <c r="GA1648" s="54"/>
      <c r="GB1648" s="54"/>
      <c r="GC1648" s="54"/>
      <c r="GD1648" s="54"/>
      <c r="GE1648" s="54"/>
      <c r="GF1648" s="54"/>
      <c r="GG1648" s="54"/>
      <c r="GH1648" s="54"/>
      <c r="GI1648" s="54"/>
      <c r="GJ1648" s="54"/>
      <c r="GK1648" s="54"/>
      <c r="GL1648" s="54"/>
      <c r="GM1648" s="54"/>
      <c r="GN1648" s="54"/>
      <c r="GO1648" s="54"/>
      <c r="GP1648" s="54"/>
      <c r="GQ1648" s="54"/>
      <c r="GR1648" s="54"/>
      <c r="GS1648" s="54"/>
      <c r="GT1648" s="54"/>
      <c r="GU1648" s="54"/>
      <c r="GV1648" s="54"/>
      <c r="GW1648" s="54"/>
      <c r="GX1648" s="54"/>
      <c r="GY1648" s="54"/>
      <c r="GZ1648" s="54"/>
      <c r="HA1648" s="54"/>
      <c r="HB1648" s="54"/>
      <c r="HC1648" s="54"/>
      <c r="HD1648" s="54"/>
      <c r="HE1648" s="54"/>
      <c r="HF1648" s="54"/>
      <c r="HG1648" s="54"/>
      <c r="HH1648" s="54"/>
      <c r="HI1648" s="54"/>
      <c r="HJ1648" s="54"/>
      <c r="HK1648" s="54"/>
      <c r="HL1648" s="54"/>
      <c r="HM1648" s="54"/>
      <c r="HN1648" s="54"/>
      <c r="HO1648" s="54"/>
      <c r="HP1648" s="54"/>
      <c r="HQ1648" s="54"/>
      <c r="HR1648" s="54"/>
      <c r="HS1648" s="54"/>
      <c r="HT1648" s="54"/>
      <c r="HU1648" s="54"/>
      <c r="HV1648" s="54"/>
      <c r="HW1648" s="54"/>
      <c r="HX1648" s="54"/>
      <c r="HY1648" s="54"/>
      <c r="HZ1648" s="54"/>
      <c r="IA1648" s="54"/>
      <c r="IB1648" s="54"/>
      <c r="IC1648" s="54"/>
      <c r="ID1648" s="54"/>
      <c r="IE1648" s="54"/>
      <c r="IF1648" s="54"/>
      <c r="IG1648" s="54"/>
      <c r="IH1648" s="54"/>
      <c r="II1648" s="54"/>
      <c r="IJ1648" s="54"/>
      <c r="IK1648" s="54"/>
      <c r="IL1648" s="54"/>
      <c r="IM1648" s="54"/>
      <c r="IN1648" s="54"/>
      <c r="IO1648" s="54"/>
      <c r="IP1648" s="54"/>
      <c r="IQ1648" s="54"/>
      <c r="IR1648" s="54"/>
      <c r="IS1648" s="54"/>
      <c r="IT1648" s="54"/>
      <c r="IU1648" s="54"/>
      <c r="IV1648" s="54"/>
      <c r="IW1648" s="54"/>
      <c r="IX1648" s="54"/>
      <c r="IY1648" s="54"/>
      <c r="IZ1648" s="54"/>
      <c r="JA1648" s="16"/>
      <c r="JB1648" s="16"/>
      <c r="JC1648" s="16"/>
      <c r="JD1648" s="16"/>
    </row>
    <row r="1649" spans="1:264" s="6" customFormat="1" x14ac:dyDescent="0.25">
      <c r="A1649" s="55">
        <v>1645</v>
      </c>
      <c r="B1649" s="56">
        <f>ESTUDIANTES!B1649</f>
        <v>0</v>
      </c>
      <c r="C1649" s="56">
        <f>ESTUDIANTES!C1649</f>
        <v>0</v>
      </c>
      <c r="D1649" s="97">
        <f>ESTUDIANTES!D1649</f>
        <v>0</v>
      </c>
      <c r="E1649" s="97"/>
      <c r="F1649" s="97"/>
      <c r="G1649" s="97"/>
      <c r="H1649" s="57">
        <f>ESTUDIANTES!H1649</f>
        <v>0</v>
      </c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  <c r="AL1649" s="54"/>
      <c r="AM1649" s="54"/>
      <c r="AN1649" s="54"/>
      <c r="AO1649" s="54"/>
      <c r="AP1649" s="54"/>
      <c r="AQ1649" s="54"/>
      <c r="AR1649" s="54"/>
      <c r="AS1649" s="54"/>
      <c r="AT1649" s="54"/>
      <c r="AU1649" s="54"/>
      <c r="AV1649" s="54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  <c r="BK1649" s="54"/>
      <c r="BL1649" s="54"/>
      <c r="BM1649" s="54"/>
      <c r="BN1649" s="54"/>
      <c r="BO1649" s="54"/>
      <c r="BP1649" s="54"/>
      <c r="BQ1649" s="54"/>
      <c r="BR1649" s="54"/>
      <c r="BS1649" s="54"/>
      <c r="BT1649" s="54"/>
      <c r="BU1649" s="54"/>
      <c r="BV1649" s="54"/>
      <c r="BW1649" s="54"/>
      <c r="BX1649" s="54"/>
      <c r="BY1649" s="54"/>
      <c r="BZ1649" s="54"/>
      <c r="CA1649" s="54"/>
      <c r="CB1649" s="54"/>
      <c r="CC1649" s="54"/>
      <c r="CD1649" s="54"/>
      <c r="CE1649" s="54"/>
      <c r="CF1649" s="54"/>
      <c r="CG1649" s="54"/>
      <c r="CH1649" s="54"/>
      <c r="CI1649" s="54"/>
      <c r="CJ1649" s="54"/>
      <c r="CK1649" s="54"/>
      <c r="CL1649" s="54"/>
      <c r="CM1649" s="54"/>
      <c r="CN1649" s="54"/>
      <c r="CO1649" s="54"/>
      <c r="CP1649" s="54"/>
      <c r="CQ1649" s="54"/>
      <c r="CR1649" s="54"/>
      <c r="CS1649" s="54"/>
      <c r="CT1649" s="54"/>
      <c r="CU1649" s="54"/>
      <c r="CV1649" s="54"/>
      <c r="CW1649" s="54"/>
      <c r="CX1649" s="54"/>
      <c r="CY1649" s="54"/>
      <c r="CZ1649" s="54"/>
      <c r="DA1649" s="54"/>
      <c r="DB1649" s="54"/>
      <c r="DC1649" s="54"/>
      <c r="DD1649" s="54"/>
      <c r="DE1649" s="54"/>
      <c r="DF1649" s="54"/>
      <c r="DG1649" s="54"/>
      <c r="DH1649" s="54"/>
      <c r="DI1649" s="54"/>
      <c r="DJ1649" s="54"/>
      <c r="DK1649" s="54"/>
      <c r="DL1649" s="54"/>
      <c r="DM1649" s="54"/>
      <c r="DN1649" s="54"/>
      <c r="DO1649" s="54"/>
      <c r="DP1649" s="54"/>
      <c r="DQ1649" s="54"/>
      <c r="DR1649" s="54"/>
      <c r="DS1649" s="54"/>
      <c r="DT1649" s="54"/>
      <c r="DU1649" s="54"/>
      <c r="DV1649" s="54"/>
      <c r="DW1649" s="54"/>
      <c r="DX1649" s="54"/>
      <c r="DY1649" s="54"/>
      <c r="DZ1649" s="54"/>
      <c r="EA1649" s="54"/>
      <c r="EB1649" s="54"/>
      <c r="EC1649" s="54"/>
      <c r="ED1649" s="54"/>
      <c r="EE1649" s="54"/>
      <c r="EF1649" s="54"/>
      <c r="EG1649" s="54"/>
      <c r="EH1649" s="54"/>
      <c r="EI1649" s="54"/>
      <c r="EJ1649" s="54"/>
      <c r="EK1649" s="54"/>
      <c r="EL1649" s="54"/>
      <c r="EM1649" s="54"/>
      <c r="EN1649" s="54"/>
      <c r="EO1649" s="54"/>
      <c r="EP1649" s="54"/>
      <c r="EQ1649" s="54"/>
      <c r="ER1649" s="54"/>
      <c r="ES1649" s="54"/>
      <c r="ET1649" s="54"/>
      <c r="EU1649" s="54"/>
      <c r="EV1649" s="54"/>
      <c r="EW1649" s="54"/>
      <c r="EX1649" s="54"/>
      <c r="EY1649" s="54"/>
      <c r="EZ1649" s="54"/>
      <c r="FA1649" s="54"/>
      <c r="FB1649" s="54"/>
      <c r="FC1649" s="54"/>
      <c r="FD1649" s="54"/>
      <c r="FE1649" s="54"/>
      <c r="FF1649" s="54"/>
      <c r="FG1649" s="54"/>
      <c r="FH1649" s="54"/>
      <c r="FI1649" s="54"/>
      <c r="FJ1649" s="54"/>
      <c r="FK1649" s="54"/>
      <c r="FL1649" s="54"/>
      <c r="FM1649" s="54"/>
      <c r="FN1649" s="54"/>
      <c r="FO1649" s="54"/>
      <c r="FP1649" s="54"/>
      <c r="FQ1649" s="54"/>
      <c r="FR1649" s="54"/>
      <c r="FS1649" s="54"/>
      <c r="FT1649" s="54"/>
      <c r="FU1649" s="54"/>
      <c r="FV1649" s="54"/>
      <c r="FW1649" s="54"/>
      <c r="FX1649" s="54"/>
      <c r="FY1649" s="54"/>
      <c r="FZ1649" s="54"/>
      <c r="GA1649" s="54"/>
      <c r="GB1649" s="54"/>
      <c r="GC1649" s="54"/>
      <c r="GD1649" s="54"/>
      <c r="GE1649" s="54"/>
      <c r="GF1649" s="54"/>
      <c r="GG1649" s="54"/>
      <c r="GH1649" s="54"/>
      <c r="GI1649" s="54"/>
      <c r="GJ1649" s="54"/>
      <c r="GK1649" s="54"/>
      <c r="GL1649" s="54"/>
      <c r="GM1649" s="54"/>
      <c r="GN1649" s="54"/>
      <c r="GO1649" s="54"/>
      <c r="GP1649" s="54"/>
      <c r="GQ1649" s="54"/>
      <c r="GR1649" s="54"/>
      <c r="GS1649" s="54"/>
      <c r="GT1649" s="54"/>
      <c r="GU1649" s="54"/>
      <c r="GV1649" s="54"/>
      <c r="GW1649" s="54"/>
      <c r="GX1649" s="54"/>
      <c r="GY1649" s="54"/>
      <c r="GZ1649" s="54"/>
      <c r="HA1649" s="54"/>
      <c r="HB1649" s="54"/>
      <c r="HC1649" s="54"/>
      <c r="HD1649" s="54"/>
      <c r="HE1649" s="54"/>
      <c r="HF1649" s="54"/>
      <c r="HG1649" s="54"/>
      <c r="HH1649" s="54"/>
      <c r="HI1649" s="54"/>
      <c r="HJ1649" s="54"/>
      <c r="HK1649" s="54"/>
      <c r="HL1649" s="54"/>
      <c r="HM1649" s="54"/>
      <c r="HN1649" s="54"/>
      <c r="HO1649" s="54"/>
      <c r="HP1649" s="54"/>
      <c r="HQ1649" s="54"/>
      <c r="HR1649" s="54"/>
      <c r="HS1649" s="54"/>
      <c r="HT1649" s="54"/>
      <c r="HU1649" s="54"/>
      <c r="HV1649" s="54"/>
      <c r="HW1649" s="54"/>
      <c r="HX1649" s="54"/>
      <c r="HY1649" s="54"/>
      <c r="HZ1649" s="54"/>
      <c r="IA1649" s="54"/>
      <c r="IB1649" s="54"/>
      <c r="IC1649" s="54"/>
      <c r="ID1649" s="54"/>
      <c r="IE1649" s="54"/>
      <c r="IF1649" s="54"/>
      <c r="IG1649" s="54"/>
      <c r="IH1649" s="54"/>
      <c r="II1649" s="54"/>
      <c r="IJ1649" s="54"/>
      <c r="IK1649" s="54"/>
      <c r="IL1649" s="54"/>
      <c r="IM1649" s="54"/>
      <c r="IN1649" s="54"/>
      <c r="IO1649" s="54"/>
      <c r="IP1649" s="54"/>
      <c r="IQ1649" s="54"/>
      <c r="IR1649" s="54"/>
      <c r="IS1649" s="54"/>
      <c r="IT1649" s="54"/>
      <c r="IU1649" s="54"/>
      <c r="IV1649" s="54"/>
      <c r="IW1649" s="54"/>
      <c r="IX1649" s="54"/>
      <c r="IY1649" s="54"/>
      <c r="IZ1649" s="54"/>
      <c r="JA1649" s="16"/>
      <c r="JB1649" s="16"/>
      <c r="JC1649" s="16"/>
      <c r="JD1649" s="16"/>
    </row>
    <row r="1650" spans="1:264" s="6" customFormat="1" x14ac:dyDescent="0.25">
      <c r="A1650" s="55">
        <v>1646</v>
      </c>
      <c r="B1650" s="56">
        <f>ESTUDIANTES!B1650</f>
        <v>0</v>
      </c>
      <c r="C1650" s="56">
        <f>ESTUDIANTES!C1650</f>
        <v>0</v>
      </c>
      <c r="D1650" s="97">
        <f>ESTUDIANTES!D1650</f>
        <v>0</v>
      </c>
      <c r="E1650" s="97"/>
      <c r="F1650" s="97"/>
      <c r="G1650" s="97"/>
      <c r="H1650" s="57">
        <f>ESTUDIANTES!H1650</f>
        <v>0</v>
      </c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  <c r="AL1650" s="54"/>
      <c r="AM1650" s="54"/>
      <c r="AN1650" s="54"/>
      <c r="AO1650" s="54"/>
      <c r="AP1650" s="54"/>
      <c r="AQ1650" s="54"/>
      <c r="AR1650" s="54"/>
      <c r="AS1650" s="54"/>
      <c r="AT1650" s="54"/>
      <c r="AU1650" s="54"/>
      <c r="AV1650" s="54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  <c r="BK1650" s="54"/>
      <c r="BL1650" s="54"/>
      <c r="BM1650" s="54"/>
      <c r="BN1650" s="54"/>
      <c r="BO1650" s="54"/>
      <c r="BP1650" s="54"/>
      <c r="BQ1650" s="54"/>
      <c r="BR1650" s="54"/>
      <c r="BS1650" s="54"/>
      <c r="BT1650" s="54"/>
      <c r="BU1650" s="54"/>
      <c r="BV1650" s="54"/>
      <c r="BW1650" s="54"/>
      <c r="BX1650" s="54"/>
      <c r="BY1650" s="54"/>
      <c r="BZ1650" s="54"/>
      <c r="CA1650" s="54"/>
      <c r="CB1650" s="54"/>
      <c r="CC1650" s="54"/>
      <c r="CD1650" s="54"/>
      <c r="CE1650" s="54"/>
      <c r="CF1650" s="54"/>
      <c r="CG1650" s="54"/>
      <c r="CH1650" s="54"/>
      <c r="CI1650" s="54"/>
      <c r="CJ1650" s="54"/>
      <c r="CK1650" s="54"/>
      <c r="CL1650" s="54"/>
      <c r="CM1650" s="54"/>
      <c r="CN1650" s="54"/>
      <c r="CO1650" s="54"/>
      <c r="CP1650" s="54"/>
      <c r="CQ1650" s="54"/>
      <c r="CR1650" s="54"/>
      <c r="CS1650" s="54"/>
      <c r="CT1650" s="54"/>
      <c r="CU1650" s="54"/>
      <c r="CV1650" s="54"/>
      <c r="CW1650" s="54"/>
      <c r="CX1650" s="54"/>
      <c r="CY1650" s="54"/>
      <c r="CZ1650" s="54"/>
      <c r="DA1650" s="54"/>
      <c r="DB1650" s="54"/>
      <c r="DC1650" s="54"/>
      <c r="DD1650" s="54"/>
      <c r="DE1650" s="54"/>
      <c r="DF1650" s="54"/>
      <c r="DG1650" s="54"/>
      <c r="DH1650" s="54"/>
      <c r="DI1650" s="54"/>
      <c r="DJ1650" s="54"/>
      <c r="DK1650" s="54"/>
      <c r="DL1650" s="54"/>
      <c r="DM1650" s="54"/>
      <c r="DN1650" s="54"/>
      <c r="DO1650" s="54"/>
      <c r="DP1650" s="54"/>
      <c r="DQ1650" s="54"/>
      <c r="DR1650" s="54"/>
      <c r="DS1650" s="54"/>
      <c r="DT1650" s="54"/>
      <c r="DU1650" s="54"/>
      <c r="DV1650" s="54"/>
      <c r="DW1650" s="54"/>
      <c r="DX1650" s="54"/>
      <c r="DY1650" s="54"/>
      <c r="DZ1650" s="54"/>
      <c r="EA1650" s="54"/>
      <c r="EB1650" s="54"/>
      <c r="EC1650" s="54"/>
      <c r="ED1650" s="54"/>
      <c r="EE1650" s="54"/>
      <c r="EF1650" s="54"/>
      <c r="EG1650" s="54"/>
      <c r="EH1650" s="54"/>
      <c r="EI1650" s="54"/>
      <c r="EJ1650" s="54"/>
      <c r="EK1650" s="54"/>
      <c r="EL1650" s="54"/>
      <c r="EM1650" s="54"/>
      <c r="EN1650" s="54"/>
      <c r="EO1650" s="54"/>
      <c r="EP1650" s="54"/>
      <c r="EQ1650" s="54"/>
      <c r="ER1650" s="54"/>
      <c r="ES1650" s="54"/>
      <c r="ET1650" s="54"/>
      <c r="EU1650" s="54"/>
      <c r="EV1650" s="54"/>
      <c r="EW1650" s="54"/>
      <c r="EX1650" s="54"/>
      <c r="EY1650" s="54"/>
      <c r="EZ1650" s="54"/>
      <c r="FA1650" s="54"/>
      <c r="FB1650" s="54"/>
      <c r="FC1650" s="54"/>
      <c r="FD1650" s="54"/>
      <c r="FE1650" s="54"/>
      <c r="FF1650" s="54"/>
      <c r="FG1650" s="54"/>
      <c r="FH1650" s="54"/>
      <c r="FI1650" s="54"/>
      <c r="FJ1650" s="54"/>
      <c r="FK1650" s="54"/>
      <c r="FL1650" s="54"/>
      <c r="FM1650" s="54"/>
      <c r="FN1650" s="54"/>
      <c r="FO1650" s="54"/>
      <c r="FP1650" s="54"/>
      <c r="FQ1650" s="54"/>
      <c r="FR1650" s="54"/>
      <c r="FS1650" s="54"/>
      <c r="FT1650" s="54"/>
      <c r="FU1650" s="54"/>
      <c r="FV1650" s="54"/>
      <c r="FW1650" s="54"/>
      <c r="FX1650" s="54"/>
      <c r="FY1650" s="54"/>
      <c r="FZ1650" s="54"/>
      <c r="GA1650" s="54"/>
      <c r="GB1650" s="54"/>
      <c r="GC1650" s="54"/>
      <c r="GD1650" s="54"/>
      <c r="GE1650" s="54"/>
      <c r="GF1650" s="54"/>
      <c r="GG1650" s="54"/>
      <c r="GH1650" s="54"/>
      <c r="GI1650" s="54"/>
      <c r="GJ1650" s="54"/>
      <c r="GK1650" s="54"/>
      <c r="GL1650" s="54"/>
      <c r="GM1650" s="54"/>
      <c r="GN1650" s="54"/>
      <c r="GO1650" s="54"/>
      <c r="GP1650" s="54"/>
      <c r="GQ1650" s="54"/>
      <c r="GR1650" s="54"/>
      <c r="GS1650" s="54"/>
      <c r="GT1650" s="54"/>
      <c r="GU1650" s="54"/>
      <c r="GV1650" s="54"/>
      <c r="GW1650" s="54"/>
      <c r="GX1650" s="54"/>
      <c r="GY1650" s="54"/>
      <c r="GZ1650" s="54"/>
      <c r="HA1650" s="54"/>
      <c r="HB1650" s="54"/>
      <c r="HC1650" s="54"/>
      <c r="HD1650" s="54"/>
      <c r="HE1650" s="54"/>
      <c r="HF1650" s="54"/>
      <c r="HG1650" s="54"/>
      <c r="HH1650" s="54"/>
      <c r="HI1650" s="54"/>
      <c r="HJ1650" s="54"/>
      <c r="HK1650" s="54"/>
      <c r="HL1650" s="54"/>
      <c r="HM1650" s="54"/>
      <c r="HN1650" s="54"/>
      <c r="HO1650" s="54"/>
      <c r="HP1650" s="54"/>
      <c r="HQ1650" s="54"/>
      <c r="HR1650" s="54"/>
      <c r="HS1650" s="54"/>
      <c r="HT1650" s="54"/>
      <c r="HU1650" s="54"/>
      <c r="HV1650" s="54"/>
      <c r="HW1650" s="54"/>
      <c r="HX1650" s="54"/>
      <c r="HY1650" s="54"/>
      <c r="HZ1650" s="54"/>
      <c r="IA1650" s="54"/>
      <c r="IB1650" s="54"/>
      <c r="IC1650" s="54"/>
      <c r="ID1650" s="54"/>
      <c r="IE1650" s="54"/>
      <c r="IF1650" s="54"/>
      <c r="IG1650" s="54"/>
      <c r="IH1650" s="54"/>
      <c r="II1650" s="54"/>
      <c r="IJ1650" s="54"/>
      <c r="IK1650" s="54"/>
      <c r="IL1650" s="54"/>
      <c r="IM1650" s="54"/>
      <c r="IN1650" s="54"/>
      <c r="IO1650" s="54"/>
      <c r="IP1650" s="54"/>
      <c r="IQ1650" s="54"/>
      <c r="IR1650" s="54"/>
      <c r="IS1650" s="54"/>
      <c r="IT1650" s="54"/>
      <c r="IU1650" s="54"/>
      <c r="IV1650" s="54"/>
      <c r="IW1650" s="54"/>
      <c r="IX1650" s="54"/>
      <c r="IY1650" s="54"/>
      <c r="IZ1650" s="54"/>
      <c r="JA1650" s="16"/>
      <c r="JB1650" s="16"/>
      <c r="JC1650" s="16"/>
      <c r="JD1650" s="16"/>
    </row>
    <row r="1651" spans="1:264" s="6" customFormat="1" x14ac:dyDescent="0.25">
      <c r="A1651" s="55">
        <v>1647</v>
      </c>
      <c r="B1651" s="56">
        <f>ESTUDIANTES!B1651</f>
        <v>0</v>
      </c>
      <c r="C1651" s="56">
        <f>ESTUDIANTES!C1651</f>
        <v>0</v>
      </c>
      <c r="D1651" s="97">
        <f>ESTUDIANTES!D1651</f>
        <v>0</v>
      </c>
      <c r="E1651" s="97"/>
      <c r="F1651" s="97"/>
      <c r="G1651" s="97"/>
      <c r="H1651" s="57">
        <f>ESTUDIANTES!H1651</f>
        <v>0</v>
      </c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  <c r="T1651" s="54"/>
      <c r="U1651" s="54"/>
      <c r="V1651" s="54"/>
      <c r="W1651" s="54"/>
      <c r="X1651" s="54"/>
      <c r="Y1651" s="54"/>
      <c r="Z1651" s="54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  <c r="AL1651" s="54"/>
      <c r="AM1651" s="54"/>
      <c r="AN1651" s="54"/>
      <c r="AO1651" s="54"/>
      <c r="AP1651" s="54"/>
      <c r="AQ1651" s="54"/>
      <c r="AR1651" s="54"/>
      <c r="AS1651" s="54"/>
      <c r="AT1651" s="54"/>
      <c r="AU1651" s="54"/>
      <c r="AV1651" s="54"/>
      <c r="AW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4"/>
      <c r="BI1651" s="54"/>
      <c r="BJ1651" s="54"/>
      <c r="BK1651" s="54"/>
      <c r="BL1651" s="54"/>
      <c r="BM1651" s="54"/>
      <c r="BN1651" s="54"/>
      <c r="BO1651" s="54"/>
      <c r="BP1651" s="54"/>
      <c r="BQ1651" s="54"/>
      <c r="BR1651" s="54"/>
      <c r="BS1651" s="54"/>
      <c r="BT1651" s="54"/>
      <c r="BU1651" s="54"/>
      <c r="BV1651" s="54"/>
      <c r="BW1651" s="54"/>
      <c r="BX1651" s="54"/>
      <c r="BY1651" s="54"/>
      <c r="BZ1651" s="54"/>
      <c r="CA1651" s="54"/>
      <c r="CB1651" s="54"/>
      <c r="CC1651" s="54"/>
      <c r="CD1651" s="54"/>
      <c r="CE1651" s="54"/>
      <c r="CF1651" s="54"/>
      <c r="CG1651" s="54"/>
      <c r="CH1651" s="54"/>
      <c r="CI1651" s="54"/>
      <c r="CJ1651" s="54"/>
      <c r="CK1651" s="54"/>
      <c r="CL1651" s="54"/>
      <c r="CM1651" s="54"/>
      <c r="CN1651" s="54"/>
      <c r="CO1651" s="54"/>
      <c r="CP1651" s="54"/>
      <c r="CQ1651" s="54"/>
      <c r="CR1651" s="54"/>
      <c r="CS1651" s="54"/>
      <c r="CT1651" s="54"/>
      <c r="CU1651" s="54"/>
      <c r="CV1651" s="54"/>
      <c r="CW1651" s="54"/>
      <c r="CX1651" s="54"/>
      <c r="CY1651" s="54"/>
      <c r="CZ1651" s="54"/>
      <c r="DA1651" s="54"/>
      <c r="DB1651" s="54"/>
      <c r="DC1651" s="54"/>
      <c r="DD1651" s="54"/>
      <c r="DE1651" s="54"/>
      <c r="DF1651" s="54"/>
      <c r="DG1651" s="54"/>
      <c r="DH1651" s="54"/>
      <c r="DI1651" s="54"/>
      <c r="DJ1651" s="54"/>
      <c r="DK1651" s="54"/>
      <c r="DL1651" s="54"/>
      <c r="DM1651" s="54"/>
      <c r="DN1651" s="54"/>
      <c r="DO1651" s="54"/>
      <c r="DP1651" s="54"/>
      <c r="DQ1651" s="54"/>
      <c r="DR1651" s="54"/>
      <c r="DS1651" s="54"/>
      <c r="DT1651" s="54"/>
      <c r="DU1651" s="54"/>
      <c r="DV1651" s="54"/>
      <c r="DW1651" s="54"/>
      <c r="DX1651" s="54"/>
      <c r="DY1651" s="54"/>
      <c r="DZ1651" s="54"/>
      <c r="EA1651" s="54"/>
      <c r="EB1651" s="54"/>
      <c r="EC1651" s="54"/>
      <c r="ED1651" s="54"/>
      <c r="EE1651" s="54"/>
      <c r="EF1651" s="54"/>
      <c r="EG1651" s="54"/>
      <c r="EH1651" s="54"/>
      <c r="EI1651" s="54"/>
      <c r="EJ1651" s="54"/>
      <c r="EK1651" s="54"/>
      <c r="EL1651" s="54"/>
      <c r="EM1651" s="54"/>
      <c r="EN1651" s="54"/>
      <c r="EO1651" s="54"/>
      <c r="EP1651" s="54"/>
      <c r="EQ1651" s="54"/>
      <c r="ER1651" s="54"/>
      <c r="ES1651" s="54"/>
      <c r="ET1651" s="54"/>
      <c r="EU1651" s="54"/>
      <c r="EV1651" s="54"/>
      <c r="EW1651" s="54"/>
      <c r="EX1651" s="54"/>
      <c r="EY1651" s="54"/>
      <c r="EZ1651" s="54"/>
      <c r="FA1651" s="54"/>
      <c r="FB1651" s="54"/>
      <c r="FC1651" s="54"/>
      <c r="FD1651" s="54"/>
      <c r="FE1651" s="54"/>
      <c r="FF1651" s="54"/>
      <c r="FG1651" s="54"/>
      <c r="FH1651" s="54"/>
      <c r="FI1651" s="54"/>
      <c r="FJ1651" s="54"/>
      <c r="FK1651" s="54"/>
      <c r="FL1651" s="54"/>
      <c r="FM1651" s="54"/>
      <c r="FN1651" s="54"/>
      <c r="FO1651" s="54"/>
      <c r="FP1651" s="54"/>
      <c r="FQ1651" s="54"/>
      <c r="FR1651" s="54"/>
      <c r="FS1651" s="54"/>
      <c r="FT1651" s="54"/>
      <c r="FU1651" s="54"/>
      <c r="FV1651" s="54"/>
      <c r="FW1651" s="54"/>
      <c r="FX1651" s="54"/>
      <c r="FY1651" s="54"/>
      <c r="FZ1651" s="54"/>
      <c r="GA1651" s="54"/>
      <c r="GB1651" s="54"/>
      <c r="GC1651" s="54"/>
      <c r="GD1651" s="54"/>
      <c r="GE1651" s="54"/>
      <c r="GF1651" s="54"/>
      <c r="GG1651" s="54"/>
      <c r="GH1651" s="54"/>
      <c r="GI1651" s="54"/>
      <c r="GJ1651" s="54"/>
      <c r="GK1651" s="54"/>
      <c r="GL1651" s="54"/>
      <c r="GM1651" s="54"/>
      <c r="GN1651" s="54"/>
      <c r="GO1651" s="54"/>
      <c r="GP1651" s="54"/>
      <c r="GQ1651" s="54"/>
      <c r="GR1651" s="54"/>
      <c r="GS1651" s="54"/>
      <c r="GT1651" s="54"/>
      <c r="GU1651" s="54"/>
      <c r="GV1651" s="54"/>
      <c r="GW1651" s="54"/>
      <c r="GX1651" s="54"/>
      <c r="GY1651" s="54"/>
      <c r="GZ1651" s="54"/>
      <c r="HA1651" s="54"/>
      <c r="HB1651" s="54"/>
      <c r="HC1651" s="54"/>
      <c r="HD1651" s="54"/>
      <c r="HE1651" s="54"/>
      <c r="HF1651" s="54"/>
      <c r="HG1651" s="54"/>
      <c r="HH1651" s="54"/>
      <c r="HI1651" s="54"/>
      <c r="HJ1651" s="54"/>
      <c r="HK1651" s="54"/>
      <c r="HL1651" s="54"/>
      <c r="HM1651" s="54"/>
      <c r="HN1651" s="54"/>
      <c r="HO1651" s="54"/>
      <c r="HP1651" s="54"/>
      <c r="HQ1651" s="54"/>
      <c r="HR1651" s="54"/>
      <c r="HS1651" s="54"/>
      <c r="HT1651" s="54"/>
      <c r="HU1651" s="54"/>
      <c r="HV1651" s="54"/>
      <c r="HW1651" s="54"/>
      <c r="HX1651" s="54"/>
      <c r="HY1651" s="54"/>
      <c r="HZ1651" s="54"/>
      <c r="IA1651" s="54"/>
      <c r="IB1651" s="54"/>
      <c r="IC1651" s="54"/>
      <c r="ID1651" s="54"/>
      <c r="IE1651" s="54"/>
      <c r="IF1651" s="54"/>
      <c r="IG1651" s="54"/>
      <c r="IH1651" s="54"/>
      <c r="II1651" s="54"/>
      <c r="IJ1651" s="54"/>
      <c r="IK1651" s="54"/>
      <c r="IL1651" s="54"/>
      <c r="IM1651" s="54"/>
      <c r="IN1651" s="54"/>
      <c r="IO1651" s="54"/>
      <c r="IP1651" s="54"/>
      <c r="IQ1651" s="54"/>
      <c r="IR1651" s="54"/>
      <c r="IS1651" s="54"/>
      <c r="IT1651" s="54"/>
      <c r="IU1651" s="54"/>
      <c r="IV1651" s="54"/>
      <c r="IW1651" s="54"/>
      <c r="IX1651" s="54"/>
      <c r="IY1651" s="54"/>
      <c r="IZ1651" s="54"/>
      <c r="JA1651" s="16"/>
      <c r="JB1651" s="16"/>
      <c r="JC1651" s="16"/>
      <c r="JD1651" s="16"/>
    </row>
    <row r="1652" spans="1:264" s="6" customFormat="1" x14ac:dyDescent="0.25">
      <c r="A1652" s="55">
        <v>1648</v>
      </c>
      <c r="B1652" s="56">
        <f>ESTUDIANTES!B1652</f>
        <v>0</v>
      </c>
      <c r="C1652" s="56">
        <f>ESTUDIANTES!C1652</f>
        <v>0</v>
      </c>
      <c r="D1652" s="97">
        <f>ESTUDIANTES!D1652</f>
        <v>0</v>
      </c>
      <c r="E1652" s="97"/>
      <c r="F1652" s="97"/>
      <c r="G1652" s="97"/>
      <c r="H1652" s="57">
        <f>ESTUDIANTES!H1652</f>
        <v>0</v>
      </c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  <c r="T1652" s="54"/>
      <c r="U1652" s="54"/>
      <c r="V1652" s="54"/>
      <c r="W1652" s="54"/>
      <c r="X1652" s="54"/>
      <c r="Y1652" s="54"/>
      <c r="Z1652" s="54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  <c r="AL1652" s="54"/>
      <c r="AM1652" s="54"/>
      <c r="AN1652" s="54"/>
      <c r="AO1652" s="54"/>
      <c r="AP1652" s="54"/>
      <c r="AQ1652" s="54"/>
      <c r="AR1652" s="54"/>
      <c r="AS1652" s="54"/>
      <c r="AT1652" s="54"/>
      <c r="AU1652" s="54"/>
      <c r="AV1652" s="54"/>
      <c r="AW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  <c r="BK1652" s="54"/>
      <c r="BL1652" s="54"/>
      <c r="BM1652" s="54"/>
      <c r="BN1652" s="54"/>
      <c r="BO1652" s="54"/>
      <c r="BP1652" s="54"/>
      <c r="BQ1652" s="54"/>
      <c r="BR1652" s="54"/>
      <c r="BS1652" s="54"/>
      <c r="BT1652" s="54"/>
      <c r="BU1652" s="54"/>
      <c r="BV1652" s="54"/>
      <c r="BW1652" s="54"/>
      <c r="BX1652" s="54"/>
      <c r="BY1652" s="54"/>
      <c r="BZ1652" s="54"/>
      <c r="CA1652" s="54"/>
      <c r="CB1652" s="54"/>
      <c r="CC1652" s="54"/>
      <c r="CD1652" s="54"/>
      <c r="CE1652" s="54"/>
      <c r="CF1652" s="54"/>
      <c r="CG1652" s="54"/>
      <c r="CH1652" s="54"/>
      <c r="CI1652" s="54"/>
      <c r="CJ1652" s="54"/>
      <c r="CK1652" s="54"/>
      <c r="CL1652" s="54"/>
      <c r="CM1652" s="54"/>
      <c r="CN1652" s="54"/>
      <c r="CO1652" s="54"/>
      <c r="CP1652" s="54"/>
      <c r="CQ1652" s="54"/>
      <c r="CR1652" s="54"/>
      <c r="CS1652" s="54"/>
      <c r="CT1652" s="54"/>
      <c r="CU1652" s="54"/>
      <c r="CV1652" s="54"/>
      <c r="CW1652" s="54"/>
      <c r="CX1652" s="54"/>
      <c r="CY1652" s="54"/>
      <c r="CZ1652" s="54"/>
      <c r="DA1652" s="54"/>
      <c r="DB1652" s="54"/>
      <c r="DC1652" s="54"/>
      <c r="DD1652" s="54"/>
      <c r="DE1652" s="54"/>
      <c r="DF1652" s="54"/>
      <c r="DG1652" s="54"/>
      <c r="DH1652" s="54"/>
      <c r="DI1652" s="54"/>
      <c r="DJ1652" s="54"/>
      <c r="DK1652" s="54"/>
      <c r="DL1652" s="54"/>
      <c r="DM1652" s="54"/>
      <c r="DN1652" s="54"/>
      <c r="DO1652" s="54"/>
      <c r="DP1652" s="54"/>
      <c r="DQ1652" s="54"/>
      <c r="DR1652" s="54"/>
      <c r="DS1652" s="54"/>
      <c r="DT1652" s="54"/>
      <c r="DU1652" s="54"/>
      <c r="DV1652" s="54"/>
      <c r="DW1652" s="54"/>
      <c r="DX1652" s="54"/>
      <c r="DY1652" s="54"/>
      <c r="DZ1652" s="54"/>
      <c r="EA1652" s="54"/>
      <c r="EB1652" s="54"/>
      <c r="EC1652" s="54"/>
      <c r="ED1652" s="54"/>
      <c r="EE1652" s="54"/>
      <c r="EF1652" s="54"/>
      <c r="EG1652" s="54"/>
      <c r="EH1652" s="54"/>
      <c r="EI1652" s="54"/>
      <c r="EJ1652" s="54"/>
      <c r="EK1652" s="54"/>
      <c r="EL1652" s="54"/>
      <c r="EM1652" s="54"/>
      <c r="EN1652" s="54"/>
      <c r="EO1652" s="54"/>
      <c r="EP1652" s="54"/>
      <c r="EQ1652" s="54"/>
      <c r="ER1652" s="54"/>
      <c r="ES1652" s="54"/>
      <c r="ET1652" s="54"/>
      <c r="EU1652" s="54"/>
      <c r="EV1652" s="54"/>
      <c r="EW1652" s="54"/>
      <c r="EX1652" s="54"/>
      <c r="EY1652" s="54"/>
      <c r="EZ1652" s="54"/>
      <c r="FA1652" s="54"/>
      <c r="FB1652" s="54"/>
      <c r="FC1652" s="54"/>
      <c r="FD1652" s="54"/>
      <c r="FE1652" s="54"/>
      <c r="FF1652" s="54"/>
      <c r="FG1652" s="54"/>
      <c r="FH1652" s="54"/>
      <c r="FI1652" s="54"/>
      <c r="FJ1652" s="54"/>
      <c r="FK1652" s="54"/>
      <c r="FL1652" s="54"/>
      <c r="FM1652" s="54"/>
      <c r="FN1652" s="54"/>
      <c r="FO1652" s="54"/>
      <c r="FP1652" s="54"/>
      <c r="FQ1652" s="54"/>
      <c r="FR1652" s="54"/>
      <c r="FS1652" s="54"/>
      <c r="FT1652" s="54"/>
      <c r="FU1652" s="54"/>
      <c r="FV1652" s="54"/>
      <c r="FW1652" s="54"/>
      <c r="FX1652" s="54"/>
      <c r="FY1652" s="54"/>
      <c r="FZ1652" s="54"/>
      <c r="GA1652" s="54"/>
      <c r="GB1652" s="54"/>
      <c r="GC1652" s="54"/>
      <c r="GD1652" s="54"/>
      <c r="GE1652" s="54"/>
      <c r="GF1652" s="54"/>
      <c r="GG1652" s="54"/>
      <c r="GH1652" s="54"/>
      <c r="GI1652" s="54"/>
      <c r="GJ1652" s="54"/>
      <c r="GK1652" s="54"/>
      <c r="GL1652" s="54"/>
      <c r="GM1652" s="54"/>
      <c r="GN1652" s="54"/>
      <c r="GO1652" s="54"/>
      <c r="GP1652" s="54"/>
      <c r="GQ1652" s="54"/>
      <c r="GR1652" s="54"/>
      <c r="GS1652" s="54"/>
      <c r="GT1652" s="54"/>
      <c r="GU1652" s="54"/>
      <c r="GV1652" s="54"/>
      <c r="GW1652" s="54"/>
      <c r="GX1652" s="54"/>
      <c r="GY1652" s="54"/>
      <c r="GZ1652" s="54"/>
      <c r="HA1652" s="54"/>
      <c r="HB1652" s="54"/>
      <c r="HC1652" s="54"/>
      <c r="HD1652" s="54"/>
      <c r="HE1652" s="54"/>
      <c r="HF1652" s="54"/>
      <c r="HG1652" s="54"/>
      <c r="HH1652" s="54"/>
      <c r="HI1652" s="54"/>
      <c r="HJ1652" s="54"/>
      <c r="HK1652" s="54"/>
      <c r="HL1652" s="54"/>
      <c r="HM1652" s="54"/>
      <c r="HN1652" s="54"/>
      <c r="HO1652" s="54"/>
      <c r="HP1652" s="54"/>
      <c r="HQ1652" s="54"/>
      <c r="HR1652" s="54"/>
      <c r="HS1652" s="54"/>
      <c r="HT1652" s="54"/>
      <c r="HU1652" s="54"/>
      <c r="HV1652" s="54"/>
      <c r="HW1652" s="54"/>
      <c r="HX1652" s="54"/>
      <c r="HY1652" s="54"/>
      <c r="HZ1652" s="54"/>
      <c r="IA1652" s="54"/>
      <c r="IB1652" s="54"/>
      <c r="IC1652" s="54"/>
      <c r="ID1652" s="54"/>
      <c r="IE1652" s="54"/>
      <c r="IF1652" s="54"/>
      <c r="IG1652" s="54"/>
      <c r="IH1652" s="54"/>
      <c r="II1652" s="54"/>
      <c r="IJ1652" s="54"/>
      <c r="IK1652" s="54"/>
      <c r="IL1652" s="54"/>
      <c r="IM1652" s="54"/>
      <c r="IN1652" s="54"/>
      <c r="IO1652" s="54"/>
      <c r="IP1652" s="54"/>
      <c r="IQ1652" s="54"/>
      <c r="IR1652" s="54"/>
      <c r="IS1652" s="54"/>
      <c r="IT1652" s="54"/>
      <c r="IU1652" s="54"/>
      <c r="IV1652" s="54"/>
      <c r="IW1652" s="54"/>
      <c r="IX1652" s="54"/>
      <c r="IY1652" s="54"/>
      <c r="IZ1652" s="54"/>
      <c r="JA1652" s="16"/>
      <c r="JB1652" s="16"/>
      <c r="JC1652" s="16"/>
      <c r="JD1652" s="16"/>
    </row>
    <row r="1653" spans="1:264" s="6" customFormat="1" x14ac:dyDescent="0.25">
      <c r="A1653" s="55">
        <v>1649</v>
      </c>
      <c r="B1653" s="56">
        <f>ESTUDIANTES!B1653</f>
        <v>0</v>
      </c>
      <c r="C1653" s="56">
        <f>ESTUDIANTES!C1653</f>
        <v>0</v>
      </c>
      <c r="D1653" s="97">
        <f>ESTUDIANTES!D1653</f>
        <v>0</v>
      </c>
      <c r="E1653" s="97"/>
      <c r="F1653" s="97"/>
      <c r="G1653" s="97"/>
      <c r="H1653" s="57">
        <f>ESTUDIANTES!H1653</f>
        <v>0</v>
      </c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  <c r="AL1653" s="54"/>
      <c r="AM1653" s="54"/>
      <c r="AN1653" s="54"/>
      <c r="AO1653" s="54"/>
      <c r="AP1653" s="54"/>
      <c r="AQ1653" s="54"/>
      <c r="AR1653" s="54"/>
      <c r="AS1653" s="54"/>
      <c r="AT1653" s="54"/>
      <c r="AU1653" s="54"/>
      <c r="AV1653" s="54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  <c r="BK1653" s="54"/>
      <c r="BL1653" s="54"/>
      <c r="BM1653" s="54"/>
      <c r="BN1653" s="54"/>
      <c r="BO1653" s="54"/>
      <c r="BP1653" s="54"/>
      <c r="BQ1653" s="54"/>
      <c r="BR1653" s="54"/>
      <c r="BS1653" s="54"/>
      <c r="BT1653" s="54"/>
      <c r="BU1653" s="54"/>
      <c r="BV1653" s="54"/>
      <c r="BW1653" s="54"/>
      <c r="BX1653" s="54"/>
      <c r="BY1653" s="54"/>
      <c r="BZ1653" s="54"/>
      <c r="CA1653" s="54"/>
      <c r="CB1653" s="54"/>
      <c r="CC1653" s="54"/>
      <c r="CD1653" s="54"/>
      <c r="CE1653" s="54"/>
      <c r="CF1653" s="54"/>
      <c r="CG1653" s="54"/>
      <c r="CH1653" s="54"/>
      <c r="CI1653" s="54"/>
      <c r="CJ1653" s="54"/>
      <c r="CK1653" s="54"/>
      <c r="CL1653" s="54"/>
      <c r="CM1653" s="54"/>
      <c r="CN1653" s="54"/>
      <c r="CO1653" s="54"/>
      <c r="CP1653" s="54"/>
      <c r="CQ1653" s="54"/>
      <c r="CR1653" s="54"/>
      <c r="CS1653" s="54"/>
      <c r="CT1653" s="54"/>
      <c r="CU1653" s="54"/>
      <c r="CV1653" s="54"/>
      <c r="CW1653" s="54"/>
      <c r="CX1653" s="54"/>
      <c r="CY1653" s="54"/>
      <c r="CZ1653" s="54"/>
      <c r="DA1653" s="54"/>
      <c r="DB1653" s="54"/>
      <c r="DC1653" s="54"/>
      <c r="DD1653" s="54"/>
      <c r="DE1653" s="54"/>
      <c r="DF1653" s="54"/>
      <c r="DG1653" s="54"/>
      <c r="DH1653" s="54"/>
      <c r="DI1653" s="54"/>
      <c r="DJ1653" s="54"/>
      <c r="DK1653" s="54"/>
      <c r="DL1653" s="54"/>
      <c r="DM1653" s="54"/>
      <c r="DN1653" s="54"/>
      <c r="DO1653" s="54"/>
      <c r="DP1653" s="54"/>
      <c r="DQ1653" s="54"/>
      <c r="DR1653" s="54"/>
      <c r="DS1653" s="54"/>
      <c r="DT1653" s="54"/>
      <c r="DU1653" s="54"/>
      <c r="DV1653" s="54"/>
      <c r="DW1653" s="54"/>
      <c r="DX1653" s="54"/>
      <c r="DY1653" s="54"/>
      <c r="DZ1653" s="54"/>
      <c r="EA1653" s="54"/>
      <c r="EB1653" s="54"/>
      <c r="EC1653" s="54"/>
      <c r="ED1653" s="54"/>
      <c r="EE1653" s="54"/>
      <c r="EF1653" s="54"/>
      <c r="EG1653" s="54"/>
      <c r="EH1653" s="54"/>
      <c r="EI1653" s="54"/>
      <c r="EJ1653" s="54"/>
      <c r="EK1653" s="54"/>
      <c r="EL1653" s="54"/>
      <c r="EM1653" s="54"/>
      <c r="EN1653" s="54"/>
      <c r="EO1653" s="54"/>
      <c r="EP1653" s="54"/>
      <c r="EQ1653" s="54"/>
      <c r="ER1653" s="54"/>
      <c r="ES1653" s="54"/>
      <c r="ET1653" s="54"/>
      <c r="EU1653" s="54"/>
      <c r="EV1653" s="54"/>
      <c r="EW1653" s="54"/>
      <c r="EX1653" s="54"/>
      <c r="EY1653" s="54"/>
      <c r="EZ1653" s="54"/>
      <c r="FA1653" s="54"/>
      <c r="FB1653" s="54"/>
      <c r="FC1653" s="54"/>
      <c r="FD1653" s="54"/>
      <c r="FE1653" s="54"/>
      <c r="FF1653" s="54"/>
      <c r="FG1653" s="54"/>
      <c r="FH1653" s="54"/>
      <c r="FI1653" s="54"/>
      <c r="FJ1653" s="54"/>
      <c r="FK1653" s="54"/>
      <c r="FL1653" s="54"/>
      <c r="FM1653" s="54"/>
      <c r="FN1653" s="54"/>
      <c r="FO1653" s="54"/>
      <c r="FP1653" s="54"/>
      <c r="FQ1653" s="54"/>
      <c r="FR1653" s="54"/>
      <c r="FS1653" s="54"/>
      <c r="FT1653" s="54"/>
      <c r="FU1653" s="54"/>
      <c r="FV1653" s="54"/>
      <c r="FW1653" s="54"/>
      <c r="FX1653" s="54"/>
      <c r="FY1653" s="54"/>
      <c r="FZ1653" s="54"/>
      <c r="GA1653" s="54"/>
      <c r="GB1653" s="54"/>
      <c r="GC1653" s="54"/>
      <c r="GD1653" s="54"/>
      <c r="GE1653" s="54"/>
      <c r="GF1653" s="54"/>
      <c r="GG1653" s="54"/>
      <c r="GH1653" s="54"/>
      <c r="GI1653" s="54"/>
      <c r="GJ1653" s="54"/>
      <c r="GK1653" s="54"/>
      <c r="GL1653" s="54"/>
      <c r="GM1653" s="54"/>
      <c r="GN1653" s="54"/>
      <c r="GO1653" s="54"/>
      <c r="GP1653" s="54"/>
      <c r="GQ1653" s="54"/>
      <c r="GR1653" s="54"/>
      <c r="GS1653" s="54"/>
      <c r="GT1653" s="54"/>
      <c r="GU1653" s="54"/>
      <c r="GV1653" s="54"/>
      <c r="GW1653" s="54"/>
      <c r="GX1653" s="54"/>
      <c r="GY1653" s="54"/>
      <c r="GZ1653" s="54"/>
      <c r="HA1653" s="54"/>
      <c r="HB1653" s="54"/>
      <c r="HC1653" s="54"/>
      <c r="HD1653" s="54"/>
      <c r="HE1653" s="54"/>
      <c r="HF1653" s="54"/>
      <c r="HG1653" s="54"/>
      <c r="HH1653" s="54"/>
      <c r="HI1653" s="54"/>
      <c r="HJ1653" s="54"/>
      <c r="HK1653" s="54"/>
      <c r="HL1653" s="54"/>
      <c r="HM1653" s="54"/>
      <c r="HN1653" s="54"/>
      <c r="HO1653" s="54"/>
      <c r="HP1653" s="54"/>
      <c r="HQ1653" s="54"/>
      <c r="HR1653" s="54"/>
      <c r="HS1653" s="54"/>
      <c r="HT1653" s="54"/>
      <c r="HU1653" s="54"/>
      <c r="HV1653" s="54"/>
      <c r="HW1653" s="54"/>
      <c r="HX1653" s="54"/>
      <c r="HY1653" s="54"/>
      <c r="HZ1653" s="54"/>
      <c r="IA1653" s="54"/>
      <c r="IB1653" s="54"/>
      <c r="IC1653" s="54"/>
      <c r="ID1653" s="54"/>
      <c r="IE1653" s="54"/>
      <c r="IF1653" s="54"/>
      <c r="IG1653" s="54"/>
      <c r="IH1653" s="54"/>
      <c r="II1653" s="54"/>
      <c r="IJ1653" s="54"/>
      <c r="IK1653" s="54"/>
      <c r="IL1653" s="54"/>
      <c r="IM1653" s="54"/>
      <c r="IN1653" s="54"/>
      <c r="IO1653" s="54"/>
      <c r="IP1653" s="54"/>
      <c r="IQ1653" s="54"/>
      <c r="IR1653" s="54"/>
      <c r="IS1653" s="54"/>
      <c r="IT1653" s="54"/>
      <c r="IU1653" s="54"/>
      <c r="IV1653" s="54"/>
      <c r="IW1653" s="54"/>
      <c r="IX1653" s="54"/>
      <c r="IY1653" s="54"/>
      <c r="IZ1653" s="54"/>
      <c r="JA1653" s="16"/>
      <c r="JB1653" s="16"/>
      <c r="JC1653" s="16"/>
      <c r="JD1653" s="16"/>
    </row>
    <row r="1654" spans="1:264" s="6" customFormat="1" x14ac:dyDescent="0.25">
      <c r="A1654" s="55">
        <v>1650</v>
      </c>
      <c r="B1654" s="56">
        <f>ESTUDIANTES!B1654</f>
        <v>0</v>
      </c>
      <c r="C1654" s="56">
        <f>ESTUDIANTES!C1654</f>
        <v>0</v>
      </c>
      <c r="D1654" s="97">
        <f>ESTUDIANTES!D1654</f>
        <v>0</v>
      </c>
      <c r="E1654" s="97"/>
      <c r="F1654" s="97"/>
      <c r="G1654" s="97"/>
      <c r="H1654" s="57">
        <f>ESTUDIANTES!H1654</f>
        <v>0</v>
      </c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  <c r="AL1654" s="54"/>
      <c r="AM1654" s="54"/>
      <c r="AN1654" s="54"/>
      <c r="AO1654" s="54"/>
      <c r="AP1654" s="54"/>
      <c r="AQ1654" s="54"/>
      <c r="AR1654" s="54"/>
      <c r="AS1654" s="54"/>
      <c r="AT1654" s="54"/>
      <c r="AU1654" s="54"/>
      <c r="AV1654" s="54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  <c r="BK1654" s="54"/>
      <c r="BL1654" s="54"/>
      <c r="BM1654" s="54"/>
      <c r="BN1654" s="54"/>
      <c r="BO1654" s="54"/>
      <c r="BP1654" s="54"/>
      <c r="BQ1654" s="54"/>
      <c r="BR1654" s="54"/>
      <c r="BS1654" s="54"/>
      <c r="BT1654" s="54"/>
      <c r="BU1654" s="54"/>
      <c r="BV1654" s="54"/>
      <c r="BW1654" s="54"/>
      <c r="BX1654" s="54"/>
      <c r="BY1654" s="54"/>
      <c r="BZ1654" s="54"/>
      <c r="CA1654" s="54"/>
      <c r="CB1654" s="54"/>
      <c r="CC1654" s="54"/>
      <c r="CD1654" s="54"/>
      <c r="CE1654" s="54"/>
      <c r="CF1654" s="54"/>
      <c r="CG1654" s="54"/>
      <c r="CH1654" s="54"/>
      <c r="CI1654" s="54"/>
      <c r="CJ1654" s="54"/>
      <c r="CK1654" s="54"/>
      <c r="CL1654" s="54"/>
      <c r="CM1654" s="54"/>
      <c r="CN1654" s="54"/>
      <c r="CO1654" s="54"/>
      <c r="CP1654" s="54"/>
      <c r="CQ1654" s="54"/>
      <c r="CR1654" s="54"/>
      <c r="CS1654" s="54"/>
      <c r="CT1654" s="54"/>
      <c r="CU1654" s="54"/>
      <c r="CV1654" s="54"/>
      <c r="CW1654" s="54"/>
      <c r="CX1654" s="54"/>
      <c r="CY1654" s="54"/>
      <c r="CZ1654" s="54"/>
      <c r="DA1654" s="54"/>
      <c r="DB1654" s="54"/>
      <c r="DC1654" s="54"/>
      <c r="DD1654" s="54"/>
      <c r="DE1654" s="54"/>
      <c r="DF1654" s="54"/>
      <c r="DG1654" s="54"/>
      <c r="DH1654" s="54"/>
      <c r="DI1654" s="54"/>
      <c r="DJ1654" s="54"/>
      <c r="DK1654" s="54"/>
      <c r="DL1654" s="54"/>
      <c r="DM1654" s="54"/>
      <c r="DN1654" s="54"/>
      <c r="DO1654" s="54"/>
      <c r="DP1654" s="54"/>
      <c r="DQ1654" s="54"/>
      <c r="DR1654" s="54"/>
      <c r="DS1654" s="54"/>
      <c r="DT1654" s="54"/>
      <c r="DU1654" s="54"/>
      <c r="DV1654" s="54"/>
      <c r="DW1654" s="54"/>
      <c r="DX1654" s="54"/>
      <c r="DY1654" s="54"/>
      <c r="DZ1654" s="54"/>
      <c r="EA1654" s="54"/>
      <c r="EB1654" s="54"/>
      <c r="EC1654" s="54"/>
      <c r="ED1654" s="54"/>
      <c r="EE1654" s="54"/>
      <c r="EF1654" s="54"/>
      <c r="EG1654" s="54"/>
      <c r="EH1654" s="54"/>
      <c r="EI1654" s="54"/>
      <c r="EJ1654" s="54"/>
      <c r="EK1654" s="54"/>
      <c r="EL1654" s="54"/>
      <c r="EM1654" s="54"/>
      <c r="EN1654" s="54"/>
      <c r="EO1654" s="54"/>
      <c r="EP1654" s="54"/>
      <c r="EQ1654" s="54"/>
      <c r="ER1654" s="54"/>
      <c r="ES1654" s="54"/>
      <c r="ET1654" s="54"/>
      <c r="EU1654" s="54"/>
      <c r="EV1654" s="54"/>
      <c r="EW1654" s="54"/>
      <c r="EX1654" s="54"/>
      <c r="EY1654" s="54"/>
      <c r="EZ1654" s="54"/>
      <c r="FA1654" s="54"/>
      <c r="FB1654" s="54"/>
      <c r="FC1654" s="54"/>
      <c r="FD1654" s="54"/>
      <c r="FE1654" s="54"/>
      <c r="FF1654" s="54"/>
      <c r="FG1654" s="54"/>
      <c r="FH1654" s="54"/>
      <c r="FI1654" s="54"/>
      <c r="FJ1654" s="54"/>
      <c r="FK1654" s="54"/>
      <c r="FL1654" s="54"/>
      <c r="FM1654" s="54"/>
      <c r="FN1654" s="54"/>
      <c r="FO1654" s="54"/>
      <c r="FP1654" s="54"/>
      <c r="FQ1654" s="54"/>
      <c r="FR1654" s="54"/>
      <c r="FS1654" s="54"/>
      <c r="FT1654" s="54"/>
      <c r="FU1654" s="54"/>
      <c r="FV1654" s="54"/>
      <c r="FW1654" s="54"/>
      <c r="FX1654" s="54"/>
      <c r="FY1654" s="54"/>
      <c r="FZ1654" s="54"/>
      <c r="GA1654" s="54"/>
      <c r="GB1654" s="54"/>
      <c r="GC1654" s="54"/>
      <c r="GD1654" s="54"/>
      <c r="GE1654" s="54"/>
      <c r="GF1654" s="54"/>
      <c r="GG1654" s="54"/>
      <c r="GH1654" s="54"/>
      <c r="GI1654" s="54"/>
      <c r="GJ1654" s="54"/>
      <c r="GK1654" s="54"/>
      <c r="GL1654" s="54"/>
      <c r="GM1654" s="54"/>
      <c r="GN1654" s="54"/>
      <c r="GO1654" s="54"/>
      <c r="GP1654" s="54"/>
      <c r="GQ1654" s="54"/>
      <c r="GR1654" s="54"/>
      <c r="GS1654" s="54"/>
      <c r="GT1654" s="54"/>
      <c r="GU1654" s="54"/>
      <c r="GV1654" s="54"/>
      <c r="GW1654" s="54"/>
      <c r="GX1654" s="54"/>
      <c r="GY1654" s="54"/>
      <c r="GZ1654" s="54"/>
      <c r="HA1654" s="54"/>
      <c r="HB1654" s="54"/>
      <c r="HC1654" s="54"/>
      <c r="HD1654" s="54"/>
      <c r="HE1654" s="54"/>
      <c r="HF1654" s="54"/>
      <c r="HG1654" s="54"/>
      <c r="HH1654" s="54"/>
      <c r="HI1654" s="54"/>
      <c r="HJ1654" s="54"/>
      <c r="HK1654" s="54"/>
      <c r="HL1654" s="54"/>
      <c r="HM1654" s="54"/>
      <c r="HN1654" s="54"/>
      <c r="HO1654" s="54"/>
      <c r="HP1654" s="54"/>
      <c r="HQ1654" s="54"/>
      <c r="HR1654" s="54"/>
      <c r="HS1654" s="54"/>
      <c r="HT1654" s="54"/>
      <c r="HU1654" s="54"/>
      <c r="HV1654" s="54"/>
      <c r="HW1654" s="54"/>
      <c r="HX1654" s="54"/>
      <c r="HY1654" s="54"/>
      <c r="HZ1654" s="54"/>
      <c r="IA1654" s="54"/>
      <c r="IB1654" s="54"/>
      <c r="IC1654" s="54"/>
      <c r="ID1654" s="54"/>
      <c r="IE1654" s="54"/>
      <c r="IF1654" s="54"/>
      <c r="IG1654" s="54"/>
      <c r="IH1654" s="54"/>
      <c r="II1654" s="54"/>
      <c r="IJ1654" s="54"/>
      <c r="IK1654" s="54"/>
      <c r="IL1654" s="54"/>
      <c r="IM1654" s="54"/>
      <c r="IN1654" s="54"/>
      <c r="IO1654" s="54"/>
      <c r="IP1654" s="54"/>
      <c r="IQ1654" s="54"/>
      <c r="IR1654" s="54"/>
      <c r="IS1654" s="54"/>
      <c r="IT1654" s="54"/>
      <c r="IU1654" s="54"/>
      <c r="IV1654" s="54"/>
      <c r="IW1654" s="54"/>
      <c r="IX1654" s="54"/>
      <c r="IY1654" s="54"/>
      <c r="IZ1654" s="54"/>
      <c r="JA1654" s="16"/>
      <c r="JB1654" s="16"/>
      <c r="JC1654" s="16"/>
      <c r="JD1654" s="16"/>
    </row>
    <row r="1655" spans="1:264" s="6" customFormat="1" x14ac:dyDescent="0.25">
      <c r="A1655" s="55">
        <v>1651</v>
      </c>
      <c r="B1655" s="56">
        <f>ESTUDIANTES!B1655</f>
        <v>0</v>
      </c>
      <c r="C1655" s="56">
        <f>ESTUDIANTES!C1655</f>
        <v>0</v>
      </c>
      <c r="D1655" s="97">
        <f>ESTUDIANTES!D1655</f>
        <v>0</v>
      </c>
      <c r="E1655" s="97"/>
      <c r="F1655" s="97"/>
      <c r="G1655" s="97"/>
      <c r="H1655" s="57">
        <f>ESTUDIANTES!H1655</f>
        <v>0</v>
      </c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  <c r="AL1655" s="54"/>
      <c r="AM1655" s="54"/>
      <c r="AN1655" s="54"/>
      <c r="AO1655" s="54"/>
      <c r="AP1655" s="54"/>
      <c r="AQ1655" s="54"/>
      <c r="AR1655" s="54"/>
      <c r="AS1655" s="54"/>
      <c r="AT1655" s="54"/>
      <c r="AU1655" s="54"/>
      <c r="AV1655" s="54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  <c r="BK1655" s="54"/>
      <c r="BL1655" s="54"/>
      <c r="BM1655" s="54"/>
      <c r="BN1655" s="54"/>
      <c r="BO1655" s="54"/>
      <c r="BP1655" s="54"/>
      <c r="BQ1655" s="54"/>
      <c r="BR1655" s="54"/>
      <c r="BS1655" s="54"/>
      <c r="BT1655" s="54"/>
      <c r="BU1655" s="54"/>
      <c r="BV1655" s="54"/>
      <c r="BW1655" s="54"/>
      <c r="BX1655" s="54"/>
      <c r="BY1655" s="54"/>
      <c r="BZ1655" s="54"/>
      <c r="CA1655" s="54"/>
      <c r="CB1655" s="54"/>
      <c r="CC1655" s="54"/>
      <c r="CD1655" s="54"/>
      <c r="CE1655" s="54"/>
      <c r="CF1655" s="54"/>
      <c r="CG1655" s="54"/>
      <c r="CH1655" s="54"/>
      <c r="CI1655" s="54"/>
      <c r="CJ1655" s="54"/>
      <c r="CK1655" s="54"/>
      <c r="CL1655" s="54"/>
      <c r="CM1655" s="54"/>
      <c r="CN1655" s="54"/>
      <c r="CO1655" s="54"/>
      <c r="CP1655" s="54"/>
      <c r="CQ1655" s="54"/>
      <c r="CR1655" s="54"/>
      <c r="CS1655" s="54"/>
      <c r="CT1655" s="54"/>
      <c r="CU1655" s="54"/>
      <c r="CV1655" s="54"/>
      <c r="CW1655" s="54"/>
      <c r="CX1655" s="54"/>
      <c r="CY1655" s="54"/>
      <c r="CZ1655" s="54"/>
      <c r="DA1655" s="54"/>
      <c r="DB1655" s="54"/>
      <c r="DC1655" s="54"/>
      <c r="DD1655" s="54"/>
      <c r="DE1655" s="54"/>
      <c r="DF1655" s="54"/>
      <c r="DG1655" s="54"/>
      <c r="DH1655" s="54"/>
      <c r="DI1655" s="54"/>
      <c r="DJ1655" s="54"/>
      <c r="DK1655" s="54"/>
      <c r="DL1655" s="54"/>
      <c r="DM1655" s="54"/>
      <c r="DN1655" s="54"/>
      <c r="DO1655" s="54"/>
      <c r="DP1655" s="54"/>
      <c r="DQ1655" s="54"/>
      <c r="DR1655" s="54"/>
      <c r="DS1655" s="54"/>
      <c r="DT1655" s="54"/>
      <c r="DU1655" s="54"/>
      <c r="DV1655" s="54"/>
      <c r="DW1655" s="54"/>
      <c r="DX1655" s="54"/>
      <c r="DY1655" s="54"/>
      <c r="DZ1655" s="54"/>
      <c r="EA1655" s="54"/>
      <c r="EB1655" s="54"/>
      <c r="EC1655" s="54"/>
      <c r="ED1655" s="54"/>
      <c r="EE1655" s="54"/>
      <c r="EF1655" s="54"/>
      <c r="EG1655" s="54"/>
      <c r="EH1655" s="54"/>
      <c r="EI1655" s="54"/>
      <c r="EJ1655" s="54"/>
      <c r="EK1655" s="54"/>
      <c r="EL1655" s="54"/>
      <c r="EM1655" s="54"/>
      <c r="EN1655" s="54"/>
      <c r="EO1655" s="54"/>
      <c r="EP1655" s="54"/>
      <c r="EQ1655" s="54"/>
      <c r="ER1655" s="54"/>
      <c r="ES1655" s="54"/>
      <c r="ET1655" s="54"/>
      <c r="EU1655" s="54"/>
      <c r="EV1655" s="54"/>
      <c r="EW1655" s="54"/>
      <c r="EX1655" s="54"/>
      <c r="EY1655" s="54"/>
      <c r="EZ1655" s="54"/>
      <c r="FA1655" s="54"/>
      <c r="FB1655" s="54"/>
      <c r="FC1655" s="54"/>
      <c r="FD1655" s="54"/>
      <c r="FE1655" s="54"/>
      <c r="FF1655" s="54"/>
      <c r="FG1655" s="54"/>
      <c r="FH1655" s="54"/>
      <c r="FI1655" s="54"/>
      <c r="FJ1655" s="54"/>
      <c r="FK1655" s="54"/>
      <c r="FL1655" s="54"/>
      <c r="FM1655" s="54"/>
      <c r="FN1655" s="54"/>
      <c r="FO1655" s="54"/>
      <c r="FP1655" s="54"/>
      <c r="FQ1655" s="54"/>
      <c r="FR1655" s="54"/>
      <c r="FS1655" s="54"/>
      <c r="FT1655" s="54"/>
      <c r="FU1655" s="54"/>
      <c r="FV1655" s="54"/>
      <c r="FW1655" s="54"/>
      <c r="FX1655" s="54"/>
      <c r="FY1655" s="54"/>
      <c r="FZ1655" s="54"/>
      <c r="GA1655" s="54"/>
      <c r="GB1655" s="54"/>
      <c r="GC1655" s="54"/>
      <c r="GD1655" s="54"/>
      <c r="GE1655" s="54"/>
      <c r="GF1655" s="54"/>
      <c r="GG1655" s="54"/>
      <c r="GH1655" s="54"/>
      <c r="GI1655" s="54"/>
      <c r="GJ1655" s="54"/>
      <c r="GK1655" s="54"/>
      <c r="GL1655" s="54"/>
      <c r="GM1655" s="54"/>
      <c r="GN1655" s="54"/>
      <c r="GO1655" s="54"/>
      <c r="GP1655" s="54"/>
      <c r="GQ1655" s="54"/>
      <c r="GR1655" s="54"/>
      <c r="GS1655" s="54"/>
      <c r="GT1655" s="54"/>
      <c r="GU1655" s="54"/>
      <c r="GV1655" s="54"/>
      <c r="GW1655" s="54"/>
      <c r="GX1655" s="54"/>
      <c r="GY1655" s="54"/>
      <c r="GZ1655" s="54"/>
      <c r="HA1655" s="54"/>
      <c r="HB1655" s="54"/>
      <c r="HC1655" s="54"/>
      <c r="HD1655" s="54"/>
      <c r="HE1655" s="54"/>
      <c r="HF1655" s="54"/>
      <c r="HG1655" s="54"/>
      <c r="HH1655" s="54"/>
      <c r="HI1655" s="54"/>
      <c r="HJ1655" s="54"/>
      <c r="HK1655" s="54"/>
      <c r="HL1655" s="54"/>
      <c r="HM1655" s="54"/>
      <c r="HN1655" s="54"/>
      <c r="HO1655" s="54"/>
      <c r="HP1655" s="54"/>
      <c r="HQ1655" s="54"/>
      <c r="HR1655" s="54"/>
      <c r="HS1655" s="54"/>
      <c r="HT1655" s="54"/>
      <c r="HU1655" s="54"/>
      <c r="HV1655" s="54"/>
      <c r="HW1655" s="54"/>
      <c r="HX1655" s="54"/>
      <c r="HY1655" s="54"/>
      <c r="HZ1655" s="54"/>
      <c r="IA1655" s="54"/>
      <c r="IB1655" s="54"/>
      <c r="IC1655" s="54"/>
      <c r="ID1655" s="54"/>
      <c r="IE1655" s="54"/>
      <c r="IF1655" s="54"/>
      <c r="IG1655" s="54"/>
      <c r="IH1655" s="54"/>
      <c r="II1655" s="54"/>
      <c r="IJ1655" s="54"/>
      <c r="IK1655" s="54"/>
      <c r="IL1655" s="54"/>
      <c r="IM1655" s="54"/>
      <c r="IN1655" s="54"/>
      <c r="IO1655" s="54"/>
      <c r="IP1655" s="54"/>
      <c r="IQ1655" s="54"/>
      <c r="IR1655" s="54"/>
      <c r="IS1655" s="54"/>
      <c r="IT1655" s="54"/>
      <c r="IU1655" s="54"/>
      <c r="IV1655" s="54"/>
      <c r="IW1655" s="54"/>
      <c r="IX1655" s="54"/>
      <c r="IY1655" s="54"/>
      <c r="IZ1655" s="54"/>
      <c r="JA1655" s="16"/>
      <c r="JB1655" s="16"/>
      <c r="JC1655" s="16"/>
      <c r="JD1655" s="16"/>
    </row>
    <row r="1656" spans="1:264" s="6" customFormat="1" x14ac:dyDescent="0.25">
      <c r="A1656" s="55">
        <v>1652</v>
      </c>
      <c r="B1656" s="56">
        <f>ESTUDIANTES!B1656</f>
        <v>0</v>
      </c>
      <c r="C1656" s="56">
        <f>ESTUDIANTES!C1656</f>
        <v>0</v>
      </c>
      <c r="D1656" s="97">
        <f>ESTUDIANTES!D1656</f>
        <v>0</v>
      </c>
      <c r="E1656" s="97"/>
      <c r="F1656" s="97"/>
      <c r="G1656" s="97"/>
      <c r="H1656" s="57">
        <f>ESTUDIANTES!H1656</f>
        <v>0</v>
      </c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  <c r="AL1656" s="54"/>
      <c r="AM1656" s="54"/>
      <c r="AN1656" s="54"/>
      <c r="AO1656" s="54"/>
      <c r="AP1656" s="54"/>
      <c r="AQ1656" s="54"/>
      <c r="AR1656" s="54"/>
      <c r="AS1656" s="54"/>
      <c r="AT1656" s="54"/>
      <c r="AU1656" s="54"/>
      <c r="AV1656" s="54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  <c r="BK1656" s="54"/>
      <c r="BL1656" s="54"/>
      <c r="BM1656" s="54"/>
      <c r="BN1656" s="54"/>
      <c r="BO1656" s="54"/>
      <c r="BP1656" s="54"/>
      <c r="BQ1656" s="54"/>
      <c r="BR1656" s="54"/>
      <c r="BS1656" s="54"/>
      <c r="BT1656" s="54"/>
      <c r="BU1656" s="54"/>
      <c r="BV1656" s="54"/>
      <c r="BW1656" s="54"/>
      <c r="BX1656" s="54"/>
      <c r="BY1656" s="54"/>
      <c r="BZ1656" s="54"/>
      <c r="CA1656" s="54"/>
      <c r="CB1656" s="54"/>
      <c r="CC1656" s="54"/>
      <c r="CD1656" s="54"/>
      <c r="CE1656" s="54"/>
      <c r="CF1656" s="54"/>
      <c r="CG1656" s="54"/>
      <c r="CH1656" s="54"/>
      <c r="CI1656" s="54"/>
      <c r="CJ1656" s="54"/>
      <c r="CK1656" s="54"/>
      <c r="CL1656" s="54"/>
      <c r="CM1656" s="54"/>
      <c r="CN1656" s="54"/>
      <c r="CO1656" s="54"/>
      <c r="CP1656" s="54"/>
      <c r="CQ1656" s="54"/>
      <c r="CR1656" s="54"/>
      <c r="CS1656" s="54"/>
      <c r="CT1656" s="54"/>
      <c r="CU1656" s="54"/>
      <c r="CV1656" s="54"/>
      <c r="CW1656" s="54"/>
      <c r="CX1656" s="54"/>
      <c r="CY1656" s="54"/>
      <c r="CZ1656" s="54"/>
      <c r="DA1656" s="54"/>
      <c r="DB1656" s="54"/>
      <c r="DC1656" s="54"/>
      <c r="DD1656" s="54"/>
      <c r="DE1656" s="54"/>
      <c r="DF1656" s="54"/>
      <c r="DG1656" s="54"/>
      <c r="DH1656" s="54"/>
      <c r="DI1656" s="54"/>
      <c r="DJ1656" s="54"/>
      <c r="DK1656" s="54"/>
      <c r="DL1656" s="54"/>
      <c r="DM1656" s="54"/>
      <c r="DN1656" s="54"/>
      <c r="DO1656" s="54"/>
      <c r="DP1656" s="54"/>
      <c r="DQ1656" s="54"/>
      <c r="DR1656" s="54"/>
      <c r="DS1656" s="54"/>
      <c r="DT1656" s="54"/>
      <c r="DU1656" s="54"/>
      <c r="DV1656" s="54"/>
      <c r="DW1656" s="54"/>
      <c r="DX1656" s="54"/>
      <c r="DY1656" s="54"/>
      <c r="DZ1656" s="54"/>
      <c r="EA1656" s="54"/>
      <c r="EB1656" s="54"/>
      <c r="EC1656" s="54"/>
      <c r="ED1656" s="54"/>
      <c r="EE1656" s="54"/>
      <c r="EF1656" s="54"/>
      <c r="EG1656" s="54"/>
      <c r="EH1656" s="54"/>
      <c r="EI1656" s="54"/>
      <c r="EJ1656" s="54"/>
      <c r="EK1656" s="54"/>
      <c r="EL1656" s="54"/>
      <c r="EM1656" s="54"/>
      <c r="EN1656" s="54"/>
      <c r="EO1656" s="54"/>
      <c r="EP1656" s="54"/>
      <c r="EQ1656" s="54"/>
      <c r="ER1656" s="54"/>
      <c r="ES1656" s="54"/>
      <c r="ET1656" s="54"/>
      <c r="EU1656" s="54"/>
      <c r="EV1656" s="54"/>
      <c r="EW1656" s="54"/>
      <c r="EX1656" s="54"/>
      <c r="EY1656" s="54"/>
      <c r="EZ1656" s="54"/>
      <c r="FA1656" s="54"/>
      <c r="FB1656" s="54"/>
      <c r="FC1656" s="54"/>
      <c r="FD1656" s="54"/>
      <c r="FE1656" s="54"/>
      <c r="FF1656" s="54"/>
      <c r="FG1656" s="54"/>
      <c r="FH1656" s="54"/>
      <c r="FI1656" s="54"/>
      <c r="FJ1656" s="54"/>
      <c r="FK1656" s="54"/>
      <c r="FL1656" s="54"/>
      <c r="FM1656" s="54"/>
      <c r="FN1656" s="54"/>
      <c r="FO1656" s="54"/>
      <c r="FP1656" s="54"/>
      <c r="FQ1656" s="54"/>
      <c r="FR1656" s="54"/>
      <c r="FS1656" s="54"/>
      <c r="FT1656" s="54"/>
      <c r="FU1656" s="54"/>
      <c r="FV1656" s="54"/>
      <c r="FW1656" s="54"/>
      <c r="FX1656" s="54"/>
      <c r="FY1656" s="54"/>
      <c r="FZ1656" s="54"/>
      <c r="GA1656" s="54"/>
      <c r="GB1656" s="54"/>
      <c r="GC1656" s="54"/>
      <c r="GD1656" s="54"/>
      <c r="GE1656" s="54"/>
      <c r="GF1656" s="54"/>
      <c r="GG1656" s="54"/>
      <c r="GH1656" s="54"/>
      <c r="GI1656" s="54"/>
      <c r="GJ1656" s="54"/>
      <c r="GK1656" s="54"/>
      <c r="GL1656" s="54"/>
      <c r="GM1656" s="54"/>
      <c r="GN1656" s="54"/>
      <c r="GO1656" s="54"/>
      <c r="GP1656" s="54"/>
      <c r="GQ1656" s="54"/>
      <c r="GR1656" s="54"/>
      <c r="GS1656" s="54"/>
      <c r="GT1656" s="54"/>
      <c r="GU1656" s="54"/>
      <c r="GV1656" s="54"/>
      <c r="GW1656" s="54"/>
      <c r="GX1656" s="54"/>
      <c r="GY1656" s="54"/>
      <c r="GZ1656" s="54"/>
      <c r="HA1656" s="54"/>
      <c r="HB1656" s="54"/>
      <c r="HC1656" s="54"/>
      <c r="HD1656" s="54"/>
      <c r="HE1656" s="54"/>
      <c r="HF1656" s="54"/>
      <c r="HG1656" s="54"/>
      <c r="HH1656" s="54"/>
      <c r="HI1656" s="54"/>
      <c r="HJ1656" s="54"/>
      <c r="HK1656" s="54"/>
      <c r="HL1656" s="54"/>
      <c r="HM1656" s="54"/>
      <c r="HN1656" s="54"/>
      <c r="HO1656" s="54"/>
      <c r="HP1656" s="54"/>
      <c r="HQ1656" s="54"/>
      <c r="HR1656" s="54"/>
      <c r="HS1656" s="54"/>
      <c r="HT1656" s="54"/>
      <c r="HU1656" s="54"/>
      <c r="HV1656" s="54"/>
      <c r="HW1656" s="54"/>
      <c r="HX1656" s="54"/>
      <c r="HY1656" s="54"/>
      <c r="HZ1656" s="54"/>
      <c r="IA1656" s="54"/>
      <c r="IB1656" s="54"/>
      <c r="IC1656" s="54"/>
      <c r="ID1656" s="54"/>
      <c r="IE1656" s="54"/>
      <c r="IF1656" s="54"/>
      <c r="IG1656" s="54"/>
      <c r="IH1656" s="54"/>
      <c r="II1656" s="54"/>
      <c r="IJ1656" s="54"/>
      <c r="IK1656" s="54"/>
      <c r="IL1656" s="54"/>
      <c r="IM1656" s="54"/>
      <c r="IN1656" s="54"/>
      <c r="IO1656" s="54"/>
      <c r="IP1656" s="54"/>
      <c r="IQ1656" s="54"/>
      <c r="IR1656" s="54"/>
      <c r="IS1656" s="54"/>
      <c r="IT1656" s="54"/>
      <c r="IU1656" s="54"/>
      <c r="IV1656" s="54"/>
      <c r="IW1656" s="54"/>
      <c r="IX1656" s="54"/>
      <c r="IY1656" s="54"/>
      <c r="IZ1656" s="54"/>
      <c r="JA1656" s="16"/>
      <c r="JB1656" s="16"/>
      <c r="JC1656" s="16"/>
      <c r="JD1656" s="16"/>
    </row>
    <row r="1657" spans="1:264" s="6" customFormat="1" x14ac:dyDescent="0.25">
      <c r="A1657" s="55">
        <v>1653</v>
      </c>
      <c r="B1657" s="56">
        <f>ESTUDIANTES!B1657</f>
        <v>0</v>
      </c>
      <c r="C1657" s="56">
        <f>ESTUDIANTES!C1657</f>
        <v>0</v>
      </c>
      <c r="D1657" s="97">
        <f>ESTUDIANTES!D1657</f>
        <v>0</v>
      </c>
      <c r="E1657" s="97"/>
      <c r="F1657" s="97"/>
      <c r="G1657" s="97"/>
      <c r="H1657" s="57">
        <f>ESTUDIANTES!H1657</f>
        <v>0</v>
      </c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  <c r="AL1657" s="54"/>
      <c r="AM1657" s="54"/>
      <c r="AN1657" s="54"/>
      <c r="AO1657" s="54"/>
      <c r="AP1657" s="54"/>
      <c r="AQ1657" s="54"/>
      <c r="AR1657" s="54"/>
      <c r="AS1657" s="54"/>
      <c r="AT1657" s="54"/>
      <c r="AU1657" s="54"/>
      <c r="AV1657" s="54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  <c r="BM1657" s="54"/>
      <c r="BN1657" s="54"/>
      <c r="BO1657" s="54"/>
      <c r="BP1657" s="54"/>
      <c r="BQ1657" s="54"/>
      <c r="BR1657" s="54"/>
      <c r="BS1657" s="54"/>
      <c r="BT1657" s="54"/>
      <c r="BU1657" s="54"/>
      <c r="BV1657" s="54"/>
      <c r="BW1657" s="54"/>
      <c r="BX1657" s="54"/>
      <c r="BY1657" s="54"/>
      <c r="BZ1657" s="54"/>
      <c r="CA1657" s="54"/>
      <c r="CB1657" s="54"/>
      <c r="CC1657" s="54"/>
      <c r="CD1657" s="54"/>
      <c r="CE1657" s="54"/>
      <c r="CF1657" s="54"/>
      <c r="CG1657" s="54"/>
      <c r="CH1657" s="54"/>
      <c r="CI1657" s="54"/>
      <c r="CJ1657" s="54"/>
      <c r="CK1657" s="54"/>
      <c r="CL1657" s="54"/>
      <c r="CM1657" s="54"/>
      <c r="CN1657" s="54"/>
      <c r="CO1657" s="54"/>
      <c r="CP1657" s="54"/>
      <c r="CQ1657" s="54"/>
      <c r="CR1657" s="54"/>
      <c r="CS1657" s="54"/>
      <c r="CT1657" s="54"/>
      <c r="CU1657" s="54"/>
      <c r="CV1657" s="54"/>
      <c r="CW1657" s="54"/>
      <c r="CX1657" s="54"/>
      <c r="CY1657" s="54"/>
      <c r="CZ1657" s="54"/>
      <c r="DA1657" s="54"/>
      <c r="DB1657" s="54"/>
      <c r="DC1657" s="54"/>
      <c r="DD1657" s="54"/>
      <c r="DE1657" s="54"/>
      <c r="DF1657" s="54"/>
      <c r="DG1657" s="54"/>
      <c r="DH1657" s="54"/>
      <c r="DI1657" s="54"/>
      <c r="DJ1657" s="54"/>
      <c r="DK1657" s="54"/>
      <c r="DL1657" s="54"/>
      <c r="DM1657" s="54"/>
      <c r="DN1657" s="54"/>
      <c r="DO1657" s="54"/>
      <c r="DP1657" s="54"/>
      <c r="DQ1657" s="54"/>
      <c r="DR1657" s="54"/>
      <c r="DS1657" s="54"/>
      <c r="DT1657" s="54"/>
      <c r="DU1657" s="54"/>
      <c r="DV1657" s="54"/>
      <c r="DW1657" s="54"/>
      <c r="DX1657" s="54"/>
      <c r="DY1657" s="54"/>
      <c r="DZ1657" s="54"/>
      <c r="EA1657" s="54"/>
      <c r="EB1657" s="54"/>
      <c r="EC1657" s="54"/>
      <c r="ED1657" s="54"/>
      <c r="EE1657" s="54"/>
      <c r="EF1657" s="54"/>
      <c r="EG1657" s="54"/>
      <c r="EH1657" s="54"/>
      <c r="EI1657" s="54"/>
      <c r="EJ1657" s="54"/>
      <c r="EK1657" s="54"/>
      <c r="EL1657" s="54"/>
      <c r="EM1657" s="54"/>
      <c r="EN1657" s="54"/>
      <c r="EO1657" s="54"/>
      <c r="EP1657" s="54"/>
      <c r="EQ1657" s="54"/>
      <c r="ER1657" s="54"/>
      <c r="ES1657" s="54"/>
      <c r="ET1657" s="54"/>
      <c r="EU1657" s="54"/>
      <c r="EV1657" s="54"/>
      <c r="EW1657" s="54"/>
      <c r="EX1657" s="54"/>
      <c r="EY1657" s="54"/>
      <c r="EZ1657" s="54"/>
      <c r="FA1657" s="54"/>
      <c r="FB1657" s="54"/>
      <c r="FC1657" s="54"/>
      <c r="FD1657" s="54"/>
      <c r="FE1657" s="54"/>
      <c r="FF1657" s="54"/>
      <c r="FG1657" s="54"/>
      <c r="FH1657" s="54"/>
      <c r="FI1657" s="54"/>
      <c r="FJ1657" s="54"/>
      <c r="FK1657" s="54"/>
      <c r="FL1657" s="54"/>
      <c r="FM1657" s="54"/>
      <c r="FN1657" s="54"/>
      <c r="FO1657" s="54"/>
      <c r="FP1657" s="54"/>
      <c r="FQ1657" s="54"/>
      <c r="FR1657" s="54"/>
      <c r="FS1657" s="54"/>
      <c r="FT1657" s="54"/>
      <c r="FU1657" s="54"/>
      <c r="FV1657" s="54"/>
      <c r="FW1657" s="54"/>
      <c r="FX1657" s="54"/>
      <c r="FY1657" s="54"/>
      <c r="FZ1657" s="54"/>
      <c r="GA1657" s="54"/>
      <c r="GB1657" s="54"/>
      <c r="GC1657" s="54"/>
      <c r="GD1657" s="54"/>
      <c r="GE1657" s="54"/>
      <c r="GF1657" s="54"/>
      <c r="GG1657" s="54"/>
      <c r="GH1657" s="54"/>
      <c r="GI1657" s="54"/>
      <c r="GJ1657" s="54"/>
      <c r="GK1657" s="54"/>
      <c r="GL1657" s="54"/>
      <c r="GM1657" s="54"/>
      <c r="GN1657" s="54"/>
      <c r="GO1657" s="54"/>
      <c r="GP1657" s="54"/>
      <c r="GQ1657" s="54"/>
      <c r="GR1657" s="54"/>
      <c r="GS1657" s="54"/>
      <c r="GT1657" s="54"/>
      <c r="GU1657" s="54"/>
      <c r="GV1657" s="54"/>
      <c r="GW1657" s="54"/>
      <c r="GX1657" s="54"/>
      <c r="GY1657" s="54"/>
      <c r="GZ1657" s="54"/>
      <c r="HA1657" s="54"/>
      <c r="HB1657" s="54"/>
      <c r="HC1657" s="54"/>
      <c r="HD1657" s="54"/>
      <c r="HE1657" s="54"/>
      <c r="HF1657" s="54"/>
      <c r="HG1657" s="54"/>
      <c r="HH1657" s="54"/>
      <c r="HI1657" s="54"/>
      <c r="HJ1657" s="54"/>
      <c r="HK1657" s="54"/>
      <c r="HL1657" s="54"/>
      <c r="HM1657" s="54"/>
      <c r="HN1657" s="54"/>
      <c r="HO1657" s="54"/>
      <c r="HP1657" s="54"/>
      <c r="HQ1657" s="54"/>
      <c r="HR1657" s="54"/>
      <c r="HS1657" s="54"/>
      <c r="HT1657" s="54"/>
      <c r="HU1657" s="54"/>
      <c r="HV1657" s="54"/>
      <c r="HW1657" s="54"/>
      <c r="HX1657" s="54"/>
      <c r="HY1657" s="54"/>
      <c r="HZ1657" s="54"/>
      <c r="IA1657" s="54"/>
      <c r="IB1657" s="54"/>
      <c r="IC1657" s="54"/>
      <c r="ID1657" s="54"/>
      <c r="IE1657" s="54"/>
      <c r="IF1657" s="54"/>
      <c r="IG1657" s="54"/>
      <c r="IH1657" s="54"/>
      <c r="II1657" s="54"/>
      <c r="IJ1657" s="54"/>
      <c r="IK1657" s="54"/>
      <c r="IL1657" s="54"/>
      <c r="IM1657" s="54"/>
      <c r="IN1657" s="54"/>
      <c r="IO1657" s="54"/>
      <c r="IP1657" s="54"/>
      <c r="IQ1657" s="54"/>
      <c r="IR1657" s="54"/>
      <c r="IS1657" s="54"/>
      <c r="IT1657" s="54"/>
      <c r="IU1657" s="54"/>
      <c r="IV1657" s="54"/>
      <c r="IW1657" s="54"/>
      <c r="IX1657" s="54"/>
      <c r="IY1657" s="54"/>
      <c r="IZ1657" s="54"/>
      <c r="JA1657" s="16"/>
      <c r="JB1657" s="16"/>
      <c r="JC1657" s="16"/>
      <c r="JD1657" s="16"/>
    </row>
    <row r="1658" spans="1:264" s="6" customFormat="1" x14ac:dyDescent="0.25">
      <c r="A1658" s="55">
        <v>1654</v>
      </c>
      <c r="B1658" s="56">
        <f>ESTUDIANTES!B1658</f>
        <v>0</v>
      </c>
      <c r="C1658" s="56">
        <f>ESTUDIANTES!C1658</f>
        <v>0</v>
      </c>
      <c r="D1658" s="97">
        <f>ESTUDIANTES!D1658</f>
        <v>0</v>
      </c>
      <c r="E1658" s="97"/>
      <c r="F1658" s="97"/>
      <c r="G1658" s="97"/>
      <c r="H1658" s="57">
        <f>ESTUDIANTES!H1658</f>
        <v>0</v>
      </c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  <c r="T1658" s="54"/>
      <c r="U1658" s="54"/>
      <c r="V1658" s="54"/>
      <c r="W1658" s="54"/>
      <c r="X1658" s="54"/>
      <c r="Y1658" s="54"/>
      <c r="Z1658" s="54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  <c r="AL1658" s="54"/>
      <c r="AM1658" s="54"/>
      <c r="AN1658" s="54"/>
      <c r="AO1658" s="54"/>
      <c r="AP1658" s="54"/>
      <c r="AQ1658" s="54"/>
      <c r="AR1658" s="54"/>
      <c r="AS1658" s="54"/>
      <c r="AT1658" s="54"/>
      <c r="AU1658" s="54"/>
      <c r="AV1658" s="54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  <c r="BK1658" s="54"/>
      <c r="BL1658" s="54"/>
      <c r="BM1658" s="54"/>
      <c r="BN1658" s="54"/>
      <c r="BO1658" s="54"/>
      <c r="BP1658" s="54"/>
      <c r="BQ1658" s="54"/>
      <c r="BR1658" s="54"/>
      <c r="BS1658" s="54"/>
      <c r="BT1658" s="54"/>
      <c r="BU1658" s="54"/>
      <c r="BV1658" s="54"/>
      <c r="BW1658" s="54"/>
      <c r="BX1658" s="54"/>
      <c r="BY1658" s="54"/>
      <c r="BZ1658" s="54"/>
      <c r="CA1658" s="54"/>
      <c r="CB1658" s="54"/>
      <c r="CC1658" s="54"/>
      <c r="CD1658" s="54"/>
      <c r="CE1658" s="54"/>
      <c r="CF1658" s="54"/>
      <c r="CG1658" s="54"/>
      <c r="CH1658" s="54"/>
      <c r="CI1658" s="54"/>
      <c r="CJ1658" s="54"/>
      <c r="CK1658" s="54"/>
      <c r="CL1658" s="54"/>
      <c r="CM1658" s="54"/>
      <c r="CN1658" s="54"/>
      <c r="CO1658" s="54"/>
      <c r="CP1658" s="54"/>
      <c r="CQ1658" s="54"/>
      <c r="CR1658" s="54"/>
      <c r="CS1658" s="54"/>
      <c r="CT1658" s="54"/>
      <c r="CU1658" s="54"/>
      <c r="CV1658" s="54"/>
      <c r="CW1658" s="54"/>
      <c r="CX1658" s="54"/>
      <c r="CY1658" s="54"/>
      <c r="CZ1658" s="54"/>
      <c r="DA1658" s="54"/>
      <c r="DB1658" s="54"/>
      <c r="DC1658" s="54"/>
      <c r="DD1658" s="54"/>
      <c r="DE1658" s="54"/>
      <c r="DF1658" s="54"/>
      <c r="DG1658" s="54"/>
      <c r="DH1658" s="54"/>
      <c r="DI1658" s="54"/>
      <c r="DJ1658" s="54"/>
      <c r="DK1658" s="54"/>
      <c r="DL1658" s="54"/>
      <c r="DM1658" s="54"/>
      <c r="DN1658" s="54"/>
      <c r="DO1658" s="54"/>
      <c r="DP1658" s="54"/>
      <c r="DQ1658" s="54"/>
      <c r="DR1658" s="54"/>
      <c r="DS1658" s="54"/>
      <c r="DT1658" s="54"/>
      <c r="DU1658" s="54"/>
      <c r="DV1658" s="54"/>
      <c r="DW1658" s="54"/>
      <c r="DX1658" s="54"/>
      <c r="DY1658" s="54"/>
      <c r="DZ1658" s="54"/>
      <c r="EA1658" s="54"/>
      <c r="EB1658" s="54"/>
      <c r="EC1658" s="54"/>
      <c r="ED1658" s="54"/>
      <c r="EE1658" s="54"/>
      <c r="EF1658" s="54"/>
      <c r="EG1658" s="54"/>
      <c r="EH1658" s="54"/>
      <c r="EI1658" s="54"/>
      <c r="EJ1658" s="54"/>
      <c r="EK1658" s="54"/>
      <c r="EL1658" s="54"/>
      <c r="EM1658" s="54"/>
      <c r="EN1658" s="54"/>
      <c r="EO1658" s="54"/>
      <c r="EP1658" s="54"/>
      <c r="EQ1658" s="54"/>
      <c r="ER1658" s="54"/>
      <c r="ES1658" s="54"/>
      <c r="ET1658" s="54"/>
      <c r="EU1658" s="54"/>
      <c r="EV1658" s="54"/>
      <c r="EW1658" s="54"/>
      <c r="EX1658" s="54"/>
      <c r="EY1658" s="54"/>
      <c r="EZ1658" s="54"/>
      <c r="FA1658" s="54"/>
      <c r="FB1658" s="54"/>
      <c r="FC1658" s="54"/>
      <c r="FD1658" s="54"/>
      <c r="FE1658" s="54"/>
      <c r="FF1658" s="54"/>
      <c r="FG1658" s="54"/>
      <c r="FH1658" s="54"/>
      <c r="FI1658" s="54"/>
      <c r="FJ1658" s="54"/>
      <c r="FK1658" s="54"/>
      <c r="FL1658" s="54"/>
      <c r="FM1658" s="54"/>
      <c r="FN1658" s="54"/>
      <c r="FO1658" s="54"/>
      <c r="FP1658" s="54"/>
      <c r="FQ1658" s="54"/>
      <c r="FR1658" s="54"/>
      <c r="FS1658" s="54"/>
      <c r="FT1658" s="54"/>
      <c r="FU1658" s="54"/>
      <c r="FV1658" s="54"/>
      <c r="FW1658" s="54"/>
      <c r="FX1658" s="54"/>
      <c r="FY1658" s="54"/>
      <c r="FZ1658" s="54"/>
      <c r="GA1658" s="54"/>
      <c r="GB1658" s="54"/>
      <c r="GC1658" s="54"/>
      <c r="GD1658" s="54"/>
      <c r="GE1658" s="54"/>
      <c r="GF1658" s="54"/>
      <c r="GG1658" s="54"/>
      <c r="GH1658" s="54"/>
      <c r="GI1658" s="54"/>
      <c r="GJ1658" s="54"/>
      <c r="GK1658" s="54"/>
      <c r="GL1658" s="54"/>
      <c r="GM1658" s="54"/>
      <c r="GN1658" s="54"/>
      <c r="GO1658" s="54"/>
      <c r="GP1658" s="54"/>
      <c r="GQ1658" s="54"/>
      <c r="GR1658" s="54"/>
      <c r="GS1658" s="54"/>
      <c r="GT1658" s="54"/>
      <c r="GU1658" s="54"/>
      <c r="GV1658" s="54"/>
      <c r="GW1658" s="54"/>
      <c r="GX1658" s="54"/>
      <c r="GY1658" s="54"/>
      <c r="GZ1658" s="54"/>
      <c r="HA1658" s="54"/>
      <c r="HB1658" s="54"/>
      <c r="HC1658" s="54"/>
      <c r="HD1658" s="54"/>
      <c r="HE1658" s="54"/>
      <c r="HF1658" s="54"/>
      <c r="HG1658" s="54"/>
      <c r="HH1658" s="54"/>
      <c r="HI1658" s="54"/>
      <c r="HJ1658" s="54"/>
      <c r="HK1658" s="54"/>
      <c r="HL1658" s="54"/>
      <c r="HM1658" s="54"/>
      <c r="HN1658" s="54"/>
      <c r="HO1658" s="54"/>
      <c r="HP1658" s="54"/>
      <c r="HQ1658" s="54"/>
      <c r="HR1658" s="54"/>
      <c r="HS1658" s="54"/>
      <c r="HT1658" s="54"/>
      <c r="HU1658" s="54"/>
      <c r="HV1658" s="54"/>
      <c r="HW1658" s="54"/>
      <c r="HX1658" s="54"/>
      <c r="HY1658" s="54"/>
      <c r="HZ1658" s="54"/>
      <c r="IA1658" s="54"/>
      <c r="IB1658" s="54"/>
      <c r="IC1658" s="54"/>
      <c r="ID1658" s="54"/>
      <c r="IE1658" s="54"/>
      <c r="IF1658" s="54"/>
      <c r="IG1658" s="54"/>
      <c r="IH1658" s="54"/>
      <c r="II1658" s="54"/>
      <c r="IJ1658" s="54"/>
      <c r="IK1658" s="54"/>
      <c r="IL1658" s="54"/>
      <c r="IM1658" s="54"/>
      <c r="IN1658" s="54"/>
      <c r="IO1658" s="54"/>
      <c r="IP1658" s="54"/>
      <c r="IQ1658" s="54"/>
      <c r="IR1658" s="54"/>
      <c r="IS1658" s="54"/>
      <c r="IT1658" s="54"/>
      <c r="IU1658" s="54"/>
      <c r="IV1658" s="54"/>
      <c r="IW1658" s="54"/>
      <c r="IX1658" s="54"/>
      <c r="IY1658" s="54"/>
      <c r="IZ1658" s="54"/>
      <c r="JA1658" s="16"/>
      <c r="JB1658" s="16"/>
      <c r="JC1658" s="16"/>
      <c r="JD1658" s="16"/>
    </row>
    <row r="1659" spans="1:264" s="6" customFormat="1" x14ac:dyDescent="0.25">
      <c r="A1659" s="55">
        <v>1655</v>
      </c>
      <c r="B1659" s="56">
        <f>ESTUDIANTES!B1659</f>
        <v>0</v>
      </c>
      <c r="C1659" s="56">
        <f>ESTUDIANTES!C1659</f>
        <v>0</v>
      </c>
      <c r="D1659" s="97">
        <f>ESTUDIANTES!D1659</f>
        <v>0</v>
      </c>
      <c r="E1659" s="97"/>
      <c r="F1659" s="97"/>
      <c r="G1659" s="97"/>
      <c r="H1659" s="57">
        <f>ESTUDIANTES!H1659</f>
        <v>0</v>
      </c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  <c r="S1659" s="54"/>
      <c r="T1659" s="54"/>
      <c r="U1659" s="54"/>
      <c r="V1659" s="54"/>
      <c r="W1659" s="54"/>
      <c r="X1659" s="54"/>
      <c r="Y1659" s="54"/>
      <c r="Z1659" s="54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  <c r="AL1659" s="54"/>
      <c r="AM1659" s="54"/>
      <c r="AN1659" s="54"/>
      <c r="AO1659" s="54"/>
      <c r="AP1659" s="54"/>
      <c r="AQ1659" s="54"/>
      <c r="AR1659" s="54"/>
      <c r="AS1659" s="54"/>
      <c r="AT1659" s="54"/>
      <c r="AU1659" s="54"/>
      <c r="AV1659" s="54"/>
      <c r="AW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4"/>
      <c r="BI1659" s="54"/>
      <c r="BJ1659" s="54"/>
      <c r="BK1659" s="54"/>
      <c r="BL1659" s="54"/>
      <c r="BM1659" s="54"/>
      <c r="BN1659" s="54"/>
      <c r="BO1659" s="54"/>
      <c r="BP1659" s="54"/>
      <c r="BQ1659" s="54"/>
      <c r="BR1659" s="54"/>
      <c r="BS1659" s="54"/>
      <c r="BT1659" s="54"/>
      <c r="BU1659" s="54"/>
      <c r="BV1659" s="54"/>
      <c r="BW1659" s="54"/>
      <c r="BX1659" s="54"/>
      <c r="BY1659" s="54"/>
      <c r="BZ1659" s="54"/>
      <c r="CA1659" s="54"/>
      <c r="CB1659" s="54"/>
      <c r="CC1659" s="54"/>
      <c r="CD1659" s="54"/>
      <c r="CE1659" s="54"/>
      <c r="CF1659" s="54"/>
      <c r="CG1659" s="54"/>
      <c r="CH1659" s="54"/>
      <c r="CI1659" s="54"/>
      <c r="CJ1659" s="54"/>
      <c r="CK1659" s="54"/>
      <c r="CL1659" s="54"/>
      <c r="CM1659" s="54"/>
      <c r="CN1659" s="54"/>
      <c r="CO1659" s="54"/>
      <c r="CP1659" s="54"/>
      <c r="CQ1659" s="54"/>
      <c r="CR1659" s="54"/>
      <c r="CS1659" s="54"/>
      <c r="CT1659" s="54"/>
      <c r="CU1659" s="54"/>
      <c r="CV1659" s="54"/>
      <c r="CW1659" s="54"/>
      <c r="CX1659" s="54"/>
      <c r="CY1659" s="54"/>
      <c r="CZ1659" s="54"/>
      <c r="DA1659" s="54"/>
      <c r="DB1659" s="54"/>
      <c r="DC1659" s="54"/>
      <c r="DD1659" s="54"/>
      <c r="DE1659" s="54"/>
      <c r="DF1659" s="54"/>
      <c r="DG1659" s="54"/>
      <c r="DH1659" s="54"/>
      <c r="DI1659" s="54"/>
      <c r="DJ1659" s="54"/>
      <c r="DK1659" s="54"/>
      <c r="DL1659" s="54"/>
      <c r="DM1659" s="54"/>
      <c r="DN1659" s="54"/>
      <c r="DO1659" s="54"/>
      <c r="DP1659" s="54"/>
      <c r="DQ1659" s="54"/>
      <c r="DR1659" s="54"/>
      <c r="DS1659" s="54"/>
      <c r="DT1659" s="54"/>
      <c r="DU1659" s="54"/>
      <c r="DV1659" s="54"/>
      <c r="DW1659" s="54"/>
      <c r="DX1659" s="54"/>
      <c r="DY1659" s="54"/>
      <c r="DZ1659" s="54"/>
      <c r="EA1659" s="54"/>
      <c r="EB1659" s="54"/>
      <c r="EC1659" s="54"/>
      <c r="ED1659" s="54"/>
      <c r="EE1659" s="54"/>
      <c r="EF1659" s="54"/>
      <c r="EG1659" s="54"/>
      <c r="EH1659" s="54"/>
      <c r="EI1659" s="54"/>
      <c r="EJ1659" s="54"/>
      <c r="EK1659" s="54"/>
      <c r="EL1659" s="54"/>
      <c r="EM1659" s="54"/>
      <c r="EN1659" s="54"/>
      <c r="EO1659" s="54"/>
      <c r="EP1659" s="54"/>
      <c r="EQ1659" s="54"/>
      <c r="ER1659" s="54"/>
      <c r="ES1659" s="54"/>
      <c r="ET1659" s="54"/>
      <c r="EU1659" s="54"/>
      <c r="EV1659" s="54"/>
      <c r="EW1659" s="54"/>
      <c r="EX1659" s="54"/>
      <c r="EY1659" s="54"/>
      <c r="EZ1659" s="54"/>
      <c r="FA1659" s="54"/>
      <c r="FB1659" s="54"/>
      <c r="FC1659" s="54"/>
      <c r="FD1659" s="54"/>
      <c r="FE1659" s="54"/>
      <c r="FF1659" s="54"/>
      <c r="FG1659" s="54"/>
      <c r="FH1659" s="54"/>
      <c r="FI1659" s="54"/>
      <c r="FJ1659" s="54"/>
      <c r="FK1659" s="54"/>
      <c r="FL1659" s="54"/>
      <c r="FM1659" s="54"/>
      <c r="FN1659" s="54"/>
      <c r="FO1659" s="54"/>
      <c r="FP1659" s="54"/>
      <c r="FQ1659" s="54"/>
      <c r="FR1659" s="54"/>
      <c r="FS1659" s="54"/>
      <c r="FT1659" s="54"/>
      <c r="FU1659" s="54"/>
      <c r="FV1659" s="54"/>
      <c r="FW1659" s="54"/>
      <c r="FX1659" s="54"/>
      <c r="FY1659" s="54"/>
      <c r="FZ1659" s="54"/>
      <c r="GA1659" s="54"/>
      <c r="GB1659" s="54"/>
      <c r="GC1659" s="54"/>
      <c r="GD1659" s="54"/>
      <c r="GE1659" s="54"/>
      <c r="GF1659" s="54"/>
      <c r="GG1659" s="54"/>
      <c r="GH1659" s="54"/>
      <c r="GI1659" s="54"/>
      <c r="GJ1659" s="54"/>
      <c r="GK1659" s="54"/>
      <c r="GL1659" s="54"/>
      <c r="GM1659" s="54"/>
      <c r="GN1659" s="54"/>
      <c r="GO1659" s="54"/>
      <c r="GP1659" s="54"/>
      <c r="GQ1659" s="54"/>
      <c r="GR1659" s="54"/>
      <c r="GS1659" s="54"/>
      <c r="GT1659" s="54"/>
      <c r="GU1659" s="54"/>
      <c r="GV1659" s="54"/>
      <c r="GW1659" s="54"/>
      <c r="GX1659" s="54"/>
      <c r="GY1659" s="54"/>
      <c r="GZ1659" s="54"/>
      <c r="HA1659" s="54"/>
      <c r="HB1659" s="54"/>
      <c r="HC1659" s="54"/>
      <c r="HD1659" s="54"/>
      <c r="HE1659" s="54"/>
      <c r="HF1659" s="54"/>
      <c r="HG1659" s="54"/>
      <c r="HH1659" s="54"/>
      <c r="HI1659" s="54"/>
      <c r="HJ1659" s="54"/>
      <c r="HK1659" s="54"/>
      <c r="HL1659" s="54"/>
      <c r="HM1659" s="54"/>
      <c r="HN1659" s="54"/>
      <c r="HO1659" s="54"/>
      <c r="HP1659" s="54"/>
      <c r="HQ1659" s="54"/>
      <c r="HR1659" s="54"/>
      <c r="HS1659" s="54"/>
      <c r="HT1659" s="54"/>
      <c r="HU1659" s="54"/>
      <c r="HV1659" s="54"/>
      <c r="HW1659" s="54"/>
      <c r="HX1659" s="54"/>
      <c r="HY1659" s="54"/>
      <c r="HZ1659" s="54"/>
      <c r="IA1659" s="54"/>
      <c r="IB1659" s="54"/>
      <c r="IC1659" s="54"/>
      <c r="ID1659" s="54"/>
      <c r="IE1659" s="54"/>
      <c r="IF1659" s="54"/>
      <c r="IG1659" s="54"/>
      <c r="IH1659" s="54"/>
      <c r="II1659" s="54"/>
      <c r="IJ1659" s="54"/>
      <c r="IK1659" s="54"/>
      <c r="IL1659" s="54"/>
      <c r="IM1659" s="54"/>
      <c r="IN1659" s="54"/>
      <c r="IO1659" s="54"/>
      <c r="IP1659" s="54"/>
      <c r="IQ1659" s="54"/>
      <c r="IR1659" s="54"/>
      <c r="IS1659" s="54"/>
      <c r="IT1659" s="54"/>
      <c r="IU1659" s="54"/>
      <c r="IV1659" s="54"/>
      <c r="IW1659" s="54"/>
      <c r="IX1659" s="54"/>
      <c r="IY1659" s="54"/>
      <c r="IZ1659" s="54"/>
      <c r="JA1659" s="16"/>
      <c r="JB1659" s="16"/>
      <c r="JC1659" s="16"/>
      <c r="JD1659" s="16"/>
    </row>
    <row r="1660" spans="1:264" s="6" customFormat="1" x14ac:dyDescent="0.25">
      <c r="A1660" s="55">
        <v>1656</v>
      </c>
      <c r="B1660" s="56">
        <f>ESTUDIANTES!B1660</f>
        <v>0</v>
      </c>
      <c r="C1660" s="56">
        <f>ESTUDIANTES!C1660</f>
        <v>0</v>
      </c>
      <c r="D1660" s="97">
        <f>ESTUDIANTES!D1660</f>
        <v>0</v>
      </c>
      <c r="E1660" s="97"/>
      <c r="F1660" s="97"/>
      <c r="G1660" s="97"/>
      <c r="H1660" s="57">
        <f>ESTUDIANTES!H1660</f>
        <v>0</v>
      </c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  <c r="AL1660" s="54"/>
      <c r="AM1660" s="54"/>
      <c r="AN1660" s="54"/>
      <c r="AO1660" s="54"/>
      <c r="AP1660" s="54"/>
      <c r="AQ1660" s="54"/>
      <c r="AR1660" s="54"/>
      <c r="AS1660" s="54"/>
      <c r="AT1660" s="54"/>
      <c r="AU1660" s="54"/>
      <c r="AV1660" s="54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  <c r="BK1660" s="54"/>
      <c r="BL1660" s="54"/>
      <c r="BM1660" s="54"/>
      <c r="BN1660" s="54"/>
      <c r="BO1660" s="54"/>
      <c r="BP1660" s="54"/>
      <c r="BQ1660" s="54"/>
      <c r="BR1660" s="54"/>
      <c r="BS1660" s="54"/>
      <c r="BT1660" s="54"/>
      <c r="BU1660" s="54"/>
      <c r="BV1660" s="54"/>
      <c r="BW1660" s="54"/>
      <c r="BX1660" s="54"/>
      <c r="BY1660" s="54"/>
      <c r="BZ1660" s="54"/>
      <c r="CA1660" s="54"/>
      <c r="CB1660" s="54"/>
      <c r="CC1660" s="54"/>
      <c r="CD1660" s="54"/>
      <c r="CE1660" s="54"/>
      <c r="CF1660" s="54"/>
      <c r="CG1660" s="54"/>
      <c r="CH1660" s="54"/>
      <c r="CI1660" s="54"/>
      <c r="CJ1660" s="54"/>
      <c r="CK1660" s="54"/>
      <c r="CL1660" s="54"/>
      <c r="CM1660" s="54"/>
      <c r="CN1660" s="54"/>
      <c r="CO1660" s="54"/>
      <c r="CP1660" s="54"/>
      <c r="CQ1660" s="54"/>
      <c r="CR1660" s="54"/>
      <c r="CS1660" s="54"/>
      <c r="CT1660" s="54"/>
      <c r="CU1660" s="54"/>
      <c r="CV1660" s="54"/>
      <c r="CW1660" s="54"/>
      <c r="CX1660" s="54"/>
      <c r="CY1660" s="54"/>
      <c r="CZ1660" s="54"/>
      <c r="DA1660" s="54"/>
      <c r="DB1660" s="54"/>
      <c r="DC1660" s="54"/>
      <c r="DD1660" s="54"/>
      <c r="DE1660" s="54"/>
      <c r="DF1660" s="54"/>
      <c r="DG1660" s="54"/>
      <c r="DH1660" s="54"/>
      <c r="DI1660" s="54"/>
      <c r="DJ1660" s="54"/>
      <c r="DK1660" s="54"/>
      <c r="DL1660" s="54"/>
      <c r="DM1660" s="54"/>
      <c r="DN1660" s="54"/>
      <c r="DO1660" s="54"/>
      <c r="DP1660" s="54"/>
      <c r="DQ1660" s="54"/>
      <c r="DR1660" s="54"/>
      <c r="DS1660" s="54"/>
      <c r="DT1660" s="54"/>
      <c r="DU1660" s="54"/>
      <c r="DV1660" s="54"/>
      <c r="DW1660" s="54"/>
      <c r="DX1660" s="54"/>
      <c r="DY1660" s="54"/>
      <c r="DZ1660" s="54"/>
      <c r="EA1660" s="54"/>
      <c r="EB1660" s="54"/>
      <c r="EC1660" s="54"/>
      <c r="ED1660" s="54"/>
      <c r="EE1660" s="54"/>
      <c r="EF1660" s="54"/>
      <c r="EG1660" s="54"/>
      <c r="EH1660" s="54"/>
      <c r="EI1660" s="54"/>
      <c r="EJ1660" s="54"/>
      <c r="EK1660" s="54"/>
      <c r="EL1660" s="54"/>
      <c r="EM1660" s="54"/>
      <c r="EN1660" s="54"/>
      <c r="EO1660" s="54"/>
      <c r="EP1660" s="54"/>
      <c r="EQ1660" s="54"/>
      <c r="ER1660" s="54"/>
      <c r="ES1660" s="54"/>
      <c r="ET1660" s="54"/>
      <c r="EU1660" s="54"/>
      <c r="EV1660" s="54"/>
      <c r="EW1660" s="54"/>
      <c r="EX1660" s="54"/>
      <c r="EY1660" s="54"/>
      <c r="EZ1660" s="54"/>
      <c r="FA1660" s="54"/>
      <c r="FB1660" s="54"/>
      <c r="FC1660" s="54"/>
      <c r="FD1660" s="54"/>
      <c r="FE1660" s="54"/>
      <c r="FF1660" s="54"/>
      <c r="FG1660" s="54"/>
      <c r="FH1660" s="54"/>
      <c r="FI1660" s="54"/>
      <c r="FJ1660" s="54"/>
      <c r="FK1660" s="54"/>
      <c r="FL1660" s="54"/>
      <c r="FM1660" s="54"/>
      <c r="FN1660" s="54"/>
      <c r="FO1660" s="54"/>
      <c r="FP1660" s="54"/>
      <c r="FQ1660" s="54"/>
      <c r="FR1660" s="54"/>
      <c r="FS1660" s="54"/>
      <c r="FT1660" s="54"/>
      <c r="FU1660" s="54"/>
      <c r="FV1660" s="54"/>
      <c r="FW1660" s="54"/>
      <c r="FX1660" s="54"/>
      <c r="FY1660" s="54"/>
      <c r="FZ1660" s="54"/>
      <c r="GA1660" s="54"/>
      <c r="GB1660" s="54"/>
      <c r="GC1660" s="54"/>
      <c r="GD1660" s="54"/>
      <c r="GE1660" s="54"/>
      <c r="GF1660" s="54"/>
      <c r="GG1660" s="54"/>
      <c r="GH1660" s="54"/>
      <c r="GI1660" s="54"/>
      <c r="GJ1660" s="54"/>
      <c r="GK1660" s="54"/>
      <c r="GL1660" s="54"/>
      <c r="GM1660" s="54"/>
      <c r="GN1660" s="54"/>
      <c r="GO1660" s="54"/>
      <c r="GP1660" s="54"/>
      <c r="GQ1660" s="54"/>
      <c r="GR1660" s="54"/>
      <c r="GS1660" s="54"/>
      <c r="GT1660" s="54"/>
      <c r="GU1660" s="54"/>
      <c r="GV1660" s="54"/>
      <c r="GW1660" s="54"/>
      <c r="GX1660" s="54"/>
      <c r="GY1660" s="54"/>
      <c r="GZ1660" s="54"/>
      <c r="HA1660" s="54"/>
      <c r="HB1660" s="54"/>
      <c r="HC1660" s="54"/>
      <c r="HD1660" s="54"/>
      <c r="HE1660" s="54"/>
      <c r="HF1660" s="54"/>
      <c r="HG1660" s="54"/>
      <c r="HH1660" s="54"/>
      <c r="HI1660" s="54"/>
      <c r="HJ1660" s="54"/>
      <c r="HK1660" s="54"/>
      <c r="HL1660" s="54"/>
      <c r="HM1660" s="54"/>
      <c r="HN1660" s="54"/>
      <c r="HO1660" s="54"/>
      <c r="HP1660" s="54"/>
      <c r="HQ1660" s="54"/>
      <c r="HR1660" s="54"/>
      <c r="HS1660" s="54"/>
      <c r="HT1660" s="54"/>
      <c r="HU1660" s="54"/>
      <c r="HV1660" s="54"/>
      <c r="HW1660" s="54"/>
      <c r="HX1660" s="54"/>
      <c r="HY1660" s="54"/>
      <c r="HZ1660" s="54"/>
      <c r="IA1660" s="54"/>
      <c r="IB1660" s="54"/>
      <c r="IC1660" s="54"/>
      <c r="ID1660" s="54"/>
      <c r="IE1660" s="54"/>
      <c r="IF1660" s="54"/>
      <c r="IG1660" s="54"/>
      <c r="IH1660" s="54"/>
      <c r="II1660" s="54"/>
      <c r="IJ1660" s="54"/>
      <c r="IK1660" s="54"/>
      <c r="IL1660" s="54"/>
      <c r="IM1660" s="54"/>
      <c r="IN1660" s="54"/>
      <c r="IO1660" s="54"/>
      <c r="IP1660" s="54"/>
      <c r="IQ1660" s="54"/>
      <c r="IR1660" s="54"/>
      <c r="IS1660" s="54"/>
      <c r="IT1660" s="54"/>
      <c r="IU1660" s="54"/>
      <c r="IV1660" s="54"/>
      <c r="IW1660" s="54"/>
      <c r="IX1660" s="54"/>
      <c r="IY1660" s="54"/>
      <c r="IZ1660" s="54"/>
      <c r="JA1660" s="16"/>
      <c r="JB1660" s="16"/>
      <c r="JC1660" s="16"/>
      <c r="JD1660" s="16"/>
    </row>
    <row r="1661" spans="1:264" s="6" customFormat="1" x14ac:dyDescent="0.25">
      <c r="A1661" s="55">
        <v>1657</v>
      </c>
      <c r="B1661" s="56">
        <f>ESTUDIANTES!B1661</f>
        <v>0</v>
      </c>
      <c r="C1661" s="56">
        <f>ESTUDIANTES!C1661</f>
        <v>0</v>
      </c>
      <c r="D1661" s="97">
        <f>ESTUDIANTES!D1661</f>
        <v>0</v>
      </c>
      <c r="E1661" s="97"/>
      <c r="F1661" s="97"/>
      <c r="G1661" s="97"/>
      <c r="H1661" s="57">
        <f>ESTUDIANTES!H1661</f>
        <v>0</v>
      </c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  <c r="AL1661" s="54"/>
      <c r="AM1661" s="54"/>
      <c r="AN1661" s="54"/>
      <c r="AO1661" s="54"/>
      <c r="AP1661" s="54"/>
      <c r="AQ1661" s="54"/>
      <c r="AR1661" s="54"/>
      <c r="AS1661" s="54"/>
      <c r="AT1661" s="54"/>
      <c r="AU1661" s="54"/>
      <c r="AV1661" s="54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  <c r="BK1661" s="54"/>
      <c r="BL1661" s="54"/>
      <c r="BM1661" s="54"/>
      <c r="BN1661" s="54"/>
      <c r="BO1661" s="54"/>
      <c r="BP1661" s="54"/>
      <c r="BQ1661" s="54"/>
      <c r="BR1661" s="54"/>
      <c r="BS1661" s="54"/>
      <c r="BT1661" s="54"/>
      <c r="BU1661" s="54"/>
      <c r="BV1661" s="54"/>
      <c r="BW1661" s="54"/>
      <c r="BX1661" s="54"/>
      <c r="BY1661" s="54"/>
      <c r="BZ1661" s="54"/>
      <c r="CA1661" s="54"/>
      <c r="CB1661" s="54"/>
      <c r="CC1661" s="54"/>
      <c r="CD1661" s="54"/>
      <c r="CE1661" s="54"/>
      <c r="CF1661" s="54"/>
      <c r="CG1661" s="54"/>
      <c r="CH1661" s="54"/>
      <c r="CI1661" s="54"/>
      <c r="CJ1661" s="54"/>
      <c r="CK1661" s="54"/>
      <c r="CL1661" s="54"/>
      <c r="CM1661" s="54"/>
      <c r="CN1661" s="54"/>
      <c r="CO1661" s="54"/>
      <c r="CP1661" s="54"/>
      <c r="CQ1661" s="54"/>
      <c r="CR1661" s="54"/>
      <c r="CS1661" s="54"/>
      <c r="CT1661" s="54"/>
      <c r="CU1661" s="54"/>
      <c r="CV1661" s="54"/>
      <c r="CW1661" s="54"/>
      <c r="CX1661" s="54"/>
      <c r="CY1661" s="54"/>
      <c r="CZ1661" s="54"/>
      <c r="DA1661" s="54"/>
      <c r="DB1661" s="54"/>
      <c r="DC1661" s="54"/>
      <c r="DD1661" s="54"/>
      <c r="DE1661" s="54"/>
      <c r="DF1661" s="54"/>
      <c r="DG1661" s="54"/>
      <c r="DH1661" s="54"/>
      <c r="DI1661" s="54"/>
      <c r="DJ1661" s="54"/>
      <c r="DK1661" s="54"/>
      <c r="DL1661" s="54"/>
      <c r="DM1661" s="54"/>
      <c r="DN1661" s="54"/>
      <c r="DO1661" s="54"/>
      <c r="DP1661" s="54"/>
      <c r="DQ1661" s="54"/>
      <c r="DR1661" s="54"/>
      <c r="DS1661" s="54"/>
      <c r="DT1661" s="54"/>
      <c r="DU1661" s="54"/>
      <c r="DV1661" s="54"/>
      <c r="DW1661" s="54"/>
      <c r="DX1661" s="54"/>
      <c r="DY1661" s="54"/>
      <c r="DZ1661" s="54"/>
      <c r="EA1661" s="54"/>
      <c r="EB1661" s="54"/>
      <c r="EC1661" s="54"/>
      <c r="ED1661" s="54"/>
      <c r="EE1661" s="54"/>
      <c r="EF1661" s="54"/>
      <c r="EG1661" s="54"/>
      <c r="EH1661" s="54"/>
      <c r="EI1661" s="54"/>
      <c r="EJ1661" s="54"/>
      <c r="EK1661" s="54"/>
      <c r="EL1661" s="54"/>
      <c r="EM1661" s="54"/>
      <c r="EN1661" s="54"/>
      <c r="EO1661" s="54"/>
      <c r="EP1661" s="54"/>
      <c r="EQ1661" s="54"/>
      <c r="ER1661" s="54"/>
      <c r="ES1661" s="54"/>
      <c r="ET1661" s="54"/>
      <c r="EU1661" s="54"/>
      <c r="EV1661" s="54"/>
      <c r="EW1661" s="54"/>
      <c r="EX1661" s="54"/>
      <c r="EY1661" s="54"/>
      <c r="EZ1661" s="54"/>
      <c r="FA1661" s="54"/>
      <c r="FB1661" s="54"/>
      <c r="FC1661" s="54"/>
      <c r="FD1661" s="54"/>
      <c r="FE1661" s="54"/>
      <c r="FF1661" s="54"/>
      <c r="FG1661" s="54"/>
      <c r="FH1661" s="54"/>
      <c r="FI1661" s="54"/>
      <c r="FJ1661" s="54"/>
      <c r="FK1661" s="54"/>
      <c r="FL1661" s="54"/>
      <c r="FM1661" s="54"/>
      <c r="FN1661" s="54"/>
      <c r="FO1661" s="54"/>
      <c r="FP1661" s="54"/>
      <c r="FQ1661" s="54"/>
      <c r="FR1661" s="54"/>
      <c r="FS1661" s="54"/>
      <c r="FT1661" s="54"/>
      <c r="FU1661" s="54"/>
      <c r="FV1661" s="54"/>
      <c r="FW1661" s="54"/>
      <c r="FX1661" s="54"/>
      <c r="FY1661" s="54"/>
      <c r="FZ1661" s="54"/>
      <c r="GA1661" s="54"/>
      <c r="GB1661" s="54"/>
      <c r="GC1661" s="54"/>
      <c r="GD1661" s="54"/>
      <c r="GE1661" s="54"/>
      <c r="GF1661" s="54"/>
      <c r="GG1661" s="54"/>
      <c r="GH1661" s="54"/>
      <c r="GI1661" s="54"/>
      <c r="GJ1661" s="54"/>
      <c r="GK1661" s="54"/>
      <c r="GL1661" s="54"/>
      <c r="GM1661" s="54"/>
      <c r="GN1661" s="54"/>
      <c r="GO1661" s="54"/>
      <c r="GP1661" s="54"/>
      <c r="GQ1661" s="54"/>
      <c r="GR1661" s="54"/>
      <c r="GS1661" s="54"/>
      <c r="GT1661" s="54"/>
      <c r="GU1661" s="54"/>
      <c r="GV1661" s="54"/>
      <c r="GW1661" s="54"/>
      <c r="GX1661" s="54"/>
      <c r="GY1661" s="54"/>
      <c r="GZ1661" s="54"/>
      <c r="HA1661" s="54"/>
      <c r="HB1661" s="54"/>
      <c r="HC1661" s="54"/>
      <c r="HD1661" s="54"/>
      <c r="HE1661" s="54"/>
      <c r="HF1661" s="54"/>
      <c r="HG1661" s="54"/>
      <c r="HH1661" s="54"/>
      <c r="HI1661" s="54"/>
      <c r="HJ1661" s="54"/>
      <c r="HK1661" s="54"/>
      <c r="HL1661" s="54"/>
      <c r="HM1661" s="54"/>
      <c r="HN1661" s="54"/>
      <c r="HO1661" s="54"/>
      <c r="HP1661" s="54"/>
      <c r="HQ1661" s="54"/>
      <c r="HR1661" s="54"/>
      <c r="HS1661" s="54"/>
      <c r="HT1661" s="54"/>
      <c r="HU1661" s="54"/>
      <c r="HV1661" s="54"/>
      <c r="HW1661" s="54"/>
      <c r="HX1661" s="54"/>
      <c r="HY1661" s="54"/>
      <c r="HZ1661" s="54"/>
      <c r="IA1661" s="54"/>
      <c r="IB1661" s="54"/>
      <c r="IC1661" s="54"/>
      <c r="ID1661" s="54"/>
      <c r="IE1661" s="54"/>
      <c r="IF1661" s="54"/>
      <c r="IG1661" s="54"/>
      <c r="IH1661" s="54"/>
      <c r="II1661" s="54"/>
      <c r="IJ1661" s="54"/>
      <c r="IK1661" s="54"/>
      <c r="IL1661" s="54"/>
      <c r="IM1661" s="54"/>
      <c r="IN1661" s="54"/>
      <c r="IO1661" s="54"/>
      <c r="IP1661" s="54"/>
      <c r="IQ1661" s="54"/>
      <c r="IR1661" s="54"/>
      <c r="IS1661" s="54"/>
      <c r="IT1661" s="54"/>
      <c r="IU1661" s="54"/>
      <c r="IV1661" s="54"/>
      <c r="IW1661" s="54"/>
      <c r="IX1661" s="54"/>
      <c r="IY1661" s="54"/>
      <c r="IZ1661" s="54"/>
      <c r="JA1661" s="16"/>
      <c r="JB1661" s="16"/>
      <c r="JC1661" s="16"/>
      <c r="JD1661" s="16"/>
    </row>
    <row r="1662" spans="1:264" s="6" customFormat="1" x14ac:dyDescent="0.25">
      <c r="A1662" s="55">
        <v>1658</v>
      </c>
      <c r="B1662" s="56">
        <f>ESTUDIANTES!B1662</f>
        <v>0</v>
      </c>
      <c r="C1662" s="56">
        <f>ESTUDIANTES!C1662</f>
        <v>0</v>
      </c>
      <c r="D1662" s="97">
        <f>ESTUDIANTES!D1662</f>
        <v>0</v>
      </c>
      <c r="E1662" s="97"/>
      <c r="F1662" s="97"/>
      <c r="G1662" s="97"/>
      <c r="H1662" s="57">
        <f>ESTUDIANTES!H1662</f>
        <v>0</v>
      </c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  <c r="AL1662" s="54"/>
      <c r="AM1662" s="54"/>
      <c r="AN1662" s="54"/>
      <c r="AO1662" s="54"/>
      <c r="AP1662" s="54"/>
      <c r="AQ1662" s="54"/>
      <c r="AR1662" s="54"/>
      <c r="AS1662" s="54"/>
      <c r="AT1662" s="54"/>
      <c r="AU1662" s="54"/>
      <c r="AV1662" s="54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  <c r="BK1662" s="54"/>
      <c r="BL1662" s="54"/>
      <c r="BM1662" s="54"/>
      <c r="BN1662" s="54"/>
      <c r="BO1662" s="54"/>
      <c r="BP1662" s="54"/>
      <c r="BQ1662" s="54"/>
      <c r="BR1662" s="54"/>
      <c r="BS1662" s="54"/>
      <c r="BT1662" s="54"/>
      <c r="BU1662" s="54"/>
      <c r="BV1662" s="54"/>
      <c r="BW1662" s="54"/>
      <c r="BX1662" s="54"/>
      <c r="BY1662" s="54"/>
      <c r="BZ1662" s="54"/>
      <c r="CA1662" s="54"/>
      <c r="CB1662" s="54"/>
      <c r="CC1662" s="54"/>
      <c r="CD1662" s="54"/>
      <c r="CE1662" s="54"/>
      <c r="CF1662" s="54"/>
      <c r="CG1662" s="54"/>
      <c r="CH1662" s="54"/>
      <c r="CI1662" s="54"/>
      <c r="CJ1662" s="54"/>
      <c r="CK1662" s="54"/>
      <c r="CL1662" s="54"/>
      <c r="CM1662" s="54"/>
      <c r="CN1662" s="54"/>
      <c r="CO1662" s="54"/>
      <c r="CP1662" s="54"/>
      <c r="CQ1662" s="54"/>
      <c r="CR1662" s="54"/>
      <c r="CS1662" s="54"/>
      <c r="CT1662" s="54"/>
      <c r="CU1662" s="54"/>
      <c r="CV1662" s="54"/>
      <c r="CW1662" s="54"/>
      <c r="CX1662" s="54"/>
      <c r="CY1662" s="54"/>
      <c r="CZ1662" s="54"/>
      <c r="DA1662" s="54"/>
      <c r="DB1662" s="54"/>
      <c r="DC1662" s="54"/>
      <c r="DD1662" s="54"/>
      <c r="DE1662" s="54"/>
      <c r="DF1662" s="54"/>
      <c r="DG1662" s="54"/>
      <c r="DH1662" s="54"/>
      <c r="DI1662" s="54"/>
      <c r="DJ1662" s="54"/>
      <c r="DK1662" s="54"/>
      <c r="DL1662" s="54"/>
      <c r="DM1662" s="54"/>
      <c r="DN1662" s="54"/>
      <c r="DO1662" s="54"/>
      <c r="DP1662" s="54"/>
      <c r="DQ1662" s="54"/>
      <c r="DR1662" s="54"/>
      <c r="DS1662" s="54"/>
      <c r="DT1662" s="54"/>
      <c r="DU1662" s="54"/>
      <c r="DV1662" s="54"/>
      <c r="DW1662" s="54"/>
      <c r="DX1662" s="54"/>
      <c r="DY1662" s="54"/>
      <c r="DZ1662" s="54"/>
      <c r="EA1662" s="54"/>
      <c r="EB1662" s="54"/>
      <c r="EC1662" s="54"/>
      <c r="ED1662" s="54"/>
      <c r="EE1662" s="54"/>
      <c r="EF1662" s="54"/>
      <c r="EG1662" s="54"/>
      <c r="EH1662" s="54"/>
      <c r="EI1662" s="54"/>
      <c r="EJ1662" s="54"/>
      <c r="EK1662" s="54"/>
      <c r="EL1662" s="54"/>
      <c r="EM1662" s="54"/>
      <c r="EN1662" s="54"/>
      <c r="EO1662" s="54"/>
      <c r="EP1662" s="54"/>
      <c r="EQ1662" s="54"/>
      <c r="ER1662" s="54"/>
      <c r="ES1662" s="54"/>
      <c r="ET1662" s="54"/>
      <c r="EU1662" s="54"/>
      <c r="EV1662" s="54"/>
      <c r="EW1662" s="54"/>
      <c r="EX1662" s="54"/>
      <c r="EY1662" s="54"/>
      <c r="EZ1662" s="54"/>
      <c r="FA1662" s="54"/>
      <c r="FB1662" s="54"/>
      <c r="FC1662" s="54"/>
      <c r="FD1662" s="54"/>
      <c r="FE1662" s="54"/>
      <c r="FF1662" s="54"/>
      <c r="FG1662" s="54"/>
      <c r="FH1662" s="54"/>
      <c r="FI1662" s="54"/>
      <c r="FJ1662" s="54"/>
      <c r="FK1662" s="54"/>
      <c r="FL1662" s="54"/>
      <c r="FM1662" s="54"/>
      <c r="FN1662" s="54"/>
      <c r="FO1662" s="54"/>
      <c r="FP1662" s="54"/>
      <c r="FQ1662" s="54"/>
      <c r="FR1662" s="54"/>
      <c r="FS1662" s="54"/>
      <c r="FT1662" s="54"/>
      <c r="FU1662" s="54"/>
      <c r="FV1662" s="54"/>
      <c r="FW1662" s="54"/>
      <c r="FX1662" s="54"/>
      <c r="FY1662" s="54"/>
      <c r="FZ1662" s="54"/>
      <c r="GA1662" s="54"/>
      <c r="GB1662" s="54"/>
      <c r="GC1662" s="54"/>
      <c r="GD1662" s="54"/>
      <c r="GE1662" s="54"/>
      <c r="GF1662" s="54"/>
      <c r="GG1662" s="54"/>
      <c r="GH1662" s="54"/>
      <c r="GI1662" s="54"/>
      <c r="GJ1662" s="54"/>
      <c r="GK1662" s="54"/>
      <c r="GL1662" s="54"/>
      <c r="GM1662" s="54"/>
      <c r="GN1662" s="54"/>
      <c r="GO1662" s="54"/>
      <c r="GP1662" s="54"/>
      <c r="GQ1662" s="54"/>
      <c r="GR1662" s="54"/>
      <c r="GS1662" s="54"/>
      <c r="GT1662" s="54"/>
      <c r="GU1662" s="54"/>
      <c r="GV1662" s="54"/>
      <c r="GW1662" s="54"/>
      <c r="GX1662" s="54"/>
      <c r="GY1662" s="54"/>
      <c r="GZ1662" s="54"/>
      <c r="HA1662" s="54"/>
      <c r="HB1662" s="54"/>
      <c r="HC1662" s="54"/>
      <c r="HD1662" s="54"/>
      <c r="HE1662" s="54"/>
      <c r="HF1662" s="54"/>
      <c r="HG1662" s="54"/>
      <c r="HH1662" s="54"/>
      <c r="HI1662" s="54"/>
      <c r="HJ1662" s="54"/>
      <c r="HK1662" s="54"/>
      <c r="HL1662" s="54"/>
      <c r="HM1662" s="54"/>
      <c r="HN1662" s="54"/>
      <c r="HO1662" s="54"/>
      <c r="HP1662" s="54"/>
      <c r="HQ1662" s="54"/>
      <c r="HR1662" s="54"/>
      <c r="HS1662" s="54"/>
      <c r="HT1662" s="54"/>
      <c r="HU1662" s="54"/>
      <c r="HV1662" s="54"/>
      <c r="HW1662" s="54"/>
      <c r="HX1662" s="54"/>
      <c r="HY1662" s="54"/>
      <c r="HZ1662" s="54"/>
      <c r="IA1662" s="54"/>
      <c r="IB1662" s="54"/>
      <c r="IC1662" s="54"/>
      <c r="ID1662" s="54"/>
      <c r="IE1662" s="54"/>
      <c r="IF1662" s="54"/>
      <c r="IG1662" s="54"/>
      <c r="IH1662" s="54"/>
      <c r="II1662" s="54"/>
      <c r="IJ1662" s="54"/>
      <c r="IK1662" s="54"/>
      <c r="IL1662" s="54"/>
      <c r="IM1662" s="54"/>
      <c r="IN1662" s="54"/>
      <c r="IO1662" s="54"/>
      <c r="IP1662" s="54"/>
      <c r="IQ1662" s="54"/>
      <c r="IR1662" s="54"/>
      <c r="IS1662" s="54"/>
      <c r="IT1662" s="54"/>
      <c r="IU1662" s="54"/>
      <c r="IV1662" s="54"/>
      <c r="IW1662" s="54"/>
      <c r="IX1662" s="54"/>
      <c r="IY1662" s="54"/>
      <c r="IZ1662" s="54"/>
      <c r="JA1662" s="16"/>
      <c r="JB1662" s="16"/>
      <c r="JC1662" s="16"/>
      <c r="JD1662" s="16"/>
    </row>
    <row r="1663" spans="1:264" s="6" customFormat="1" x14ac:dyDescent="0.25">
      <c r="A1663" s="55">
        <v>1659</v>
      </c>
      <c r="B1663" s="56">
        <f>ESTUDIANTES!B1663</f>
        <v>0</v>
      </c>
      <c r="C1663" s="56">
        <f>ESTUDIANTES!C1663</f>
        <v>0</v>
      </c>
      <c r="D1663" s="97">
        <f>ESTUDIANTES!D1663</f>
        <v>0</v>
      </c>
      <c r="E1663" s="97"/>
      <c r="F1663" s="97"/>
      <c r="G1663" s="97"/>
      <c r="H1663" s="57">
        <f>ESTUDIANTES!H1663</f>
        <v>0</v>
      </c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  <c r="AL1663" s="54"/>
      <c r="AM1663" s="54"/>
      <c r="AN1663" s="54"/>
      <c r="AO1663" s="54"/>
      <c r="AP1663" s="54"/>
      <c r="AQ1663" s="54"/>
      <c r="AR1663" s="54"/>
      <c r="AS1663" s="54"/>
      <c r="AT1663" s="54"/>
      <c r="AU1663" s="54"/>
      <c r="AV1663" s="54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  <c r="BK1663" s="54"/>
      <c r="BL1663" s="54"/>
      <c r="BM1663" s="54"/>
      <c r="BN1663" s="54"/>
      <c r="BO1663" s="54"/>
      <c r="BP1663" s="54"/>
      <c r="BQ1663" s="54"/>
      <c r="BR1663" s="54"/>
      <c r="BS1663" s="54"/>
      <c r="BT1663" s="54"/>
      <c r="BU1663" s="54"/>
      <c r="BV1663" s="54"/>
      <c r="BW1663" s="54"/>
      <c r="BX1663" s="54"/>
      <c r="BY1663" s="54"/>
      <c r="BZ1663" s="54"/>
      <c r="CA1663" s="54"/>
      <c r="CB1663" s="54"/>
      <c r="CC1663" s="54"/>
      <c r="CD1663" s="54"/>
      <c r="CE1663" s="54"/>
      <c r="CF1663" s="54"/>
      <c r="CG1663" s="54"/>
      <c r="CH1663" s="54"/>
      <c r="CI1663" s="54"/>
      <c r="CJ1663" s="54"/>
      <c r="CK1663" s="54"/>
      <c r="CL1663" s="54"/>
      <c r="CM1663" s="54"/>
      <c r="CN1663" s="54"/>
      <c r="CO1663" s="54"/>
      <c r="CP1663" s="54"/>
      <c r="CQ1663" s="54"/>
      <c r="CR1663" s="54"/>
      <c r="CS1663" s="54"/>
      <c r="CT1663" s="54"/>
      <c r="CU1663" s="54"/>
      <c r="CV1663" s="54"/>
      <c r="CW1663" s="54"/>
      <c r="CX1663" s="54"/>
      <c r="CY1663" s="54"/>
      <c r="CZ1663" s="54"/>
      <c r="DA1663" s="54"/>
      <c r="DB1663" s="54"/>
      <c r="DC1663" s="54"/>
      <c r="DD1663" s="54"/>
      <c r="DE1663" s="54"/>
      <c r="DF1663" s="54"/>
      <c r="DG1663" s="54"/>
      <c r="DH1663" s="54"/>
      <c r="DI1663" s="54"/>
      <c r="DJ1663" s="54"/>
      <c r="DK1663" s="54"/>
      <c r="DL1663" s="54"/>
      <c r="DM1663" s="54"/>
      <c r="DN1663" s="54"/>
      <c r="DO1663" s="54"/>
      <c r="DP1663" s="54"/>
      <c r="DQ1663" s="54"/>
      <c r="DR1663" s="54"/>
      <c r="DS1663" s="54"/>
      <c r="DT1663" s="54"/>
      <c r="DU1663" s="54"/>
      <c r="DV1663" s="54"/>
      <c r="DW1663" s="54"/>
      <c r="DX1663" s="54"/>
      <c r="DY1663" s="54"/>
      <c r="DZ1663" s="54"/>
      <c r="EA1663" s="54"/>
      <c r="EB1663" s="54"/>
      <c r="EC1663" s="54"/>
      <c r="ED1663" s="54"/>
      <c r="EE1663" s="54"/>
      <c r="EF1663" s="54"/>
      <c r="EG1663" s="54"/>
      <c r="EH1663" s="54"/>
      <c r="EI1663" s="54"/>
      <c r="EJ1663" s="54"/>
      <c r="EK1663" s="54"/>
      <c r="EL1663" s="54"/>
      <c r="EM1663" s="54"/>
      <c r="EN1663" s="54"/>
      <c r="EO1663" s="54"/>
      <c r="EP1663" s="54"/>
      <c r="EQ1663" s="54"/>
      <c r="ER1663" s="54"/>
      <c r="ES1663" s="54"/>
      <c r="ET1663" s="54"/>
      <c r="EU1663" s="54"/>
      <c r="EV1663" s="54"/>
      <c r="EW1663" s="54"/>
      <c r="EX1663" s="54"/>
      <c r="EY1663" s="54"/>
      <c r="EZ1663" s="54"/>
      <c r="FA1663" s="54"/>
      <c r="FB1663" s="54"/>
      <c r="FC1663" s="54"/>
      <c r="FD1663" s="54"/>
      <c r="FE1663" s="54"/>
      <c r="FF1663" s="54"/>
      <c r="FG1663" s="54"/>
      <c r="FH1663" s="54"/>
      <c r="FI1663" s="54"/>
      <c r="FJ1663" s="54"/>
      <c r="FK1663" s="54"/>
      <c r="FL1663" s="54"/>
      <c r="FM1663" s="54"/>
      <c r="FN1663" s="54"/>
      <c r="FO1663" s="54"/>
      <c r="FP1663" s="54"/>
      <c r="FQ1663" s="54"/>
      <c r="FR1663" s="54"/>
      <c r="FS1663" s="54"/>
      <c r="FT1663" s="54"/>
      <c r="FU1663" s="54"/>
      <c r="FV1663" s="54"/>
      <c r="FW1663" s="54"/>
      <c r="FX1663" s="54"/>
      <c r="FY1663" s="54"/>
      <c r="FZ1663" s="54"/>
      <c r="GA1663" s="54"/>
      <c r="GB1663" s="54"/>
      <c r="GC1663" s="54"/>
      <c r="GD1663" s="54"/>
      <c r="GE1663" s="54"/>
      <c r="GF1663" s="54"/>
      <c r="GG1663" s="54"/>
      <c r="GH1663" s="54"/>
      <c r="GI1663" s="54"/>
      <c r="GJ1663" s="54"/>
      <c r="GK1663" s="54"/>
      <c r="GL1663" s="54"/>
      <c r="GM1663" s="54"/>
      <c r="GN1663" s="54"/>
      <c r="GO1663" s="54"/>
      <c r="GP1663" s="54"/>
      <c r="GQ1663" s="54"/>
      <c r="GR1663" s="54"/>
      <c r="GS1663" s="54"/>
      <c r="GT1663" s="54"/>
      <c r="GU1663" s="54"/>
      <c r="GV1663" s="54"/>
      <c r="GW1663" s="54"/>
      <c r="GX1663" s="54"/>
      <c r="GY1663" s="54"/>
      <c r="GZ1663" s="54"/>
      <c r="HA1663" s="54"/>
      <c r="HB1663" s="54"/>
      <c r="HC1663" s="54"/>
      <c r="HD1663" s="54"/>
      <c r="HE1663" s="54"/>
      <c r="HF1663" s="54"/>
      <c r="HG1663" s="54"/>
      <c r="HH1663" s="54"/>
      <c r="HI1663" s="54"/>
      <c r="HJ1663" s="54"/>
      <c r="HK1663" s="54"/>
      <c r="HL1663" s="54"/>
      <c r="HM1663" s="54"/>
      <c r="HN1663" s="54"/>
      <c r="HO1663" s="54"/>
      <c r="HP1663" s="54"/>
      <c r="HQ1663" s="54"/>
      <c r="HR1663" s="54"/>
      <c r="HS1663" s="54"/>
      <c r="HT1663" s="54"/>
      <c r="HU1663" s="54"/>
      <c r="HV1663" s="54"/>
      <c r="HW1663" s="54"/>
      <c r="HX1663" s="54"/>
      <c r="HY1663" s="54"/>
      <c r="HZ1663" s="54"/>
      <c r="IA1663" s="54"/>
      <c r="IB1663" s="54"/>
      <c r="IC1663" s="54"/>
      <c r="ID1663" s="54"/>
      <c r="IE1663" s="54"/>
      <c r="IF1663" s="54"/>
      <c r="IG1663" s="54"/>
      <c r="IH1663" s="54"/>
      <c r="II1663" s="54"/>
      <c r="IJ1663" s="54"/>
      <c r="IK1663" s="54"/>
      <c r="IL1663" s="54"/>
      <c r="IM1663" s="54"/>
      <c r="IN1663" s="54"/>
      <c r="IO1663" s="54"/>
      <c r="IP1663" s="54"/>
      <c r="IQ1663" s="54"/>
      <c r="IR1663" s="54"/>
      <c r="IS1663" s="54"/>
      <c r="IT1663" s="54"/>
      <c r="IU1663" s="54"/>
      <c r="IV1663" s="54"/>
      <c r="IW1663" s="54"/>
      <c r="IX1663" s="54"/>
      <c r="IY1663" s="54"/>
      <c r="IZ1663" s="54"/>
      <c r="JA1663" s="16"/>
      <c r="JB1663" s="16"/>
      <c r="JC1663" s="16"/>
      <c r="JD1663" s="16"/>
    </row>
    <row r="1664" spans="1:264" s="6" customFormat="1" x14ac:dyDescent="0.25">
      <c r="A1664" s="55">
        <v>1660</v>
      </c>
      <c r="B1664" s="56">
        <f>ESTUDIANTES!B1664</f>
        <v>0</v>
      </c>
      <c r="C1664" s="56">
        <f>ESTUDIANTES!C1664</f>
        <v>0</v>
      </c>
      <c r="D1664" s="97">
        <f>ESTUDIANTES!D1664</f>
        <v>0</v>
      </c>
      <c r="E1664" s="97"/>
      <c r="F1664" s="97"/>
      <c r="G1664" s="97"/>
      <c r="H1664" s="57">
        <f>ESTUDIANTES!H1664</f>
        <v>0</v>
      </c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  <c r="AL1664" s="54"/>
      <c r="AM1664" s="54"/>
      <c r="AN1664" s="54"/>
      <c r="AO1664" s="54"/>
      <c r="AP1664" s="54"/>
      <c r="AQ1664" s="54"/>
      <c r="AR1664" s="54"/>
      <c r="AS1664" s="54"/>
      <c r="AT1664" s="54"/>
      <c r="AU1664" s="54"/>
      <c r="AV1664" s="54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  <c r="BK1664" s="54"/>
      <c r="BL1664" s="54"/>
      <c r="BM1664" s="54"/>
      <c r="BN1664" s="54"/>
      <c r="BO1664" s="54"/>
      <c r="BP1664" s="54"/>
      <c r="BQ1664" s="54"/>
      <c r="BR1664" s="54"/>
      <c r="BS1664" s="54"/>
      <c r="BT1664" s="54"/>
      <c r="BU1664" s="54"/>
      <c r="BV1664" s="54"/>
      <c r="BW1664" s="54"/>
      <c r="BX1664" s="54"/>
      <c r="BY1664" s="54"/>
      <c r="BZ1664" s="54"/>
      <c r="CA1664" s="54"/>
      <c r="CB1664" s="54"/>
      <c r="CC1664" s="54"/>
      <c r="CD1664" s="54"/>
      <c r="CE1664" s="54"/>
      <c r="CF1664" s="54"/>
      <c r="CG1664" s="54"/>
      <c r="CH1664" s="54"/>
      <c r="CI1664" s="54"/>
      <c r="CJ1664" s="54"/>
      <c r="CK1664" s="54"/>
      <c r="CL1664" s="54"/>
      <c r="CM1664" s="54"/>
      <c r="CN1664" s="54"/>
      <c r="CO1664" s="54"/>
      <c r="CP1664" s="54"/>
      <c r="CQ1664" s="54"/>
      <c r="CR1664" s="54"/>
      <c r="CS1664" s="54"/>
      <c r="CT1664" s="54"/>
      <c r="CU1664" s="54"/>
      <c r="CV1664" s="54"/>
      <c r="CW1664" s="54"/>
      <c r="CX1664" s="54"/>
      <c r="CY1664" s="54"/>
      <c r="CZ1664" s="54"/>
      <c r="DA1664" s="54"/>
      <c r="DB1664" s="54"/>
      <c r="DC1664" s="54"/>
      <c r="DD1664" s="54"/>
      <c r="DE1664" s="54"/>
      <c r="DF1664" s="54"/>
      <c r="DG1664" s="54"/>
      <c r="DH1664" s="54"/>
      <c r="DI1664" s="54"/>
      <c r="DJ1664" s="54"/>
      <c r="DK1664" s="54"/>
      <c r="DL1664" s="54"/>
      <c r="DM1664" s="54"/>
      <c r="DN1664" s="54"/>
      <c r="DO1664" s="54"/>
      <c r="DP1664" s="54"/>
      <c r="DQ1664" s="54"/>
      <c r="DR1664" s="54"/>
      <c r="DS1664" s="54"/>
      <c r="DT1664" s="54"/>
      <c r="DU1664" s="54"/>
      <c r="DV1664" s="54"/>
      <c r="DW1664" s="54"/>
      <c r="DX1664" s="54"/>
      <c r="DY1664" s="54"/>
      <c r="DZ1664" s="54"/>
      <c r="EA1664" s="54"/>
      <c r="EB1664" s="54"/>
      <c r="EC1664" s="54"/>
      <c r="ED1664" s="54"/>
      <c r="EE1664" s="54"/>
      <c r="EF1664" s="54"/>
      <c r="EG1664" s="54"/>
      <c r="EH1664" s="54"/>
      <c r="EI1664" s="54"/>
      <c r="EJ1664" s="54"/>
      <c r="EK1664" s="54"/>
      <c r="EL1664" s="54"/>
      <c r="EM1664" s="54"/>
      <c r="EN1664" s="54"/>
      <c r="EO1664" s="54"/>
      <c r="EP1664" s="54"/>
      <c r="EQ1664" s="54"/>
      <c r="ER1664" s="54"/>
      <c r="ES1664" s="54"/>
      <c r="ET1664" s="54"/>
      <c r="EU1664" s="54"/>
      <c r="EV1664" s="54"/>
      <c r="EW1664" s="54"/>
      <c r="EX1664" s="54"/>
      <c r="EY1664" s="54"/>
      <c r="EZ1664" s="54"/>
      <c r="FA1664" s="54"/>
      <c r="FB1664" s="54"/>
      <c r="FC1664" s="54"/>
      <c r="FD1664" s="54"/>
      <c r="FE1664" s="54"/>
      <c r="FF1664" s="54"/>
      <c r="FG1664" s="54"/>
      <c r="FH1664" s="54"/>
      <c r="FI1664" s="54"/>
      <c r="FJ1664" s="54"/>
      <c r="FK1664" s="54"/>
      <c r="FL1664" s="54"/>
      <c r="FM1664" s="54"/>
      <c r="FN1664" s="54"/>
      <c r="FO1664" s="54"/>
      <c r="FP1664" s="54"/>
      <c r="FQ1664" s="54"/>
      <c r="FR1664" s="54"/>
      <c r="FS1664" s="54"/>
      <c r="FT1664" s="54"/>
      <c r="FU1664" s="54"/>
      <c r="FV1664" s="54"/>
      <c r="FW1664" s="54"/>
      <c r="FX1664" s="54"/>
      <c r="FY1664" s="54"/>
      <c r="FZ1664" s="54"/>
      <c r="GA1664" s="54"/>
      <c r="GB1664" s="54"/>
      <c r="GC1664" s="54"/>
      <c r="GD1664" s="54"/>
      <c r="GE1664" s="54"/>
      <c r="GF1664" s="54"/>
      <c r="GG1664" s="54"/>
      <c r="GH1664" s="54"/>
      <c r="GI1664" s="54"/>
      <c r="GJ1664" s="54"/>
      <c r="GK1664" s="54"/>
      <c r="GL1664" s="54"/>
      <c r="GM1664" s="54"/>
      <c r="GN1664" s="54"/>
      <c r="GO1664" s="54"/>
      <c r="GP1664" s="54"/>
      <c r="GQ1664" s="54"/>
      <c r="GR1664" s="54"/>
      <c r="GS1664" s="54"/>
      <c r="GT1664" s="54"/>
      <c r="GU1664" s="54"/>
      <c r="GV1664" s="54"/>
      <c r="GW1664" s="54"/>
      <c r="GX1664" s="54"/>
      <c r="GY1664" s="54"/>
      <c r="GZ1664" s="54"/>
      <c r="HA1664" s="54"/>
      <c r="HB1664" s="54"/>
      <c r="HC1664" s="54"/>
      <c r="HD1664" s="54"/>
      <c r="HE1664" s="54"/>
      <c r="HF1664" s="54"/>
      <c r="HG1664" s="54"/>
      <c r="HH1664" s="54"/>
      <c r="HI1664" s="54"/>
      <c r="HJ1664" s="54"/>
      <c r="HK1664" s="54"/>
      <c r="HL1664" s="54"/>
      <c r="HM1664" s="54"/>
      <c r="HN1664" s="54"/>
      <c r="HO1664" s="54"/>
      <c r="HP1664" s="54"/>
      <c r="HQ1664" s="54"/>
      <c r="HR1664" s="54"/>
      <c r="HS1664" s="54"/>
      <c r="HT1664" s="54"/>
      <c r="HU1664" s="54"/>
      <c r="HV1664" s="54"/>
      <c r="HW1664" s="54"/>
      <c r="HX1664" s="54"/>
      <c r="HY1664" s="54"/>
      <c r="HZ1664" s="54"/>
      <c r="IA1664" s="54"/>
      <c r="IB1664" s="54"/>
      <c r="IC1664" s="54"/>
      <c r="ID1664" s="54"/>
      <c r="IE1664" s="54"/>
      <c r="IF1664" s="54"/>
      <c r="IG1664" s="54"/>
      <c r="IH1664" s="54"/>
      <c r="II1664" s="54"/>
      <c r="IJ1664" s="54"/>
      <c r="IK1664" s="54"/>
      <c r="IL1664" s="54"/>
      <c r="IM1664" s="54"/>
      <c r="IN1664" s="54"/>
      <c r="IO1664" s="54"/>
      <c r="IP1664" s="54"/>
      <c r="IQ1664" s="54"/>
      <c r="IR1664" s="54"/>
      <c r="IS1664" s="54"/>
      <c r="IT1664" s="54"/>
      <c r="IU1664" s="54"/>
      <c r="IV1664" s="54"/>
      <c r="IW1664" s="54"/>
      <c r="IX1664" s="54"/>
      <c r="IY1664" s="54"/>
      <c r="IZ1664" s="54"/>
      <c r="JA1664" s="16"/>
      <c r="JB1664" s="16"/>
      <c r="JC1664" s="16"/>
      <c r="JD1664" s="16"/>
    </row>
    <row r="1665" spans="1:264" s="6" customFormat="1" x14ac:dyDescent="0.25">
      <c r="A1665" s="55">
        <v>1661</v>
      </c>
      <c r="B1665" s="56">
        <f>ESTUDIANTES!B1665</f>
        <v>0</v>
      </c>
      <c r="C1665" s="56">
        <f>ESTUDIANTES!C1665</f>
        <v>0</v>
      </c>
      <c r="D1665" s="97">
        <f>ESTUDIANTES!D1665</f>
        <v>0</v>
      </c>
      <c r="E1665" s="97"/>
      <c r="F1665" s="97"/>
      <c r="G1665" s="97"/>
      <c r="H1665" s="57">
        <f>ESTUDIANTES!H1665</f>
        <v>0</v>
      </c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  <c r="T1665" s="54"/>
      <c r="U1665" s="54"/>
      <c r="V1665" s="54"/>
      <c r="W1665" s="54"/>
      <c r="X1665" s="54"/>
      <c r="Y1665" s="54"/>
      <c r="Z1665" s="54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  <c r="AL1665" s="54"/>
      <c r="AM1665" s="54"/>
      <c r="AN1665" s="54"/>
      <c r="AO1665" s="54"/>
      <c r="AP1665" s="54"/>
      <c r="AQ1665" s="54"/>
      <c r="AR1665" s="54"/>
      <c r="AS1665" s="54"/>
      <c r="AT1665" s="54"/>
      <c r="AU1665" s="54"/>
      <c r="AV1665" s="54"/>
      <c r="AW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4"/>
      <c r="BI1665" s="54"/>
      <c r="BJ1665" s="54"/>
      <c r="BK1665" s="54"/>
      <c r="BL1665" s="54"/>
      <c r="BM1665" s="54"/>
      <c r="BN1665" s="54"/>
      <c r="BO1665" s="54"/>
      <c r="BP1665" s="54"/>
      <c r="BQ1665" s="54"/>
      <c r="BR1665" s="54"/>
      <c r="BS1665" s="54"/>
      <c r="BT1665" s="54"/>
      <c r="BU1665" s="54"/>
      <c r="BV1665" s="54"/>
      <c r="BW1665" s="54"/>
      <c r="BX1665" s="54"/>
      <c r="BY1665" s="54"/>
      <c r="BZ1665" s="54"/>
      <c r="CA1665" s="54"/>
      <c r="CB1665" s="54"/>
      <c r="CC1665" s="54"/>
      <c r="CD1665" s="54"/>
      <c r="CE1665" s="54"/>
      <c r="CF1665" s="54"/>
      <c r="CG1665" s="54"/>
      <c r="CH1665" s="54"/>
      <c r="CI1665" s="54"/>
      <c r="CJ1665" s="54"/>
      <c r="CK1665" s="54"/>
      <c r="CL1665" s="54"/>
      <c r="CM1665" s="54"/>
      <c r="CN1665" s="54"/>
      <c r="CO1665" s="54"/>
      <c r="CP1665" s="54"/>
      <c r="CQ1665" s="54"/>
      <c r="CR1665" s="54"/>
      <c r="CS1665" s="54"/>
      <c r="CT1665" s="54"/>
      <c r="CU1665" s="54"/>
      <c r="CV1665" s="54"/>
      <c r="CW1665" s="54"/>
      <c r="CX1665" s="54"/>
      <c r="CY1665" s="54"/>
      <c r="CZ1665" s="54"/>
      <c r="DA1665" s="54"/>
      <c r="DB1665" s="54"/>
      <c r="DC1665" s="54"/>
      <c r="DD1665" s="54"/>
      <c r="DE1665" s="54"/>
      <c r="DF1665" s="54"/>
      <c r="DG1665" s="54"/>
      <c r="DH1665" s="54"/>
      <c r="DI1665" s="54"/>
      <c r="DJ1665" s="54"/>
      <c r="DK1665" s="54"/>
      <c r="DL1665" s="54"/>
      <c r="DM1665" s="54"/>
      <c r="DN1665" s="54"/>
      <c r="DO1665" s="54"/>
      <c r="DP1665" s="54"/>
      <c r="DQ1665" s="54"/>
      <c r="DR1665" s="54"/>
      <c r="DS1665" s="54"/>
      <c r="DT1665" s="54"/>
      <c r="DU1665" s="54"/>
      <c r="DV1665" s="54"/>
      <c r="DW1665" s="54"/>
      <c r="DX1665" s="54"/>
      <c r="DY1665" s="54"/>
      <c r="DZ1665" s="54"/>
      <c r="EA1665" s="54"/>
      <c r="EB1665" s="54"/>
      <c r="EC1665" s="54"/>
      <c r="ED1665" s="54"/>
      <c r="EE1665" s="54"/>
      <c r="EF1665" s="54"/>
      <c r="EG1665" s="54"/>
      <c r="EH1665" s="54"/>
      <c r="EI1665" s="54"/>
      <c r="EJ1665" s="54"/>
      <c r="EK1665" s="54"/>
      <c r="EL1665" s="54"/>
      <c r="EM1665" s="54"/>
      <c r="EN1665" s="54"/>
      <c r="EO1665" s="54"/>
      <c r="EP1665" s="54"/>
      <c r="EQ1665" s="54"/>
      <c r="ER1665" s="54"/>
      <c r="ES1665" s="54"/>
      <c r="ET1665" s="54"/>
      <c r="EU1665" s="54"/>
      <c r="EV1665" s="54"/>
      <c r="EW1665" s="54"/>
      <c r="EX1665" s="54"/>
      <c r="EY1665" s="54"/>
      <c r="EZ1665" s="54"/>
      <c r="FA1665" s="54"/>
      <c r="FB1665" s="54"/>
      <c r="FC1665" s="54"/>
      <c r="FD1665" s="54"/>
      <c r="FE1665" s="54"/>
      <c r="FF1665" s="54"/>
      <c r="FG1665" s="54"/>
      <c r="FH1665" s="54"/>
      <c r="FI1665" s="54"/>
      <c r="FJ1665" s="54"/>
      <c r="FK1665" s="54"/>
      <c r="FL1665" s="54"/>
      <c r="FM1665" s="54"/>
      <c r="FN1665" s="54"/>
      <c r="FO1665" s="54"/>
      <c r="FP1665" s="54"/>
      <c r="FQ1665" s="54"/>
      <c r="FR1665" s="54"/>
      <c r="FS1665" s="54"/>
      <c r="FT1665" s="54"/>
      <c r="FU1665" s="54"/>
      <c r="FV1665" s="54"/>
      <c r="FW1665" s="54"/>
      <c r="FX1665" s="54"/>
      <c r="FY1665" s="54"/>
      <c r="FZ1665" s="54"/>
      <c r="GA1665" s="54"/>
      <c r="GB1665" s="54"/>
      <c r="GC1665" s="54"/>
      <c r="GD1665" s="54"/>
      <c r="GE1665" s="54"/>
      <c r="GF1665" s="54"/>
      <c r="GG1665" s="54"/>
      <c r="GH1665" s="54"/>
      <c r="GI1665" s="54"/>
      <c r="GJ1665" s="54"/>
      <c r="GK1665" s="54"/>
      <c r="GL1665" s="54"/>
      <c r="GM1665" s="54"/>
      <c r="GN1665" s="54"/>
      <c r="GO1665" s="54"/>
      <c r="GP1665" s="54"/>
      <c r="GQ1665" s="54"/>
      <c r="GR1665" s="54"/>
      <c r="GS1665" s="54"/>
      <c r="GT1665" s="54"/>
      <c r="GU1665" s="54"/>
      <c r="GV1665" s="54"/>
      <c r="GW1665" s="54"/>
      <c r="GX1665" s="54"/>
      <c r="GY1665" s="54"/>
      <c r="GZ1665" s="54"/>
      <c r="HA1665" s="54"/>
      <c r="HB1665" s="54"/>
      <c r="HC1665" s="54"/>
      <c r="HD1665" s="54"/>
      <c r="HE1665" s="54"/>
      <c r="HF1665" s="54"/>
      <c r="HG1665" s="54"/>
      <c r="HH1665" s="54"/>
      <c r="HI1665" s="54"/>
      <c r="HJ1665" s="54"/>
      <c r="HK1665" s="54"/>
      <c r="HL1665" s="54"/>
      <c r="HM1665" s="54"/>
      <c r="HN1665" s="54"/>
      <c r="HO1665" s="54"/>
      <c r="HP1665" s="54"/>
      <c r="HQ1665" s="54"/>
      <c r="HR1665" s="54"/>
      <c r="HS1665" s="54"/>
      <c r="HT1665" s="54"/>
      <c r="HU1665" s="54"/>
      <c r="HV1665" s="54"/>
      <c r="HW1665" s="54"/>
      <c r="HX1665" s="54"/>
      <c r="HY1665" s="54"/>
      <c r="HZ1665" s="54"/>
      <c r="IA1665" s="54"/>
      <c r="IB1665" s="54"/>
      <c r="IC1665" s="54"/>
      <c r="ID1665" s="54"/>
      <c r="IE1665" s="54"/>
      <c r="IF1665" s="54"/>
      <c r="IG1665" s="54"/>
      <c r="IH1665" s="54"/>
      <c r="II1665" s="54"/>
      <c r="IJ1665" s="54"/>
      <c r="IK1665" s="54"/>
      <c r="IL1665" s="54"/>
      <c r="IM1665" s="54"/>
      <c r="IN1665" s="54"/>
      <c r="IO1665" s="54"/>
      <c r="IP1665" s="54"/>
      <c r="IQ1665" s="54"/>
      <c r="IR1665" s="54"/>
      <c r="IS1665" s="54"/>
      <c r="IT1665" s="54"/>
      <c r="IU1665" s="54"/>
      <c r="IV1665" s="54"/>
      <c r="IW1665" s="54"/>
      <c r="IX1665" s="54"/>
      <c r="IY1665" s="54"/>
      <c r="IZ1665" s="54"/>
      <c r="JA1665" s="16"/>
      <c r="JB1665" s="16"/>
      <c r="JC1665" s="16"/>
      <c r="JD1665" s="16"/>
    </row>
    <row r="1666" spans="1:264" s="6" customFormat="1" x14ac:dyDescent="0.25">
      <c r="A1666" s="55">
        <v>1662</v>
      </c>
      <c r="B1666" s="56">
        <f>ESTUDIANTES!B1666</f>
        <v>0</v>
      </c>
      <c r="C1666" s="56">
        <f>ESTUDIANTES!C1666</f>
        <v>0</v>
      </c>
      <c r="D1666" s="97">
        <f>ESTUDIANTES!D1666</f>
        <v>0</v>
      </c>
      <c r="E1666" s="97"/>
      <c r="F1666" s="97"/>
      <c r="G1666" s="97"/>
      <c r="H1666" s="57">
        <f>ESTUDIANTES!H1666</f>
        <v>0</v>
      </c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  <c r="T1666" s="54"/>
      <c r="U1666" s="54"/>
      <c r="V1666" s="54"/>
      <c r="W1666" s="54"/>
      <c r="X1666" s="54"/>
      <c r="Y1666" s="54"/>
      <c r="Z1666" s="54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  <c r="AL1666" s="54"/>
      <c r="AM1666" s="54"/>
      <c r="AN1666" s="54"/>
      <c r="AO1666" s="54"/>
      <c r="AP1666" s="54"/>
      <c r="AQ1666" s="54"/>
      <c r="AR1666" s="54"/>
      <c r="AS1666" s="54"/>
      <c r="AT1666" s="54"/>
      <c r="AU1666" s="54"/>
      <c r="AV1666" s="54"/>
      <c r="AW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4"/>
      <c r="BI1666" s="54"/>
      <c r="BJ1666" s="54"/>
      <c r="BK1666" s="54"/>
      <c r="BL1666" s="54"/>
      <c r="BM1666" s="54"/>
      <c r="BN1666" s="54"/>
      <c r="BO1666" s="54"/>
      <c r="BP1666" s="54"/>
      <c r="BQ1666" s="54"/>
      <c r="BR1666" s="54"/>
      <c r="BS1666" s="54"/>
      <c r="BT1666" s="54"/>
      <c r="BU1666" s="54"/>
      <c r="BV1666" s="54"/>
      <c r="BW1666" s="54"/>
      <c r="BX1666" s="54"/>
      <c r="BY1666" s="54"/>
      <c r="BZ1666" s="54"/>
      <c r="CA1666" s="54"/>
      <c r="CB1666" s="54"/>
      <c r="CC1666" s="54"/>
      <c r="CD1666" s="54"/>
      <c r="CE1666" s="54"/>
      <c r="CF1666" s="54"/>
      <c r="CG1666" s="54"/>
      <c r="CH1666" s="54"/>
      <c r="CI1666" s="54"/>
      <c r="CJ1666" s="54"/>
      <c r="CK1666" s="54"/>
      <c r="CL1666" s="54"/>
      <c r="CM1666" s="54"/>
      <c r="CN1666" s="54"/>
      <c r="CO1666" s="54"/>
      <c r="CP1666" s="54"/>
      <c r="CQ1666" s="54"/>
      <c r="CR1666" s="54"/>
      <c r="CS1666" s="54"/>
      <c r="CT1666" s="54"/>
      <c r="CU1666" s="54"/>
      <c r="CV1666" s="54"/>
      <c r="CW1666" s="54"/>
      <c r="CX1666" s="54"/>
      <c r="CY1666" s="54"/>
      <c r="CZ1666" s="54"/>
      <c r="DA1666" s="54"/>
      <c r="DB1666" s="54"/>
      <c r="DC1666" s="54"/>
      <c r="DD1666" s="54"/>
      <c r="DE1666" s="54"/>
      <c r="DF1666" s="54"/>
      <c r="DG1666" s="54"/>
      <c r="DH1666" s="54"/>
      <c r="DI1666" s="54"/>
      <c r="DJ1666" s="54"/>
      <c r="DK1666" s="54"/>
      <c r="DL1666" s="54"/>
      <c r="DM1666" s="54"/>
      <c r="DN1666" s="54"/>
      <c r="DO1666" s="54"/>
      <c r="DP1666" s="54"/>
      <c r="DQ1666" s="54"/>
      <c r="DR1666" s="54"/>
      <c r="DS1666" s="54"/>
      <c r="DT1666" s="54"/>
      <c r="DU1666" s="54"/>
      <c r="DV1666" s="54"/>
      <c r="DW1666" s="54"/>
      <c r="DX1666" s="54"/>
      <c r="DY1666" s="54"/>
      <c r="DZ1666" s="54"/>
      <c r="EA1666" s="54"/>
      <c r="EB1666" s="54"/>
      <c r="EC1666" s="54"/>
      <c r="ED1666" s="54"/>
      <c r="EE1666" s="54"/>
      <c r="EF1666" s="54"/>
      <c r="EG1666" s="54"/>
      <c r="EH1666" s="54"/>
      <c r="EI1666" s="54"/>
      <c r="EJ1666" s="54"/>
      <c r="EK1666" s="54"/>
      <c r="EL1666" s="54"/>
      <c r="EM1666" s="54"/>
      <c r="EN1666" s="54"/>
      <c r="EO1666" s="54"/>
      <c r="EP1666" s="54"/>
      <c r="EQ1666" s="54"/>
      <c r="ER1666" s="54"/>
      <c r="ES1666" s="54"/>
      <c r="ET1666" s="54"/>
      <c r="EU1666" s="54"/>
      <c r="EV1666" s="54"/>
      <c r="EW1666" s="54"/>
      <c r="EX1666" s="54"/>
      <c r="EY1666" s="54"/>
      <c r="EZ1666" s="54"/>
      <c r="FA1666" s="54"/>
      <c r="FB1666" s="54"/>
      <c r="FC1666" s="54"/>
      <c r="FD1666" s="54"/>
      <c r="FE1666" s="54"/>
      <c r="FF1666" s="54"/>
      <c r="FG1666" s="54"/>
      <c r="FH1666" s="54"/>
      <c r="FI1666" s="54"/>
      <c r="FJ1666" s="54"/>
      <c r="FK1666" s="54"/>
      <c r="FL1666" s="54"/>
      <c r="FM1666" s="54"/>
      <c r="FN1666" s="54"/>
      <c r="FO1666" s="54"/>
      <c r="FP1666" s="54"/>
      <c r="FQ1666" s="54"/>
      <c r="FR1666" s="54"/>
      <c r="FS1666" s="54"/>
      <c r="FT1666" s="54"/>
      <c r="FU1666" s="54"/>
      <c r="FV1666" s="54"/>
      <c r="FW1666" s="54"/>
      <c r="FX1666" s="54"/>
      <c r="FY1666" s="54"/>
      <c r="FZ1666" s="54"/>
      <c r="GA1666" s="54"/>
      <c r="GB1666" s="54"/>
      <c r="GC1666" s="54"/>
      <c r="GD1666" s="54"/>
      <c r="GE1666" s="54"/>
      <c r="GF1666" s="54"/>
      <c r="GG1666" s="54"/>
      <c r="GH1666" s="54"/>
      <c r="GI1666" s="54"/>
      <c r="GJ1666" s="54"/>
      <c r="GK1666" s="54"/>
      <c r="GL1666" s="54"/>
      <c r="GM1666" s="54"/>
      <c r="GN1666" s="54"/>
      <c r="GO1666" s="54"/>
      <c r="GP1666" s="54"/>
      <c r="GQ1666" s="54"/>
      <c r="GR1666" s="54"/>
      <c r="GS1666" s="54"/>
      <c r="GT1666" s="54"/>
      <c r="GU1666" s="54"/>
      <c r="GV1666" s="54"/>
      <c r="GW1666" s="54"/>
      <c r="GX1666" s="54"/>
      <c r="GY1666" s="54"/>
      <c r="GZ1666" s="54"/>
      <c r="HA1666" s="54"/>
      <c r="HB1666" s="54"/>
      <c r="HC1666" s="54"/>
      <c r="HD1666" s="54"/>
      <c r="HE1666" s="54"/>
      <c r="HF1666" s="54"/>
      <c r="HG1666" s="54"/>
      <c r="HH1666" s="54"/>
      <c r="HI1666" s="54"/>
      <c r="HJ1666" s="54"/>
      <c r="HK1666" s="54"/>
      <c r="HL1666" s="54"/>
      <c r="HM1666" s="54"/>
      <c r="HN1666" s="54"/>
      <c r="HO1666" s="54"/>
      <c r="HP1666" s="54"/>
      <c r="HQ1666" s="54"/>
      <c r="HR1666" s="54"/>
      <c r="HS1666" s="54"/>
      <c r="HT1666" s="54"/>
      <c r="HU1666" s="54"/>
      <c r="HV1666" s="54"/>
      <c r="HW1666" s="54"/>
      <c r="HX1666" s="54"/>
      <c r="HY1666" s="54"/>
      <c r="HZ1666" s="54"/>
      <c r="IA1666" s="54"/>
      <c r="IB1666" s="54"/>
      <c r="IC1666" s="54"/>
      <c r="ID1666" s="54"/>
      <c r="IE1666" s="54"/>
      <c r="IF1666" s="54"/>
      <c r="IG1666" s="54"/>
      <c r="IH1666" s="54"/>
      <c r="II1666" s="54"/>
      <c r="IJ1666" s="54"/>
      <c r="IK1666" s="54"/>
      <c r="IL1666" s="54"/>
      <c r="IM1666" s="54"/>
      <c r="IN1666" s="54"/>
      <c r="IO1666" s="54"/>
      <c r="IP1666" s="54"/>
      <c r="IQ1666" s="54"/>
      <c r="IR1666" s="54"/>
      <c r="IS1666" s="54"/>
      <c r="IT1666" s="54"/>
      <c r="IU1666" s="54"/>
      <c r="IV1666" s="54"/>
      <c r="IW1666" s="54"/>
      <c r="IX1666" s="54"/>
      <c r="IY1666" s="54"/>
      <c r="IZ1666" s="54"/>
      <c r="JA1666" s="16"/>
      <c r="JB1666" s="16"/>
      <c r="JC1666" s="16"/>
      <c r="JD1666" s="16"/>
    </row>
    <row r="1667" spans="1:264" s="6" customFormat="1" x14ac:dyDescent="0.25">
      <c r="A1667" s="55">
        <v>1663</v>
      </c>
      <c r="B1667" s="56">
        <f>ESTUDIANTES!B1667</f>
        <v>0</v>
      </c>
      <c r="C1667" s="56">
        <f>ESTUDIANTES!C1667</f>
        <v>0</v>
      </c>
      <c r="D1667" s="97">
        <f>ESTUDIANTES!D1667</f>
        <v>0</v>
      </c>
      <c r="E1667" s="97"/>
      <c r="F1667" s="97"/>
      <c r="G1667" s="97"/>
      <c r="H1667" s="57">
        <f>ESTUDIANTES!H1667</f>
        <v>0</v>
      </c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  <c r="AL1667" s="54"/>
      <c r="AM1667" s="54"/>
      <c r="AN1667" s="54"/>
      <c r="AO1667" s="54"/>
      <c r="AP1667" s="54"/>
      <c r="AQ1667" s="54"/>
      <c r="AR1667" s="54"/>
      <c r="AS1667" s="54"/>
      <c r="AT1667" s="54"/>
      <c r="AU1667" s="54"/>
      <c r="AV1667" s="54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  <c r="BK1667" s="54"/>
      <c r="BL1667" s="54"/>
      <c r="BM1667" s="54"/>
      <c r="BN1667" s="54"/>
      <c r="BO1667" s="54"/>
      <c r="BP1667" s="54"/>
      <c r="BQ1667" s="54"/>
      <c r="BR1667" s="54"/>
      <c r="BS1667" s="54"/>
      <c r="BT1667" s="54"/>
      <c r="BU1667" s="54"/>
      <c r="BV1667" s="54"/>
      <c r="BW1667" s="54"/>
      <c r="BX1667" s="54"/>
      <c r="BY1667" s="54"/>
      <c r="BZ1667" s="54"/>
      <c r="CA1667" s="54"/>
      <c r="CB1667" s="54"/>
      <c r="CC1667" s="54"/>
      <c r="CD1667" s="54"/>
      <c r="CE1667" s="54"/>
      <c r="CF1667" s="54"/>
      <c r="CG1667" s="54"/>
      <c r="CH1667" s="54"/>
      <c r="CI1667" s="54"/>
      <c r="CJ1667" s="54"/>
      <c r="CK1667" s="54"/>
      <c r="CL1667" s="54"/>
      <c r="CM1667" s="54"/>
      <c r="CN1667" s="54"/>
      <c r="CO1667" s="54"/>
      <c r="CP1667" s="54"/>
      <c r="CQ1667" s="54"/>
      <c r="CR1667" s="54"/>
      <c r="CS1667" s="54"/>
      <c r="CT1667" s="54"/>
      <c r="CU1667" s="54"/>
      <c r="CV1667" s="54"/>
      <c r="CW1667" s="54"/>
      <c r="CX1667" s="54"/>
      <c r="CY1667" s="54"/>
      <c r="CZ1667" s="54"/>
      <c r="DA1667" s="54"/>
      <c r="DB1667" s="54"/>
      <c r="DC1667" s="54"/>
      <c r="DD1667" s="54"/>
      <c r="DE1667" s="54"/>
      <c r="DF1667" s="54"/>
      <c r="DG1667" s="54"/>
      <c r="DH1667" s="54"/>
      <c r="DI1667" s="54"/>
      <c r="DJ1667" s="54"/>
      <c r="DK1667" s="54"/>
      <c r="DL1667" s="54"/>
      <c r="DM1667" s="54"/>
      <c r="DN1667" s="54"/>
      <c r="DO1667" s="54"/>
      <c r="DP1667" s="54"/>
      <c r="DQ1667" s="54"/>
      <c r="DR1667" s="54"/>
      <c r="DS1667" s="54"/>
      <c r="DT1667" s="54"/>
      <c r="DU1667" s="54"/>
      <c r="DV1667" s="54"/>
      <c r="DW1667" s="54"/>
      <c r="DX1667" s="54"/>
      <c r="DY1667" s="54"/>
      <c r="DZ1667" s="54"/>
      <c r="EA1667" s="54"/>
      <c r="EB1667" s="54"/>
      <c r="EC1667" s="54"/>
      <c r="ED1667" s="54"/>
      <c r="EE1667" s="54"/>
      <c r="EF1667" s="54"/>
      <c r="EG1667" s="54"/>
      <c r="EH1667" s="54"/>
      <c r="EI1667" s="54"/>
      <c r="EJ1667" s="54"/>
      <c r="EK1667" s="54"/>
      <c r="EL1667" s="54"/>
      <c r="EM1667" s="54"/>
      <c r="EN1667" s="54"/>
      <c r="EO1667" s="54"/>
      <c r="EP1667" s="54"/>
      <c r="EQ1667" s="54"/>
      <c r="ER1667" s="54"/>
      <c r="ES1667" s="54"/>
      <c r="ET1667" s="54"/>
      <c r="EU1667" s="54"/>
      <c r="EV1667" s="54"/>
      <c r="EW1667" s="54"/>
      <c r="EX1667" s="54"/>
      <c r="EY1667" s="54"/>
      <c r="EZ1667" s="54"/>
      <c r="FA1667" s="54"/>
      <c r="FB1667" s="54"/>
      <c r="FC1667" s="54"/>
      <c r="FD1667" s="54"/>
      <c r="FE1667" s="54"/>
      <c r="FF1667" s="54"/>
      <c r="FG1667" s="54"/>
      <c r="FH1667" s="54"/>
      <c r="FI1667" s="54"/>
      <c r="FJ1667" s="54"/>
      <c r="FK1667" s="54"/>
      <c r="FL1667" s="54"/>
      <c r="FM1667" s="54"/>
      <c r="FN1667" s="54"/>
      <c r="FO1667" s="54"/>
      <c r="FP1667" s="54"/>
      <c r="FQ1667" s="54"/>
      <c r="FR1667" s="54"/>
      <c r="FS1667" s="54"/>
      <c r="FT1667" s="54"/>
      <c r="FU1667" s="54"/>
      <c r="FV1667" s="54"/>
      <c r="FW1667" s="54"/>
      <c r="FX1667" s="54"/>
      <c r="FY1667" s="54"/>
      <c r="FZ1667" s="54"/>
      <c r="GA1667" s="54"/>
      <c r="GB1667" s="54"/>
      <c r="GC1667" s="54"/>
      <c r="GD1667" s="54"/>
      <c r="GE1667" s="54"/>
      <c r="GF1667" s="54"/>
      <c r="GG1667" s="54"/>
      <c r="GH1667" s="54"/>
      <c r="GI1667" s="54"/>
      <c r="GJ1667" s="54"/>
      <c r="GK1667" s="54"/>
      <c r="GL1667" s="54"/>
      <c r="GM1667" s="54"/>
      <c r="GN1667" s="54"/>
      <c r="GO1667" s="54"/>
      <c r="GP1667" s="54"/>
      <c r="GQ1667" s="54"/>
      <c r="GR1667" s="54"/>
      <c r="GS1667" s="54"/>
      <c r="GT1667" s="54"/>
      <c r="GU1667" s="54"/>
      <c r="GV1667" s="54"/>
      <c r="GW1667" s="54"/>
      <c r="GX1667" s="54"/>
      <c r="GY1667" s="54"/>
      <c r="GZ1667" s="54"/>
      <c r="HA1667" s="54"/>
      <c r="HB1667" s="54"/>
      <c r="HC1667" s="54"/>
      <c r="HD1667" s="54"/>
      <c r="HE1667" s="54"/>
      <c r="HF1667" s="54"/>
      <c r="HG1667" s="54"/>
      <c r="HH1667" s="54"/>
      <c r="HI1667" s="54"/>
      <c r="HJ1667" s="54"/>
      <c r="HK1667" s="54"/>
      <c r="HL1667" s="54"/>
      <c r="HM1667" s="54"/>
      <c r="HN1667" s="54"/>
      <c r="HO1667" s="54"/>
      <c r="HP1667" s="54"/>
      <c r="HQ1667" s="54"/>
      <c r="HR1667" s="54"/>
      <c r="HS1667" s="54"/>
      <c r="HT1667" s="54"/>
      <c r="HU1667" s="54"/>
      <c r="HV1667" s="54"/>
      <c r="HW1667" s="54"/>
      <c r="HX1667" s="54"/>
      <c r="HY1667" s="54"/>
      <c r="HZ1667" s="54"/>
      <c r="IA1667" s="54"/>
      <c r="IB1667" s="54"/>
      <c r="IC1667" s="54"/>
      <c r="ID1667" s="54"/>
      <c r="IE1667" s="54"/>
      <c r="IF1667" s="54"/>
      <c r="IG1667" s="54"/>
      <c r="IH1667" s="54"/>
      <c r="II1667" s="54"/>
      <c r="IJ1667" s="54"/>
      <c r="IK1667" s="54"/>
      <c r="IL1667" s="54"/>
      <c r="IM1667" s="54"/>
      <c r="IN1667" s="54"/>
      <c r="IO1667" s="54"/>
      <c r="IP1667" s="54"/>
      <c r="IQ1667" s="54"/>
      <c r="IR1667" s="54"/>
      <c r="IS1667" s="54"/>
      <c r="IT1667" s="54"/>
      <c r="IU1667" s="54"/>
      <c r="IV1667" s="54"/>
      <c r="IW1667" s="54"/>
      <c r="IX1667" s="54"/>
      <c r="IY1667" s="54"/>
      <c r="IZ1667" s="54"/>
      <c r="JA1667" s="16"/>
      <c r="JB1667" s="16"/>
      <c r="JC1667" s="16"/>
      <c r="JD1667" s="16"/>
    </row>
    <row r="1668" spans="1:264" s="6" customFormat="1" x14ac:dyDescent="0.25">
      <c r="A1668" s="55">
        <v>1664</v>
      </c>
      <c r="B1668" s="56">
        <f>ESTUDIANTES!B1668</f>
        <v>0</v>
      </c>
      <c r="C1668" s="56">
        <f>ESTUDIANTES!C1668</f>
        <v>0</v>
      </c>
      <c r="D1668" s="97">
        <f>ESTUDIANTES!D1668</f>
        <v>0</v>
      </c>
      <c r="E1668" s="97"/>
      <c r="F1668" s="97"/>
      <c r="G1668" s="97"/>
      <c r="H1668" s="57">
        <f>ESTUDIANTES!H1668</f>
        <v>0</v>
      </c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  <c r="AL1668" s="54"/>
      <c r="AM1668" s="54"/>
      <c r="AN1668" s="54"/>
      <c r="AO1668" s="54"/>
      <c r="AP1668" s="54"/>
      <c r="AQ1668" s="54"/>
      <c r="AR1668" s="54"/>
      <c r="AS1668" s="54"/>
      <c r="AT1668" s="54"/>
      <c r="AU1668" s="54"/>
      <c r="AV1668" s="54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  <c r="BK1668" s="54"/>
      <c r="BL1668" s="54"/>
      <c r="BM1668" s="54"/>
      <c r="BN1668" s="54"/>
      <c r="BO1668" s="54"/>
      <c r="BP1668" s="54"/>
      <c r="BQ1668" s="54"/>
      <c r="BR1668" s="54"/>
      <c r="BS1668" s="54"/>
      <c r="BT1668" s="54"/>
      <c r="BU1668" s="54"/>
      <c r="BV1668" s="54"/>
      <c r="BW1668" s="54"/>
      <c r="BX1668" s="54"/>
      <c r="BY1668" s="54"/>
      <c r="BZ1668" s="54"/>
      <c r="CA1668" s="54"/>
      <c r="CB1668" s="54"/>
      <c r="CC1668" s="54"/>
      <c r="CD1668" s="54"/>
      <c r="CE1668" s="54"/>
      <c r="CF1668" s="54"/>
      <c r="CG1668" s="54"/>
      <c r="CH1668" s="54"/>
      <c r="CI1668" s="54"/>
      <c r="CJ1668" s="54"/>
      <c r="CK1668" s="54"/>
      <c r="CL1668" s="54"/>
      <c r="CM1668" s="54"/>
      <c r="CN1668" s="54"/>
      <c r="CO1668" s="54"/>
      <c r="CP1668" s="54"/>
      <c r="CQ1668" s="54"/>
      <c r="CR1668" s="54"/>
      <c r="CS1668" s="54"/>
      <c r="CT1668" s="54"/>
      <c r="CU1668" s="54"/>
      <c r="CV1668" s="54"/>
      <c r="CW1668" s="54"/>
      <c r="CX1668" s="54"/>
      <c r="CY1668" s="54"/>
      <c r="CZ1668" s="54"/>
      <c r="DA1668" s="54"/>
      <c r="DB1668" s="54"/>
      <c r="DC1668" s="54"/>
      <c r="DD1668" s="54"/>
      <c r="DE1668" s="54"/>
      <c r="DF1668" s="54"/>
      <c r="DG1668" s="54"/>
      <c r="DH1668" s="54"/>
      <c r="DI1668" s="54"/>
      <c r="DJ1668" s="54"/>
      <c r="DK1668" s="54"/>
      <c r="DL1668" s="54"/>
      <c r="DM1668" s="54"/>
      <c r="DN1668" s="54"/>
      <c r="DO1668" s="54"/>
      <c r="DP1668" s="54"/>
      <c r="DQ1668" s="54"/>
      <c r="DR1668" s="54"/>
      <c r="DS1668" s="54"/>
      <c r="DT1668" s="54"/>
      <c r="DU1668" s="54"/>
      <c r="DV1668" s="54"/>
      <c r="DW1668" s="54"/>
      <c r="DX1668" s="54"/>
      <c r="DY1668" s="54"/>
      <c r="DZ1668" s="54"/>
      <c r="EA1668" s="54"/>
      <c r="EB1668" s="54"/>
      <c r="EC1668" s="54"/>
      <c r="ED1668" s="54"/>
      <c r="EE1668" s="54"/>
      <c r="EF1668" s="54"/>
      <c r="EG1668" s="54"/>
      <c r="EH1668" s="54"/>
      <c r="EI1668" s="54"/>
      <c r="EJ1668" s="54"/>
      <c r="EK1668" s="54"/>
      <c r="EL1668" s="54"/>
      <c r="EM1668" s="54"/>
      <c r="EN1668" s="54"/>
      <c r="EO1668" s="54"/>
      <c r="EP1668" s="54"/>
      <c r="EQ1668" s="54"/>
      <c r="ER1668" s="54"/>
      <c r="ES1668" s="54"/>
      <c r="ET1668" s="54"/>
      <c r="EU1668" s="54"/>
      <c r="EV1668" s="54"/>
      <c r="EW1668" s="54"/>
      <c r="EX1668" s="54"/>
      <c r="EY1668" s="54"/>
      <c r="EZ1668" s="54"/>
      <c r="FA1668" s="54"/>
      <c r="FB1668" s="54"/>
      <c r="FC1668" s="54"/>
      <c r="FD1668" s="54"/>
      <c r="FE1668" s="54"/>
      <c r="FF1668" s="54"/>
      <c r="FG1668" s="54"/>
      <c r="FH1668" s="54"/>
      <c r="FI1668" s="54"/>
      <c r="FJ1668" s="54"/>
      <c r="FK1668" s="54"/>
      <c r="FL1668" s="54"/>
      <c r="FM1668" s="54"/>
      <c r="FN1668" s="54"/>
      <c r="FO1668" s="54"/>
      <c r="FP1668" s="54"/>
      <c r="FQ1668" s="54"/>
      <c r="FR1668" s="54"/>
      <c r="FS1668" s="54"/>
      <c r="FT1668" s="54"/>
      <c r="FU1668" s="54"/>
      <c r="FV1668" s="54"/>
      <c r="FW1668" s="54"/>
      <c r="FX1668" s="54"/>
      <c r="FY1668" s="54"/>
      <c r="FZ1668" s="54"/>
      <c r="GA1668" s="54"/>
      <c r="GB1668" s="54"/>
      <c r="GC1668" s="54"/>
      <c r="GD1668" s="54"/>
      <c r="GE1668" s="54"/>
      <c r="GF1668" s="54"/>
      <c r="GG1668" s="54"/>
      <c r="GH1668" s="54"/>
      <c r="GI1668" s="54"/>
      <c r="GJ1668" s="54"/>
      <c r="GK1668" s="54"/>
      <c r="GL1668" s="54"/>
      <c r="GM1668" s="54"/>
      <c r="GN1668" s="54"/>
      <c r="GO1668" s="54"/>
      <c r="GP1668" s="54"/>
      <c r="GQ1668" s="54"/>
      <c r="GR1668" s="54"/>
      <c r="GS1668" s="54"/>
      <c r="GT1668" s="54"/>
      <c r="GU1668" s="54"/>
      <c r="GV1668" s="54"/>
      <c r="GW1668" s="54"/>
      <c r="GX1668" s="54"/>
      <c r="GY1668" s="54"/>
      <c r="GZ1668" s="54"/>
      <c r="HA1668" s="54"/>
      <c r="HB1668" s="54"/>
      <c r="HC1668" s="54"/>
      <c r="HD1668" s="54"/>
      <c r="HE1668" s="54"/>
      <c r="HF1668" s="54"/>
      <c r="HG1668" s="54"/>
      <c r="HH1668" s="54"/>
      <c r="HI1668" s="54"/>
      <c r="HJ1668" s="54"/>
      <c r="HK1668" s="54"/>
      <c r="HL1668" s="54"/>
      <c r="HM1668" s="54"/>
      <c r="HN1668" s="54"/>
      <c r="HO1668" s="54"/>
      <c r="HP1668" s="54"/>
      <c r="HQ1668" s="54"/>
      <c r="HR1668" s="54"/>
      <c r="HS1668" s="54"/>
      <c r="HT1668" s="54"/>
      <c r="HU1668" s="54"/>
      <c r="HV1668" s="54"/>
      <c r="HW1668" s="54"/>
      <c r="HX1668" s="54"/>
      <c r="HY1668" s="54"/>
      <c r="HZ1668" s="54"/>
      <c r="IA1668" s="54"/>
      <c r="IB1668" s="54"/>
      <c r="IC1668" s="54"/>
      <c r="ID1668" s="54"/>
      <c r="IE1668" s="54"/>
      <c r="IF1668" s="54"/>
      <c r="IG1668" s="54"/>
      <c r="IH1668" s="54"/>
      <c r="II1668" s="54"/>
      <c r="IJ1668" s="54"/>
      <c r="IK1668" s="54"/>
      <c r="IL1668" s="54"/>
      <c r="IM1668" s="54"/>
      <c r="IN1668" s="54"/>
      <c r="IO1668" s="54"/>
      <c r="IP1668" s="54"/>
      <c r="IQ1668" s="54"/>
      <c r="IR1668" s="54"/>
      <c r="IS1668" s="54"/>
      <c r="IT1668" s="54"/>
      <c r="IU1668" s="54"/>
      <c r="IV1668" s="54"/>
      <c r="IW1668" s="54"/>
      <c r="IX1668" s="54"/>
      <c r="IY1668" s="54"/>
      <c r="IZ1668" s="54"/>
      <c r="JA1668" s="16"/>
      <c r="JB1668" s="16"/>
      <c r="JC1668" s="16"/>
      <c r="JD1668" s="16"/>
    </row>
    <row r="1669" spans="1:264" s="6" customFormat="1" x14ac:dyDescent="0.25">
      <c r="A1669" s="55">
        <v>1665</v>
      </c>
      <c r="B1669" s="56">
        <f>ESTUDIANTES!B1669</f>
        <v>0</v>
      </c>
      <c r="C1669" s="56">
        <f>ESTUDIANTES!C1669</f>
        <v>0</v>
      </c>
      <c r="D1669" s="97">
        <f>ESTUDIANTES!D1669</f>
        <v>0</v>
      </c>
      <c r="E1669" s="97"/>
      <c r="F1669" s="97"/>
      <c r="G1669" s="97"/>
      <c r="H1669" s="57">
        <f>ESTUDIANTES!H1669</f>
        <v>0</v>
      </c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  <c r="AL1669" s="54"/>
      <c r="AM1669" s="54"/>
      <c r="AN1669" s="54"/>
      <c r="AO1669" s="54"/>
      <c r="AP1669" s="54"/>
      <c r="AQ1669" s="54"/>
      <c r="AR1669" s="54"/>
      <c r="AS1669" s="54"/>
      <c r="AT1669" s="54"/>
      <c r="AU1669" s="54"/>
      <c r="AV1669" s="54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  <c r="BK1669" s="54"/>
      <c r="BL1669" s="54"/>
      <c r="BM1669" s="54"/>
      <c r="BN1669" s="54"/>
      <c r="BO1669" s="54"/>
      <c r="BP1669" s="54"/>
      <c r="BQ1669" s="54"/>
      <c r="BR1669" s="54"/>
      <c r="BS1669" s="54"/>
      <c r="BT1669" s="54"/>
      <c r="BU1669" s="54"/>
      <c r="BV1669" s="54"/>
      <c r="BW1669" s="54"/>
      <c r="BX1669" s="54"/>
      <c r="BY1669" s="54"/>
      <c r="BZ1669" s="54"/>
      <c r="CA1669" s="54"/>
      <c r="CB1669" s="54"/>
      <c r="CC1669" s="54"/>
      <c r="CD1669" s="54"/>
      <c r="CE1669" s="54"/>
      <c r="CF1669" s="54"/>
      <c r="CG1669" s="54"/>
      <c r="CH1669" s="54"/>
      <c r="CI1669" s="54"/>
      <c r="CJ1669" s="54"/>
      <c r="CK1669" s="54"/>
      <c r="CL1669" s="54"/>
      <c r="CM1669" s="54"/>
      <c r="CN1669" s="54"/>
      <c r="CO1669" s="54"/>
      <c r="CP1669" s="54"/>
      <c r="CQ1669" s="54"/>
      <c r="CR1669" s="54"/>
      <c r="CS1669" s="54"/>
      <c r="CT1669" s="54"/>
      <c r="CU1669" s="54"/>
      <c r="CV1669" s="54"/>
      <c r="CW1669" s="54"/>
      <c r="CX1669" s="54"/>
      <c r="CY1669" s="54"/>
      <c r="CZ1669" s="54"/>
      <c r="DA1669" s="54"/>
      <c r="DB1669" s="54"/>
      <c r="DC1669" s="54"/>
      <c r="DD1669" s="54"/>
      <c r="DE1669" s="54"/>
      <c r="DF1669" s="54"/>
      <c r="DG1669" s="54"/>
      <c r="DH1669" s="54"/>
      <c r="DI1669" s="54"/>
      <c r="DJ1669" s="54"/>
      <c r="DK1669" s="54"/>
      <c r="DL1669" s="54"/>
      <c r="DM1669" s="54"/>
      <c r="DN1669" s="54"/>
      <c r="DO1669" s="54"/>
      <c r="DP1669" s="54"/>
      <c r="DQ1669" s="54"/>
      <c r="DR1669" s="54"/>
      <c r="DS1669" s="54"/>
      <c r="DT1669" s="54"/>
      <c r="DU1669" s="54"/>
      <c r="DV1669" s="54"/>
      <c r="DW1669" s="54"/>
      <c r="DX1669" s="54"/>
      <c r="DY1669" s="54"/>
      <c r="DZ1669" s="54"/>
      <c r="EA1669" s="54"/>
      <c r="EB1669" s="54"/>
      <c r="EC1669" s="54"/>
      <c r="ED1669" s="54"/>
      <c r="EE1669" s="54"/>
      <c r="EF1669" s="54"/>
      <c r="EG1669" s="54"/>
      <c r="EH1669" s="54"/>
      <c r="EI1669" s="54"/>
      <c r="EJ1669" s="54"/>
      <c r="EK1669" s="54"/>
      <c r="EL1669" s="54"/>
      <c r="EM1669" s="54"/>
      <c r="EN1669" s="54"/>
      <c r="EO1669" s="54"/>
      <c r="EP1669" s="54"/>
      <c r="EQ1669" s="54"/>
      <c r="ER1669" s="54"/>
      <c r="ES1669" s="54"/>
      <c r="ET1669" s="54"/>
      <c r="EU1669" s="54"/>
      <c r="EV1669" s="54"/>
      <c r="EW1669" s="54"/>
      <c r="EX1669" s="54"/>
      <c r="EY1669" s="54"/>
      <c r="EZ1669" s="54"/>
      <c r="FA1669" s="54"/>
      <c r="FB1669" s="54"/>
      <c r="FC1669" s="54"/>
      <c r="FD1669" s="54"/>
      <c r="FE1669" s="54"/>
      <c r="FF1669" s="54"/>
      <c r="FG1669" s="54"/>
      <c r="FH1669" s="54"/>
      <c r="FI1669" s="54"/>
      <c r="FJ1669" s="54"/>
      <c r="FK1669" s="54"/>
      <c r="FL1669" s="54"/>
      <c r="FM1669" s="54"/>
      <c r="FN1669" s="54"/>
      <c r="FO1669" s="54"/>
      <c r="FP1669" s="54"/>
      <c r="FQ1669" s="54"/>
      <c r="FR1669" s="54"/>
      <c r="FS1669" s="54"/>
      <c r="FT1669" s="54"/>
      <c r="FU1669" s="54"/>
      <c r="FV1669" s="54"/>
      <c r="FW1669" s="54"/>
      <c r="FX1669" s="54"/>
      <c r="FY1669" s="54"/>
      <c r="FZ1669" s="54"/>
      <c r="GA1669" s="54"/>
      <c r="GB1669" s="54"/>
      <c r="GC1669" s="54"/>
      <c r="GD1669" s="54"/>
      <c r="GE1669" s="54"/>
      <c r="GF1669" s="54"/>
      <c r="GG1669" s="54"/>
      <c r="GH1669" s="54"/>
      <c r="GI1669" s="54"/>
      <c r="GJ1669" s="54"/>
      <c r="GK1669" s="54"/>
      <c r="GL1669" s="54"/>
      <c r="GM1669" s="54"/>
      <c r="GN1669" s="54"/>
      <c r="GO1669" s="54"/>
      <c r="GP1669" s="54"/>
      <c r="GQ1669" s="54"/>
      <c r="GR1669" s="54"/>
      <c r="GS1669" s="54"/>
      <c r="GT1669" s="54"/>
      <c r="GU1669" s="54"/>
      <c r="GV1669" s="54"/>
      <c r="GW1669" s="54"/>
      <c r="GX1669" s="54"/>
      <c r="GY1669" s="54"/>
      <c r="GZ1669" s="54"/>
      <c r="HA1669" s="54"/>
      <c r="HB1669" s="54"/>
      <c r="HC1669" s="54"/>
      <c r="HD1669" s="54"/>
      <c r="HE1669" s="54"/>
      <c r="HF1669" s="54"/>
      <c r="HG1669" s="54"/>
      <c r="HH1669" s="54"/>
      <c r="HI1669" s="54"/>
      <c r="HJ1669" s="54"/>
      <c r="HK1669" s="54"/>
      <c r="HL1669" s="54"/>
      <c r="HM1669" s="54"/>
      <c r="HN1669" s="54"/>
      <c r="HO1669" s="54"/>
      <c r="HP1669" s="54"/>
      <c r="HQ1669" s="54"/>
      <c r="HR1669" s="54"/>
      <c r="HS1669" s="54"/>
      <c r="HT1669" s="54"/>
      <c r="HU1669" s="54"/>
      <c r="HV1669" s="54"/>
      <c r="HW1669" s="54"/>
      <c r="HX1669" s="54"/>
      <c r="HY1669" s="54"/>
      <c r="HZ1669" s="54"/>
      <c r="IA1669" s="54"/>
      <c r="IB1669" s="54"/>
      <c r="IC1669" s="54"/>
      <c r="ID1669" s="54"/>
      <c r="IE1669" s="54"/>
      <c r="IF1669" s="54"/>
      <c r="IG1669" s="54"/>
      <c r="IH1669" s="54"/>
      <c r="II1669" s="54"/>
      <c r="IJ1669" s="54"/>
      <c r="IK1669" s="54"/>
      <c r="IL1669" s="54"/>
      <c r="IM1669" s="54"/>
      <c r="IN1669" s="54"/>
      <c r="IO1669" s="54"/>
      <c r="IP1669" s="54"/>
      <c r="IQ1669" s="54"/>
      <c r="IR1669" s="54"/>
      <c r="IS1669" s="54"/>
      <c r="IT1669" s="54"/>
      <c r="IU1669" s="54"/>
      <c r="IV1669" s="54"/>
      <c r="IW1669" s="54"/>
      <c r="IX1669" s="54"/>
      <c r="IY1669" s="54"/>
      <c r="IZ1669" s="54"/>
      <c r="JA1669" s="16"/>
      <c r="JB1669" s="16"/>
      <c r="JC1669" s="16"/>
      <c r="JD1669" s="16"/>
    </row>
    <row r="1670" spans="1:264" s="6" customFormat="1" x14ac:dyDescent="0.25">
      <c r="A1670" s="55">
        <v>1666</v>
      </c>
      <c r="B1670" s="56">
        <f>ESTUDIANTES!B1670</f>
        <v>0</v>
      </c>
      <c r="C1670" s="56">
        <f>ESTUDIANTES!C1670</f>
        <v>0</v>
      </c>
      <c r="D1670" s="97">
        <f>ESTUDIANTES!D1670</f>
        <v>0</v>
      </c>
      <c r="E1670" s="97"/>
      <c r="F1670" s="97"/>
      <c r="G1670" s="97"/>
      <c r="H1670" s="57">
        <f>ESTUDIANTES!H1670</f>
        <v>0</v>
      </c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  <c r="AL1670" s="54"/>
      <c r="AM1670" s="54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  <c r="BM1670" s="54"/>
      <c r="BN1670" s="54"/>
      <c r="BO1670" s="54"/>
      <c r="BP1670" s="54"/>
      <c r="BQ1670" s="54"/>
      <c r="BR1670" s="54"/>
      <c r="BS1670" s="54"/>
      <c r="BT1670" s="54"/>
      <c r="BU1670" s="54"/>
      <c r="BV1670" s="54"/>
      <c r="BW1670" s="54"/>
      <c r="BX1670" s="54"/>
      <c r="BY1670" s="54"/>
      <c r="BZ1670" s="54"/>
      <c r="CA1670" s="54"/>
      <c r="CB1670" s="54"/>
      <c r="CC1670" s="54"/>
      <c r="CD1670" s="54"/>
      <c r="CE1670" s="54"/>
      <c r="CF1670" s="54"/>
      <c r="CG1670" s="54"/>
      <c r="CH1670" s="54"/>
      <c r="CI1670" s="54"/>
      <c r="CJ1670" s="54"/>
      <c r="CK1670" s="54"/>
      <c r="CL1670" s="54"/>
      <c r="CM1670" s="54"/>
      <c r="CN1670" s="54"/>
      <c r="CO1670" s="54"/>
      <c r="CP1670" s="54"/>
      <c r="CQ1670" s="54"/>
      <c r="CR1670" s="54"/>
      <c r="CS1670" s="54"/>
      <c r="CT1670" s="54"/>
      <c r="CU1670" s="54"/>
      <c r="CV1670" s="54"/>
      <c r="CW1670" s="54"/>
      <c r="CX1670" s="54"/>
      <c r="CY1670" s="54"/>
      <c r="CZ1670" s="54"/>
      <c r="DA1670" s="54"/>
      <c r="DB1670" s="54"/>
      <c r="DC1670" s="54"/>
      <c r="DD1670" s="54"/>
      <c r="DE1670" s="54"/>
      <c r="DF1670" s="54"/>
      <c r="DG1670" s="54"/>
      <c r="DH1670" s="54"/>
      <c r="DI1670" s="54"/>
      <c r="DJ1670" s="54"/>
      <c r="DK1670" s="54"/>
      <c r="DL1670" s="54"/>
      <c r="DM1670" s="54"/>
      <c r="DN1670" s="54"/>
      <c r="DO1670" s="54"/>
      <c r="DP1670" s="54"/>
      <c r="DQ1670" s="54"/>
      <c r="DR1670" s="54"/>
      <c r="DS1670" s="54"/>
      <c r="DT1670" s="54"/>
      <c r="DU1670" s="54"/>
      <c r="DV1670" s="54"/>
      <c r="DW1670" s="54"/>
      <c r="DX1670" s="54"/>
      <c r="DY1670" s="54"/>
      <c r="DZ1670" s="54"/>
      <c r="EA1670" s="54"/>
      <c r="EB1670" s="54"/>
      <c r="EC1670" s="54"/>
      <c r="ED1670" s="54"/>
      <c r="EE1670" s="54"/>
      <c r="EF1670" s="54"/>
      <c r="EG1670" s="54"/>
      <c r="EH1670" s="54"/>
      <c r="EI1670" s="54"/>
      <c r="EJ1670" s="54"/>
      <c r="EK1670" s="54"/>
      <c r="EL1670" s="54"/>
      <c r="EM1670" s="54"/>
      <c r="EN1670" s="54"/>
      <c r="EO1670" s="54"/>
      <c r="EP1670" s="54"/>
      <c r="EQ1670" s="54"/>
      <c r="ER1670" s="54"/>
      <c r="ES1670" s="54"/>
      <c r="ET1670" s="54"/>
      <c r="EU1670" s="54"/>
      <c r="EV1670" s="54"/>
      <c r="EW1670" s="54"/>
      <c r="EX1670" s="54"/>
      <c r="EY1670" s="54"/>
      <c r="EZ1670" s="54"/>
      <c r="FA1670" s="54"/>
      <c r="FB1670" s="54"/>
      <c r="FC1670" s="54"/>
      <c r="FD1670" s="54"/>
      <c r="FE1670" s="54"/>
      <c r="FF1670" s="54"/>
      <c r="FG1670" s="54"/>
      <c r="FH1670" s="54"/>
      <c r="FI1670" s="54"/>
      <c r="FJ1670" s="54"/>
      <c r="FK1670" s="54"/>
      <c r="FL1670" s="54"/>
      <c r="FM1670" s="54"/>
      <c r="FN1670" s="54"/>
      <c r="FO1670" s="54"/>
      <c r="FP1670" s="54"/>
      <c r="FQ1670" s="54"/>
      <c r="FR1670" s="54"/>
      <c r="FS1670" s="54"/>
      <c r="FT1670" s="54"/>
      <c r="FU1670" s="54"/>
      <c r="FV1670" s="54"/>
      <c r="FW1670" s="54"/>
      <c r="FX1670" s="54"/>
      <c r="FY1670" s="54"/>
      <c r="FZ1670" s="54"/>
      <c r="GA1670" s="54"/>
      <c r="GB1670" s="54"/>
      <c r="GC1670" s="54"/>
      <c r="GD1670" s="54"/>
      <c r="GE1670" s="54"/>
      <c r="GF1670" s="54"/>
      <c r="GG1670" s="54"/>
      <c r="GH1670" s="54"/>
      <c r="GI1670" s="54"/>
      <c r="GJ1670" s="54"/>
      <c r="GK1670" s="54"/>
      <c r="GL1670" s="54"/>
      <c r="GM1670" s="54"/>
      <c r="GN1670" s="54"/>
      <c r="GO1670" s="54"/>
      <c r="GP1670" s="54"/>
      <c r="GQ1670" s="54"/>
      <c r="GR1670" s="54"/>
      <c r="GS1670" s="54"/>
      <c r="GT1670" s="54"/>
      <c r="GU1670" s="54"/>
      <c r="GV1670" s="54"/>
      <c r="GW1670" s="54"/>
      <c r="GX1670" s="54"/>
      <c r="GY1670" s="54"/>
      <c r="GZ1670" s="54"/>
      <c r="HA1670" s="54"/>
      <c r="HB1670" s="54"/>
      <c r="HC1670" s="54"/>
      <c r="HD1670" s="54"/>
      <c r="HE1670" s="54"/>
      <c r="HF1670" s="54"/>
      <c r="HG1670" s="54"/>
      <c r="HH1670" s="54"/>
      <c r="HI1670" s="54"/>
      <c r="HJ1670" s="54"/>
      <c r="HK1670" s="54"/>
      <c r="HL1670" s="54"/>
      <c r="HM1670" s="54"/>
      <c r="HN1670" s="54"/>
      <c r="HO1670" s="54"/>
      <c r="HP1670" s="54"/>
      <c r="HQ1670" s="54"/>
      <c r="HR1670" s="54"/>
      <c r="HS1670" s="54"/>
      <c r="HT1670" s="54"/>
      <c r="HU1670" s="54"/>
      <c r="HV1670" s="54"/>
      <c r="HW1670" s="54"/>
      <c r="HX1670" s="54"/>
      <c r="HY1670" s="54"/>
      <c r="HZ1670" s="54"/>
      <c r="IA1670" s="54"/>
      <c r="IB1670" s="54"/>
      <c r="IC1670" s="54"/>
      <c r="ID1670" s="54"/>
      <c r="IE1670" s="54"/>
      <c r="IF1670" s="54"/>
      <c r="IG1670" s="54"/>
      <c r="IH1670" s="54"/>
      <c r="II1670" s="54"/>
      <c r="IJ1670" s="54"/>
      <c r="IK1670" s="54"/>
      <c r="IL1670" s="54"/>
      <c r="IM1670" s="54"/>
      <c r="IN1670" s="54"/>
      <c r="IO1670" s="54"/>
      <c r="IP1670" s="54"/>
      <c r="IQ1670" s="54"/>
      <c r="IR1670" s="54"/>
      <c r="IS1670" s="54"/>
      <c r="IT1670" s="54"/>
      <c r="IU1670" s="54"/>
      <c r="IV1670" s="54"/>
      <c r="IW1670" s="54"/>
      <c r="IX1670" s="54"/>
      <c r="IY1670" s="54"/>
      <c r="IZ1670" s="54"/>
      <c r="JA1670" s="16"/>
      <c r="JB1670" s="16"/>
      <c r="JC1670" s="16"/>
      <c r="JD1670" s="16"/>
    </row>
    <row r="1671" spans="1:264" s="6" customFormat="1" x14ac:dyDescent="0.25">
      <c r="A1671" s="55">
        <v>1667</v>
      </c>
      <c r="B1671" s="56">
        <f>ESTUDIANTES!B1671</f>
        <v>0</v>
      </c>
      <c r="C1671" s="56">
        <f>ESTUDIANTES!C1671</f>
        <v>0</v>
      </c>
      <c r="D1671" s="97">
        <f>ESTUDIANTES!D1671</f>
        <v>0</v>
      </c>
      <c r="E1671" s="97"/>
      <c r="F1671" s="97"/>
      <c r="G1671" s="97"/>
      <c r="H1671" s="57">
        <f>ESTUDIANTES!H1671</f>
        <v>0</v>
      </c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  <c r="AL1671" s="54"/>
      <c r="AM1671" s="54"/>
      <c r="AN1671" s="54"/>
      <c r="AO1671" s="54"/>
      <c r="AP1671" s="54"/>
      <c r="AQ1671" s="54"/>
      <c r="AR1671" s="54"/>
      <c r="AS1671" s="54"/>
      <c r="AT1671" s="54"/>
      <c r="AU1671" s="54"/>
      <c r="AV1671" s="54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  <c r="BK1671" s="54"/>
      <c r="BL1671" s="54"/>
      <c r="BM1671" s="54"/>
      <c r="BN1671" s="54"/>
      <c r="BO1671" s="54"/>
      <c r="BP1671" s="54"/>
      <c r="BQ1671" s="54"/>
      <c r="BR1671" s="54"/>
      <c r="BS1671" s="54"/>
      <c r="BT1671" s="54"/>
      <c r="BU1671" s="54"/>
      <c r="BV1671" s="54"/>
      <c r="BW1671" s="54"/>
      <c r="BX1671" s="54"/>
      <c r="BY1671" s="54"/>
      <c r="BZ1671" s="54"/>
      <c r="CA1671" s="54"/>
      <c r="CB1671" s="54"/>
      <c r="CC1671" s="54"/>
      <c r="CD1671" s="54"/>
      <c r="CE1671" s="54"/>
      <c r="CF1671" s="54"/>
      <c r="CG1671" s="54"/>
      <c r="CH1671" s="54"/>
      <c r="CI1671" s="54"/>
      <c r="CJ1671" s="54"/>
      <c r="CK1671" s="54"/>
      <c r="CL1671" s="54"/>
      <c r="CM1671" s="54"/>
      <c r="CN1671" s="54"/>
      <c r="CO1671" s="54"/>
      <c r="CP1671" s="54"/>
      <c r="CQ1671" s="54"/>
      <c r="CR1671" s="54"/>
      <c r="CS1671" s="54"/>
      <c r="CT1671" s="54"/>
      <c r="CU1671" s="54"/>
      <c r="CV1671" s="54"/>
      <c r="CW1671" s="54"/>
      <c r="CX1671" s="54"/>
      <c r="CY1671" s="54"/>
      <c r="CZ1671" s="54"/>
      <c r="DA1671" s="54"/>
      <c r="DB1671" s="54"/>
      <c r="DC1671" s="54"/>
      <c r="DD1671" s="54"/>
      <c r="DE1671" s="54"/>
      <c r="DF1671" s="54"/>
      <c r="DG1671" s="54"/>
      <c r="DH1671" s="54"/>
      <c r="DI1671" s="54"/>
      <c r="DJ1671" s="54"/>
      <c r="DK1671" s="54"/>
      <c r="DL1671" s="54"/>
      <c r="DM1671" s="54"/>
      <c r="DN1671" s="54"/>
      <c r="DO1671" s="54"/>
      <c r="DP1671" s="54"/>
      <c r="DQ1671" s="54"/>
      <c r="DR1671" s="54"/>
      <c r="DS1671" s="54"/>
      <c r="DT1671" s="54"/>
      <c r="DU1671" s="54"/>
      <c r="DV1671" s="54"/>
      <c r="DW1671" s="54"/>
      <c r="DX1671" s="54"/>
      <c r="DY1671" s="54"/>
      <c r="DZ1671" s="54"/>
      <c r="EA1671" s="54"/>
      <c r="EB1671" s="54"/>
      <c r="EC1671" s="54"/>
      <c r="ED1671" s="54"/>
      <c r="EE1671" s="54"/>
      <c r="EF1671" s="54"/>
      <c r="EG1671" s="54"/>
      <c r="EH1671" s="54"/>
      <c r="EI1671" s="54"/>
      <c r="EJ1671" s="54"/>
      <c r="EK1671" s="54"/>
      <c r="EL1671" s="54"/>
      <c r="EM1671" s="54"/>
      <c r="EN1671" s="54"/>
      <c r="EO1671" s="54"/>
      <c r="EP1671" s="54"/>
      <c r="EQ1671" s="54"/>
      <c r="ER1671" s="54"/>
      <c r="ES1671" s="54"/>
      <c r="ET1671" s="54"/>
      <c r="EU1671" s="54"/>
      <c r="EV1671" s="54"/>
      <c r="EW1671" s="54"/>
      <c r="EX1671" s="54"/>
      <c r="EY1671" s="54"/>
      <c r="EZ1671" s="54"/>
      <c r="FA1671" s="54"/>
      <c r="FB1671" s="54"/>
      <c r="FC1671" s="54"/>
      <c r="FD1671" s="54"/>
      <c r="FE1671" s="54"/>
      <c r="FF1671" s="54"/>
      <c r="FG1671" s="54"/>
      <c r="FH1671" s="54"/>
      <c r="FI1671" s="54"/>
      <c r="FJ1671" s="54"/>
      <c r="FK1671" s="54"/>
      <c r="FL1671" s="54"/>
      <c r="FM1671" s="54"/>
      <c r="FN1671" s="54"/>
      <c r="FO1671" s="54"/>
      <c r="FP1671" s="54"/>
      <c r="FQ1671" s="54"/>
      <c r="FR1671" s="54"/>
      <c r="FS1671" s="54"/>
      <c r="FT1671" s="54"/>
      <c r="FU1671" s="54"/>
      <c r="FV1671" s="54"/>
      <c r="FW1671" s="54"/>
      <c r="FX1671" s="54"/>
      <c r="FY1671" s="54"/>
      <c r="FZ1671" s="54"/>
      <c r="GA1671" s="54"/>
      <c r="GB1671" s="54"/>
      <c r="GC1671" s="54"/>
      <c r="GD1671" s="54"/>
      <c r="GE1671" s="54"/>
      <c r="GF1671" s="54"/>
      <c r="GG1671" s="54"/>
      <c r="GH1671" s="54"/>
      <c r="GI1671" s="54"/>
      <c r="GJ1671" s="54"/>
      <c r="GK1671" s="54"/>
      <c r="GL1671" s="54"/>
      <c r="GM1671" s="54"/>
      <c r="GN1671" s="54"/>
      <c r="GO1671" s="54"/>
      <c r="GP1671" s="54"/>
      <c r="GQ1671" s="54"/>
      <c r="GR1671" s="54"/>
      <c r="GS1671" s="54"/>
      <c r="GT1671" s="54"/>
      <c r="GU1671" s="54"/>
      <c r="GV1671" s="54"/>
      <c r="GW1671" s="54"/>
      <c r="GX1671" s="54"/>
      <c r="GY1671" s="54"/>
      <c r="GZ1671" s="54"/>
      <c r="HA1671" s="54"/>
      <c r="HB1671" s="54"/>
      <c r="HC1671" s="54"/>
      <c r="HD1671" s="54"/>
      <c r="HE1671" s="54"/>
      <c r="HF1671" s="54"/>
      <c r="HG1671" s="54"/>
      <c r="HH1671" s="54"/>
      <c r="HI1671" s="54"/>
      <c r="HJ1671" s="54"/>
      <c r="HK1671" s="54"/>
      <c r="HL1671" s="54"/>
      <c r="HM1671" s="54"/>
      <c r="HN1671" s="54"/>
      <c r="HO1671" s="54"/>
      <c r="HP1671" s="54"/>
      <c r="HQ1671" s="54"/>
      <c r="HR1671" s="54"/>
      <c r="HS1671" s="54"/>
      <c r="HT1671" s="54"/>
      <c r="HU1671" s="54"/>
      <c r="HV1671" s="54"/>
      <c r="HW1671" s="54"/>
      <c r="HX1671" s="54"/>
      <c r="HY1671" s="54"/>
      <c r="HZ1671" s="54"/>
      <c r="IA1671" s="54"/>
      <c r="IB1671" s="54"/>
      <c r="IC1671" s="54"/>
      <c r="ID1671" s="54"/>
      <c r="IE1671" s="54"/>
      <c r="IF1671" s="54"/>
      <c r="IG1671" s="54"/>
      <c r="IH1671" s="54"/>
      <c r="II1671" s="54"/>
      <c r="IJ1671" s="54"/>
      <c r="IK1671" s="54"/>
      <c r="IL1671" s="54"/>
      <c r="IM1671" s="54"/>
      <c r="IN1671" s="54"/>
      <c r="IO1671" s="54"/>
      <c r="IP1671" s="54"/>
      <c r="IQ1671" s="54"/>
      <c r="IR1671" s="54"/>
      <c r="IS1671" s="54"/>
      <c r="IT1671" s="54"/>
      <c r="IU1671" s="54"/>
      <c r="IV1671" s="54"/>
      <c r="IW1671" s="54"/>
      <c r="IX1671" s="54"/>
      <c r="IY1671" s="54"/>
      <c r="IZ1671" s="54"/>
      <c r="JA1671" s="16"/>
      <c r="JB1671" s="16"/>
      <c r="JC1671" s="16"/>
      <c r="JD1671" s="16"/>
    </row>
    <row r="1672" spans="1:264" s="6" customFormat="1" x14ac:dyDescent="0.25">
      <c r="A1672" s="55">
        <v>1668</v>
      </c>
      <c r="B1672" s="56">
        <f>ESTUDIANTES!B1672</f>
        <v>0</v>
      </c>
      <c r="C1672" s="56">
        <f>ESTUDIANTES!C1672</f>
        <v>0</v>
      </c>
      <c r="D1672" s="97">
        <f>ESTUDIANTES!D1672</f>
        <v>0</v>
      </c>
      <c r="E1672" s="97"/>
      <c r="F1672" s="97"/>
      <c r="G1672" s="97"/>
      <c r="H1672" s="57">
        <f>ESTUDIANTES!H1672</f>
        <v>0</v>
      </c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54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  <c r="AL1672" s="54"/>
      <c r="AM1672" s="54"/>
      <c r="AN1672" s="54"/>
      <c r="AO1672" s="54"/>
      <c r="AP1672" s="54"/>
      <c r="AQ1672" s="54"/>
      <c r="AR1672" s="54"/>
      <c r="AS1672" s="54"/>
      <c r="AT1672" s="54"/>
      <c r="AU1672" s="54"/>
      <c r="AV1672" s="54"/>
      <c r="AW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4"/>
      <c r="BI1672" s="54"/>
      <c r="BJ1672" s="54"/>
      <c r="BK1672" s="54"/>
      <c r="BL1672" s="54"/>
      <c r="BM1672" s="54"/>
      <c r="BN1672" s="54"/>
      <c r="BO1672" s="54"/>
      <c r="BP1672" s="54"/>
      <c r="BQ1672" s="54"/>
      <c r="BR1672" s="54"/>
      <c r="BS1672" s="54"/>
      <c r="BT1672" s="54"/>
      <c r="BU1672" s="54"/>
      <c r="BV1672" s="54"/>
      <c r="BW1672" s="54"/>
      <c r="BX1672" s="54"/>
      <c r="BY1672" s="54"/>
      <c r="BZ1672" s="54"/>
      <c r="CA1672" s="54"/>
      <c r="CB1672" s="54"/>
      <c r="CC1672" s="54"/>
      <c r="CD1672" s="54"/>
      <c r="CE1672" s="54"/>
      <c r="CF1672" s="54"/>
      <c r="CG1672" s="54"/>
      <c r="CH1672" s="54"/>
      <c r="CI1672" s="54"/>
      <c r="CJ1672" s="54"/>
      <c r="CK1672" s="54"/>
      <c r="CL1672" s="54"/>
      <c r="CM1672" s="54"/>
      <c r="CN1672" s="54"/>
      <c r="CO1672" s="54"/>
      <c r="CP1672" s="54"/>
      <c r="CQ1672" s="54"/>
      <c r="CR1672" s="54"/>
      <c r="CS1672" s="54"/>
      <c r="CT1672" s="54"/>
      <c r="CU1672" s="54"/>
      <c r="CV1672" s="54"/>
      <c r="CW1672" s="54"/>
      <c r="CX1672" s="54"/>
      <c r="CY1672" s="54"/>
      <c r="CZ1672" s="54"/>
      <c r="DA1672" s="54"/>
      <c r="DB1672" s="54"/>
      <c r="DC1672" s="54"/>
      <c r="DD1672" s="54"/>
      <c r="DE1672" s="54"/>
      <c r="DF1672" s="54"/>
      <c r="DG1672" s="54"/>
      <c r="DH1672" s="54"/>
      <c r="DI1672" s="54"/>
      <c r="DJ1672" s="54"/>
      <c r="DK1672" s="54"/>
      <c r="DL1672" s="54"/>
      <c r="DM1672" s="54"/>
      <c r="DN1672" s="54"/>
      <c r="DO1672" s="54"/>
      <c r="DP1672" s="54"/>
      <c r="DQ1672" s="54"/>
      <c r="DR1672" s="54"/>
      <c r="DS1672" s="54"/>
      <c r="DT1672" s="54"/>
      <c r="DU1672" s="54"/>
      <c r="DV1672" s="54"/>
      <c r="DW1672" s="54"/>
      <c r="DX1672" s="54"/>
      <c r="DY1672" s="54"/>
      <c r="DZ1672" s="54"/>
      <c r="EA1672" s="54"/>
      <c r="EB1672" s="54"/>
      <c r="EC1672" s="54"/>
      <c r="ED1672" s="54"/>
      <c r="EE1672" s="54"/>
      <c r="EF1672" s="54"/>
      <c r="EG1672" s="54"/>
      <c r="EH1672" s="54"/>
      <c r="EI1672" s="54"/>
      <c r="EJ1672" s="54"/>
      <c r="EK1672" s="54"/>
      <c r="EL1672" s="54"/>
      <c r="EM1672" s="54"/>
      <c r="EN1672" s="54"/>
      <c r="EO1672" s="54"/>
      <c r="EP1672" s="54"/>
      <c r="EQ1672" s="54"/>
      <c r="ER1672" s="54"/>
      <c r="ES1672" s="54"/>
      <c r="ET1672" s="54"/>
      <c r="EU1672" s="54"/>
      <c r="EV1672" s="54"/>
      <c r="EW1672" s="54"/>
      <c r="EX1672" s="54"/>
      <c r="EY1672" s="54"/>
      <c r="EZ1672" s="54"/>
      <c r="FA1672" s="54"/>
      <c r="FB1672" s="54"/>
      <c r="FC1672" s="54"/>
      <c r="FD1672" s="54"/>
      <c r="FE1672" s="54"/>
      <c r="FF1672" s="54"/>
      <c r="FG1672" s="54"/>
      <c r="FH1672" s="54"/>
      <c r="FI1672" s="54"/>
      <c r="FJ1672" s="54"/>
      <c r="FK1672" s="54"/>
      <c r="FL1672" s="54"/>
      <c r="FM1672" s="54"/>
      <c r="FN1672" s="54"/>
      <c r="FO1672" s="54"/>
      <c r="FP1672" s="54"/>
      <c r="FQ1672" s="54"/>
      <c r="FR1672" s="54"/>
      <c r="FS1672" s="54"/>
      <c r="FT1672" s="54"/>
      <c r="FU1672" s="54"/>
      <c r="FV1672" s="54"/>
      <c r="FW1672" s="54"/>
      <c r="FX1672" s="54"/>
      <c r="FY1672" s="54"/>
      <c r="FZ1672" s="54"/>
      <c r="GA1672" s="54"/>
      <c r="GB1672" s="54"/>
      <c r="GC1672" s="54"/>
      <c r="GD1672" s="54"/>
      <c r="GE1672" s="54"/>
      <c r="GF1672" s="54"/>
      <c r="GG1672" s="54"/>
      <c r="GH1672" s="54"/>
      <c r="GI1672" s="54"/>
      <c r="GJ1672" s="54"/>
      <c r="GK1672" s="54"/>
      <c r="GL1672" s="54"/>
      <c r="GM1672" s="54"/>
      <c r="GN1672" s="54"/>
      <c r="GO1672" s="54"/>
      <c r="GP1672" s="54"/>
      <c r="GQ1672" s="54"/>
      <c r="GR1672" s="54"/>
      <c r="GS1672" s="54"/>
      <c r="GT1672" s="54"/>
      <c r="GU1672" s="54"/>
      <c r="GV1672" s="54"/>
      <c r="GW1672" s="54"/>
      <c r="GX1672" s="54"/>
      <c r="GY1672" s="54"/>
      <c r="GZ1672" s="54"/>
      <c r="HA1672" s="54"/>
      <c r="HB1672" s="54"/>
      <c r="HC1672" s="54"/>
      <c r="HD1672" s="54"/>
      <c r="HE1672" s="54"/>
      <c r="HF1672" s="54"/>
      <c r="HG1672" s="54"/>
      <c r="HH1672" s="54"/>
      <c r="HI1672" s="54"/>
      <c r="HJ1672" s="54"/>
      <c r="HK1672" s="54"/>
      <c r="HL1672" s="54"/>
      <c r="HM1672" s="54"/>
      <c r="HN1672" s="54"/>
      <c r="HO1672" s="54"/>
      <c r="HP1672" s="54"/>
      <c r="HQ1672" s="54"/>
      <c r="HR1672" s="54"/>
      <c r="HS1672" s="54"/>
      <c r="HT1672" s="54"/>
      <c r="HU1672" s="54"/>
      <c r="HV1672" s="54"/>
      <c r="HW1672" s="54"/>
      <c r="HX1672" s="54"/>
      <c r="HY1672" s="54"/>
      <c r="HZ1672" s="54"/>
      <c r="IA1672" s="54"/>
      <c r="IB1672" s="54"/>
      <c r="IC1672" s="54"/>
      <c r="ID1672" s="54"/>
      <c r="IE1672" s="54"/>
      <c r="IF1672" s="54"/>
      <c r="IG1672" s="54"/>
      <c r="IH1672" s="54"/>
      <c r="II1672" s="54"/>
      <c r="IJ1672" s="54"/>
      <c r="IK1672" s="54"/>
      <c r="IL1672" s="54"/>
      <c r="IM1672" s="54"/>
      <c r="IN1672" s="54"/>
      <c r="IO1672" s="54"/>
      <c r="IP1672" s="54"/>
      <c r="IQ1672" s="54"/>
      <c r="IR1672" s="54"/>
      <c r="IS1672" s="54"/>
      <c r="IT1672" s="54"/>
      <c r="IU1672" s="54"/>
      <c r="IV1672" s="54"/>
      <c r="IW1672" s="54"/>
      <c r="IX1672" s="54"/>
      <c r="IY1672" s="54"/>
      <c r="IZ1672" s="54"/>
      <c r="JA1672" s="16"/>
      <c r="JB1672" s="16"/>
      <c r="JC1672" s="16"/>
      <c r="JD1672" s="16"/>
    </row>
    <row r="1673" spans="1:264" s="6" customFormat="1" x14ac:dyDescent="0.25">
      <c r="A1673" s="55">
        <v>1669</v>
      </c>
      <c r="B1673" s="56">
        <f>ESTUDIANTES!B1673</f>
        <v>0</v>
      </c>
      <c r="C1673" s="56">
        <f>ESTUDIANTES!C1673</f>
        <v>0</v>
      </c>
      <c r="D1673" s="97">
        <f>ESTUDIANTES!D1673</f>
        <v>0</v>
      </c>
      <c r="E1673" s="97"/>
      <c r="F1673" s="97"/>
      <c r="G1673" s="97"/>
      <c r="H1673" s="57">
        <f>ESTUDIANTES!H1673</f>
        <v>0</v>
      </c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54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  <c r="AL1673" s="54"/>
      <c r="AM1673" s="54"/>
      <c r="AN1673" s="54"/>
      <c r="AO1673" s="54"/>
      <c r="AP1673" s="54"/>
      <c r="AQ1673" s="54"/>
      <c r="AR1673" s="54"/>
      <c r="AS1673" s="54"/>
      <c r="AT1673" s="54"/>
      <c r="AU1673" s="54"/>
      <c r="AV1673" s="54"/>
      <c r="AW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4"/>
      <c r="BI1673" s="54"/>
      <c r="BJ1673" s="54"/>
      <c r="BK1673" s="54"/>
      <c r="BL1673" s="54"/>
      <c r="BM1673" s="54"/>
      <c r="BN1673" s="54"/>
      <c r="BO1673" s="54"/>
      <c r="BP1673" s="54"/>
      <c r="BQ1673" s="54"/>
      <c r="BR1673" s="54"/>
      <c r="BS1673" s="54"/>
      <c r="BT1673" s="54"/>
      <c r="BU1673" s="54"/>
      <c r="BV1673" s="54"/>
      <c r="BW1673" s="54"/>
      <c r="BX1673" s="54"/>
      <c r="BY1673" s="54"/>
      <c r="BZ1673" s="54"/>
      <c r="CA1673" s="54"/>
      <c r="CB1673" s="54"/>
      <c r="CC1673" s="54"/>
      <c r="CD1673" s="54"/>
      <c r="CE1673" s="54"/>
      <c r="CF1673" s="54"/>
      <c r="CG1673" s="54"/>
      <c r="CH1673" s="54"/>
      <c r="CI1673" s="54"/>
      <c r="CJ1673" s="54"/>
      <c r="CK1673" s="54"/>
      <c r="CL1673" s="54"/>
      <c r="CM1673" s="54"/>
      <c r="CN1673" s="54"/>
      <c r="CO1673" s="54"/>
      <c r="CP1673" s="54"/>
      <c r="CQ1673" s="54"/>
      <c r="CR1673" s="54"/>
      <c r="CS1673" s="54"/>
      <c r="CT1673" s="54"/>
      <c r="CU1673" s="54"/>
      <c r="CV1673" s="54"/>
      <c r="CW1673" s="54"/>
      <c r="CX1673" s="54"/>
      <c r="CY1673" s="54"/>
      <c r="CZ1673" s="54"/>
      <c r="DA1673" s="54"/>
      <c r="DB1673" s="54"/>
      <c r="DC1673" s="54"/>
      <c r="DD1673" s="54"/>
      <c r="DE1673" s="54"/>
      <c r="DF1673" s="54"/>
      <c r="DG1673" s="54"/>
      <c r="DH1673" s="54"/>
      <c r="DI1673" s="54"/>
      <c r="DJ1673" s="54"/>
      <c r="DK1673" s="54"/>
      <c r="DL1673" s="54"/>
      <c r="DM1673" s="54"/>
      <c r="DN1673" s="54"/>
      <c r="DO1673" s="54"/>
      <c r="DP1673" s="54"/>
      <c r="DQ1673" s="54"/>
      <c r="DR1673" s="54"/>
      <c r="DS1673" s="54"/>
      <c r="DT1673" s="54"/>
      <c r="DU1673" s="54"/>
      <c r="DV1673" s="54"/>
      <c r="DW1673" s="54"/>
      <c r="DX1673" s="54"/>
      <c r="DY1673" s="54"/>
      <c r="DZ1673" s="54"/>
      <c r="EA1673" s="54"/>
      <c r="EB1673" s="54"/>
      <c r="EC1673" s="54"/>
      <c r="ED1673" s="54"/>
      <c r="EE1673" s="54"/>
      <c r="EF1673" s="54"/>
      <c r="EG1673" s="54"/>
      <c r="EH1673" s="54"/>
      <c r="EI1673" s="54"/>
      <c r="EJ1673" s="54"/>
      <c r="EK1673" s="54"/>
      <c r="EL1673" s="54"/>
      <c r="EM1673" s="54"/>
      <c r="EN1673" s="54"/>
      <c r="EO1673" s="54"/>
      <c r="EP1673" s="54"/>
      <c r="EQ1673" s="54"/>
      <c r="ER1673" s="54"/>
      <c r="ES1673" s="54"/>
      <c r="ET1673" s="54"/>
      <c r="EU1673" s="54"/>
      <c r="EV1673" s="54"/>
      <c r="EW1673" s="54"/>
      <c r="EX1673" s="54"/>
      <c r="EY1673" s="54"/>
      <c r="EZ1673" s="54"/>
      <c r="FA1673" s="54"/>
      <c r="FB1673" s="54"/>
      <c r="FC1673" s="54"/>
      <c r="FD1673" s="54"/>
      <c r="FE1673" s="54"/>
      <c r="FF1673" s="54"/>
      <c r="FG1673" s="54"/>
      <c r="FH1673" s="54"/>
      <c r="FI1673" s="54"/>
      <c r="FJ1673" s="54"/>
      <c r="FK1673" s="54"/>
      <c r="FL1673" s="54"/>
      <c r="FM1673" s="54"/>
      <c r="FN1673" s="54"/>
      <c r="FO1673" s="54"/>
      <c r="FP1673" s="54"/>
      <c r="FQ1673" s="54"/>
      <c r="FR1673" s="54"/>
      <c r="FS1673" s="54"/>
      <c r="FT1673" s="54"/>
      <c r="FU1673" s="54"/>
      <c r="FV1673" s="54"/>
      <c r="FW1673" s="54"/>
      <c r="FX1673" s="54"/>
      <c r="FY1673" s="54"/>
      <c r="FZ1673" s="54"/>
      <c r="GA1673" s="54"/>
      <c r="GB1673" s="54"/>
      <c r="GC1673" s="54"/>
      <c r="GD1673" s="54"/>
      <c r="GE1673" s="54"/>
      <c r="GF1673" s="54"/>
      <c r="GG1673" s="54"/>
      <c r="GH1673" s="54"/>
      <c r="GI1673" s="54"/>
      <c r="GJ1673" s="54"/>
      <c r="GK1673" s="54"/>
      <c r="GL1673" s="54"/>
      <c r="GM1673" s="54"/>
      <c r="GN1673" s="54"/>
      <c r="GO1673" s="54"/>
      <c r="GP1673" s="54"/>
      <c r="GQ1673" s="54"/>
      <c r="GR1673" s="54"/>
      <c r="GS1673" s="54"/>
      <c r="GT1673" s="54"/>
      <c r="GU1673" s="54"/>
      <c r="GV1673" s="54"/>
      <c r="GW1673" s="54"/>
      <c r="GX1673" s="54"/>
      <c r="GY1673" s="54"/>
      <c r="GZ1673" s="54"/>
      <c r="HA1673" s="54"/>
      <c r="HB1673" s="54"/>
      <c r="HC1673" s="54"/>
      <c r="HD1673" s="54"/>
      <c r="HE1673" s="54"/>
      <c r="HF1673" s="54"/>
      <c r="HG1673" s="54"/>
      <c r="HH1673" s="54"/>
      <c r="HI1673" s="54"/>
      <c r="HJ1673" s="54"/>
      <c r="HK1673" s="54"/>
      <c r="HL1673" s="54"/>
      <c r="HM1673" s="54"/>
      <c r="HN1673" s="54"/>
      <c r="HO1673" s="54"/>
      <c r="HP1673" s="54"/>
      <c r="HQ1673" s="54"/>
      <c r="HR1673" s="54"/>
      <c r="HS1673" s="54"/>
      <c r="HT1673" s="54"/>
      <c r="HU1673" s="54"/>
      <c r="HV1673" s="54"/>
      <c r="HW1673" s="54"/>
      <c r="HX1673" s="54"/>
      <c r="HY1673" s="54"/>
      <c r="HZ1673" s="54"/>
      <c r="IA1673" s="54"/>
      <c r="IB1673" s="54"/>
      <c r="IC1673" s="54"/>
      <c r="ID1673" s="54"/>
      <c r="IE1673" s="54"/>
      <c r="IF1673" s="54"/>
      <c r="IG1673" s="54"/>
      <c r="IH1673" s="54"/>
      <c r="II1673" s="54"/>
      <c r="IJ1673" s="54"/>
      <c r="IK1673" s="54"/>
      <c r="IL1673" s="54"/>
      <c r="IM1673" s="54"/>
      <c r="IN1673" s="54"/>
      <c r="IO1673" s="54"/>
      <c r="IP1673" s="54"/>
      <c r="IQ1673" s="54"/>
      <c r="IR1673" s="54"/>
      <c r="IS1673" s="54"/>
      <c r="IT1673" s="54"/>
      <c r="IU1673" s="54"/>
      <c r="IV1673" s="54"/>
      <c r="IW1673" s="54"/>
      <c r="IX1673" s="54"/>
      <c r="IY1673" s="54"/>
      <c r="IZ1673" s="54"/>
      <c r="JA1673" s="16"/>
      <c r="JB1673" s="16"/>
      <c r="JC1673" s="16"/>
      <c r="JD1673" s="16"/>
    </row>
    <row r="1674" spans="1:264" s="6" customFormat="1" x14ac:dyDescent="0.25">
      <c r="A1674" s="55">
        <v>1670</v>
      </c>
      <c r="B1674" s="56">
        <f>ESTUDIANTES!B1674</f>
        <v>0</v>
      </c>
      <c r="C1674" s="56">
        <f>ESTUDIANTES!C1674</f>
        <v>0</v>
      </c>
      <c r="D1674" s="97">
        <f>ESTUDIANTES!D1674</f>
        <v>0</v>
      </c>
      <c r="E1674" s="97"/>
      <c r="F1674" s="97"/>
      <c r="G1674" s="97"/>
      <c r="H1674" s="57">
        <f>ESTUDIANTES!H1674</f>
        <v>0</v>
      </c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  <c r="AL1674" s="54"/>
      <c r="AM1674" s="54"/>
      <c r="AN1674" s="54"/>
      <c r="AO1674" s="54"/>
      <c r="AP1674" s="54"/>
      <c r="AQ1674" s="54"/>
      <c r="AR1674" s="54"/>
      <c r="AS1674" s="54"/>
      <c r="AT1674" s="54"/>
      <c r="AU1674" s="54"/>
      <c r="AV1674" s="54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  <c r="BK1674" s="54"/>
      <c r="BL1674" s="54"/>
      <c r="BM1674" s="54"/>
      <c r="BN1674" s="54"/>
      <c r="BO1674" s="54"/>
      <c r="BP1674" s="54"/>
      <c r="BQ1674" s="54"/>
      <c r="BR1674" s="54"/>
      <c r="BS1674" s="54"/>
      <c r="BT1674" s="54"/>
      <c r="BU1674" s="54"/>
      <c r="BV1674" s="54"/>
      <c r="BW1674" s="54"/>
      <c r="BX1674" s="54"/>
      <c r="BY1674" s="54"/>
      <c r="BZ1674" s="54"/>
      <c r="CA1674" s="54"/>
      <c r="CB1674" s="54"/>
      <c r="CC1674" s="54"/>
      <c r="CD1674" s="54"/>
      <c r="CE1674" s="54"/>
      <c r="CF1674" s="54"/>
      <c r="CG1674" s="54"/>
      <c r="CH1674" s="54"/>
      <c r="CI1674" s="54"/>
      <c r="CJ1674" s="54"/>
      <c r="CK1674" s="54"/>
      <c r="CL1674" s="54"/>
      <c r="CM1674" s="54"/>
      <c r="CN1674" s="54"/>
      <c r="CO1674" s="54"/>
      <c r="CP1674" s="54"/>
      <c r="CQ1674" s="54"/>
      <c r="CR1674" s="54"/>
      <c r="CS1674" s="54"/>
      <c r="CT1674" s="54"/>
      <c r="CU1674" s="54"/>
      <c r="CV1674" s="54"/>
      <c r="CW1674" s="54"/>
      <c r="CX1674" s="54"/>
      <c r="CY1674" s="54"/>
      <c r="CZ1674" s="54"/>
      <c r="DA1674" s="54"/>
      <c r="DB1674" s="54"/>
      <c r="DC1674" s="54"/>
      <c r="DD1674" s="54"/>
      <c r="DE1674" s="54"/>
      <c r="DF1674" s="54"/>
      <c r="DG1674" s="54"/>
      <c r="DH1674" s="54"/>
      <c r="DI1674" s="54"/>
      <c r="DJ1674" s="54"/>
      <c r="DK1674" s="54"/>
      <c r="DL1674" s="54"/>
      <c r="DM1674" s="54"/>
      <c r="DN1674" s="54"/>
      <c r="DO1674" s="54"/>
      <c r="DP1674" s="54"/>
      <c r="DQ1674" s="54"/>
      <c r="DR1674" s="54"/>
      <c r="DS1674" s="54"/>
      <c r="DT1674" s="54"/>
      <c r="DU1674" s="54"/>
      <c r="DV1674" s="54"/>
      <c r="DW1674" s="54"/>
      <c r="DX1674" s="54"/>
      <c r="DY1674" s="54"/>
      <c r="DZ1674" s="54"/>
      <c r="EA1674" s="54"/>
      <c r="EB1674" s="54"/>
      <c r="EC1674" s="54"/>
      <c r="ED1674" s="54"/>
      <c r="EE1674" s="54"/>
      <c r="EF1674" s="54"/>
      <c r="EG1674" s="54"/>
      <c r="EH1674" s="54"/>
      <c r="EI1674" s="54"/>
      <c r="EJ1674" s="54"/>
      <c r="EK1674" s="54"/>
      <c r="EL1674" s="54"/>
      <c r="EM1674" s="54"/>
      <c r="EN1674" s="54"/>
      <c r="EO1674" s="54"/>
      <c r="EP1674" s="54"/>
      <c r="EQ1674" s="54"/>
      <c r="ER1674" s="54"/>
      <c r="ES1674" s="54"/>
      <c r="ET1674" s="54"/>
      <c r="EU1674" s="54"/>
      <c r="EV1674" s="54"/>
      <c r="EW1674" s="54"/>
      <c r="EX1674" s="54"/>
      <c r="EY1674" s="54"/>
      <c r="EZ1674" s="54"/>
      <c r="FA1674" s="54"/>
      <c r="FB1674" s="54"/>
      <c r="FC1674" s="54"/>
      <c r="FD1674" s="54"/>
      <c r="FE1674" s="54"/>
      <c r="FF1674" s="54"/>
      <c r="FG1674" s="54"/>
      <c r="FH1674" s="54"/>
      <c r="FI1674" s="54"/>
      <c r="FJ1674" s="54"/>
      <c r="FK1674" s="54"/>
      <c r="FL1674" s="54"/>
      <c r="FM1674" s="54"/>
      <c r="FN1674" s="54"/>
      <c r="FO1674" s="54"/>
      <c r="FP1674" s="54"/>
      <c r="FQ1674" s="54"/>
      <c r="FR1674" s="54"/>
      <c r="FS1674" s="54"/>
      <c r="FT1674" s="54"/>
      <c r="FU1674" s="54"/>
      <c r="FV1674" s="54"/>
      <c r="FW1674" s="54"/>
      <c r="FX1674" s="54"/>
      <c r="FY1674" s="54"/>
      <c r="FZ1674" s="54"/>
      <c r="GA1674" s="54"/>
      <c r="GB1674" s="54"/>
      <c r="GC1674" s="54"/>
      <c r="GD1674" s="54"/>
      <c r="GE1674" s="54"/>
      <c r="GF1674" s="54"/>
      <c r="GG1674" s="54"/>
      <c r="GH1674" s="54"/>
      <c r="GI1674" s="54"/>
      <c r="GJ1674" s="54"/>
      <c r="GK1674" s="54"/>
      <c r="GL1674" s="54"/>
      <c r="GM1674" s="54"/>
      <c r="GN1674" s="54"/>
      <c r="GO1674" s="54"/>
      <c r="GP1674" s="54"/>
      <c r="GQ1674" s="54"/>
      <c r="GR1674" s="54"/>
      <c r="GS1674" s="54"/>
      <c r="GT1674" s="54"/>
      <c r="GU1674" s="54"/>
      <c r="GV1674" s="54"/>
      <c r="GW1674" s="54"/>
      <c r="GX1674" s="54"/>
      <c r="GY1674" s="54"/>
      <c r="GZ1674" s="54"/>
      <c r="HA1674" s="54"/>
      <c r="HB1674" s="54"/>
      <c r="HC1674" s="54"/>
      <c r="HD1674" s="54"/>
      <c r="HE1674" s="54"/>
      <c r="HF1674" s="54"/>
      <c r="HG1674" s="54"/>
      <c r="HH1674" s="54"/>
      <c r="HI1674" s="54"/>
      <c r="HJ1674" s="54"/>
      <c r="HK1674" s="54"/>
      <c r="HL1674" s="54"/>
      <c r="HM1674" s="54"/>
      <c r="HN1674" s="54"/>
      <c r="HO1674" s="54"/>
      <c r="HP1674" s="54"/>
      <c r="HQ1674" s="54"/>
      <c r="HR1674" s="54"/>
      <c r="HS1674" s="54"/>
      <c r="HT1674" s="54"/>
      <c r="HU1674" s="54"/>
      <c r="HV1674" s="54"/>
      <c r="HW1674" s="54"/>
      <c r="HX1674" s="54"/>
      <c r="HY1674" s="54"/>
      <c r="HZ1674" s="54"/>
      <c r="IA1674" s="54"/>
      <c r="IB1674" s="54"/>
      <c r="IC1674" s="54"/>
      <c r="ID1674" s="54"/>
      <c r="IE1674" s="54"/>
      <c r="IF1674" s="54"/>
      <c r="IG1674" s="54"/>
      <c r="IH1674" s="54"/>
      <c r="II1674" s="54"/>
      <c r="IJ1674" s="54"/>
      <c r="IK1674" s="54"/>
      <c r="IL1674" s="54"/>
      <c r="IM1674" s="54"/>
      <c r="IN1674" s="54"/>
      <c r="IO1674" s="54"/>
      <c r="IP1674" s="54"/>
      <c r="IQ1674" s="54"/>
      <c r="IR1674" s="54"/>
      <c r="IS1674" s="54"/>
      <c r="IT1674" s="54"/>
      <c r="IU1674" s="54"/>
      <c r="IV1674" s="54"/>
      <c r="IW1674" s="54"/>
      <c r="IX1674" s="54"/>
      <c r="IY1674" s="54"/>
      <c r="IZ1674" s="54"/>
      <c r="JA1674" s="16"/>
      <c r="JB1674" s="16"/>
      <c r="JC1674" s="16"/>
      <c r="JD1674" s="16"/>
    </row>
    <row r="1675" spans="1:264" s="6" customFormat="1" x14ac:dyDescent="0.25">
      <c r="A1675" s="55">
        <v>1671</v>
      </c>
      <c r="B1675" s="56">
        <f>ESTUDIANTES!B1675</f>
        <v>0</v>
      </c>
      <c r="C1675" s="56">
        <f>ESTUDIANTES!C1675</f>
        <v>0</v>
      </c>
      <c r="D1675" s="97">
        <f>ESTUDIANTES!D1675</f>
        <v>0</v>
      </c>
      <c r="E1675" s="97"/>
      <c r="F1675" s="97"/>
      <c r="G1675" s="97"/>
      <c r="H1675" s="57">
        <f>ESTUDIANTES!H1675</f>
        <v>0</v>
      </c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  <c r="AL1675" s="54"/>
      <c r="AM1675" s="54"/>
      <c r="AN1675" s="54"/>
      <c r="AO1675" s="54"/>
      <c r="AP1675" s="54"/>
      <c r="AQ1675" s="54"/>
      <c r="AR1675" s="54"/>
      <c r="AS1675" s="54"/>
      <c r="AT1675" s="54"/>
      <c r="AU1675" s="54"/>
      <c r="AV1675" s="54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  <c r="BK1675" s="54"/>
      <c r="BL1675" s="54"/>
      <c r="BM1675" s="54"/>
      <c r="BN1675" s="54"/>
      <c r="BO1675" s="54"/>
      <c r="BP1675" s="54"/>
      <c r="BQ1675" s="54"/>
      <c r="BR1675" s="54"/>
      <c r="BS1675" s="54"/>
      <c r="BT1675" s="54"/>
      <c r="BU1675" s="54"/>
      <c r="BV1675" s="54"/>
      <c r="BW1675" s="54"/>
      <c r="BX1675" s="54"/>
      <c r="BY1675" s="54"/>
      <c r="BZ1675" s="54"/>
      <c r="CA1675" s="54"/>
      <c r="CB1675" s="54"/>
      <c r="CC1675" s="54"/>
      <c r="CD1675" s="54"/>
      <c r="CE1675" s="54"/>
      <c r="CF1675" s="54"/>
      <c r="CG1675" s="54"/>
      <c r="CH1675" s="54"/>
      <c r="CI1675" s="54"/>
      <c r="CJ1675" s="54"/>
      <c r="CK1675" s="54"/>
      <c r="CL1675" s="54"/>
      <c r="CM1675" s="54"/>
      <c r="CN1675" s="54"/>
      <c r="CO1675" s="54"/>
      <c r="CP1675" s="54"/>
      <c r="CQ1675" s="54"/>
      <c r="CR1675" s="54"/>
      <c r="CS1675" s="54"/>
      <c r="CT1675" s="54"/>
      <c r="CU1675" s="54"/>
      <c r="CV1675" s="54"/>
      <c r="CW1675" s="54"/>
      <c r="CX1675" s="54"/>
      <c r="CY1675" s="54"/>
      <c r="CZ1675" s="54"/>
      <c r="DA1675" s="54"/>
      <c r="DB1675" s="54"/>
      <c r="DC1675" s="54"/>
      <c r="DD1675" s="54"/>
      <c r="DE1675" s="54"/>
      <c r="DF1675" s="54"/>
      <c r="DG1675" s="54"/>
      <c r="DH1675" s="54"/>
      <c r="DI1675" s="54"/>
      <c r="DJ1675" s="54"/>
      <c r="DK1675" s="54"/>
      <c r="DL1675" s="54"/>
      <c r="DM1675" s="54"/>
      <c r="DN1675" s="54"/>
      <c r="DO1675" s="54"/>
      <c r="DP1675" s="54"/>
      <c r="DQ1675" s="54"/>
      <c r="DR1675" s="54"/>
      <c r="DS1675" s="54"/>
      <c r="DT1675" s="54"/>
      <c r="DU1675" s="54"/>
      <c r="DV1675" s="54"/>
      <c r="DW1675" s="54"/>
      <c r="DX1675" s="54"/>
      <c r="DY1675" s="54"/>
      <c r="DZ1675" s="54"/>
      <c r="EA1675" s="54"/>
      <c r="EB1675" s="54"/>
      <c r="EC1675" s="54"/>
      <c r="ED1675" s="54"/>
      <c r="EE1675" s="54"/>
      <c r="EF1675" s="54"/>
      <c r="EG1675" s="54"/>
      <c r="EH1675" s="54"/>
      <c r="EI1675" s="54"/>
      <c r="EJ1675" s="54"/>
      <c r="EK1675" s="54"/>
      <c r="EL1675" s="54"/>
      <c r="EM1675" s="54"/>
      <c r="EN1675" s="54"/>
      <c r="EO1675" s="54"/>
      <c r="EP1675" s="54"/>
      <c r="EQ1675" s="54"/>
      <c r="ER1675" s="54"/>
      <c r="ES1675" s="54"/>
      <c r="ET1675" s="54"/>
      <c r="EU1675" s="54"/>
      <c r="EV1675" s="54"/>
      <c r="EW1675" s="54"/>
      <c r="EX1675" s="54"/>
      <c r="EY1675" s="54"/>
      <c r="EZ1675" s="54"/>
      <c r="FA1675" s="54"/>
      <c r="FB1675" s="54"/>
      <c r="FC1675" s="54"/>
      <c r="FD1675" s="54"/>
      <c r="FE1675" s="54"/>
      <c r="FF1675" s="54"/>
      <c r="FG1675" s="54"/>
      <c r="FH1675" s="54"/>
      <c r="FI1675" s="54"/>
      <c r="FJ1675" s="54"/>
      <c r="FK1675" s="54"/>
      <c r="FL1675" s="54"/>
      <c r="FM1675" s="54"/>
      <c r="FN1675" s="54"/>
      <c r="FO1675" s="54"/>
      <c r="FP1675" s="54"/>
      <c r="FQ1675" s="54"/>
      <c r="FR1675" s="54"/>
      <c r="FS1675" s="54"/>
      <c r="FT1675" s="54"/>
      <c r="FU1675" s="54"/>
      <c r="FV1675" s="54"/>
      <c r="FW1675" s="54"/>
      <c r="FX1675" s="54"/>
      <c r="FY1675" s="54"/>
      <c r="FZ1675" s="54"/>
      <c r="GA1675" s="54"/>
      <c r="GB1675" s="54"/>
      <c r="GC1675" s="54"/>
      <c r="GD1675" s="54"/>
      <c r="GE1675" s="54"/>
      <c r="GF1675" s="54"/>
      <c r="GG1675" s="54"/>
      <c r="GH1675" s="54"/>
      <c r="GI1675" s="54"/>
      <c r="GJ1675" s="54"/>
      <c r="GK1675" s="54"/>
      <c r="GL1675" s="54"/>
      <c r="GM1675" s="54"/>
      <c r="GN1675" s="54"/>
      <c r="GO1675" s="54"/>
      <c r="GP1675" s="54"/>
      <c r="GQ1675" s="54"/>
      <c r="GR1675" s="54"/>
      <c r="GS1675" s="54"/>
      <c r="GT1675" s="54"/>
      <c r="GU1675" s="54"/>
      <c r="GV1675" s="54"/>
      <c r="GW1675" s="54"/>
      <c r="GX1675" s="54"/>
      <c r="GY1675" s="54"/>
      <c r="GZ1675" s="54"/>
      <c r="HA1675" s="54"/>
      <c r="HB1675" s="54"/>
      <c r="HC1675" s="54"/>
      <c r="HD1675" s="54"/>
      <c r="HE1675" s="54"/>
      <c r="HF1675" s="54"/>
      <c r="HG1675" s="54"/>
      <c r="HH1675" s="54"/>
      <c r="HI1675" s="54"/>
      <c r="HJ1675" s="54"/>
      <c r="HK1675" s="54"/>
      <c r="HL1675" s="54"/>
      <c r="HM1675" s="54"/>
      <c r="HN1675" s="54"/>
      <c r="HO1675" s="54"/>
      <c r="HP1675" s="54"/>
      <c r="HQ1675" s="54"/>
      <c r="HR1675" s="54"/>
      <c r="HS1675" s="54"/>
      <c r="HT1675" s="54"/>
      <c r="HU1675" s="54"/>
      <c r="HV1675" s="54"/>
      <c r="HW1675" s="54"/>
      <c r="HX1675" s="54"/>
      <c r="HY1675" s="54"/>
      <c r="HZ1675" s="54"/>
      <c r="IA1675" s="54"/>
      <c r="IB1675" s="54"/>
      <c r="IC1675" s="54"/>
      <c r="ID1675" s="54"/>
      <c r="IE1675" s="54"/>
      <c r="IF1675" s="54"/>
      <c r="IG1675" s="54"/>
      <c r="IH1675" s="54"/>
      <c r="II1675" s="54"/>
      <c r="IJ1675" s="54"/>
      <c r="IK1675" s="54"/>
      <c r="IL1675" s="54"/>
      <c r="IM1675" s="54"/>
      <c r="IN1675" s="54"/>
      <c r="IO1675" s="54"/>
      <c r="IP1675" s="54"/>
      <c r="IQ1675" s="54"/>
      <c r="IR1675" s="54"/>
      <c r="IS1675" s="54"/>
      <c r="IT1675" s="54"/>
      <c r="IU1675" s="54"/>
      <c r="IV1675" s="54"/>
      <c r="IW1675" s="54"/>
      <c r="IX1675" s="54"/>
      <c r="IY1675" s="54"/>
      <c r="IZ1675" s="54"/>
      <c r="JA1675" s="16"/>
      <c r="JB1675" s="16"/>
      <c r="JC1675" s="16"/>
      <c r="JD1675" s="16"/>
    </row>
    <row r="1676" spans="1:264" s="6" customFormat="1" x14ac:dyDescent="0.25">
      <c r="A1676" s="55">
        <v>1672</v>
      </c>
      <c r="B1676" s="56">
        <f>ESTUDIANTES!B1676</f>
        <v>0</v>
      </c>
      <c r="C1676" s="56">
        <f>ESTUDIANTES!C1676</f>
        <v>0</v>
      </c>
      <c r="D1676" s="97">
        <f>ESTUDIANTES!D1676</f>
        <v>0</v>
      </c>
      <c r="E1676" s="97"/>
      <c r="F1676" s="97"/>
      <c r="G1676" s="97"/>
      <c r="H1676" s="57">
        <f>ESTUDIANTES!H1676</f>
        <v>0</v>
      </c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  <c r="AL1676" s="54"/>
      <c r="AM1676" s="54"/>
      <c r="AN1676" s="54"/>
      <c r="AO1676" s="54"/>
      <c r="AP1676" s="54"/>
      <c r="AQ1676" s="54"/>
      <c r="AR1676" s="54"/>
      <c r="AS1676" s="54"/>
      <c r="AT1676" s="54"/>
      <c r="AU1676" s="54"/>
      <c r="AV1676" s="54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  <c r="BM1676" s="54"/>
      <c r="BN1676" s="54"/>
      <c r="BO1676" s="54"/>
      <c r="BP1676" s="54"/>
      <c r="BQ1676" s="54"/>
      <c r="BR1676" s="54"/>
      <c r="BS1676" s="54"/>
      <c r="BT1676" s="54"/>
      <c r="BU1676" s="54"/>
      <c r="BV1676" s="54"/>
      <c r="BW1676" s="54"/>
      <c r="BX1676" s="54"/>
      <c r="BY1676" s="54"/>
      <c r="BZ1676" s="54"/>
      <c r="CA1676" s="54"/>
      <c r="CB1676" s="54"/>
      <c r="CC1676" s="54"/>
      <c r="CD1676" s="54"/>
      <c r="CE1676" s="54"/>
      <c r="CF1676" s="54"/>
      <c r="CG1676" s="54"/>
      <c r="CH1676" s="54"/>
      <c r="CI1676" s="54"/>
      <c r="CJ1676" s="54"/>
      <c r="CK1676" s="54"/>
      <c r="CL1676" s="54"/>
      <c r="CM1676" s="54"/>
      <c r="CN1676" s="54"/>
      <c r="CO1676" s="54"/>
      <c r="CP1676" s="54"/>
      <c r="CQ1676" s="54"/>
      <c r="CR1676" s="54"/>
      <c r="CS1676" s="54"/>
      <c r="CT1676" s="54"/>
      <c r="CU1676" s="54"/>
      <c r="CV1676" s="54"/>
      <c r="CW1676" s="54"/>
      <c r="CX1676" s="54"/>
      <c r="CY1676" s="54"/>
      <c r="CZ1676" s="54"/>
      <c r="DA1676" s="54"/>
      <c r="DB1676" s="54"/>
      <c r="DC1676" s="54"/>
      <c r="DD1676" s="54"/>
      <c r="DE1676" s="54"/>
      <c r="DF1676" s="54"/>
      <c r="DG1676" s="54"/>
      <c r="DH1676" s="54"/>
      <c r="DI1676" s="54"/>
      <c r="DJ1676" s="54"/>
      <c r="DK1676" s="54"/>
      <c r="DL1676" s="54"/>
      <c r="DM1676" s="54"/>
      <c r="DN1676" s="54"/>
      <c r="DO1676" s="54"/>
      <c r="DP1676" s="54"/>
      <c r="DQ1676" s="54"/>
      <c r="DR1676" s="54"/>
      <c r="DS1676" s="54"/>
      <c r="DT1676" s="54"/>
      <c r="DU1676" s="54"/>
      <c r="DV1676" s="54"/>
      <c r="DW1676" s="54"/>
      <c r="DX1676" s="54"/>
      <c r="DY1676" s="54"/>
      <c r="DZ1676" s="54"/>
      <c r="EA1676" s="54"/>
      <c r="EB1676" s="54"/>
      <c r="EC1676" s="54"/>
      <c r="ED1676" s="54"/>
      <c r="EE1676" s="54"/>
      <c r="EF1676" s="54"/>
      <c r="EG1676" s="54"/>
      <c r="EH1676" s="54"/>
      <c r="EI1676" s="54"/>
      <c r="EJ1676" s="54"/>
      <c r="EK1676" s="54"/>
      <c r="EL1676" s="54"/>
      <c r="EM1676" s="54"/>
      <c r="EN1676" s="54"/>
      <c r="EO1676" s="54"/>
      <c r="EP1676" s="54"/>
      <c r="EQ1676" s="54"/>
      <c r="ER1676" s="54"/>
      <c r="ES1676" s="54"/>
      <c r="ET1676" s="54"/>
      <c r="EU1676" s="54"/>
      <c r="EV1676" s="54"/>
      <c r="EW1676" s="54"/>
      <c r="EX1676" s="54"/>
      <c r="EY1676" s="54"/>
      <c r="EZ1676" s="54"/>
      <c r="FA1676" s="54"/>
      <c r="FB1676" s="54"/>
      <c r="FC1676" s="54"/>
      <c r="FD1676" s="54"/>
      <c r="FE1676" s="54"/>
      <c r="FF1676" s="54"/>
      <c r="FG1676" s="54"/>
      <c r="FH1676" s="54"/>
      <c r="FI1676" s="54"/>
      <c r="FJ1676" s="54"/>
      <c r="FK1676" s="54"/>
      <c r="FL1676" s="54"/>
      <c r="FM1676" s="54"/>
      <c r="FN1676" s="54"/>
      <c r="FO1676" s="54"/>
      <c r="FP1676" s="54"/>
      <c r="FQ1676" s="54"/>
      <c r="FR1676" s="54"/>
      <c r="FS1676" s="54"/>
      <c r="FT1676" s="54"/>
      <c r="FU1676" s="54"/>
      <c r="FV1676" s="54"/>
      <c r="FW1676" s="54"/>
      <c r="FX1676" s="54"/>
      <c r="FY1676" s="54"/>
      <c r="FZ1676" s="54"/>
      <c r="GA1676" s="54"/>
      <c r="GB1676" s="54"/>
      <c r="GC1676" s="54"/>
      <c r="GD1676" s="54"/>
      <c r="GE1676" s="54"/>
      <c r="GF1676" s="54"/>
      <c r="GG1676" s="54"/>
      <c r="GH1676" s="54"/>
      <c r="GI1676" s="54"/>
      <c r="GJ1676" s="54"/>
      <c r="GK1676" s="54"/>
      <c r="GL1676" s="54"/>
      <c r="GM1676" s="54"/>
      <c r="GN1676" s="54"/>
      <c r="GO1676" s="54"/>
      <c r="GP1676" s="54"/>
      <c r="GQ1676" s="54"/>
      <c r="GR1676" s="54"/>
      <c r="GS1676" s="54"/>
      <c r="GT1676" s="54"/>
      <c r="GU1676" s="54"/>
      <c r="GV1676" s="54"/>
      <c r="GW1676" s="54"/>
      <c r="GX1676" s="54"/>
      <c r="GY1676" s="54"/>
      <c r="GZ1676" s="54"/>
      <c r="HA1676" s="54"/>
      <c r="HB1676" s="54"/>
      <c r="HC1676" s="54"/>
      <c r="HD1676" s="54"/>
      <c r="HE1676" s="54"/>
      <c r="HF1676" s="54"/>
      <c r="HG1676" s="54"/>
      <c r="HH1676" s="54"/>
      <c r="HI1676" s="54"/>
      <c r="HJ1676" s="54"/>
      <c r="HK1676" s="54"/>
      <c r="HL1676" s="54"/>
      <c r="HM1676" s="54"/>
      <c r="HN1676" s="54"/>
      <c r="HO1676" s="54"/>
      <c r="HP1676" s="54"/>
      <c r="HQ1676" s="54"/>
      <c r="HR1676" s="54"/>
      <c r="HS1676" s="54"/>
      <c r="HT1676" s="54"/>
      <c r="HU1676" s="54"/>
      <c r="HV1676" s="54"/>
      <c r="HW1676" s="54"/>
      <c r="HX1676" s="54"/>
      <c r="HY1676" s="54"/>
      <c r="HZ1676" s="54"/>
      <c r="IA1676" s="54"/>
      <c r="IB1676" s="54"/>
      <c r="IC1676" s="54"/>
      <c r="ID1676" s="54"/>
      <c r="IE1676" s="54"/>
      <c r="IF1676" s="54"/>
      <c r="IG1676" s="54"/>
      <c r="IH1676" s="54"/>
      <c r="II1676" s="54"/>
      <c r="IJ1676" s="54"/>
      <c r="IK1676" s="54"/>
      <c r="IL1676" s="54"/>
      <c r="IM1676" s="54"/>
      <c r="IN1676" s="54"/>
      <c r="IO1676" s="54"/>
      <c r="IP1676" s="54"/>
      <c r="IQ1676" s="54"/>
      <c r="IR1676" s="54"/>
      <c r="IS1676" s="54"/>
      <c r="IT1676" s="54"/>
      <c r="IU1676" s="54"/>
      <c r="IV1676" s="54"/>
      <c r="IW1676" s="54"/>
      <c r="IX1676" s="54"/>
      <c r="IY1676" s="54"/>
      <c r="IZ1676" s="54"/>
      <c r="JA1676" s="16"/>
      <c r="JB1676" s="16"/>
      <c r="JC1676" s="16"/>
      <c r="JD1676" s="16"/>
    </row>
    <row r="1677" spans="1:264" s="6" customFormat="1" x14ac:dyDescent="0.25">
      <c r="A1677" s="55">
        <v>1673</v>
      </c>
      <c r="B1677" s="56">
        <f>ESTUDIANTES!B1677</f>
        <v>0</v>
      </c>
      <c r="C1677" s="56">
        <f>ESTUDIANTES!C1677</f>
        <v>0</v>
      </c>
      <c r="D1677" s="97">
        <f>ESTUDIANTES!D1677</f>
        <v>0</v>
      </c>
      <c r="E1677" s="97"/>
      <c r="F1677" s="97"/>
      <c r="G1677" s="97"/>
      <c r="H1677" s="57">
        <f>ESTUDIANTES!H1677</f>
        <v>0</v>
      </c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  <c r="AL1677" s="54"/>
      <c r="AM1677" s="54"/>
      <c r="AN1677" s="54"/>
      <c r="AO1677" s="54"/>
      <c r="AP1677" s="54"/>
      <c r="AQ1677" s="54"/>
      <c r="AR1677" s="54"/>
      <c r="AS1677" s="54"/>
      <c r="AT1677" s="54"/>
      <c r="AU1677" s="54"/>
      <c r="AV1677" s="54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  <c r="BM1677" s="54"/>
      <c r="BN1677" s="54"/>
      <c r="BO1677" s="54"/>
      <c r="BP1677" s="54"/>
      <c r="BQ1677" s="54"/>
      <c r="BR1677" s="54"/>
      <c r="BS1677" s="54"/>
      <c r="BT1677" s="54"/>
      <c r="BU1677" s="54"/>
      <c r="BV1677" s="54"/>
      <c r="BW1677" s="54"/>
      <c r="BX1677" s="54"/>
      <c r="BY1677" s="54"/>
      <c r="BZ1677" s="54"/>
      <c r="CA1677" s="54"/>
      <c r="CB1677" s="54"/>
      <c r="CC1677" s="54"/>
      <c r="CD1677" s="54"/>
      <c r="CE1677" s="54"/>
      <c r="CF1677" s="54"/>
      <c r="CG1677" s="54"/>
      <c r="CH1677" s="54"/>
      <c r="CI1677" s="54"/>
      <c r="CJ1677" s="54"/>
      <c r="CK1677" s="54"/>
      <c r="CL1677" s="54"/>
      <c r="CM1677" s="54"/>
      <c r="CN1677" s="54"/>
      <c r="CO1677" s="54"/>
      <c r="CP1677" s="54"/>
      <c r="CQ1677" s="54"/>
      <c r="CR1677" s="54"/>
      <c r="CS1677" s="54"/>
      <c r="CT1677" s="54"/>
      <c r="CU1677" s="54"/>
      <c r="CV1677" s="54"/>
      <c r="CW1677" s="54"/>
      <c r="CX1677" s="54"/>
      <c r="CY1677" s="54"/>
      <c r="CZ1677" s="54"/>
      <c r="DA1677" s="54"/>
      <c r="DB1677" s="54"/>
      <c r="DC1677" s="54"/>
      <c r="DD1677" s="54"/>
      <c r="DE1677" s="54"/>
      <c r="DF1677" s="54"/>
      <c r="DG1677" s="54"/>
      <c r="DH1677" s="54"/>
      <c r="DI1677" s="54"/>
      <c r="DJ1677" s="54"/>
      <c r="DK1677" s="54"/>
      <c r="DL1677" s="54"/>
      <c r="DM1677" s="54"/>
      <c r="DN1677" s="54"/>
      <c r="DO1677" s="54"/>
      <c r="DP1677" s="54"/>
      <c r="DQ1677" s="54"/>
      <c r="DR1677" s="54"/>
      <c r="DS1677" s="54"/>
      <c r="DT1677" s="54"/>
      <c r="DU1677" s="54"/>
      <c r="DV1677" s="54"/>
      <c r="DW1677" s="54"/>
      <c r="DX1677" s="54"/>
      <c r="DY1677" s="54"/>
      <c r="DZ1677" s="54"/>
      <c r="EA1677" s="54"/>
      <c r="EB1677" s="54"/>
      <c r="EC1677" s="54"/>
      <c r="ED1677" s="54"/>
      <c r="EE1677" s="54"/>
      <c r="EF1677" s="54"/>
      <c r="EG1677" s="54"/>
      <c r="EH1677" s="54"/>
      <c r="EI1677" s="54"/>
      <c r="EJ1677" s="54"/>
      <c r="EK1677" s="54"/>
      <c r="EL1677" s="54"/>
      <c r="EM1677" s="54"/>
      <c r="EN1677" s="54"/>
      <c r="EO1677" s="54"/>
      <c r="EP1677" s="54"/>
      <c r="EQ1677" s="54"/>
      <c r="ER1677" s="54"/>
      <c r="ES1677" s="54"/>
      <c r="ET1677" s="54"/>
      <c r="EU1677" s="54"/>
      <c r="EV1677" s="54"/>
      <c r="EW1677" s="54"/>
      <c r="EX1677" s="54"/>
      <c r="EY1677" s="54"/>
      <c r="EZ1677" s="54"/>
      <c r="FA1677" s="54"/>
      <c r="FB1677" s="54"/>
      <c r="FC1677" s="54"/>
      <c r="FD1677" s="54"/>
      <c r="FE1677" s="54"/>
      <c r="FF1677" s="54"/>
      <c r="FG1677" s="54"/>
      <c r="FH1677" s="54"/>
      <c r="FI1677" s="54"/>
      <c r="FJ1677" s="54"/>
      <c r="FK1677" s="54"/>
      <c r="FL1677" s="54"/>
      <c r="FM1677" s="54"/>
      <c r="FN1677" s="54"/>
      <c r="FO1677" s="54"/>
      <c r="FP1677" s="54"/>
      <c r="FQ1677" s="54"/>
      <c r="FR1677" s="54"/>
      <c r="FS1677" s="54"/>
      <c r="FT1677" s="54"/>
      <c r="FU1677" s="54"/>
      <c r="FV1677" s="54"/>
      <c r="FW1677" s="54"/>
      <c r="FX1677" s="54"/>
      <c r="FY1677" s="54"/>
      <c r="FZ1677" s="54"/>
      <c r="GA1677" s="54"/>
      <c r="GB1677" s="54"/>
      <c r="GC1677" s="54"/>
      <c r="GD1677" s="54"/>
      <c r="GE1677" s="54"/>
      <c r="GF1677" s="54"/>
      <c r="GG1677" s="54"/>
      <c r="GH1677" s="54"/>
      <c r="GI1677" s="54"/>
      <c r="GJ1677" s="54"/>
      <c r="GK1677" s="54"/>
      <c r="GL1677" s="54"/>
      <c r="GM1677" s="54"/>
      <c r="GN1677" s="54"/>
      <c r="GO1677" s="54"/>
      <c r="GP1677" s="54"/>
      <c r="GQ1677" s="54"/>
      <c r="GR1677" s="54"/>
      <c r="GS1677" s="54"/>
      <c r="GT1677" s="54"/>
      <c r="GU1677" s="54"/>
      <c r="GV1677" s="54"/>
      <c r="GW1677" s="54"/>
      <c r="GX1677" s="54"/>
      <c r="GY1677" s="54"/>
      <c r="GZ1677" s="54"/>
      <c r="HA1677" s="54"/>
      <c r="HB1677" s="54"/>
      <c r="HC1677" s="54"/>
      <c r="HD1677" s="54"/>
      <c r="HE1677" s="54"/>
      <c r="HF1677" s="54"/>
      <c r="HG1677" s="54"/>
      <c r="HH1677" s="54"/>
      <c r="HI1677" s="54"/>
      <c r="HJ1677" s="54"/>
      <c r="HK1677" s="54"/>
      <c r="HL1677" s="54"/>
      <c r="HM1677" s="54"/>
      <c r="HN1677" s="54"/>
      <c r="HO1677" s="54"/>
      <c r="HP1677" s="54"/>
      <c r="HQ1677" s="54"/>
      <c r="HR1677" s="54"/>
      <c r="HS1677" s="54"/>
      <c r="HT1677" s="54"/>
      <c r="HU1677" s="54"/>
      <c r="HV1677" s="54"/>
      <c r="HW1677" s="54"/>
      <c r="HX1677" s="54"/>
      <c r="HY1677" s="54"/>
      <c r="HZ1677" s="54"/>
      <c r="IA1677" s="54"/>
      <c r="IB1677" s="54"/>
      <c r="IC1677" s="54"/>
      <c r="ID1677" s="54"/>
      <c r="IE1677" s="54"/>
      <c r="IF1677" s="54"/>
      <c r="IG1677" s="54"/>
      <c r="IH1677" s="54"/>
      <c r="II1677" s="54"/>
      <c r="IJ1677" s="54"/>
      <c r="IK1677" s="54"/>
      <c r="IL1677" s="54"/>
      <c r="IM1677" s="54"/>
      <c r="IN1677" s="54"/>
      <c r="IO1677" s="54"/>
      <c r="IP1677" s="54"/>
      <c r="IQ1677" s="54"/>
      <c r="IR1677" s="54"/>
      <c r="IS1677" s="54"/>
      <c r="IT1677" s="54"/>
      <c r="IU1677" s="54"/>
      <c r="IV1677" s="54"/>
      <c r="IW1677" s="54"/>
      <c r="IX1677" s="54"/>
      <c r="IY1677" s="54"/>
      <c r="IZ1677" s="54"/>
      <c r="JA1677" s="16"/>
      <c r="JB1677" s="16"/>
      <c r="JC1677" s="16"/>
      <c r="JD1677" s="16"/>
    </row>
    <row r="1678" spans="1:264" s="6" customFormat="1" x14ac:dyDescent="0.25">
      <c r="A1678" s="55">
        <v>1674</v>
      </c>
      <c r="B1678" s="56">
        <f>ESTUDIANTES!B1678</f>
        <v>0</v>
      </c>
      <c r="C1678" s="56">
        <f>ESTUDIANTES!C1678</f>
        <v>0</v>
      </c>
      <c r="D1678" s="97">
        <f>ESTUDIANTES!D1678</f>
        <v>0</v>
      </c>
      <c r="E1678" s="97"/>
      <c r="F1678" s="97"/>
      <c r="G1678" s="97"/>
      <c r="H1678" s="57">
        <f>ESTUDIANTES!H1678</f>
        <v>0</v>
      </c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  <c r="AL1678" s="54"/>
      <c r="AM1678" s="54"/>
      <c r="AN1678" s="54"/>
      <c r="AO1678" s="54"/>
      <c r="AP1678" s="54"/>
      <c r="AQ1678" s="54"/>
      <c r="AR1678" s="54"/>
      <c r="AS1678" s="54"/>
      <c r="AT1678" s="54"/>
      <c r="AU1678" s="54"/>
      <c r="AV1678" s="54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  <c r="BK1678" s="54"/>
      <c r="BL1678" s="54"/>
      <c r="BM1678" s="54"/>
      <c r="BN1678" s="54"/>
      <c r="BO1678" s="54"/>
      <c r="BP1678" s="54"/>
      <c r="BQ1678" s="54"/>
      <c r="BR1678" s="54"/>
      <c r="BS1678" s="54"/>
      <c r="BT1678" s="54"/>
      <c r="BU1678" s="54"/>
      <c r="BV1678" s="54"/>
      <c r="BW1678" s="54"/>
      <c r="BX1678" s="54"/>
      <c r="BY1678" s="54"/>
      <c r="BZ1678" s="54"/>
      <c r="CA1678" s="54"/>
      <c r="CB1678" s="54"/>
      <c r="CC1678" s="54"/>
      <c r="CD1678" s="54"/>
      <c r="CE1678" s="54"/>
      <c r="CF1678" s="54"/>
      <c r="CG1678" s="54"/>
      <c r="CH1678" s="54"/>
      <c r="CI1678" s="54"/>
      <c r="CJ1678" s="54"/>
      <c r="CK1678" s="54"/>
      <c r="CL1678" s="54"/>
      <c r="CM1678" s="54"/>
      <c r="CN1678" s="54"/>
      <c r="CO1678" s="54"/>
      <c r="CP1678" s="54"/>
      <c r="CQ1678" s="54"/>
      <c r="CR1678" s="54"/>
      <c r="CS1678" s="54"/>
      <c r="CT1678" s="54"/>
      <c r="CU1678" s="54"/>
      <c r="CV1678" s="54"/>
      <c r="CW1678" s="54"/>
      <c r="CX1678" s="54"/>
      <c r="CY1678" s="54"/>
      <c r="CZ1678" s="54"/>
      <c r="DA1678" s="54"/>
      <c r="DB1678" s="54"/>
      <c r="DC1678" s="54"/>
      <c r="DD1678" s="54"/>
      <c r="DE1678" s="54"/>
      <c r="DF1678" s="54"/>
      <c r="DG1678" s="54"/>
      <c r="DH1678" s="54"/>
      <c r="DI1678" s="54"/>
      <c r="DJ1678" s="54"/>
      <c r="DK1678" s="54"/>
      <c r="DL1678" s="54"/>
      <c r="DM1678" s="54"/>
      <c r="DN1678" s="54"/>
      <c r="DO1678" s="54"/>
      <c r="DP1678" s="54"/>
      <c r="DQ1678" s="54"/>
      <c r="DR1678" s="54"/>
      <c r="DS1678" s="54"/>
      <c r="DT1678" s="54"/>
      <c r="DU1678" s="54"/>
      <c r="DV1678" s="54"/>
      <c r="DW1678" s="54"/>
      <c r="DX1678" s="54"/>
      <c r="DY1678" s="54"/>
      <c r="DZ1678" s="54"/>
      <c r="EA1678" s="54"/>
      <c r="EB1678" s="54"/>
      <c r="EC1678" s="54"/>
      <c r="ED1678" s="54"/>
      <c r="EE1678" s="54"/>
      <c r="EF1678" s="54"/>
      <c r="EG1678" s="54"/>
      <c r="EH1678" s="54"/>
      <c r="EI1678" s="54"/>
      <c r="EJ1678" s="54"/>
      <c r="EK1678" s="54"/>
      <c r="EL1678" s="54"/>
      <c r="EM1678" s="54"/>
      <c r="EN1678" s="54"/>
      <c r="EO1678" s="54"/>
      <c r="EP1678" s="54"/>
      <c r="EQ1678" s="54"/>
      <c r="ER1678" s="54"/>
      <c r="ES1678" s="54"/>
      <c r="ET1678" s="54"/>
      <c r="EU1678" s="54"/>
      <c r="EV1678" s="54"/>
      <c r="EW1678" s="54"/>
      <c r="EX1678" s="54"/>
      <c r="EY1678" s="54"/>
      <c r="EZ1678" s="54"/>
      <c r="FA1678" s="54"/>
      <c r="FB1678" s="54"/>
      <c r="FC1678" s="54"/>
      <c r="FD1678" s="54"/>
      <c r="FE1678" s="54"/>
      <c r="FF1678" s="54"/>
      <c r="FG1678" s="54"/>
      <c r="FH1678" s="54"/>
      <c r="FI1678" s="54"/>
      <c r="FJ1678" s="54"/>
      <c r="FK1678" s="54"/>
      <c r="FL1678" s="54"/>
      <c r="FM1678" s="54"/>
      <c r="FN1678" s="54"/>
      <c r="FO1678" s="54"/>
      <c r="FP1678" s="54"/>
      <c r="FQ1678" s="54"/>
      <c r="FR1678" s="54"/>
      <c r="FS1678" s="54"/>
      <c r="FT1678" s="54"/>
      <c r="FU1678" s="54"/>
      <c r="FV1678" s="54"/>
      <c r="FW1678" s="54"/>
      <c r="FX1678" s="54"/>
      <c r="FY1678" s="54"/>
      <c r="FZ1678" s="54"/>
      <c r="GA1678" s="54"/>
      <c r="GB1678" s="54"/>
      <c r="GC1678" s="54"/>
      <c r="GD1678" s="54"/>
      <c r="GE1678" s="54"/>
      <c r="GF1678" s="54"/>
      <c r="GG1678" s="54"/>
      <c r="GH1678" s="54"/>
      <c r="GI1678" s="54"/>
      <c r="GJ1678" s="54"/>
      <c r="GK1678" s="54"/>
      <c r="GL1678" s="54"/>
      <c r="GM1678" s="54"/>
      <c r="GN1678" s="54"/>
      <c r="GO1678" s="54"/>
      <c r="GP1678" s="54"/>
      <c r="GQ1678" s="54"/>
      <c r="GR1678" s="54"/>
      <c r="GS1678" s="54"/>
      <c r="GT1678" s="54"/>
      <c r="GU1678" s="54"/>
      <c r="GV1678" s="54"/>
      <c r="GW1678" s="54"/>
      <c r="GX1678" s="54"/>
      <c r="GY1678" s="54"/>
      <c r="GZ1678" s="54"/>
      <c r="HA1678" s="54"/>
      <c r="HB1678" s="54"/>
      <c r="HC1678" s="54"/>
      <c r="HD1678" s="54"/>
      <c r="HE1678" s="54"/>
      <c r="HF1678" s="54"/>
      <c r="HG1678" s="54"/>
      <c r="HH1678" s="54"/>
      <c r="HI1678" s="54"/>
      <c r="HJ1678" s="54"/>
      <c r="HK1678" s="54"/>
      <c r="HL1678" s="54"/>
      <c r="HM1678" s="54"/>
      <c r="HN1678" s="54"/>
      <c r="HO1678" s="54"/>
      <c r="HP1678" s="54"/>
      <c r="HQ1678" s="54"/>
      <c r="HR1678" s="54"/>
      <c r="HS1678" s="54"/>
      <c r="HT1678" s="54"/>
      <c r="HU1678" s="54"/>
      <c r="HV1678" s="54"/>
      <c r="HW1678" s="54"/>
      <c r="HX1678" s="54"/>
      <c r="HY1678" s="54"/>
      <c r="HZ1678" s="54"/>
      <c r="IA1678" s="54"/>
      <c r="IB1678" s="54"/>
      <c r="IC1678" s="54"/>
      <c r="ID1678" s="54"/>
      <c r="IE1678" s="54"/>
      <c r="IF1678" s="54"/>
      <c r="IG1678" s="54"/>
      <c r="IH1678" s="54"/>
      <c r="II1678" s="54"/>
      <c r="IJ1678" s="54"/>
      <c r="IK1678" s="54"/>
      <c r="IL1678" s="54"/>
      <c r="IM1678" s="54"/>
      <c r="IN1678" s="54"/>
      <c r="IO1678" s="54"/>
      <c r="IP1678" s="54"/>
      <c r="IQ1678" s="54"/>
      <c r="IR1678" s="54"/>
      <c r="IS1678" s="54"/>
      <c r="IT1678" s="54"/>
      <c r="IU1678" s="54"/>
      <c r="IV1678" s="54"/>
      <c r="IW1678" s="54"/>
      <c r="IX1678" s="54"/>
      <c r="IY1678" s="54"/>
      <c r="IZ1678" s="54"/>
      <c r="JA1678" s="16"/>
      <c r="JB1678" s="16"/>
      <c r="JC1678" s="16"/>
      <c r="JD1678" s="16"/>
    </row>
    <row r="1679" spans="1:264" s="6" customFormat="1" x14ac:dyDescent="0.25">
      <c r="A1679" s="55">
        <v>1675</v>
      </c>
      <c r="B1679" s="56">
        <f>ESTUDIANTES!B1679</f>
        <v>0</v>
      </c>
      <c r="C1679" s="56">
        <f>ESTUDIANTES!C1679</f>
        <v>0</v>
      </c>
      <c r="D1679" s="97">
        <f>ESTUDIANTES!D1679</f>
        <v>0</v>
      </c>
      <c r="E1679" s="97"/>
      <c r="F1679" s="97"/>
      <c r="G1679" s="97"/>
      <c r="H1679" s="57">
        <f>ESTUDIANTES!H1679</f>
        <v>0</v>
      </c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  <c r="T1679" s="54"/>
      <c r="U1679" s="54"/>
      <c r="V1679" s="54"/>
      <c r="W1679" s="54"/>
      <c r="X1679" s="54"/>
      <c r="Y1679" s="54"/>
      <c r="Z1679" s="54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  <c r="AL1679" s="54"/>
      <c r="AM1679" s="54"/>
      <c r="AN1679" s="54"/>
      <c r="AO1679" s="54"/>
      <c r="AP1679" s="54"/>
      <c r="AQ1679" s="54"/>
      <c r="AR1679" s="54"/>
      <c r="AS1679" s="54"/>
      <c r="AT1679" s="54"/>
      <c r="AU1679" s="54"/>
      <c r="AV1679" s="54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  <c r="BK1679" s="54"/>
      <c r="BL1679" s="54"/>
      <c r="BM1679" s="54"/>
      <c r="BN1679" s="54"/>
      <c r="BO1679" s="54"/>
      <c r="BP1679" s="54"/>
      <c r="BQ1679" s="54"/>
      <c r="BR1679" s="54"/>
      <c r="BS1679" s="54"/>
      <c r="BT1679" s="54"/>
      <c r="BU1679" s="54"/>
      <c r="BV1679" s="54"/>
      <c r="BW1679" s="54"/>
      <c r="BX1679" s="54"/>
      <c r="BY1679" s="54"/>
      <c r="BZ1679" s="54"/>
      <c r="CA1679" s="54"/>
      <c r="CB1679" s="54"/>
      <c r="CC1679" s="54"/>
      <c r="CD1679" s="54"/>
      <c r="CE1679" s="54"/>
      <c r="CF1679" s="54"/>
      <c r="CG1679" s="54"/>
      <c r="CH1679" s="54"/>
      <c r="CI1679" s="54"/>
      <c r="CJ1679" s="54"/>
      <c r="CK1679" s="54"/>
      <c r="CL1679" s="54"/>
      <c r="CM1679" s="54"/>
      <c r="CN1679" s="54"/>
      <c r="CO1679" s="54"/>
      <c r="CP1679" s="54"/>
      <c r="CQ1679" s="54"/>
      <c r="CR1679" s="54"/>
      <c r="CS1679" s="54"/>
      <c r="CT1679" s="54"/>
      <c r="CU1679" s="54"/>
      <c r="CV1679" s="54"/>
      <c r="CW1679" s="54"/>
      <c r="CX1679" s="54"/>
      <c r="CY1679" s="54"/>
      <c r="CZ1679" s="54"/>
      <c r="DA1679" s="54"/>
      <c r="DB1679" s="54"/>
      <c r="DC1679" s="54"/>
      <c r="DD1679" s="54"/>
      <c r="DE1679" s="54"/>
      <c r="DF1679" s="54"/>
      <c r="DG1679" s="54"/>
      <c r="DH1679" s="54"/>
      <c r="DI1679" s="54"/>
      <c r="DJ1679" s="54"/>
      <c r="DK1679" s="54"/>
      <c r="DL1679" s="54"/>
      <c r="DM1679" s="54"/>
      <c r="DN1679" s="54"/>
      <c r="DO1679" s="54"/>
      <c r="DP1679" s="54"/>
      <c r="DQ1679" s="54"/>
      <c r="DR1679" s="54"/>
      <c r="DS1679" s="54"/>
      <c r="DT1679" s="54"/>
      <c r="DU1679" s="54"/>
      <c r="DV1679" s="54"/>
      <c r="DW1679" s="54"/>
      <c r="DX1679" s="54"/>
      <c r="DY1679" s="54"/>
      <c r="DZ1679" s="54"/>
      <c r="EA1679" s="54"/>
      <c r="EB1679" s="54"/>
      <c r="EC1679" s="54"/>
      <c r="ED1679" s="54"/>
      <c r="EE1679" s="54"/>
      <c r="EF1679" s="54"/>
      <c r="EG1679" s="54"/>
      <c r="EH1679" s="54"/>
      <c r="EI1679" s="54"/>
      <c r="EJ1679" s="54"/>
      <c r="EK1679" s="54"/>
      <c r="EL1679" s="54"/>
      <c r="EM1679" s="54"/>
      <c r="EN1679" s="54"/>
      <c r="EO1679" s="54"/>
      <c r="EP1679" s="54"/>
      <c r="EQ1679" s="54"/>
      <c r="ER1679" s="54"/>
      <c r="ES1679" s="54"/>
      <c r="ET1679" s="54"/>
      <c r="EU1679" s="54"/>
      <c r="EV1679" s="54"/>
      <c r="EW1679" s="54"/>
      <c r="EX1679" s="54"/>
      <c r="EY1679" s="54"/>
      <c r="EZ1679" s="54"/>
      <c r="FA1679" s="54"/>
      <c r="FB1679" s="54"/>
      <c r="FC1679" s="54"/>
      <c r="FD1679" s="54"/>
      <c r="FE1679" s="54"/>
      <c r="FF1679" s="54"/>
      <c r="FG1679" s="54"/>
      <c r="FH1679" s="54"/>
      <c r="FI1679" s="54"/>
      <c r="FJ1679" s="54"/>
      <c r="FK1679" s="54"/>
      <c r="FL1679" s="54"/>
      <c r="FM1679" s="54"/>
      <c r="FN1679" s="54"/>
      <c r="FO1679" s="54"/>
      <c r="FP1679" s="54"/>
      <c r="FQ1679" s="54"/>
      <c r="FR1679" s="54"/>
      <c r="FS1679" s="54"/>
      <c r="FT1679" s="54"/>
      <c r="FU1679" s="54"/>
      <c r="FV1679" s="54"/>
      <c r="FW1679" s="54"/>
      <c r="FX1679" s="54"/>
      <c r="FY1679" s="54"/>
      <c r="FZ1679" s="54"/>
      <c r="GA1679" s="54"/>
      <c r="GB1679" s="54"/>
      <c r="GC1679" s="54"/>
      <c r="GD1679" s="54"/>
      <c r="GE1679" s="54"/>
      <c r="GF1679" s="54"/>
      <c r="GG1679" s="54"/>
      <c r="GH1679" s="54"/>
      <c r="GI1679" s="54"/>
      <c r="GJ1679" s="54"/>
      <c r="GK1679" s="54"/>
      <c r="GL1679" s="54"/>
      <c r="GM1679" s="54"/>
      <c r="GN1679" s="54"/>
      <c r="GO1679" s="54"/>
      <c r="GP1679" s="54"/>
      <c r="GQ1679" s="54"/>
      <c r="GR1679" s="54"/>
      <c r="GS1679" s="54"/>
      <c r="GT1679" s="54"/>
      <c r="GU1679" s="54"/>
      <c r="GV1679" s="54"/>
      <c r="GW1679" s="54"/>
      <c r="GX1679" s="54"/>
      <c r="GY1679" s="54"/>
      <c r="GZ1679" s="54"/>
      <c r="HA1679" s="54"/>
      <c r="HB1679" s="54"/>
      <c r="HC1679" s="54"/>
      <c r="HD1679" s="54"/>
      <c r="HE1679" s="54"/>
      <c r="HF1679" s="54"/>
      <c r="HG1679" s="54"/>
      <c r="HH1679" s="54"/>
      <c r="HI1679" s="54"/>
      <c r="HJ1679" s="54"/>
      <c r="HK1679" s="54"/>
      <c r="HL1679" s="54"/>
      <c r="HM1679" s="54"/>
      <c r="HN1679" s="54"/>
      <c r="HO1679" s="54"/>
      <c r="HP1679" s="54"/>
      <c r="HQ1679" s="54"/>
      <c r="HR1679" s="54"/>
      <c r="HS1679" s="54"/>
      <c r="HT1679" s="54"/>
      <c r="HU1679" s="54"/>
      <c r="HV1679" s="54"/>
      <c r="HW1679" s="54"/>
      <c r="HX1679" s="54"/>
      <c r="HY1679" s="54"/>
      <c r="HZ1679" s="54"/>
      <c r="IA1679" s="54"/>
      <c r="IB1679" s="54"/>
      <c r="IC1679" s="54"/>
      <c r="ID1679" s="54"/>
      <c r="IE1679" s="54"/>
      <c r="IF1679" s="54"/>
      <c r="IG1679" s="54"/>
      <c r="IH1679" s="54"/>
      <c r="II1679" s="54"/>
      <c r="IJ1679" s="54"/>
      <c r="IK1679" s="54"/>
      <c r="IL1679" s="54"/>
      <c r="IM1679" s="54"/>
      <c r="IN1679" s="54"/>
      <c r="IO1679" s="54"/>
      <c r="IP1679" s="54"/>
      <c r="IQ1679" s="54"/>
      <c r="IR1679" s="54"/>
      <c r="IS1679" s="54"/>
      <c r="IT1679" s="54"/>
      <c r="IU1679" s="54"/>
      <c r="IV1679" s="54"/>
      <c r="IW1679" s="54"/>
      <c r="IX1679" s="54"/>
      <c r="IY1679" s="54"/>
      <c r="IZ1679" s="54"/>
      <c r="JA1679" s="16"/>
      <c r="JB1679" s="16"/>
      <c r="JC1679" s="16"/>
      <c r="JD1679" s="16"/>
    </row>
    <row r="1680" spans="1:264" s="6" customFormat="1" x14ac:dyDescent="0.25">
      <c r="A1680" s="55">
        <v>1676</v>
      </c>
      <c r="B1680" s="56">
        <f>ESTUDIANTES!B1680</f>
        <v>0</v>
      </c>
      <c r="C1680" s="56">
        <f>ESTUDIANTES!C1680</f>
        <v>0</v>
      </c>
      <c r="D1680" s="97">
        <f>ESTUDIANTES!D1680</f>
        <v>0</v>
      </c>
      <c r="E1680" s="97"/>
      <c r="F1680" s="97"/>
      <c r="G1680" s="97"/>
      <c r="H1680" s="57">
        <f>ESTUDIANTES!H1680</f>
        <v>0</v>
      </c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54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  <c r="AL1680" s="54"/>
      <c r="AM1680" s="54"/>
      <c r="AN1680" s="54"/>
      <c r="AO1680" s="54"/>
      <c r="AP1680" s="54"/>
      <c r="AQ1680" s="54"/>
      <c r="AR1680" s="54"/>
      <c r="AS1680" s="54"/>
      <c r="AT1680" s="54"/>
      <c r="AU1680" s="54"/>
      <c r="AV1680" s="54"/>
      <c r="AW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4"/>
      <c r="BI1680" s="54"/>
      <c r="BJ1680" s="54"/>
      <c r="BK1680" s="54"/>
      <c r="BL1680" s="54"/>
      <c r="BM1680" s="54"/>
      <c r="BN1680" s="54"/>
      <c r="BO1680" s="54"/>
      <c r="BP1680" s="54"/>
      <c r="BQ1680" s="54"/>
      <c r="BR1680" s="54"/>
      <c r="BS1680" s="54"/>
      <c r="BT1680" s="54"/>
      <c r="BU1680" s="54"/>
      <c r="BV1680" s="54"/>
      <c r="BW1680" s="54"/>
      <c r="BX1680" s="54"/>
      <c r="BY1680" s="54"/>
      <c r="BZ1680" s="54"/>
      <c r="CA1680" s="54"/>
      <c r="CB1680" s="54"/>
      <c r="CC1680" s="54"/>
      <c r="CD1680" s="54"/>
      <c r="CE1680" s="54"/>
      <c r="CF1680" s="54"/>
      <c r="CG1680" s="54"/>
      <c r="CH1680" s="54"/>
      <c r="CI1680" s="54"/>
      <c r="CJ1680" s="54"/>
      <c r="CK1680" s="54"/>
      <c r="CL1680" s="54"/>
      <c r="CM1680" s="54"/>
      <c r="CN1680" s="54"/>
      <c r="CO1680" s="54"/>
      <c r="CP1680" s="54"/>
      <c r="CQ1680" s="54"/>
      <c r="CR1680" s="54"/>
      <c r="CS1680" s="54"/>
      <c r="CT1680" s="54"/>
      <c r="CU1680" s="54"/>
      <c r="CV1680" s="54"/>
      <c r="CW1680" s="54"/>
      <c r="CX1680" s="54"/>
      <c r="CY1680" s="54"/>
      <c r="CZ1680" s="54"/>
      <c r="DA1680" s="54"/>
      <c r="DB1680" s="54"/>
      <c r="DC1680" s="54"/>
      <c r="DD1680" s="54"/>
      <c r="DE1680" s="54"/>
      <c r="DF1680" s="54"/>
      <c r="DG1680" s="54"/>
      <c r="DH1680" s="54"/>
      <c r="DI1680" s="54"/>
      <c r="DJ1680" s="54"/>
      <c r="DK1680" s="54"/>
      <c r="DL1680" s="54"/>
      <c r="DM1680" s="54"/>
      <c r="DN1680" s="54"/>
      <c r="DO1680" s="54"/>
      <c r="DP1680" s="54"/>
      <c r="DQ1680" s="54"/>
      <c r="DR1680" s="54"/>
      <c r="DS1680" s="54"/>
      <c r="DT1680" s="54"/>
      <c r="DU1680" s="54"/>
      <c r="DV1680" s="54"/>
      <c r="DW1680" s="54"/>
      <c r="DX1680" s="54"/>
      <c r="DY1680" s="54"/>
      <c r="DZ1680" s="54"/>
      <c r="EA1680" s="54"/>
      <c r="EB1680" s="54"/>
      <c r="EC1680" s="54"/>
      <c r="ED1680" s="54"/>
      <c r="EE1680" s="54"/>
      <c r="EF1680" s="54"/>
      <c r="EG1680" s="54"/>
      <c r="EH1680" s="54"/>
      <c r="EI1680" s="54"/>
      <c r="EJ1680" s="54"/>
      <c r="EK1680" s="54"/>
      <c r="EL1680" s="54"/>
      <c r="EM1680" s="54"/>
      <c r="EN1680" s="54"/>
      <c r="EO1680" s="54"/>
      <c r="EP1680" s="54"/>
      <c r="EQ1680" s="54"/>
      <c r="ER1680" s="54"/>
      <c r="ES1680" s="54"/>
      <c r="ET1680" s="54"/>
      <c r="EU1680" s="54"/>
      <c r="EV1680" s="54"/>
      <c r="EW1680" s="54"/>
      <c r="EX1680" s="54"/>
      <c r="EY1680" s="54"/>
      <c r="EZ1680" s="54"/>
      <c r="FA1680" s="54"/>
      <c r="FB1680" s="54"/>
      <c r="FC1680" s="54"/>
      <c r="FD1680" s="54"/>
      <c r="FE1680" s="54"/>
      <c r="FF1680" s="54"/>
      <c r="FG1680" s="54"/>
      <c r="FH1680" s="54"/>
      <c r="FI1680" s="54"/>
      <c r="FJ1680" s="54"/>
      <c r="FK1680" s="54"/>
      <c r="FL1680" s="54"/>
      <c r="FM1680" s="54"/>
      <c r="FN1680" s="54"/>
      <c r="FO1680" s="54"/>
      <c r="FP1680" s="54"/>
      <c r="FQ1680" s="54"/>
      <c r="FR1680" s="54"/>
      <c r="FS1680" s="54"/>
      <c r="FT1680" s="54"/>
      <c r="FU1680" s="54"/>
      <c r="FV1680" s="54"/>
      <c r="FW1680" s="54"/>
      <c r="FX1680" s="54"/>
      <c r="FY1680" s="54"/>
      <c r="FZ1680" s="54"/>
      <c r="GA1680" s="54"/>
      <c r="GB1680" s="54"/>
      <c r="GC1680" s="54"/>
      <c r="GD1680" s="54"/>
      <c r="GE1680" s="54"/>
      <c r="GF1680" s="54"/>
      <c r="GG1680" s="54"/>
      <c r="GH1680" s="54"/>
      <c r="GI1680" s="54"/>
      <c r="GJ1680" s="54"/>
      <c r="GK1680" s="54"/>
      <c r="GL1680" s="54"/>
      <c r="GM1680" s="54"/>
      <c r="GN1680" s="54"/>
      <c r="GO1680" s="54"/>
      <c r="GP1680" s="54"/>
      <c r="GQ1680" s="54"/>
      <c r="GR1680" s="54"/>
      <c r="GS1680" s="54"/>
      <c r="GT1680" s="54"/>
      <c r="GU1680" s="54"/>
      <c r="GV1680" s="54"/>
      <c r="GW1680" s="54"/>
      <c r="GX1680" s="54"/>
      <c r="GY1680" s="54"/>
      <c r="GZ1680" s="54"/>
      <c r="HA1680" s="54"/>
      <c r="HB1680" s="54"/>
      <c r="HC1680" s="54"/>
      <c r="HD1680" s="54"/>
      <c r="HE1680" s="54"/>
      <c r="HF1680" s="54"/>
      <c r="HG1680" s="54"/>
      <c r="HH1680" s="54"/>
      <c r="HI1680" s="54"/>
      <c r="HJ1680" s="54"/>
      <c r="HK1680" s="54"/>
      <c r="HL1680" s="54"/>
      <c r="HM1680" s="54"/>
      <c r="HN1680" s="54"/>
      <c r="HO1680" s="54"/>
      <c r="HP1680" s="54"/>
      <c r="HQ1680" s="54"/>
      <c r="HR1680" s="54"/>
      <c r="HS1680" s="54"/>
      <c r="HT1680" s="54"/>
      <c r="HU1680" s="54"/>
      <c r="HV1680" s="54"/>
      <c r="HW1680" s="54"/>
      <c r="HX1680" s="54"/>
      <c r="HY1680" s="54"/>
      <c r="HZ1680" s="54"/>
      <c r="IA1680" s="54"/>
      <c r="IB1680" s="54"/>
      <c r="IC1680" s="54"/>
      <c r="ID1680" s="54"/>
      <c r="IE1680" s="54"/>
      <c r="IF1680" s="54"/>
      <c r="IG1680" s="54"/>
      <c r="IH1680" s="54"/>
      <c r="II1680" s="54"/>
      <c r="IJ1680" s="54"/>
      <c r="IK1680" s="54"/>
      <c r="IL1680" s="54"/>
      <c r="IM1680" s="54"/>
      <c r="IN1680" s="54"/>
      <c r="IO1680" s="54"/>
      <c r="IP1680" s="54"/>
      <c r="IQ1680" s="54"/>
      <c r="IR1680" s="54"/>
      <c r="IS1680" s="54"/>
      <c r="IT1680" s="54"/>
      <c r="IU1680" s="54"/>
      <c r="IV1680" s="54"/>
      <c r="IW1680" s="54"/>
      <c r="IX1680" s="54"/>
      <c r="IY1680" s="54"/>
      <c r="IZ1680" s="54"/>
      <c r="JA1680" s="16"/>
      <c r="JB1680" s="16"/>
      <c r="JC1680" s="16"/>
      <c r="JD1680" s="16"/>
    </row>
    <row r="1681" spans="1:264" s="6" customFormat="1" x14ac:dyDescent="0.25">
      <c r="A1681" s="55">
        <v>1677</v>
      </c>
      <c r="B1681" s="56">
        <f>ESTUDIANTES!B1681</f>
        <v>0</v>
      </c>
      <c r="C1681" s="56">
        <f>ESTUDIANTES!C1681</f>
        <v>0</v>
      </c>
      <c r="D1681" s="97">
        <f>ESTUDIANTES!D1681</f>
        <v>0</v>
      </c>
      <c r="E1681" s="97"/>
      <c r="F1681" s="97"/>
      <c r="G1681" s="97"/>
      <c r="H1681" s="57">
        <f>ESTUDIANTES!H1681</f>
        <v>0</v>
      </c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  <c r="AL1681" s="54"/>
      <c r="AM1681" s="54"/>
      <c r="AN1681" s="54"/>
      <c r="AO1681" s="54"/>
      <c r="AP1681" s="54"/>
      <c r="AQ1681" s="54"/>
      <c r="AR1681" s="54"/>
      <c r="AS1681" s="54"/>
      <c r="AT1681" s="54"/>
      <c r="AU1681" s="54"/>
      <c r="AV1681" s="54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  <c r="BK1681" s="54"/>
      <c r="BL1681" s="54"/>
      <c r="BM1681" s="54"/>
      <c r="BN1681" s="54"/>
      <c r="BO1681" s="54"/>
      <c r="BP1681" s="54"/>
      <c r="BQ1681" s="54"/>
      <c r="BR1681" s="54"/>
      <c r="BS1681" s="54"/>
      <c r="BT1681" s="54"/>
      <c r="BU1681" s="54"/>
      <c r="BV1681" s="54"/>
      <c r="BW1681" s="54"/>
      <c r="BX1681" s="54"/>
      <c r="BY1681" s="54"/>
      <c r="BZ1681" s="54"/>
      <c r="CA1681" s="54"/>
      <c r="CB1681" s="54"/>
      <c r="CC1681" s="54"/>
      <c r="CD1681" s="54"/>
      <c r="CE1681" s="54"/>
      <c r="CF1681" s="54"/>
      <c r="CG1681" s="54"/>
      <c r="CH1681" s="54"/>
      <c r="CI1681" s="54"/>
      <c r="CJ1681" s="54"/>
      <c r="CK1681" s="54"/>
      <c r="CL1681" s="54"/>
      <c r="CM1681" s="54"/>
      <c r="CN1681" s="54"/>
      <c r="CO1681" s="54"/>
      <c r="CP1681" s="54"/>
      <c r="CQ1681" s="54"/>
      <c r="CR1681" s="54"/>
      <c r="CS1681" s="54"/>
      <c r="CT1681" s="54"/>
      <c r="CU1681" s="54"/>
      <c r="CV1681" s="54"/>
      <c r="CW1681" s="54"/>
      <c r="CX1681" s="54"/>
      <c r="CY1681" s="54"/>
      <c r="CZ1681" s="54"/>
      <c r="DA1681" s="54"/>
      <c r="DB1681" s="54"/>
      <c r="DC1681" s="54"/>
      <c r="DD1681" s="54"/>
      <c r="DE1681" s="54"/>
      <c r="DF1681" s="54"/>
      <c r="DG1681" s="54"/>
      <c r="DH1681" s="54"/>
      <c r="DI1681" s="54"/>
      <c r="DJ1681" s="54"/>
      <c r="DK1681" s="54"/>
      <c r="DL1681" s="54"/>
      <c r="DM1681" s="54"/>
      <c r="DN1681" s="54"/>
      <c r="DO1681" s="54"/>
      <c r="DP1681" s="54"/>
      <c r="DQ1681" s="54"/>
      <c r="DR1681" s="54"/>
      <c r="DS1681" s="54"/>
      <c r="DT1681" s="54"/>
      <c r="DU1681" s="54"/>
      <c r="DV1681" s="54"/>
      <c r="DW1681" s="54"/>
      <c r="DX1681" s="54"/>
      <c r="DY1681" s="54"/>
      <c r="DZ1681" s="54"/>
      <c r="EA1681" s="54"/>
      <c r="EB1681" s="54"/>
      <c r="EC1681" s="54"/>
      <c r="ED1681" s="54"/>
      <c r="EE1681" s="54"/>
      <c r="EF1681" s="54"/>
      <c r="EG1681" s="54"/>
      <c r="EH1681" s="54"/>
      <c r="EI1681" s="54"/>
      <c r="EJ1681" s="54"/>
      <c r="EK1681" s="54"/>
      <c r="EL1681" s="54"/>
      <c r="EM1681" s="54"/>
      <c r="EN1681" s="54"/>
      <c r="EO1681" s="54"/>
      <c r="EP1681" s="54"/>
      <c r="EQ1681" s="54"/>
      <c r="ER1681" s="54"/>
      <c r="ES1681" s="54"/>
      <c r="ET1681" s="54"/>
      <c r="EU1681" s="54"/>
      <c r="EV1681" s="54"/>
      <c r="EW1681" s="54"/>
      <c r="EX1681" s="54"/>
      <c r="EY1681" s="54"/>
      <c r="EZ1681" s="54"/>
      <c r="FA1681" s="54"/>
      <c r="FB1681" s="54"/>
      <c r="FC1681" s="54"/>
      <c r="FD1681" s="54"/>
      <c r="FE1681" s="54"/>
      <c r="FF1681" s="54"/>
      <c r="FG1681" s="54"/>
      <c r="FH1681" s="54"/>
      <c r="FI1681" s="54"/>
      <c r="FJ1681" s="54"/>
      <c r="FK1681" s="54"/>
      <c r="FL1681" s="54"/>
      <c r="FM1681" s="54"/>
      <c r="FN1681" s="54"/>
      <c r="FO1681" s="54"/>
      <c r="FP1681" s="54"/>
      <c r="FQ1681" s="54"/>
      <c r="FR1681" s="54"/>
      <c r="FS1681" s="54"/>
      <c r="FT1681" s="54"/>
      <c r="FU1681" s="54"/>
      <c r="FV1681" s="54"/>
      <c r="FW1681" s="54"/>
      <c r="FX1681" s="54"/>
      <c r="FY1681" s="54"/>
      <c r="FZ1681" s="54"/>
      <c r="GA1681" s="54"/>
      <c r="GB1681" s="54"/>
      <c r="GC1681" s="54"/>
      <c r="GD1681" s="54"/>
      <c r="GE1681" s="54"/>
      <c r="GF1681" s="54"/>
      <c r="GG1681" s="54"/>
      <c r="GH1681" s="54"/>
      <c r="GI1681" s="54"/>
      <c r="GJ1681" s="54"/>
      <c r="GK1681" s="54"/>
      <c r="GL1681" s="54"/>
      <c r="GM1681" s="54"/>
      <c r="GN1681" s="54"/>
      <c r="GO1681" s="54"/>
      <c r="GP1681" s="54"/>
      <c r="GQ1681" s="54"/>
      <c r="GR1681" s="54"/>
      <c r="GS1681" s="54"/>
      <c r="GT1681" s="54"/>
      <c r="GU1681" s="54"/>
      <c r="GV1681" s="54"/>
      <c r="GW1681" s="54"/>
      <c r="GX1681" s="54"/>
      <c r="GY1681" s="54"/>
      <c r="GZ1681" s="54"/>
      <c r="HA1681" s="54"/>
      <c r="HB1681" s="54"/>
      <c r="HC1681" s="54"/>
      <c r="HD1681" s="54"/>
      <c r="HE1681" s="54"/>
      <c r="HF1681" s="54"/>
      <c r="HG1681" s="54"/>
      <c r="HH1681" s="54"/>
      <c r="HI1681" s="54"/>
      <c r="HJ1681" s="54"/>
      <c r="HK1681" s="54"/>
      <c r="HL1681" s="54"/>
      <c r="HM1681" s="54"/>
      <c r="HN1681" s="54"/>
      <c r="HO1681" s="54"/>
      <c r="HP1681" s="54"/>
      <c r="HQ1681" s="54"/>
      <c r="HR1681" s="54"/>
      <c r="HS1681" s="54"/>
      <c r="HT1681" s="54"/>
      <c r="HU1681" s="54"/>
      <c r="HV1681" s="54"/>
      <c r="HW1681" s="54"/>
      <c r="HX1681" s="54"/>
      <c r="HY1681" s="54"/>
      <c r="HZ1681" s="54"/>
      <c r="IA1681" s="54"/>
      <c r="IB1681" s="54"/>
      <c r="IC1681" s="54"/>
      <c r="ID1681" s="54"/>
      <c r="IE1681" s="54"/>
      <c r="IF1681" s="54"/>
      <c r="IG1681" s="54"/>
      <c r="IH1681" s="54"/>
      <c r="II1681" s="54"/>
      <c r="IJ1681" s="54"/>
      <c r="IK1681" s="54"/>
      <c r="IL1681" s="54"/>
      <c r="IM1681" s="54"/>
      <c r="IN1681" s="54"/>
      <c r="IO1681" s="54"/>
      <c r="IP1681" s="54"/>
      <c r="IQ1681" s="54"/>
      <c r="IR1681" s="54"/>
      <c r="IS1681" s="54"/>
      <c r="IT1681" s="54"/>
      <c r="IU1681" s="54"/>
      <c r="IV1681" s="54"/>
      <c r="IW1681" s="54"/>
      <c r="IX1681" s="54"/>
      <c r="IY1681" s="54"/>
      <c r="IZ1681" s="54"/>
      <c r="JA1681" s="16"/>
      <c r="JB1681" s="16"/>
      <c r="JC1681" s="16"/>
      <c r="JD1681" s="16"/>
    </row>
    <row r="1682" spans="1:264" s="6" customFormat="1" x14ac:dyDescent="0.25">
      <c r="A1682" s="55">
        <v>1678</v>
      </c>
      <c r="B1682" s="56">
        <f>ESTUDIANTES!B1682</f>
        <v>0</v>
      </c>
      <c r="C1682" s="56">
        <f>ESTUDIANTES!C1682</f>
        <v>0</v>
      </c>
      <c r="D1682" s="97">
        <f>ESTUDIANTES!D1682</f>
        <v>0</v>
      </c>
      <c r="E1682" s="97"/>
      <c r="F1682" s="97"/>
      <c r="G1682" s="97"/>
      <c r="H1682" s="57">
        <f>ESTUDIANTES!H1682</f>
        <v>0</v>
      </c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  <c r="AL1682" s="54"/>
      <c r="AM1682" s="54"/>
      <c r="AN1682" s="54"/>
      <c r="AO1682" s="54"/>
      <c r="AP1682" s="54"/>
      <c r="AQ1682" s="54"/>
      <c r="AR1682" s="54"/>
      <c r="AS1682" s="54"/>
      <c r="AT1682" s="54"/>
      <c r="AU1682" s="54"/>
      <c r="AV1682" s="54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  <c r="BM1682" s="54"/>
      <c r="BN1682" s="54"/>
      <c r="BO1682" s="54"/>
      <c r="BP1682" s="54"/>
      <c r="BQ1682" s="54"/>
      <c r="BR1682" s="54"/>
      <c r="BS1682" s="54"/>
      <c r="BT1682" s="54"/>
      <c r="BU1682" s="54"/>
      <c r="BV1682" s="54"/>
      <c r="BW1682" s="54"/>
      <c r="BX1682" s="54"/>
      <c r="BY1682" s="54"/>
      <c r="BZ1682" s="54"/>
      <c r="CA1682" s="54"/>
      <c r="CB1682" s="54"/>
      <c r="CC1682" s="54"/>
      <c r="CD1682" s="54"/>
      <c r="CE1682" s="54"/>
      <c r="CF1682" s="54"/>
      <c r="CG1682" s="54"/>
      <c r="CH1682" s="54"/>
      <c r="CI1682" s="54"/>
      <c r="CJ1682" s="54"/>
      <c r="CK1682" s="54"/>
      <c r="CL1682" s="54"/>
      <c r="CM1682" s="54"/>
      <c r="CN1682" s="54"/>
      <c r="CO1682" s="54"/>
      <c r="CP1682" s="54"/>
      <c r="CQ1682" s="54"/>
      <c r="CR1682" s="54"/>
      <c r="CS1682" s="54"/>
      <c r="CT1682" s="54"/>
      <c r="CU1682" s="54"/>
      <c r="CV1682" s="54"/>
      <c r="CW1682" s="54"/>
      <c r="CX1682" s="54"/>
      <c r="CY1682" s="54"/>
      <c r="CZ1682" s="54"/>
      <c r="DA1682" s="54"/>
      <c r="DB1682" s="54"/>
      <c r="DC1682" s="54"/>
      <c r="DD1682" s="54"/>
      <c r="DE1682" s="54"/>
      <c r="DF1682" s="54"/>
      <c r="DG1682" s="54"/>
      <c r="DH1682" s="54"/>
      <c r="DI1682" s="54"/>
      <c r="DJ1682" s="54"/>
      <c r="DK1682" s="54"/>
      <c r="DL1682" s="54"/>
      <c r="DM1682" s="54"/>
      <c r="DN1682" s="54"/>
      <c r="DO1682" s="54"/>
      <c r="DP1682" s="54"/>
      <c r="DQ1682" s="54"/>
      <c r="DR1682" s="54"/>
      <c r="DS1682" s="54"/>
      <c r="DT1682" s="54"/>
      <c r="DU1682" s="54"/>
      <c r="DV1682" s="54"/>
      <c r="DW1682" s="54"/>
      <c r="DX1682" s="54"/>
      <c r="DY1682" s="54"/>
      <c r="DZ1682" s="54"/>
      <c r="EA1682" s="54"/>
      <c r="EB1682" s="54"/>
      <c r="EC1682" s="54"/>
      <c r="ED1682" s="54"/>
      <c r="EE1682" s="54"/>
      <c r="EF1682" s="54"/>
      <c r="EG1682" s="54"/>
      <c r="EH1682" s="54"/>
      <c r="EI1682" s="54"/>
      <c r="EJ1682" s="54"/>
      <c r="EK1682" s="54"/>
      <c r="EL1682" s="54"/>
      <c r="EM1682" s="54"/>
      <c r="EN1682" s="54"/>
      <c r="EO1682" s="54"/>
      <c r="EP1682" s="54"/>
      <c r="EQ1682" s="54"/>
      <c r="ER1682" s="54"/>
      <c r="ES1682" s="54"/>
      <c r="ET1682" s="54"/>
      <c r="EU1682" s="54"/>
      <c r="EV1682" s="54"/>
      <c r="EW1682" s="54"/>
      <c r="EX1682" s="54"/>
      <c r="EY1682" s="54"/>
      <c r="EZ1682" s="54"/>
      <c r="FA1682" s="54"/>
      <c r="FB1682" s="54"/>
      <c r="FC1682" s="54"/>
      <c r="FD1682" s="54"/>
      <c r="FE1682" s="54"/>
      <c r="FF1682" s="54"/>
      <c r="FG1682" s="54"/>
      <c r="FH1682" s="54"/>
      <c r="FI1682" s="54"/>
      <c r="FJ1682" s="54"/>
      <c r="FK1682" s="54"/>
      <c r="FL1682" s="54"/>
      <c r="FM1682" s="54"/>
      <c r="FN1682" s="54"/>
      <c r="FO1682" s="54"/>
      <c r="FP1682" s="54"/>
      <c r="FQ1682" s="54"/>
      <c r="FR1682" s="54"/>
      <c r="FS1682" s="54"/>
      <c r="FT1682" s="54"/>
      <c r="FU1682" s="54"/>
      <c r="FV1682" s="54"/>
      <c r="FW1682" s="54"/>
      <c r="FX1682" s="54"/>
      <c r="FY1682" s="54"/>
      <c r="FZ1682" s="54"/>
      <c r="GA1682" s="54"/>
      <c r="GB1682" s="54"/>
      <c r="GC1682" s="54"/>
      <c r="GD1682" s="54"/>
      <c r="GE1682" s="54"/>
      <c r="GF1682" s="54"/>
      <c r="GG1682" s="54"/>
      <c r="GH1682" s="54"/>
      <c r="GI1682" s="54"/>
      <c r="GJ1682" s="54"/>
      <c r="GK1682" s="54"/>
      <c r="GL1682" s="54"/>
      <c r="GM1682" s="54"/>
      <c r="GN1682" s="54"/>
      <c r="GO1682" s="54"/>
      <c r="GP1682" s="54"/>
      <c r="GQ1682" s="54"/>
      <c r="GR1682" s="54"/>
      <c r="GS1682" s="54"/>
      <c r="GT1682" s="54"/>
      <c r="GU1682" s="54"/>
      <c r="GV1682" s="54"/>
      <c r="GW1682" s="54"/>
      <c r="GX1682" s="54"/>
      <c r="GY1682" s="54"/>
      <c r="GZ1682" s="54"/>
      <c r="HA1682" s="54"/>
      <c r="HB1682" s="54"/>
      <c r="HC1682" s="54"/>
      <c r="HD1682" s="54"/>
      <c r="HE1682" s="54"/>
      <c r="HF1682" s="54"/>
      <c r="HG1682" s="54"/>
      <c r="HH1682" s="54"/>
      <c r="HI1682" s="54"/>
      <c r="HJ1682" s="54"/>
      <c r="HK1682" s="54"/>
      <c r="HL1682" s="54"/>
      <c r="HM1682" s="54"/>
      <c r="HN1682" s="54"/>
      <c r="HO1682" s="54"/>
      <c r="HP1682" s="54"/>
      <c r="HQ1682" s="54"/>
      <c r="HR1682" s="54"/>
      <c r="HS1682" s="54"/>
      <c r="HT1682" s="54"/>
      <c r="HU1682" s="54"/>
      <c r="HV1682" s="54"/>
      <c r="HW1682" s="54"/>
      <c r="HX1682" s="54"/>
      <c r="HY1682" s="54"/>
      <c r="HZ1682" s="54"/>
      <c r="IA1682" s="54"/>
      <c r="IB1682" s="54"/>
      <c r="IC1682" s="54"/>
      <c r="ID1682" s="54"/>
      <c r="IE1682" s="54"/>
      <c r="IF1682" s="54"/>
      <c r="IG1682" s="54"/>
      <c r="IH1682" s="54"/>
      <c r="II1682" s="54"/>
      <c r="IJ1682" s="54"/>
      <c r="IK1682" s="54"/>
      <c r="IL1682" s="54"/>
      <c r="IM1682" s="54"/>
      <c r="IN1682" s="54"/>
      <c r="IO1682" s="54"/>
      <c r="IP1682" s="54"/>
      <c r="IQ1682" s="54"/>
      <c r="IR1682" s="54"/>
      <c r="IS1682" s="54"/>
      <c r="IT1682" s="54"/>
      <c r="IU1682" s="54"/>
      <c r="IV1682" s="54"/>
      <c r="IW1682" s="54"/>
      <c r="IX1682" s="54"/>
      <c r="IY1682" s="54"/>
      <c r="IZ1682" s="54"/>
      <c r="JA1682" s="16"/>
      <c r="JB1682" s="16"/>
      <c r="JC1682" s="16"/>
      <c r="JD1682" s="16"/>
    </row>
    <row r="1683" spans="1:264" s="6" customFormat="1" x14ac:dyDescent="0.25">
      <c r="A1683" s="55">
        <v>1679</v>
      </c>
      <c r="B1683" s="56">
        <f>ESTUDIANTES!B1683</f>
        <v>0</v>
      </c>
      <c r="C1683" s="56">
        <f>ESTUDIANTES!C1683</f>
        <v>0</v>
      </c>
      <c r="D1683" s="97">
        <f>ESTUDIANTES!D1683</f>
        <v>0</v>
      </c>
      <c r="E1683" s="97"/>
      <c r="F1683" s="97"/>
      <c r="G1683" s="97"/>
      <c r="H1683" s="57">
        <f>ESTUDIANTES!H1683</f>
        <v>0</v>
      </c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  <c r="AL1683" s="54"/>
      <c r="AM1683" s="54"/>
      <c r="AN1683" s="54"/>
      <c r="AO1683" s="54"/>
      <c r="AP1683" s="54"/>
      <c r="AQ1683" s="54"/>
      <c r="AR1683" s="54"/>
      <c r="AS1683" s="54"/>
      <c r="AT1683" s="54"/>
      <c r="AU1683" s="54"/>
      <c r="AV1683" s="54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  <c r="BM1683" s="54"/>
      <c r="BN1683" s="54"/>
      <c r="BO1683" s="54"/>
      <c r="BP1683" s="54"/>
      <c r="BQ1683" s="54"/>
      <c r="BR1683" s="54"/>
      <c r="BS1683" s="54"/>
      <c r="BT1683" s="54"/>
      <c r="BU1683" s="54"/>
      <c r="BV1683" s="54"/>
      <c r="BW1683" s="54"/>
      <c r="BX1683" s="54"/>
      <c r="BY1683" s="54"/>
      <c r="BZ1683" s="54"/>
      <c r="CA1683" s="54"/>
      <c r="CB1683" s="54"/>
      <c r="CC1683" s="54"/>
      <c r="CD1683" s="54"/>
      <c r="CE1683" s="54"/>
      <c r="CF1683" s="54"/>
      <c r="CG1683" s="54"/>
      <c r="CH1683" s="54"/>
      <c r="CI1683" s="54"/>
      <c r="CJ1683" s="54"/>
      <c r="CK1683" s="54"/>
      <c r="CL1683" s="54"/>
      <c r="CM1683" s="54"/>
      <c r="CN1683" s="54"/>
      <c r="CO1683" s="54"/>
      <c r="CP1683" s="54"/>
      <c r="CQ1683" s="54"/>
      <c r="CR1683" s="54"/>
      <c r="CS1683" s="54"/>
      <c r="CT1683" s="54"/>
      <c r="CU1683" s="54"/>
      <c r="CV1683" s="54"/>
      <c r="CW1683" s="54"/>
      <c r="CX1683" s="54"/>
      <c r="CY1683" s="54"/>
      <c r="CZ1683" s="54"/>
      <c r="DA1683" s="54"/>
      <c r="DB1683" s="54"/>
      <c r="DC1683" s="54"/>
      <c r="DD1683" s="54"/>
      <c r="DE1683" s="54"/>
      <c r="DF1683" s="54"/>
      <c r="DG1683" s="54"/>
      <c r="DH1683" s="54"/>
      <c r="DI1683" s="54"/>
      <c r="DJ1683" s="54"/>
      <c r="DK1683" s="54"/>
      <c r="DL1683" s="54"/>
      <c r="DM1683" s="54"/>
      <c r="DN1683" s="54"/>
      <c r="DO1683" s="54"/>
      <c r="DP1683" s="54"/>
      <c r="DQ1683" s="54"/>
      <c r="DR1683" s="54"/>
      <c r="DS1683" s="54"/>
      <c r="DT1683" s="54"/>
      <c r="DU1683" s="54"/>
      <c r="DV1683" s="54"/>
      <c r="DW1683" s="54"/>
      <c r="DX1683" s="54"/>
      <c r="DY1683" s="54"/>
      <c r="DZ1683" s="54"/>
      <c r="EA1683" s="54"/>
      <c r="EB1683" s="54"/>
      <c r="EC1683" s="54"/>
      <c r="ED1683" s="54"/>
      <c r="EE1683" s="54"/>
      <c r="EF1683" s="54"/>
      <c r="EG1683" s="54"/>
      <c r="EH1683" s="54"/>
      <c r="EI1683" s="54"/>
      <c r="EJ1683" s="54"/>
      <c r="EK1683" s="54"/>
      <c r="EL1683" s="54"/>
      <c r="EM1683" s="54"/>
      <c r="EN1683" s="54"/>
      <c r="EO1683" s="54"/>
      <c r="EP1683" s="54"/>
      <c r="EQ1683" s="54"/>
      <c r="ER1683" s="54"/>
      <c r="ES1683" s="54"/>
      <c r="ET1683" s="54"/>
      <c r="EU1683" s="54"/>
      <c r="EV1683" s="54"/>
      <c r="EW1683" s="54"/>
      <c r="EX1683" s="54"/>
      <c r="EY1683" s="54"/>
      <c r="EZ1683" s="54"/>
      <c r="FA1683" s="54"/>
      <c r="FB1683" s="54"/>
      <c r="FC1683" s="54"/>
      <c r="FD1683" s="54"/>
      <c r="FE1683" s="54"/>
      <c r="FF1683" s="54"/>
      <c r="FG1683" s="54"/>
      <c r="FH1683" s="54"/>
      <c r="FI1683" s="54"/>
      <c r="FJ1683" s="54"/>
      <c r="FK1683" s="54"/>
      <c r="FL1683" s="54"/>
      <c r="FM1683" s="54"/>
      <c r="FN1683" s="54"/>
      <c r="FO1683" s="54"/>
      <c r="FP1683" s="54"/>
      <c r="FQ1683" s="54"/>
      <c r="FR1683" s="54"/>
      <c r="FS1683" s="54"/>
      <c r="FT1683" s="54"/>
      <c r="FU1683" s="54"/>
      <c r="FV1683" s="54"/>
      <c r="FW1683" s="54"/>
      <c r="FX1683" s="54"/>
      <c r="FY1683" s="54"/>
      <c r="FZ1683" s="54"/>
      <c r="GA1683" s="54"/>
      <c r="GB1683" s="54"/>
      <c r="GC1683" s="54"/>
      <c r="GD1683" s="54"/>
      <c r="GE1683" s="54"/>
      <c r="GF1683" s="54"/>
      <c r="GG1683" s="54"/>
      <c r="GH1683" s="54"/>
      <c r="GI1683" s="54"/>
      <c r="GJ1683" s="54"/>
      <c r="GK1683" s="54"/>
      <c r="GL1683" s="54"/>
      <c r="GM1683" s="54"/>
      <c r="GN1683" s="54"/>
      <c r="GO1683" s="54"/>
      <c r="GP1683" s="54"/>
      <c r="GQ1683" s="54"/>
      <c r="GR1683" s="54"/>
      <c r="GS1683" s="54"/>
      <c r="GT1683" s="54"/>
      <c r="GU1683" s="54"/>
      <c r="GV1683" s="54"/>
      <c r="GW1683" s="54"/>
      <c r="GX1683" s="54"/>
      <c r="GY1683" s="54"/>
      <c r="GZ1683" s="54"/>
      <c r="HA1683" s="54"/>
      <c r="HB1683" s="54"/>
      <c r="HC1683" s="54"/>
      <c r="HD1683" s="54"/>
      <c r="HE1683" s="54"/>
      <c r="HF1683" s="54"/>
      <c r="HG1683" s="54"/>
      <c r="HH1683" s="54"/>
      <c r="HI1683" s="54"/>
      <c r="HJ1683" s="54"/>
      <c r="HK1683" s="54"/>
      <c r="HL1683" s="54"/>
      <c r="HM1683" s="54"/>
      <c r="HN1683" s="54"/>
      <c r="HO1683" s="54"/>
      <c r="HP1683" s="54"/>
      <c r="HQ1683" s="54"/>
      <c r="HR1683" s="54"/>
      <c r="HS1683" s="54"/>
      <c r="HT1683" s="54"/>
      <c r="HU1683" s="54"/>
      <c r="HV1683" s="54"/>
      <c r="HW1683" s="54"/>
      <c r="HX1683" s="54"/>
      <c r="HY1683" s="54"/>
      <c r="HZ1683" s="54"/>
      <c r="IA1683" s="54"/>
      <c r="IB1683" s="54"/>
      <c r="IC1683" s="54"/>
      <c r="ID1683" s="54"/>
      <c r="IE1683" s="54"/>
      <c r="IF1683" s="54"/>
      <c r="IG1683" s="54"/>
      <c r="IH1683" s="54"/>
      <c r="II1683" s="54"/>
      <c r="IJ1683" s="54"/>
      <c r="IK1683" s="54"/>
      <c r="IL1683" s="54"/>
      <c r="IM1683" s="54"/>
      <c r="IN1683" s="54"/>
      <c r="IO1683" s="54"/>
      <c r="IP1683" s="54"/>
      <c r="IQ1683" s="54"/>
      <c r="IR1683" s="54"/>
      <c r="IS1683" s="54"/>
      <c r="IT1683" s="54"/>
      <c r="IU1683" s="54"/>
      <c r="IV1683" s="54"/>
      <c r="IW1683" s="54"/>
      <c r="IX1683" s="54"/>
      <c r="IY1683" s="54"/>
      <c r="IZ1683" s="54"/>
      <c r="JA1683" s="16"/>
      <c r="JB1683" s="16"/>
      <c r="JC1683" s="16"/>
      <c r="JD1683" s="16"/>
    </row>
    <row r="1684" spans="1:264" s="6" customFormat="1" x14ac:dyDescent="0.25">
      <c r="A1684" s="55">
        <v>1680</v>
      </c>
      <c r="B1684" s="56">
        <f>ESTUDIANTES!B1684</f>
        <v>0</v>
      </c>
      <c r="C1684" s="56">
        <f>ESTUDIANTES!C1684</f>
        <v>0</v>
      </c>
      <c r="D1684" s="97">
        <f>ESTUDIANTES!D1684</f>
        <v>0</v>
      </c>
      <c r="E1684" s="97"/>
      <c r="F1684" s="97"/>
      <c r="G1684" s="97"/>
      <c r="H1684" s="57">
        <f>ESTUDIANTES!H1684</f>
        <v>0</v>
      </c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4"/>
      <c r="BW1684" s="54"/>
      <c r="BX1684" s="54"/>
      <c r="BY1684" s="54"/>
      <c r="BZ1684" s="54"/>
      <c r="CA1684" s="54"/>
      <c r="CB1684" s="54"/>
      <c r="CC1684" s="54"/>
      <c r="CD1684" s="54"/>
      <c r="CE1684" s="54"/>
      <c r="CF1684" s="54"/>
      <c r="CG1684" s="54"/>
      <c r="CH1684" s="54"/>
      <c r="CI1684" s="54"/>
      <c r="CJ1684" s="54"/>
      <c r="CK1684" s="54"/>
      <c r="CL1684" s="54"/>
      <c r="CM1684" s="54"/>
      <c r="CN1684" s="54"/>
      <c r="CO1684" s="54"/>
      <c r="CP1684" s="54"/>
      <c r="CQ1684" s="54"/>
      <c r="CR1684" s="54"/>
      <c r="CS1684" s="54"/>
      <c r="CT1684" s="54"/>
      <c r="CU1684" s="54"/>
      <c r="CV1684" s="54"/>
      <c r="CW1684" s="54"/>
      <c r="CX1684" s="54"/>
      <c r="CY1684" s="54"/>
      <c r="CZ1684" s="54"/>
      <c r="DA1684" s="54"/>
      <c r="DB1684" s="54"/>
      <c r="DC1684" s="54"/>
      <c r="DD1684" s="54"/>
      <c r="DE1684" s="54"/>
      <c r="DF1684" s="54"/>
      <c r="DG1684" s="54"/>
      <c r="DH1684" s="54"/>
      <c r="DI1684" s="54"/>
      <c r="DJ1684" s="54"/>
      <c r="DK1684" s="54"/>
      <c r="DL1684" s="54"/>
      <c r="DM1684" s="54"/>
      <c r="DN1684" s="54"/>
      <c r="DO1684" s="54"/>
      <c r="DP1684" s="54"/>
      <c r="DQ1684" s="54"/>
      <c r="DR1684" s="54"/>
      <c r="DS1684" s="54"/>
      <c r="DT1684" s="54"/>
      <c r="DU1684" s="54"/>
      <c r="DV1684" s="54"/>
      <c r="DW1684" s="54"/>
      <c r="DX1684" s="54"/>
      <c r="DY1684" s="54"/>
      <c r="DZ1684" s="54"/>
      <c r="EA1684" s="54"/>
      <c r="EB1684" s="54"/>
      <c r="EC1684" s="54"/>
      <c r="ED1684" s="54"/>
      <c r="EE1684" s="54"/>
      <c r="EF1684" s="54"/>
      <c r="EG1684" s="54"/>
      <c r="EH1684" s="54"/>
      <c r="EI1684" s="54"/>
      <c r="EJ1684" s="54"/>
      <c r="EK1684" s="54"/>
      <c r="EL1684" s="54"/>
      <c r="EM1684" s="54"/>
      <c r="EN1684" s="54"/>
      <c r="EO1684" s="54"/>
      <c r="EP1684" s="54"/>
      <c r="EQ1684" s="54"/>
      <c r="ER1684" s="54"/>
      <c r="ES1684" s="54"/>
      <c r="ET1684" s="54"/>
      <c r="EU1684" s="54"/>
      <c r="EV1684" s="54"/>
      <c r="EW1684" s="54"/>
      <c r="EX1684" s="54"/>
      <c r="EY1684" s="54"/>
      <c r="EZ1684" s="54"/>
      <c r="FA1684" s="54"/>
      <c r="FB1684" s="54"/>
      <c r="FC1684" s="54"/>
      <c r="FD1684" s="54"/>
      <c r="FE1684" s="54"/>
      <c r="FF1684" s="54"/>
      <c r="FG1684" s="54"/>
      <c r="FH1684" s="54"/>
      <c r="FI1684" s="54"/>
      <c r="FJ1684" s="54"/>
      <c r="FK1684" s="54"/>
      <c r="FL1684" s="54"/>
      <c r="FM1684" s="54"/>
      <c r="FN1684" s="54"/>
      <c r="FO1684" s="54"/>
      <c r="FP1684" s="54"/>
      <c r="FQ1684" s="54"/>
      <c r="FR1684" s="54"/>
      <c r="FS1684" s="54"/>
      <c r="FT1684" s="54"/>
      <c r="FU1684" s="54"/>
      <c r="FV1684" s="54"/>
      <c r="FW1684" s="54"/>
      <c r="FX1684" s="54"/>
      <c r="FY1684" s="54"/>
      <c r="FZ1684" s="54"/>
      <c r="GA1684" s="54"/>
      <c r="GB1684" s="54"/>
      <c r="GC1684" s="54"/>
      <c r="GD1684" s="54"/>
      <c r="GE1684" s="54"/>
      <c r="GF1684" s="54"/>
      <c r="GG1684" s="54"/>
      <c r="GH1684" s="54"/>
      <c r="GI1684" s="54"/>
      <c r="GJ1684" s="54"/>
      <c r="GK1684" s="54"/>
      <c r="GL1684" s="54"/>
      <c r="GM1684" s="54"/>
      <c r="GN1684" s="54"/>
      <c r="GO1684" s="54"/>
      <c r="GP1684" s="54"/>
      <c r="GQ1684" s="54"/>
      <c r="GR1684" s="54"/>
      <c r="GS1684" s="54"/>
      <c r="GT1684" s="54"/>
      <c r="GU1684" s="54"/>
      <c r="GV1684" s="54"/>
      <c r="GW1684" s="54"/>
      <c r="GX1684" s="54"/>
      <c r="GY1684" s="54"/>
      <c r="GZ1684" s="54"/>
      <c r="HA1684" s="54"/>
      <c r="HB1684" s="54"/>
      <c r="HC1684" s="54"/>
      <c r="HD1684" s="54"/>
      <c r="HE1684" s="54"/>
      <c r="HF1684" s="54"/>
      <c r="HG1684" s="54"/>
      <c r="HH1684" s="54"/>
      <c r="HI1684" s="54"/>
      <c r="HJ1684" s="54"/>
      <c r="HK1684" s="54"/>
      <c r="HL1684" s="54"/>
      <c r="HM1684" s="54"/>
      <c r="HN1684" s="54"/>
      <c r="HO1684" s="54"/>
      <c r="HP1684" s="54"/>
      <c r="HQ1684" s="54"/>
      <c r="HR1684" s="54"/>
      <c r="HS1684" s="54"/>
      <c r="HT1684" s="54"/>
      <c r="HU1684" s="54"/>
      <c r="HV1684" s="54"/>
      <c r="HW1684" s="54"/>
      <c r="HX1684" s="54"/>
      <c r="HY1684" s="54"/>
      <c r="HZ1684" s="54"/>
      <c r="IA1684" s="54"/>
      <c r="IB1684" s="54"/>
      <c r="IC1684" s="54"/>
      <c r="ID1684" s="54"/>
      <c r="IE1684" s="54"/>
      <c r="IF1684" s="54"/>
      <c r="IG1684" s="54"/>
      <c r="IH1684" s="54"/>
      <c r="II1684" s="54"/>
      <c r="IJ1684" s="54"/>
      <c r="IK1684" s="54"/>
      <c r="IL1684" s="54"/>
      <c r="IM1684" s="54"/>
      <c r="IN1684" s="54"/>
      <c r="IO1684" s="54"/>
      <c r="IP1684" s="54"/>
      <c r="IQ1684" s="54"/>
      <c r="IR1684" s="54"/>
      <c r="IS1684" s="54"/>
      <c r="IT1684" s="54"/>
      <c r="IU1684" s="54"/>
      <c r="IV1684" s="54"/>
      <c r="IW1684" s="54"/>
      <c r="IX1684" s="54"/>
      <c r="IY1684" s="54"/>
      <c r="IZ1684" s="54"/>
      <c r="JA1684" s="16"/>
      <c r="JB1684" s="16"/>
      <c r="JC1684" s="16"/>
      <c r="JD1684" s="16"/>
    </row>
    <row r="1685" spans="1:264" s="6" customFormat="1" x14ac:dyDescent="0.25">
      <c r="A1685" s="55">
        <v>1681</v>
      </c>
      <c r="B1685" s="56">
        <f>ESTUDIANTES!B1685</f>
        <v>0</v>
      </c>
      <c r="C1685" s="56">
        <f>ESTUDIANTES!C1685</f>
        <v>0</v>
      </c>
      <c r="D1685" s="97">
        <f>ESTUDIANTES!D1685</f>
        <v>0</v>
      </c>
      <c r="E1685" s="97"/>
      <c r="F1685" s="97"/>
      <c r="G1685" s="97"/>
      <c r="H1685" s="57">
        <f>ESTUDIANTES!H1685</f>
        <v>0</v>
      </c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  <c r="AL1685" s="54"/>
      <c r="AM1685" s="54"/>
      <c r="AN1685" s="54"/>
      <c r="AO1685" s="54"/>
      <c r="AP1685" s="54"/>
      <c r="AQ1685" s="54"/>
      <c r="AR1685" s="54"/>
      <c r="AS1685" s="54"/>
      <c r="AT1685" s="54"/>
      <c r="AU1685" s="54"/>
      <c r="AV1685" s="54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  <c r="BK1685" s="54"/>
      <c r="BL1685" s="54"/>
      <c r="BM1685" s="54"/>
      <c r="BN1685" s="54"/>
      <c r="BO1685" s="54"/>
      <c r="BP1685" s="54"/>
      <c r="BQ1685" s="54"/>
      <c r="BR1685" s="54"/>
      <c r="BS1685" s="54"/>
      <c r="BT1685" s="54"/>
      <c r="BU1685" s="54"/>
      <c r="BV1685" s="54"/>
      <c r="BW1685" s="54"/>
      <c r="BX1685" s="54"/>
      <c r="BY1685" s="54"/>
      <c r="BZ1685" s="54"/>
      <c r="CA1685" s="54"/>
      <c r="CB1685" s="54"/>
      <c r="CC1685" s="54"/>
      <c r="CD1685" s="54"/>
      <c r="CE1685" s="54"/>
      <c r="CF1685" s="54"/>
      <c r="CG1685" s="54"/>
      <c r="CH1685" s="54"/>
      <c r="CI1685" s="54"/>
      <c r="CJ1685" s="54"/>
      <c r="CK1685" s="54"/>
      <c r="CL1685" s="54"/>
      <c r="CM1685" s="54"/>
      <c r="CN1685" s="54"/>
      <c r="CO1685" s="54"/>
      <c r="CP1685" s="54"/>
      <c r="CQ1685" s="54"/>
      <c r="CR1685" s="54"/>
      <c r="CS1685" s="54"/>
      <c r="CT1685" s="54"/>
      <c r="CU1685" s="54"/>
      <c r="CV1685" s="54"/>
      <c r="CW1685" s="54"/>
      <c r="CX1685" s="54"/>
      <c r="CY1685" s="54"/>
      <c r="CZ1685" s="54"/>
      <c r="DA1685" s="54"/>
      <c r="DB1685" s="54"/>
      <c r="DC1685" s="54"/>
      <c r="DD1685" s="54"/>
      <c r="DE1685" s="54"/>
      <c r="DF1685" s="54"/>
      <c r="DG1685" s="54"/>
      <c r="DH1685" s="54"/>
      <c r="DI1685" s="54"/>
      <c r="DJ1685" s="54"/>
      <c r="DK1685" s="54"/>
      <c r="DL1685" s="54"/>
      <c r="DM1685" s="54"/>
      <c r="DN1685" s="54"/>
      <c r="DO1685" s="54"/>
      <c r="DP1685" s="54"/>
      <c r="DQ1685" s="54"/>
      <c r="DR1685" s="54"/>
      <c r="DS1685" s="54"/>
      <c r="DT1685" s="54"/>
      <c r="DU1685" s="54"/>
      <c r="DV1685" s="54"/>
      <c r="DW1685" s="54"/>
      <c r="DX1685" s="54"/>
      <c r="DY1685" s="54"/>
      <c r="DZ1685" s="54"/>
      <c r="EA1685" s="54"/>
      <c r="EB1685" s="54"/>
      <c r="EC1685" s="54"/>
      <c r="ED1685" s="54"/>
      <c r="EE1685" s="54"/>
      <c r="EF1685" s="54"/>
      <c r="EG1685" s="54"/>
      <c r="EH1685" s="54"/>
      <c r="EI1685" s="54"/>
      <c r="EJ1685" s="54"/>
      <c r="EK1685" s="54"/>
      <c r="EL1685" s="54"/>
      <c r="EM1685" s="54"/>
      <c r="EN1685" s="54"/>
      <c r="EO1685" s="54"/>
      <c r="EP1685" s="54"/>
      <c r="EQ1685" s="54"/>
      <c r="ER1685" s="54"/>
      <c r="ES1685" s="54"/>
      <c r="ET1685" s="54"/>
      <c r="EU1685" s="54"/>
      <c r="EV1685" s="54"/>
      <c r="EW1685" s="54"/>
      <c r="EX1685" s="54"/>
      <c r="EY1685" s="54"/>
      <c r="EZ1685" s="54"/>
      <c r="FA1685" s="54"/>
      <c r="FB1685" s="54"/>
      <c r="FC1685" s="54"/>
      <c r="FD1685" s="54"/>
      <c r="FE1685" s="54"/>
      <c r="FF1685" s="54"/>
      <c r="FG1685" s="54"/>
      <c r="FH1685" s="54"/>
      <c r="FI1685" s="54"/>
      <c r="FJ1685" s="54"/>
      <c r="FK1685" s="54"/>
      <c r="FL1685" s="54"/>
      <c r="FM1685" s="54"/>
      <c r="FN1685" s="54"/>
      <c r="FO1685" s="54"/>
      <c r="FP1685" s="54"/>
      <c r="FQ1685" s="54"/>
      <c r="FR1685" s="54"/>
      <c r="FS1685" s="54"/>
      <c r="FT1685" s="54"/>
      <c r="FU1685" s="54"/>
      <c r="FV1685" s="54"/>
      <c r="FW1685" s="54"/>
      <c r="FX1685" s="54"/>
      <c r="FY1685" s="54"/>
      <c r="FZ1685" s="54"/>
      <c r="GA1685" s="54"/>
      <c r="GB1685" s="54"/>
      <c r="GC1685" s="54"/>
      <c r="GD1685" s="54"/>
      <c r="GE1685" s="54"/>
      <c r="GF1685" s="54"/>
      <c r="GG1685" s="54"/>
      <c r="GH1685" s="54"/>
      <c r="GI1685" s="54"/>
      <c r="GJ1685" s="54"/>
      <c r="GK1685" s="54"/>
      <c r="GL1685" s="54"/>
      <c r="GM1685" s="54"/>
      <c r="GN1685" s="54"/>
      <c r="GO1685" s="54"/>
      <c r="GP1685" s="54"/>
      <c r="GQ1685" s="54"/>
      <c r="GR1685" s="54"/>
      <c r="GS1685" s="54"/>
      <c r="GT1685" s="54"/>
      <c r="GU1685" s="54"/>
      <c r="GV1685" s="54"/>
      <c r="GW1685" s="54"/>
      <c r="GX1685" s="54"/>
      <c r="GY1685" s="54"/>
      <c r="GZ1685" s="54"/>
      <c r="HA1685" s="54"/>
      <c r="HB1685" s="54"/>
      <c r="HC1685" s="54"/>
      <c r="HD1685" s="54"/>
      <c r="HE1685" s="54"/>
      <c r="HF1685" s="54"/>
      <c r="HG1685" s="54"/>
      <c r="HH1685" s="54"/>
      <c r="HI1685" s="54"/>
      <c r="HJ1685" s="54"/>
      <c r="HK1685" s="54"/>
      <c r="HL1685" s="54"/>
      <c r="HM1685" s="54"/>
      <c r="HN1685" s="54"/>
      <c r="HO1685" s="54"/>
      <c r="HP1685" s="54"/>
      <c r="HQ1685" s="54"/>
      <c r="HR1685" s="54"/>
      <c r="HS1685" s="54"/>
      <c r="HT1685" s="54"/>
      <c r="HU1685" s="54"/>
      <c r="HV1685" s="54"/>
      <c r="HW1685" s="54"/>
      <c r="HX1685" s="54"/>
      <c r="HY1685" s="54"/>
      <c r="HZ1685" s="54"/>
      <c r="IA1685" s="54"/>
      <c r="IB1685" s="54"/>
      <c r="IC1685" s="54"/>
      <c r="ID1685" s="54"/>
      <c r="IE1685" s="54"/>
      <c r="IF1685" s="54"/>
      <c r="IG1685" s="54"/>
      <c r="IH1685" s="54"/>
      <c r="II1685" s="54"/>
      <c r="IJ1685" s="54"/>
      <c r="IK1685" s="54"/>
      <c r="IL1685" s="54"/>
      <c r="IM1685" s="54"/>
      <c r="IN1685" s="54"/>
      <c r="IO1685" s="54"/>
      <c r="IP1685" s="54"/>
      <c r="IQ1685" s="54"/>
      <c r="IR1685" s="54"/>
      <c r="IS1685" s="54"/>
      <c r="IT1685" s="54"/>
      <c r="IU1685" s="54"/>
      <c r="IV1685" s="54"/>
      <c r="IW1685" s="54"/>
      <c r="IX1685" s="54"/>
      <c r="IY1685" s="54"/>
      <c r="IZ1685" s="54"/>
      <c r="JA1685" s="16"/>
      <c r="JB1685" s="16"/>
      <c r="JC1685" s="16"/>
      <c r="JD1685" s="16"/>
    </row>
    <row r="1686" spans="1:264" s="6" customFormat="1" x14ac:dyDescent="0.25">
      <c r="A1686" s="55">
        <v>1682</v>
      </c>
      <c r="B1686" s="56">
        <f>ESTUDIANTES!B1686</f>
        <v>0</v>
      </c>
      <c r="C1686" s="56">
        <f>ESTUDIANTES!C1686</f>
        <v>0</v>
      </c>
      <c r="D1686" s="97">
        <f>ESTUDIANTES!D1686</f>
        <v>0</v>
      </c>
      <c r="E1686" s="97"/>
      <c r="F1686" s="97"/>
      <c r="G1686" s="97"/>
      <c r="H1686" s="57">
        <f>ESTUDIANTES!H1686</f>
        <v>0</v>
      </c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  <c r="S1686" s="54"/>
      <c r="T1686" s="54"/>
      <c r="U1686" s="54"/>
      <c r="V1686" s="54"/>
      <c r="W1686" s="54"/>
      <c r="X1686" s="54"/>
      <c r="Y1686" s="54"/>
      <c r="Z1686" s="54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  <c r="AL1686" s="54"/>
      <c r="AM1686" s="54"/>
      <c r="AN1686" s="54"/>
      <c r="AO1686" s="54"/>
      <c r="AP1686" s="54"/>
      <c r="AQ1686" s="54"/>
      <c r="AR1686" s="54"/>
      <c r="AS1686" s="54"/>
      <c r="AT1686" s="54"/>
      <c r="AU1686" s="54"/>
      <c r="AV1686" s="54"/>
      <c r="AW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4"/>
      <c r="BI1686" s="54"/>
      <c r="BJ1686" s="54"/>
      <c r="BK1686" s="54"/>
      <c r="BL1686" s="54"/>
      <c r="BM1686" s="54"/>
      <c r="BN1686" s="54"/>
      <c r="BO1686" s="54"/>
      <c r="BP1686" s="54"/>
      <c r="BQ1686" s="54"/>
      <c r="BR1686" s="54"/>
      <c r="BS1686" s="54"/>
      <c r="BT1686" s="54"/>
      <c r="BU1686" s="54"/>
      <c r="BV1686" s="54"/>
      <c r="BW1686" s="54"/>
      <c r="BX1686" s="54"/>
      <c r="BY1686" s="54"/>
      <c r="BZ1686" s="54"/>
      <c r="CA1686" s="54"/>
      <c r="CB1686" s="54"/>
      <c r="CC1686" s="54"/>
      <c r="CD1686" s="54"/>
      <c r="CE1686" s="54"/>
      <c r="CF1686" s="54"/>
      <c r="CG1686" s="54"/>
      <c r="CH1686" s="54"/>
      <c r="CI1686" s="54"/>
      <c r="CJ1686" s="54"/>
      <c r="CK1686" s="54"/>
      <c r="CL1686" s="54"/>
      <c r="CM1686" s="54"/>
      <c r="CN1686" s="54"/>
      <c r="CO1686" s="54"/>
      <c r="CP1686" s="54"/>
      <c r="CQ1686" s="54"/>
      <c r="CR1686" s="54"/>
      <c r="CS1686" s="54"/>
      <c r="CT1686" s="54"/>
      <c r="CU1686" s="54"/>
      <c r="CV1686" s="54"/>
      <c r="CW1686" s="54"/>
      <c r="CX1686" s="54"/>
      <c r="CY1686" s="54"/>
      <c r="CZ1686" s="54"/>
      <c r="DA1686" s="54"/>
      <c r="DB1686" s="54"/>
      <c r="DC1686" s="54"/>
      <c r="DD1686" s="54"/>
      <c r="DE1686" s="54"/>
      <c r="DF1686" s="54"/>
      <c r="DG1686" s="54"/>
      <c r="DH1686" s="54"/>
      <c r="DI1686" s="54"/>
      <c r="DJ1686" s="54"/>
      <c r="DK1686" s="54"/>
      <c r="DL1686" s="54"/>
      <c r="DM1686" s="54"/>
      <c r="DN1686" s="54"/>
      <c r="DO1686" s="54"/>
      <c r="DP1686" s="54"/>
      <c r="DQ1686" s="54"/>
      <c r="DR1686" s="54"/>
      <c r="DS1686" s="54"/>
      <c r="DT1686" s="54"/>
      <c r="DU1686" s="54"/>
      <c r="DV1686" s="54"/>
      <c r="DW1686" s="54"/>
      <c r="DX1686" s="54"/>
      <c r="DY1686" s="54"/>
      <c r="DZ1686" s="54"/>
      <c r="EA1686" s="54"/>
      <c r="EB1686" s="54"/>
      <c r="EC1686" s="54"/>
      <c r="ED1686" s="54"/>
      <c r="EE1686" s="54"/>
      <c r="EF1686" s="54"/>
      <c r="EG1686" s="54"/>
      <c r="EH1686" s="54"/>
      <c r="EI1686" s="54"/>
      <c r="EJ1686" s="54"/>
      <c r="EK1686" s="54"/>
      <c r="EL1686" s="54"/>
      <c r="EM1686" s="54"/>
      <c r="EN1686" s="54"/>
      <c r="EO1686" s="54"/>
      <c r="EP1686" s="54"/>
      <c r="EQ1686" s="54"/>
      <c r="ER1686" s="54"/>
      <c r="ES1686" s="54"/>
      <c r="ET1686" s="54"/>
      <c r="EU1686" s="54"/>
      <c r="EV1686" s="54"/>
      <c r="EW1686" s="54"/>
      <c r="EX1686" s="54"/>
      <c r="EY1686" s="54"/>
      <c r="EZ1686" s="54"/>
      <c r="FA1686" s="54"/>
      <c r="FB1686" s="54"/>
      <c r="FC1686" s="54"/>
      <c r="FD1686" s="54"/>
      <c r="FE1686" s="54"/>
      <c r="FF1686" s="54"/>
      <c r="FG1686" s="54"/>
      <c r="FH1686" s="54"/>
      <c r="FI1686" s="54"/>
      <c r="FJ1686" s="54"/>
      <c r="FK1686" s="54"/>
      <c r="FL1686" s="54"/>
      <c r="FM1686" s="54"/>
      <c r="FN1686" s="54"/>
      <c r="FO1686" s="54"/>
      <c r="FP1686" s="54"/>
      <c r="FQ1686" s="54"/>
      <c r="FR1686" s="54"/>
      <c r="FS1686" s="54"/>
      <c r="FT1686" s="54"/>
      <c r="FU1686" s="54"/>
      <c r="FV1686" s="54"/>
      <c r="FW1686" s="54"/>
      <c r="FX1686" s="54"/>
      <c r="FY1686" s="54"/>
      <c r="FZ1686" s="54"/>
      <c r="GA1686" s="54"/>
      <c r="GB1686" s="54"/>
      <c r="GC1686" s="54"/>
      <c r="GD1686" s="54"/>
      <c r="GE1686" s="54"/>
      <c r="GF1686" s="54"/>
      <c r="GG1686" s="54"/>
      <c r="GH1686" s="54"/>
      <c r="GI1686" s="54"/>
      <c r="GJ1686" s="54"/>
      <c r="GK1686" s="54"/>
      <c r="GL1686" s="54"/>
      <c r="GM1686" s="54"/>
      <c r="GN1686" s="54"/>
      <c r="GO1686" s="54"/>
      <c r="GP1686" s="54"/>
      <c r="GQ1686" s="54"/>
      <c r="GR1686" s="54"/>
      <c r="GS1686" s="54"/>
      <c r="GT1686" s="54"/>
      <c r="GU1686" s="54"/>
      <c r="GV1686" s="54"/>
      <c r="GW1686" s="54"/>
      <c r="GX1686" s="54"/>
      <c r="GY1686" s="54"/>
      <c r="GZ1686" s="54"/>
      <c r="HA1686" s="54"/>
      <c r="HB1686" s="54"/>
      <c r="HC1686" s="54"/>
      <c r="HD1686" s="54"/>
      <c r="HE1686" s="54"/>
      <c r="HF1686" s="54"/>
      <c r="HG1686" s="54"/>
      <c r="HH1686" s="54"/>
      <c r="HI1686" s="54"/>
      <c r="HJ1686" s="54"/>
      <c r="HK1686" s="54"/>
      <c r="HL1686" s="54"/>
      <c r="HM1686" s="54"/>
      <c r="HN1686" s="54"/>
      <c r="HO1686" s="54"/>
      <c r="HP1686" s="54"/>
      <c r="HQ1686" s="54"/>
      <c r="HR1686" s="54"/>
      <c r="HS1686" s="54"/>
      <c r="HT1686" s="54"/>
      <c r="HU1686" s="54"/>
      <c r="HV1686" s="54"/>
      <c r="HW1686" s="54"/>
      <c r="HX1686" s="54"/>
      <c r="HY1686" s="54"/>
      <c r="HZ1686" s="54"/>
      <c r="IA1686" s="54"/>
      <c r="IB1686" s="54"/>
      <c r="IC1686" s="54"/>
      <c r="ID1686" s="54"/>
      <c r="IE1686" s="54"/>
      <c r="IF1686" s="54"/>
      <c r="IG1686" s="54"/>
      <c r="IH1686" s="54"/>
      <c r="II1686" s="54"/>
      <c r="IJ1686" s="54"/>
      <c r="IK1686" s="54"/>
      <c r="IL1686" s="54"/>
      <c r="IM1686" s="54"/>
      <c r="IN1686" s="54"/>
      <c r="IO1686" s="54"/>
      <c r="IP1686" s="54"/>
      <c r="IQ1686" s="54"/>
      <c r="IR1686" s="54"/>
      <c r="IS1686" s="54"/>
      <c r="IT1686" s="54"/>
      <c r="IU1686" s="54"/>
      <c r="IV1686" s="54"/>
      <c r="IW1686" s="54"/>
      <c r="IX1686" s="54"/>
      <c r="IY1686" s="54"/>
      <c r="IZ1686" s="54"/>
      <c r="JA1686" s="16"/>
      <c r="JB1686" s="16"/>
      <c r="JC1686" s="16"/>
      <c r="JD1686" s="16"/>
    </row>
    <row r="1687" spans="1:264" s="6" customFormat="1" x14ac:dyDescent="0.25">
      <c r="A1687" s="55">
        <v>1683</v>
      </c>
      <c r="B1687" s="56">
        <f>ESTUDIANTES!B1687</f>
        <v>0</v>
      </c>
      <c r="C1687" s="56">
        <f>ESTUDIANTES!C1687</f>
        <v>0</v>
      </c>
      <c r="D1687" s="97">
        <f>ESTUDIANTES!D1687</f>
        <v>0</v>
      </c>
      <c r="E1687" s="97"/>
      <c r="F1687" s="97"/>
      <c r="G1687" s="97"/>
      <c r="H1687" s="57">
        <f>ESTUDIANTES!H1687</f>
        <v>0</v>
      </c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  <c r="T1687" s="54"/>
      <c r="U1687" s="54"/>
      <c r="V1687" s="54"/>
      <c r="W1687" s="54"/>
      <c r="X1687" s="54"/>
      <c r="Y1687" s="54"/>
      <c r="Z1687" s="54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  <c r="AL1687" s="54"/>
      <c r="AM1687" s="54"/>
      <c r="AN1687" s="54"/>
      <c r="AO1687" s="54"/>
      <c r="AP1687" s="54"/>
      <c r="AQ1687" s="54"/>
      <c r="AR1687" s="54"/>
      <c r="AS1687" s="54"/>
      <c r="AT1687" s="54"/>
      <c r="AU1687" s="54"/>
      <c r="AV1687" s="54"/>
      <c r="AW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4"/>
      <c r="BI1687" s="54"/>
      <c r="BJ1687" s="54"/>
      <c r="BK1687" s="54"/>
      <c r="BL1687" s="54"/>
      <c r="BM1687" s="54"/>
      <c r="BN1687" s="54"/>
      <c r="BO1687" s="54"/>
      <c r="BP1687" s="54"/>
      <c r="BQ1687" s="54"/>
      <c r="BR1687" s="54"/>
      <c r="BS1687" s="54"/>
      <c r="BT1687" s="54"/>
      <c r="BU1687" s="54"/>
      <c r="BV1687" s="54"/>
      <c r="BW1687" s="54"/>
      <c r="BX1687" s="54"/>
      <c r="BY1687" s="54"/>
      <c r="BZ1687" s="54"/>
      <c r="CA1687" s="54"/>
      <c r="CB1687" s="54"/>
      <c r="CC1687" s="54"/>
      <c r="CD1687" s="54"/>
      <c r="CE1687" s="54"/>
      <c r="CF1687" s="54"/>
      <c r="CG1687" s="54"/>
      <c r="CH1687" s="54"/>
      <c r="CI1687" s="54"/>
      <c r="CJ1687" s="54"/>
      <c r="CK1687" s="54"/>
      <c r="CL1687" s="54"/>
      <c r="CM1687" s="54"/>
      <c r="CN1687" s="54"/>
      <c r="CO1687" s="54"/>
      <c r="CP1687" s="54"/>
      <c r="CQ1687" s="54"/>
      <c r="CR1687" s="54"/>
      <c r="CS1687" s="54"/>
      <c r="CT1687" s="54"/>
      <c r="CU1687" s="54"/>
      <c r="CV1687" s="54"/>
      <c r="CW1687" s="54"/>
      <c r="CX1687" s="54"/>
      <c r="CY1687" s="54"/>
      <c r="CZ1687" s="54"/>
      <c r="DA1687" s="54"/>
      <c r="DB1687" s="54"/>
      <c r="DC1687" s="54"/>
      <c r="DD1687" s="54"/>
      <c r="DE1687" s="54"/>
      <c r="DF1687" s="54"/>
      <c r="DG1687" s="54"/>
      <c r="DH1687" s="54"/>
      <c r="DI1687" s="54"/>
      <c r="DJ1687" s="54"/>
      <c r="DK1687" s="54"/>
      <c r="DL1687" s="54"/>
      <c r="DM1687" s="54"/>
      <c r="DN1687" s="54"/>
      <c r="DO1687" s="54"/>
      <c r="DP1687" s="54"/>
      <c r="DQ1687" s="54"/>
      <c r="DR1687" s="54"/>
      <c r="DS1687" s="54"/>
      <c r="DT1687" s="54"/>
      <c r="DU1687" s="54"/>
      <c r="DV1687" s="54"/>
      <c r="DW1687" s="54"/>
      <c r="DX1687" s="54"/>
      <c r="DY1687" s="54"/>
      <c r="DZ1687" s="54"/>
      <c r="EA1687" s="54"/>
      <c r="EB1687" s="54"/>
      <c r="EC1687" s="54"/>
      <c r="ED1687" s="54"/>
      <c r="EE1687" s="54"/>
      <c r="EF1687" s="54"/>
      <c r="EG1687" s="54"/>
      <c r="EH1687" s="54"/>
      <c r="EI1687" s="54"/>
      <c r="EJ1687" s="54"/>
      <c r="EK1687" s="54"/>
      <c r="EL1687" s="54"/>
      <c r="EM1687" s="54"/>
      <c r="EN1687" s="54"/>
      <c r="EO1687" s="54"/>
      <c r="EP1687" s="54"/>
      <c r="EQ1687" s="54"/>
      <c r="ER1687" s="54"/>
      <c r="ES1687" s="54"/>
      <c r="ET1687" s="54"/>
      <c r="EU1687" s="54"/>
      <c r="EV1687" s="54"/>
      <c r="EW1687" s="54"/>
      <c r="EX1687" s="54"/>
      <c r="EY1687" s="54"/>
      <c r="EZ1687" s="54"/>
      <c r="FA1687" s="54"/>
      <c r="FB1687" s="54"/>
      <c r="FC1687" s="54"/>
      <c r="FD1687" s="54"/>
      <c r="FE1687" s="54"/>
      <c r="FF1687" s="54"/>
      <c r="FG1687" s="54"/>
      <c r="FH1687" s="54"/>
      <c r="FI1687" s="54"/>
      <c r="FJ1687" s="54"/>
      <c r="FK1687" s="54"/>
      <c r="FL1687" s="54"/>
      <c r="FM1687" s="54"/>
      <c r="FN1687" s="54"/>
      <c r="FO1687" s="54"/>
      <c r="FP1687" s="54"/>
      <c r="FQ1687" s="54"/>
      <c r="FR1687" s="54"/>
      <c r="FS1687" s="54"/>
      <c r="FT1687" s="54"/>
      <c r="FU1687" s="54"/>
      <c r="FV1687" s="54"/>
      <c r="FW1687" s="54"/>
      <c r="FX1687" s="54"/>
      <c r="FY1687" s="54"/>
      <c r="FZ1687" s="54"/>
      <c r="GA1687" s="54"/>
      <c r="GB1687" s="54"/>
      <c r="GC1687" s="54"/>
      <c r="GD1687" s="54"/>
      <c r="GE1687" s="54"/>
      <c r="GF1687" s="54"/>
      <c r="GG1687" s="54"/>
      <c r="GH1687" s="54"/>
      <c r="GI1687" s="54"/>
      <c r="GJ1687" s="54"/>
      <c r="GK1687" s="54"/>
      <c r="GL1687" s="54"/>
      <c r="GM1687" s="54"/>
      <c r="GN1687" s="54"/>
      <c r="GO1687" s="54"/>
      <c r="GP1687" s="54"/>
      <c r="GQ1687" s="54"/>
      <c r="GR1687" s="54"/>
      <c r="GS1687" s="54"/>
      <c r="GT1687" s="54"/>
      <c r="GU1687" s="54"/>
      <c r="GV1687" s="54"/>
      <c r="GW1687" s="54"/>
      <c r="GX1687" s="54"/>
      <c r="GY1687" s="54"/>
      <c r="GZ1687" s="54"/>
      <c r="HA1687" s="54"/>
      <c r="HB1687" s="54"/>
      <c r="HC1687" s="54"/>
      <c r="HD1687" s="54"/>
      <c r="HE1687" s="54"/>
      <c r="HF1687" s="54"/>
      <c r="HG1687" s="54"/>
      <c r="HH1687" s="54"/>
      <c r="HI1687" s="54"/>
      <c r="HJ1687" s="54"/>
      <c r="HK1687" s="54"/>
      <c r="HL1687" s="54"/>
      <c r="HM1687" s="54"/>
      <c r="HN1687" s="54"/>
      <c r="HO1687" s="54"/>
      <c r="HP1687" s="54"/>
      <c r="HQ1687" s="54"/>
      <c r="HR1687" s="54"/>
      <c r="HS1687" s="54"/>
      <c r="HT1687" s="54"/>
      <c r="HU1687" s="54"/>
      <c r="HV1687" s="54"/>
      <c r="HW1687" s="54"/>
      <c r="HX1687" s="54"/>
      <c r="HY1687" s="54"/>
      <c r="HZ1687" s="54"/>
      <c r="IA1687" s="54"/>
      <c r="IB1687" s="54"/>
      <c r="IC1687" s="54"/>
      <c r="ID1687" s="54"/>
      <c r="IE1687" s="54"/>
      <c r="IF1687" s="54"/>
      <c r="IG1687" s="54"/>
      <c r="IH1687" s="54"/>
      <c r="II1687" s="54"/>
      <c r="IJ1687" s="54"/>
      <c r="IK1687" s="54"/>
      <c r="IL1687" s="54"/>
      <c r="IM1687" s="54"/>
      <c r="IN1687" s="54"/>
      <c r="IO1687" s="54"/>
      <c r="IP1687" s="54"/>
      <c r="IQ1687" s="54"/>
      <c r="IR1687" s="54"/>
      <c r="IS1687" s="54"/>
      <c r="IT1687" s="54"/>
      <c r="IU1687" s="54"/>
      <c r="IV1687" s="54"/>
      <c r="IW1687" s="54"/>
      <c r="IX1687" s="54"/>
      <c r="IY1687" s="54"/>
      <c r="IZ1687" s="54"/>
      <c r="JA1687" s="16"/>
      <c r="JB1687" s="16"/>
      <c r="JC1687" s="16"/>
      <c r="JD1687" s="16"/>
    </row>
    <row r="1688" spans="1:264" s="6" customFormat="1" x14ac:dyDescent="0.25">
      <c r="A1688" s="55">
        <v>1684</v>
      </c>
      <c r="B1688" s="56">
        <f>ESTUDIANTES!B1688</f>
        <v>0</v>
      </c>
      <c r="C1688" s="56">
        <f>ESTUDIANTES!C1688</f>
        <v>0</v>
      </c>
      <c r="D1688" s="97">
        <f>ESTUDIANTES!D1688</f>
        <v>0</v>
      </c>
      <c r="E1688" s="97"/>
      <c r="F1688" s="97"/>
      <c r="G1688" s="97"/>
      <c r="H1688" s="57">
        <f>ESTUDIANTES!H1688</f>
        <v>0</v>
      </c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  <c r="AL1688" s="54"/>
      <c r="AM1688" s="54"/>
      <c r="AN1688" s="54"/>
      <c r="AO1688" s="54"/>
      <c r="AP1688" s="54"/>
      <c r="AQ1688" s="54"/>
      <c r="AR1688" s="54"/>
      <c r="AS1688" s="54"/>
      <c r="AT1688" s="54"/>
      <c r="AU1688" s="54"/>
      <c r="AV1688" s="54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  <c r="BK1688" s="54"/>
      <c r="BL1688" s="54"/>
      <c r="BM1688" s="54"/>
      <c r="BN1688" s="54"/>
      <c r="BO1688" s="54"/>
      <c r="BP1688" s="54"/>
      <c r="BQ1688" s="54"/>
      <c r="BR1688" s="54"/>
      <c r="BS1688" s="54"/>
      <c r="BT1688" s="54"/>
      <c r="BU1688" s="54"/>
      <c r="BV1688" s="54"/>
      <c r="BW1688" s="54"/>
      <c r="BX1688" s="54"/>
      <c r="BY1688" s="54"/>
      <c r="BZ1688" s="54"/>
      <c r="CA1688" s="54"/>
      <c r="CB1688" s="54"/>
      <c r="CC1688" s="54"/>
      <c r="CD1688" s="54"/>
      <c r="CE1688" s="54"/>
      <c r="CF1688" s="54"/>
      <c r="CG1688" s="54"/>
      <c r="CH1688" s="54"/>
      <c r="CI1688" s="54"/>
      <c r="CJ1688" s="54"/>
      <c r="CK1688" s="54"/>
      <c r="CL1688" s="54"/>
      <c r="CM1688" s="54"/>
      <c r="CN1688" s="54"/>
      <c r="CO1688" s="54"/>
      <c r="CP1688" s="54"/>
      <c r="CQ1688" s="54"/>
      <c r="CR1688" s="54"/>
      <c r="CS1688" s="54"/>
      <c r="CT1688" s="54"/>
      <c r="CU1688" s="54"/>
      <c r="CV1688" s="54"/>
      <c r="CW1688" s="54"/>
      <c r="CX1688" s="54"/>
      <c r="CY1688" s="54"/>
      <c r="CZ1688" s="54"/>
      <c r="DA1688" s="54"/>
      <c r="DB1688" s="54"/>
      <c r="DC1688" s="54"/>
      <c r="DD1688" s="54"/>
      <c r="DE1688" s="54"/>
      <c r="DF1688" s="54"/>
      <c r="DG1688" s="54"/>
      <c r="DH1688" s="54"/>
      <c r="DI1688" s="54"/>
      <c r="DJ1688" s="54"/>
      <c r="DK1688" s="54"/>
      <c r="DL1688" s="54"/>
      <c r="DM1688" s="54"/>
      <c r="DN1688" s="54"/>
      <c r="DO1688" s="54"/>
      <c r="DP1688" s="54"/>
      <c r="DQ1688" s="54"/>
      <c r="DR1688" s="54"/>
      <c r="DS1688" s="54"/>
      <c r="DT1688" s="54"/>
      <c r="DU1688" s="54"/>
      <c r="DV1688" s="54"/>
      <c r="DW1688" s="54"/>
      <c r="DX1688" s="54"/>
      <c r="DY1688" s="54"/>
      <c r="DZ1688" s="54"/>
      <c r="EA1688" s="54"/>
      <c r="EB1688" s="54"/>
      <c r="EC1688" s="54"/>
      <c r="ED1688" s="54"/>
      <c r="EE1688" s="54"/>
      <c r="EF1688" s="54"/>
      <c r="EG1688" s="54"/>
      <c r="EH1688" s="54"/>
      <c r="EI1688" s="54"/>
      <c r="EJ1688" s="54"/>
      <c r="EK1688" s="54"/>
      <c r="EL1688" s="54"/>
      <c r="EM1688" s="54"/>
      <c r="EN1688" s="54"/>
      <c r="EO1688" s="54"/>
      <c r="EP1688" s="54"/>
      <c r="EQ1688" s="54"/>
      <c r="ER1688" s="54"/>
      <c r="ES1688" s="54"/>
      <c r="ET1688" s="54"/>
      <c r="EU1688" s="54"/>
      <c r="EV1688" s="54"/>
      <c r="EW1688" s="54"/>
      <c r="EX1688" s="54"/>
      <c r="EY1688" s="54"/>
      <c r="EZ1688" s="54"/>
      <c r="FA1688" s="54"/>
      <c r="FB1688" s="54"/>
      <c r="FC1688" s="54"/>
      <c r="FD1688" s="54"/>
      <c r="FE1688" s="54"/>
      <c r="FF1688" s="54"/>
      <c r="FG1688" s="54"/>
      <c r="FH1688" s="54"/>
      <c r="FI1688" s="54"/>
      <c r="FJ1688" s="54"/>
      <c r="FK1688" s="54"/>
      <c r="FL1688" s="54"/>
      <c r="FM1688" s="54"/>
      <c r="FN1688" s="54"/>
      <c r="FO1688" s="54"/>
      <c r="FP1688" s="54"/>
      <c r="FQ1688" s="54"/>
      <c r="FR1688" s="54"/>
      <c r="FS1688" s="54"/>
      <c r="FT1688" s="54"/>
      <c r="FU1688" s="54"/>
      <c r="FV1688" s="54"/>
      <c r="FW1688" s="54"/>
      <c r="FX1688" s="54"/>
      <c r="FY1688" s="54"/>
      <c r="FZ1688" s="54"/>
      <c r="GA1688" s="54"/>
      <c r="GB1688" s="54"/>
      <c r="GC1688" s="54"/>
      <c r="GD1688" s="54"/>
      <c r="GE1688" s="54"/>
      <c r="GF1688" s="54"/>
      <c r="GG1688" s="54"/>
      <c r="GH1688" s="54"/>
      <c r="GI1688" s="54"/>
      <c r="GJ1688" s="54"/>
      <c r="GK1688" s="54"/>
      <c r="GL1688" s="54"/>
      <c r="GM1688" s="54"/>
      <c r="GN1688" s="54"/>
      <c r="GO1688" s="54"/>
      <c r="GP1688" s="54"/>
      <c r="GQ1688" s="54"/>
      <c r="GR1688" s="54"/>
      <c r="GS1688" s="54"/>
      <c r="GT1688" s="54"/>
      <c r="GU1688" s="54"/>
      <c r="GV1688" s="54"/>
      <c r="GW1688" s="54"/>
      <c r="GX1688" s="54"/>
      <c r="GY1688" s="54"/>
      <c r="GZ1688" s="54"/>
      <c r="HA1688" s="54"/>
      <c r="HB1688" s="54"/>
      <c r="HC1688" s="54"/>
      <c r="HD1688" s="54"/>
      <c r="HE1688" s="54"/>
      <c r="HF1688" s="54"/>
      <c r="HG1688" s="54"/>
      <c r="HH1688" s="54"/>
      <c r="HI1688" s="54"/>
      <c r="HJ1688" s="54"/>
      <c r="HK1688" s="54"/>
      <c r="HL1688" s="54"/>
      <c r="HM1688" s="54"/>
      <c r="HN1688" s="54"/>
      <c r="HO1688" s="54"/>
      <c r="HP1688" s="54"/>
      <c r="HQ1688" s="54"/>
      <c r="HR1688" s="54"/>
      <c r="HS1688" s="54"/>
      <c r="HT1688" s="54"/>
      <c r="HU1688" s="54"/>
      <c r="HV1688" s="54"/>
      <c r="HW1688" s="54"/>
      <c r="HX1688" s="54"/>
      <c r="HY1688" s="54"/>
      <c r="HZ1688" s="54"/>
      <c r="IA1688" s="54"/>
      <c r="IB1688" s="54"/>
      <c r="IC1688" s="54"/>
      <c r="ID1688" s="54"/>
      <c r="IE1688" s="54"/>
      <c r="IF1688" s="54"/>
      <c r="IG1688" s="54"/>
      <c r="IH1688" s="54"/>
      <c r="II1688" s="54"/>
      <c r="IJ1688" s="54"/>
      <c r="IK1688" s="54"/>
      <c r="IL1688" s="54"/>
      <c r="IM1688" s="54"/>
      <c r="IN1688" s="54"/>
      <c r="IO1688" s="54"/>
      <c r="IP1688" s="54"/>
      <c r="IQ1688" s="54"/>
      <c r="IR1688" s="54"/>
      <c r="IS1688" s="54"/>
      <c r="IT1688" s="54"/>
      <c r="IU1688" s="54"/>
      <c r="IV1688" s="54"/>
      <c r="IW1688" s="54"/>
      <c r="IX1688" s="54"/>
      <c r="IY1688" s="54"/>
      <c r="IZ1688" s="54"/>
      <c r="JA1688" s="16"/>
      <c r="JB1688" s="16"/>
      <c r="JC1688" s="16"/>
      <c r="JD1688" s="16"/>
    </row>
    <row r="1689" spans="1:264" s="6" customFormat="1" x14ac:dyDescent="0.25">
      <c r="A1689" s="55">
        <v>1685</v>
      </c>
      <c r="B1689" s="56">
        <f>ESTUDIANTES!B1689</f>
        <v>0</v>
      </c>
      <c r="C1689" s="56">
        <f>ESTUDIANTES!C1689</f>
        <v>0</v>
      </c>
      <c r="D1689" s="97">
        <f>ESTUDIANTES!D1689</f>
        <v>0</v>
      </c>
      <c r="E1689" s="97"/>
      <c r="F1689" s="97"/>
      <c r="G1689" s="97"/>
      <c r="H1689" s="57">
        <f>ESTUDIANTES!H1689</f>
        <v>0</v>
      </c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  <c r="AL1689" s="54"/>
      <c r="AM1689" s="54"/>
      <c r="AN1689" s="54"/>
      <c r="AO1689" s="54"/>
      <c r="AP1689" s="54"/>
      <c r="AQ1689" s="54"/>
      <c r="AR1689" s="54"/>
      <c r="AS1689" s="54"/>
      <c r="AT1689" s="54"/>
      <c r="AU1689" s="54"/>
      <c r="AV1689" s="54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  <c r="BK1689" s="54"/>
      <c r="BL1689" s="54"/>
      <c r="BM1689" s="54"/>
      <c r="BN1689" s="54"/>
      <c r="BO1689" s="54"/>
      <c r="BP1689" s="54"/>
      <c r="BQ1689" s="54"/>
      <c r="BR1689" s="54"/>
      <c r="BS1689" s="54"/>
      <c r="BT1689" s="54"/>
      <c r="BU1689" s="54"/>
      <c r="BV1689" s="54"/>
      <c r="BW1689" s="54"/>
      <c r="BX1689" s="54"/>
      <c r="BY1689" s="54"/>
      <c r="BZ1689" s="54"/>
      <c r="CA1689" s="54"/>
      <c r="CB1689" s="54"/>
      <c r="CC1689" s="54"/>
      <c r="CD1689" s="54"/>
      <c r="CE1689" s="54"/>
      <c r="CF1689" s="54"/>
      <c r="CG1689" s="54"/>
      <c r="CH1689" s="54"/>
      <c r="CI1689" s="54"/>
      <c r="CJ1689" s="54"/>
      <c r="CK1689" s="54"/>
      <c r="CL1689" s="54"/>
      <c r="CM1689" s="54"/>
      <c r="CN1689" s="54"/>
      <c r="CO1689" s="54"/>
      <c r="CP1689" s="54"/>
      <c r="CQ1689" s="54"/>
      <c r="CR1689" s="54"/>
      <c r="CS1689" s="54"/>
      <c r="CT1689" s="54"/>
      <c r="CU1689" s="54"/>
      <c r="CV1689" s="54"/>
      <c r="CW1689" s="54"/>
      <c r="CX1689" s="54"/>
      <c r="CY1689" s="54"/>
      <c r="CZ1689" s="54"/>
      <c r="DA1689" s="54"/>
      <c r="DB1689" s="54"/>
      <c r="DC1689" s="54"/>
      <c r="DD1689" s="54"/>
      <c r="DE1689" s="54"/>
      <c r="DF1689" s="54"/>
      <c r="DG1689" s="54"/>
      <c r="DH1689" s="54"/>
      <c r="DI1689" s="54"/>
      <c r="DJ1689" s="54"/>
      <c r="DK1689" s="54"/>
      <c r="DL1689" s="54"/>
      <c r="DM1689" s="54"/>
      <c r="DN1689" s="54"/>
      <c r="DO1689" s="54"/>
      <c r="DP1689" s="54"/>
      <c r="DQ1689" s="54"/>
      <c r="DR1689" s="54"/>
      <c r="DS1689" s="54"/>
      <c r="DT1689" s="54"/>
      <c r="DU1689" s="54"/>
      <c r="DV1689" s="54"/>
      <c r="DW1689" s="54"/>
      <c r="DX1689" s="54"/>
      <c r="DY1689" s="54"/>
      <c r="DZ1689" s="54"/>
      <c r="EA1689" s="54"/>
      <c r="EB1689" s="54"/>
      <c r="EC1689" s="54"/>
      <c r="ED1689" s="54"/>
      <c r="EE1689" s="54"/>
      <c r="EF1689" s="54"/>
      <c r="EG1689" s="54"/>
      <c r="EH1689" s="54"/>
      <c r="EI1689" s="54"/>
      <c r="EJ1689" s="54"/>
      <c r="EK1689" s="54"/>
      <c r="EL1689" s="54"/>
      <c r="EM1689" s="54"/>
      <c r="EN1689" s="54"/>
      <c r="EO1689" s="54"/>
      <c r="EP1689" s="54"/>
      <c r="EQ1689" s="54"/>
      <c r="ER1689" s="54"/>
      <c r="ES1689" s="54"/>
      <c r="ET1689" s="54"/>
      <c r="EU1689" s="54"/>
      <c r="EV1689" s="54"/>
      <c r="EW1689" s="54"/>
      <c r="EX1689" s="54"/>
      <c r="EY1689" s="54"/>
      <c r="EZ1689" s="54"/>
      <c r="FA1689" s="54"/>
      <c r="FB1689" s="54"/>
      <c r="FC1689" s="54"/>
      <c r="FD1689" s="54"/>
      <c r="FE1689" s="54"/>
      <c r="FF1689" s="54"/>
      <c r="FG1689" s="54"/>
      <c r="FH1689" s="54"/>
      <c r="FI1689" s="54"/>
      <c r="FJ1689" s="54"/>
      <c r="FK1689" s="54"/>
      <c r="FL1689" s="54"/>
      <c r="FM1689" s="54"/>
      <c r="FN1689" s="54"/>
      <c r="FO1689" s="54"/>
      <c r="FP1689" s="54"/>
      <c r="FQ1689" s="54"/>
      <c r="FR1689" s="54"/>
      <c r="FS1689" s="54"/>
      <c r="FT1689" s="54"/>
      <c r="FU1689" s="54"/>
      <c r="FV1689" s="54"/>
      <c r="FW1689" s="54"/>
      <c r="FX1689" s="54"/>
      <c r="FY1689" s="54"/>
      <c r="FZ1689" s="54"/>
      <c r="GA1689" s="54"/>
      <c r="GB1689" s="54"/>
      <c r="GC1689" s="54"/>
      <c r="GD1689" s="54"/>
      <c r="GE1689" s="54"/>
      <c r="GF1689" s="54"/>
      <c r="GG1689" s="54"/>
      <c r="GH1689" s="54"/>
      <c r="GI1689" s="54"/>
      <c r="GJ1689" s="54"/>
      <c r="GK1689" s="54"/>
      <c r="GL1689" s="54"/>
      <c r="GM1689" s="54"/>
      <c r="GN1689" s="54"/>
      <c r="GO1689" s="54"/>
      <c r="GP1689" s="54"/>
      <c r="GQ1689" s="54"/>
      <c r="GR1689" s="54"/>
      <c r="GS1689" s="54"/>
      <c r="GT1689" s="54"/>
      <c r="GU1689" s="54"/>
      <c r="GV1689" s="54"/>
      <c r="GW1689" s="54"/>
      <c r="GX1689" s="54"/>
      <c r="GY1689" s="54"/>
      <c r="GZ1689" s="54"/>
      <c r="HA1689" s="54"/>
      <c r="HB1689" s="54"/>
      <c r="HC1689" s="54"/>
      <c r="HD1689" s="54"/>
      <c r="HE1689" s="54"/>
      <c r="HF1689" s="54"/>
      <c r="HG1689" s="54"/>
      <c r="HH1689" s="54"/>
      <c r="HI1689" s="54"/>
      <c r="HJ1689" s="54"/>
      <c r="HK1689" s="54"/>
      <c r="HL1689" s="54"/>
      <c r="HM1689" s="54"/>
      <c r="HN1689" s="54"/>
      <c r="HO1689" s="54"/>
      <c r="HP1689" s="54"/>
      <c r="HQ1689" s="54"/>
      <c r="HR1689" s="54"/>
      <c r="HS1689" s="54"/>
      <c r="HT1689" s="54"/>
      <c r="HU1689" s="54"/>
      <c r="HV1689" s="54"/>
      <c r="HW1689" s="54"/>
      <c r="HX1689" s="54"/>
      <c r="HY1689" s="54"/>
      <c r="HZ1689" s="54"/>
      <c r="IA1689" s="54"/>
      <c r="IB1689" s="54"/>
      <c r="IC1689" s="54"/>
      <c r="ID1689" s="54"/>
      <c r="IE1689" s="54"/>
      <c r="IF1689" s="54"/>
      <c r="IG1689" s="54"/>
      <c r="IH1689" s="54"/>
      <c r="II1689" s="54"/>
      <c r="IJ1689" s="54"/>
      <c r="IK1689" s="54"/>
      <c r="IL1689" s="54"/>
      <c r="IM1689" s="54"/>
      <c r="IN1689" s="54"/>
      <c r="IO1689" s="54"/>
      <c r="IP1689" s="54"/>
      <c r="IQ1689" s="54"/>
      <c r="IR1689" s="54"/>
      <c r="IS1689" s="54"/>
      <c r="IT1689" s="54"/>
      <c r="IU1689" s="54"/>
      <c r="IV1689" s="54"/>
      <c r="IW1689" s="54"/>
      <c r="IX1689" s="54"/>
      <c r="IY1689" s="54"/>
      <c r="IZ1689" s="54"/>
      <c r="JA1689" s="16"/>
      <c r="JB1689" s="16"/>
      <c r="JC1689" s="16"/>
      <c r="JD1689" s="16"/>
    </row>
    <row r="1690" spans="1:264" s="6" customFormat="1" x14ac:dyDescent="0.25">
      <c r="A1690" s="55">
        <v>1686</v>
      </c>
      <c r="B1690" s="56">
        <f>ESTUDIANTES!B1690</f>
        <v>0</v>
      </c>
      <c r="C1690" s="56">
        <f>ESTUDIANTES!C1690</f>
        <v>0</v>
      </c>
      <c r="D1690" s="97">
        <f>ESTUDIANTES!D1690</f>
        <v>0</v>
      </c>
      <c r="E1690" s="97"/>
      <c r="F1690" s="97"/>
      <c r="G1690" s="97"/>
      <c r="H1690" s="57">
        <f>ESTUDIANTES!H1690</f>
        <v>0</v>
      </c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  <c r="AL1690" s="54"/>
      <c r="AM1690" s="54"/>
      <c r="AN1690" s="54"/>
      <c r="AO1690" s="54"/>
      <c r="AP1690" s="54"/>
      <c r="AQ1690" s="54"/>
      <c r="AR1690" s="54"/>
      <c r="AS1690" s="54"/>
      <c r="AT1690" s="54"/>
      <c r="AU1690" s="54"/>
      <c r="AV1690" s="54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  <c r="BM1690" s="54"/>
      <c r="BN1690" s="54"/>
      <c r="BO1690" s="54"/>
      <c r="BP1690" s="54"/>
      <c r="BQ1690" s="54"/>
      <c r="BR1690" s="54"/>
      <c r="BS1690" s="54"/>
      <c r="BT1690" s="54"/>
      <c r="BU1690" s="54"/>
      <c r="BV1690" s="54"/>
      <c r="BW1690" s="54"/>
      <c r="BX1690" s="54"/>
      <c r="BY1690" s="54"/>
      <c r="BZ1690" s="54"/>
      <c r="CA1690" s="54"/>
      <c r="CB1690" s="54"/>
      <c r="CC1690" s="54"/>
      <c r="CD1690" s="54"/>
      <c r="CE1690" s="54"/>
      <c r="CF1690" s="54"/>
      <c r="CG1690" s="54"/>
      <c r="CH1690" s="54"/>
      <c r="CI1690" s="54"/>
      <c r="CJ1690" s="54"/>
      <c r="CK1690" s="54"/>
      <c r="CL1690" s="54"/>
      <c r="CM1690" s="54"/>
      <c r="CN1690" s="54"/>
      <c r="CO1690" s="54"/>
      <c r="CP1690" s="54"/>
      <c r="CQ1690" s="54"/>
      <c r="CR1690" s="54"/>
      <c r="CS1690" s="54"/>
      <c r="CT1690" s="54"/>
      <c r="CU1690" s="54"/>
      <c r="CV1690" s="54"/>
      <c r="CW1690" s="54"/>
      <c r="CX1690" s="54"/>
      <c r="CY1690" s="54"/>
      <c r="CZ1690" s="54"/>
      <c r="DA1690" s="54"/>
      <c r="DB1690" s="54"/>
      <c r="DC1690" s="54"/>
      <c r="DD1690" s="54"/>
      <c r="DE1690" s="54"/>
      <c r="DF1690" s="54"/>
      <c r="DG1690" s="54"/>
      <c r="DH1690" s="54"/>
      <c r="DI1690" s="54"/>
      <c r="DJ1690" s="54"/>
      <c r="DK1690" s="54"/>
      <c r="DL1690" s="54"/>
      <c r="DM1690" s="54"/>
      <c r="DN1690" s="54"/>
      <c r="DO1690" s="54"/>
      <c r="DP1690" s="54"/>
      <c r="DQ1690" s="54"/>
      <c r="DR1690" s="54"/>
      <c r="DS1690" s="54"/>
      <c r="DT1690" s="54"/>
      <c r="DU1690" s="54"/>
      <c r="DV1690" s="54"/>
      <c r="DW1690" s="54"/>
      <c r="DX1690" s="54"/>
      <c r="DY1690" s="54"/>
      <c r="DZ1690" s="54"/>
      <c r="EA1690" s="54"/>
      <c r="EB1690" s="54"/>
      <c r="EC1690" s="54"/>
      <c r="ED1690" s="54"/>
      <c r="EE1690" s="54"/>
      <c r="EF1690" s="54"/>
      <c r="EG1690" s="54"/>
      <c r="EH1690" s="54"/>
      <c r="EI1690" s="54"/>
      <c r="EJ1690" s="54"/>
      <c r="EK1690" s="54"/>
      <c r="EL1690" s="54"/>
      <c r="EM1690" s="54"/>
      <c r="EN1690" s="54"/>
      <c r="EO1690" s="54"/>
      <c r="EP1690" s="54"/>
      <c r="EQ1690" s="54"/>
      <c r="ER1690" s="54"/>
      <c r="ES1690" s="54"/>
      <c r="ET1690" s="54"/>
      <c r="EU1690" s="54"/>
      <c r="EV1690" s="54"/>
      <c r="EW1690" s="54"/>
      <c r="EX1690" s="54"/>
      <c r="EY1690" s="54"/>
      <c r="EZ1690" s="54"/>
      <c r="FA1690" s="54"/>
      <c r="FB1690" s="54"/>
      <c r="FC1690" s="54"/>
      <c r="FD1690" s="54"/>
      <c r="FE1690" s="54"/>
      <c r="FF1690" s="54"/>
      <c r="FG1690" s="54"/>
      <c r="FH1690" s="54"/>
      <c r="FI1690" s="54"/>
      <c r="FJ1690" s="54"/>
      <c r="FK1690" s="54"/>
      <c r="FL1690" s="54"/>
      <c r="FM1690" s="54"/>
      <c r="FN1690" s="54"/>
      <c r="FO1690" s="54"/>
      <c r="FP1690" s="54"/>
      <c r="FQ1690" s="54"/>
      <c r="FR1690" s="54"/>
      <c r="FS1690" s="54"/>
      <c r="FT1690" s="54"/>
      <c r="FU1690" s="54"/>
      <c r="FV1690" s="54"/>
      <c r="FW1690" s="54"/>
      <c r="FX1690" s="54"/>
      <c r="FY1690" s="54"/>
      <c r="FZ1690" s="54"/>
      <c r="GA1690" s="54"/>
      <c r="GB1690" s="54"/>
      <c r="GC1690" s="54"/>
      <c r="GD1690" s="54"/>
      <c r="GE1690" s="54"/>
      <c r="GF1690" s="54"/>
      <c r="GG1690" s="54"/>
      <c r="GH1690" s="54"/>
      <c r="GI1690" s="54"/>
      <c r="GJ1690" s="54"/>
      <c r="GK1690" s="54"/>
      <c r="GL1690" s="54"/>
      <c r="GM1690" s="54"/>
      <c r="GN1690" s="54"/>
      <c r="GO1690" s="54"/>
      <c r="GP1690" s="54"/>
      <c r="GQ1690" s="54"/>
      <c r="GR1690" s="54"/>
      <c r="GS1690" s="54"/>
      <c r="GT1690" s="54"/>
      <c r="GU1690" s="54"/>
      <c r="GV1690" s="54"/>
      <c r="GW1690" s="54"/>
      <c r="GX1690" s="54"/>
      <c r="GY1690" s="54"/>
      <c r="GZ1690" s="54"/>
      <c r="HA1690" s="54"/>
      <c r="HB1690" s="54"/>
      <c r="HC1690" s="54"/>
      <c r="HD1690" s="54"/>
      <c r="HE1690" s="54"/>
      <c r="HF1690" s="54"/>
      <c r="HG1690" s="54"/>
      <c r="HH1690" s="54"/>
      <c r="HI1690" s="54"/>
      <c r="HJ1690" s="54"/>
      <c r="HK1690" s="54"/>
      <c r="HL1690" s="54"/>
      <c r="HM1690" s="54"/>
      <c r="HN1690" s="54"/>
      <c r="HO1690" s="54"/>
      <c r="HP1690" s="54"/>
      <c r="HQ1690" s="54"/>
      <c r="HR1690" s="54"/>
      <c r="HS1690" s="54"/>
      <c r="HT1690" s="54"/>
      <c r="HU1690" s="54"/>
      <c r="HV1690" s="54"/>
      <c r="HW1690" s="54"/>
      <c r="HX1690" s="54"/>
      <c r="HY1690" s="54"/>
      <c r="HZ1690" s="54"/>
      <c r="IA1690" s="54"/>
      <c r="IB1690" s="54"/>
      <c r="IC1690" s="54"/>
      <c r="ID1690" s="54"/>
      <c r="IE1690" s="54"/>
      <c r="IF1690" s="54"/>
      <c r="IG1690" s="54"/>
      <c r="IH1690" s="54"/>
      <c r="II1690" s="54"/>
      <c r="IJ1690" s="54"/>
      <c r="IK1690" s="54"/>
      <c r="IL1690" s="54"/>
      <c r="IM1690" s="54"/>
      <c r="IN1690" s="54"/>
      <c r="IO1690" s="54"/>
      <c r="IP1690" s="54"/>
      <c r="IQ1690" s="54"/>
      <c r="IR1690" s="54"/>
      <c r="IS1690" s="54"/>
      <c r="IT1690" s="54"/>
      <c r="IU1690" s="54"/>
      <c r="IV1690" s="54"/>
      <c r="IW1690" s="54"/>
      <c r="IX1690" s="54"/>
      <c r="IY1690" s="54"/>
      <c r="IZ1690" s="54"/>
      <c r="JA1690" s="16"/>
      <c r="JB1690" s="16"/>
      <c r="JC1690" s="16"/>
      <c r="JD1690" s="16"/>
    </row>
    <row r="1691" spans="1:264" s="6" customFormat="1" x14ac:dyDescent="0.25">
      <c r="A1691" s="55">
        <v>1687</v>
      </c>
      <c r="B1691" s="56">
        <f>ESTUDIANTES!B1691</f>
        <v>0</v>
      </c>
      <c r="C1691" s="56">
        <f>ESTUDIANTES!C1691</f>
        <v>0</v>
      </c>
      <c r="D1691" s="97">
        <f>ESTUDIANTES!D1691</f>
        <v>0</v>
      </c>
      <c r="E1691" s="97"/>
      <c r="F1691" s="97"/>
      <c r="G1691" s="97"/>
      <c r="H1691" s="57">
        <f>ESTUDIANTES!H1691</f>
        <v>0</v>
      </c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  <c r="AL1691" s="54"/>
      <c r="AM1691" s="54"/>
      <c r="AN1691" s="54"/>
      <c r="AO1691" s="54"/>
      <c r="AP1691" s="54"/>
      <c r="AQ1691" s="54"/>
      <c r="AR1691" s="54"/>
      <c r="AS1691" s="54"/>
      <c r="AT1691" s="54"/>
      <c r="AU1691" s="54"/>
      <c r="AV1691" s="54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  <c r="BK1691" s="54"/>
      <c r="BL1691" s="54"/>
      <c r="BM1691" s="54"/>
      <c r="BN1691" s="54"/>
      <c r="BO1691" s="54"/>
      <c r="BP1691" s="54"/>
      <c r="BQ1691" s="54"/>
      <c r="BR1691" s="54"/>
      <c r="BS1691" s="54"/>
      <c r="BT1691" s="54"/>
      <c r="BU1691" s="54"/>
      <c r="BV1691" s="54"/>
      <c r="BW1691" s="54"/>
      <c r="BX1691" s="54"/>
      <c r="BY1691" s="54"/>
      <c r="BZ1691" s="54"/>
      <c r="CA1691" s="54"/>
      <c r="CB1691" s="54"/>
      <c r="CC1691" s="54"/>
      <c r="CD1691" s="54"/>
      <c r="CE1691" s="54"/>
      <c r="CF1691" s="54"/>
      <c r="CG1691" s="54"/>
      <c r="CH1691" s="54"/>
      <c r="CI1691" s="54"/>
      <c r="CJ1691" s="54"/>
      <c r="CK1691" s="54"/>
      <c r="CL1691" s="54"/>
      <c r="CM1691" s="54"/>
      <c r="CN1691" s="54"/>
      <c r="CO1691" s="54"/>
      <c r="CP1691" s="54"/>
      <c r="CQ1691" s="54"/>
      <c r="CR1691" s="54"/>
      <c r="CS1691" s="54"/>
      <c r="CT1691" s="54"/>
      <c r="CU1691" s="54"/>
      <c r="CV1691" s="54"/>
      <c r="CW1691" s="54"/>
      <c r="CX1691" s="54"/>
      <c r="CY1691" s="54"/>
      <c r="CZ1691" s="54"/>
      <c r="DA1691" s="54"/>
      <c r="DB1691" s="54"/>
      <c r="DC1691" s="54"/>
      <c r="DD1691" s="54"/>
      <c r="DE1691" s="54"/>
      <c r="DF1691" s="54"/>
      <c r="DG1691" s="54"/>
      <c r="DH1691" s="54"/>
      <c r="DI1691" s="54"/>
      <c r="DJ1691" s="54"/>
      <c r="DK1691" s="54"/>
      <c r="DL1691" s="54"/>
      <c r="DM1691" s="54"/>
      <c r="DN1691" s="54"/>
      <c r="DO1691" s="54"/>
      <c r="DP1691" s="54"/>
      <c r="DQ1691" s="54"/>
      <c r="DR1691" s="54"/>
      <c r="DS1691" s="54"/>
      <c r="DT1691" s="54"/>
      <c r="DU1691" s="54"/>
      <c r="DV1691" s="54"/>
      <c r="DW1691" s="54"/>
      <c r="DX1691" s="54"/>
      <c r="DY1691" s="54"/>
      <c r="DZ1691" s="54"/>
      <c r="EA1691" s="54"/>
      <c r="EB1691" s="54"/>
      <c r="EC1691" s="54"/>
      <c r="ED1691" s="54"/>
      <c r="EE1691" s="54"/>
      <c r="EF1691" s="54"/>
      <c r="EG1691" s="54"/>
      <c r="EH1691" s="54"/>
      <c r="EI1691" s="54"/>
      <c r="EJ1691" s="54"/>
      <c r="EK1691" s="54"/>
      <c r="EL1691" s="54"/>
      <c r="EM1691" s="54"/>
      <c r="EN1691" s="54"/>
      <c r="EO1691" s="54"/>
      <c r="EP1691" s="54"/>
      <c r="EQ1691" s="54"/>
      <c r="ER1691" s="54"/>
      <c r="ES1691" s="54"/>
      <c r="ET1691" s="54"/>
      <c r="EU1691" s="54"/>
      <c r="EV1691" s="54"/>
      <c r="EW1691" s="54"/>
      <c r="EX1691" s="54"/>
      <c r="EY1691" s="54"/>
      <c r="EZ1691" s="54"/>
      <c r="FA1691" s="54"/>
      <c r="FB1691" s="54"/>
      <c r="FC1691" s="54"/>
      <c r="FD1691" s="54"/>
      <c r="FE1691" s="54"/>
      <c r="FF1691" s="54"/>
      <c r="FG1691" s="54"/>
      <c r="FH1691" s="54"/>
      <c r="FI1691" s="54"/>
      <c r="FJ1691" s="54"/>
      <c r="FK1691" s="54"/>
      <c r="FL1691" s="54"/>
      <c r="FM1691" s="54"/>
      <c r="FN1691" s="54"/>
      <c r="FO1691" s="54"/>
      <c r="FP1691" s="54"/>
      <c r="FQ1691" s="54"/>
      <c r="FR1691" s="54"/>
      <c r="FS1691" s="54"/>
      <c r="FT1691" s="54"/>
      <c r="FU1691" s="54"/>
      <c r="FV1691" s="54"/>
      <c r="FW1691" s="54"/>
      <c r="FX1691" s="54"/>
      <c r="FY1691" s="54"/>
      <c r="FZ1691" s="54"/>
      <c r="GA1691" s="54"/>
      <c r="GB1691" s="54"/>
      <c r="GC1691" s="54"/>
      <c r="GD1691" s="54"/>
      <c r="GE1691" s="54"/>
      <c r="GF1691" s="54"/>
      <c r="GG1691" s="54"/>
      <c r="GH1691" s="54"/>
      <c r="GI1691" s="54"/>
      <c r="GJ1691" s="54"/>
      <c r="GK1691" s="54"/>
      <c r="GL1691" s="54"/>
      <c r="GM1691" s="54"/>
      <c r="GN1691" s="54"/>
      <c r="GO1691" s="54"/>
      <c r="GP1691" s="54"/>
      <c r="GQ1691" s="54"/>
      <c r="GR1691" s="54"/>
      <c r="GS1691" s="54"/>
      <c r="GT1691" s="54"/>
      <c r="GU1691" s="54"/>
      <c r="GV1691" s="54"/>
      <c r="GW1691" s="54"/>
      <c r="GX1691" s="54"/>
      <c r="GY1691" s="54"/>
      <c r="GZ1691" s="54"/>
      <c r="HA1691" s="54"/>
      <c r="HB1691" s="54"/>
      <c r="HC1691" s="54"/>
      <c r="HD1691" s="54"/>
      <c r="HE1691" s="54"/>
      <c r="HF1691" s="54"/>
      <c r="HG1691" s="54"/>
      <c r="HH1691" s="54"/>
      <c r="HI1691" s="54"/>
      <c r="HJ1691" s="54"/>
      <c r="HK1691" s="54"/>
      <c r="HL1691" s="54"/>
      <c r="HM1691" s="54"/>
      <c r="HN1691" s="54"/>
      <c r="HO1691" s="54"/>
      <c r="HP1691" s="54"/>
      <c r="HQ1691" s="54"/>
      <c r="HR1691" s="54"/>
      <c r="HS1691" s="54"/>
      <c r="HT1691" s="54"/>
      <c r="HU1691" s="54"/>
      <c r="HV1691" s="54"/>
      <c r="HW1691" s="54"/>
      <c r="HX1691" s="54"/>
      <c r="HY1691" s="54"/>
      <c r="HZ1691" s="54"/>
      <c r="IA1691" s="54"/>
      <c r="IB1691" s="54"/>
      <c r="IC1691" s="54"/>
      <c r="ID1691" s="54"/>
      <c r="IE1691" s="54"/>
      <c r="IF1691" s="54"/>
      <c r="IG1691" s="54"/>
      <c r="IH1691" s="54"/>
      <c r="II1691" s="54"/>
      <c r="IJ1691" s="54"/>
      <c r="IK1691" s="54"/>
      <c r="IL1691" s="54"/>
      <c r="IM1691" s="54"/>
      <c r="IN1691" s="54"/>
      <c r="IO1691" s="54"/>
      <c r="IP1691" s="54"/>
      <c r="IQ1691" s="54"/>
      <c r="IR1691" s="54"/>
      <c r="IS1691" s="54"/>
      <c r="IT1691" s="54"/>
      <c r="IU1691" s="54"/>
      <c r="IV1691" s="54"/>
      <c r="IW1691" s="54"/>
      <c r="IX1691" s="54"/>
      <c r="IY1691" s="54"/>
      <c r="IZ1691" s="54"/>
      <c r="JA1691" s="16"/>
      <c r="JB1691" s="16"/>
      <c r="JC1691" s="16"/>
      <c r="JD1691" s="16"/>
    </row>
    <row r="1692" spans="1:264" s="6" customFormat="1" x14ac:dyDescent="0.25">
      <c r="A1692" s="55">
        <v>1688</v>
      </c>
      <c r="B1692" s="56">
        <f>ESTUDIANTES!B1692</f>
        <v>0</v>
      </c>
      <c r="C1692" s="56">
        <f>ESTUDIANTES!C1692</f>
        <v>0</v>
      </c>
      <c r="D1692" s="97">
        <f>ESTUDIANTES!D1692</f>
        <v>0</v>
      </c>
      <c r="E1692" s="97"/>
      <c r="F1692" s="97"/>
      <c r="G1692" s="97"/>
      <c r="H1692" s="57">
        <f>ESTUDIANTES!H1692</f>
        <v>0</v>
      </c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  <c r="AL1692" s="54"/>
      <c r="AM1692" s="54"/>
      <c r="AN1692" s="54"/>
      <c r="AO1692" s="54"/>
      <c r="AP1692" s="54"/>
      <c r="AQ1692" s="54"/>
      <c r="AR1692" s="54"/>
      <c r="AS1692" s="54"/>
      <c r="AT1692" s="54"/>
      <c r="AU1692" s="54"/>
      <c r="AV1692" s="54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  <c r="BK1692" s="54"/>
      <c r="BL1692" s="54"/>
      <c r="BM1692" s="54"/>
      <c r="BN1692" s="54"/>
      <c r="BO1692" s="54"/>
      <c r="BP1692" s="54"/>
      <c r="BQ1692" s="54"/>
      <c r="BR1692" s="54"/>
      <c r="BS1692" s="54"/>
      <c r="BT1692" s="54"/>
      <c r="BU1692" s="54"/>
      <c r="BV1692" s="54"/>
      <c r="BW1692" s="54"/>
      <c r="BX1692" s="54"/>
      <c r="BY1692" s="54"/>
      <c r="BZ1692" s="54"/>
      <c r="CA1692" s="54"/>
      <c r="CB1692" s="54"/>
      <c r="CC1692" s="54"/>
      <c r="CD1692" s="54"/>
      <c r="CE1692" s="54"/>
      <c r="CF1692" s="54"/>
      <c r="CG1692" s="54"/>
      <c r="CH1692" s="54"/>
      <c r="CI1692" s="54"/>
      <c r="CJ1692" s="54"/>
      <c r="CK1692" s="54"/>
      <c r="CL1692" s="54"/>
      <c r="CM1692" s="54"/>
      <c r="CN1692" s="54"/>
      <c r="CO1692" s="54"/>
      <c r="CP1692" s="54"/>
      <c r="CQ1692" s="54"/>
      <c r="CR1692" s="54"/>
      <c r="CS1692" s="54"/>
      <c r="CT1692" s="54"/>
      <c r="CU1692" s="54"/>
      <c r="CV1692" s="54"/>
      <c r="CW1692" s="54"/>
      <c r="CX1692" s="54"/>
      <c r="CY1692" s="54"/>
      <c r="CZ1692" s="54"/>
      <c r="DA1692" s="54"/>
      <c r="DB1692" s="54"/>
      <c r="DC1692" s="54"/>
      <c r="DD1692" s="54"/>
      <c r="DE1692" s="54"/>
      <c r="DF1692" s="54"/>
      <c r="DG1692" s="54"/>
      <c r="DH1692" s="54"/>
      <c r="DI1692" s="54"/>
      <c r="DJ1692" s="54"/>
      <c r="DK1692" s="54"/>
      <c r="DL1692" s="54"/>
      <c r="DM1692" s="54"/>
      <c r="DN1692" s="54"/>
      <c r="DO1692" s="54"/>
      <c r="DP1692" s="54"/>
      <c r="DQ1692" s="54"/>
      <c r="DR1692" s="54"/>
      <c r="DS1692" s="54"/>
      <c r="DT1692" s="54"/>
      <c r="DU1692" s="54"/>
      <c r="DV1692" s="54"/>
      <c r="DW1692" s="54"/>
      <c r="DX1692" s="54"/>
      <c r="DY1692" s="54"/>
      <c r="DZ1692" s="54"/>
      <c r="EA1692" s="54"/>
      <c r="EB1692" s="54"/>
      <c r="EC1692" s="54"/>
      <c r="ED1692" s="54"/>
      <c r="EE1692" s="54"/>
      <c r="EF1692" s="54"/>
      <c r="EG1692" s="54"/>
      <c r="EH1692" s="54"/>
      <c r="EI1692" s="54"/>
      <c r="EJ1692" s="54"/>
      <c r="EK1692" s="54"/>
      <c r="EL1692" s="54"/>
      <c r="EM1692" s="54"/>
      <c r="EN1692" s="54"/>
      <c r="EO1692" s="54"/>
      <c r="EP1692" s="54"/>
      <c r="EQ1692" s="54"/>
      <c r="ER1692" s="54"/>
      <c r="ES1692" s="54"/>
      <c r="ET1692" s="54"/>
      <c r="EU1692" s="54"/>
      <c r="EV1692" s="54"/>
      <c r="EW1692" s="54"/>
      <c r="EX1692" s="54"/>
      <c r="EY1692" s="54"/>
      <c r="EZ1692" s="54"/>
      <c r="FA1692" s="54"/>
      <c r="FB1692" s="54"/>
      <c r="FC1692" s="54"/>
      <c r="FD1692" s="54"/>
      <c r="FE1692" s="54"/>
      <c r="FF1692" s="54"/>
      <c r="FG1692" s="54"/>
      <c r="FH1692" s="54"/>
      <c r="FI1692" s="54"/>
      <c r="FJ1692" s="54"/>
      <c r="FK1692" s="54"/>
      <c r="FL1692" s="54"/>
      <c r="FM1692" s="54"/>
      <c r="FN1692" s="54"/>
      <c r="FO1692" s="54"/>
      <c r="FP1692" s="54"/>
      <c r="FQ1692" s="54"/>
      <c r="FR1692" s="54"/>
      <c r="FS1692" s="54"/>
      <c r="FT1692" s="54"/>
      <c r="FU1692" s="54"/>
      <c r="FV1692" s="54"/>
      <c r="FW1692" s="54"/>
      <c r="FX1692" s="54"/>
      <c r="FY1692" s="54"/>
      <c r="FZ1692" s="54"/>
      <c r="GA1692" s="54"/>
      <c r="GB1692" s="54"/>
      <c r="GC1692" s="54"/>
      <c r="GD1692" s="54"/>
      <c r="GE1692" s="54"/>
      <c r="GF1692" s="54"/>
      <c r="GG1692" s="54"/>
      <c r="GH1692" s="54"/>
      <c r="GI1692" s="54"/>
      <c r="GJ1692" s="54"/>
      <c r="GK1692" s="54"/>
      <c r="GL1692" s="54"/>
      <c r="GM1692" s="54"/>
      <c r="GN1692" s="54"/>
      <c r="GO1692" s="54"/>
      <c r="GP1692" s="54"/>
      <c r="GQ1692" s="54"/>
      <c r="GR1692" s="54"/>
      <c r="GS1692" s="54"/>
      <c r="GT1692" s="54"/>
      <c r="GU1692" s="54"/>
      <c r="GV1692" s="54"/>
      <c r="GW1692" s="54"/>
      <c r="GX1692" s="54"/>
      <c r="GY1692" s="54"/>
      <c r="GZ1692" s="54"/>
      <c r="HA1692" s="54"/>
      <c r="HB1692" s="54"/>
      <c r="HC1692" s="54"/>
      <c r="HD1692" s="54"/>
      <c r="HE1692" s="54"/>
      <c r="HF1692" s="54"/>
      <c r="HG1692" s="54"/>
      <c r="HH1692" s="54"/>
      <c r="HI1692" s="54"/>
      <c r="HJ1692" s="54"/>
      <c r="HK1692" s="54"/>
      <c r="HL1692" s="54"/>
      <c r="HM1692" s="54"/>
      <c r="HN1692" s="54"/>
      <c r="HO1692" s="54"/>
      <c r="HP1692" s="54"/>
      <c r="HQ1692" s="54"/>
      <c r="HR1692" s="54"/>
      <c r="HS1692" s="54"/>
      <c r="HT1692" s="54"/>
      <c r="HU1692" s="54"/>
      <c r="HV1692" s="54"/>
      <c r="HW1692" s="54"/>
      <c r="HX1692" s="54"/>
      <c r="HY1692" s="54"/>
      <c r="HZ1692" s="54"/>
      <c r="IA1692" s="54"/>
      <c r="IB1692" s="54"/>
      <c r="IC1692" s="54"/>
      <c r="ID1692" s="54"/>
      <c r="IE1692" s="54"/>
      <c r="IF1692" s="54"/>
      <c r="IG1692" s="54"/>
      <c r="IH1692" s="54"/>
      <c r="II1692" s="54"/>
      <c r="IJ1692" s="54"/>
      <c r="IK1692" s="54"/>
      <c r="IL1692" s="54"/>
      <c r="IM1692" s="54"/>
      <c r="IN1692" s="54"/>
      <c r="IO1692" s="54"/>
      <c r="IP1692" s="54"/>
      <c r="IQ1692" s="54"/>
      <c r="IR1692" s="54"/>
      <c r="IS1692" s="54"/>
      <c r="IT1692" s="54"/>
      <c r="IU1692" s="54"/>
      <c r="IV1692" s="54"/>
      <c r="IW1692" s="54"/>
      <c r="IX1692" s="54"/>
      <c r="IY1692" s="54"/>
      <c r="IZ1692" s="54"/>
      <c r="JA1692" s="16"/>
      <c r="JB1692" s="16"/>
      <c r="JC1692" s="16"/>
      <c r="JD1692" s="16"/>
    </row>
    <row r="1693" spans="1:264" s="6" customFormat="1" x14ac:dyDescent="0.25">
      <c r="A1693" s="55">
        <v>1689</v>
      </c>
      <c r="B1693" s="56">
        <f>ESTUDIANTES!B1693</f>
        <v>0</v>
      </c>
      <c r="C1693" s="56">
        <f>ESTUDIANTES!C1693</f>
        <v>0</v>
      </c>
      <c r="D1693" s="97">
        <f>ESTUDIANTES!D1693</f>
        <v>0</v>
      </c>
      <c r="E1693" s="97"/>
      <c r="F1693" s="97"/>
      <c r="G1693" s="97"/>
      <c r="H1693" s="57">
        <f>ESTUDIANTES!H1693</f>
        <v>0</v>
      </c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  <c r="T1693" s="54"/>
      <c r="U1693" s="54"/>
      <c r="V1693" s="54"/>
      <c r="W1693" s="54"/>
      <c r="X1693" s="54"/>
      <c r="Y1693" s="54"/>
      <c r="Z1693" s="54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  <c r="AL1693" s="54"/>
      <c r="AM1693" s="54"/>
      <c r="AN1693" s="54"/>
      <c r="AO1693" s="54"/>
      <c r="AP1693" s="54"/>
      <c r="AQ1693" s="54"/>
      <c r="AR1693" s="54"/>
      <c r="AS1693" s="54"/>
      <c r="AT1693" s="54"/>
      <c r="AU1693" s="54"/>
      <c r="AV1693" s="54"/>
      <c r="AW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4"/>
      <c r="BI1693" s="54"/>
      <c r="BJ1693" s="54"/>
      <c r="BK1693" s="54"/>
      <c r="BL1693" s="54"/>
      <c r="BM1693" s="54"/>
      <c r="BN1693" s="54"/>
      <c r="BO1693" s="54"/>
      <c r="BP1693" s="54"/>
      <c r="BQ1693" s="54"/>
      <c r="BR1693" s="54"/>
      <c r="BS1693" s="54"/>
      <c r="BT1693" s="54"/>
      <c r="BU1693" s="54"/>
      <c r="BV1693" s="54"/>
      <c r="BW1693" s="54"/>
      <c r="BX1693" s="54"/>
      <c r="BY1693" s="54"/>
      <c r="BZ1693" s="54"/>
      <c r="CA1693" s="54"/>
      <c r="CB1693" s="54"/>
      <c r="CC1693" s="54"/>
      <c r="CD1693" s="54"/>
      <c r="CE1693" s="54"/>
      <c r="CF1693" s="54"/>
      <c r="CG1693" s="54"/>
      <c r="CH1693" s="54"/>
      <c r="CI1693" s="54"/>
      <c r="CJ1693" s="54"/>
      <c r="CK1693" s="54"/>
      <c r="CL1693" s="54"/>
      <c r="CM1693" s="54"/>
      <c r="CN1693" s="54"/>
      <c r="CO1693" s="54"/>
      <c r="CP1693" s="54"/>
      <c r="CQ1693" s="54"/>
      <c r="CR1693" s="54"/>
      <c r="CS1693" s="54"/>
      <c r="CT1693" s="54"/>
      <c r="CU1693" s="54"/>
      <c r="CV1693" s="54"/>
      <c r="CW1693" s="54"/>
      <c r="CX1693" s="54"/>
      <c r="CY1693" s="54"/>
      <c r="CZ1693" s="54"/>
      <c r="DA1693" s="54"/>
      <c r="DB1693" s="54"/>
      <c r="DC1693" s="54"/>
      <c r="DD1693" s="54"/>
      <c r="DE1693" s="54"/>
      <c r="DF1693" s="54"/>
      <c r="DG1693" s="54"/>
      <c r="DH1693" s="54"/>
      <c r="DI1693" s="54"/>
      <c r="DJ1693" s="54"/>
      <c r="DK1693" s="54"/>
      <c r="DL1693" s="54"/>
      <c r="DM1693" s="54"/>
      <c r="DN1693" s="54"/>
      <c r="DO1693" s="54"/>
      <c r="DP1693" s="54"/>
      <c r="DQ1693" s="54"/>
      <c r="DR1693" s="54"/>
      <c r="DS1693" s="54"/>
      <c r="DT1693" s="54"/>
      <c r="DU1693" s="54"/>
      <c r="DV1693" s="54"/>
      <c r="DW1693" s="54"/>
      <c r="DX1693" s="54"/>
      <c r="DY1693" s="54"/>
      <c r="DZ1693" s="54"/>
      <c r="EA1693" s="54"/>
      <c r="EB1693" s="54"/>
      <c r="EC1693" s="54"/>
      <c r="ED1693" s="54"/>
      <c r="EE1693" s="54"/>
      <c r="EF1693" s="54"/>
      <c r="EG1693" s="54"/>
      <c r="EH1693" s="54"/>
      <c r="EI1693" s="54"/>
      <c r="EJ1693" s="54"/>
      <c r="EK1693" s="54"/>
      <c r="EL1693" s="54"/>
      <c r="EM1693" s="54"/>
      <c r="EN1693" s="54"/>
      <c r="EO1693" s="54"/>
      <c r="EP1693" s="54"/>
      <c r="EQ1693" s="54"/>
      <c r="ER1693" s="54"/>
      <c r="ES1693" s="54"/>
      <c r="ET1693" s="54"/>
      <c r="EU1693" s="54"/>
      <c r="EV1693" s="54"/>
      <c r="EW1693" s="54"/>
      <c r="EX1693" s="54"/>
      <c r="EY1693" s="54"/>
      <c r="EZ1693" s="54"/>
      <c r="FA1693" s="54"/>
      <c r="FB1693" s="54"/>
      <c r="FC1693" s="54"/>
      <c r="FD1693" s="54"/>
      <c r="FE1693" s="54"/>
      <c r="FF1693" s="54"/>
      <c r="FG1693" s="54"/>
      <c r="FH1693" s="54"/>
      <c r="FI1693" s="54"/>
      <c r="FJ1693" s="54"/>
      <c r="FK1693" s="54"/>
      <c r="FL1693" s="54"/>
      <c r="FM1693" s="54"/>
      <c r="FN1693" s="54"/>
      <c r="FO1693" s="54"/>
      <c r="FP1693" s="54"/>
      <c r="FQ1693" s="54"/>
      <c r="FR1693" s="54"/>
      <c r="FS1693" s="54"/>
      <c r="FT1693" s="54"/>
      <c r="FU1693" s="54"/>
      <c r="FV1693" s="54"/>
      <c r="FW1693" s="54"/>
      <c r="FX1693" s="54"/>
      <c r="FY1693" s="54"/>
      <c r="FZ1693" s="54"/>
      <c r="GA1693" s="54"/>
      <c r="GB1693" s="54"/>
      <c r="GC1693" s="54"/>
      <c r="GD1693" s="54"/>
      <c r="GE1693" s="54"/>
      <c r="GF1693" s="54"/>
      <c r="GG1693" s="54"/>
      <c r="GH1693" s="54"/>
      <c r="GI1693" s="54"/>
      <c r="GJ1693" s="54"/>
      <c r="GK1693" s="54"/>
      <c r="GL1693" s="54"/>
      <c r="GM1693" s="54"/>
      <c r="GN1693" s="54"/>
      <c r="GO1693" s="54"/>
      <c r="GP1693" s="54"/>
      <c r="GQ1693" s="54"/>
      <c r="GR1693" s="54"/>
      <c r="GS1693" s="54"/>
      <c r="GT1693" s="54"/>
      <c r="GU1693" s="54"/>
      <c r="GV1693" s="54"/>
      <c r="GW1693" s="54"/>
      <c r="GX1693" s="54"/>
      <c r="GY1693" s="54"/>
      <c r="GZ1693" s="54"/>
      <c r="HA1693" s="54"/>
      <c r="HB1693" s="54"/>
      <c r="HC1693" s="54"/>
      <c r="HD1693" s="54"/>
      <c r="HE1693" s="54"/>
      <c r="HF1693" s="54"/>
      <c r="HG1693" s="54"/>
      <c r="HH1693" s="54"/>
      <c r="HI1693" s="54"/>
      <c r="HJ1693" s="54"/>
      <c r="HK1693" s="54"/>
      <c r="HL1693" s="54"/>
      <c r="HM1693" s="54"/>
      <c r="HN1693" s="54"/>
      <c r="HO1693" s="54"/>
      <c r="HP1693" s="54"/>
      <c r="HQ1693" s="54"/>
      <c r="HR1693" s="54"/>
      <c r="HS1693" s="54"/>
      <c r="HT1693" s="54"/>
      <c r="HU1693" s="54"/>
      <c r="HV1693" s="54"/>
      <c r="HW1693" s="54"/>
      <c r="HX1693" s="54"/>
      <c r="HY1693" s="54"/>
      <c r="HZ1693" s="54"/>
      <c r="IA1693" s="54"/>
      <c r="IB1693" s="54"/>
      <c r="IC1693" s="54"/>
      <c r="ID1693" s="54"/>
      <c r="IE1693" s="54"/>
      <c r="IF1693" s="54"/>
      <c r="IG1693" s="54"/>
      <c r="IH1693" s="54"/>
      <c r="II1693" s="54"/>
      <c r="IJ1693" s="54"/>
      <c r="IK1693" s="54"/>
      <c r="IL1693" s="54"/>
      <c r="IM1693" s="54"/>
      <c r="IN1693" s="54"/>
      <c r="IO1693" s="54"/>
      <c r="IP1693" s="54"/>
      <c r="IQ1693" s="54"/>
      <c r="IR1693" s="54"/>
      <c r="IS1693" s="54"/>
      <c r="IT1693" s="54"/>
      <c r="IU1693" s="54"/>
      <c r="IV1693" s="54"/>
      <c r="IW1693" s="54"/>
      <c r="IX1693" s="54"/>
      <c r="IY1693" s="54"/>
      <c r="IZ1693" s="54"/>
      <c r="JA1693" s="16"/>
      <c r="JB1693" s="16"/>
      <c r="JC1693" s="16"/>
      <c r="JD1693" s="16"/>
    </row>
    <row r="1694" spans="1:264" s="6" customFormat="1" x14ac:dyDescent="0.25">
      <c r="A1694" s="55">
        <v>1690</v>
      </c>
      <c r="B1694" s="56">
        <f>ESTUDIANTES!B1694</f>
        <v>0</v>
      </c>
      <c r="C1694" s="56">
        <f>ESTUDIANTES!C1694</f>
        <v>0</v>
      </c>
      <c r="D1694" s="97">
        <f>ESTUDIANTES!D1694</f>
        <v>0</v>
      </c>
      <c r="E1694" s="97"/>
      <c r="F1694" s="97"/>
      <c r="G1694" s="97"/>
      <c r="H1694" s="57">
        <f>ESTUDIANTES!H1694</f>
        <v>0</v>
      </c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  <c r="S1694" s="54"/>
      <c r="T1694" s="54"/>
      <c r="U1694" s="54"/>
      <c r="V1694" s="54"/>
      <c r="W1694" s="54"/>
      <c r="X1694" s="54"/>
      <c r="Y1694" s="54"/>
      <c r="Z1694" s="54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  <c r="AL1694" s="54"/>
      <c r="AM1694" s="54"/>
      <c r="AN1694" s="54"/>
      <c r="AO1694" s="54"/>
      <c r="AP1694" s="54"/>
      <c r="AQ1694" s="54"/>
      <c r="AR1694" s="54"/>
      <c r="AS1694" s="54"/>
      <c r="AT1694" s="54"/>
      <c r="AU1694" s="54"/>
      <c r="AV1694" s="54"/>
      <c r="AW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4"/>
      <c r="BI1694" s="54"/>
      <c r="BJ1694" s="54"/>
      <c r="BK1694" s="54"/>
      <c r="BL1694" s="54"/>
      <c r="BM1694" s="54"/>
      <c r="BN1694" s="54"/>
      <c r="BO1694" s="54"/>
      <c r="BP1694" s="54"/>
      <c r="BQ1694" s="54"/>
      <c r="BR1694" s="54"/>
      <c r="BS1694" s="54"/>
      <c r="BT1694" s="54"/>
      <c r="BU1694" s="54"/>
      <c r="BV1694" s="54"/>
      <c r="BW1694" s="54"/>
      <c r="BX1694" s="54"/>
      <c r="BY1694" s="54"/>
      <c r="BZ1694" s="54"/>
      <c r="CA1694" s="54"/>
      <c r="CB1694" s="54"/>
      <c r="CC1694" s="54"/>
      <c r="CD1694" s="54"/>
      <c r="CE1694" s="54"/>
      <c r="CF1694" s="54"/>
      <c r="CG1694" s="54"/>
      <c r="CH1694" s="54"/>
      <c r="CI1694" s="54"/>
      <c r="CJ1694" s="54"/>
      <c r="CK1694" s="54"/>
      <c r="CL1694" s="54"/>
      <c r="CM1694" s="54"/>
      <c r="CN1694" s="54"/>
      <c r="CO1694" s="54"/>
      <c r="CP1694" s="54"/>
      <c r="CQ1694" s="54"/>
      <c r="CR1694" s="54"/>
      <c r="CS1694" s="54"/>
      <c r="CT1694" s="54"/>
      <c r="CU1694" s="54"/>
      <c r="CV1694" s="54"/>
      <c r="CW1694" s="54"/>
      <c r="CX1694" s="54"/>
      <c r="CY1694" s="54"/>
      <c r="CZ1694" s="54"/>
      <c r="DA1694" s="54"/>
      <c r="DB1694" s="54"/>
      <c r="DC1694" s="54"/>
      <c r="DD1694" s="54"/>
      <c r="DE1694" s="54"/>
      <c r="DF1694" s="54"/>
      <c r="DG1694" s="54"/>
      <c r="DH1694" s="54"/>
      <c r="DI1694" s="54"/>
      <c r="DJ1694" s="54"/>
      <c r="DK1694" s="54"/>
      <c r="DL1694" s="54"/>
      <c r="DM1694" s="54"/>
      <c r="DN1694" s="54"/>
      <c r="DO1694" s="54"/>
      <c r="DP1694" s="54"/>
      <c r="DQ1694" s="54"/>
      <c r="DR1694" s="54"/>
      <c r="DS1694" s="54"/>
      <c r="DT1694" s="54"/>
      <c r="DU1694" s="54"/>
      <c r="DV1694" s="54"/>
      <c r="DW1694" s="54"/>
      <c r="DX1694" s="54"/>
      <c r="DY1694" s="54"/>
      <c r="DZ1694" s="54"/>
      <c r="EA1694" s="54"/>
      <c r="EB1694" s="54"/>
      <c r="EC1694" s="54"/>
      <c r="ED1694" s="54"/>
      <c r="EE1694" s="54"/>
      <c r="EF1694" s="54"/>
      <c r="EG1694" s="54"/>
      <c r="EH1694" s="54"/>
      <c r="EI1694" s="54"/>
      <c r="EJ1694" s="54"/>
      <c r="EK1694" s="54"/>
      <c r="EL1694" s="54"/>
      <c r="EM1694" s="54"/>
      <c r="EN1694" s="54"/>
      <c r="EO1694" s="54"/>
      <c r="EP1694" s="54"/>
      <c r="EQ1694" s="54"/>
      <c r="ER1694" s="54"/>
      <c r="ES1694" s="54"/>
      <c r="ET1694" s="54"/>
      <c r="EU1694" s="54"/>
      <c r="EV1694" s="54"/>
      <c r="EW1694" s="54"/>
      <c r="EX1694" s="54"/>
      <c r="EY1694" s="54"/>
      <c r="EZ1694" s="54"/>
      <c r="FA1694" s="54"/>
      <c r="FB1694" s="54"/>
      <c r="FC1694" s="54"/>
      <c r="FD1694" s="54"/>
      <c r="FE1694" s="54"/>
      <c r="FF1694" s="54"/>
      <c r="FG1694" s="54"/>
      <c r="FH1694" s="54"/>
      <c r="FI1694" s="54"/>
      <c r="FJ1694" s="54"/>
      <c r="FK1694" s="54"/>
      <c r="FL1694" s="54"/>
      <c r="FM1694" s="54"/>
      <c r="FN1694" s="54"/>
      <c r="FO1694" s="54"/>
      <c r="FP1694" s="54"/>
      <c r="FQ1694" s="54"/>
      <c r="FR1694" s="54"/>
      <c r="FS1694" s="54"/>
      <c r="FT1694" s="54"/>
      <c r="FU1694" s="54"/>
      <c r="FV1694" s="54"/>
      <c r="FW1694" s="54"/>
      <c r="FX1694" s="54"/>
      <c r="FY1694" s="54"/>
      <c r="FZ1694" s="54"/>
      <c r="GA1694" s="54"/>
      <c r="GB1694" s="54"/>
      <c r="GC1694" s="54"/>
      <c r="GD1694" s="54"/>
      <c r="GE1694" s="54"/>
      <c r="GF1694" s="54"/>
      <c r="GG1694" s="54"/>
      <c r="GH1694" s="54"/>
      <c r="GI1694" s="54"/>
      <c r="GJ1694" s="54"/>
      <c r="GK1694" s="54"/>
      <c r="GL1694" s="54"/>
      <c r="GM1694" s="54"/>
      <c r="GN1694" s="54"/>
      <c r="GO1694" s="54"/>
      <c r="GP1694" s="54"/>
      <c r="GQ1694" s="54"/>
      <c r="GR1694" s="54"/>
      <c r="GS1694" s="54"/>
      <c r="GT1694" s="54"/>
      <c r="GU1694" s="54"/>
      <c r="GV1694" s="54"/>
      <c r="GW1694" s="54"/>
      <c r="GX1694" s="54"/>
      <c r="GY1694" s="54"/>
      <c r="GZ1694" s="54"/>
      <c r="HA1694" s="54"/>
      <c r="HB1694" s="54"/>
      <c r="HC1694" s="54"/>
      <c r="HD1694" s="54"/>
      <c r="HE1694" s="54"/>
      <c r="HF1694" s="54"/>
      <c r="HG1694" s="54"/>
      <c r="HH1694" s="54"/>
      <c r="HI1694" s="54"/>
      <c r="HJ1694" s="54"/>
      <c r="HK1694" s="54"/>
      <c r="HL1694" s="54"/>
      <c r="HM1694" s="54"/>
      <c r="HN1694" s="54"/>
      <c r="HO1694" s="54"/>
      <c r="HP1694" s="54"/>
      <c r="HQ1694" s="54"/>
      <c r="HR1694" s="54"/>
      <c r="HS1694" s="54"/>
      <c r="HT1694" s="54"/>
      <c r="HU1694" s="54"/>
      <c r="HV1694" s="54"/>
      <c r="HW1694" s="54"/>
      <c r="HX1694" s="54"/>
      <c r="HY1694" s="54"/>
      <c r="HZ1694" s="54"/>
      <c r="IA1694" s="54"/>
      <c r="IB1694" s="54"/>
      <c r="IC1694" s="54"/>
      <c r="ID1694" s="54"/>
      <c r="IE1694" s="54"/>
      <c r="IF1694" s="54"/>
      <c r="IG1694" s="54"/>
      <c r="IH1694" s="54"/>
      <c r="II1694" s="54"/>
      <c r="IJ1694" s="54"/>
      <c r="IK1694" s="54"/>
      <c r="IL1694" s="54"/>
      <c r="IM1694" s="54"/>
      <c r="IN1694" s="54"/>
      <c r="IO1694" s="54"/>
      <c r="IP1694" s="54"/>
      <c r="IQ1694" s="54"/>
      <c r="IR1694" s="54"/>
      <c r="IS1694" s="54"/>
      <c r="IT1694" s="54"/>
      <c r="IU1694" s="54"/>
      <c r="IV1694" s="54"/>
      <c r="IW1694" s="54"/>
      <c r="IX1694" s="54"/>
      <c r="IY1694" s="54"/>
      <c r="IZ1694" s="54"/>
      <c r="JA1694" s="16"/>
      <c r="JB1694" s="16"/>
      <c r="JC1694" s="16"/>
      <c r="JD1694" s="16"/>
    </row>
    <row r="1695" spans="1:264" s="6" customFormat="1" x14ac:dyDescent="0.25">
      <c r="A1695" s="55">
        <v>1691</v>
      </c>
      <c r="B1695" s="56">
        <f>ESTUDIANTES!B1695</f>
        <v>0</v>
      </c>
      <c r="C1695" s="56">
        <f>ESTUDIANTES!C1695</f>
        <v>0</v>
      </c>
      <c r="D1695" s="97">
        <f>ESTUDIANTES!D1695</f>
        <v>0</v>
      </c>
      <c r="E1695" s="97"/>
      <c r="F1695" s="97"/>
      <c r="G1695" s="97"/>
      <c r="H1695" s="57">
        <f>ESTUDIANTES!H1695</f>
        <v>0</v>
      </c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  <c r="T1695" s="54"/>
      <c r="U1695" s="54"/>
      <c r="V1695" s="54"/>
      <c r="W1695" s="54"/>
      <c r="X1695" s="54"/>
      <c r="Y1695" s="54"/>
      <c r="Z1695" s="54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  <c r="AL1695" s="54"/>
      <c r="AM1695" s="54"/>
      <c r="AN1695" s="54"/>
      <c r="AO1695" s="54"/>
      <c r="AP1695" s="54"/>
      <c r="AQ1695" s="54"/>
      <c r="AR1695" s="54"/>
      <c r="AS1695" s="54"/>
      <c r="AT1695" s="54"/>
      <c r="AU1695" s="54"/>
      <c r="AV1695" s="54"/>
      <c r="AW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4"/>
      <c r="BI1695" s="54"/>
      <c r="BJ1695" s="54"/>
      <c r="BK1695" s="54"/>
      <c r="BL1695" s="54"/>
      <c r="BM1695" s="54"/>
      <c r="BN1695" s="54"/>
      <c r="BO1695" s="54"/>
      <c r="BP1695" s="54"/>
      <c r="BQ1695" s="54"/>
      <c r="BR1695" s="54"/>
      <c r="BS1695" s="54"/>
      <c r="BT1695" s="54"/>
      <c r="BU1695" s="54"/>
      <c r="BV1695" s="54"/>
      <c r="BW1695" s="54"/>
      <c r="BX1695" s="54"/>
      <c r="BY1695" s="54"/>
      <c r="BZ1695" s="54"/>
      <c r="CA1695" s="54"/>
      <c r="CB1695" s="54"/>
      <c r="CC1695" s="54"/>
      <c r="CD1695" s="54"/>
      <c r="CE1695" s="54"/>
      <c r="CF1695" s="54"/>
      <c r="CG1695" s="54"/>
      <c r="CH1695" s="54"/>
      <c r="CI1695" s="54"/>
      <c r="CJ1695" s="54"/>
      <c r="CK1695" s="54"/>
      <c r="CL1695" s="54"/>
      <c r="CM1695" s="54"/>
      <c r="CN1695" s="54"/>
      <c r="CO1695" s="54"/>
      <c r="CP1695" s="54"/>
      <c r="CQ1695" s="54"/>
      <c r="CR1695" s="54"/>
      <c r="CS1695" s="54"/>
      <c r="CT1695" s="54"/>
      <c r="CU1695" s="54"/>
      <c r="CV1695" s="54"/>
      <c r="CW1695" s="54"/>
      <c r="CX1695" s="54"/>
      <c r="CY1695" s="54"/>
      <c r="CZ1695" s="54"/>
      <c r="DA1695" s="54"/>
      <c r="DB1695" s="54"/>
      <c r="DC1695" s="54"/>
      <c r="DD1695" s="54"/>
      <c r="DE1695" s="54"/>
      <c r="DF1695" s="54"/>
      <c r="DG1695" s="54"/>
      <c r="DH1695" s="54"/>
      <c r="DI1695" s="54"/>
      <c r="DJ1695" s="54"/>
      <c r="DK1695" s="54"/>
      <c r="DL1695" s="54"/>
      <c r="DM1695" s="54"/>
      <c r="DN1695" s="54"/>
      <c r="DO1695" s="54"/>
      <c r="DP1695" s="54"/>
      <c r="DQ1695" s="54"/>
      <c r="DR1695" s="54"/>
      <c r="DS1695" s="54"/>
      <c r="DT1695" s="54"/>
      <c r="DU1695" s="54"/>
      <c r="DV1695" s="54"/>
      <c r="DW1695" s="54"/>
      <c r="DX1695" s="54"/>
      <c r="DY1695" s="54"/>
      <c r="DZ1695" s="54"/>
      <c r="EA1695" s="54"/>
      <c r="EB1695" s="54"/>
      <c r="EC1695" s="54"/>
      <c r="ED1695" s="54"/>
      <c r="EE1695" s="54"/>
      <c r="EF1695" s="54"/>
      <c r="EG1695" s="54"/>
      <c r="EH1695" s="54"/>
      <c r="EI1695" s="54"/>
      <c r="EJ1695" s="54"/>
      <c r="EK1695" s="54"/>
      <c r="EL1695" s="54"/>
      <c r="EM1695" s="54"/>
      <c r="EN1695" s="54"/>
      <c r="EO1695" s="54"/>
      <c r="EP1695" s="54"/>
      <c r="EQ1695" s="54"/>
      <c r="ER1695" s="54"/>
      <c r="ES1695" s="54"/>
      <c r="ET1695" s="54"/>
      <c r="EU1695" s="54"/>
      <c r="EV1695" s="54"/>
      <c r="EW1695" s="54"/>
      <c r="EX1695" s="54"/>
      <c r="EY1695" s="54"/>
      <c r="EZ1695" s="54"/>
      <c r="FA1695" s="54"/>
      <c r="FB1695" s="54"/>
      <c r="FC1695" s="54"/>
      <c r="FD1695" s="54"/>
      <c r="FE1695" s="54"/>
      <c r="FF1695" s="54"/>
      <c r="FG1695" s="54"/>
      <c r="FH1695" s="54"/>
      <c r="FI1695" s="54"/>
      <c r="FJ1695" s="54"/>
      <c r="FK1695" s="54"/>
      <c r="FL1695" s="54"/>
      <c r="FM1695" s="54"/>
      <c r="FN1695" s="54"/>
      <c r="FO1695" s="54"/>
      <c r="FP1695" s="54"/>
      <c r="FQ1695" s="54"/>
      <c r="FR1695" s="54"/>
      <c r="FS1695" s="54"/>
      <c r="FT1695" s="54"/>
      <c r="FU1695" s="54"/>
      <c r="FV1695" s="54"/>
      <c r="FW1695" s="54"/>
      <c r="FX1695" s="54"/>
      <c r="FY1695" s="54"/>
      <c r="FZ1695" s="54"/>
      <c r="GA1695" s="54"/>
      <c r="GB1695" s="54"/>
      <c r="GC1695" s="54"/>
      <c r="GD1695" s="54"/>
      <c r="GE1695" s="54"/>
      <c r="GF1695" s="54"/>
      <c r="GG1695" s="54"/>
      <c r="GH1695" s="54"/>
      <c r="GI1695" s="54"/>
      <c r="GJ1695" s="54"/>
      <c r="GK1695" s="54"/>
      <c r="GL1695" s="54"/>
      <c r="GM1695" s="54"/>
      <c r="GN1695" s="54"/>
      <c r="GO1695" s="54"/>
      <c r="GP1695" s="54"/>
      <c r="GQ1695" s="54"/>
      <c r="GR1695" s="54"/>
      <c r="GS1695" s="54"/>
      <c r="GT1695" s="54"/>
      <c r="GU1695" s="54"/>
      <c r="GV1695" s="54"/>
      <c r="GW1695" s="54"/>
      <c r="GX1695" s="54"/>
      <c r="GY1695" s="54"/>
      <c r="GZ1695" s="54"/>
      <c r="HA1695" s="54"/>
      <c r="HB1695" s="54"/>
      <c r="HC1695" s="54"/>
      <c r="HD1695" s="54"/>
      <c r="HE1695" s="54"/>
      <c r="HF1695" s="54"/>
      <c r="HG1695" s="54"/>
      <c r="HH1695" s="54"/>
      <c r="HI1695" s="54"/>
      <c r="HJ1695" s="54"/>
      <c r="HK1695" s="54"/>
      <c r="HL1695" s="54"/>
      <c r="HM1695" s="54"/>
      <c r="HN1695" s="54"/>
      <c r="HO1695" s="54"/>
      <c r="HP1695" s="54"/>
      <c r="HQ1695" s="54"/>
      <c r="HR1695" s="54"/>
      <c r="HS1695" s="54"/>
      <c r="HT1695" s="54"/>
      <c r="HU1695" s="54"/>
      <c r="HV1695" s="54"/>
      <c r="HW1695" s="54"/>
      <c r="HX1695" s="54"/>
      <c r="HY1695" s="54"/>
      <c r="HZ1695" s="54"/>
      <c r="IA1695" s="54"/>
      <c r="IB1695" s="54"/>
      <c r="IC1695" s="54"/>
      <c r="ID1695" s="54"/>
      <c r="IE1695" s="54"/>
      <c r="IF1695" s="54"/>
      <c r="IG1695" s="54"/>
      <c r="IH1695" s="54"/>
      <c r="II1695" s="54"/>
      <c r="IJ1695" s="54"/>
      <c r="IK1695" s="54"/>
      <c r="IL1695" s="54"/>
      <c r="IM1695" s="54"/>
      <c r="IN1695" s="54"/>
      <c r="IO1695" s="54"/>
      <c r="IP1695" s="54"/>
      <c r="IQ1695" s="54"/>
      <c r="IR1695" s="54"/>
      <c r="IS1695" s="54"/>
      <c r="IT1695" s="54"/>
      <c r="IU1695" s="54"/>
      <c r="IV1695" s="54"/>
      <c r="IW1695" s="54"/>
      <c r="IX1695" s="54"/>
      <c r="IY1695" s="54"/>
      <c r="IZ1695" s="54"/>
      <c r="JA1695" s="16"/>
      <c r="JB1695" s="16"/>
      <c r="JC1695" s="16"/>
      <c r="JD1695" s="16"/>
    </row>
    <row r="1696" spans="1:264" s="6" customFormat="1" x14ac:dyDescent="0.25">
      <c r="A1696" s="55">
        <v>1692</v>
      </c>
      <c r="B1696" s="56">
        <f>ESTUDIANTES!B1696</f>
        <v>0</v>
      </c>
      <c r="C1696" s="56">
        <f>ESTUDIANTES!C1696</f>
        <v>0</v>
      </c>
      <c r="D1696" s="97">
        <f>ESTUDIANTES!D1696</f>
        <v>0</v>
      </c>
      <c r="E1696" s="97"/>
      <c r="F1696" s="97"/>
      <c r="G1696" s="97"/>
      <c r="H1696" s="57">
        <f>ESTUDIANTES!H1696</f>
        <v>0</v>
      </c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  <c r="T1696" s="54"/>
      <c r="U1696" s="54"/>
      <c r="V1696" s="54"/>
      <c r="W1696" s="54"/>
      <c r="X1696" s="54"/>
      <c r="Y1696" s="54"/>
      <c r="Z1696" s="54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  <c r="AL1696" s="54"/>
      <c r="AM1696" s="54"/>
      <c r="AN1696" s="54"/>
      <c r="AO1696" s="54"/>
      <c r="AP1696" s="54"/>
      <c r="AQ1696" s="54"/>
      <c r="AR1696" s="54"/>
      <c r="AS1696" s="54"/>
      <c r="AT1696" s="54"/>
      <c r="AU1696" s="54"/>
      <c r="AV1696" s="54"/>
      <c r="AW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4"/>
      <c r="BI1696" s="54"/>
      <c r="BJ1696" s="54"/>
      <c r="BK1696" s="54"/>
      <c r="BL1696" s="54"/>
      <c r="BM1696" s="54"/>
      <c r="BN1696" s="54"/>
      <c r="BO1696" s="54"/>
      <c r="BP1696" s="54"/>
      <c r="BQ1696" s="54"/>
      <c r="BR1696" s="54"/>
      <c r="BS1696" s="54"/>
      <c r="BT1696" s="54"/>
      <c r="BU1696" s="54"/>
      <c r="BV1696" s="54"/>
      <c r="BW1696" s="54"/>
      <c r="BX1696" s="54"/>
      <c r="BY1696" s="54"/>
      <c r="BZ1696" s="54"/>
      <c r="CA1696" s="54"/>
      <c r="CB1696" s="54"/>
      <c r="CC1696" s="54"/>
      <c r="CD1696" s="54"/>
      <c r="CE1696" s="54"/>
      <c r="CF1696" s="54"/>
      <c r="CG1696" s="54"/>
      <c r="CH1696" s="54"/>
      <c r="CI1696" s="54"/>
      <c r="CJ1696" s="54"/>
      <c r="CK1696" s="54"/>
      <c r="CL1696" s="54"/>
      <c r="CM1696" s="54"/>
      <c r="CN1696" s="54"/>
      <c r="CO1696" s="54"/>
      <c r="CP1696" s="54"/>
      <c r="CQ1696" s="54"/>
      <c r="CR1696" s="54"/>
      <c r="CS1696" s="54"/>
      <c r="CT1696" s="54"/>
      <c r="CU1696" s="54"/>
      <c r="CV1696" s="54"/>
      <c r="CW1696" s="54"/>
      <c r="CX1696" s="54"/>
      <c r="CY1696" s="54"/>
      <c r="CZ1696" s="54"/>
      <c r="DA1696" s="54"/>
      <c r="DB1696" s="54"/>
      <c r="DC1696" s="54"/>
      <c r="DD1696" s="54"/>
      <c r="DE1696" s="54"/>
      <c r="DF1696" s="54"/>
      <c r="DG1696" s="54"/>
      <c r="DH1696" s="54"/>
      <c r="DI1696" s="54"/>
      <c r="DJ1696" s="54"/>
      <c r="DK1696" s="54"/>
      <c r="DL1696" s="54"/>
      <c r="DM1696" s="54"/>
      <c r="DN1696" s="54"/>
      <c r="DO1696" s="54"/>
      <c r="DP1696" s="54"/>
      <c r="DQ1696" s="54"/>
      <c r="DR1696" s="54"/>
      <c r="DS1696" s="54"/>
      <c r="DT1696" s="54"/>
      <c r="DU1696" s="54"/>
      <c r="DV1696" s="54"/>
      <c r="DW1696" s="54"/>
      <c r="DX1696" s="54"/>
      <c r="DY1696" s="54"/>
      <c r="DZ1696" s="54"/>
      <c r="EA1696" s="54"/>
      <c r="EB1696" s="54"/>
      <c r="EC1696" s="54"/>
      <c r="ED1696" s="54"/>
      <c r="EE1696" s="54"/>
      <c r="EF1696" s="54"/>
      <c r="EG1696" s="54"/>
      <c r="EH1696" s="54"/>
      <c r="EI1696" s="54"/>
      <c r="EJ1696" s="54"/>
      <c r="EK1696" s="54"/>
      <c r="EL1696" s="54"/>
      <c r="EM1696" s="54"/>
      <c r="EN1696" s="54"/>
      <c r="EO1696" s="54"/>
      <c r="EP1696" s="54"/>
      <c r="EQ1696" s="54"/>
      <c r="ER1696" s="54"/>
      <c r="ES1696" s="54"/>
      <c r="ET1696" s="54"/>
      <c r="EU1696" s="54"/>
      <c r="EV1696" s="54"/>
      <c r="EW1696" s="54"/>
      <c r="EX1696" s="54"/>
      <c r="EY1696" s="54"/>
      <c r="EZ1696" s="54"/>
      <c r="FA1696" s="54"/>
      <c r="FB1696" s="54"/>
      <c r="FC1696" s="54"/>
      <c r="FD1696" s="54"/>
      <c r="FE1696" s="54"/>
      <c r="FF1696" s="54"/>
      <c r="FG1696" s="54"/>
      <c r="FH1696" s="54"/>
      <c r="FI1696" s="54"/>
      <c r="FJ1696" s="54"/>
      <c r="FK1696" s="54"/>
      <c r="FL1696" s="54"/>
      <c r="FM1696" s="54"/>
      <c r="FN1696" s="54"/>
      <c r="FO1696" s="54"/>
      <c r="FP1696" s="54"/>
      <c r="FQ1696" s="54"/>
      <c r="FR1696" s="54"/>
      <c r="FS1696" s="54"/>
      <c r="FT1696" s="54"/>
      <c r="FU1696" s="54"/>
      <c r="FV1696" s="54"/>
      <c r="FW1696" s="54"/>
      <c r="FX1696" s="54"/>
      <c r="FY1696" s="54"/>
      <c r="FZ1696" s="54"/>
      <c r="GA1696" s="54"/>
      <c r="GB1696" s="54"/>
      <c r="GC1696" s="54"/>
      <c r="GD1696" s="54"/>
      <c r="GE1696" s="54"/>
      <c r="GF1696" s="54"/>
      <c r="GG1696" s="54"/>
      <c r="GH1696" s="54"/>
      <c r="GI1696" s="54"/>
      <c r="GJ1696" s="54"/>
      <c r="GK1696" s="54"/>
      <c r="GL1696" s="54"/>
      <c r="GM1696" s="54"/>
      <c r="GN1696" s="54"/>
      <c r="GO1696" s="54"/>
      <c r="GP1696" s="54"/>
      <c r="GQ1696" s="54"/>
      <c r="GR1696" s="54"/>
      <c r="GS1696" s="54"/>
      <c r="GT1696" s="54"/>
      <c r="GU1696" s="54"/>
      <c r="GV1696" s="54"/>
      <c r="GW1696" s="54"/>
      <c r="GX1696" s="54"/>
      <c r="GY1696" s="54"/>
      <c r="GZ1696" s="54"/>
      <c r="HA1696" s="54"/>
      <c r="HB1696" s="54"/>
      <c r="HC1696" s="54"/>
      <c r="HD1696" s="54"/>
      <c r="HE1696" s="54"/>
      <c r="HF1696" s="54"/>
      <c r="HG1696" s="54"/>
      <c r="HH1696" s="54"/>
      <c r="HI1696" s="54"/>
      <c r="HJ1696" s="54"/>
      <c r="HK1696" s="54"/>
      <c r="HL1696" s="54"/>
      <c r="HM1696" s="54"/>
      <c r="HN1696" s="54"/>
      <c r="HO1696" s="54"/>
      <c r="HP1696" s="54"/>
      <c r="HQ1696" s="54"/>
      <c r="HR1696" s="54"/>
      <c r="HS1696" s="54"/>
      <c r="HT1696" s="54"/>
      <c r="HU1696" s="54"/>
      <c r="HV1696" s="54"/>
      <c r="HW1696" s="54"/>
      <c r="HX1696" s="54"/>
      <c r="HY1696" s="54"/>
      <c r="HZ1696" s="54"/>
      <c r="IA1696" s="54"/>
      <c r="IB1696" s="54"/>
      <c r="IC1696" s="54"/>
      <c r="ID1696" s="54"/>
      <c r="IE1696" s="54"/>
      <c r="IF1696" s="54"/>
      <c r="IG1696" s="54"/>
      <c r="IH1696" s="54"/>
      <c r="II1696" s="54"/>
      <c r="IJ1696" s="54"/>
      <c r="IK1696" s="54"/>
      <c r="IL1696" s="54"/>
      <c r="IM1696" s="54"/>
      <c r="IN1696" s="54"/>
      <c r="IO1696" s="54"/>
      <c r="IP1696" s="54"/>
      <c r="IQ1696" s="54"/>
      <c r="IR1696" s="54"/>
      <c r="IS1696" s="54"/>
      <c r="IT1696" s="54"/>
      <c r="IU1696" s="54"/>
      <c r="IV1696" s="54"/>
      <c r="IW1696" s="54"/>
      <c r="IX1696" s="54"/>
      <c r="IY1696" s="54"/>
      <c r="IZ1696" s="54"/>
      <c r="JA1696" s="16"/>
      <c r="JB1696" s="16"/>
      <c r="JC1696" s="16"/>
      <c r="JD1696" s="16"/>
    </row>
    <row r="1697" spans="1:264" s="6" customFormat="1" x14ac:dyDescent="0.25">
      <c r="A1697" s="55">
        <v>1693</v>
      </c>
      <c r="B1697" s="56">
        <f>ESTUDIANTES!B1697</f>
        <v>0</v>
      </c>
      <c r="C1697" s="56">
        <f>ESTUDIANTES!C1697</f>
        <v>0</v>
      </c>
      <c r="D1697" s="97">
        <f>ESTUDIANTES!D1697</f>
        <v>0</v>
      </c>
      <c r="E1697" s="97"/>
      <c r="F1697" s="97"/>
      <c r="G1697" s="97"/>
      <c r="H1697" s="57">
        <f>ESTUDIANTES!H1697</f>
        <v>0</v>
      </c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  <c r="S1697" s="54"/>
      <c r="T1697" s="54"/>
      <c r="U1697" s="54"/>
      <c r="V1697" s="54"/>
      <c r="W1697" s="54"/>
      <c r="X1697" s="54"/>
      <c r="Y1697" s="54"/>
      <c r="Z1697" s="54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  <c r="AL1697" s="54"/>
      <c r="AM1697" s="54"/>
      <c r="AN1697" s="54"/>
      <c r="AO1697" s="54"/>
      <c r="AP1697" s="54"/>
      <c r="AQ1697" s="54"/>
      <c r="AR1697" s="54"/>
      <c r="AS1697" s="54"/>
      <c r="AT1697" s="54"/>
      <c r="AU1697" s="54"/>
      <c r="AV1697" s="54"/>
      <c r="AW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4"/>
      <c r="BI1697" s="54"/>
      <c r="BJ1697" s="54"/>
      <c r="BK1697" s="54"/>
      <c r="BL1697" s="54"/>
      <c r="BM1697" s="54"/>
      <c r="BN1697" s="54"/>
      <c r="BO1697" s="54"/>
      <c r="BP1697" s="54"/>
      <c r="BQ1697" s="54"/>
      <c r="BR1697" s="54"/>
      <c r="BS1697" s="54"/>
      <c r="BT1697" s="54"/>
      <c r="BU1697" s="54"/>
      <c r="BV1697" s="54"/>
      <c r="BW1697" s="54"/>
      <c r="BX1697" s="54"/>
      <c r="BY1697" s="54"/>
      <c r="BZ1697" s="54"/>
      <c r="CA1697" s="54"/>
      <c r="CB1697" s="54"/>
      <c r="CC1697" s="54"/>
      <c r="CD1697" s="54"/>
      <c r="CE1697" s="54"/>
      <c r="CF1697" s="54"/>
      <c r="CG1697" s="54"/>
      <c r="CH1697" s="54"/>
      <c r="CI1697" s="54"/>
      <c r="CJ1697" s="54"/>
      <c r="CK1697" s="54"/>
      <c r="CL1697" s="54"/>
      <c r="CM1697" s="54"/>
      <c r="CN1697" s="54"/>
      <c r="CO1697" s="54"/>
      <c r="CP1697" s="54"/>
      <c r="CQ1697" s="54"/>
      <c r="CR1697" s="54"/>
      <c r="CS1697" s="54"/>
      <c r="CT1697" s="54"/>
      <c r="CU1697" s="54"/>
      <c r="CV1697" s="54"/>
      <c r="CW1697" s="54"/>
      <c r="CX1697" s="54"/>
      <c r="CY1697" s="54"/>
      <c r="CZ1697" s="54"/>
      <c r="DA1697" s="54"/>
      <c r="DB1697" s="54"/>
      <c r="DC1697" s="54"/>
      <c r="DD1697" s="54"/>
      <c r="DE1697" s="54"/>
      <c r="DF1697" s="54"/>
      <c r="DG1697" s="54"/>
      <c r="DH1697" s="54"/>
      <c r="DI1697" s="54"/>
      <c r="DJ1697" s="54"/>
      <c r="DK1697" s="54"/>
      <c r="DL1697" s="54"/>
      <c r="DM1697" s="54"/>
      <c r="DN1697" s="54"/>
      <c r="DO1697" s="54"/>
      <c r="DP1697" s="54"/>
      <c r="DQ1697" s="54"/>
      <c r="DR1697" s="54"/>
      <c r="DS1697" s="54"/>
      <c r="DT1697" s="54"/>
      <c r="DU1697" s="54"/>
      <c r="DV1697" s="54"/>
      <c r="DW1697" s="54"/>
      <c r="DX1697" s="54"/>
      <c r="DY1697" s="54"/>
      <c r="DZ1697" s="54"/>
      <c r="EA1697" s="54"/>
      <c r="EB1697" s="54"/>
      <c r="EC1697" s="54"/>
      <c r="ED1697" s="54"/>
      <c r="EE1697" s="54"/>
      <c r="EF1697" s="54"/>
      <c r="EG1697" s="54"/>
      <c r="EH1697" s="54"/>
      <c r="EI1697" s="54"/>
      <c r="EJ1697" s="54"/>
      <c r="EK1697" s="54"/>
      <c r="EL1697" s="54"/>
      <c r="EM1697" s="54"/>
      <c r="EN1697" s="54"/>
      <c r="EO1697" s="54"/>
      <c r="EP1697" s="54"/>
      <c r="EQ1697" s="54"/>
      <c r="ER1697" s="54"/>
      <c r="ES1697" s="54"/>
      <c r="ET1697" s="54"/>
      <c r="EU1697" s="54"/>
      <c r="EV1697" s="54"/>
      <c r="EW1697" s="54"/>
      <c r="EX1697" s="54"/>
      <c r="EY1697" s="54"/>
      <c r="EZ1697" s="54"/>
      <c r="FA1697" s="54"/>
      <c r="FB1697" s="54"/>
      <c r="FC1697" s="54"/>
      <c r="FD1697" s="54"/>
      <c r="FE1697" s="54"/>
      <c r="FF1697" s="54"/>
      <c r="FG1697" s="54"/>
      <c r="FH1697" s="54"/>
      <c r="FI1697" s="54"/>
      <c r="FJ1697" s="54"/>
      <c r="FK1697" s="54"/>
      <c r="FL1697" s="54"/>
      <c r="FM1697" s="54"/>
      <c r="FN1697" s="54"/>
      <c r="FO1697" s="54"/>
      <c r="FP1697" s="54"/>
      <c r="FQ1697" s="54"/>
      <c r="FR1697" s="54"/>
      <c r="FS1697" s="54"/>
      <c r="FT1697" s="54"/>
      <c r="FU1697" s="54"/>
      <c r="FV1697" s="54"/>
      <c r="FW1697" s="54"/>
      <c r="FX1697" s="54"/>
      <c r="FY1697" s="54"/>
      <c r="FZ1697" s="54"/>
      <c r="GA1697" s="54"/>
      <c r="GB1697" s="54"/>
      <c r="GC1697" s="54"/>
      <c r="GD1697" s="54"/>
      <c r="GE1697" s="54"/>
      <c r="GF1697" s="54"/>
      <c r="GG1697" s="54"/>
      <c r="GH1697" s="54"/>
      <c r="GI1697" s="54"/>
      <c r="GJ1697" s="54"/>
      <c r="GK1697" s="54"/>
      <c r="GL1697" s="54"/>
      <c r="GM1697" s="54"/>
      <c r="GN1697" s="54"/>
      <c r="GO1697" s="54"/>
      <c r="GP1697" s="54"/>
      <c r="GQ1697" s="54"/>
      <c r="GR1697" s="54"/>
      <c r="GS1697" s="54"/>
      <c r="GT1697" s="54"/>
      <c r="GU1697" s="54"/>
      <c r="GV1697" s="54"/>
      <c r="GW1697" s="54"/>
      <c r="GX1697" s="54"/>
      <c r="GY1697" s="54"/>
      <c r="GZ1697" s="54"/>
      <c r="HA1697" s="54"/>
      <c r="HB1697" s="54"/>
      <c r="HC1697" s="54"/>
      <c r="HD1697" s="54"/>
      <c r="HE1697" s="54"/>
      <c r="HF1697" s="54"/>
      <c r="HG1697" s="54"/>
      <c r="HH1697" s="54"/>
      <c r="HI1697" s="54"/>
      <c r="HJ1697" s="54"/>
      <c r="HK1697" s="54"/>
      <c r="HL1697" s="54"/>
      <c r="HM1697" s="54"/>
      <c r="HN1697" s="54"/>
      <c r="HO1697" s="54"/>
      <c r="HP1697" s="54"/>
      <c r="HQ1697" s="54"/>
      <c r="HR1697" s="54"/>
      <c r="HS1697" s="54"/>
      <c r="HT1697" s="54"/>
      <c r="HU1697" s="54"/>
      <c r="HV1697" s="54"/>
      <c r="HW1697" s="54"/>
      <c r="HX1697" s="54"/>
      <c r="HY1697" s="54"/>
      <c r="HZ1697" s="54"/>
      <c r="IA1697" s="54"/>
      <c r="IB1697" s="54"/>
      <c r="IC1697" s="54"/>
      <c r="ID1697" s="54"/>
      <c r="IE1697" s="54"/>
      <c r="IF1697" s="54"/>
      <c r="IG1697" s="54"/>
      <c r="IH1697" s="54"/>
      <c r="II1697" s="54"/>
      <c r="IJ1697" s="54"/>
      <c r="IK1697" s="54"/>
      <c r="IL1697" s="54"/>
      <c r="IM1697" s="54"/>
      <c r="IN1697" s="54"/>
      <c r="IO1697" s="54"/>
      <c r="IP1697" s="54"/>
      <c r="IQ1697" s="54"/>
      <c r="IR1697" s="54"/>
      <c r="IS1697" s="54"/>
      <c r="IT1697" s="54"/>
      <c r="IU1697" s="54"/>
      <c r="IV1697" s="54"/>
      <c r="IW1697" s="54"/>
      <c r="IX1697" s="54"/>
      <c r="IY1697" s="54"/>
      <c r="IZ1697" s="54"/>
      <c r="JA1697" s="16"/>
      <c r="JB1697" s="16"/>
      <c r="JC1697" s="16"/>
      <c r="JD1697" s="16"/>
    </row>
    <row r="1698" spans="1:264" s="6" customFormat="1" x14ac:dyDescent="0.25">
      <c r="A1698" s="55">
        <v>1694</v>
      </c>
      <c r="B1698" s="56">
        <f>ESTUDIANTES!B1698</f>
        <v>0</v>
      </c>
      <c r="C1698" s="56">
        <f>ESTUDIANTES!C1698</f>
        <v>0</v>
      </c>
      <c r="D1698" s="97">
        <f>ESTUDIANTES!D1698</f>
        <v>0</v>
      </c>
      <c r="E1698" s="97"/>
      <c r="F1698" s="97"/>
      <c r="G1698" s="97"/>
      <c r="H1698" s="57">
        <f>ESTUDIANTES!H1698</f>
        <v>0</v>
      </c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  <c r="T1698" s="54"/>
      <c r="U1698" s="54"/>
      <c r="V1698" s="54"/>
      <c r="W1698" s="54"/>
      <c r="X1698" s="54"/>
      <c r="Y1698" s="54"/>
      <c r="Z1698" s="54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  <c r="AL1698" s="54"/>
      <c r="AM1698" s="54"/>
      <c r="AN1698" s="54"/>
      <c r="AO1698" s="54"/>
      <c r="AP1698" s="54"/>
      <c r="AQ1698" s="54"/>
      <c r="AR1698" s="54"/>
      <c r="AS1698" s="54"/>
      <c r="AT1698" s="54"/>
      <c r="AU1698" s="54"/>
      <c r="AV1698" s="54"/>
      <c r="AW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4"/>
      <c r="BI1698" s="54"/>
      <c r="BJ1698" s="54"/>
      <c r="BK1698" s="54"/>
      <c r="BL1698" s="54"/>
      <c r="BM1698" s="54"/>
      <c r="BN1698" s="54"/>
      <c r="BO1698" s="54"/>
      <c r="BP1698" s="54"/>
      <c r="BQ1698" s="54"/>
      <c r="BR1698" s="54"/>
      <c r="BS1698" s="54"/>
      <c r="BT1698" s="54"/>
      <c r="BU1698" s="54"/>
      <c r="BV1698" s="54"/>
      <c r="BW1698" s="54"/>
      <c r="BX1698" s="54"/>
      <c r="BY1698" s="54"/>
      <c r="BZ1698" s="54"/>
      <c r="CA1698" s="54"/>
      <c r="CB1698" s="54"/>
      <c r="CC1698" s="54"/>
      <c r="CD1698" s="54"/>
      <c r="CE1698" s="54"/>
      <c r="CF1698" s="54"/>
      <c r="CG1698" s="54"/>
      <c r="CH1698" s="54"/>
      <c r="CI1698" s="54"/>
      <c r="CJ1698" s="54"/>
      <c r="CK1698" s="54"/>
      <c r="CL1698" s="54"/>
      <c r="CM1698" s="54"/>
      <c r="CN1698" s="54"/>
      <c r="CO1698" s="54"/>
      <c r="CP1698" s="54"/>
      <c r="CQ1698" s="54"/>
      <c r="CR1698" s="54"/>
      <c r="CS1698" s="54"/>
      <c r="CT1698" s="54"/>
      <c r="CU1698" s="54"/>
      <c r="CV1698" s="54"/>
      <c r="CW1698" s="54"/>
      <c r="CX1698" s="54"/>
      <c r="CY1698" s="54"/>
      <c r="CZ1698" s="54"/>
      <c r="DA1698" s="54"/>
      <c r="DB1698" s="54"/>
      <c r="DC1698" s="54"/>
      <c r="DD1698" s="54"/>
      <c r="DE1698" s="54"/>
      <c r="DF1698" s="54"/>
      <c r="DG1698" s="54"/>
      <c r="DH1698" s="54"/>
      <c r="DI1698" s="54"/>
      <c r="DJ1698" s="54"/>
      <c r="DK1698" s="54"/>
      <c r="DL1698" s="54"/>
      <c r="DM1698" s="54"/>
      <c r="DN1698" s="54"/>
      <c r="DO1698" s="54"/>
      <c r="DP1698" s="54"/>
      <c r="DQ1698" s="54"/>
      <c r="DR1698" s="54"/>
      <c r="DS1698" s="54"/>
      <c r="DT1698" s="54"/>
      <c r="DU1698" s="54"/>
      <c r="DV1698" s="54"/>
      <c r="DW1698" s="54"/>
      <c r="DX1698" s="54"/>
      <c r="DY1698" s="54"/>
      <c r="DZ1698" s="54"/>
      <c r="EA1698" s="54"/>
      <c r="EB1698" s="54"/>
      <c r="EC1698" s="54"/>
      <c r="ED1698" s="54"/>
      <c r="EE1698" s="54"/>
      <c r="EF1698" s="54"/>
      <c r="EG1698" s="54"/>
      <c r="EH1698" s="54"/>
      <c r="EI1698" s="54"/>
      <c r="EJ1698" s="54"/>
      <c r="EK1698" s="54"/>
      <c r="EL1698" s="54"/>
      <c r="EM1698" s="54"/>
      <c r="EN1698" s="54"/>
      <c r="EO1698" s="54"/>
      <c r="EP1698" s="54"/>
      <c r="EQ1698" s="54"/>
      <c r="ER1698" s="54"/>
      <c r="ES1698" s="54"/>
      <c r="ET1698" s="54"/>
      <c r="EU1698" s="54"/>
      <c r="EV1698" s="54"/>
      <c r="EW1698" s="54"/>
      <c r="EX1698" s="54"/>
      <c r="EY1698" s="54"/>
      <c r="EZ1698" s="54"/>
      <c r="FA1698" s="54"/>
      <c r="FB1698" s="54"/>
      <c r="FC1698" s="54"/>
      <c r="FD1698" s="54"/>
      <c r="FE1698" s="54"/>
      <c r="FF1698" s="54"/>
      <c r="FG1698" s="54"/>
      <c r="FH1698" s="54"/>
      <c r="FI1698" s="54"/>
      <c r="FJ1698" s="54"/>
      <c r="FK1698" s="54"/>
      <c r="FL1698" s="54"/>
      <c r="FM1698" s="54"/>
      <c r="FN1698" s="54"/>
      <c r="FO1698" s="54"/>
      <c r="FP1698" s="54"/>
      <c r="FQ1698" s="54"/>
      <c r="FR1698" s="54"/>
      <c r="FS1698" s="54"/>
      <c r="FT1698" s="54"/>
      <c r="FU1698" s="54"/>
      <c r="FV1698" s="54"/>
      <c r="FW1698" s="54"/>
      <c r="FX1698" s="54"/>
      <c r="FY1698" s="54"/>
      <c r="FZ1698" s="54"/>
      <c r="GA1698" s="54"/>
      <c r="GB1698" s="54"/>
      <c r="GC1698" s="54"/>
      <c r="GD1698" s="54"/>
      <c r="GE1698" s="54"/>
      <c r="GF1698" s="54"/>
      <c r="GG1698" s="54"/>
      <c r="GH1698" s="54"/>
      <c r="GI1698" s="54"/>
      <c r="GJ1698" s="54"/>
      <c r="GK1698" s="54"/>
      <c r="GL1698" s="54"/>
      <c r="GM1698" s="54"/>
      <c r="GN1698" s="54"/>
      <c r="GO1698" s="54"/>
      <c r="GP1698" s="54"/>
      <c r="GQ1698" s="54"/>
      <c r="GR1698" s="54"/>
      <c r="GS1698" s="54"/>
      <c r="GT1698" s="54"/>
      <c r="GU1698" s="54"/>
      <c r="GV1698" s="54"/>
      <c r="GW1698" s="54"/>
      <c r="GX1698" s="54"/>
      <c r="GY1698" s="54"/>
      <c r="GZ1698" s="54"/>
      <c r="HA1698" s="54"/>
      <c r="HB1698" s="54"/>
      <c r="HC1698" s="54"/>
      <c r="HD1698" s="54"/>
      <c r="HE1698" s="54"/>
      <c r="HF1698" s="54"/>
      <c r="HG1698" s="54"/>
      <c r="HH1698" s="54"/>
      <c r="HI1698" s="54"/>
      <c r="HJ1698" s="54"/>
      <c r="HK1698" s="54"/>
      <c r="HL1698" s="54"/>
      <c r="HM1698" s="54"/>
      <c r="HN1698" s="54"/>
      <c r="HO1698" s="54"/>
      <c r="HP1698" s="54"/>
      <c r="HQ1698" s="54"/>
      <c r="HR1698" s="54"/>
      <c r="HS1698" s="54"/>
      <c r="HT1698" s="54"/>
      <c r="HU1698" s="54"/>
      <c r="HV1698" s="54"/>
      <c r="HW1698" s="54"/>
      <c r="HX1698" s="54"/>
      <c r="HY1698" s="54"/>
      <c r="HZ1698" s="54"/>
      <c r="IA1698" s="54"/>
      <c r="IB1698" s="54"/>
      <c r="IC1698" s="54"/>
      <c r="ID1698" s="54"/>
      <c r="IE1698" s="54"/>
      <c r="IF1698" s="54"/>
      <c r="IG1698" s="54"/>
      <c r="IH1698" s="54"/>
      <c r="II1698" s="54"/>
      <c r="IJ1698" s="54"/>
      <c r="IK1698" s="54"/>
      <c r="IL1698" s="54"/>
      <c r="IM1698" s="54"/>
      <c r="IN1698" s="54"/>
      <c r="IO1698" s="54"/>
      <c r="IP1698" s="54"/>
      <c r="IQ1698" s="54"/>
      <c r="IR1698" s="54"/>
      <c r="IS1698" s="54"/>
      <c r="IT1698" s="54"/>
      <c r="IU1698" s="54"/>
      <c r="IV1698" s="54"/>
      <c r="IW1698" s="54"/>
      <c r="IX1698" s="54"/>
      <c r="IY1698" s="54"/>
      <c r="IZ1698" s="54"/>
      <c r="JA1698" s="16"/>
      <c r="JB1698" s="16"/>
      <c r="JC1698" s="16"/>
      <c r="JD1698" s="16"/>
    </row>
    <row r="1699" spans="1:264" s="6" customFormat="1" x14ac:dyDescent="0.25">
      <c r="A1699" s="55">
        <v>1695</v>
      </c>
      <c r="B1699" s="56">
        <f>ESTUDIANTES!B1699</f>
        <v>0</v>
      </c>
      <c r="C1699" s="56">
        <f>ESTUDIANTES!C1699</f>
        <v>0</v>
      </c>
      <c r="D1699" s="97">
        <f>ESTUDIANTES!D1699</f>
        <v>0</v>
      </c>
      <c r="E1699" s="97"/>
      <c r="F1699" s="97"/>
      <c r="G1699" s="97"/>
      <c r="H1699" s="57">
        <f>ESTUDIANTES!H1699</f>
        <v>0</v>
      </c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  <c r="T1699" s="54"/>
      <c r="U1699" s="54"/>
      <c r="V1699" s="54"/>
      <c r="W1699" s="54"/>
      <c r="X1699" s="54"/>
      <c r="Y1699" s="54"/>
      <c r="Z1699" s="54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  <c r="AL1699" s="54"/>
      <c r="AM1699" s="54"/>
      <c r="AN1699" s="54"/>
      <c r="AO1699" s="54"/>
      <c r="AP1699" s="54"/>
      <c r="AQ1699" s="54"/>
      <c r="AR1699" s="54"/>
      <c r="AS1699" s="54"/>
      <c r="AT1699" s="54"/>
      <c r="AU1699" s="54"/>
      <c r="AV1699" s="54"/>
      <c r="AW1699" s="54"/>
      <c r="AX1699" s="54"/>
      <c r="AY1699" s="54"/>
      <c r="AZ1699" s="54"/>
      <c r="BA1699" s="54"/>
      <c r="BB1699" s="54"/>
      <c r="BC1699" s="54"/>
      <c r="BD1699" s="54"/>
      <c r="BE1699" s="54"/>
      <c r="BF1699" s="54"/>
      <c r="BG1699" s="54"/>
      <c r="BH1699" s="54"/>
      <c r="BI1699" s="54"/>
      <c r="BJ1699" s="54"/>
      <c r="BK1699" s="54"/>
      <c r="BL1699" s="54"/>
      <c r="BM1699" s="54"/>
      <c r="BN1699" s="54"/>
      <c r="BO1699" s="54"/>
      <c r="BP1699" s="54"/>
      <c r="BQ1699" s="54"/>
      <c r="BR1699" s="54"/>
      <c r="BS1699" s="54"/>
      <c r="BT1699" s="54"/>
      <c r="BU1699" s="54"/>
      <c r="BV1699" s="54"/>
      <c r="BW1699" s="54"/>
      <c r="BX1699" s="54"/>
      <c r="BY1699" s="54"/>
      <c r="BZ1699" s="54"/>
      <c r="CA1699" s="54"/>
      <c r="CB1699" s="54"/>
      <c r="CC1699" s="54"/>
      <c r="CD1699" s="54"/>
      <c r="CE1699" s="54"/>
      <c r="CF1699" s="54"/>
      <c r="CG1699" s="54"/>
      <c r="CH1699" s="54"/>
      <c r="CI1699" s="54"/>
      <c r="CJ1699" s="54"/>
      <c r="CK1699" s="54"/>
      <c r="CL1699" s="54"/>
      <c r="CM1699" s="54"/>
      <c r="CN1699" s="54"/>
      <c r="CO1699" s="54"/>
      <c r="CP1699" s="54"/>
      <c r="CQ1699" s="54"/>
      <c r="CR1699" s="54"/>
      <c r="CS1699" s="54"/>
      <c r="CT1699" s="54"/>
      <c r="CU1699" s="54"/>
      <c r="CV1699" s="54"/>
      <c r="CW1699" s="54"/>
      <c r="CX1699" s="54"/>
      <c r="CY1699" s="54"/>
      <c r="CZ1699" s="54"/>
      <c r="DA1699" s="54"/>
      <c r="DB1699" s="54"/>
      <c r="DC1699" s="54"/>
      <c r="DD1699" s="54"/>
      <c r="DE1699" s="54"/>
      <c r="DF1699" s="54"/>
      <c r="DG1699" s="54"/>
      <c r="DH1699" s="54"/>
      <c r="DI1699" s="54"/>
      <c r="DJ1699" s="54"/>
      <c r="DK1699" s="54"/>
      <c r="DL1699" s="54"/>
      <c r="DM1699" s="54"/>
      <c r="DN1699" s="54"/>
      <c r="DO1699" s="54"/>
      <c r="DP1699" s="54"/>
      <c r="DQ1699" s="54"/>
      <c r="DR1699" s="54"/>
      <c r="DS1699" s="54"/>
      <c r="DT1699" s="54"/>
      <c r="DU1699" s="54"/>
      <c r="DV1699" s="54"/>
      <c r="DW1699" s="54"/>
      <c r="DX1699" s="54"/>
      <c r="DY1699" s="54"/>
      <c r="DZ1699" s="54"/>
      <c r="EA1699" s="54"/>
      <c r="EB1699" s="54"/>
      <c r="EC1699" s="54"/>
      <c r="ED1699" s="54"/>
      <c r="EE1699" s="54"/>
      <c r="EF1699" s="54"/>
      <c r="EG1699" s="54"/>
      <c r="EH1699" s="54"/>
      <c r="EI1699" s="54"/>
      <c r="EJ1699" s="54"/>
      <c r="EK1699" s="54"/>
      <c r="EL1699" s="54"/>
      <c r="EM1699" s="54"/>
      <c r="EN1699" s="54"/>
      <c r="EO1699" s="54"/>
      <c r="EP1699" s="54"/>
      <c r="EQ1699" s="54"/>
      <c r="ER1699" s="54"/>
      <c r="ES1699" s="54"/>
      <c r="ET1699" s="54"/>
      <c r="EU1699" s="54"/>
      <c r="EV1699" s="54"/>
      <c r="EW1699" s="54"/>
      <c r="EX1699" s="54"/>
      <c r="EY1699" s="54"/>
      <c r="EZ1699" s="54"/>
      <c r="FA1699" s="54"/>
      <c r="FB1699" s="54"/>
      <c r="FC1699" s="54"/>
      <c r="FD1699" s="54"/>
      <c r="FE1699" s="54"/>
      <c r="FF1699" s="54"/>
      <c r="FG1699" s="54"/>
      <c r="FH1699" s="54"/>
      <c r="FI1699" s="54"/>
      <c r="FJ1699" s="54"/>
      <c r="FK1699" s="54"/>
      <c r="FL1699" s="54"/>
      <c r="FM1699" s="54"/>
      <c r="FN1699" s="54"/>
      <c r="FO1699" s="54"/>
      <c r="FP1699" s="54"/>
      <c r="FQ1699" s="54"/>
      <c r="FR1699" s="54"/>
      <c r="FS1699" s="54"/>
      <c r="FT1699" s="54"/>
      <c r="FU1699" s="54"/>
      <c r="FV1699" s="54"/>
      <c r="FW1699" s="54"/>
      <c r="FX1699" s="54"/>
      <c r="FY1699" s="54"/>
      <c r="FZ1699" s="54"/>
      <c r="GA1699" s="54"/>
      <c r="GB1699" s="54"/>
      <c r="GC1699" s="54"/>
      <c r="GD1699" s="54"/>
      <c r="GE1699" s="54"/>
      <c r="GF1699" s="54"/>
      <c r="GG1699" s="54"/>
      <c r="GH1699" s="54"/>
      <c r="GI1699" s="54"/>
      <c r="GJ1699" s="54"/>
      <c r="GK1699" s="54"/>
      <c r="GL1699" s="54"/>
      <c r="GM1699" s="54"/>
      <c r="GN1699" s="54"/>
      <c r="GO1699" s="54"/>
      <c r="GP1699" s="54"/>
      <c r="GQ1699" s="54"/>
      <c r="GR1699" s="54"/>
      <c r="GS1699" s="54"/>
      <c r="GT1699" s="54"/>
      <c r="GU1699" s="54"/>
      <c r="GV1699" s="54"/>
      <c r="GW1699" s="54"/>
      <c r="GX1699" s="54"/>
      <c r="GY1699" s="54"/>
      <c r="GZ1699" s="54"/>
      <c r="HA1699" s="54"/>
      <c r="HB1699" s="54"/>
      <c r="HC1699" s="54"/>
      <c r="HD1699" s="54"/>
      <c r="HE1699" s="54"/>
      <c r="HF1699" s="54"/>
      <c r="HG1699" s="54"/>
      <c r="HH1699" s="54"/>
      <c r="HI1699" s="54"/>
      <c r="HJ1699" s="54"/>
      <c r="HK1699" s="54"/>
      <c r="HL1699" s="54"/>
      <c r="HM1699" s="54"/>
      <c r="HN1699" s="54"/>
      <c r="HO1699" s="54"/>
      <c r="HP1699" s="54"/>
      <c r="HQ1699" s="54"/>
      <c r="HR1699" s="54"/>
      <c r="HS1699" s="54"/>
      <c r="HT1699" s="54"/>
      <c r="HU1699" s="54"/>
      <c r="HV1699" s="54"/>
      <c r="HW1699" s="54"/>
      <c r="HX1699" s="54"/>
      <c r="HY1699" s="54"/>
      <c r="HZ1699" s="54"/>
      <c r="IA1699" s="54"/>
      <c r="IB1699" s="54"/>
      <c r="IC1699" s="54"/>
      <c r="ID1699" s="54"/>
      <c r="IE1699" s="54"/>
      <c r="IF1699" s="54"/>
      <c r="IG1699" s="54"/>
      <c r="IH1699" s="54"/>
      <c r="II1699" s="54"/>
      <c r="IJ1699" s="54"/>
      <c r="IK1699" s="54"/>
      <c r="IL1699" s="54"/>
      <c r="IM1699" s="54"/>
      <c r="IN1699" s="54"/>
      <c r="IO1699" s="54"/>
      <c r="IP1699" s="54"/>
      <c r="IQ1699" s="54"/>
      <c r="IR1699" s="54"/>
      <c r="IS1699" s="54"/>
      <c r="IT1699" s="54"/>
      <c r="IU1699" s="54"/>
      <c r="IV1699" s="54"/>
      <c r="IW1699" s="54"/>
      <c r="IX1699" s="54"/>
      <c r="IY1699" s="54"/>
      <c r="IZ1699" s="54"/>
      <c r="JA1699" s="16"/>
      <c r="JB1699" s="16"/>
      <c r="JC1699" s="16"/>
      <c r="JD1699" s="16"/>
    </row>
    <row r="1700" spans="1:264" s="6" customFormat="1" x14ac:dyDescent="0.25">
      <c r="A1700" s="55">
        <v>1696</v>
      </c>
      <c r="B1700" s="56">
        <f>ESTUDIANTES!B1700</f>
        <v>0</v>
      </c>
      <c r="C1700" s="56">
        <f>ESTUDIANTES!C1700</f>
        <v>0</v>
      </c>
      <c r="D1700" s="97">
        <f>ESTUDIANTES!D1700</f>
        <v>0</v>
      </c>
      <c r="E1700" s="97"/>
      <c r="F1700" s="97"/>
      <c r="G1700" s="97"/>
      <c r="H1700" s="57">
        <f>ESTUDIANTES!H1700</f>
        <v>0</v>
      </c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  <c r="S1700" s="54"/>
      <c r="T1700" s="54"/>
      <c r="U1700" s="54"/>
      <c r="V1700" s="54"/>
      <c r="W1700" s="54"/>
      <c r="X1700" s="54"/>
      <c r="Y1700" s="54"/>
      <c r="Z1700" s="54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  <c r="AL1700" s="54"/>
      <c r="AM1700" s="54"/>
      <c r="AN1700" s="54"/>
      <c r="AO1700" s="54"/>
      <c r="AP1700" s="54"/>
      <c r="AQ1700" s="54"/>
      <c r="AR1700" s="54"/>
      <c r="AS1700" s="54"/>
      <c r="AT1700" s="54"/>
      <c r="AU1700" s="54"/>
      <c r="AV1700" s="54"/>
      <c r="AW1700" s="54"/>
      <c r="AX1700" s="54"/>
      <c r="AY1700" s="54"/>
      <c r="AZ1700" s="54"/>
      <c r="BA1700" s="54"/>
      <c r="BB1700" s="54"/>
      <c r="BC1700" s="54"/>
      <c r="BD1700" s="54"/>
      <c r="BE1700" s="54"/>
      <c r="BF1700" s="54"/>
      <c r="BG1700" s="54"/>
      <c r="BH1700" s="54"/>
      <c r="BI1700" s="54"/>
      <c r="BJ1700" s="54"/>
      <c r="BK1700" s="54"/>
      <c r="BL1700" s="54"/>
      <c r="BM1700" s="54"/>
      <c r="BN1700" s="54"/>
      <c r="BO1700" s="54"/>
      <c r="BP1700" s="54"/>
      <c r="BQ1700" s="54"/>
      <c r="BR1700" s="54"/>
      <c r="BS1700" s="54"/>
      <c r="BT1700" s="54"/>
      <c r="BU1700" s="54"/>
      <c r="BV1700" s="54"/>
      <c r="BW1700" s="54"/>
      <c r="BX1700" s="54"/>
      <c r="BY1700" s="54"/>
      <c r="BZ1700" s="54"/>
      <c r="CA1700" s="54"/>
      <c r="CB1700" s="54"/>
      <c r="CC1700" s="54"/>
      <c r="CD1700" s="54"/>
      <c r="CE1700" s="54"/>
      <c r="CF1700" s="54"/>
      <c r="CG1700" s="54"/>
      <c r="CH1700" s="54"/>
      <c r="CI1700" s="54"/>
      <c r="CJ1700" s="54"/>
      <c r="CK1700" s="54"/>
      <c r="CL1700" s="54"/>
      <c r="CM1700" s="54"/>
      <c r="CN1700" s="54"/>
      <c r="CO1700" s="54"/>
      <c r="CP1700" s="54"/>
      <c r="CQ1700" s="54"/>
      <c r="CR1700" s="54"/>
      <c r="CS1700" s="54"/>
      <c r="CT1700" s="54"/>
      <c r="CU1700" s="54"/>
      <c r="CV1700" s="54"/>
      <c r="CW1700" s="54"/>
      <c r="CX1700" s="54"/>
      <c r="CY1700" s="54"/>
      <c r="CZ1700" s="54"/>
      <c r="DA1700" s="54"/>
      <c r="DB1700" s="54"/>
      <c r="DC1700" s="54"/>
      <c r="DD1700" s="54"/>
      <c r="DE1700" s="54"/>
      <c r="DF1700" s="54"/>
      <c r="DG1700" s="54"/>
      <c r="DH1700" s="54"/>
      <c r="DI1700" s="54"/>
      <c r="DJ1700" s="54"/>
      <c r="DK1700" s="54"/>
      <c r="DL1700" s="54"/>
      <c r="DM1700" s="54"/>
      <c r="DN1700" s="54"/>
      <c r="DO1700" s="54"/>
      <c r="DP1700" s="54"/>
      <c r="DQ1700" s="54"/>
      <c r="DR1700" s="54"/>
      <c r="DS1700" s="54"/>
      <c r="DT1700" s="54"/>
      <c r="DU1700" s="54"/>
      <c r="DV1700" s="54"/>
      <c r="DW1700" s="54"/>
      <c r="DX1700" s="54"/>
      <c r="DY1700" s="54"/>
      <c r="DZ1700" s="54"/>
      <c r="EA1700" s="54"/>
      <c r="EB1700" s="54"/>
      <c r="EC1700" s="54"/>
      <c r="ED1700" s="54"/>
      <c r="EE1700" s="54"/>
      <c r="EF1700" s="54"/>
      <c r="EG1700" s="54"/>
      <c r="EH1700" s="54"/>
      <c r="EI1700" s="54"/>
      <c r="EJ1700" s="54"/>
      <c r="EK1700" s="54"/>
      <c r="EL1700" s="54"/>
      <c r="EM1700" s="54"/>
      <c r="EN1700" s="54"/>
      <c r="EO1700" s="54"/>
      <c r="EP1700" s="54"/>
      <c r="EQ1700" s="54"/>
      <c r="ER1700" s="54"/>
      <c r="ES1700" s="54"/>
      <c r="ET1700" s="54"/>
      <c r="EU1700" s="54"/>
      <c r="EV1700" s="54"/>
      <c r="EW1700" s="54"/>
      <c r="EX1700" s="54"/>
      <c r="EY1700" s="54"/>
      <c r="EZ1700" s="54"/>
      <c r="FA1700" s="54"/>
      <c r="FB1700" s="54"/>
      <c r="FC1700" s="54"/>
      <c r="FD1700" s="54"/>
      <c r="FE1700" s="54"/>
      <c r="FF1700" s="54"/>
      <c r="FG1700" s="54"/>
      <c r="FH1700" s="54"/>
      <c r="FI1700" s="54"/>
      <c r="FJ1700" s="54"/>
      <c r="FK1700" s="54"/>
      <c r="FL1700" s="54"/>
      <c r="FM1700" s="54"/>
      <c r="FN1700" s="54"/>
      <c r="FO1700" s="54"/>
      <c r="FP1700" s="54"/>
      <c r="FQ1700" s="54"/>
      <c r="FR1700" s="54"/>
      <c r="FS1700" s="54"/>
      <c r="FT1700" s="54"/>
      <c r="FU1700" s="54"/>
      <c r="FV1700" s="54"/>
      <c r="FW1700" s="54"/>
      <c r="FX1700" s="54"/>
      <c r="FY1700" s="54"/>
      <c r="FZ1700" s="54"/>
      <c r="GA1700" s="54"/>
      <c r="GB1700" s="54"/>
      <c r="GC1700" s="54"/>
      <c r="GD1700" s="54"/>
      <c r="GE1700" s="54"/>
      <c r="GF1700" s="54"/>
      <c r="GG1700" s="54"/>
      <c r="GH1700" s="54"/>
      <c r="GI1700" s="54"/>
      <c r="GJ1700" s="54"/>
      <c r="GK1700" s="54"/>
      <c r="GL1700" s="54"/>
      <c r="GM1700" s="54"/>
      <c r="GN1700" s="54"/>
      <c r="GO1700" s="54"/>
      <c r="GP1700" s="54"/>
      <c r="GQ1700" s="54"/>
      <c r="GR1700" s="54"/>
      <c r="GS1700" s="54"/>
      <c r="GT1700" s="54"/>
      <c r="GU1700" s="54"/>
      <c r="GV1700" s="54"/>
      <c r="GW1700" s="54"/>
      <c r="GX1700" s="54"/>
      <c r="GY1700" s="54"/>
      <c r="GZ1700" s="54"/>
      <c r="HA1700" s="54"/>
      <c r="HB1700" s="54"/>
      <c r="HC1700" s="54"/>
      <c r="HD1700" s="54"/>
      <c r="HE1700" s="54"/>
      <c r="HF1700" s="54"/>
      <c r="HG1700" s="54"/>
      <c r="HH1700" s="54"/>
      <c r="HI1700" s="54"/>
      <c r="HJ1700" s="54"/>
      <c r="HK1700" s="54"/>
      <c r="HL1700" s="54"/>
      <c r="HM1700" s="54"/>
      <c r="HN1700" s="54"/>
      <c r="HO1700" s="54"/>
      <c r="HP1700" s="54"/>
      <c r="HQ1700" s="54"/>
      <c r="HR1700" s="54"/>
      <c r="HS1700" s="54"/>
      <c r="HT1700" s="54"/>
      <c r="HU1700" s="54"/>
      <c r="HV1700" s="54"/>
      <c r="HW1700" s="54"/>
      <c r="HX1700" s="54"/>
      <c r="HY1700" s="54"/>
      <c r="HZ1700" s="54"/>
      <c r="IA1700" s="54"/>
      <c r="IB1700" s="54"/>
      <c r="IC1700" s="54"/>
      <c r="ID1700" s="54"/>
      <c r="IE1700" s="54"/>
      <c r="IF1700" s="54"/>
      <c r="IG1700" s="54"/>
      <c r="IH1700" s="54"/>
      <c r="II1700" s="54"/>
      <c r="IJ1700" s="54"/>
      <c r="IK1700" s="54"/>
      <c r="IL1700" s="54"/>
      <c r="IM1700" s="54"/>
      <c r="IN1700" s="54"/>
      <c r="IO1700" s="54"/>
      <c r="IP1700" s="54"/>
      <c r="IQ1700" s="54"/>
      <c r="IR1700" s="54"/>
      <c r="IS1700" s="54"/>
      <c r="IT1700" s="54"/>
      <c r="IU1700" s="54"/>
      <c r="IV1700" s="54"/>
      <c r="IW1700" s="54"/>
      <c r="IX1700" s="54"/>
      <c r="IY1700" s="54"/>
      <c r="IZ1700" s="54"/>
      <c r="JA1700" s="16"/>
      <c r="JB1700" s="16"/>
      <c r="JC1700" s="16"/>
      <c r="JD1700" s="16"/>
    </row>
    <row r="1701" spans="1:264" s="6" customFormat="1" x14ac:dyDescent="0.25">
      <c r="A1701" s="55">
        <v>1697</v>
      </c>
      <c r="B1701" s="56">
        <f>ESTUDIANTES!B1701</f>
        <v>0</v>
      </c>
      <c r="C1701" s="56">
        <f>ESTUDIANTES!C1701</f>
        <v>0</v>
      </c>
      <c r="D1701" s="97">
        <f>ESTUDIANTES!D1701</f>
        <v>0</v>
      </c>
      <c r="E1701" s="97"/>
      <c r="F1701" s="97"/>
      <c r="G1701" s="97"/>
      <c r="H1701" s="57">
        <f>ESTUDIANTES!H1701</f>
        <v>0</v>
      </c>
      <c r="I1701" s="54"/>
      <c r="J1701" s="54"/>
      <c r="K1701" s="54"/>
      <c r="L1701" s="54"/>
      <c r="M1701" s="54"/>
      <c r="N1701" s="54"/>
      <c r="O1701" s="54"/>
      <c r="P1701" s="54"/>
      <c r="Q1701" s="54"/>
      <c r="R1701" s="54"/>
      <c r="S1701" s="54"/>
      <c r="T1701" s="54"/>
      <c r="U1701" s="54"/>
      <c r="V1701" s="54"/>
      <c r="W1701" s="54"/>
      <c r="X1701" s="54"/>
      <c r="Y1701" s="54"/>
      <c r="Z1701" s="54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  <c r="AL1701" s="54"/>
      <c r="AM1701" s="54"/>
      <c r="AN1701" s="54"/>
      <c r="AO1701" s="54"/>
      <c r="AP1701" s="54"/>
      <c r="AQ1701" s="54"/>
      <c r="AR1701" s="54"/>
      <c r="AS1701" s="54"/>
      <c r="AT1701" s="54"/>
      <c r="AU1701" s="54"/>
      <c r="AV1701" s="54"/>
      <c r="AW1701" s="54"/>
      <c r="AX1701" s="54"/>
      <c r="AY1701" s="54"/>
      <c r="AZ1701" s="54"/>
      <c r="BA1701" s="54"/>
      <c r="BB1701" s="54"/>
      <c r="BC1701" s="54"/>
      <c r="BD1701" s="54"/>
      <c r="BE1701" s="54"/>
      <c r="BF1701" s="54"/>
      <c r="BG1701" s="54"/>
      <c r="BH1701" s="54"/>
      <c r="BI1701" s="54"/>
      <c r="BJ1701" s="54"/>
      <c r="BK1701" s="54"/>
      <c r="BL1701" s="54"/>
      <c r="BM1701" s="54"/>
      <c r="BN1701" s="54"/>
      <c r="BO1701" s="54"/>
      <c r="BP1701" s="54"/>
      <c r="BQ1701" s="54"/>
      <c r="BR1701" s="54"/>
      <c r="BS1701" s="54"/>
      <c r="BT1701" s="54"/>
      <c r="BU1701" s="54"/>
      <c r="BV1701" s="54"/>
      <c r="BW1701" s="54"/>
      <c r="BX1701" s="54"/>
      <c r="BY1701" s="54"/>
      <c r="BZ1701" s="54"/>
      <c r="CA1701" s="54"/>
      <c r="CB1701" s="54"/>
      <c r="CC1701" s="54"/>
      <c r="CD1701" s="54"/>
      <c r="CE1701" s="54"/>
      <c r="CF1701" s="54"/>
      <c r="CG1701" s="54"/>
      <c r="CH1701" s="54"/>
      <c r="CI1701" s="54"/>
      <c r="CJ1701" s="54"/>
      <c r="CK1701" s="54"/>
      <c r="CL1701" s="54"/>
      <c r="CM1701" s="54"/>
      <c r="CN1701" s="54"/>
      <c r="CO1701" s="54"/>
      <c r="CP1701" s="54"/>
      <c r="CQ1701" s="54"/>
      <c r="CR1701" s="54"/>
      <c r="CS1701" s="54"/>
      <c r="CT1701" s="54"/>
      <c r="CU1701" s="54"/>
      <c r="CV1701" s="54"/>
      <c r="CW1701" s="54"/>
      <c r="CX1701" s="54"/>
      <c r="CY1701" s="54"/>
      <c r="CZ1701" s="54"/>
      <c r="DA1701" s="54"/>
      <c r="DB1701" s="54"/>
      <c r="DC1701" s="54"/>
      <c r="DD1701" s="54"/>
      <c r="DE1701" s="54"/>
      <c r="DF1701" s="54"/>
      <c r="DG1701" s="54"/>
      <c r="DH1701" s="54"/>
      <c r="DI1701" s="54"/>
      <c r="DJ1701" s="54"/>
      <c r="DK1701" s="54"/>
      <c r="DL1701" s="54"/>
      <c r="DM1701" s="54"/>
      <c r="DN1701" s="54"/>
      <c r="DO1701" s="54"/>
      <c r="DP1701" s="54"/>
      <c r="DQ1701" s="54"/>
      <c r="DR1701" s="54"/>
      <c r="DS1701" s="54"/>
      <c r="DT1701" s="54"/>
      <c r="DU1701" s="54"/>
      <c r="DV1701" s="54"/>
      <c r="DW1701" s="54"/>
      <c r="DX1701" s="54"/>
      <c r="DY1701" s="54"/>
      <c r="DZ1701" s="54"/>
      <c r="EA1701" s="54"/>
      <c r="EB1701" s="54"/>
      <c r="EC1701" s="54"/>
      <c r="ED1701" s="54"/>
      <c r="EE1701" s="54"/>
      <c r="EF1701" s="54"/>
      <c r="EG1701" s="54"/>
      <c r="EH1701" s="54"/>
      <c r="EI1701" s="54"/>
      <c r="EJ1701" s="54"/>
      <c r="EK1701" s="54"/>
      <c r="EL1701" s="54"/>
      <c r="EM1701" s="54"/>
      <c r="EN1701" s="54"/>
      <c r="EO1701" s="54"/>
      <c r="EP1701" s="54"/>
      <c r="EQ1701" s="54"/>
      <c r="ER1701" s="54"/>
      <c r="ES1701" s="54"/>
      <c r="ET1701" s="54"/>
      <c r="EU1701" s="54"/>
      <c r="EV1701" s="54"/>
      <c r="EW1701" s="54"/>
      <c r="EX1701" s="54"/>
      <c r="EY1701" s="54"/>
      <c r="EZ1701" s="54"/>
      <c r="FA1701" s="54"/>
      <c r="FB1701" s="54"/>
      <c r="FC1701" s="54"/>
      <c r="FD1701" s="54"/>
      <c r="FE1701" s="54"/>
      <c r="FF1701" s="54"/>
      <c r="FG1701" s="54"/>
      <c r="FH1701" s="54"/>
      <c r="FI1701" s="54"/>
      <c r="FJ1701" s="54"/>
      <c r="FK1701" s="54"/>
      <c r="FL1701" s="54"/>
      <c r="FM1701" s="54"/>
      <c r="FN1701" s="54"/>
      <c r="FO1701" s="54"/>
      <c r="FP1701" s="54"/>
      <c r="FQ1701" s="54"/>
      <c r="FR1701" s="54"/>
      <c r="FS1701" s="54"/>
      <c r="FT1701" s="54"/>
      <c r="FU1701" s="54"/>
      <c r="FV1701" s="54"/>
      <c r="FW1701" s="54"/>
      <c r="FX1701" s="54"/>
      <c r="FY1701" s="54"/>
      <c r="FZ1701" s="54"/>
      <c r="GA1701" s="54"/>
      <c r="GB1701" s="54"/>
      <c r="GC1701" s="54"/>
      <c r="GD1701" s="54"/>
      <c r="GE1701" s="54"/>
      <c r="GF1701" s="54"/>
      <c r="GG1701" s="54"/>
      <c r="GH1701" s="54"/>
      <c r="GI1701" s="54"/>
      <c r="GJ1701" s="54"/>
      <c r="GK1701" s="54"/>
      <c r="GL1701" s="54"/>
      <c r="GM1701" s="54"/>
      <c r="GN1701" s="54"/>
      <c r="GO1701" s="54"/>
      <c r="GP1701" s="54"/>
      <c r="GQ1701" s="54"/>
      <c r="GR1701" s="54"/>
      <c r="GS1701" s="54"/>
      <c r="GT1701" s="54"/>
      <c r="GU1701" s="54"/>
      <c r="GV1701" s="54"/>
      <c r="GW1701" s="54"/>
      <c r="GX1701" s="54"/>
      <c r="GY1701" s="54"/>
      <c r="GZ1701" s="54"/>
      <c r="HA1701" s="54"/>
      <c r="HB1701" s="54"/>
      <c r="HC1701" s="54"/>
      <c r="HD1701" s="54"/>
      <c r="HE1701" s="54"/>
      <c r="HF1701" s="54"/>
      <c r="HG1701" s="54"/>
      <c r="HH1701" s="54"/>
      <c r="HI1701" s="54"/>
      <c r="HJ1701" s="54"/>
      <c r="HK1701" s="54"/>
      <c r="HL1701" s="54"/>
      <c r="HM1701" s="54"/>
      <c r="HN1701" s="54"/>
      <c r="HO1701" s="54"/>
      <c r="HP1701" s="54"/>
      <c r="HQ1701" s="54"/>
      <c r="HR1701" s="54"/>
      <c r="HS1701" s="54"/>
      <c r="HT1701" s="54"/>
      <c r="HU1701" s="54"/>
      <c r="HV1701" s="54"/>
      <c r="HW1701" s="54"/>
      <c r="HX1701" s="54"/>
      <c r="HY1701" s="54"/>
      <c r="HZ1701" s="54"/>
      <c r="IA1701" s="54"/>
      <c r="IB1701" s="54"/>
      <c r="IC1701" s="54"/>
      <c r="ID1701" s="54"/>
      <c r="IE1701" s="54"/>
      <c r="IF1701" s="54"/>
      <c r="IG1701" s="54"/>
      <c r="IH1701" s="54"/>
      <c r="II1701" s="54"/>
      <c r="IJ1701" s="54"/>
      <c r="IK1701" s="54"/>
      <c r="IL1701" s="54"/>
      <c r="IM1701" s="54"/>
      <c r="IN1701" s="54"/>
      <c r="IO1701" s="54"/>
      <c r="IP1701" s="54"/>
      <c r="IQ1701" s="54"/>
      <c r="IR1701" s="54"/>
      <c r="IS1701" s="54"/>
      <c r="IT1701" s="54"/>
      <c r="IU1701" s="54"/>
      <c r="IV1701" s="54"/>
      <c r="IW1701" s="54"/>
      <c r="IX1701" s="54"/>
      <c r="IY1701" s="54"/>
      <c r="IZ1701" s="54"/>
      <c r="JA1701" s="16"/>
      <c r="JB1701" s="16"/>
      <c r="JC1701" s="16"/>
      <c r="JD1701" s="16"/>
    </row>
    <row r="1702" spans="1:264" s="6" customFormat="1" x14ac:dyDescent="0.25">
      <c r="A1702" s="55">
        <v>1698</v>
      </c>
      <c r="B1702" s="56">
        <f>ESTUDIANTES!B1702</f>
        <v>0</v>
      </c>
      <c r="C1702" s="56">
        <f>ESTUDIANTES!C1702</f>
        <v>0</v>
      </c>
      <c r="D1702" s="97">
        <f>ESTUDIANTES!D1702</f>
        <v>0</v>
      </c>
      <c r="E1702" s="97"/>
      <c r="F1702" s="97"/>
      <c r="G1702" s="97"/>
      <c r="H1702" s="57">
        <f>ESTUDIANTES!H1702</f>
        <v>0</v>
      </c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  <c r="AL1702" s="54"/>
      <c r="AM1702" s="54"/>
      <c r="AN1702" s="54"/>
      <c r="AO1702" s="54"/>
      <c r="AP1702" s="54"/>
      <c r="AQ1702" s="54"/>
      <c r="AR1702" s="54"/>
      <c r="AS1702" s="54"/>
      <c r="AT1702" s="54"/>
      <c r="AU1702" s="54"/>
      <c r="AV1702" s="54"/>
      <c r="AW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4"/>
      <c r="BI1702" s="54"/>
      <c r="BJ1702" s="54"/>
      <c r="BK1702" s="54"/>
      <c r="BL1702" s="54"/>
      <c r="BM1702" s="54"/>
      <c r="BN1702" s="54"/>
      <c r="BO1702" s="54"/>
      <c r="BP1702" s="54"/>
      <c r="BQ1702" s="54"/>
      <c r="BR1702" s="54"/>
      <c r="BS1702" s="54"/>
      <c r="BT1702" s="54"/>
      <c r="BU1702" s="54"/>
      <c r="BV1702" s="54"/>
      <c r="BW1702" s="54"/>
      <c r="BX1702" s="54"/>
      <c r="BY1702" s="54"/>
      <c r="BZ1702" s="54"/>
      <c r="CA1702" s="54"/>
      <c r="CB1702" s="54"/>
      <c r="CC1702" s="54"/>
      <c r="CD1702" s="54"/>
      <c r="CE1702" s="54"/>
      <c r="CF1702" s="54"/>
      <c r="CG1702" s="54"/>
      <c r="CH1702" s="54"/>
      <c r="CI1702" s="54"/>
      <c r="CJ1702" s="54"/>
      <c r="CK1702" s="54"/>
      <c r="CL1702" s="54"/>
      <c r="CM1702" s="54"/>
      <c r="CN1702" s="54"/>
      <c r="CO1702" s="54"/>
      <c r="CP1702" s="54"/>
      <c r="CQ1702" s="54"/>
      <c r="CR1702" s="54"/>
      <c r="CS1702" s="54"/>
      <c r="CT1702" s="54"/>
      <c r="CU1702" s="54"/>
      <c r="CV1702" s="54"/>
      <c r="CW1702" s="54"/>
      <c r="CX1702" s="54"/>
      <c r="CY1702" s="54"/>
      <c r="CZ1702" s="54"/>
      <c r="DA1702" s="54"/>
      <c r="DB1702" s="54"/>
      <c r="DC1702" s="54"/>
      <c r="DD1702" s="54"/>
      <c r="DE1702" s="54"/>
      <c r="DF1702" s="54"/>
      <c r="DG1702" s="54"/>
      <c r="DH1702" s="54"/>
      <c r="DI1702" s="54"/>
      <c r="DJ1702" s="54"/>
      <c r="DK1702" s="54"/>
      <c r="DL1702" s="54"/>
      <c r="DM1702" s="54"/>
      <c r="DN1702" s="54"/>
      <c r="DO1702" s="54"/>
      <c r="DP1702" s="54"/>
      <c r="DQ1702" s="54"/>
      <c r="DR1702" s="54"/>
      <c r="DS1702" s="54"/>
      <c r="DT1702" s="54"/>
      <c r="DU1702" s="54"/>
      <c r="DV1702" s="54"/>
      <c r="DW1702" s="54"/>
      <c r="DX1702" s="54"/>
      <c r="DY1702" s="54"/>
      <c r="DZ1702" s="54"/>
      <c r="EA1702" s="54"/>
      <c r="EB1702" s="54"/>
      <c r="EC1702" s="54"/>
      <c r="ED1702" s="54"/>
      <c r="EE1702" s="54"/>
      <c r="EF1702" s="54"/>
      <c r="EG1702" s="54"/>
      <c r="EH1702" s="54"/>
      <c r="EI1702" s="54"/>
      <c r="EJ1702" s="54"/>
      <c r="EK1702" s="54"/>
      <c r="EL1702" s="54"/>
      <c r="EM1702" s="54"/>
      <c r="EN1702" s="54"/>
      <c r="EO1702" s="54"/>
      <c r="EP1702" s="54"/>
      <c r="EQ1702" s="54"/>
      <c r="ER1702" s="54"/>
      <c r="ES1702" s="54"/>
      <c r="ET1702" s="54"/>
      <c r="EU1702" s="54"/>
      <c r="EV1702" s="54"/>
      <c r="EW1702" s="54"/>
      <c r="EX1702" s="54"/>
      <c r="EY1702" s="54"/>
      <c r="EZ1702" s="54"/>
      <c r="FA1702" s="54"/>
      <c r="FB1702" s="54"/>
      <c r="FC1702" s="54"/>
      <c r="FD1702" s="54"/>
      <c r="FE1702" s="54"/>
      <c r="FF1702" s="54"/>
      <c r="FG1702" s="54"/>
      <c r="FH1702" s="54"/>
      <c r="FI1702" s="54"/>
      <c r="FJ1702" s="54"/>
      <c r="FK1702" s="54"/>
      <c r="FL1702" s="54"/>
      <c r="FM1702" s="54"/>
      <c r="FN1702" s="54"/>
      <c r="FO1702" s="54"/>
      <c r="FP1702" s="54"/>
      <c r="FQ1702" s="54"/>
      <c r="FR1702" s="54"/>
      <c r="FS1702" s="54"/>
      <c r="FT1702" s="54"/>
      <c r="FU1702" s="54"/>
      <c r="FV1702" s="54"/>
      <c r="FW1702" s="54"/>
      <c r="FX1702" s="54"/>
      <c r="FY1702" s="54"/>
      <c r="FZ1702" s="54"/>
      <c r="GA1702" s="54"/>
      <c r="GB1702" s="54"/>
      <c r="GC1702" s="54"/>
      <c r="GD1702" s="54"/>
      <c r="GE1702" s="54"/>
      <c r="GF1702" s="54"/>
      <c r="GG1702" s="54"/>
      <c r="GH1702" s="54"/>
      <c r="GI1702" s="54"/>
      <c r="GJ1702" s="54"/>
      <c r="GK1702" s="54"/>
      <c r="GL1702" s="54"/>
      <c r="GM1702" s="54"/>
      <c r="GN1702" s="54"/>
      <c r="GO1702" s="54"/>
      <c r="GP1702" s="54"/>
      <c r="GQ1702" s="54"/>
      <c r="GR1702" s="54"/>
      <c r="GS1702" s="54"/>
      <c r="GT1702" s="54"/>
      <c r="GU1702" s="54"/>
      <c r="GV1702" s="54"/>
      <c r="GW1702" s="54"/>
      <c r="GX1702" s="54"/>
      <c r="GY1702" s="54"/>
      <c r="GZ1702" s="54"/>
      <c r="HA1702" s="54"/>
      <c r="HB1702" s="54"/>
      <c r="HC1702" s="54"/>
      <c r="HD1702" s="54"/>
      <c r="HE1702" s="54"/>
      <c r="HF1702" s="54"/>
      <c r="HG1702" s="54"/>
      <c r="HH1702" s="54"/>
      <c r="HI1702" s="54"/>
      <c r="HJ1702" s="54"/>
      <c r="HK1702" s="54"/>
      <c r="HL1702" s="54"/>
      <c r="HM1702" s="54"/>
      <c r="HN1702" s="54"/>
      <c r="HO1702" s="54"/>
      <c r="HP1702" s="54"/>
      <c r="HQ1702" s="54"/>
      <c r="HR1702" s="54"/>
      <c r="HS1702" s="54"/>
      <c r="HT1702" s="54"/>
      <c r="HU1702" s="54"/>
      <c r="HV1702" s="54"/>
      <c r="HW1702" s="54"/>
      <c r="HX1702" s="54"/>
      <c r="HY1702" s="54"/>
      <c r="HZ1702" s="54"/>
      <c r="IA1702" s="54"/>
      <c r="IB1702" s="54"/>
      <c r="IC1702" s="54"/>
      <c r="ID1702" s="54"/>
      <c r="IE1702" s="54"/>
      <c r="IF1702" s="54"/>
      <c r="IG1702" s="54"/>
      <c r="IH1702" s="54"/>
      <c r="II1702" s="54"/>
      <c r="IJ1702" s="54"/>
      <c r="IK1702" s="54"/>
      <c r="IL1702" s="54"/>
      <c r="IM1702" s="54"/>
      <c r="IN1702" s="54"/>
      <c r="IO1702" s="54"/>
      <c r="IP1702" s="54"/>
      <c r="IQ1702" s="54"/>
      <c r="IR1702" s="54"/>
      <c r="IS1702" s="54"/>
      <c r="IT1702" s="54"/>
      <c r="IU1702" s="54"/>
      <c r="IV1702" s="54"/>
      <c r="IW1702" s="54"/>
      <c r="IX1702" s="54"/>
      <c r="IY1702" s="54"/>
      <c r="IZ1702" s="54"/>
      <c r="JA1702" s="16"/>
      <c r="JB1702" s="16"/>
      <c r="JC1702" s="16"/>
      <c r="JD1702" s="16"/>
    </row>
    <row r="1703" spans="1:264" s="6" customFormat="1" x14ac:dyDescent="0.25">
      <c r="A1703" s="55">
        <v>1699</v>
      </c>
      <c r="B1703" s="56">
        <f>ESTUDIANTES!B1703</f>
        <v>0</v>
      </c>
      <c r="C1703" s="56">
        <f>ESTUDIANTES!C1703</f>
        <v>0</v>
      </c>
      <c r="D1703" s="97">
        <f>ESTUDIANTES!D1703</f>
        <v>0</v>
      </c>
      <c r="E1703" s="97"/>
      <c r="F1703" s="97"/>
      <c r="G1703" s="97"/>
      <c r="H1703" s="57">
        <f>ESTUDIANTES!H1703</f>
        <v>0</v>
      </c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  <c r="T1703" s="54"/>
      <c r="U1703" s="54"/>
      <c r="V1703" s="54"/>
      <c r="W1703" s="54"/>
      <c r="X1703" s="54"/>
      <c r="Y1703" s="54"/>
      <c r="Z1703" s="54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  <c r="AL1703" s="54"/>
      <c r="AM1703" s="54"/>
      <c r="AN1703" s="54"/>
      <c r="AO1703" s="54"/>
      <c r="AP1703" s="54"/>
      <c r="AQ1703" s="54"/>
      <c r="AR1703" s="54"/>
      <c r="AS1703" s="54"/>
      <c r="AT1703" s="54"/>
      <c r="AU1703" s="54"/>
      <c r="AV1703" s="54"/>
      <c r="AW1703" s="54"/>
      <c r="AX1703" s="54"/>
      <c r="AY1703" s="54"/>
      <c r="AZ1703" s="54"/>
      <c r="BA1703" s="54"/>
      <c r="BB1703" s="54"/>
      <c r="BC1703" s="54"/>
      <c r="BD1703" s="54"/>
      <c r="BE1703" s="54"/>
      <c r="BF1703" s="54"/>
      <c r="BG1703" s="54"/>
      <c r="BH1703" s="54"/>
      <c r="BI1703" s="54"/>
      <c r="BJ1703" s="54"/>
      <c r="BK1703" s="54"/>
      <c r="BL1703" s="54"/>
      <c r="BM1703" s="54"/>
      <c r="BN1703" s="54"/>
      <c r="BO1703" s="54"/>
      <c r="BP1703" s="54"/>
      <c r="BQ1703" s="54"/>
      <c r="BR1703" s="54"/>
      <c r="BS1703" s="54"/>
      <c r="BT1703" s="54"/>
      <c r="BU1703" s="54"/>
      <c r="BV1703" s="54"/>
      <c r="BW1703" s="54"/>
      <c r="BX1703" s="54"/>
      <c r="BY1703" s="54"/>
      <c r="BZ1703" s="54"/>
      <c r="CA1703" s="54"/>
      <c r="CB1703" s="54"/>
      <c r="CC1703" s="54"/>
      <c r="CD1703" s="54"/>
      <c r="CE1703" s="54"/>
      <c r="CF1703" s="54"/>
      <c r="CG1703" s="54"/>
      <c r="CH1703" s="54"/>
      <c r="CI1703" s="54"/>
      <c r="CJ1703" s="54"/>
      <c r="CK1703" s="54"/>
      <c r="CL1703" s="54"/>
      <c r="CM1703" s="54"/>
      <c r="CN1703" s="54"/>
      <c r="CO1703" s="54"/>
      <c r="CP1703" s="54"/>
      <c r="CQ1703" s="54"/>
      <c r="CR1703" s="54"/>
      <c r="CS1703" s="54"/>
      <c r="CT1703" s="54"/>
      <c r="CU1703" s="54"/>
      <c r="CV1703" s="54"/>
      <c r="CW1703" s="54"/>
      <c r="CX1703" s="54"/>
      <c r="CY1703" s="54"/>
      <c r="CZ1703" s="54"/>
      <c r="DA1703" s="54"/>
      <c r="DB1703" s="54"/>
      <c r="DC1703" s="54"/>
      <c r="DD1703" s="54"/>
      <c r="DE1703" s="54"/>
      <c r="DF1703" s="54"/>
      <c r="DG1703" s="54"/>
      <c r="DH1703" s="54"/>
      <c r="DI1703" s="54"/>
      <c r="DJ1703" s="54"/>
      <c r="DK1703" s="54"/>
      <c r="DL1703" s="54"/>
      <c r="DM1703" s="54"/>
      <c r="DN1703" s="54"/>
      <c r="DO1703" s="54"/>
      <c r="DP1703" s="54"/>
      <c r="DQ1703" s="54"/>
      <c r="DR1703" s="54"/>
      <c r="DS1703" s="54"/>
      <c r="DT1703" s="54"/>
      <c r="DU1703" s="54"/>
      <c r="DV1703" s="54"/>
      <c r="DW1703" s="54"/>
      <c r="DX1703" s="54"/>
      <c r="DY1703" s="54"/>
      <c r="DZ1703" s="54"/>
      <c r="EA1703" s="54"/>
      <c r="EB1703" s="54"/>
      <c r="EC1703" s="54"/>
      <c r="ED1703" s="54"/>
      <c r="EE1703" s="54"/>
      <c r="EF1703" s="54"/>
      <c r="EG1703" s="54"/>
      <c r="EH1703" s="54"/>
      <c r="EI1703" s="54"/>
      <c r="EJ1703" s="54"/>
      <c r="EK1703" s="54"/>
      <c r="EL1703" s="54"/>
      <c r="EM1703" s="54"/>
      <c r="EN1703" s="54"/>
      <c r="EO1703" s="54"/>
      <c r="EP1703" s="54"/>
      <c r="EQ1703" s="54"/>
      <c r="ER1703" s="54"/>
      <c r="ES1703" s="54"/>
      <c r="ET1703" s="54"/>
      <c r="EU1703" s="54"/>
      <c r="EV1703" s="54"/>
      <c r="EW1703" s="54"/>
      <c r="EX1703" s="54"/>
      <c r="EY1703" s="54"/>
      <c r="EZ1703" s="54"/>
      <c r="FA1703" s="54"/>
      <c r="FB1703" s="54"/>
      <c r="FC1703" s="54"/>
      <c r="FD1703" s="54"/>
      <c r="FE1703" s="54"/>
      <c r="FF1703" s="54"/>
      <c r="FG1703" s="54"/>
      <c r="FH1703" s="54"/>
      <c r="FI1703" s="54"/>
      <c r="FJ1703" s="54"/>
      <c r="FK1703" s="54"/>
      <c r="FL1703" s="54"/>
      <c r="FM1703" s="54"/>
      <c r="FN1703" s="54"/>
      <c r="FO1703" s="54"/>
      <c r="FP1703" s="54"/>
      <c r="FQ1703" s="54"/>
      <c r="FR1703" s="54"/>
      <c r="FS1703" s="54"/>
      <c r="FT1703" s="54"/>
      <c r="FU1703" s="54"/>
      <c r="FV1703" s="54"/>
      <c r="FW1703" s="54"/>
      <c r="FX1703" s="54"/>
      <c r="FY1703" s="54"/>
      <c r="FZ1703" s="54"/>
      <c r="GA1703" s="54"/>
      <c r="GB1703" s="54"/>
      <c r="GC1703" s="54"/>
      <c r="GD1703" s="54"/>
      <c r="GE1703" s="54"/>
      <c r="GF1703" s="54"/>
      <c r="GG1703" s="54"/>
      <c r="GH1703" s="54"/>
      <c r="GI1703" s="54"/>
      <c r="GJ1703" s="54"/>
      <c r="GK1703" s="54"/>
      <c r="GL1703" s="54"/>
      <c r="GM1703" s="54"/>
      <c r="GN1703" s="54"/>
      <c r="GO1703" s="54"/>
      <c r="GP1703" s="54"/>
      <c r="GQ1703" s="54"/>
      <c r="GR1703" s="54"/>
      <c r="GS1703" s="54"/>
      <c r="GT1703" s="54"/>
      <c r="GU1703" s="54"/>
      <c r="GV1703" s="54"/>
      <c r="GW1703" s="54"/>
      <c r="GX1703" s="54"/>
      <c r="GY1703" s="54"/>
      <c r="GZ1703" s="54"/>
      <c r="HA1703" s="54"/>
      <c r="HB1703" s="54"/>
      <c r="HC1703" s="54"/>
      <c r="HD1703" s="54"/>
      <c r="HE1703" s="54"/>
      <c r="HF1703" s="54"/>
      <c r="HG1703" s="54"/>
      <c r="HH1703" s="54"/>
      <c r="HI1703" s="54"/>
      <c r="HJ1703" s="54"/>
      <c r="HK1703" s="54"/>
      <c r="HL1703" s="54"/>
      <c r="HM1703" s="54"/>
      <c r="HN1703" s="54"/>
      <c r="HO1703" s="54"/>
      <c r="HP1703" s="54"/>
      <c r="HQ1703" s="54"/>
      <c r="HR1703" s="54"/>
      <c r="HS1703" s="54"/>
      <c r="HT1703" s="54"/>
      <c r="HU1703" s="54"/>
      <c r="HV1703" s="54"/>
      <c r="HW1703" s="54"/>
      <c r="HX1703" s="54"/>
      <c r="HY1703" s="54"/>
      <c r="HZ1703" s="54"/>
      <c r="IA1703" s="54"/>
      <c r="IB1703" s="54"/>
      <c r="IC1703" s="54"/>
      <c r="ID1703" s="54"/>
      <c r="IE1703" s="54"/>
      <c r="IF1703" s="54"/>
      <c r="IG1703" s="54"/>
      <c r="IH1703" s="54"/>
      <c r="II1703" s="54"/>
      <c r="IJ1703" s="54"/>
      <c r="IK1703" s="54"/>
      <c r="IL1703" s="54"/>
      <c r="IM1703" s="54"/>
      <c r="IN1703" s="54"/>
      <c r="IO1703" s="54"/>
      <c r="IP1703" s="54"/>
      <c r="IQ1703" s="54"/>
      <c r="IR1703" s="54"/>
      <c r="IS1703" s="54"/>
      <c r="IT1703" s="54"/>
      <c r="IU1703" s="54"/>
      <c r="IV1703" s="54"/>
      <c r="IW1703" s="54"/>
      <c r="IX1703" s="54"/>
      <c r="IY1703" s="54"/>
      <c r="IZ1703" s="54"/>
      <c r="JA1703" s="16"/>
      <c r="JB1703" s="16"/>
      <c r="JC1703" s="16"/>
      <c r="JD1703" s="16"/>
    </row>
    <row r="1704" spans="1:264" s="6" customFormat="1" x14ac:dyDescent="0.25">
      <c r="A1704" s="55">
        <v>1700</v>
      </c>
      <c r="B1704" s="56">
        <f>ESTUDIANTES!B1704</f>
        <v>0</v>
      </c>
      <c r="C1704" s="56">
        <f>ESTUDIANTES!C1704</f>
        <v>0</v>
      </c>
      <c r="D1704" s="97">
        <f>ESTUDIANTES!D1704</f>
        <v>0</v>
      </c>
      <c r="E1704" s="97"/>
      <c r="F1704" s="97"/>
      <c r="G1704" s="97"/>
      <c r="H1704" s="57">
        <f>ESTUDIANTES!H1704</f>
        <v>0</v>
      </c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  <c r="T1704" s="54"/>
      <c r="U1704" s="54"/>
      <c r="V1704" s="54"/>
      <c r="W1704" s="54"/>
      <c r="X1704" s="54"/>
      <c r="Y1704" s="54"/>
      <c r="Z1704" s="54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  <c r="AL1704" s="54"/>
      <c r="AM1704" s="54"/>
      <c r="AN1704" s="54"/>
      <c r="AO1704" s="54"/>
      <c r="AP1704" s="54"/>
      <c r="AQ1704" s="54"/>
      <c r="AR1704" s="54"/>
      <c r="AS1704" s="54"/>
      <c r="AT1704" s="54"/>
      <c r="AU1704" s="54"/>
      <c r="AV1704" s="54"/>
      <c r="AW1704" s="54"/>
      <c r="AX1704" s="54"/>
      <c r="AY1704" s="54"/>
      <c r="AZ1704" s="54"/>
      <c r="BA1704" s="54"/>
      <c r="BB1704" s="54"/>
      <c r="BC1704" s="54"/>
      <c r="BD1704" s="54"/>
      <c r="BE1704" s="54"/>
      <c r="BF1704" s="54"/>
      <c r="BG1704" s="54"/>
      <c r="BH1704" s="54"/>
      <c r="BI1704" s="54"/>
      <c r="BJ1704" s="54"/>
      <c r="BK1704" s="54"/>
      <c r="BL1704" s="54"/>
      <c r="BM1704" s="54"/>
      <c r="BN1704" s="54"/>
      <c r="BO1704" s="54"/>
      <c r="BP1704" s="54"/>
      <c r="BQ1704" s="54"/>
      <c r="BR1704" s="54"/>
      <c r="BS1704" s="54"/>
      <c r="BT1704" s="54"/>
      <c r="BU1704" s="54"/>
      <c r="BV1704" s="54"/>
      <c r="BW1704" s="54"/>
      <c r="BX1704" s="54"/>
      <c r="BY1704" s="54"/>
      <c r="BZ1704" s="54"/>
      <c r="CA1704" s="54"/>
      <c r="CB1704" s="54"/>
      <c r="CC1704" s="54"/>
      <c r="CD1704" s="54"/>
      <c r="CE1704" s="54"/>
      <c r="CF1704" s="54"/>
      <c r="CG1704" s="54"/>
      <c r="CH1704" s="54"/>
      <c r="CI1704" s="54"/>
      <c r="CJ1704" s="54"/>
      <c r="CK1704" s="54"/>
      <c r="CL1704" s="54"/>
      <c r="CM1704" s="54"/>
      <c r="CN1704" s="54"/>
      <c r="CO1704" s="54"/>
      <c r="CP1704" s="54"/>
      <c r="CQ1704" s="54"/>
      <c r="CR1704" s="54"/>
      <c r="CS1704" s="54"/>
      <c r="CT1704" s="54"/>
      <c r="CU1704" s="54"/>
      <c r="CV1704" s="54"/>
      <c r="CW1704" s="54"/>
      <c r="CX1704" s="54"/>
      <c r="CY1704" s="54"/>
      <c r="CZ1704" s="54"/>
      <c r="DA1704" s="54"/>
      <c r="DB1704" s="54"/>
      <c r="DC1704" s="54"/>
      <c r="DD1704" s="54"/>
      <c r="DE1704" s="54"/>
      <c r="DF1704" s="54"/>
      <c r="DG1704" s="54"/>
      <c r="DH1704" s="54"/>
      <c r="DI1704" s="54"/>
      <c r="DJ1704" s="54"/>
      <c r="DK1704" s="54"/>
      <c r="DL1704" s="54"/>
      <c r="DM1704" s="54"/>
      <c r="DN1704" s="54"/>
      <c r="DO1704" s="54"/>
      <c r="DP1704" s="54"/>
      <c r="DQ1704" s="54"/>
      <c r="DR1704" s="54"/>
      <c r="DS1704" s="54"/>
      <c r="DT1704" s="54"/>
      <c r="DU1704" s="54"/>
      <c r="DV1704" s="54"/>
      <c r="DW1704" s="54"/>
      <c r="DX1704" s="54"/>
      <c r="DY1704" s="54"/>
      <c r="DZ1704" s="54"/>
      <c r="EA1704" s="54"/>
      <c r="EB1704" s="54"/>
      <c r="EC1704" s="54"/>
      <c r="ED1704" s="54"/>
      <c r="EE1704" s="54"/>
      <c r="EF1704" s="54"/>
      <c r="EG1704" s="54"/>
      <c r="EH1704" s="54"/>
      <c r="EI1704" s="54"/>
      <c r="EJ1704" s="54"/>
      <c r="EK1704" s="54"/>
      <c r="EL1704" s="54"/>
      <c r="EM1704" s="54"/>
      <c r="EN1704" s="54"/>
      <c r="EO1704" s="54"/>
      <c r="EP1704" s="54"/>
      <c r="EQ1704" s="54"/>
      <c r="ER1704" s="54"/>
      <c r="ES1704" s="54"/>
      <c r="ET1704" s="54"/>
      <c r="EU1704" s="54"/>
      <c r="EV1704" s="54"/>
      <c r="EW1704" s="54"/>
      <c r="EX1704" s="54"/>
      <c r="EY1704" s="54"/>
      <c r="EZ1704" s="54"/>
      <c r="FA1704" s="54"/>
      <c r="FB1704" s="54"/>
      <c r="FC1704" s="54"/>
      <c r="FD1704" s="54"/>
      <c r="FE1704" s="54"/>
      <c r="FF1704" s="54"/>
      <c r="FG1704" s="54"/>
      <c r="FH1704" s="54"/>
      <c r="FI1704" s="54"/>
      <c r="FJ1704" s="54"/>
      <c r="FK1704" s="54"/>
      <c r="FL1704" s="54"/>
      <c r="FM1704" s="54"/>
      <c r="FN1704" s="54"/>
      <c r="FO1704" s="54"/>
      <c r="FP1704" s="54"/>
      <c r="FQ1704" s="54"/>
      <c r="FR1704" s="54"/>
      <c r="FS1704" s="54"/>
      <c r="FT1704" s="54"/>
      <c r="FU1704" s="54"/>
      <c r="FV1704" s="54"/>
      <c r="FW1704" s="54"/>
      <c r="FX1704" s="54"/>
      <c r="FY1704" s="54"/>
      <c r="FZ1704" s="54"/>
      <c r="GA1704" s="54"/>
      <c r="GB1704" s="54"/>
      <c r="GC1704" s="54"/>
      <c r="GD1704" s="54"/>
      <c r="GE1704" s="54"/>
      <c r="GF1704" s="54"/>
      <c r="GG1704" s="54"/>
      <c r="GH1704" s="54"/>
      <c r="GI1704" s="54"/>
      <c r="GJ1704" s="54"/>
      <c r="GK1704" s="54"/>
      <c r="GL1704" s="54"/>
      <c r="GM1704" s="54"/>
      <c r="GN1704" s="54"/>
      <c r="GO1704" s="54"/>
      <c r="GP1704" s="54"/>
      <c r="GQ1704" s="54"/>
      <c r="GR1704" s="54"/>
      <c r="GS1704" s="54"/>
      <c r="GT1704" s="54"/>
      <c r="GU1704" s="54"/>
      <c r="GV1704" s="54"/>
      <c r="GW1704" s="54"/>
      <c r="GX1704" s="54"/>
      <c r="GY1704" s="54"/>
      <c r="GZ1704" s="54"/>
      <c r="HA1704" s="54"/>
      <c r="HB1704" s="54"/>
      <c r="HC1704" s="54"/>
      <c r="HD1704" s="54"/>
      <c r="HE1704" s="54"/>
      <c r="HF1704" s="54"/>
      <c r="HG1704" s="54"/>
      <c r="HH1704" s="54"/>
      <c r="HI1704" s="54"/>
      <c r="HJ1704" s="54"/>
      <c r="HK1704" s="54"/>
      <c r="HL1704" s="54"/>
      <c r="HM1704" s="54"/>
      <c r="HN1704" s="54"/>
      <c r="HO1704" s="54"/>
      <c r="HP1704" s="54"/>
      <c r="HQ1704" s="54"/>
      <c r="HR1704" s="54"/>
      <c r="HS1704" s="54"/>
      <c r="HT1704" s="54"/>
      <c r="HU1704" s="54"/>
      <c r="HV1704" s="54"/>
      <c r="HW1704" s="54"/>
      <c r="HX1704" s="54"/>
      <c r="HY1704" s="54"/>
      <c r="HZ1704" s="54"/>
      <c r="IA1704" s="54"/>
      <c r="IB1704" s="54"/>
      <c r="IC1704" s="54"/>
      <c r="ID1704" s="54"/>
      <c r="IE1704" s="54"/>
      <c r="IF1704" s="54"/>
      <c r="IG1704" s="54"/>
      <c r="IH1704" s="54"/>
      <c r="II1704" s="54"/>
      <c r="IJ1704" s="54"/>
      <c r="IK1704" s="54"/>
      <c r="IL1704" s="54"/>
      <c r="IM1704" s="54"/>
      <c r="IN1704" s="54"/>
      <c r="IO1704" s="54"/>
      <c r="IP1704" s="54"/>
      <c r="IQ1704" s="54"/>
      <c r="IR1704" s="54"/>
      <c r="IS1704" s="54"/>
      <c r="IT1704" s="54"/>
      <c r="IU1704" s="54"/>
      <c r="IV1704" s="54"/>
      <c r="IW1704" s="54"/>
      <c r="IX1704" s="54"/>
      <c r="IY1704" s="54"/>
      <c r="IZ1704" s="54"/>
      <c r="JA1704" s="16"/>
      <c r="JB1704" s="16"/>
      <c r="JC1704" s="16"/>
      <c r="JD1704" s="16"/>
    </row>
    <row r="1705" spans="1:264" s="6" customFormat="1" x14ac:dyDescent="0.25">
      <c r="A1705" s="55">
        <v>1701</v>
      </c>
      <c r="B1705" s="56">
        <f>ESTUDIANTES!B1705</f>
        <v>0</v>
      </c>
      <c r="C1705" s="56">
        <f>ESTUDIANTES!C1705</f>
        <v>0</v>
      </c>
      <c r="D1705" s="97">
        <f>ESTUDIANTES!D1705</f>
        <v>0</v>
      </c>
      <c r="E1705" s="97"/>
      <c r="F1705" s="97"/>
      <c r="G1705" s="97"/>
      <c r="H1705" s="57">
        <f>ESTUDIANTES!H1705</f>
        <v>0</v>
      </c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  <c r="U1705" s="54"/>
      <c r="V1705" s="54"/>
      <c r="W1705" s="54"/>
      <c r="X1705" s="54"/>
      <c r="Y1705" s="54"/>
      <c r="Z1705" s="54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  <c r="AL1705" s="54"/>
      <c r="AM1705" s="54"/>
      <c r="AN1705" s="54"/>
      <c r="AO1705" s="54"/>
      <c r="AP1705" s="54"/>
      <c r="AQ1705" s="54"/>
      <c r="AR1705" s="54"/>
      <c r="AS1705" s="54"/>
      <c r="AT1705" s="54"/>
      <c r="AU1705" s="54"/>
      <c r="AV1705" s="54"/>
      <c r="AW1705" s="54"/>
      <c r="AX1705" s="54"/>
      <c r="AY1705" s="54"/>
      <c r="AZ1705" s="54"/>
      <c r="BA1705" s="54"/>
      <c r="BB1705" s="54"/>
      <c r="BC1705" s="54"/>
      <c r="BD1705" s="54"/>
      <c r="BE1705" s="54"/>
      <c r="BF1705" s="54"/>
      <c r="BG1705" s="54"/>
      <c r="BH1705" s="54"/>
      <c r="BI1705" s="54"/>
      <c r="BJ1705" s="54"/>
      <c r="BK1705" s="54"/>
      <c r="BL1705" s="54"/>
      <c r="BM1705" s="54"/>
      <c r="BN1705" s="54"/>
      <c r="BO1705" s="54"/>
      <c r="BP1705" s="54"/>
      <c r="BQ1705" s="54"/>
      <c r="BR1705" s="54"/>
      <c r="BS1705" s="54"/>
      <c r="BT1705" s="54"/>
      <c r="BU1705" s="54"/>
      <c r="BV1705" s="54"/>
      <c r="BW1705" s="54"/>
      <c r="BX1705" s="54"/>
      <c r="BY1705" s="54"/>
      <c r="BZ1705" s="54"/>
      <c r="CA1705" s="54"/>
      <c r="CB1705" s="54"/>
      <c r="CC1705" s="54"/>
      <c r="CD1705" s="54"/>
      <c r="CE1705" s="54"/>
      <c r="CF1705" s="54"/>
      <c r="CG1705" s="54"/>
      <c r="CH1705" s="54"/>
      <c r="CI1705" s="54"/>
      <c r="CJ1705" s="54"/>
      <c r="CK1705" s="54"/>
      <c r="CL1705" s="54"/>
      <c r="CM1705" s="54"/>
      <c r="CN1705" s="54"/>
      <c r="CO1705" s="54"/>
      <c r="CP1705" s="54"/>
      <c r="CQ1705" s="54"/>
      <c r="CR1705" s="54"/>
      <c r="CS1705" s="54"/>
      <c r="CT1705" s="54"/>
      <c r="CU1705" s="54"/>
      <c r="CV1705" s="54"/>
      <c r="CW1705" s="54"/>
      <c r="CX1705" s="54"/>
      <c r="CY1705" s="54"/>
      <c r="CZ1705" s="54"/>
      <c r="DA1705" s="54"/>
      <c r="DB1705" s="54"/>
      <c r="DC1705" s="54"/>
      <c r="DD1705" s="54"/>
      <c r="DE1705" s="54"/>
      <c r="DF1705" s="54"/>
      <c r="DG1705" s="54"/>
      <c r="DH1705" s="54"/>
      <c r="DI1705" s="54"/>
      <c r="DJ1705" s="54"/>
      <c r="DK1705" s="54"/>
      <c r="DL1705" s="54"/>
      <c r="DM1705" s="54"/>
      <c r="DN1705" s="54"/>
      <c r="DO1705" s="54"/>
      <c r="DP1705" s="54"/>
      <c r="DQ1705" s="54"/>
      <c r="DR1705" s="54"/>
      <c r="DS1705" s="54"/>
      <c r="DT1705" s="54"/>
      <c r="DU1705" s="54"/>
      <c r="DV1705" s="54"/>
      <c r="DW1705" s="54"/>
      <c r="DX1705" s="54"/>
      <c r="DY1705" s="54"/>
      <c r="DZ1705" s="54"/>
      <c r="EA1705" s="54"/>
      <c r="EB1705" s="54"/>
      <c r="EC1705" s="54"/>
      <c r="ED1705" s="54"/>
      <c r="EE1705" s="54"/>
      <c r="EF1705" s="54"/>
      <c r="EG1705" s="54"/>
      <c r="EH1705" s="54"/>
      <c r="EI1705" s="54"/>
      <c r="EJ1705" s="54"/>
      <c r="EK1705" s="54"/>
      <c r="EL1705" s="54"/>
      <c r="EM1705" s="54"/>
      <c r="EN1705" s="54"/>
      <c r="EO1705" s="54"/>
      <c r="EP1705" s="54"/>
      <c r="EQ1705" s="54"/>
      <c r="ER1705" s="54"/>
      <c r="ES1705" s="54"/>
      <c r="ET1705" s="54"/>
      <c r="EU1705" s="54"/>
      <c r="EV1705" s="54"/>
      <c r="EW1705" s="54"/>
      <c r="EX1705" s="54"/>
      <c r="EY1705" s="54"/>
      <c r="EZ1705" s="54"/>
      <c r="FA1705" s="54"/>
      <c r="FB1705" s="54"/>
      <c r="FC1705" s="54"/>
      <c r="FD1705" s="54"/>
      <c r="FE1705" s="54"/>
      <c r="FF1705" s="54"/>
      <c r="FG1705" s="54"/>
      <c r="FH1705" s="54"/>
      <c r="FI1705" s="54"/>
      <c r="FJ1705" s="54"/>
      <c r="FK1705" s="54"/>
      <c r="FL1705" s="54"/>
      <c r="FM1705" s="54"/>
      <c r="FN1705" s="54"/>
      <c r="FO1705" s="54"/>
      <c r="FP1705" s="54"/>
      <c r="FQ1705" s="54"/>
      <c r="FR1705" s="54"/>
      <c r="FS1705" s="54"/>
      <c r="FT1705" s="54"/>
      <c r="FU1705" s="54"/>
      <c r="FV1705" s="54"/>
      <c r="FW1705" s="54"/>
      <c r="FX1705" s="54"/>
      <c r="FY1705" s="54"/>
      <c r="FZ1705" s="54"/>
      <c r="GA1705" s="54"/>
      <c r="GB1705" s="54"/>
      <c r="GC1705" s="54"/>
      <c r="GD1705" s="54"/>
      <c r="GE1705" s="54"/>
      <c r="GF1705" s="54"/>
      <c r="GG1705" s="54"/>
      <c r="GH1705" s="54"/>
      <c r="GI1705" s="54"/>
      <c r="GJ1705" s="54"/>
      <c r="GK1705" s="54"/>
      <c r="GL1705" s="54"/>
      <c r="GM1705" s="54"/>
      <c r="GN1705" s="54"/>
      <c r="GO1705" s="54"/>
      <c r="GP1705" s="54"/>
      <c r="GQ1705" s="54"/>
      <c r="GR1705" s="54"/>
      <c r="GS1705" s="54"/>
      <c r="GT1705" s="54"/>
      <c r="GU1705" s="54"/>
      <c r="GV1705" s="54"/>
      <c r="GW1705" s="54"/>
      <c r="GX1705" s="54"/>
      <c r="GY1705" s="54"/>
      <c r="GZ1705" s="54"/>
      <c r="HA1705" s="54"/>
      <c r="HB1705" s="54"/>
      <c r="HC1705" s="54"/>
      <c r="HD1705" s="54"/>
      <c r="HE1705" s="54"/>
      <c r="HF1705" s="54"/>
      <c r="HG1705" s="54"/>
      <c r="HH1705" s="54"/>
      <c r="HI1705" s="54"/>
      <c r="HJ1705" s="54"/>
      <c r="HK1705" s="54"/>
      <c r="HL1705" s="54"/>
      <c r="HM1705" s="54"/>
      <c r="HN1705" s="54"/>
      <c r="HO1705" s="54"/>
      <c r="HP1705" s="54"/>
      <c r="HQ1705" s="54"/>
      <c r="HR1705" s="54"/>
      <c r="HS1705" s="54"/>
      <c r="HT1705" s="54"/>
      <c r="HU1705" s="54"/>
      <c r="HV1705" s="54"/>
      <c r="HW1705" s="54"/>
      <c r="HX1705" s="54"/>
      <c r="HY1705" s="54"/>
      <c r="HZ1705" s="54"/>
      <c r="IA1705" s="54"/>
      <c r="IB1705" s="54"/>
      <c r="IC1705" s="54"/>
      <c r="ID1705" s="54"/>
      <c r="IE1705" s="54"/>
      <c r="IF1705" s="54"/>
      <c r="IG1705" s="54"/>
      <c r="IH1705" s="54"/>
      <c r="II1705" s="54"/>
      <c r="IJ1705" s="54"/>
      <c r="IK1705" s="54"/>
      <c r="IL1705" s="54"/>
      <c r="IM1705" s="54"/>
      <c r="IN1705" s="54"/>
      <c r="IO1705" s="54"/>
      <c r="IP1705" s="54"/>
      <c r="IQ1705" s="54"/>
      <c r="IR1705" s="54"/>
      <c r="IS1705" s="54"/>
      <c r="IT1705" s="54"/>
      <c r="IU1705" s="54"/>
      <c r="IV1705" s="54"/>
      <c r="IW1705" s="54"/>
      <c r="IX1705" s="54"/>
      <c r="IY1705" s="54"/>
      <c r="IZ1705" s="54"/>
      <c r="JA1705" s="16"/>
      <c r="JB1705" s="16"/>
      <c r="JC1705" s="16"/>
      <c r="JD1705" s="16"/>
    </row>
    <row r="1706" spans="1:264" s="6" customFormat="1" x14ac:dyDescent="0.25">
      <c r="A1706" s="55">
        <v>1702</v>
      </c>
      <c r="B1706" s="56">
        <f>ESTUDIANTES!B1706</f>
        <v>0</v>
      </c>
      <c r="C1706" s="56">
        <f>ESTUDIANTES!C1706</f>
        <v>0</v>
      </c>
      <c r="D1706" s="97">
        <f>ESTUDIANTES!D1706</f>
        <v>0</v>
      </c>
      <c r="E1706" s="97"/>
      <c r="F1706" s="97"/>
      <c r="G1706" s="97"/>
      <c r="H1706" s="57">
        <f>ESTUDIANTES!H1706</f>
        <v>0</v>
      </c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  <c r="U1706" s="54"/>
      <c r="V1706" s="54"/>
      <c r="W1706" s="54"/>
      <c r="X1706" s="54"/>
      <c r="Y1706" s="54"/>
      <c r="Z1706" s="54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  <c r="AL1706" s="54"/>
      <c r="AM1706" s="54"/>
      <c r="AN1706" s="54"/>
      <c r="AO1706" s="54"/>
      <c r="AP1706" s="54"/>
      <c r="AQ1706" s="54"/>
      <c r="AR1706" s="54"/>
      <c r="AS1706" s="54"/>
      <c r="AT1706" s="54"/>
      <c r="AU1706" s="54"/>
      <c r="AV1706" s="54"/>
      <c r="AW1706" s="54"/>
      <c r="AX1706" s="54"/>
      <c r="AY1706" s="54"/>
      <c r="AZ1706" s="54"/>
      <c r="BA1706" s="54"/>
      <c r="BB1706" s="54"/>
      <c r="BC1706" s="54"/>
      <c r="BD1706" s="54"/>
      <c r="BE1706" s="54"/>
      <c r="BF1706" s="54"/>
      <c r="BG1706" s="54"/>
      <c r="BH1706" s="54"/>
      <c r="BI1706" s="54"/>
      <c r="BJ1706" s="54"/>
      <c r="BK1706" s="54"/>
      <c r="BL1706" s="54"/>
      <c r="BM1706" s="54"/>
      <c r="BN1706" s="54"/>
      <c r="BO1706" s="54"/>
      <c r="BP1706" s="54"/>
      <c r="BQ1706" s="54"/>
      <c r="BR1706" s="54"/>
      <c r="BS1706" s="54"/>
      <c r="BT1706" s="54"/>
      <c r="BU1706" s="54"/>
      <c r="BV1706" s="54"/>
      <c r="BW1706" s="54"/>
      <c r="BX1706" s="54"/>
      <c r="BY1706" s="54"/>
      <c r="BZ1706" s="54"/>
      <c r="CA1706" s="54"/>
      <c r="CB1706" s="54"/>
      <c r="CC1706" s="54"/>
      <c r="CD1706" s="54"/>
      <c r="CE1706" s="54"/>
      <c r="CF1706" s="54"/>
      <c r="CG1706" s="54"/>
      <c r="CH1706" s="54"/>
      <c r="CI1706" s="54"/>
      <c r="CJ1706" s="54"/>
      <c r="CK1706" s="54"/>
      <c r="CL1706" s="54"/>
      <c r="CM1706" s="54"/>
      <c r="CN1706" s="54"/>
      <c r="CO1706" s="54"/>
      <c r="CP1706" s="54"/>
      <c r="CQ1706" s="54"/>
      <c r="CR1706" s="54"/>
      <c r="CS1706" s="54"/>
      <c r="CT1706" s="54"/>
      <c r="CU1706" s="54"/>
      <c r="CV1706" s="54"/>
      <c r="CW1706" s="54"/>
      <c r="CX1706" s="54"/>
      <c r="CY1706" s="54"/>
      <c r="CZ1706" s="54"/>
      <c r="DA1706" s="54"/>
      <c r="DB1706" s="54"/>
      <c r="DC1706" s="54"/>
      <c r="DD1706" s="54"/>
      <c r="DE1706" s="54"/>
      <c r="DF1706" s="54"/>
      <c r="DG1706" s="54"/>
      <c r="DH1706" s="54"/>
      <c r="DI1706" s="54"/>
      <c r="DJ1706" s="54"/>
      <c r="DK1706" s="54"/>
      <c r="DL1706" s="54"/>
      <c r="DM1706" s="54"/>
      <c r="DN1706" s="54"/>
      <c r="DO1706" s="54"/>
      <c r="DP1706" s="54"/>
      <c r="DQ1706" s="54"/>
      <c r="DR1706" s="54"/>
      <c r="DS1706" s="54"/>
      <c r="DT1706" s="54"/>
      <c r="DU1706" s="54"/>
      <c r="DV1706" s="54"/>
      <c r="DW1706" s="54"/>
      <c r="DX1706" s="54"/>
      <c r="DY1706" s="54"/>
      <c r="DZ1706" s="54"/>
      <c r="EA1706" s="54"/>
      <c r="EB1706" s="54"/>
      <c r="EC1706" s="54"/>
      <c r="ED1706" s="54"/>
      <c r="EE1706" s="54"/>
      <c r="EF1706" s="54"/>
      <c r="EG1706" s="54"/>
      <c r="EH1706" s="54"/>
      <c r="EI1706" s="54"/>
      <c r="EJ1706" s="54"/>
      <c r="EK1706" s="54"/>
      <c r="EL1706" s="54"/>
      <c r="EM1706" s="54"/>
      <c r="EN1706" s="54"/>
      <c r="EO1706" s="54"/>
      <c r="EP1706" s="54"/>
      <c r="EQ1706" s="54"/>
      <c r="ER1706" s="54"/>
      <c r="ES1706" s="54"/>
      <c r="ET1706" s="54"/>
      <c r="EU1706" s="54"/>
      <c r="EV1706" s="54"/>
      <c r="EW1706" s="54"/>
      <c r="EX1706" s="54"/>
      <c r="EY1706" s="54"/>
      <c r="EZ1706" s="54"/>
      <c r="FA1706" s="54"/>
      <c r="FB1706" s="54"/>
      <c r="FC1706" s="54"/>
      <c r="FD1706" s="54"/>
      <c r="FE1706" s="54"/>
      <c r="FF1706" s="54"/>
      <c r="FG1706" s="54"/>
      <c r="FH1706" s="54"/>
      <c r="FI1706" s="54"/>
      <c r="FJ1706" s="54"/>
      <c r="FK1706" s="54"/>
      <c r="FL1706" s="54"/>
      <c r="FM1706" s="54"/>
      <c r="FN1706" s="54"/>
      <c r="FO1706" s="54"/>
      <c r="FP1706" s="54"/>
      <c r="FQ1706" s="54"/>
      <c r="FR1706" s="54"/>
      <c r="FS1706" s="54"/>
      <c r="FT1706" s="54"/>
      <c r="FU1706" s="54"/>
      <c r="FV1706" s="54"/>
      <c r="FW1706" s="54"/>
      <c r="FX1706" s="54"/>
      <c r="FY1706" s="54"/>
      <c r="FZ1706" s="54"/>
      <c r="GA1706" s="54"/>
      <c r="GB1706" s="54"/>
      <c r="GC1706" s="54"/>
      <c r="GD1706" s="54"/>
      <c r="GE1706" s="54"/>
      <c r="GF1706" s="54"/>
      <c r="GG1706" s="54"/>
      <c r="GH1706" s="54"/>
      <c r="GI1706" s="54"/>
      <c r="GJ1706" s="54"/>
      <c r="GK1706" s="54"/>
      <c r="GL1706" s="54"/>
      <c r="GM1706" s="54"/>
      <c r="GN1706" s="54"/>
      <c r="GO1706" s="54"/>
      <c r="GP1706" s="54"/>
      <c r="GQ1706" s="54"/>
      <c r="GR1706" s="54"/>
      <c r="GS1706" s="54"/>
      <c r="GT1706" s="54"/>
      <c r="GU1706" s="54"/>
      <c r="GV1706" s="54"/>
      <c r="GW1706" s="54"/>
      <c r="GX1706" s="54"/>
      <c r="GY1706" s="54"/>
      <c r="GZ1706" s="54"/>
      <c r="HA1706" s="54"/>
      <c r="HB1706" s="54"/>
      <c r="HC1706" s="54"/>
      <c r="HD1706" s="54"/>
      <c r="HE1706" s="54"/>
      <c r="HF1706" s="54"/>
      <c r="HG1706" s="54"/>
      <c r="HH1706" s="54"/>
      <c r="HI1706" s="54"/>
      <c r="HJ1706" s="54"/>
      <c r="HK1706" s="54"/>
      <c r="HL1706" s="54"/>
      <c r="HM1706" s="54"/>
      <c r="HN1706" s="54"/>
      <c r="HO1706" s="54"/>
      <c r="HP1706" s="54"/>
      <c r="HQ1706" s="54"/>
      <c r="HR1706" s="54"/>
      <c r="HS1706" s="54"/>
      <c r="HT1706" s="54"/>
      <c r="HU1706" s="54"/>
      <c r="HV1706" s="54"/>
      <c r="HW1706" s="54"/>
      <c r="HX1706" s="54"/>
      <c r="HY1706" s="54"/>
      <c r="HZ1706" s="54"/>
      <c r="IA1706" s="54"/>
      <c r="IB1706" s="54"/>
      <c r="IC1706" s="54"/>
      <c r="ID1706" s="54"/>
      <c r="IE1706" s="54"/>
      <c r="IF1706" s="54"/>
      <c r="IG1706" s="54"/>
      <c r="IH1706" s="54"/>
      <c r="II1706" s="54"/>
      <c r="IJ1706" s="54"/>
      <c r="IK1706" s="54"/>
      <c r="IL1706" s="54"/>
      <c r="IM1706" s="54"/>
      <c r="IN1706" s="54"/>
      <c r="IO1706" s="54"/>
      <c r="IP1706" s="54"/>
      <c r="IQ1706" s="54"/>
      <c r="IR1706" s="54"/>
      <c r="IS1706" s="54"/>
      <c r="IT1706" s="54"/>
      <c r="IU1706" s="54"/>
      <c r="IV1706" s="54"/>
      <c r="IW1706" s="54"/>
      <c r="IX1706" s="54"/>
      <c r="IY1706" s="54"/>
      <c r="IZ1706" s="54"/>
      <c r="JA1706" s="16"/>
      <c r="JB1706" s="16"/>
      <c r="JC1706" s="16"/>
      <c r="JD1706" s="16"/>
    </row>
    <row r="1707" spans="1:264" s="6" customFormat="1" x14ac:dyDescent="0.25">
      <c r="A1707" s="55">
        <v>1703</v>
      </c>
      <c r="B1707" s="56">
        <f>ESTUDIANTES!B1707</f>
        <v>0</v>
      </c>
      <c r="C1707" s="56">
        <f>ESTUDIANTES!C1707</f>
        <v>0</v>
      </c>
      <c r="D1707" s="97">
        <f>ESTUDIANTES!D1707</f>
        <v>0</v>
      </c>
      <c r="E1707" s="97"/>
      <c r="F1707" s="97"/>
      <c r="G1707" s="97"/>
      <c r="H1707" s="57">
        <f>ESTUDIANTES!H1707</f>
        <v>0</v>
      </c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  <c r="T1707" s="54"/>
      <c r="U1707" s="54"/>
      <c r="V1707" s="54"/>
      <c r="W1707" s="54"/>
      <c r="X1707" s="54"/>
      <c r="Y1707" s="54"/>
      <c r="Z1707" s="54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  <c r="AL1707" s="54"/>
      <c r="AM1707" s="54"/>
      <c r="AN1707" s="54"/>
      <c r="AO1707" s="54"/>
      <c r="AP1707" s="54"/>
      <c r="AQ1707" s="54"/>
      <c r="AR1707" s="54"/>
      <c r="AS1707" s="54"/>
      <c r="AT1707" s="54"/>
      <c r="AU1707" s="54"/>
      <c r="AV1707" s="54"/>
      <c r="AW1707" s="54"/>
      <c r="AX1707" s="54"/>
      <c r="AY1707" s="54"/>
      <c r="AZ1707" s="54"/>
      <c r="BA1707" s="54"/>
      <c r="BB1707" s="54"/>
      <c r="BC1707" s="54"/>
      <c r="BD1707" s="54"/>
      <c r="BE1707" s="54"/>
      <c r="BF1707" s="54"/>
      <c r="BG1707" s="54"/>
      <c r="BH1707" s="54"/>
      <c r="BI1707" s="54"/>
      <c r="BJ1707" s="54"/>
      <c r="BK1707" s="54"/>
      <c r="BL1707" s="54"/>
      <c r="BM1707" s="54"/>
      <c r="BN1707" s="54"/>
      <c r="BO1707" s="54"/>
      <c r="BP1707" s="54"/>
      <c r="BQ1707" s="54"/>
      <c r="BR1707" s="54"/>
      <c r="BS1707" s="54"/>
      <c r="BT1707" s="54"/>
      <c r="BU1707" s="54"/>
      <c r="BV1707" s="54"/>
      <c r="BW1707" s="54"/>
      <c r="BX1707" s="54"/>
      <c r="BY1707" s="54"/>
      <c r="BZ1707" s="54"/>
      <c r="CA1707" s="54"/>
      <c r="CB1707" s="54"/>
      <c r="CC1707" s="54"/>
      <c r="CD1707" s="54"/>
      <c r="CE1707" s="54"/>
      <c r="CF1707" s="54"/>
      <c r="CG1707" s="54"/>
      <c r="CH1707" s="54"/>
      <c r="CI1707" s="54"/>
      <c r="CJ1707" s="54"/>
      <c r="CK1707" s="54"/>
      <c r="CL1707" s="54"/>
      <c r="CM1707" s="54"/>
      <c r="CN1707" s="54"/>
      <c r="CO1707" s="54"/>
      <c r="CP1707" s="54"/>
      <c r="CQ1707" s="54"/>
      <c r="CR1707" s="54"/>
      <c r="CS1707" s="54"/>
      <c r="CT1707" s="54"/>
      <c r="CU1707" s="54"/>
      <c r="CV1707" s="54"/>
      <c r="CW1707" s="54"/>
      <c r="CX1707" s="54"/>
      <c r="CY1707" s="54"/>
      <c r="CZ1707" s="54"/>
      <c r="DA1707" s="54"/>
      <c r="DB1707" s="54"/>
      <c r="DC1707" s="54"/>
      <c r="DD1707" s="54"/>
      <c r="DE1707" s="54"/>
      <c r="DF1707" s="54"/>
      <c r="DG1707" s="54"/>
      <c r="DH1707" s="54"/>
      <c r="DI1707" s="54"/>
      <c r="DJ1707" s="54"/>
      <c r="DK1707" s="54"/>
      <c r="DL1707" s="54"/>
      <c r="DM1707" s="54"/>
      <c r="DN1707" s="54"/>
      <c r="DO1707" s="54"/>
      <c r="DP1707" s="54"/>
      <c r="DQ1707" s="54"/>
      <c r="DR1707" s="54"/>
      <c r="DS1707" s="54"/>
      <c r="DT1707" s="54"/>
      <c r="DU1707" s="54"/>
      <c r="DV1707" s="54"/>
      <c r="DW1707" s="54"/>
      <c r="DX1707" s="54"/>
      <c r="DY1707" s="54"/>
      <c r="DZ1707" s="54"/>
      <c r="EA1707" s="54"/>
      <c r="EB1707" s="54"/>
      <c r="EC1707" s="54"/>
      <c r="ED1707" s="54"/>
      <c r="EE1707" s="54"/>
      <c r="EF1707" s="54"/>
      <c r="EG1707" s="54"/>
      <c r="EH1707" s="54"/>
      <c r="EI1707" s="54"/>
      <c r="EJ1707" s="54"/>
      <c r="EK1707" s="54"/>
      <c r="EL1707" s="54"/>
      <c r="EM1707" s="54"/>
      <c r="EN1707" s="54"/>
      <c r="EO1707" s="54"/>
      <c r="EP1707" s="54"/>
      <c r="EQ1707" s="54"/>
      <c r="ER1707" s="54"/>
      <c r="ES1707" s="54"/>
      <c r="ET1707" s="54"/>
      <c r="EU1707" s="54"/>
      <c r="EV1707" s="54"/>
      <c r="EW1707" s="54"/>
      <c r="EX1707" s="54"/>
      <c r="EY1707" s="54"/>
      <c r="EZ1707" s="54"/>
      <c r="FA1707" s="54"/>
      <c r="FB1707" s="54"/>
      <c r="FC1707" s="54"/>
      <c r="FD1707" s="54"/>
      <c r="FE1707" s="54"/>
      <c r="FF1707" s="54"/>
      <c r="FG1707" s="54"/>
      <c r="FH1707" s="54"/>
      <c r="FI1707" s="54"/>
      <c r="FJ1707" s="54"/>
      <c r="FK1707" s="54"/>
      <c r="FL1707" s="54"/>
      <c r="FM1707" s="54"/>
      <c r="FN1707" s="54"/>
      <c r="FO1707" s="54"/>
      <c r="FP1707" s="54"/>
      <c r="FQ1707" s="54"/>
      <c r="FR1707" s="54"/>
      <c r="FS1707" s="54"/>
      <c r="FT1707" s="54"/>
      <c r="FU1707" s="54"/>
      <c r="FV1707" s="54"/>
      <c r="FW1707" s="54"/>
      <c r="FX1707" s="54"/>
      <c r="FY1707" s="54"/>
      <c r="FZ1707" s="54"/>
      <c r="GA1707" s="54"/>
      <c r="GB1707" s="54"/>
      <c r="GC1707" s="54"/>
      <c r="GD1707" s="54"/>
      <c r="GE1707" s="54"/>
      <c r="GF1707" s="54"/>
      <c r="GG1707" s="54"/>
      <c r="GH1707" s="54"/>
      <c r="GI1707" s="54"/>
      <c r="GJ1707" s="54"/>
      <c r="GK1707" s="54"/>
      <c r="GL1707" s="54"/>
      <c r="GM1707" s="54"/>
      <c r="GN1707" s="54"/>
      <c r="GO1707" s="54"/>
      <c r="GP1707" s="54"/>
      <c r="GQ1707" s="54"/>
      <c r="GR1707" s="54"/>
      <c r="GS1707" s="54"/>
      <c r="GT1707" s="54"/>
      <c r="GU1707" s="54"/>
      <c r="GV1707" s="54"/>
      <c r="GW1707" s="54"/>
      <c r="GX1707" s="54"/>
      <c r="GY1707" s="54"/>
      <c r="GZ1707" s="54"/>
      <c r="HA1707" s="54"/>
      <c r="HB1707" s="54"/>
      <c r="HC1707" s="54"/>
      <c r="HD1707" s="54"/>
      <c r="HE1707" s="54"/>
      <c r="HF1707" s="54"/>
      <c r="HG1707" s="54"/>
      <c r="HH1707" s="54"/>
      <c r="HI1707" s="54"/>
      <c r="HJ1707" s="54"/>
      <c r="HK1707" s="54"/>
      <c r="HL1707" s="54"/>
      <c r="HM1707" s="54"/>
      <c r="HN1707" s="54"/>
      <c r="HO1707" s="54"/>
      <c r="HP1707" s="54"/>
      <c r="HQ1707" s="54"/>
      <c r="HR1707" s="54"/>
      <c r="HS1707" s="54"/>
      <c r="HT1707" s="54"/>
      <c r="HU1707" s="54"/>
      <c r="HV1707" s="54"/>
      <c r="HW1707" s="54"/>
      <c r="HX1707" s="54"/>
      <c r="HY1707" s="54"/>
      <c r="HZ1707" s="54"/>
      <c r="IA1707" s="54"/>
      <c r="IB1707" s="54"/>
      <c r="IC1707" s="54"/>
      <c r="ID1707" s="54"/>
      <c r="IE1707" s="54"/>
      <c r="IF1707" s="54"/>
      <c r="IG1707" s="54"/>
      <c r="IH1707" s="54"/>
      <c r="II1707" s="54"/>
      <c r="IJ1707" s="54"/>
      <c r="IK1707" s="54"/>
      <c r="IL1707" s="54"/>
      <c r="IM1707" s="54"/>
      <c r="IN1707" s="54"/>
      <c r="IO1707" s="54"/>
      <c r="IP1707" s="54"/>
      <c r="IQ1707" s="54"/>
      <c r="IR1707" s="54"/>
      <c r="IS1707" s="54"/>
      <c r="IT1707" s="54"/>
      <c r="IU1707" s="54"/>
      <c r="IV1707" s="54"/>
      <c r="IW1707" s="54"/>
      <c r="IX1707" s="54"/>
      <c r="IY1707" s="54"/>
      <c r="IZ1707" s="54"/>
      <c r="JA1707" s="16"/>
      <c r="JB1707" s="16"/>
      <c r="JC1707" s="16"/>
      <c r="JD1707" s="16"/>
    </row>
    <row r="1708" spans="1:264" s="6" customFormat="1" x14ac:dyDescent="0.25">
      <c r="A1708" s="55">
        <v>1704</v>
      </c>
      <c r="B1708" s="56">
        <f>ESTUDIANTES!B1708</f>
        <v>0</v>
      </c>
      <c r="C1708" s="56">
        <f>ESTUDIANTES!C1708</f>
        <v>0</v>
      </c>
      <c r="D1708" s="97">
        <f>ESTUDIANTES!D1708</f>
        <v>0</v>
      </c>
      <c r="E1708" s="97"/>
      <c r="F1708" s="97"/>
      <c r="G1708" s="97"/>
      <c r="H1708" s="57">
        <f>ESTUDIANTES!H1708</f>
        <v>0</v>
      </c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  <c r="T1708" s="54"/>
      <c r="U1708" s="54"/>
      <c r="V1708" s="54"/>
      <c r="W1708" s="54"/>
      <c r="X1708" s="54"/>
      <c r="Y1708" s="54"/>
      <c r="Z1708" s="54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  <c r="AL1708" s="54"/>
      <c r="AM1708" s="54"/>
      <c r="AN1708" s="54"/>
      <c r="AO1708" s="54"/>
      <c r="AP1708" s="54"/>
      <c r="AQ1708" s="54"/>
      <c r="AR1708" s="54"/>
      <c r="AS1708" s="54"/>
      <c r="AT1708" s="54"/>
      <c r="AU1708" s="54"/>
      <c r="AV1708" s="54"/>
      <c r="AW1708" s="54"/>
      <c r="AX1708" s="54"/>
      <c r="AY1708" s="54"/>
      <c r="AZ1708" s="54"/>
      <c r="BA1708" s="54"/>
      <c r="BB1708" s="54"/>
      <c r="BC1708" s="54"/>
      <c r="BD1708" s="54"/>
      <c r="BE1708" s="54"/>
      <c r="BF1708" s="54"/>
      <c r="BG1708" s="54"/>
      <c r="BH1708" s="54"/>
      <c r="BI1708" s="54"/>
      <c r="BJ1708" s="54"/>
      <c r="BK1708" s="54"/>
      <c r="BL1708" s="54"/>
      <c r="BM1708" s="54"/>
      <c r="BN1708" s="54"/>
      <c r="BO1708" s="54"/>
      <c r="BP1708" s="54"/>
      <c r="BQ1708" s="54"/>
      <c r="BR1708" s="54"/>
      <c r="BS1708" s="54"/>
      <c r="BT1708" s="54"/>
      <c r="BU1708" s="54"/>
      <c r="BV1708" s="54"/>
      <c r="BW1708" s="54"/>
      <c r="BX1708" s="54"/>
      <c r="BY1708" s="54"/>
      <c r="BZ1708" s="54"/>
      <c r="CA1708" s="54"/>
      <c r="CB1708" s="54"/>
      <c r="CC1708" s="54"/>
      <c r="CD1708" s="54"/>
      <c r="CE1708" s="54"/>
      <c r="CF1708" s="54"/>
      <c r="CG1708" s="54"/>
      <c r="CH1708" s="54"/>
      <c r="CI1708" s="54"/>
      <c r="CJ1708" s="54"/>
      <c r="CK1708" s="54"/>
      <c r="CL1708" s="54"/>
      <c r="CM1708" s="54"/>
      <c r="CN1708" s="54"/>
      <c r="CO1708" s="54"/>
      <c r="CP1708" s="54"/>
      <c r="CQ1708" s="54"/>
      <c r="CR1708" s="54"/>
      <c r="CS1708" s="54"/>
      <c r="CT1708" s="54"/>
      <c r="CU1708" s="54"/>
      <c r="CV1708" s="54"/>
      <c r="CW1708" s="54"/>
      <c r="CX1708" s="54"/>
      <c r="CY1708" s="54"/>
      <c r="CZ1708" s="54"/>
      <c r="DA1708" s="54"/>
      <c r="DB1708" s="54"/>
      <c r="DC1708" s="54"/>
      <c r="DD1708" s="54"/>
      <c r="DE1708" s="54"/>
      <c r="DF1708" s="54"/>
      <c r="DG1708" s="54"/>
      <c r="DH1708" s="54"/>
      <c r="DI1708" s="54"/>
      <c r="DJ1708" s="54"/>
      <c r="DK1708" s="54"/>
      <c r="DL1708" s="54"/>
      <c r="DM1708" s="54"/>
      <c r="DN1708" s="54"/>
      <c r="DO1708" s="54"/>
      <c r="DP1708" s="54"/>
      <c r="DQ1708" s="54"/>
      <c r="DR1708" s="54"/>
      <c r="DS1708" s="54"/>
      <c r="DT1708" s="54"/>
      <c r="DU1708" s="54"/>
      <c r="DV1708" s="54"/>
      <c r="DW1708" s="54"/>
      <c r="DX1708" s="54"/>
      <c r="DY1708" s="54"/>
      <c r="DZ1708" s="54"/>
      <c r="EA1708" s="54"/>
      <c r="EB1708" s="54"/>
      <c r="EC1708" s="54"/>
      <c r="ED1708" s="54"/>
      <c r="EE1708" s="54"/>
      <c r="EF1708" s="54"/>
      <c r="EG1708" s="54"/>
      <c r="EH1708" s="54"/>
      <c r="EI1708" s="54"/>
      <c r="EJ1708" s="54"/>
      <c r="EK1708" s="54"/>
      <c r="EL1708" s="54"/>
      <c r="EM1708" s="54"/>
      <c r="EN1708" s="54"/>
      <c r="EO1708" s="54"/>
      <c r="EP1708" s="54"/>
      <c r="EQ1708" s="54"/>
      <c r="ER1708" s="54"/>
      <c r="ES1708" s="54"/>
      <c r="ET1708" s="54"/>
      <c r="EU1708" s="54"/>
      <c r="EV1708" s="54"/>
      <c r="EW1708" s="54"/>
      <c r="EX1708" s="54"/>
      <c r="EY1708" s="54"/>
      <c r="EZ1708" s="54"/>
      <c r="FA1708" s="54"/>
      <c r="FB1708" s="54"/>
      <c r="FC1708" s="54"/>
      <c r="FD1708" s="54"/>
      <c r="FE1708" s="54"/>
      <c r="FF1708" s="54"/>
      <c r="FG1708" s="54"/>
      <c r="FH1708" s="54"/>
      <c r="FI1708" s="54"/>
      <c r="FJ1708" s="54"/>
      <c r="FK1708" s="54"/>
      <c r="FL1708" s="54"/>
      <c r="FM1708" s="54"/>
      <c r="FN1708" s="54"/>
      <c r="FO1708" s="54"/>
      <c r="FP1708" s="54"/>
      <c r="FQ1708" s="54"/>
      <c r="FR1708" s="54"/>
      <c r="FS1708" s="54"/>
      <c r="FT1708" s="54"/>
      <c r="FU1708" s="54"/>
      <c r="FV1708" s="54"/>
      <c r="FW1708" s="54"/>
      <c r="FX1708" s="54"/>
      <c r="FY1708" s="54"/>
      <c r="FZ1708" s="54"/>
      <c r="GA1708" s="54"/>
      <c r="GB1708" s="54"/>
      <c r="GC1708" s="54"/>
      <c r="GD1708" s="54"/>
      <c r="GE1708" s="54"/>
      <c r="GF1708" s="54"/>
      <c r="GG1708" s="54"/>
      <c r="GH1708" s="54"/>
      <c r="GI1708" s="54"/>
      <c r="GJ1708" s="54"/>
      <c r="GK1708" s="54"/>
      <c r="GL1708" s="54"/>
      <c r="GM1708" s="54"/>
      <c r="GN1708" s="54"/>
      <c r="GO1708" s="54"/>
      <c r="GP1708" s="54"/>
      <c r="GQ1708" s="54"/>
      <c r="GR1708" s="54"/>
      <c r="GS1708" s="54"/>
      <c r="GT1708" s="54"/>
      <c r="GU1708" s="54"/>
      <c r="GV1708" s="54"/>
      <c r="GW1708" s="54"/>
      <c r="GX1708" s="54"/>
      <c r="GY1708" s="54"/>
      <c r="GZ1708" s="54"/>
      <c r="HA1708" s="54"/>
      <c r="HB1708" s="54"/>
      <c r="HC1708" s="54"/>
      <c r="HD1708" s="54"/>
      <c r="HE1708" s="54"/>
      <c r="HF1708" s="54"/>
      <c r="HG1708" s="54"/>
      <c r="HH1708" s="54"/>
      <c r="HI1708" s="54"/>
      <c r="HJ1708" s="54"/>
      <c r="HK1708" s="54"/>
      <c r="HL1708" s="54"/>
      <c r="HM1708" s="54"/>
      <c r="HN1708" s="54"/>
      <c r="HO1708" s="54"/>
      <c r="HP1708" s="54"/>
      <c r="HQ1708" s="54"/>
      <c r="HR1708" s="54"/>
      <c r="HS1708" s="54"/>
      <c r="HT1708" s="54"/>
      <c r="HU1708" s="54"/>
      <c r="HV1708" s="54"/>
      <c r="HW1708" s="54"/>
      <c r="HX1708" s="54"/>
      <c r="HY1708" s="54"/>
      <c r="HZ1708" s="54"/>
      <c r="IA1708" s="54"/>
      <c r="IB1708" s="54"/>
      <c r="IC1708" s="54"/>
      <c r="ID1708" s="54"/>
      <c r="IE1708" s="54"/>
      <c r="IF1708" s="54"/>
      <c r="IG1708" s="54"/>
      <c r="IH1708" s="54"/>
      <c r="II1708" s="54"/>
      <c r="IJ1708" s="54"/>
      <c r="IK1708" s="54"/>
      <c r="IL1708" s="54"/>
      <c r="IM1708" s="54"/>
      <c r="IN1708" s="54"/>
      <c r="IO1708" s="54"/>
      <c r="IP1708" s="54"/>
      <c r="IQ1708" s="54"/>
      <c r="IR1708" s="54"/>
      <c r="IS1708" s="54"/>
      <c r="IT1708" s="54"/>
      <c r="IU1708" s="54"/>
      <c r="IV1708" s="54"/>
      <c r="IW1708" s="54"/>
      <c r="IX1708" s="54"/>
      <c r="IY1708" s="54"/>
      <c r="IZ1708" s="54"/>
      <c r="JA1708" s="16"/>
      <c r="JB1708" s="16"/>
      <c r="JC1708" s="16"/>
      <c r="JD1708" s="16"/>
    </row>
    <row r="1709" spans="1:264" s="6" customFormat="1" x14ac:dyDescent="0.25">
      <c r="A1709" s="55">
        <v>1705</v>
      </c>
      <c r="B1709" s="56">
        <f>ESTUDIANTES!B1709</f>
        <v>0</v>
      </c>
      <c r="C1709" s="56">
        <f>ESTUDIANTES!C1709</f>
        <v>0</v>
      </c>
      <c r="D1709" s="97">
        <f>ESTUDIANTES!D1709</f>
        <v>0</v>
      </c>
      <c r="E1709" s="97"/>
      <c r="F1709" s="97"/>
      <c r="G1709" s="97"/>
      <c r="H1709" s="57">
        <f>ESTUDIANTES!H1709</f>
        <v>0</v>
      </c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  <c r="U1709" s="54"/>
      <c r="V1709" s="54"/>
      <c r="W1709" s="54"/>
      <c r="X1709" s="54"/>
      <c r="Y1709" s="54"/>
      <c r="Z1709" s="54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  <c r="AL1709" s="54"/>
      <c r="AM1709" s="54"/>
      <c r="AN1709" s="54"/>
      <c r="AO1709" s="54"/>
      <c r="AP1709" s="54"/>
      <c r="AQ1709" s="54"/>
      <c r="AR1709" s="54"/>
      <c r="AS1709" s="54"/>
      <c r="AT1709" s="54"/>
      <c r="AU1709" s="54"/>
      <c r="AV1709" s="54"/>
      <c r="AW1709" s="54"/>
      <c r="AX1709" s="54"/>
      <c r="AY1709" s="54"/>
      <c r="AZ1709" s="54"/>
      <c r="BA1709" s="54"/>
      <c r="BB1709" s="54"/>
      <c r="BC1709" s="54"/>
      <c r="BD1709" s="54"/>
      <c r="BE1709" s="54"/>
      <c r="BF1709" s="54"/>
      <c r="BG1709" s="54"/>
      <c r="BH1709" s="54"/>
      <c r="BI1709" s="54"/>
      <c r="BJ1709" s="54"/>
      <c r="BK1709" s="54"/>
      <c r="BL1709" s="54"/>
      <c r="BM1709" s="54"/>
      <c r="BN1709" s="54"/>
      <c r="BO1709" s="54"/>
      <c r="BP1709" s="54"/>
      <c r="BQ1709" s="54"/>
      <c r="BR1709" s="54"/>
      <c r="BS1709" s="54"/>
      <c r="BT1709" s="54"/>
      <c r="BU1709" s="54"/>
      <c r="BV1709" s="54"/>
      <c r="BW1709" s="54"/>
      <c r="BX1709" s="54"/>
      <c r="BY1709" s="54"/>
      <c r="BZ1709" s="54"/>
      <c r="CA1709" s="54"/>
      <c r="CB1709" s="54"/>
      <c r="CC1709" s="54"/>
      <c r="CD1709" s="54"/>
      <c r="CE1709" s="54"/>
      <c r="CF1709" s="54"/>
      <c r="CG1709" s="54"/>
      <c r="CH1709" s="54"/>
      <c r="CI1709" s="54"/>
      <c r="CJ1709" s="54"/>
      <c r="CK1709" s="54"/>
      <c r="CL1709" s="54"/>
      <c r="CM1709" s="54"/>
      <c r="CN1709" s="54"/>
      <c r="CO1709" s="54"/>
      <c r="CP1709" s="54"/>
      <c r="CQ1709" s="54"/>
      <c r="CR1709" s="54"/>
      <c r="CS1709" s="54"/>
      <c r="CT1709" s="54"/>
      <c r="CU1709" s="54"/>
      <c r="CV1709" s="54"/>
      <c r="CW1709" s="54"/>
      <c r="CX1709" s="54"/>
      <c r="CY1709" s="54"/>
      <c r="CZ1709" s="54"/>
      <c r="DA1709" s="54"/>
      <c r="DB1709" s="54"/>
      <c r="DC1709" s="54"/>
      <c r="DD1709" s="54"/>
      <c r="DE1709" s="54"/>
      <c r="DF1709" s="54"/>
      <c r="DG1709" s="54"/>
      <c r="DH1709" s="54"/>
      <c r="DI1709" s="54"/>
      <c r="DJ1709" s="54"/>
      <c r="DK1709" s="54"/>
      <c r="DL1709" s="54"/>
      <c r="DM1709" s="54"/>
      <c r="DN1709" s="54"/>
      <c r="DO1709" s="54"/>
      <c r="DP1709" s="54"/>
      <c r="DQ1709" s="54"/>
      <c r="DR1709" s="54"/>
      <c r="DS1709" s="54"/>
      <c r="DT1709" s="54"/>
      <c r="DU1709" s="54"/>
      <c r="DV1709" s="54"/>
      <c r="DW1709" s="54"/>
      <c r="DX1709" s="54"/>
      <c r="DY1709" s="54"/>
      <c r="DZ1709" s="54"/>
      <c r="EA1709" s="54"/>
      <c r="EB1709" s="54"/>
      <c r="EC1709" s="54"/>
      <c r="ED1709" s="54"/>
      <c r="EE1709" s="54"/>
      <c r="EF1709" s="54"/>
      <c r="EG1709" s="54"/>
      <c r="EH1709" s="54"/>
      <c r="EI1709" s="54"/>
      <c r="EJ1709" s="54"/>
      <c r="EK1709" s="54"/>
      <c r="EL1709" s="54"/>
      <c r="EM1709" s="54"/>
      <c r="EN1709" s="54"/>
      <c r="EO1709" s="54"/>
      <c r="EP1709" s="54"/>
      <c r="EQ1709" s="54"/>
      <c r="ER1709" s="54"/>
      <c r="ES1709" s="54"/>
      <c r="ET1709" s="54"/>
      <c r="EU1709" s="54"/>
      <c r="EV1709" s="54"/>
      <c r="EW1709" s="54"/>
      <c r="EX1709" s="54"/>
      <c r="EY1709" s="54"/>
      <c r="EZ1709" s="54"/>
      <c r="FA1709" s="54"/>
      <c r="FB1709" s="54"/>
      <c r="FC1709" s="54"/>
      <c r="FD1709" s="54"/>
      <c r="FE1709" s="54"/>
      <c r="FF1709" s="54"/>
      <c r="FG1709" s="54"/>
      <c r="FH1709" s="54"/>
      <c r="FI1709" s="54"/>
      <c r="FJ1709" s="54"/>
      <c r="FK1709" s="54"/>
      <c r="FL1709" s="54"/>
      <c r="FM1709" s="54"/>
      <c r="FN1709" s="54"/>
      <c r="FO1709" s="54"/>
      <c r="FP1709" s="54"/>
      <c r="FQ1709" s="54"/>
      <c r="FR1709" s="54"/>
      <c r="FS1709" s="54"/>
      <c r="FT1709" s="54"/>
      <c r="FU1709" s="54"/>
      <c r="FV1709" s="54"/>
      <c r="FW1709" s="54"/>
      <c r="FX1709" s="54"/>
      <c r="FY1709" s="54"/>
      <c r="FZ1709" s="54"/>
      <c r="GA1709" s="54"/>
      <c r="GB1709" s="54"/>
      <c r="GC1709" s="54"/>
      <c r="GD1709" s="54"/>
      <c r="GE1709" s="54"/>
      <c r="GF1709" s="54"/>
      <c r="GG1709" s="54"/>
      <c r="GH1709" s="54"/>
      <c r="GI1709" s="54"/>
      <c r="GJ1709" s="54"/>
      <c r="GK1709" s="54"/>
      <c r="GL1709" s="54"/>
      <c r="GM1709" s="54"/>
      <c r="GN1709" s="54"/>
      <c r="GO1709" s="54"/>
      <c r="GP1709" s="54"/>
      <c r="GQ1709" s="54"/>
      <c r="GR1709" s="54"/>
      <c r="GS1709" s="54"/>
      <c r="GT1709" s="54"/>
      <c r="GU1709" s="54"/>
      <c r="GV1709" s="54"/>
      <c r="GW1709" s="54"/>
      <c r="GX1709" s="54"/>
      <c r="GY1709" s="54"/>
      <c r="GZ1709" s="54"/>
      <c r="HA1709" s="54"/>
      <c r="HB1709" s="54"/>
      <c r="HC1709" s="54"/>
      <c r="HD1709" s="54"/>
      <c r="HE1709" s="54"/>
      <c r="HF1709" s="54"/>
      <c r="HG1709" s="54"/>
      <c r="HH1709" s="54"/>
      <c r="HI1709" s="54"/>
      <c r="HJ1709" s="54"/>
      <c r="HK1709" s="54"/>
      <c r="HL1709" s="54"/>
      <c r="HM1709" s="54"/>
      <c r="HN1709" s="54"/>
      <c r="HO1709" s="54"/>
      <c r="HP1709" s="54"/>
      <c r="HQ1709" s="54"/>
      <c r="HR1709" s="54"/>
      <c r="HS1709" s="54"/>
      <c r="HT1709" s="54"/>
      <c r="HU1709" s="54"/>
      <c r="HV1709" s="54"/>
      <c r="HW1709" s="54"/>
      <c r="HX1709" s="54"/>
      <c r="HY1709" s="54"/>
      <c r="HZ1709" s="54"/>
      <c r="IA1709" s="54"/>
      <c r="IB1709" s="54"/>
      <c r="IC1709" s="54"/>
      <c r="ID1709" s="54"/>
      <c r="IE1709" s="54"/>
      <c r="IF1709" s="54"/>
      <c r="IG1709" s="54"/>
      <c r="IH1709" s="54"/>
      <c r="II1709" s="54"/>
      <c r="IJ1709" s="54"/>
      <c r="IK1709" s="54"/>
      <c r="IL1709" s="54"/>
      <c r="IM1709" s="54"/>
      <c r="IN1709" s="54"/>
      <c r="IO1709" s="54"/>
      <c r="IP1709" s="54"/>
      <c r="IQ1709" s="54"/>
      <c r="IR1709" s="54"/>
      <c r="IS1709" s="54"/>
      <c r="IT1709" s="54"/>
      <c r="IU1709" s="54"/>
      <c r="IV1709" s="54"/>
      <c r="IW1709" s="54"/>
      <c r="IX1709" s="54"/>
      <c r="IY1709" s="54"/>
      <c r="IZ1709" s="54"/>
      <c r="JA1709" s="16"/>
      <c r="JB1709" s="16"/>
      <c r="JC1709" s="16"/>
      <c r="JD1709" s="16"/>
    </row>
    <row r="1710" spans="1:264" s="6" customFormat="1" x14ac:dyDescent="0.25">
      <c r="A1710" s="55">
        <v>1706</v>
      </c>
      <c r="B1710" s="56">
        <f>ESTUDIANTES!B1710</f>
        <v>0</v>
      </c>
      <c r="C1710" s="56">
        <f>ESTUDIANTES!C1710</f>
        <v>0</v>
      </c>
      <c r="D1710" s="97">
        <f>ESTUDIANTES!D1710</f>
        <v>0</v>
      </c>
      <c r="E1710" s="97"/>
      <c r="F1710" s="97"/>
      <c r="G1710" s="97"/>
      <c r="H1710" s="57">
        <f>ESTUDIANTES!H1710</f>
        <v>0</v>
      </c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  <c r="U1710" s="54"/>
      <c r="V1710" s="54"/>
      <c r="W1710" s="54"/>
      <c r="X1710" s="54"/>
      <c r="Y1710" s="54"/>
      <c r="Z1710" s="54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  <c r="AL1710" s="54"/>
      <c r="AM1710" s="54"/>
      <c r="AN1710" s="54"/>
      <c r="AO1710" s="54"/>
      <c r="AP1710" s="54"/>
      <c r="AQ1710" s="54"/>
      <c r="AR1710" s="54"/>
      <c r="AS1710" s="54"/>
      <c r="AT1710" s="54"/>
      <c r="AU1710" s="54"/>
      <c r="AV1710" s="54"/>
      <c r="AW1710" s="54"/>
      <c r="AX1710" s="54"/>
      <c r="AY1710" s="54"/>
      <c r="AZ1710" s="54"/>
      <c r="BA1710" s="54"/>
      <c r="BB1710" s="54"/>
      <c r="BC1710" s="54"/>
      <c r="BD1710" s="54"/>
      <c r="BE1710" s="54"/>
      <c r="BF1710" s="54"/>
      <c r="BG1710" s="54"/>
      <c r="BH1710" s="54"/>
      <c r="BI1710" s="54"/>
      <c r="BJ1710" s="54"/>
      <c r="BK1710" s="54"/>
      <c r="BL1710" s="54"/>
      <c r="BM1710" s="54"/>
      <c r="BN1710" s="54"/>
      <c r="BO1710" s="54"/>
      <c r="BP1710" s="54"/>
      <c r="BQ1710" s="54"/>
      <c r="BR1710" s="54"/>
      <c r="BS1710" s="54"/>
      <c r="BT1710" s="54"/>
      <c r="BU1710" s="54"/>
      <c r="BV1710" s="54"/>
      <c r="BW1710" s="54"/>
      <c r="BX1710" s="54"/>
      <c r="BY1710" s="54"/>
      <c r="BZ1710" s="54"/>
      <c r="CA1710" s="54"/>
      <c r="CB1710" s="54"/>
      <c r="CC1710" s="54"/>
      <c r="CD1710" s="54"/>
      <c r="CE1710" s="54"/>
      <c r="CF1710" s="54"/>
      <c r="CG1710" s="54"/>
      <c r="CH1710" s="54"/>
      <c r="CI1710" s="54"/>
      <c r="CJ1710" s="54"/>
      <c r="CK1710" s="54"/>
      <c r="CL1710" s="54"/>
      <c r="CM1710" s="54"/>
      <c r="CN1710" s="54"/>
      <c r="CO1710" s="54"/>
      <c r="CP1710" s="54"/>
      <c r="CQ1710" s="54"/>
      <c r="CR1710" s="54"/>
      <c r="CS1710" s="54"/>
      <c r="CT1710" s="54"/>
      <c r="CU1710" s="54"/>
      <c r="CV1710" s="54"/>
      <c r="CW1710" s="54"/>
      <c r="CX1710" s="54"/>
      <c r="CY1710" s="54"/>
      <c r="CZ1710" s="54"/>
      <c r="DA1710" s="54"/>
      <c r="DB1710" s="54"/>
      <c r="DC1710" s="54"/>
      <c r="DD1710" s="54"/>
      <c r="DE1710" s="54"/>
      <c r="DF1710" s="54"/>
      <c r="DG1710" s="54"/>
      <c r="DH1710" s="54"/>
      <c r="DI1710" s="54"/>
      <c r="DJ1710" s="54"/>
      <c r="DK1710" s="54"/>
      <c r="DL1710" s="54"/>
      <c r="DM1710" s="54"/>
      <c r="DN1710" s="54"/>
      <c r="DO1710" s="54"/>
      <c r="DP1710" s="54"/>
      <c r="DQ1710" s="54"/>
      <c r="DR1710" s="54"/>
      <c r="DS1710" s="54"/>
      <c r="DT1710" s="54"/>
      <c r="DU1710" s="54"/>
      <c r="DV1710" s="54"/>
      <c r="DW1710" s="54"/>
      <c r="DX1710" s="54"/>
      <c r="DY1710" s="54"/>
      <c r="DZ1710" s="54"/>
      <c r="EA1710" s="54"/>
      <c r="EB1710" s="54"/>
      <c r="EC1710" s="54"/>
      <c r="ED1710" s="54"/>
      <c r="EE1710" s="54"/>
      <c r="EF1710" s="54"/>
      <c r="EG1710" s="54"/>
      <c r="EH1710" s="54"/>
      <c r="EI1710" s="54"/>
      <c r="EJ1710" s="54"/>
      <c r="EK1710" s="54"/>
      <c r="EL1710" s="54"/>
      <c r="EM1710" s="54"/>
      <c r="EN1710" s="54"/>
      <c r="EO1710" s="54"/>
      <c r="EP1710" s="54"/>
      <c r="EQ1710" s="54"/>
      <c r="ER1710" s="54"/>
      <c r="ES1710" s="54"/>
      <c r="ET1710" s="54"/>
      <c r="EU1710" s="54"/>
      <c r="EV1710" s="54"/>
      <c r="EW1710" s="54"/>
      <c r="EX1710" s="54"/>
      <c r="EY1710" s="54"/>
      <c r="EZ1710" s="54"/>
      <c r="FA1710" s="54"/>
      <c r="FB1710" s="54"/>
      <c r="FC1710" s="54"/>
      <c r="FD1710" s="54"/>
      <c r="FE1710" s="54"/>
      <c r="FF1710" s="54"/>
      <c r="FG1710" s="54"/>
      <c r="FH1710" s="54"/>
      <c r="FI1710" s="54"/>
      <c r="FJ1710" s="54"/>
      <c r="FK1710" s="54"/>
      <c r="FL1710" s="54"/>
      <c r="FM1710" s="54"/>
      <c r="FN1710" s="54"/>
      <c r="FO1710" s="54"/>
      <c r="FP1710" s="54"/>
      <c r="FQ1710" s="54"/>
      <c r="FR1710" s="54"/>
      <c r="FS1710" s="54"/>
      <c r="FT1710" s="54"/>
      <c r="FU1710" s="54"/>
      <c r="FV1710" s="54"/>
      <c r="FW1710" s="54"/>
      <c r="FX1710" s="54"/>
      <c r="FY1710" s="54"/>
      <c r="FZ1710" s="54"/>
      <c r="GA1710" s="54"/>
      <c r="GB1710" s="54"/>
      <c r="GC1710" s="54"/>
      <c r="GD1710" s="54"/>
      <c r="GE1710" s="54"/>
      <c r="GF1710" s="54"/>
      <c r="GG1710" s="54"/>
      <c r="GH1710" s="54"/>
      <c r="GI1710" s="54"/>
      <c r="GJ1710" s="54"/>
      <c r="GK1710" s="54"/>
      <c r="GL1710" s="54"/>
      <c r="GM1710" s="54"/>
      <c r="GN1710" s="54"/>
      <c r="GO1710" s="54"/>
      <c r="GP1710" s="54"/>
      <c r="GQ1710" s="54"/>
      <c r="GR1710" s="54"/>
      <c r="GS1710" s="54"/>
      <c r="GT1710" s="54"/>
      <c r="GU1710" s="54"/>
      <c r="GV1710" s="54"/>
      <c r="GW1710" s="54"/>
      <c r="GX1710" s="54"/>
      <c r="GY1710" s="54"/>
      <c r="GZ1710" s="54"/>
      <c r="HA1710" s="54"/>
      <c r="HB1710" s="54"/>
      <c r="HC1710" s="54"/>
      <c r="HD1710" s="54"/>
      <c r="HE1710" s="54"/>
      <c r="HF1710" s="54"/>
      <c r="HG1710" s="54"/>
      <c r="HH1710" s="54"/>
      <c r="HI1710" s="54"/>
      <c r="HJ1710" s="54"/>
      <c r="HK1710" s="54"/>
      <c r="HL1710" s="54"/>
      <c r="HM1710" s="54"/>
      <c r="HN1710" s="54"/>
      <c r="HO1710" s="54"/>
      <c r="HP1710" s="54"/>
      <c r="HQ1710" s="54"/>
      <c r="HR1710" s="54"/>
      <c r="HS1710" s="54"/>
      <c r="HT1710" s="54"/>
      <c r="HU1710" s="54"/>
      <c r="HV1710" s="54"/>
      <c r="HW1710" s="54"/>
      <c r="HX1710" s="54"/>
      <c r="HY1710" s="54"/>
      <c r="HZ1710" s="54"/>
      <c r="IA1710" s="54"/>
      <c r="IB1710" s="54"/>
      <c r="IC1710" s="54"/>
      <c r="ID1710" s="54"/>
      <c r="IE1710" s="54"/>
      <c r="IF1710" s="54"/>
      <c r="IG1710" s="54"/>
      <c r="IH1710" s="54"/>
      <c r="II1710" s="54"/>
      <c r="IJ1710" s="54"/>
      <c r="IK1710" s="54"/>
      <c r="IL1710" s="54"/>
      <c r="IM1710" s="54"/>
      <c r="IN1710" s="54"/>
      <c r="IO1710" s="54"/>
      <c r="IP1710" s="54"/>
      <c r="IQ1710" s="54"/>
      <c r="IR1710" s="54"/>
      <c r="IS1710" s="54"/>
      <c r="IT1710" s="54"/>
      <c r="IU1710" s="54"/>
      <c r="IV1710" s="54"/>
      <c r="IW1710" s="54"/>
      <c r="IX1710" s="54"/>
      <c r="IY1710" s="54"/>
      <c r="IZ1710" s="54"/>
      <c r="JA1710" s="16"/>
      <c r="JB1710" s="16"/>
      <c r="JC1710" s="16"/>
      <c r="JD1710" s="16"/>
    </row>
    <row r="1711" spans="1:264" s="6" customFormat="1" x14ac:dyDescent="0.25">
      <c r="A1711" s="55">
        <v>1707</v>
      </c>
      <c r="B1711" s="56">
        <f>ESTUDIANTES!B1711</f>
        <v>0</v>
      </c>
      <c r="C1711" s="56">
        <f>ESTUDIANTES!C1711</f>
        <v>0</v>
      </c>
      <c r="D1711" s="97">
        <f>ESTUDIANTES!D1711</f>
        <v>0</v>
      </c>
      <c r="E1711" s="97"/>
      <c r="F1711" s="97"/>
      <c r="G1711" s="97"/>
      <c r="H1711" s="57">
        <f>ESTUDIANTES!H1711</f>
        <v>0</v>
      </c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  <c r="T1711" s="54"/>
      <c r="U1711" s="54"/>
      <c r="V1711" s="54"/>
      <c r="W1711" s="54"/>
      <c r="X1711" s="54"/>
      <c r="Y1711" s="54"/>
      <c r="Z1711" s="54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  <c r="AL1711" s="54"/>
      <c r="AM1711" s="54"/>
      <c r="AN1711" s="54"/>
      <c r="AO1711" s="54"/>
      <c r="AP1711" s="54"/>
      <c r="AQ1711" s="54"/>
      <c r="AR1711" s="54"/>
      <c r="AS1711" s="54"/>
      <c r="AT1711" s="54"/>
      <c r="AU1711" s="54"/>
      <c r="AV1711" s="54"/>
      <c r="AW1711" s="54"/>
      <c r="AX1711" s="54"/>
      <c r="AY1711" s="54"/>
      <c r="AZ1711" s="54"/>
      <c r="BA1711" s="54"/>
      <c r="BB1711" s="54"/>
      <c r="BC1711" s="54"/>
      <c r="BD1711" s="54"/>
      <c r="BE1711" s="54"/>
      <c r="BF1711" s="54"/>
      <c r="BG1711" s="54"/>
      <c r="BH1711" s="54"/>
      <c r="BI1711" s="54"/>
      <c r="BJ1711" s="54"/>
      <c r="BK1711" s="54"/>
      <c r="BL1711" s="54"/>
      <c r="BM1711" s="54"/>
      <c r="BN1711" s="54"/>
      <c r="BO1711" s="54"/>
      <c r="BP1711" s="54"/>
      <c r="BQ1711" s="54"/>
      <c r="BR1711" s="54"/>
      <c r="BS1711" s="54"/>
      <c r="BT1711" s="54"/>
      <c r="BU1711" s="54"/>
      <c r="BV1711" s="54"/>
      <c r="BW1711" s="54"/>
      <c r="BX1711" s="54"/>
      <c r="BY1711" s="54"/>
      <c r="BZ1711" s="54"/>
      <c r="CA1711" s="54"/>
      <c r="CB1711" s="54"/>
      <c r="CC1711" s="54"/>
      <c r="CD1711" s="54"/>
      <c r="CE1711" s="54"/>
      <c r="CF1711" s="54"/>
      <c r="CG1711" s="54"/>
      <c r="CH1711" s="54"/>
      <c r="CI1711" s="54"/>
      <c r="CJ1711" s="54"/>
      <c r="CK1711" s="54"/>
      <c r="CL1711" s="54"/>
      <c r="CM1711" s="54"/>
      <c r="CN1711" s="54"/>
      <c r="CO1711" s="54"/>
      <c r="CP1711" s="54"/>
      <c r="CQ1711" s="54"/>
      <c r="CR1711" s="54"/>
      <c r="CS1711" s="54"/>
      <c r="CT1711" s="54"/>
      <c r="CU1711" s="54"/>
      <c r="CV1711" s="54"/>
      <c r="CW1711" s="54"/>
      <c r="CX1711" s="54"/>
      <c r="CY1711" s="54"/>
      <c r="CZ1711" s="54"/>
      <c r="DA1711" s="54"/>
      <c r="DB1711" s="54"/>
      <c r="DC1711" s="54"/>
      <c r="DD1711" s="54"/>
      <c r="DE1711" s="54"/>
      <c r="DF1711" s="54"/>
      <c r="DG1711" s="54"/>
      <c r="DH1711" s="54"/>
      <c r="DI1711" s="54"/>
      <c r="DJ1711" s="54"/>
      <c r="DK1711" s="54"/>
      <c r="DL1711" s="54"/>
      <c r="DM1711" s="54"/>
      <c r="DN1711" s="54"/>
      <c r="DO1711" s="54"/>
      <c r="DP1711" s="54"/>
      <c r="DQ1711" s="54"/>
      <c r="DR1711" s="54"/>
      <c r="DS1711" s="54"/>
      <c r="DT1711" s="54"/>
      <c r="DU1711" s="54"/>
      <c r="DV1711" s="54"/>
      <c r="DW1711" s="54"/>
      <c r="DX1711" s="54"/>
      <c r="DY1711" s="54"/>
      <c r="DZ1711" s="54"/>
      <c r="EA1711" s="54"/>
      <c r="EB1711" s="54"/>
      <c r="EC1711" s="54"/>
      <c r="ED1711" s="54"/>
      <c r="EE1711" s="54"/>
      <c r="EF1711" s="54"/>
      <c r="EG1711" s="54"/>
      <c r="EH1711" s="54"/>
      <c r="EI1711" s="54"/>
      <c r="EJ1711" s="54"/>
      <c r="EK1711" s="54"/>
      <c r="EL1711" s="54"/>
      <c r="EM1711" s="54"/>
      <c r="EN1711" s="54"/>
      <c r="EO1711" s="54"/>
      <c r="EP1711" s="54"/>
      <c r="EQ1711" s="54"/>
      <c r="ER1711" s="54"/>
      <c r="ES1711" s="54"/>
      <c r="ET1711" s="54"/>
      <c r="EU1711" s="54"/>
      <c r="EV1711" s="54"/>
      <c r="EW1711" s="54"/>
      <c r="EX1711" s="54"/>
      <c r="EY1711" s="54"/>
      <c r="EZ1711" s="54"/>
      <c r="FA1711" s="54"/>
      <c r="FB1711" s="54"/>
      <c r="FC1711" s="54"/>
      <c r="FD1711" s="54"/>
      <c r="FE1711" s="54"/>
      <c r="FF1711" s="54"/>
      <c r="FG1711" s="54"/>
      <c r="FH1711" s="54"/>
      <c r="FI1711" s="54"/>
      <c r="FJ1711" s="54"/>
      <c r="FK1711" s="54"/>
      <c r="FL1711" s="54"/>
      <c r="FM1711" s="54"/>
      <c r="FN1711" s="54"/>
      <c r="FO1711" s="54"/>
      <c r="FP1711" s="54"/>
      <c r="FQ1711" s="54"/>
      <c r="FR1711" s="54"/>
      <c r="FS1711" s="54"/>
      <c r="FT1711" s="54"/>
      <c r="FU1711" s="54"/>
      <c r="FV1711" s="54"/>
      <c r="FW1711" s="54"/>
      <c r="FX1711" s="54"/>
      <c r="FY1711" s="54"/>
      <c r="FZ1711" s="54"/>
      <c r="GA1711" s="54"/>
      <c r="GB1711" s="54"/>
      <c r="GC1711" s="54"/>
      <c r="GD1711" s="54"/>
      <c r="GE1711" s="54"/>
      <c r="GF1711" s="54"/>
      <c r="GG1711" s="54"/>
      <c r="GH1711" s="54"/>
      <c r="GI1711" s="54"/>
      <c r="GJ1711" s="54"/>
      <c r="GK1711" s="54"/>
      <c r="GL1711" s="54"/>
      <c r="GM1711" s="54"/>
      <c r="GN1711" s="54"/>
      <c r="GO1711" s="54"/>
      <c r="GP1711" s="54"/>
      <c r="GQ1711" s="54"/>
      <c r="GR1711" s="54"/>
      <c r="GS1711" s="54"/>
      <c r="GT1711" s="54"/>
      <c r="GU1711" s="54"/>
      <c r="GV1711" s="54"/>
      <c r="GW1711" s="54"/>
      <c r="GX1711" s="54"/>
      <c r="GY1711" s="54"/>
      <c r="GZ1711" s="54"/>
      <c r="HA1711" s="54"/>
      <c r="HB1711" s="54"/>
      <c r="HC1711" s="54"/>
      <c r="HD1711" s="54"/>
      <c r="HE1711" s="54"/>
      <c r="HF1711" s="54"/>
      <c r="HG1711" s="54"/>
      <c r="HH1711" s="54"/>
      <c r="HI1711" s="54"/>
      <c r="HJ1711" s="54"/>
      <c r="HK1711" s="54"/>
      <c r="HL1711" s="54"/>
      <c r="HM1711" s="54"/>
      <c r="HN1711" s="54"/>
      <c r="HO1711" s="54"/>
      <c r="HP1711" s="54"/>
      <c r="HQ1711" s="54"/>
      <c r="HR1711" s="54"/>
      <c r="HS1711" s="54"/>
      <c r="HT1711" s="54"/>
      <c r="HU1711" s="54"/>
      <c r="HV1711" s="54"/>
      <c r="HW1711" s="54"/>
      <c r="HX1711" s="54"/>
      <c r="HY1711" s="54"/>
      <c r="HZ1711" s="54"/>
      <c r="IA1711" s="54"/>
      <c r="IB1711" s="54"/>
      <c r="IC1711" s="54"/>
      <c r="ID1711" s="54"/>
      <c r="IE1711" s="54"/>
      <c r="IF1711" s="54"/>
      <c r="IG1711" s="54"/>
      <c r="IH1711" s="54"/>
      <c r="II1711" s="54"/>
      <c r="IJ1711" s="54"/>
      <c r="IK1711" s="54"/>
      <c r="IL1711" s="54"/>
      <c r="IM1711" s="54"/>
      <c r="IN1711" s="54"/>
      <c r="IO1711" s="54"/>
      <c r="IP1711" s="54"/>
      <c r="IQ1711" s="54"/>
      <c r="IR1711" s="54"/>
      <c r="IS1711" s="54"/>
      <c r="IT1711" s="54"/>
      <c r="IU1711" s="54"/>
      <c r="IV1711" s="54"/>
      <c r="IW1711" s="54"/>
      <c r="IX1711" s="54"/>
      <c r="IY1711" s="54"/>
      <c r="IZ1711" s="54"/>
      <c r="JA1711" s="16"/>
      <c r="JB1711" s="16"/>
      <c r="JC1711" s="16"/>
      <c r="JD1711" s="16"/>
    </row>
    <row r="1712" spans="1:264" s="6" customFormat="1" x14ac:dyDescent="0.25">
      <c r="A1712" s="55">
        <v>1708</v>
      </c>
      <c r="B1712" s="56">
        <f>ESTUDIANTES!B1712</f>
        <v>0</v>
      </c>
      <c r="C1712" s="56">
        <f>ESTUDIANTES!C1712</f>
        <v>0</v>
      </c>
      <c r="D1712" s="97">
        <f>ESTUDIANTES!D1712</f>
        <v>0</v>
      </c>
      <c r="E1712" s="97"/>
      <c r="F1712" s="97"/>
      <c r="G1712" s="97"/>
      <c r="H1712" s="57">
        <f>ESTUDIANTES!H1712</f>
        <v>0</v>
      </c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  <c r="S1712" s="54"/>
      <c r="T1712" s="54"/>
      <c r="U1712" s="54"/>
      <c r="V1712" s="54"/>
      <c r="W1712" s="54"/>
      <c r="X1712" s="54"/>
      <c r="Y1712" s="54"/>
      <c r="Z1712" s="54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  <c r="AL1712" s="54"/>
      <c r="AM1712" s="54"/>
      <c r="AN1712" s="54"/>
      <c r="AO1712" s="54"/>
      <c r="AP1712" s="54"/>
      <c r="AQ1712" s="54"/>
      <c r="AR1712" s="54"/>
      <c r="AS1712" s="54"/>
      <c r="AT1712" s="54"/>
      <c r="AU1712" s="54"/>
      <c r="AV1712" s="54"/>
      <c r="AW1712" s="54"/>
      <c r="AX1712" s="54"/>
      <c r="AY1712" s="54"/>
      <c r="AZ1712" s="54"/>
      <c r="BA1712" s="54"/>
      <c r="BB1712" s="54"/>
      <c r="BC1712" s="54"/>
      <c r="BD1712" s="54"/>
      <c r="BE1712" s="54"/>
      <c r="BF1712" s="54"/>
      <c r="BG1712" s="54"/>
      <c r="BH1712" s="54"/>
      <c r="BI1712" s="54"/>
      <c r="BJ1712" s="54"/>
      <c r="BK1712" s="54"/>
      <c r="BL1712" s="54"/>
      <c r="BM1712" s="54"/>
      <c r="BN1712" s="54"/>
      <c r="BO1712" s="54"/>
      <c r="BP1712" s="54"/>
      <c r="BQ1712" s="54"/>
      <c r="BR1712" s="54"/>
      <c r="BS1712" s="54"/>
      <c r="BT1712" s="54"/>
      <c r="BU1712" s="54"/>
      <c r="BV1712" s="54"/>
      <c r="BW1712" s="54"/>
      <c r="BX1712" s="54"/>
      <c r="BY1712" s="54"/>
      <c r="BZ1712" s="54"/>
      <c r="CA1712" s="54"/>
      <c r="CB1712" s="54"/>
      <c r="CC1712" s="54"/>
      <c r="CD1712" s="54"/>
      <c r="CE1712" s="54"/>
      <c r="CF1712" s="54"/>
      <c r="CG1712" s="54"/>
      <c r="CH1712" s="54"/>
      <c r="CI1712" s="54"/>
      <c r="CJ1712" s="54"/>
      <c r="CK1712" s="54"/>
      <c r="CL1712" s="54"/>
      <c r="CM1712" s="54"/>
      <c r="CN1712" s="54"/>
      <c r="CO1712" s="54"/>
      <c r="CP1712" s="54"/>
      <c r="CQ1712" s="54"/>
      <c r="CR1712" s="54"/>
      <c r="CS1712" s="54"/>
      <c r="CT1712" s="54"/>
      <c r="CU1712" s="54"/>
      <c r="CV1712" s="54"/>
      <c r="CW1712" s="54"/>
      <c r="CX1712" s="54"/>
      <c r="CY1712" s="54"/>
      <c r="CZ1712" s="54"/>
      <c r="DA1712" s="54"/>
      <c r="DB1712" s="54"/>
      <c r="DC1712" s="54"/>
      <c r="DD1712" s="54"/>
      <c r="DE1712" s="54"/>
      <c r="DF1712" s="54"/>
      <c r="DG1712" s="54"/>
      <c r="DH1712" s="54"/>
      <c r="DI1712" s="54"/>
      <c r="DJ1712" s="54"/>
      <c r="DK1712" s="54"/>
      <c r="DL1712" s="54"/>
      <c r="DM1712" s="54"/>
      <c r="DN1712" s="54"/>
      <c r="DO1712" s="54"/>
      <c r="DP1712" s="54"/>
      <c r="DQ1712" s="54"/>
      <c r="DR1712" s="54"/>
      <c r="DS1712" s="54"/>
      <c r="DT1712" s="54"/>
      <c r="DU1712" s="54"/>
      <c r="DV1712" s="54"/>
      <c r="DW1712" s="54"/>
      <c r="DX1712" s="54"/>
      <c r="DY1712" s="54"/>
      <c r="DZ1712" s="54"/>
      <c r="EA1712" s="54"/>
      <c r="EB1712" s="54"/>
      <c r="EC1712" s="54"/>
      <c r="ED1712" s="54"/>
      <c r="EE1712" s="54"/>
      <c r="EF1712" s="54"/>
      <c r="EG1712" s="54"/>
      <c r="EH1712" s="54"/>
      <c r="EI1712" s="54"/>
      <c r="EJ1712" s="54"/>
      <c r="EK1712" s="54"/>
      <c r="EL1712" s="54"/>
      <c r="EM1712" s="54"/>
      <c r="EN1712" s="54"/>
      <c r="EO1712" s="54"/>
      <c r="EP1712" s="54"/>
      <c r="EQ1712" s="54"/>
      <c r="ER1712" s="54"/>
      <c r="ES1712" s="54"/>
      <c r="ET1712" s="54"/>
      <c r="EU1712" s="54"/>
      <c r="EV1712" s="54"/>
      <c r="EW1712" s="54"/>
      <c r="EX1712" s="54"/>
      <c r="EY1712" s="54"/>
      <c r="EZ1712" s="54"/>
      <c r="FA1712" s="54"/>
      <c r="FB1712" s="54"/>
      <c r="FC1712" s="54"/>
      <c r="FD1712" s="54"/>
      <c r="FE1712" s="54"/>
      <c r="FF1712" s="54"/>
      <c r="FG1712" s="54"/>
      <c r="FH1712" s="54"/>
      <c r="FI1712" s="54"/>
      <c r="FJ1712" s="54"/>
      <c r="FK1712" s="54"/>
      <c r="FL1712" s="54"/>
      <c r="FM1712" s="54"/>
      <c r="FN1712" s="54"/>
      <c r="FO1712" s="54"/>
      <c r="FP1712" s="54"/>
      <c r="FQ1712" s="54"/>
      <c r="FR1712" s="54"/>
      <c r="FS1712" s="54"/>
      <c r="FT1712" s="54"/>
      <c r="FU1712" s="54"/>
      <c r="FV1712" s="54"/>
      <c r="FW1712" s="54"/>
      <c r="FX1712" s="54"/>
      <c r="FY1712" s="54"/>
      <c r="FZ1712" s="54"/>
      <c r="GA1712" s="54"/>
      <c r="GB1712" s="54"/>
      <c r="GC1712" s="54"/>
      <c r="GD1712" s="54"/>
      <c r="GE1712" s="54"/>
      <c r="GF1712" s="54"/>
      <c r="GG1712" s="54"/>
      <c r="GH1712" s="54"/>
      <c r="GI1712" s="54"/>
      <c r="GJ1712" s="54"/>
      <c r="GK1712" s="54"/>
      <c r="GL1712" s="54"/>
      <c r="GM1712" s="54"/>
      <c r="GN1712" s="54"/>
      <c r="GO1712" s="54"/>
      <c r="GP1712" s="54"/>
      <c r="GQ1712" s="54"/>
      <c r="GR1712" s="54"/>
      <c r="GS1712" s="54"/>
      <c r="GT1712" s="54"/>
      <c r="GU1712" s="54"/>
      <c r="GV1712" s="54"/>
      <c r="GW1712" s="54"/>
      <c r="GX1712" s="54"/>
      <c r="GY1712" s="54"/>
      <c r="GZ1712" s="54"/>
      <c r="HA1712" s="54"/>
      <c r="HB1712" s="54"/>
      <c r="HC1712" s="54"/>
      <c r="HD1712" s="54"/>
      <c r="HE1712" s="54"/>
      <c r="HF1712" s="54"/>
      <c r="HG1712" s="54"/>
      <c r="HH1712" s="54"/>
      <c r="HI1712" s="54"/>
      <c r="HJ1712" s="54"/>
      <c r="HK1712" s="54"/>
      <c r="HL1712" s="54"/>
      <c r="HM1712" s="54"/>
      <c r="HN1712" s="54"/>
      <c r="HO1712" s="54"/>
      <c r="HP1712" s="54"/>
      <c r="HQ1712" s="54"/>
      <c r="HR1712" s="54"/>
      <c r="HS1712" s="54"/>
      <c r="HT1712" s="54"/>
      <c r="HU1712" s="54"/>
      <c r="HV1712" s="54"/>
      <c r="HW1712" s="54"/>
      <c r="HX1712" s="54"/>
      <c r="HY1712" s="54"/>
      <c r="HZ1712" s="54"/>
      <c r="IA1712" s="54"/>
      <c r="IB1712" s="54"/>
      <c r="IC1712" s="54"/>
      <c r="ID1712" s="54"/>
      <c r="IE1712" s="54"/>
      <c r="IF1712" s="54"/>
      <c r="IG1712" s="54"/>
      <c r="IH1712" s="54"/>
      <c r="II1712" s="54"/>
      <c r="IJ1712" s="54"/>
      <c r="IK1712" s="54"/>
      <c r="IL1712" s="54"/>
      <c r="IM1712" s="54"/>
      <c r="IN1712" s="54"/>
      <c r="IO1712" s="54"/>
      <c r="IP1712" s="54"/>
      <c r="IQ1712" s="54"/>
      <c r="IR1712" s="54"/>
      <c r="IS1712" s="54"/>
      <c r="IT1712" s="54"/>
      <c r="IU1712" s="54"/>
      <c r="IV1712" s="54"/>
      <c r="IW1712" s="54"/>
      <c r="IX1712" s="54"/>
      <c r="IY1712" s="54"/>
      <c r="IZ1712" s="54"/>
      <c r="JA1712" s="16"/>
      <c r="JB1712" s="16"/>
      <c r="JC1712" s="16"/>
      <c r="JD1712" s="16"/>
    </row>
    <row r="1713" spans="1:264" s="6" customFormat="1" x14ac:dyDescent="0.25">
      <c r="A1713" s="55">
        <v>1709</v>
      </c>
      <c r="B1713" s="56">
        <f>ESTUDIANTES!B1713</f>
        <v>0</v>
      </c>
      <c r="C1713" s="56">
        <f>ESTUDIANTES!C1713</f>
        <v>0</v>
      </c>
      <c r="D1713" s="97">
        <f>ESTUDIANTES!D1713</f>
        <v>0</v>
      </c>
      <c r="E1713" s="97"/>
      <c r="F1713" s="97"/>
      <c r="G1713" s="97"/>
      <c r="H1713" s="57">
        <f>ESTUDIANTES!H1713</f>
        <v>0</v>
      </c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  <c r="T1713" s="54"/>
      <c r="U1713" s="54"/>
      <c r="V1713" s="54"/>
      <c r="W1713" s="54"/>
      <c r="X1713" s="54"/>
      <c r="Y1713" s="54"/>
      <c r="Z1713" s="54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  <c r="AL1713" s="54"/>
      <c r="AM1713" s="54"/>
      <c r="AN1713" s="54"/>
      <c r="AO1713" s="54"/>
      <c r="AP1713" s="54"/>
      <c r="AQ1713" s="54"/>
      <c r="AR1713" s="54"/>
      <c r="AS1713" s="54"/>
      <c r="AT1713" s="54"/>
      <c r="AU1713" s="54"/>
      <c r="AV1713" s="54"/>
      <c r="AW1713" s="54"/>
      <c r="AX1713" s="54"/>
      <c r="AY1713" s="54"/>
      <c r="AZ1713" s="54"/>
      <c r="BA1713" s="54"/>
      <c r="BB1713" s="54"/>
      <c r="BC1713" s="54"/>
      <c r="BD1713" s="54"/>
      <c r="BE1713" s="54"/>
      <c r="BF1713" s="54"/>
      <c r="BG1713" s="54"/>
      <c r="BH1713" s="54"/>
      <c r="BI1713" s="54"/>
      <c r="BJ1713" s="54"/>
      <c r="BK1713" s="54"/>
      <c r="BL1713" s="54"/>
      <c r="BM1713" s="54"/>
      <c r="BN1713" s="54"/>
      <c r="BO1713" s="54"/>
      <c r="BP1713" s="54"/>
      <c r="BQ1713" s="54"/>
      <c r="BR1713" s="54"/>
      <c r="BS1713" s="54"/>
      <c r="BT1713" s="54"/>
      <c r="BU1713" s="54"/>
      <c r="BV1713" s="54"/>
      <c r="BW1713" s="54"/>
      <c r="BX1713" s="54"/>
      <c r="BY1713" s="54"/>
      <c r="BZ1713" s="54"/>
      <c r="CA1713" s="54"/>
      <c r="CB1713" s="54"/>
      <c r="CC1713" s="54"/>
      <c r="CD1713" s="54"/>
      <c r="CE1713" s="54"/>
      <c r="CF1713" s="54"/>
      <c r="CG1713" s="54"/>
      <c r="CH1713" s="54"/>
      <c r="CI1713" s="54"/>
      <c r="CJ1713" s="54"/>
      <c r="CK1713" s="54"/>
      <c r="CL1713" s="54"/>
      <c r="CM1713" s="54"/>
      <c r="CN1713" s="54"/>
      <c r="CO1713" s="54"/>
      <c r="CP1713" s="54"/>
      <c r="CQ1713" s="54"/>
      <c r="CR1713" s="54"/>
      <c r="CS1713" s="54"/>
      <c r="CT1713" s="54"/>
      <c r="CU1713" s="54"/>
      <c r="CV1713" s="54"/>
      <c r="CW1713" s="54"/>
      <c r="CX1713" s="54"/>
      <c r="CY1713" s="54"/>
      <c r="CZ1713" s="54"/>
      <c r="DA1713" s="54"/>
      <c r="DB1713" s="54"/>
      <c r="DC1713" s="54"/>
      <c r="DD1713" s="54"/>
      <c r="DE1713" s="54"/>
      <c r="DF1713" s="54"/>
      <c r="DG1713" s="54"/>
      <c r="DH1713" s="54"/>
      <c r="DI1713" s="54"/>
      <c r="DJ1713" s="54"/>
      <c r="DK1713" s="54"/>
      <c r="DL1713" s="54"/>
      <c r="DM1713" s="54"/>
      <c r="DN1713" s="54"/>
      <c r="DO1713" s="54"/>
      <c r="DP1713" s="54"/>
      <c r="DQ1713" s="54"/>
      <c r="DR1713" s="54"/>
      <c r="DS1713" s="54"/>
      <c r="DT1713" s="54"/>
      <c r="DU1713" s="54"/>
      <c r="DV1713" s="54"/>
      <c r="DW1713" s="54"/>
      <c r="DX1713" s="54"/>
      <c r="DY1713" s="54"/>
      <c r="DZ1713" s="54"/>
      <c r="EA1713" s="54"/>
      <c r="EB1713" s="54"/>
      <c r="EC1713" s="54"/>
      <c r="ED1713" s="54"/>
      <c r="EE1713" s="54"/>
      <c r="EF1713" s="54"/>
      <c r="EG1713" s="54"/>
      <c r="EH1713" s="54"/>
      <c r="EI1713" s="54"/>
      <c r="EJ1713" s="54"/>
      <c r="EK1713" s="54"/>
      <c r="EL1713" s="54"/>
      <c r="EM1713" s="54"/>
      <c r="EN1713" s="54"/>
      <c r="EO1713" s="54"/>
      <c r="EP1713" s="54"/>
      <c r="EQ1713" s="54"/>
      <c r="ER1713" s="54"/>
      <c r="ES1713" s="54"/>
      <c r="ET1713" s="54"/>
      <c r="EU1713" s="54"/>
      <c r="EV1713" s="54"/>
      <c r="EW1713" s="54"/>
      <c r="EX1713" s="54"/>
      <c r="EY1713" s="54"/>
      <c r="EZ1713" s="54"/>
      <c r="FA1713" s="54"/>
      <c r="FB1713" s="54"/>
      <c r="FC1713" s="54"/>
      <c r="FD1713" s="54"/>
      <c r="FE1713" s="54"/>
      <c r="FF1713" s="54"/>
      <c r="FG1713" s="54"/>
      <c r="FH1713" s="54"/>
      <c r="FI1713" s="54"/>
      <c r="FJ1713" s="54"/>
      <c r="FK1713" s="54"/>
      <c r="FL1713" s="54"/>
      <c r="FM1713" s="54"/>
      <c r="FN1713" s="54"/>
      <c r="FO1713" s="54"/>
      <c r="FP1713" s="54"/>
      <c r="FQ1713" s="54"/>
      <c r="FR1713" s="54"/>
      <c r="FS1713" s="54"/>
      <c r="FT1713" s="54"/>
      <c r="FU1713" s="54"/>
      <c r="FV1713" s="54"/>
      <c r="FW1713" s="54"/>
      <c r="FX1713" s="54"/>
      <c r="FY1713" s="54"/>
      <c r="FZ1713" s="54"/>
      <c r="GA1713" s="54"/>
      <c r="GB1713" s="54"/>
      <c r="GC1713" s="54"/>
      <c r="GD1713" s="54"/>
      <c r="GE1713" s="54"/>
      <c r="GF1713" s="54"/>
      <c r="GG1713" s="54"/>
      <c r="GH1713" s="54"/>
      <c r="GI1713" s="54"/>
      <c r="GJ1713" s="54"/>
      <c r="GK1713" s="54"/>
      <c r="GL1713" s="54"/>
      <c r="GM1713" s="54"/>
      <c r="GN1713" s="54"/>
      <c r="GO1713" s="54"/>
      <c r="GP1713" s="54"/>
      <c r="GQ1713" s="54"/>
      <c r="GR1713" s="54"/>
      <c r="GS1713" s="54"/>
      <c r="GT1713" s="54"/>
      <c r="GU1713" s="54"/>
      <c r="GV1713" s="54"/>
      <c r="GW1713" s="54"/>
      <c r="GX1713" s="54"/>
      <c r="GY1713" s="54"/>
      <c r="GZ1713" s="54"/>
      <c r="HA1713" s="54"/>
      <c r="HB1713" s="54"/>
      <c r="HC1713" s="54"/>
      <c r="HD1713" s="54"/>
      <c r="HE1713" s="54"/>
      <c r="HF1713" s="54"/>
      <c r="HG1713" s="54"/>
      <c r="HH1713" s="54"/>
      <c r="HI1713" s="54"/>
      <c r="HJ1713" s="54"/>
      <c r="HK1713" s="54"/>
      <c r="HL1713" s="54"/>
      <c r="HM1713" s="54"/>
      <c r="HN1713" s="54"/>
      <c r="HO1713" s="54"/>
      <c r="HP1713" s="54"/>
      <c r="HQ1713" s="54"/>
      <c r="HR1713" s="54"/>
      <c r="HS1713" s="54"/>
      <c r="HT1713" s="54"/>
      <c r="HU1713" s="54"/>
      <c r="HV1713" s="54"/>
      <c r="HW1713" s="54"/>
      <c r="HX1713" s="54"/>
      <c r="HY1713" s="54"/>
      <c r="HZ1713" s="54"/>
      <c r="IA1713" s="54"/>
      <c r="IB1713" s="54"/>
      <c r="IC1713" s="54"/>
      <c r="ID1713" s="54"/>
      <c r="IE1713" s="54"/>
      <c r="IF1713" s="54"/>
      <c r="IG1713" s="54"/>
      <c r="IH1713" s="54"/>
      <c r="II1713" s="54"/>
      <c r="IJ1713" s="54"/>
      <c r="IK1713" s="54"/>
      <c r="IL1713" s="54"/>
      <c r="IM1713" s="54"/>
      <c r="IN1713" s="54"/>
      <c r="IO1713" s="54"/>
      <c r="IP1713" s="54"/>
      <c r="IQ1713" s="54"/>
      <c r="IR1713" s="54"/>
      <c r="IS1713" s="54"/>
      <c r="IT1713" s="54"/>
      <c r="IU1713" s="54"/>
      <c r="IV1713" s="54"/>
      <c r="IW1713" s="54"/>
      <c r="IX1713" s="54"/>
      <c r="IY1713" s="54"/>
      <c r="IZ1713" s="54"/>
      <c r="JA1713" s="16"/>
      <c r="JB1713" s="16"/>
      <c r="JC1713" s="16"/>
      <c r="JD1713" s="16"/>
    </row>
    <row r="1714" spans="1:264" s="6" customFormat="1" x14ac:dyDescent="0.25">
      <c r="A1714" s="55">
        <v>1710</v>
      </c>
      <c r="B1714" s="56">
        <f>ESTUDIANTES!B1714</f>
        <v>0</v>
      </c>
      <c r="C1714" s="56">
        <f>ESTUDIANTES!C1714</f>
        <v>0</v>
      </c>
      <c r="D1714" s="97">
        <f>ESTUDIANTES!D1714</f>
        <v>0</v>
      </c>
      <c r="E1714" s="97"/>
      <c r="F1714" s="97"/>
      <c r="G1714" s="97"/>
      <c r="H1714" s="57">
        <f>ESTUDIANTES!H1714</f>
        <v>0</v>
      </c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  <c r="S1714" s="54"/>
      <c r="T1714" s="54"/>
      <c r="U1714" s="54"/>
      <c r="V1714" s="54"/>
      <c r="W1714" s="54"/>
      <c r="X1714" s="54"/>
      <c r="Y1714" s="54"/>
      <c r="Z1714" s="54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  <c r="AL1714" s="54"/>
      <c r="AM1714" s="54"/>
      <c r="AN1714" s="54"/>
      <c r="AO1714" s="54"/>
      <c r="AP1714" s="54"/>
      <c r="AQ1714" s="54"/>
      <c r="AR1714" s="54"/>
      <c r="AS1714" s="54"/>
      <c r="AT1714" s="54"/>
      <c r="AU1714" s="54"/>
      <c r="AV1714" s="54"/>
      <c r="AW1714" s="54"/>
      <c r="AX1714" s="54"/>
      <c r="AY1714" s="54"/>
      <c r="AZ1714" s="54"/>
      <c r="BA1714" s="54"/>
      <c r="BB1714" s="54"/>
      <c r="BC1714" s="54"/>
      <c r="BD1714" s="54"/>
      <c r="BE1714" s="54"/>
      <c r="BF1714" s="54"/>
      <c r="BG1714" s="54"/>
      <c r="BH1714" s="54"/>
      <c r="BI1714" s="54"/>
      <c r="BJ1714" s="54"/>
      <c r="BK1714" s="54"/>
      <c r="BL1714" s="54"/>
      <c r="BM1714" s="54"/>
      <c r="BN1714" s="54"/>
      <c r="BO1714" s="54"/>
      <c r="BP1714" s="54"/>
      <c r="BQ1714" s="54"/>
      <c r="BR1714" s="54"/>
      <c r="BS1714" s="54"/>
      <c r="BT1714" s="54"/>
      <c r="BU1714" s="54"/>
      <c r="BV1714" s="54"/>
      <c r="BW1714" s="54"/>
      <c r="BX1714" s="54"/>
      <c r="BY1714" s="54"/>
      <c r="BZ1714" s="54"/>
      <c r="CA1714" s="54"/>
      <c r="CB1714" s="54"/>
      <c r="CC1714" s="54"/>
      <c r="CD1714" s="54"/>
      <c r="CE1714" s="54"/>
      <c r="CF1714" s="54"/>
      <c r="CG1714" s="54"/>
      <c r="CH1714" s="54"/>
      <c r="CI1714" s="54"/>
      <c r="CJ1714" s="54"/>
      <c r="CK1714" s="54"/>
      <c r="CL1714" s="54"/>
      <c r="CM1714" s="54"/>
      <c r="CN1714" s="54"/>
      <c r="CO1714" s="54"/>
      <c r="CP1714" s="54"/>
      <c r="CQ1714" s="54"/>
      <c r="CR1714" s="54"/>
      <c r="CS1714" s="54"/>
      <c r="CT1714" s="54"/>
      <c r="CU1714" s="54"/>
      <c r="CV1714" s="54"/>
      <c r="CW1714" s="54"/>
      <c r="CX1714" s="54"/>
      <c r="CY1714" s="54"/>
      <c r="CZ1714" s="54"/>
      <c r="DA1714" s="54"/>
      <c r="DB1714" s="54"/>
      <c r="DC1714" s="54"/>
      <c r="DD1714" s="54"/>
      <c r="DE1714" s="54"/>
      <c r="DF1714" s="54"/>
      <c r="DG1714" s="54"/>
      <c r="DH1714" s="54"/>
      <c r="DI1714" s="54"/>
      <c r="DJ1714" s="54"/>
      <c r="DK1714" s="54"/>
      <c r="DL1714" s="54"/>
      <c r="DM1714" s="54"/>
      <c r="DN1714" s="54"/>
      <c r="DO1714" s="54"/>
      <c r="DP1714" s="54"/>
      <c r="DQ1714" s="54"/>
      <c r="DR1714" s="54"/>
      <c r="DS1714" s="54"/>
      <c r="DT1714" s="54"/>
      <c r="DU1714" s="54"/>
      <c r="DV1714" s="54"/>
      <c r="DW1714" s="54"/>
      <c r="DX1714" s="54"/>
      <c r="DY1714" s="54"/>
      <c r="DZ1714" s="54"/>
      <c r="EA1714" s="54"/>
      <c r="EB1714" s="54"/>
      <c r="EC1714" s="54"/>
      <c r="ED1714" s="54"/>
      <c r="EE1714" s="54"/>
      <c r="EF1714" s="54"/>
      <c r="EG1714" s="54"/>
      <c r="EH1714" s="54"/>
      <c r="EI1714" s="54"/>
      <c r="EJ1714" s="54"/>
      <c r="EK1714" s="54"/>
      <c r="EL1714" s="54"/>
      <c r="EM1714" s="54"/>
      <c r="EN1714" s="54"/>
      <c r="EO1714" s="54"/>
      <c r="EP1714" s="54"/>
      <c r="EQ1714" s="54"/>
      <c r="ER1714" s="54"/>
      <c r="ES1714" s="54"/>
      <c r="ET1714" s="54"/>
      <c r="EU1714" s="54"/>
      <c r="EV1714" s="54"/>
      <c r="EW1714" s="54"/>
      <c r="EX1714" s="54"/>
      <c r="EY1714" s="54"/>
      <c r="EZ1714" s="54"/>
      <c r="FA1714" s="54"/>
      <c r="FB1714" s="54"/>
      <c r="FC1714" s="54"/>
      <c r="FD1714" s="54"/>
      <c r="FE1714" s="54"/>
      <c r="FF1714" s="54"/>
      <c r="FG1714" s="54"/>
      <c r="FH1714" s="54"/>
      <c r="FI1714" s="54"/>
      <c r="FJ1714" s="54"/>
      <c r="FK1714" s="54"/>
      <c r="FL1714" s="54"/>
      <c r="FM1714" s="54"/>
      <c r="FN1714" s="54"/>
      <c r="FO1714" s="54"/>
      <c r="FP1714" s="54"/>
      <c r="FQ1714" s="54"/>
      <c r="FR1714" s="54"/>
      <c r="FS1714" s="54"/>
      <c r="FT1714" s="54"/>
      <c r="FU1714" s="54"/>
      <c r="FV1714" s="54"/>
      <c r="FW1714" s="54"/>
      <c r="FX1714" s="54"/>
      <c r="FY1714" s="54"/>
      <c r="FZ1714" s="54"/>
      <c r="GA1714" s="54"/>
      <c r="GB1714" s="54"/>
      <c r="GC1714" s="54"/>
      <c r="GD1714" s="54"/>
      <c r="GE1714" s="54"/>
      <c r="GF1714" s="54"/>
      <c r="GG1714" s="54"/>
      <c r="GH1714" s="54"/>
      <c r="GI1714" s="54"/>
      <c r="GJ1714" s="54"/>
      <c r="GK1714" s="54"/>
      <c r="GL1714" s="54"/>
      <c r="GM1714" s="54"/>
      <c r="GN1714" s="54"/>
      <c r="GO1714" s="54"/>
      <c r="GP1714" s="54"/>
      <c r="GQ1714" s="54"/>
      <c r="GR1714" s="54"/>
      <c r="GS1714" s="54"/>
      <c r="GT1714" s="54"/>
      <c r="GU1714" s="54"/>
      <c r="GV1714" s="54"/>
      <c r="GW1714" s="54"/>
      <c r="GX1714" s="54"/>
      <c r="GY1714" s="54"/>
      <c r="GZ1714" s="54"/>
      <c r="HA1714" s="54"/>
      <c r="HB1714" s="54"/>
      <c r="HC1714" s="54"/>
      <c r="HD1714" s="54"/>
      <c r="HE1714" s="54"/>
      <c r="HF1714" s="54"/>
      <c r="HG1714" s="54"/>
      <c r="HH1714" s="54"/>
      <c r="HI1714" s="54"/>
      <c r="HJ1714" s="54"/>
      <c r="HK1714" s="54"/>
      <c r="HL1714" s="54"/>
      <c r="HM1714" s="54"/>
      <c r="HN1714" s="54"/>
      <c r="HO1714" s="54"/>
      <c r="HP1714" s="54"/>
      <c r="HQ1714" s="54"/>
      <c r="HR1714" s="54"/>
      <c r="HS1714" s="54"/>
      <c r="HT1714" s="54"/>
      <c r="HU1714" s="54"/>
      <c r="HV1714" s="54"/>
      <c r="HW1714" s="54"/>
      <c r="HX1714" s="54"/>
      <c r="HY1714" s="54"/>
      <c r="HZ1714" s="54"/>
      <c r="IA1714" s="54"/>
      <c r="IB1714" s="54"/>
      <c r="IC1714" s="54"/>
      <c r="ID1714" s="54"/>
      <c r="IE1714" s="54"/>
      <c r="IF1714" s="54"/>
      <c r="IG1714" s="54"/>
      <c r="IH1714" s="54"/>
      <c r="II1714" s="54"/>
      <c r="IJ1714" s="54"/>
      <c r="IK1714" s="54"/>
      <c r="IL1714" s="54"/>
      <c r="IM1714" s="54"/>
      <c r="IN1714" s="54"/>
      <c r="IO1714" s="54"/>
      <c r="IP1714" s="54"/>
      <c r="IQ1714" s="54"/>
      <c r="IR1714" s="54"/>
      <c r="IS1714" s="54"/>
      <c r="IT1714" s="54"/>
      <c r="IU1714" s="54"/>
      <c r="IV1714" s="54"/>
      <c r="IW1714" s="54"/>
      <c r="IX1714" s="54"/>
      <c r="IY1714" s="54"/>
      <c r="IZ1714" s="54"/>
      <c r="JA1714" s="16"/>
      <c r="JB1714" s="16"/>
      <c r="JC1714" s="16"/>
      <c r="JD1714" s="16"/>
    </row>
    <row r="1715" spans="1:264" s="6" customFormat="1" x14ac:dyDescent="0.25">
      <c r="A1715" s="55">
        <v>1711</v>
      </c>
      <c r="B1715" s="56">
        <f>ESTUDIANTES!B1715</f>
        <v>0</v>
      </c>
      <c r="C1715" s="56">
        <f>ESTUDIANTES!C1715</f>
        <v>0</v>
      </c>
      <c r="D1715" s="97">
        <f>ESTUDIANTES!D1715</f>
        <v>0</v>
      </c>
      <c r="E1715" s="97"/>
      <c r="F1715" s="97"/>
      <c r="G1715" s="97"/>
      <c r="H1715" s="57">
        <f>ESTUDIANTES!H1715</f>
        <v>0</v>
      </c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  <c r="S1715" s="54"/>
      <c r="T1715" s="54"/>
      <c r="U1715" s="54"/>
      <c r="V1715" s="54"/>
      <c r="W1715" s="54"/>
      <c r="X1715" s="54"/>
      <c r="Y1715" s="54"/>
      <c r="Z1715" s="54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  <c r="AL1715" s="54"/>
      <c r="AM1715" s="54"/>
      <c r="AN1715" s="54"/>
      <c r="AO1715" s="54"/>
      <c r="AP1715" s="54"/>
      <c r="AQ1715" s="54"/>
      <c r="AR1715" s="54"/>
      <c r="AS1715" s="54"/>
      <c r="AT1715" s="54"/>
      <c r="AU1715" s="54"/>
      <c r="AV1715" s="54"/>
      <c r="AW1715" s="54"/>
      <c r="AX1715" s="54"/>
      <c r="AY1715" s="54"/>
      <c r="AZ1715" s="54"/>
      <c r="BA1715" s="54"/>
      <c r="BB1715" s="54"/>
      <c r="BC1715" s="54"/>
      <c r="BD1715" s="54"/>
      <c r="BE1715" s="54"/>
      <c r="BF1715" s="54"/>
      <c r="BG1715" s="54"/>
      <c r="BH1715" s="54"/>
      <c r="BI1715" s="54"/>
      <c r="BJ1715" s="54"/>
      <c r="BK1715" s="54"/>
      <c r="BL1715" s="54"/>
      <c r="BM1715" s="54"/>
      <c r="BN1715" s="54"/>
      <c r="BO1715" s="54"/>
      <c r="BP1715" s="54"/>
      <c r="BQ1715" s="54"/>
      <c r="BR1715" s="54"/>
      <c r="BS1715" s="54"/>
      <c r="BT1715" s="54"/>
      <c r="BU1715" s="54"/>
      <c r="BV1715" s="54"/>
      <c r="BW1715" s="54"/>
      <c r="BX1715" s="54"/>
      <c r="BY1715" s="54"/>
      <c r="BZ1715" s="54"/>
      <c r="CA1715" s="54"/>
      <c r="CB1715" s="54"/>
      <c r="CC1715" s="54"/>
      <c r="CD1715" s="54"/>
      <c r="CE1715" s="54"/>
      <c r="CF1715" s="54"/>
      <c r="CG1715" s="54"/>
      <c r="CH1715" s="54"/>
      <c r="CI1715" s="54"/>
      <c r="CJ1715" s="54"/>
      <c r="CK1715" s="54"/>
      <c r="CL1715" s="54"/>
      <c r="CM1715" s="54"/>
      <c r="CN1715" s="54"/>
      <c r="CO1715" s="54"/>
      <c r="CP1715" s="54"/>
      <c r="CQ1715" s="54"/>
      <c r="CR1715" s="54"/>
      <c r="CS1715" s="54"/>
      <c r="CT1715" s="54"/>
      <c r="CU1715" s="54"/>
      <c r="CV1715" s="54"/>
      <c r="CW1715" s="54"/>
      <c r="CX1715" s="54"/>
      <c r="CY1715" s="54"/>
      <c r="CZ1715" s="54"/>
      <c r="DA1715" s="54"/>
      <c r="DB1715" s="54"/>
      <c r="DC1715" s="54"/>
      <c r="DD1715" s="54"/>
      <c r="DE1715" s="54"/>
      <c r="DF1715" s="54"/>
      <c r="DG1715" s="54"/>
      <c r="DH1715" s="54"/>
      <c r="DI1715" s="54"/>
      <c r="DJ1715" s="54"/>
      <c r="DK1715" s="54"/>
      <c r="DL1715" s="54"/>
      <c r="DM1715" s="54"/>
      <c r="DN1715" s="54"/>
      <c r="DO1715" s="54"/>
      <c r="DP1715" s="54"/>
      <c r="DQ1715" s="54"/>
      <c r="DR1715" s="54"/>
      <c r="DS1715" s="54"/>
      <c r="DT1715" s="54"/>
      <c r="DU1715" s="54"/>
      <c r="DV1715" s="54"/>
      <c r="DW1715" s="54"/>
      <c r="DX1715" s="54"/>
      <c r="DY1715" s="54"/>
      <c r="DZ1715" s="54"/>
      <c r="EA1715" s="54"/>
      <c r="EB1715" s="54"/>
      <c r="EC1715" s="54"/>
      <c r="ED1715" s="54"/>
      <c r="EE1715" s="54"/>
      <c r="EF1715" s="54"/>
      <c r="EG1715" s="54"/>
      <c r="EH1715" s="54"/>
      <c r="EI1715" s="54"/>
      <c r="EJ1715" s="54"/>
      <c r="EK1715" s="54"/>
      <c r="EL1715" s="54"/>
      <c r="EM1715" s="54"/>
      <c r="EN1715" s="54"/>
      <c r="EO1715" s="54"/>
      <c r="EP1715" s="54"/>
      <c r="EQ1715" s="54"/>
      <c r="ER1715" s="54"/>
      <c r="ES1715" s="54"/>
      <c r="ET1715" s="54"/>
      <c r="EU1715" s="54"/>
      <c r="EV1715" s="54"/>
      <c r="EW1715" s="54"/>
      <c r="EX1715" s="54"/>
      <c r="EY1715" s="54"/>
      <c r="EZ1715" s="54"/>
      <c r="FA1715" s="54"/>
      <c r="FB1715" s="54"/>
      <c r="FC1715" s="54"/>
      <c r="FD1715" s="54"/>
      <c r="FE1715" s="54"/>
      <c r="FF1715" s="54"/>
      <c r="FG1715" s="54"/>
      <c r="FH1715" s="54"/>
      <c r="FI1715" s="54"/>
      <c r="FJ1715" s="54"/>
      <c r="FK1715" s="54"/>
      <c r="FL1715" s="54"/>
      <c r="FM1715" s="54"/>
      <c r="FN1715" s="54"/>
      <c r="FO1715" s="54"/>
      <c r="FP1715" s="54"/>
      <c r="FQ1715" s="54"/>
      <c r="FR1715" s="54"/>
      <c r="FS1715" s="54"/>
      <c r="FT1715" s="54"/>
      <c r="FU1715" s="54"/>
      <c r="FV1715" s="54"/>
      <c r="FW1715" s="54"/>
      <c r="FX1715" s="54"/>
      <c r="FY1715" s="54"/>
      <c r="FZ1715" s="54"/>
      <c r="GA1715" s="54"/>
      <c r="GB1715" s="54"/>
      <c r="GC1715" s="54"/>
      <c r="GD1715" s="54"/>
      <c r="GE1715" s="54"/>
      <c r="GF1715" s="54"/>
      <c r="GG1715" s="54"/>
      <c r="GH1715" s="54"/>
      <c r="GI1715" s="54"/>
      <c r="GJ1715" s="54"/>
      <c r="GK1715" s="54"/>
      <c r="GL1715" s="54"/>
      <c r="GM1715" s="54"/>
      <c r="GN1715" s="54"/>
      <c r="GO1715" s="54"/>
      <c r="GP1715" s="54"/>
      <c r="GQ1715" s="54"/>
      <c r="GR1715" s="54"/>
      <c r="GS1715" s="54"/>
      <c r="GT1715" s="54"/>
      <c r="GU1715" s="54"/>
      <c r="GV1715" s="54"/>
      <c r="GW1715" s="54"/>
      <c r="GX1715" s="54"/>
      <c r="GY1715" s="54"/>
      <c r="GZ1715" s="54"/>
      <c r="HA1715" s="54"/>
      <c r="HB1715" s="54"/>
      <c r="HC1715" s="54"/>
      <c r="HD1715" s="54"/>
      <c r="HE1715" s="54"/>
      <c r="HF1715" s="54"/>
      <c r="HG1715" s="54"/>
      <c r="HH1715" s="54"/>
      <c r="HI1715" s="54"/>
      <c r="HJ1715" s="54"/>
      <c r="HK1715" s="54"/>
      <c r="HL1715" s="54"/>
      <c r="HM1715" s="54"/>
      <c r="HN1715" s="54"/>
      <c r="HO1715" s="54"/>
      <c r="HP1715" s="54"/>
      <c r="HQ1715" s="54"/>
      <c r="HR1715" s="54"/>
      <c r="HS1715" s="54"/>
      <c r="HT1715" s="54"/>
      <c r="HU1715" s="54"/>
      <c r="HV1715" s="54"/>
      <c r="HW1715" s="54"/>
      <c r="HX1715" s="54"/>
      <c r="HY1715" s="54"/>
      <c r="HZ1715" s="54"/>
      <c r="IA1715" s="54"/>
      <c r="IB1715" s="54"/>
      <c r="IC1715" s="54"/>
      <c r="ID1715" s="54"/>
      <c r="IE1715" s="54"/>
      <c r="IF1715" s="54"/>
      <c r="IG1715" s="54"/>
      <c r="IH1715" s="54"/>
      <c r="II1715" s="54"/>
      <c r="IJ1715" s="54"/>
      <c r="IK1715" s="54"/>
      <c r="IL1715" s="54"/>
      <c r="IM1715" s="54"/>
      <c r="IN1715" s="54"/>
      <c r="IO1715" s="54"/>
      <c r="IP1715" s="54"/>
      <c r="IQ1715" s="54"/>
      <c r="IR1715" s="54"/>
      <c r="IS1715" s="54"/>
      <c r="IT1715" s="54"/>
      <c r="IU1715" s="54"/>
      <c r="IV1715" s="54"/>
      <c r="IW1715" s="54"/>
      <c r="IX1715" s="54"/>
      <c r="IY1715" s="54"/>
      <c r="IZ1715" s="54"/>
      <c r="JA1715" s="16"/>
      <c r="JB1715" s="16"/>
      <c r="JC1715" s="16"/>
      <c r="JD1715" s="16"/>
    </row>
    <row r="1716" spans="1:264" s="6" customFormat="1" x14ac:dyDescent="0.25">
      <c r="A1716" s="55">
        <v>1712</v>
      </c>
      <c r="B1716" s="56">
        <f>ESTUDIANTES!B1716</f>
        <v>0</v>
      </c>
      <c r="C1716" s="56">
        <f>ESTUDIANTES!C1716</f>
        <v>0</v>
      </c>
      <c r="D1716" s="97">
        <f>ESTUDIANTES!D1716</f>
        <v>0</v>
      </c>
      <c r="E1716" s="97"/>
      <c r="F1716" s="97"/>
      <c r="G1716" s="97"/>
      <c r="H1716" s="57">
        <f>ESTUDIANTES!H1716</f>
        <v>0</v>
      </c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  <c r="T1716" s="54"/>
      <c r="U1716" s="54"/>
      <c r="V1716" s="54"/>
      <c r="W1716" s="54"/>
      <c r="X1716" s="54"/>
      <c r="Y1716" s="54"/>
      <c r="Z1716" s="54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  <c r="AL1716" s="54"/>
      <c r="AM1716" s="54"/>
      <c r="AN1716" s="54"/>
      <c r="AO1716" s="54"/>
      <c r="AP1716" s="54"/>
      <c r="AQ1716" s="54"/>
      <c r="AR1716" s="54"/>
      <c r="AS1716" s="54"/>
      <c r="AT1716" s="54"/>
      <c r="AU1716" s="54"/>
      <c r="AV1716" s="54"/>
      <c r="AW1716" s="54"/>
      <c r="AX1716" s="54"/>
      <c r="AY1716" s="54"/>
      <c r="AZ1716" s="54"/>
      <c r="BA1716" s="54"/>
      <c r="BB1716" s="54"/>
      <c r="BC1716" s="54"/>
      <c r="BD1716" s="54"/>
      <c r="BE1716" s="54"/>
      <c r="BF1716" s="54"/>
      <c r="BG1716" s="54"/>
      <c r="BH1716" s="54"/>
      <c r="BI1716" s="54"/>
      <c r="BJ1716" s="54"/>
      <c r="BK1716" s="54"/>
      <c r="BL1716" s="54"/>
      <c r="BM1716" s="54"/>
      <c r="BN1716" s="54"/>
      <c r="BO1716" s="54"/>
      <c r="BP1716" s="54"/>
      <c r="BQ1716" s="54"/>
      <c r="BR1716" s="54"/>
      <c r="BS1716" s="54"/>
      <c r="BT1716" s="54"/>
      <c r="BU1716" s="54"/>
      <c r="BV1716" s="54"/>
      <c r="BW1716" s="54"/>
      <c r="BX1716" s="54"/>
      <c r="BY1716" s="54"/>
      <c r="BZ1716" s="54"/>
      <c r="CA1716" s="54"/>
      <c r="CB1716" s="54"/>
      <c r="CC1716" s="54"/>
      <c r="CD1716" s="54"/>
      <c r="CE1716" s="54"/>
      <c r="CF1716" s="54"/>
      <c r="CG1716" s="54"/>
      <c r="CH1716" s="54"/>
      <c r="CI1716" s="54"/>
      <c r="CJ1716" s="54"/>
      <c r="CK1716" s="54"/>
      <c r="CL1716" s="54"/>
      <c r="CM1716" s="54"/>
      <c r="CN1716" s="54"/>
      <c r="CO1716" s="54"/>
      <c r="CP1716" s="54"/>
      <c r="CQ1716" s="54"/>
      <c r="CR1716" s="54"/>
      <c r="CS1716" s="54"/>
      <c r="CT1716" s="54"/>
      <c r="CU1716" s="54"/>
      <c r="CV1716" s="54"/>
      <c r="CW1716" s="54"/>
      <c r="CX1716" s="54"/>
      <c r="CY1716" s="54"/>
      <c r="CZ1716" s="54"/>
      <c r="DA1716" s="54"/>
      <c r="DB1716" s="54"/>
      <c r="DC1716" s="54"/>
      <c r="DD1716" s="54"/>
      <c r="DE1716" s="54"/>
      <c r="DF1716" s="54"/>
      <c r="DG1716" s="54"/>
      <c r="DH1716" s="54"/>
      <c r="DI1716" s="54"/>
      <c r="DJ1716" s="54"/>
      <c r="DK1716" s="54"/>
      <c r="DL1716" s="54"/>
      <c r="DM1716" s="54"/>
      <c r="DN1716" s="54"/>
      <c r="DO1716" s="54"/>
      <c r="DP1716" s="54"/>
      <c r="DQ1716" s="54"/>
      <c r="DR1716" s="54"/>
      <c r="DS1716" s="54"/>
      <c r="DT1716" s="54"/>
      <c r="DU1716" s="54"/>
      <c r="DV1716" s="54"/>
      <c r="DW1716" s="54"/>
      <c r="DX1716" s="54"/>
      <c r="DY1716" s="54"/>
      <c r="DZ1716" s="54"/>
      <c r="EA1716" s="54"/>
      <c r="EB1716" s="54"/>
      <c r="EC1716" s="54"/>
      <c r="ED1716" s="54"/>
      <c r="EE1716" s="54"/>
      <c r="EF1716" s="54"/>
      <c r="EG1716" s="54"/>
      <c r="EH1716" s="54"/>
      <c r="EI1716" s="54"/>
      <c r="EJ1716" s="54"/>
      <c r="EK1716" s="54"/>
      <c r="EL1716" s="54"/>
      <c r="EM1716" s="54"/>
      <c r="EN1716" s="54"/>
      <c r="EO1716" s="54"/>
      <c r="EP1716" s="54"/>
      <c r="EQ1716" s="54"/>
      <c r="ER1716" s="54"/>
      <c r="ES1716" s="54"/>
      <c r="ET1716" s="54"/>
      <c r="EU1716" s="54"/>
      <c r="EV1716" s="54"/>
      <c r="EW1716" s="54"/>
      <c r="EX1716" s="54"/>
      <c r="EY1716" s="54"/>
      <c r="EZ1716" s="54"/>
      <c r="FA1716" s="54"/>
      <c r="FB1716" s="54"/>
      <c r="FC1716" s="54"/>
      <c r="FD1716" s="54"/>
      <c r="FE1716" s="54"/>
      <c r="FF1716" s="54"/>
      <c r="FG1716" s="54"/>
      <c r="FH1716" s="54"/>
      <c r="FI1716" s="54"/>
      <c r="FJ1716" s="54"/>
      <c r="FK1716" s="54"/>
      <c r="FL1716" s="54"/>
      <c r="FM1716" s="54"/>
      <c r="FN1716" s="54"/>
      <c r="FO1716" s="54"/>
      <c r="FP1716" s="54"/>
      <c r="FQ1716" s="54"/>
      <c r="FR1716" s="54"/>
      <c r="FS1716" s="54"/>
      <c r="FT1716" s="54"/>
      <c r="FU1716" s="54"/>
      <c r="FV1716" s="54"/>
      <c r="FW1716" s="54"/>
      <c r="FX1716" s="54"/>
      <c r="FY1716" s="54"/>
      <c r="FZ1716" s="54"/>
      <c r="GA1716" s="54"/>
      <c r="GB1716" s="54"/>
      <c r="GC1716" s="54"/>
      <c r="GD1716" s="54"/>
      <c r="GE1716" s="54"/>
      <c r="GF1716" s="54"/>
      <c r="GG1716" s="54"/>
      <c r="GH1716" s="54"/>
      <c r="GI1716" s="54"/>
      <c r="GJ1716" s="54"/>
      <c r="GK1716" s="54"/>
      <c r="GL1716" s="54"/>
      <c r="GM1716" s="54"/>
      <c r="GN1716" s="54"/>
      <c r="GO1716" s="54"/>
      <c r="GP1716" s="54"/>
      <c r="GQ1716" s="54"/>
      <c r="GR1716" s="54"/>
      <c r="GS1716" s="54"/>
      <c r="GT1716" s="54"/>
      <c r="GU1716" s="54"/>
      <c r="GV1716" s="54"/>
      <c r="GW1716" s="54"/>
      <c r="GX1716" s="54"/>
      <c r="GY1716" s="54"/>
      <c r="GZ1716" s="54"/>
      <c r="HA1716" s="54"/>
      <c r="HB1716" s="54"/>
      <c r="HC1716" s="54"/>
      <c r="HD1716" s="54"/>
      <c r="HE1716" s="54"/>
      <c r="HF1716" s="54"/>
      <c r="HG1716" s="54"/>
      <c r="HH1716" s="54"/>
      <c r="HI1716" s="54"/>
      <c r="HJ1716" s="54"/>
      <c r="HK1716" s="54"/>
      <c r="HL1716" s="54"/>
      <c r="HM1716" s="54"/>
      <c r="HN1716" s="54"/>
      <c r="HO1716" s="54"/>
      <c r="HP1716" s="54"/>
      <c r="HQ1716" s="54"/>
      <c r="HR1716" s="54"/>
      <c r="HS1716" s="54"/>
      <c r="HT1716" s="54"/>
      <c r="HU1716" s="54"/>
      <c r="HV1716" s="54"/>
      <c r="HW1716" s="54"/>
      <c r="HX1716" s="54"/>
      <c r="HY1716" s="54"/>
      <c r="HZ1716" s="54"/>
      <c r="IA1716" s="54"/>
      <c r="IB1716" s="54"/>
      <c r="IC1716" s="54"/>
      <c r="ID1716" s="54"/>
      <c r="IE1716" s="54"/>
      <c r="IF1716" s="54"/>
      <c r="IG1716" s="54"/>
      <c r="IH1716" s="54"/>
      <c r="II1716" s="54"/>
      <c r="IJ1716" s="54"/>
      <c r="IK1716" s="54"/>
      <c r="IL1716" s="54"/>
      <c r="IM1716" s="54"/>
      <c r="IN1716" s="54"/>
      <c r="IO1716" s="54"/>
      <c r="IP1716" s="54"/>
      <c r="IQ1716" s="54"/>
      <c r="IR1716" s="54"/>
      <c r="IS1716" s="54"/>
      <c r="IT1716" s="54"/>
      <c r="IU1716" s="54"/>
      <c r="IV1716" s="54"/>
      <c r="IW1716" s="54"/>
      <c r="IX1716" s="54"/>
      <c r="IY1716" s="54"/>
      <c r="IZ1716" s="54"/>
      <c r="JA1716" s="16"/>
      <c r="JB1716" s="16"/>
      <c r="JC1716" s="16"/>
      <c r="JD1716" s="16"/>
    </row>
    <row r="1717" spans="1:264" s="6" customFormat="1" x14ac:dyDescent="0.25">
      <c r="A1717" s="55">
        <v>1713</v>
      </c>
      <c r="B1717" s="56">
        <f>ESTUDIANTES!B1717</f>
        <v>0</v>
      </c>
      <c r="C1717" s="56">
        <f>ESTUDIANTES!C1717</f>
        <v>0</v>
      </c>
      <c r="D1717" s="97">
        <f>ESTUDIANTES!D1717</f>
        <v>0</v>
      </c>
      <c r="E1717" s="97"/>
      <c r="F1717" s="97"/>
      <c r="G1717" s="97"/>
      <c r="H1717" s="57">
        <f>ESTUDIANTES!H1717</f>
        <v>0</v>
      </c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  <c r="T1717" s="54"/>
      <c r="U1717" s="54"/>
      <c r="V1717" s="54"/>
      <c r="W1717" s="54"/>
      <c r="X1717" s="54"/>
      <c r="Y1717" s="54"/>
      <c r="Z1717" s="54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  <c r="AL1717" s="54"/>
      <c r="AM1717" s="54"/>
      <c r="AN1717" s="54"/>
      <c r="AO1717" s="54"/>
      <c r="AP1717" s="54"/>
      <c r="AQ1717" s="54"/>
      <c r="AR1717" s="54"/>
      <c r="AS1717" s="54"/>
      <c r="AT1717" s="54"/>
      <c r="AU1717" s="54"/>
      <c r="AV1717" s="54"/>
      <c r="AW1717" s="54"/>
      <c r="AX1717" s="54"/>
      <c r="AY1717" s="54"/>
      <c r="AZ1717" s="54"/>
      <c r="BA1717" s="54"/>
      <c r="BB1717" s="54"/>
      <c r="BC1717" s="54"/>
      <c r="BD1717" s="54"/>
      <c r="BE1717" s="54"/>
      <c r="BF1717" s="54"/>
      <c r="BG1717" s="54"/>
      <c r="BH1717" s="54"/>
      <c r="BI1717" s="54"/>
      <c r="BJ1717" s="54"/>
      <c r="BK1717" s="54"/>
      <c r="BL1717" s="54"/>
      <c r="BM1717" s="54"/>
      <c r="BN1717" s="54"/>
      <c r="BO1717" s="54"/>
      <c r="BP1717" s="54"/>
      <c r="BQ1717" s="54"/>
      <c r="BR1717" s="54"/>
      <c r="BS1717" s="54"/>
      <c r="BT1717" s="54"/>
      <c r="BU1717" s="54"/>
      <c r="BV1717" s="54"/>
      <c r="BW1717" s="54"/>
      <c r="BX1717" s="54"/>
      <c r="BY1717" s="54"/>
      <c r="BZ1717" s="54"/>
      <c r="CA1717" s="54"/>
      <c r="CB1717" s="54"/>
      <c r="CC1717" s="54"/>
      <c r="CD1717" s="54"/>
      <c r="CE1717" s="54"/>
      <c r="CF1717" s="54"/>
      <c r="CG1717" s="54"/>
      <c r="CH1717" s="54"/>
      <c r="CI1717" s="54"/>
      <c r="CJ1717" s="54"/>
      <c r="CK1717" s="54"/>
      <c r="CL1717" s="54"/>
      <c r="CM1717" s="54"/>
      <c r="CN1717" s="54"/>
      <c r="CO1717" s="54"/>
      <c r="CP1717" s="54"/>
      <c r="CQ1717" s="54"/>
      <c r="CR1717" s="54"/>
      <c r="CS1717" s="54"/>
      <c r="CT1717" s="54"/>
      <c r="CU1717" s="54"/>
      <c r="CV1717" s="54"/>
      <c r="CW1717" s="54"/>
      <c r="CX1717" s="54"/>
      <c r="CY1717" s="54"/>
      <c r="CZ1717" s="54"/>
      <c r="DA1717" s="54"/>
      <c r="DB1717" s="54"/>
      <c r="DC1717" s="54"/>
      <c r="DD1717" s="54"/>
      <c r="DE1717" s="54"/>
      <c r="DF1717" s="54"/>
      <c r="DG1717" s="54"/>
      <c r="DH1717" s="54"/>
      <c r="DI1717" s="54"/>
      <c r="DJ1717" s="54"/>
      <c r="DK1717" s="54"/>
      <c r="DL1717" s="54"/>
      <c r="DM1717" s="54"/>
      <c r="DN1717" s="54"/>
      <c r="DO1717" s="54"/>
      <c r="DP1717" s="54"/>
      <c r="DQ1717" s="54"/>
      <c r="DR1717" s="54"/>
      <c r="DS1717" s="54"/>
      <c r="DT1717" s="54"/>
      <c r="DU1717" s="54"/>
      <c r="DV1717" s="54"/>
      <c r="DW1717" s="54"/>
      <c r="DX1717" s="54"/>
      <c r="DY1717" s="54"/>
      <c r="DZ1717" s="54"/>
      <c r="EA1717" s="54"/>
      <c r="EB1717" s="54"/>
      <c r="EC1717" s="54"/>
      <c r="ED1717" s="54"/>
      <c r="EE1717" s="54"/>
      <c r="EF1717" s="54"/>
      <c r="EG1717" s="54"/>
      <c r="EH1717" s="54"/>
      <c r="EI1717" s="54"/>
      <c r="EJ1717" s="54"/>
      <c r="EK1717" s="54"/>
      <c r="EL1717" s="54"/>
      <c r="EM1717" s="54"/>
      <c r="EN1717" s="54"/>
      <c r="EO1717" s="54"/>
      <c r="EP1717" s="54"/>
      <c r="EQ1717" s="54"/>
      <c r="ER1717" s="54"/>
      <c r="ES1717" s="54"/>
      <c r="ET1717" s="54"/>
      <c r="EU1717" s="54"/>
      <c r="EV1717" s="54"/>
      <c r="EW1717" s="54"/>
      <c r="EX1717" s="54"/>
      <c r="EY1717" s="54"/>
      <c r="EZ1717" s="54"/>
      <c r="FA1717" s="54"/>
      <c r="FB1717" s="54"/>
      <c r="FC1717" s="54"/>
      <c r="FD1717" s="54"/>
      <c r="FE1717" s="54"/>
      <c r="FF1717" s="54"/>
      <c r="FG1717" s="54"/>
      <c r="FH1717" s="54"/>
      <c r="FI1717" s="54"/>
      <c r="FJ1717" s="54"/>
      <c r="FK1717" s="54"/>
      <c r="FL1717" s="54"/>
      <c r="FM1717" s="54"/>
      <c r="FN1717" s="54"/>
      <c r="FO1717" s="54"/>
      <c r="FP1717" s="54"/>
      <c r="FQ1717" s="54"/>
      <c r="FR1717" s="54"/>
      <c r="FS1717" s="54"/>
      <c r="FT1717" s="54"/>
      <c r="FU1717" s="54"/>
      <c r="FV1717" s="54"/>
      <c r="FW1717" s="54"/>
      <c r="FX1717" s="54"/>
      <c r="FY1717" s="54"/>
      <c r="FZ1717" s="54"/>
      <c r="GA1717" s="54"/>
      <c r="GB1717" s="54"/>
      <c r="GC1717" s="54"/>
      <c r="GD1717" s="54"/>
      <c r="GE1717" s="54"/>
      <c r="GF1717" s="54"/>
      <c r="GG1717" s="54"/>
      <c r="GH1717" s="54"/>
      <c r="GI1717" s="54"/>
      <c r="GJ1717" s="54"/>
      <c r="GK1717" s="54"/>
      <c r="GL1717" s="54"/>
      <c r="GM1717" s="54"/>
      <c r="GN1717" s="54"/>
      <c r="GO1717" s="54"/>
      <c r="GP1717" s="54"/>
      <c r="GQ1717" s="54"/>
      <c r="GR1717" s="54"/>
      <c r="GS1717" s="54"/>
      <c r="GT1717" s="54"/>
      <c r="GU1717" s="54"/>
      <c r="GV1717" s="54"/>
      <c r="GW1717" s="54"/>
      <c r="GX1717" s="54"/>
      <c r="GY1717" s="54"/>
      <c r="GZ1717" s="54"/>
      <c r="HA1717" s="54"/>
      <c r="HB1717" s="54"/>
      <c r="HC1717" s="54"/>
      <c r="HD1717" s="54"/>
      <c r="HE1717" s="54"/>
      <c r="HF1717" s="54"/>
      <c r="HG1717" s="54"/>
      <c r="HH1717" s="54"/>
      <c r="HI1717" s="54"/>
      <c r="HJ1717" s="54"/>
      <c r="HK1717" s="54"/>
      <c r="HL1717" s="54"/>
      <c r="HM1717" s="54"/>
      <c r="HN1717" s="54"/>
      <c r="HO1717" s="54"/>
      <c r="HP1717" s="54"/>
      <c r="HQ1717" s="54"/>
      <c r="HR1717" s="54"/>
      <c r="HS1717" s="54"/>
      <c r="HT1717" s="54"/>
      <c r="HU1717" s="54"/>
      <c r="HV1717" s="54"/>
      <c r="HW1717" s="54"/>
      <c r="HX1717" s="54"/>
      <c r="HY1717" s="54"/>
      <c r="HZ1717" s="54"/>
      <c r="IA1717" s="54"/>
      <c r="IB1717" s="54"/>
      <c r="IC1717" s="54"/>
      <c r="ID1717" s="54"/>
      <c r="IE1717" s="54"/>
      <c r="IF1717" s="54"/>
      <c r="IG1717" s="54"/>
      <c r="IH1717" s="54"/>
      <c r="II1717" s="54"/>
      <c r="IJ1717" s="54"/>
      <c r="IK1717" s="54"/>
      <c r="IL1717" s="54"/>
      <c r="IM1717" s="54"/>
      <c r="IN1717" s="54"/>
      <c r="IO1717" s="54"/>
      <c r="IP1717" s="54"/>
      <c r="IQ1717" s="54"/>
      <c r="IR1717" s="54"/>
      <c r="IS1717" s="54"/>
      <c r="IT1717" s="54"/>
      <c r="IU1717" s="54"/>
      <c r="IV1717" s="54"/>
      <c r="IW1717" s="54"/>
      <c r="IX1717" s="54"/>
      <c r="IY1717" s="54"/>
      <c r="IZ1717" s="54"/>
      <c r="JA1717" s="16"/>
      <c r="JB1717" s="16"/>
      <c r="JC1717" s="16"/>
      <c r="JD1717" s="16"/>
    </row>
    <row r="1718" spans="1:264" s="6" customFormat="1" x14ac:dyDescent="0.25">
      <c r="A1718" s="55">
        <v>1714</v>
      </c>
      <c r="B1718" s="56">
        <f>ESTUDIANTES!B1718</f>
        <v>0</v>
      </c>
      <c r="C1718" s="56">
        <f>ESTUDIANTES!C1718</f>
        <v>0</v>
      </c>
      <c r="D1718" s="97">
        <f>ESTUDIANTES!D1718</f>
        <v>0</v>
      </c>
      <c r="E1718" s="97"/>
      <c r="F1718" s="97"/>
      <c r="G1718" s="97"/>
      <c r="H1718" s="57">
        <f>ESTUDIANTES!H1718</f>
        <v>0</v>
      </c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  <c r="T1718" s="54"/>
      <c r="U1718" s="54"/>
      <c r="V1718" s="54"/>
      <c r="W1718" s="54"/>
      <c r="X1718" s="54"/>
      <c r="Y1718" s="54"/>
      <c r="Z1718" s="54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  <c r="AL1718" s="54"/>
      <c r="AM1718" s="54"/>
      <c r="AN1718" s="54"/>
      <c r="AO1718" s="54"/>
      <c r="AP1718" s="54"/>
      <c r="AQ1718" s="54"/>
      <c r="AR1718" s="54"/>
      <c r="AS1718" s="54"/>
      <c r="AT1718" s="54"/>
      <c r="AU1718" s="54"/>
      <c r="AV1718" s="54"/>
      <c r="AW1718" s="54"/>
      <c r="AX1718" s="54"/>
      <c r="AY1718" s="54"/>
      <c r="AZ1718" s="54"/>
      <c r="BA1718" s="54"/>
      <c r="BB1718" s="54"/>
      <c r="BC1718" s="54"/>
      <c r="BD1718" s="54"/>
      <c r="BE1718" s="54"/>
      <c r="BF1718" s="54"/>
      <c r="BG1718" s="54"/>
      <c r="BH1718" s="54"/>
      <c r="BI1718" s="54"/>
      <c r="BJ1718" s="54"/>
      <c r="BK1718" s="54"/>
      <c r="BL1718" s="54"/>
      <c r="BM1718" s="54"/>
      <c r="BN1718" s="54"/>
      <c r="BO1718" s="54"/>
      <c r="BP1718" s="54"/>
      <c r="BQ1718" s="54"/>
      <c r="BR1718" s="54"/>
      <c r="BS1718" s="54"/>
      <c r="BT1718" s="54"/>
      <c r="BU1718" s="54"/>
      <c r="BV1718" s="54"/>
      <c r="BW1718" s="54"/>
      <c r="BX1718" s="54"/>
      <c r="BY1718" s="54"/>
      <c r="BZ1718" s="54"/>
      <c r="CA1718" s="54"/>
      <c r="CB1718" s="54"/>
      <c r="CC1718" s="54"/>
      <c r="CD1718" s="54"/>
      <c r="CE1718" s="54"/>
      <c r="CF1718" s="54"/>
      <c r="CG1718" s="54"/>
      <c r="CH1718" s="54"/>
      <c r="CI1718" s="54"/>
      <c r="CJ1718" s="54"/>
      <c r="CK1718" s="54"/>
      <c r="CL1718" s="54"/>
      <c r="CM1718" s="54"/>
      <c r="CN1718" s="54"/>
      <c r="CO1718" s="54"/>
      <c r="CP1718" s="54"/>
      <c r="CQ1718" s="54"/>
      <c r="CR1718" s="54"/>
      <c r="CS1718" s="54"/>
      <c r="CT1718" s="54"/>
      <c r="CU1718" s="54"/>
      <c r="CV1718" s="54"/>
      <c r="CW1718" s="54"/>
      <c r="CX1718" s="54"/>
      <c r="CY1718" s="54"/>
      <c r="CZ1718" s="54"/>
      <c r="DA1718" s="54"/>
      <c r="DB1718" s="54"/>
      <c r="DC1718" s="54"/>
      <c r="DD1718" s="54"/>
      <c r="DE1718" s="54"/>
      <c r="DF1718" s="54"/>
      <c r="DG1718" s="54"/>
      <c r="DH1718" s="54"/>
      <c r="DI1718" s="54"/>
      <c r="DJ1718" s="54"/>
      <c r="DK1718" s="54"/>
      <c r="DL1718" s="54"/>
      <c r="DM1718" s="54"/>
      <c r="DN1718" s="54"/>
      <c r="DO1718" s="54"/>
      <c r="DP1718" s="54"/>
      <c r="DQ1718" s="54"/>
      <c r="DR1718" s="54"/>
      <c r="DS1718" s="54"/>
      <c r="DT1718" s="54"/>
      <c r="DU1718" s="54"/>
      <c r="DV1718" s="54"/>
      <c r="DW1718" s="54"/>
      <c r="DX1718" s="54"/>
      <c r="DY1718" s="54"/>
      <c r="DZ1718" s="54"/>
      <c r="EA1718" s="54"/>
      <c r="EB1718" s="54"/>
      <c r="EC1718" s="54"/>
      <c r="ED1718" s="54"/>
      <c r="EE1718" s="54"/>
      <c r="EF1718" s="54"/>
      <c r="EG1718" s="54"/>
      <c r="EH1718" s="54"/>
      <c r="EI1718" s="54"/>
      <c r="EJ1718" s="54"/>
      <c r="EK1718" s="54"/>
      <c r="EL1718" s="54"/>
      <c r="EM1718" s="54"/>
      <c r="EN1718" s="54"/>
      <c r="EO1718" s="54"/>
      <c r="EP1718" s="54"/>
      <c r="EQ1718" s="54"/>
      <c r="ER1718" s="54"/>
      <c r="ES1718" s="54"/>
      <c r="ET1718" s="54"/>
      <c r="EU1718" s="54"/>
      <c r="EV1718" s="54"/>
      <c r="EW1718" s="54"/>
      <c r="EX1718" s="54"/>
      <c r="EY1718" s="54"/>
      <c r="EZ1718" s="54"/>
      <c r="FA1718" s="54"/>
      <c r="FB1718" s="54"/>
      <c r="FC1718" s="54"/>
      <c r="FD1718" s="54"/>
      <c r="FE1718" s="54"/>
      <c r="FF1718" s="54"/>
      <c r="FG1718" s="54"/>
      <c r="FH1718" s="54"/>
      <c r="FI1718" s="54"/>
      <c r="FJ1718" s="54"/>
      <c r="FK1718" s="54"/>
      <c r="FL1718" s="54"/>
      <c r="FM1718" s="54"/>
      <c r="FN1718" s="54"/>
      <c r="FO1718" s="54"/>
      <c r="FP1718" s="54"/>
      <c r="FQ1718" s="54"/>
      <c r="FR1718" s="54"/>
      <c r="FS1718" s="54"/>
      <c r="FT1718" s="54"/>
      <c r="FU1718" s="54"/>
      <c r="FV1718" s="54"/>
      <c r="FW1718" s="54"/>
      <c r="FX1718" s="54"/>
      <c r="FY1718" s="54"/>
      <c r="FZ1718" s="54"/>
      <c r="GA1718" s="54"/>
      <c r="GB1718" s="54"/>
      <c r="GC1718" s="54"/>
      <c r="GD1718" s="54"/>
      <c r="GE1718" s="54"/>
      <c r="GF1718" s="54"/>
      <c r="GG1718" s="54"/>
      <c r="GH1718" s="54"/>
      <c r="GI1718" s="54"/>
      <c r="GJ1718" s="54"/>
      <c r="GK1718" s="54"/>
      <c r="GL1718" s="54"/>
      <c r="GM1718" s="54"/>
      <c r="GN1718" s="54"/>
      <c r="GO1718" s="54"/>
      <c r="GP1718" s="54"/>
      <c r="GQ1718" s="54"/>
      <c r="GR1718" s="54"/>
      <c r="GS1718" s="54"/>
      <c r="GT1718" s="54"/>
      <c r="GU1718" s="54"/>
      <c r="GV1718" s="54"/>
      <c r="GW1718" s="54"/>
      <c r="GX1718" s="54"/>
      <c r="GY1718" s="54"/>
      <c r="GZ1718" s="54"/>
      <c r="HA1718" s="54"/>
      <c r="HB1718" s="54"/>
      <c r="HC1718" s="54"/>
      <c r="HD1718" s="54"/>
      <c r="HE1718" s="54"/>
      <c r="HF1718" s="54"/>
      <c r="HG1718" s="54"/>
      <c r="HH1718" s="54"/>
      <c r="HI1718" s="54"/>
      <c r="HJ1718" s="54"/>
      <c r="HK1718" s="54"/>
      <c r="HL1718" s="54"/>
      <c r="HM1718" s="54"/>
      <c r="HN1718" s="54"/>
      <c r="HO1718" s="54"/>
      <c r="HP1718" s="54"/>
      <c r="HQ1718" s="54"/>
      <c r="HR1718" s="54"/>
      <c r="HS1718" s="54"/>
      <c r="HT1718" s="54"/>
      <c r="HU1718" s="54"/>
      <c r="HV1718" s="54"/>
      <c r="HW1718" s="54"/>
      <c r="HX1718" s="54"/>
      <c r="HY1718" s="54"/>
      <c r="HZ1718" s="54"/>
      <c r="IA1718" s="54"/>
      <c r="IB1718" s="54"/>
      <c r="IC1718" s="54"/>
      <c r="ID1718" s="54"/>
      <c r="IE1718" s="54"/>
      <c r="IF1718" s="54"/>
      <c r="IG1718" s="54"/>
      <c r="IH1718" s="54"/>
      <c r="II1718" s="54"/>
      <c r="IJ1718" s="54"/>
      <c r="IK1718" s="54"/>
      <c r="IL1718" s="54"/>
      <c r="IM1718" s="54"/>
      <c r="IN1718" s="54"/>
      <c r="IO1718" s="54"/>
      <c r="IP1718" s="54"/>
      <c r="IQ1718" s="54"/>
      <c r="IR1718" s="54"/>
      <c r="IS1718" s="54"/>
      <c r="IT1718" s="54"/>
      <c r="IU1718" s="54"/>
      <c r="IV1718" s="54"/>
      <c r="IW1718" s="54"/>
      <c r="IX1718" s="54"/>
      <c r="IY1718" s="54"/>
      <c r="IZ1718" s="54"/>
      <c r="JA1718" s="16"/>
      <c r="JB1718" s="16"/>
      <c r="JC1718" s="16"/>
      <c r="JD1718" s="16"/>
    </row>
    <row r="1719" spans="1:264" s="6" customFormat="1" x14ac:dyDescent="0.25">
      <c r="A1719" s="55">
        <v>1715</v>
      </c>
      <c r="B1719" s="56">
        <f>ESTUDIANTES!B1719</f>
        <v>0</v>
      </c>
      <c r="C1719" s="56">
        <f>ESTUDIANTES!C1719</f>
        <v>0</v>
      </c>
      <c r="D1719" s="97">
        <f>ESTUDIANTES!D1719</f>
        <v>0</v>
      </c>
      <c r="E1719" s="97"/>
      <c r="F1719" s="97"/>
      <c r="G1719" s="97"/>
      <c r="H1719" s="57">
        <f>ESTUDIANTES!H1719</f>
        <v>0</v>
      </c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  <c r="T1719" s="54"/>
      <c r="U1719" s="54"/>
      <c r="V1719" s="54"/>
      <c r="W1719" s="54"/>
      <c r="X1719" s="54"/>
      <c r="Y1719" s="54"/>
      <c r="Z1719" s="54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  <c r="AL1719" s="54"/>
      <c r="AM1719" s="54"/>
      <c r="AN1719" s="54"/>
      <c r="AO1719" s="54"/>
      <c r="AP1719" s="54"/>
      <c r="AQ1719" s="54"/>
      <c r="AR1719" s="54"/>
      <c r="AS1719" s="54"/>
      <c r="AT1719" s="54"/>
      <c r="AU1719" s="54"/>
      <c r="AV1719" s="54"/>
      <c r="AW1719" s="54"/>
      <c r="AX1719" s="54"/>
      <c r="AY1719" s="54"/>
      <c r="AZ1719" s="54"/>
      <c r="BA1719" s="54"/>
      <c r="BB1719" s="54"/>
      <c r="BC1719" s="54"/>
      <c r="BD1719" s="54"/>
      <c r="BE1719" s="54"/>
      <c r="BF1719" s="54"/>
      <c r="BG1719" s="54"/>
      <c r="BH1719" s="54"/>
      <c r="BI1719" s="54"/>
      <c r="BJ1719" s="54"/>
      <c r="BK1719" s="54"/>
      <c r="BL1719" s="54"/>
      <c r="BM1719" s="54"/>
      <c r="BN1719" s="54"/>
      <c r="BO1719" s="54"/>
      <c r="BP1719" s="54"/>
      <c r="BQ1719" s="54"/>
      <c r="BR1719" s="54"/>
      <c r="BS1719" s="54"/>
      <c r="BT1719" s="54"/>
      <c r="BU1719" s="54"/>
      <c r="BV1719" s="54"/>
      <c r="BW1719" s="54"/>
      <c r="BX1719" s="54"/>
      <c r="BY1719" s="54"/>
      <c r="BZ1719" s="54"/>
      <c r="CA1719" s="54"/>
      <c r="CB1719" s="54"/>
      <c r="CC1719" s="54"/>
      <c r="CD1719" s="54"/>
      <c r="CE1719" s="54"/>
      <c r="CF1719" s="54"/>
      <c r="CG1719" s="54"/>
      <c r="CH1719" s="54"/>
      <c r="CI1719" s="54"/>
      <c r="CJ1719" s="54"/>
      <c r="CK1719" s="54"/>
      <c r="CL1719" s="54"/>
      <c r="CM1719" s="54"/>
      <c r="CN1719" s="54"/>
      <c r="CO1719" s="54"/>
      <c r="CP1719" s="54"/>
      <c r="CQ1719" s="54"/>
      <c r="CR1719" s="54"/>
      <c r="CS1719" s="54"/>
      <c r="CT1719" s="54"/>
      <c r="CU1719" s="54"/>
      <c r="CV1719" s="54"/>
      <c r="CW1719" s="54"/>
      <c r="CX1719" s="54"/>
      <c r="CY1719" s="54"/>
      <c r="CZ1719" s="54"/>
      <c r="DA1719" s="54"/>
      <c r="DB1719" s="54"/>
      <c r="DC1719" s="54"/>
      <c r="DD1719" s="54"/>
      <c r="DE1719" s="54"/>
      <c r="DF1719" s="54"/>
      <c r="DG1719" s="54"/>
      <c r="DH1719" s="54"/>
      <c r="DI1719" s="54"/>
      <c r="DJ1719" s="54"/>
      <c r="DK1719" s="54"/>
      <c r="DL1719" s="54"/>
      <c r="DM1719" s="54"/>
      <c r="DN1719" s="54"/>
      <c r="DO1719" s="54"/>
      <c r="DP1719" s="54"/>
      <c r="DQ1719" s="54"/>
      <c r="DR1719" s="54"/>
      <c r="DS1719" s="54"/>
      <c r="DT1719" s="54"/>
      <c r="DU1719" s="54"/>
      <c r="DV1719" s="54"/>
      <c r="DW1719" s="54"/>
      <c r="DX1719" s="54"/>
      <c r="DY1719" s="54"/>
      <c r="DZ1719" s="54"/>
      <c r="EA1719" s="54"/>
      <c r="EB1719" s="54"/>
      <c r="EC1719" s="54"/>
      <c r="ED1719" s="54"/>
      <c r="EE1719" s="54"/>
      <c r="EF1719" s="54"/>
      <c r="EG1719" s="54"/>
      <c r="EH1719" s="54"/>
      <c r="EI1719" s="54"/>
      <c r="EJ1719" s="54"/>
      <c r="EK1719" s="54"/>
      <c r="EL1719" s="54"/>
      <c r="EM1719" s="54"/>
      <c r="EN1719" s="54"/>
      <c r="EO1719" s="54"/>
      <c r="EP1719" s="54"/>
      <c r="EQ1719" s="54"/>
      <c r="ER1719" s="54"/>
      <c r="ES1719" s="54"/>
      <c r="ET1719" s="54"/>
      <c r="EU1719" s="54"/>
      <c r="EV1719" s="54"/>
      <c r="EW1719" s="54"/>
      <c r="EX1719" s="54"/>
      <c r="EY1719" s="54"/>
      <c r="EZ1719" s="54"/>
      <c r="FA1719" s="54"/>
      <c r="FB1719" s="54"/>
      <c r="FC1719" s="54"/>
      <c r="FD1719" s="54"/>
      <c r="FE1719" s="54"/>
      <c r="FF1719" s="54"/>
      <c r="FG1719" s="54"/>
      <c r="FH1719" s="54"/>
      <c r="FI1719" s="54"/>
      <c r="FJ1719" s="54"/>
      <c r="FK1719" s="54"/>
      <c r="FL1719" s="54"/>
      <c r="FM1719" s="54"/>
      <c r="FN1719" s="54"/>
      <c r="FO1719" s="54"/>
      <c r="FP1719" s="54"/>
      <c r="FQ1719" s="54"/>
      <c r="FR1719" s="54"/>
      <c r="FS1719" s="54"/>
      <c r="FT1719" s="54"/>
      <c r="FU1719" s="54"/>
      <c r="FV1719" s="54"/>
      <c r="FW1719" s="54"/>
      <c r="FX1719" s="54"/>
      <c r="FY1719" s="54"/>
      <c r="FZ1719" s="54"/>
      <c r="GA1719" s="54"/>
      <c r="GB1719" s="54"/>
      <c r="GC1719" s="54"/>
      <c r="GD1719" s="54"/>
      <c r="GE1719" s="54"/>
      <c r="GF1719" s="54"/>
      <c r="GG1719" s="54"/>
      <c r="GH1719" s="54"/>
      <c r="GI1719" s="54"/>
      <c r="GJ1719" s="54"/>
      <c r="GK1719" s="54"/>
      <c r="GL1719" s="54"/>
      <c r="GM1719" s="54"/>
      <c r="GN1719" s="54"/>
      <c r="GO1719" s="54"/>
      <c r="GP1719" s="54"/>
      <c r="GQ1719" s="54"/>
      <c r="GR1719" s="54"/>
      <c r="GS1719" s="54"/>
      <c r="GT1719" s="54"/>
      <c r="GU1719" s="54"/>
      <c r="GV1719" s="54"/>
      <c r="GW1719" s="54"/>
      <c r="GX1719" s="54"/>
      <c r="GY1719" s="54"/>
      <c r="GZ1719" s="54"/>
      <c r="HA1719" s="54"/>
      <c r="HB1719" s="54"/>
      <c r="HC1719" s="54"/>
      <c r="HD1719" s="54"/>
      <c r="HE1719" s="54"/>
      <c r="HF1719" s="54"/>
      <c r="HG1719" s="54"/>
      <c r="HH1719" s="54"/>
      <c r="HI1719" s="54"/>
      <c r="HJ1719" s="54"/>
      <c r="HK1719" s="54"/>
      <c r="HL1719" s="54"/>
      <c r="HM1719" s="54"/>
      <c r="HN1719" s="54"/>
      <c r="HO1719" s="54"/>
      <c r="HP1719" s="54"/>
      <c r="HQ1719" s="54"/>
      <c r="HR1719" s="54"/>
      <c r="HS1719" s="54"/>
      <c r="HT1719" s="54"/>
      <c r="HU1719" s="54"/>
      <c r="HV1719" s="54"/>
      <c r="HW1719" s="54"/>
      <c r="HX1719" s="54"/>
      <c r="HY1719" s="54"/>
      <c r="HZ1719" s="54"/>
      <c r="IA1719" s="54"/>
      <c r="IB1719" s="54"/>
      <c r="IC1719" s="54"/>
      <c r="ID1719" s="54"/>
      <c r="IE1719" s="54"/>
      <c r="IF1719" s="54"/>
      <c r="IG1719" s="54"/>
      <c r="IH1719" s="54"/>
      <c r="II1719" s="54"/>
      <c r="IJ1719" s="54"/>
      <c r="IK1719" s="54"/>
      <c r="IL1719" s="54"/>
      <c r="IM1719" s="54"/>
      <c r="IN1719" s="54"/>
      <c r="IO1719" s="54"/>
      <c r="IP1719" s="54"/>
      <c r="IQ1719" s="54"/>
      <c r="IR1719" s="54"/>
      <c r="IS1719" s="54"/>
      <c r="IT1719" s="54"/>
      <c r="IU1719" s="54"/>
      <c r="IV1719" s="54"/>
      <c r="IW1719" s="54"/>
      <c r="IX1719" s="54"/>
      <c r="IY1719" s="54"/>
      <c r="IZ1719" s="54"/>
      <c r="JA1719" s="16"/>
      <c r="JB1719" s="16"/>
      <c r="JC1719" s="16"/>
      <c r="JD1719" s="16"/>
    </row>
    <row r="1720" spans="1:264" s="6" customFormat="1" x14ac:dyDescent="0.25">
      <c r="A1720" s="55">
        <v>1716</v>
      </c>
      <c r="B1720" s="56">
        <f>ESTUDIANTES!B1720</f>
        <v>0</v>
      </c>
      <c r="C1720" s="56">
        <f>ESTUDIANTES!C1720</f>
        <v>0</v>
      </c>
      <c r="D1720" s="97">
        <f>ESTUDIANTES!D1720</f>
        <v>0</v>
      </c>
      <c r="E1720" s="97"/>
      <c r="F1720" s="97"/>
      <c r="G1720" s="97"/>
      <c r="H1720" s="57">
        <f>ESTUDIANTES!H1720</f>
        <v>0</v>
      </c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  <c r="T1720" s="54"/>
      <c r="U1720" s="54"/>
      <c r="V1720" s="54"/>
      <c r="W1720" s="54"/>
      <c r="X1720" s="54"/>
      <c r="Y1720" s="54"/>
      <c r="Z1720" s="54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  <c r="AL1720" s="54"/>
      <c r="AM1720" s="54"/>
      <c r="AN1720" s="54"/>
      <c r="AO1720" s="54"/>
      <c r="AP1720" s="54"/>
      <c r="AQ1720" s="54"/>
      <c r="AR1720" s="54"/>
      <c r="AS1720" s="54"/>
      <c r="AT1720" s="54"/>
      <c r="AU1720" s="54"/>
      <c r="AV1720" s="54"/>
      <c r="AW1720" s="54"/>
      <c r="AX1720" s="54"/>
      <c r="AY1720" s="54"/>
      <c r="AZ1720" s="54"/>
      <c r="BA1720" s="54"/>
      <c r="BB1720" s="54"/>
      <c r="BC1720" s="54"/>
      <c r="BD1720" s="54"/>
      <c r="BE1720" s="54"/>
      <c r="BF1720" s="54"/>
      <c r="BG1720" s="54"/>
      <c r="BH1720" s="54"/>
      <c r="BI1720" s="54"/>
      <c r="BJ1720" s="54"/>
      <c r="BK1720" s="54"/>
      <c r="BL1720" s="54"/>
      <c r="BM1720" s="54"/>
      <c r="BN1720" s="54"/>
      <c r="BO1720" s="54"/>
      <c r="BP1720" s="54"/>
      <c r="BQ1720" s="54"/>
      <c r="BR1720" s="54"/>
      <c r="BS1720" s="54"/>
      <c r="BT1720" s="54"/>
      <c r="BU1720" s="54"/>
      <c r="BV1720" s="54"/>
      <c r="BW1720" s="54"/>
      <c r="BX1720" s="54"/>
      <c r="BY1720" s="54"/>
      <c r="BZ1720" s="54"/>
      <c r="CA1720" s="54"/>
      <c r="CB1720" s="54"/>
      <c r="CC1720" s="54"/>
      <c r="CD1720" s="54"/>
      <c r="CE1720" s="54"/>
      <c r="CF1720" s="54"/>
      <c r="CG1720" s="54"/>
      <c r="CH1720" s="54"/>
      <c r="CI1720" s="54"/>
      <c r="CJ1720" s="54"/>
      <c r="CK1720" s="54"/>
      <c r="CL1720" s="54"/>
      <c r="CM1720" s="54"/>
      <c r="CN1720" s="54"/>
      <c r="CO1720" s="54"/>
      <c r="CP1720" s="54"/>
      <c r="CQ1720" s="54"/>
      <c r="CR1720" s="54"/>
      <c r="CS1720" s="54"/>
      <c r="CT1720" s="54"/>
      <c r="CU1720" s="54"/>
      <c r="CV1720" s="54"/>
      <c r="CW1720" s="54"/>
      <c r="CX1720" s="54"/>
      <c r="CY1720" s="54"/>
      <c r="CZ1720" s="54"/>
      <c r="DA1720" s="54"/>
      <c r="DB1720" s="54"/>
      <c r="DC1720" s="54"/>
      <c r="DD1720" s="54"/>
      <c r="DE1720" s="54"/>
      <c r="DF1720" s="54"/>
      <c r="DG1720" s="54"/>
      <c r="DH1720" s="54"/>
      <c r="DI1720" s="54"/>
      <c r="DJ1720" s="54"/>
      <c r="DK1720" s="54"/>
      <c r="DL1720" s="54"/>
      <c r="DM1720" s="54"/>
      <c r="DN1720" s="54"/>
      <c r="DO1720" s="54"/>
      <c r="DP1720" s="54"/>
      <c r="DQ1720" s="54"/>
      <c r="DR1720" s="54"/>
      <c r="DS1720" s="54"/>
      <c r="DT1720" s="54"/>
      <c r="DU1720" s="54"/>
      <c r="DV1720" s="54"/>
      <c r="DW1720" s="54"/>
      <c r="DX1720" s="54"/>
      <c r="DY1720" s="54"/>
      <c r="DZ1720" s="54"/>
      <c r="EA1720" s="54"/>
      <c r="EB1720" s="54"/>
      <c r="EC1720" s="54"/>
      <c r="ED1720" s="54"/>
      <c r="EE1720" s="54"/>
      <c r="EF1720" s="54"/>
      <c r="EG1720" s="54"/>
      <c r="EH1720" s="54"/>
      <c r="EI1720" s="54"/>
      <c r="EJ1720" s="54"/>
      <c r="EK1720" s="54"/>
      <c r="EL1720" s="54"/>
      <c r="EM1720" s="54"/>
      <c r="EN1720" s="54"/>
      <c r="EO1720" s="54"/>
      <c r="EP1720" s="54"/>
      <c r="EQ1720" s="54"/>
      <c r="ER1720" s="54"/>
      <c r="ES1720" s="54"/>
      <c r="ET1720" s="54"/>
      <c r="EU1720" s="54"/>
      <c r="EV1720" s="54"/>
      <c r="EW1720" s="54"/>
      <c r="EX1720" s="54"/>
      <c r="EY1720" s="54"/>
      <c r="EZ1720" s="54"/>
      <c r="FA1720" s="54"/>
      <c r="FB1720" s="54"/>
      <c r="FC1720" s="54"/>
      <c r="FD1720" s="54"/>
      <c r="FE1720" s="54"/>
      <c r="FF1720" s="54"/>
      <c r="FG1720" s="54"/>
      <c r="FH1720" s="54"/>
      <c r="FI1720" s="54"/>
      <c r="FJ1720" s="54"/>
      <c r="FK1720" s="54"/>
      <c r="FL1720" s="54"/>
      <c r="FM1720" s="54"/>
      <c r="FN1720" s="54"/>
      <c r="FO1720" s="54"/>
      <c r="FP1720" s="54"/>
      <c r="FQ1720" s="54"/>
      <c r="FR1720" s="54"/>
      <c r="FS1720" s="54"/>
      <c r="FT1720" s="54"/>
      <c r="FU1720" s="54"/>
      <c r="FV1720" s="54"/>
      <c r="FW1720" s="54"/>
      <c r="FX1720" s="54"/>
      <c r="FY1720" s="54"/>
      <c r="FZ1720" s="54"/>
      <c r="GA1720" s="54"/>
      <c r="GB1720" s="54"/>
      <c r="GC1720" s="54"/>
      <c r="GD1720" s="54"/>
      <c r="GE1720" s="54"/>
      <c r="GF1720" s="54"/>
      <c r="GG1720" s="54"/>
      <c r="GH1720" s="54"/>
      <c r="GI1720" s="54"/>
      <c r="GJ1720" s="54"/>
      <c r="GK1720" s="54"/>
      <c r="GL1720" s="54"/>
      <c r="GM1720" s="54"/>
      <c r="GN1720" s="54"/>
      <c r="GO1720" s="54"/>
      <c r="GP1720" s="54"/>
      <c r="GQ1720" s="54"/>
      <c r="GR1720" s="54"/>
      <c r="GS1720" s="54"/>
      <c r="GT1720" s="54"/>
      <c r="GU1720" s="54"/>
      <c r="GV1720" s="54"/>
      <c r="GW1720" s="54"/>
      <c r="GX1720" s="54"/>
      <c r="GY1720" s="54"/>
      <c r="GZ1720" s="54"/>
      <c r="HA1720" s="54"/>
      <c r="HB1720" s="54"/>
      <c r="HC1720" s="54"/>
      <c r="HD1720" s="54"/>
      <c r="HE1720" s="54"/>
      <c r="HF1720" s="54"/>
      <c r="HG1720" s="54"/>
      <c r="HH1720" s="54"/>
      <c r="HI1720" s="54"/>
      <c r="HJ1720" s="54"/>
      <c r="HK1720" s="54"/>
      <c r="HL1720" s="54"/>
      <c r="HM1720" s="54"/>
      <c r="HN1720" s="54"/>
      <c r="HO1720" s="54"/>
      <c r="HP1720" s="54"/>
      <c r="HQ1720" s="54"/>
      <c r="HR1720" s="54"/>
      <c r="HS1720" s="54"/>
      <c r="HT1720" s="54"/>
      <c r="HU1720" s="54"/>
      <c r="HV1720" s="54"/>
      <c r="HW1720" s="54"/>
      <c r="HX1720" s="54"/>
      <c r="HY1720" s="54"/>
      <c r="HZ1720" s="54"/>
      <c r="IA1720" s="54"/>
      <c r="IB1720" s="54"/>
      <c r="IC1720" s="54"/>
      <c r="ID1720" s="54"/>
      <c r="IE1720" s="54"/>
      <c r="IF1720" s="54"/>
      <c r="IG1720" s="54"/>
      <c r="IH1720" s="54"/>
      <c r="II1720" s="54"/>
      <c r="IJ1720" s="54"/>
      <c r="IK1720" s="54"/>
      <c r="IL1720" s="54"/>
      <c r="IM1720" s="54"/>
      <c r="IN1720" s="54"/>
      <c r="IO1720" s="54"/>
      <c r="IP1720" s="54"/>
      <c r="IQ1720" s="54"/>
      <c r="IR1720" s="54"/>
      <c r="IS1720" s="54"/>
      <c r="IT1720" s="54"/>
      <c r="IU1720" s="54"/>
      <c r="IV1720" s="54"/>
      <c r="IW1720" s="54"/>
      <c r="IX1720" s="54"/>
      <c r="IY1720" s="54"/>
      <c r="IZ1720" s="54"/>
      <c r="JA1720" s="16"/>
      <c r="JB1720" s="16"/>
      <c r="JC1720" s="16"/>
      <c r="JD1720" s="16"/>
    </row>
    <row r="1721" spans="1:264" s="6" customFormat="1" x14ac:dyDescent="0.25">
      <c r="A1721" s="55">
        <v>1717</v>
      </c>
      <c r="B1721" s="56">
        <f>ESTUDIANTES!B1721</f>
        <v>0</v>
      </c>
      <c r="C1721" s="56">
        <f>ESTUDIANTES!C1721</f>
        <v>0</v>
      </c>
      <c r="D1721" s="97">
        <f>ESTUDIANTES!D1721</f>
        <v>0</v>
      </c>
      <c r="E1721" s="97"/>
      <c r="F1721" s="97"/>
      <c r="G1721" s="97"/>
      <c r="H1721" s="57">
        <f>ESTUDIANTES!H1721</f>
        <v>0</v>
      </c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  <c r="S1721" s="54"/>
      <c r="T1721" s="54"/>
      <c r="U1721" s="54"/>
      <c r="V1721" s="54"/>
      <c r="W1721" s="54"/>
      <c r="X1721" s="54"/>
      <c r="Y1721" s="54"/>
      <c r="Z1721" s="54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  <c r="AL1721" s="54"/>
      <c r="AM1721" s="54"/>
      <c r="AN1721" s="54"/>
      <c r="AO1721" s="54"/>
      <c r="AP1721" s="54"/>
      <c r="AQ1721" s="54"/>
      <c r="AR1721" s="54"/>
      <c r="AS1721" s="54"/>
      <c r="AT1721" s="54"/>
      <c r="AU1721" s="54"/>
      <c r="AV1721" s="54"/>
      <c r="AW1721" s="54"/>
      <c r="AX1721" s="54"/>
      <c r="AY1721" s="54"/>
      <c r="AZ1721" s="54"/>
      <c r="BA1721" s="54"/>
      <c r="BB1721" s="54"/>
      <c r="BC1721" s="54"/>
      <c r="BD1721" s="54"/>
      <c r="BE1721" s="54"/>
      <c r="BF1721" s="54"/>
      <c r="BG1721" s="54"/>
      <c r="BH1721" s="54"/>
      <c r="BI1721" s="54"/>
      <c r="BJ1721" s="54"/>
      <c r="BK1721" s="54"/>
      <c r="BL1721" s="54"/>
      <c r="BM1721" s="54"/>
      <c r="BN1721" s="54"/>
      <c r="BO1721" s="54"/>
      <c r="BP1721" s="54"/>
      <c r="BQ1721" s="54"/>
      <c r="BR1721" s="54"/>
      <c r="BS1721" s="54"/>
      <c r="BT1721" s="54"/>
      <c r="BU1721" s="54"/>
      <c r="BV1721" s="54"/>
      <c r="BW1721" s="54"/>
      <c r="BX1721" s="54"/>
      <c r="BY1721" s="54"/>
      <c r="BZ1721" s="54"/>
      <c r="CA1721" s="54"/>
      <c r="CB1721" s="54"/>
      <c r="CC1721" s="54"/>
      <c r="CD1721" s="54"/>
      <c r="CE1721" s="54"/>
      <c r="CF1721" s="54"/>
      <c r="CG1721" s="54"/>
      <c r="CH1721" s="54"/>
      <c r="CI1721" s="54"/>
      <c r="CJ1721" s="54"/>
      <c r="CK1721" s="54"/>
      <c r="CL1721" s="54"/>
      <c r="CM1721" s="54"/>
      <c r="CN1721" s="54"/>
      <c r="CO1721" s="54"/>
      <c r="CP1721" s="54"/>
      <c r="CQ1721" s="54"/>
      <c r="CR1721" s="54"/>
      <c r="CS1721" s="54"/>
      <c r="CT1721" s="54"/>
      <c r="CU1721" s="54"/>
      <c r="CV1721" s="54"/>
      <c r="CW1721" s="54"/>
      <c r="CX1721" s="54"/>
      <c r="CY1721" s="54"/>
      <c r="CZ1721" s="54"/>
      <c r="DA1721" s="54"/>
      <c r="DB1721" s="54"/>
      <c r="DC1721" s="54"/>
      <c r="DD1721" s="54"/>
      <c r="DE1721" s="54"/>
      <c r="DF1721" s="54"/>
      <c r="DG1721" s="54"/>
      <c r="DH1721" s="54"/>
      <c r="DI1721" s="54"/>
      <c r="DJ1721" s="54"/>
      <c r="DK1721" s="54"/>
      <c r="DL1721" s="54"/>
      <c r="DM1721" s="54"/>
      <c r="DN1721" s="54"/>
      <c r="DO1721" s="54"/>
      <c r="DP1721" s="54"/>
      <c r="DQ1721" s="54"/>
      <c r="DR1721" s="54"/>
      <c r="DS1721" s="54"/>
      <c r="DT1721" s="54"/>
      <c r="DU1721" s="54"/>
      <c r="DV1721" s="54"/>
      <c r="DW1721" s="54"/>
      <c r="DX1721" s="54"/>
      <c r="DY1721" s="54"/>
      <c r="DZ1721" s="54"/>
      <c r="EA1721" s="54"/>
      <c r="EB1721" s="54"/>
      <c r="EC1721" s="54"/>
      <c r="ED1721" s="54"/>
      <c r="EE1721" s="54"/>
      <c r="EF1721" s="54"/>
      <c r="EG1721" s="54"/>
      <c r="EH1721" s="54"/>
      <c r="EI1721" s="54"/>
      <c r="EJ1721" s="54"/>
      <c r="EK1721" s="54"/>
      <c r="EL1721" s="54"/>
      <c r="EM1721" s="54"/>
      <c r="EN1721" s="54"/>
      <c r="EO1721" s="54"/>
      <c r="EP1721" s="54"/>
      <c r="EQ1721" s="54"/>
      <c r="ER1721" s="54"/>
      <c r="ES1721" s="54"/>
      <c r="ET1721" s="54"/>
      <c r="EU1721" s="54"/>
      <c r="EV1721" s="54"/>
      <c r="EW1721" s="54"/>
      <c r="EX1721" s="54"/>
      <c r="EY1721" s="54"/>
      <c r="EZ1721" s="54"/>
      <c r="FA1721" s="54"/>
      <c r="FB1721" s="54"/>
      <c r="FC1721" s="54"/>
      <c r="FD1721" s="54"/>
      <c r="FE1721" s="54"/>
      <c r="FF1721" s="54"/>
      <c r="FG1721" s="54"/>
      <c r="FH1721" s="54"/>
      <c r="FI1721" s="54"/>
      <c r="FJ1721" s="54"/>
      <c r="FK1721" s="54"/>
      <c r="FL1721" s="54"/>
      <c r="FM1721" s="54"/>
      <c r="FN1721" s="54"/>
      <c r="FO1721" s="54"/>
      <c r="FP1721" s="54"/>
      <c r="FQ1721" s="54"/>
      <c r="FR1721" s="54"/>
      <c r="FS1721" s="54"/>
      <c r="FT1721" s="54"/>
      <c r="FU1721" s="54"/>
      <c r="FV1721" s="54"/>
      <c r="FW1721" s="54"/>
      <c r="FX1721" s="54"/>
      <c r="FY1721" s="54"/>
      <c r="FZ1721" s="54"/>
      <c r="GA1721" s="54"/>
      <c r="GB1721" s="54"/>
      <c r="GC1721" s="54"/>
      <c r="GD1721" s="54"/>
      <c r="GE1721" s="54"/>
      <c r="GF1721" s="54"/>
      <c r="GG1721" s="54"/>
      <c r="GH1721" s="54"/>
      <c r="GI1721" s="54"/>
      <c r="GJ1721" s="54"/>
      <c r="GK1721" s="54"/>
      <c r="GL1721" s="54"/>
      <c r="GM1721" s="54"/>
      <c r="GN1721" s="54"/>
      <c r="GO1721" s="54"/>
      <c r="GP1721" s="54"/>
      <c r="GQ1721" s="54"/>
      <c r="GR1721" s="54"/>
      <c r="GS1721" s="54"/>
      <c r="GT1721" s="54"/>
      <c r="GU1721" s="54"/>
      <c r="GV1721" s="54"/>
      <c r="GW1721" s="54"/>
      <c r="GX1721" s="54"/>
      <c r="GY1721" s="54"/>
      <c r="GZ1721" s="54"/>
      <c r="HA1721" s="54"/>
      <c r="HB1721" s="54"/>
      <c r="HC1721" s="54"/>
      <c r="HD1721" s="54"/>
      <c r="HE1721" s="54"/>
      <c r="HF1721" s="54"/>
      <c r="HG1721" s="54"/>
      <c r="HH1721" s="54"/>
      <c r="HI1721" s="54"/>
      <c r="HJ1721" s="54"/>
      <c r="HK1721" s="54"/>
      <c r="HL1721" s="54"/>
      <c r="HM1721" s="54"/>
      <c r="HN1721" s="54"/>
      <c r="HO1721" s="54"/>
      <c r="HP1721" s="54"/>
      <c r="HQ1721" s="54"/>
      <c r="HR1721" s="54"/>
      <c r="HS1721" s="54"/>
      <c r="HT1721" s="54"/>
      <c r="HU1721" s="54"/>
      <c r="HV1721" s="54"/>
      <c r="HW1721" s="54"/>
      <c r="HX1721" s="54"/>
      <c r="HY1721" s="54"/>
      <c r="HZ1721" s="54"/>
      <c r="IA1721" s="54"/>
      <c r="IB1721" s="54"/>
      <c r="IC1721" s="54"/>
      <c r="ID1721" s="54"/>
      <c r="IE1721" s="54"/>
      <c r="IF1721" s="54"/>
      <c r="IG1721" s="54"/>
      <c r="IH1721" s="54"/>
      <c r="II1721" s="54"/>
      <c r="IJ1721" s="54"/>
      <c r="IK1721" s="54"/>
      <c r="IL1721" s="54"/>
      <c r="IM1721" s="54"/>
      <c r="IN1721" s="54"/>
      <c r="IO1721" s="54"/>
      <c r="IP1721" s="54"/>
      <c r="IQ1721" s="54"/>
      <c r="IR1721" s="54"/>
      <c r="IS1721" s="54"/>
      <c r="IT1721" s="54"/>
      <c r="IU1721" s="54"/>
      <c r="IV1721" s="54"/>
      <c r="IW1721" s="54"/>
      <c r="IX1721" s="54"/>
      <c r="IY1721" s="54"/>
      <c r="IZ1721" s="54"/>
      <c r="JA1721" s="16"/>
      <c r="JB1721" s="16"/>
      <c r="JC1721" s="16"/>
      <c r="JD1721" s="16"/>
    </row>
    <row r="1722" spans="1:264" s="6" customFormat="1" x14ac:dyDescent="0.25">
      <c r="A1722" s="55">
        <v>1718</v>
      </c>
      <c r="B1722" s="56">
        <f>ESTUDIANTES!B1722</f>
        <v>0</v>
      </c>
      <c r="C1722" s="56">
        <f>ESTUDIANTES!C1722</f>
        <v>0</v>
      </c>
      <c r="D1722" s="97">
        <f>ESTUDIANTES!D1722</f>
        <v>0</v>
      </c>
      <c r="E1722" s="97"/>
      <c r="F1722" s="97"/>
      <c r="G1722" s="97"/>
      <c r="H1722" s="57">
        <f>ESTUDIANTES!H1722</f>
        <v>0</v>
      </c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  <c r="S1722" s="54"/>
      <c r="T1722" s="54"/>
      <c r="U1722" s="54"/>
      <c r="V1722" s="54"/>
      <c r="W1722" s="54"/>
      <c r="X1722" s="54"/>
      <c r="Y1722" s="54"/>
      <c r="Z1722" s="54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  <c r="AL1722" s="54"/>
      <c r="AM1722" s="54"/>
      <c r="AN1722" s="54"/>
      <c r="AO1722" s="54"/>
      <c r="AP1722" s="54"/>
      <c r="AQ1722" s="54"/>
      <c r="AR1722" s="54"/>
      <c r="AS1722" s="54"/>
      <c r="AT1722" s="54"/>
      <c r="AU1722" s="54"/>
      <c r="AV1722" s="54"/>
      <c r="AW1722" s="54"/>
      <c r="AX1722" s="54"/>
      <c r="AY1722" s="54"/>
      <c r="AZ1722" s="54"/>
      <c r="BA1722" s="54"/>
      <c r="BB1722" s="54"/>
      <c r="BC1722" s="54"/>
      <c r="BD1722" s="54"/>
      <c r="BE1722" s="54"/>
      <c r="BF1722" s="54"/>
      <c r="BG1722" s="54"/>
      <c r="BH1722" s="54"/>
      <c r="BI1722" s="54"/>
      <c r="BJ1722" s="54"/>
      <c r="BK1722" s="54"/>
      <c r="BL1722" s="54"/>
      <c r="BM1722" s="54"/>
      <c r="BN1722" s="54"/>
      <c r="BO1722" s="54"/>
      <c r="BP1722" s="54"/>
      <c r="BQ1722" s="54"/>
      <c r="BR1722" s="54"/>
      <c r="BS1722" s="54"/>
      <c r="BT1722" s="54"/>
      <c r="BU1722" s="54"/>
      <c r="BV1722" s="54"/>
      <c r="BW1722" s="54"/>
      <c r="BX1722" s="54"/>
      <c r="BY1722" s="54"/>
      <c r="BZ1722" s="54"/>
      <c r="CA1722" s="54"/>
      <c r="CB1722" s="54"/>
      <c r="CC1722" s="54"/>
      <c r="CD1722" s="54"/>
      <c r="CE1722" s="54"/>
      <c r="CF1722" s="54"/>
      <c r="CG1722" s="54"/>
      <c r="CH1722" s="54"/>
      <c r="CI1722" s="54"/>
      <c r="CJ1722" s="54"/>
      <c r="CK1722" s="54"/>
      <c r="CL1722" s="54"/>
      <c r="CM1722" s="54"/>
      <c r="CN1722" s="54"/>
      <c r="CO1722" s="54"/>
      <c r="CP1722" s="54"/>
      <c r="CQ1722" s="54"/>
      <c r="CR1722" s="54"/>
      <c r="CS1722" s="54"/>
      <c r="CT1722" s="54"/>
      <c r="CU1722" s="54"/>
      <c r="CV1722" s="54"/>
      <c r="CW1722" s="54"/>
      <c r="CX1722" s="54"/>
      <c r="CY1722" s="54"/>
      <c r="CZ1722" s="54"/>
      <c r="DA1722" s="54"/>
      <c r="DB1722" s="54"/>
      <c r="DC1722" s="54"/>
      <c r="DD1722" s="54"/>
      <c r="DE1722" s="54"/>
      <c r="DF1722" s="54"/>
      <c r="DG1722" s="54"/>
      <c r="DH1722" s="54"/>
      <c r="DI1722" s="54"/>
      <c r="DJ1722" s="54"/>
      <c r="DK1722" s="54"/>
      <c r="DL1722" s="54"/>
      <c r="DM1722" s="54"/>
      <c r="DN1722" s="54"/>
      <c r="DO1722" s="54"/>
      <c r="DP1722" s="54"/>
      <c r="DQ1722" s="54"/>
      <c r="DR1722" s="54"/>
      <c r="DS1722" s="54"/>
      <c r="DT1722" s="54"/>
      <c r="DU1722" s="54"/>
      <c r="DV1722" s="54"/>
      <c r="DW1722" s="54"/>
      <c r="DX1722" s="54"/>
      <c r="DY1722" s="54"/>
      <c r="DZ1722" s="54"/>
      <c r="EA1722" s="54"/>
      <c r="EB1722" s="54"/>
      <c r="EC1722" s="54"/>
      <c r="ED1722" s="54"/>
      <c r="EE1722" s="54"/>
      <c r="EF1722" s="54"/>
      <c r="EG1722" s="54"/>
      <c r="EH1722" s="54"/>
      <c r="EI1722" s="54"/>
      <c r="EJ1722" s="54"/>
      <c r="EK1722" s="54"/>
      <c r="EL1722" s="54"/>
      <c r="EM1722" s="54"/>
      <c r="EN1722" s="54"/>
      <c r="EO1722" s="54"/>
      <c r="EP1722" s="54"/>
      <c r="EQ1722" s="54"/>
      <c r="ER1722" s="54"/>
      <c r="ES1722" s="54"/>
      <c r="ET1722" s="54"/>
      <c r="EU1722" s="54"/>
      <c r="EV1722" s="54"/>
      <c r="EW1722" s="54"/>
      <c r="EX1722" s="54"/>
      <c r="EY1722" s="54"/>
      <c r="EZ1722" s="54"/>
      <c r="FA1722" s="54"/>
      <c r="FB1722" s="54"/>
      <c r="FC1722" s="54"/>
      <c r="FD1722" s="54"/>
      <c r="FE1722" s="54"/>
      <c r="FF1722" s="54"/>
      <c r="FG1722" s="54"/>
      <c r="FH1722" s="54"/>
      <c r="FI1722" s="54"/>
      <c r="FJ1722" s="54"/>
      <c r="FK1722" s="54"/>
      <c r="FL1722" s="54"/>
      <c r="FM1722" s="54"/>
      <c r="FN1722" s="54"/>
      <c r="FO1722" s="54"/>
      <c r="FP1722" s="54"/>
      <c r="FQ1722" s="54"/>
      <c r="FR1722" s="54"/>
      <c r="FS1722" s="54"/>
      <c r="FT1722" s="54"/>
      <c r="FU1722" s="54"/>
      <c r="FV1722" s="54"/>
      <c r="FW1722" s="54"/>
      <c r="FX1722" s="54"/>
      <c r="FY1722" s="54"/>
      <c r="FZ1722" s="54"/>
      <c r="GA1722" s="54"/>
      <c r="GB1722" s="54"/>
      <c r="GC1722" s="54"/>
      <c r="GD1722" s="54"/>
      <c r="GE1722" s="54"/>
      <c r="GF1722" s="54"/>
      <c r="GG1722" s="54"/>
      <c r="GH1722" s="54"/>
      <c r="GI1722" s="54"/>
      <c r="GJ1722" s="54"/>
      <c r="GK1722" s="54"/>
      <c r="GL1722" s="54"/>
      <c r="GM1722" s="54"/>
      <c r="GN1722" s="54"/>
      <c r="GO1722" s="54"/>
      <c r="GP1722" s="54"/>
      <c r="GQ1722" s="54"/>
      <c r="GR1722" s="54"/>
      <c r="GS1722" s="54"/>
      <c r="GT1722" s="54"/>
      <c r="GU1722" s="54"/>
      <c r="GV1722" s="54"/>
      <c r="GW1722" s="54"/>
      <c r="GX1722" s="54"/>
      <c r="GY1722" s="54"/>
      <c r="GZ1722" s="54"/>
      <c r="HA1722" s="54"/>
      <c r="HB1722" s="54"/>
      <c r="HC1722" s="54"/>
      <c r="HD1722" s="54"/>
      <c r="HE1722" s="54"/>
      <c r="HF1722" s="54"/>
      <c r="HG1722" s="54"/>
      <c r="HH1722" s="54"/>
      <c r="HI1722" s="54"/>
      <c r="HJ1722" s="54"/>
      <c r="HK1722" s="54"/>
      <c r="HL1722" s="54"/>
      <c r="HM1722" s="54"/>
      <c r="HN1722" s="54"/>
      <c r="HO1722" s="54"/>
      <c r="HP1722" s="54"/>
      <c r="HQ1722" s="54"/>
      <c r="HR1722" s="54"/>
      <c r="HS1722" s="54"/>
      <c r="HT1722" s="54"/>
      <c r="HU1722" s="54"/>
      <c r="HV1722" s="54"/>
      <c r="HW1722" s="54"/>
      <c r="HX1722" s="54"/>
      <c r="HY1722" s="54"/>
      <c r="HZ1722" s="54"/>
      <c r="IA1722" s="54"/>
      <c r="IB1722" s="54"/>
      <c r="IC1722" s="54"/>
      <c r="ID1722" s="54"/>
      <c r="IE1722" s="54"/>
      <c r="IF1722" s="54"/>
      <c r="IG1722" s="54"/>
      <c r="IH1722" s="54"/>
      <c r="II1722" s="54"/>
      <c r="IJ1722" s="54"/>
      <c r="IK1722" s="54"/>
      <c r="IL1722" s="54"/>
      <c r="IM1722" s="54"/>
      <c r="IN1722" s="54"/>
      <c r="IO1722" s="54"/>
      <c r="IP1722" s="54"/>
      <c r="IQ1722" s="54"/>
      <c r="IR1722" s="54"/>
      <c r="IS1722" s="54"/>
      <c r="IT1722" s="54"/>
      <c r="IU1722" s="54"/>
      <c r="IV1722" s="54"/>
      <c r="IW1722" s="54"/>
      <c r="IX1722" s="54"/>
      <c r="IY1722" s="54"/>
      <c r="IZ1722" s="54"/>
      <c r="JA1722" s="16"/>
      <c r="JB1722" s="16"/>
      <c r="JC1722" s="16"/>
      <c r="JD1722" s="16"/>
    </row>
    <row r="1723" spans="1:264" s="6" customFormat="1" x14ac:dyDescent="0.25">
      <c r="A1723" s="55">
        <v>1719</v>
      </c>
      <c r="B1723" s="56">
        <f>ESTUDIANTES!B1723</f>
        <v>0</v>
      </c>
      <c r="C1723" s="56">
        <f>ESTUDIANTES!C1723</f>
        <v>0</v>
      </c>
      <c r="D1723" s="97">
        <f>ESTUDIANTES!D1723</f>
        <v>0</v>
      </c>
      <c r="E1723" s="97"/>
      <c r="F1723" s="97"/>
      <c r="G1723" s="97"/>
      <c r="H1723" s="57">
        <f>ESTUDIANTES!H1723</f>
        <v>0</v>
      </c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  <c r="U1723" s="54"/>
      <c r="V1723" s="54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  <c r="AL1723" s="54"/>
      <c r="AM1723" s="54"/>
      <c r="AN1723" s="54"/>
      <c r="AO1723" s="54"/>
      <c r="AP1723" s="54"/>
      <c r="AQ1723" s="54"/>
      <c r="AR1723" s="54"/>
      <c r="AS1723" s="54"/>
      <c r="AT1723" s="54"/>
      <c r="AU1723" s="54"/>
      <c r="AV1723" s="54"/>
      <c r="AW1723" s="54"/>
      <c r="AX1723" s="54"/>
      <c r="AY1723" s="54"/>
      <c r="AZ1723" s="54"/>
      <c r="BA1723" s="54"/>
      <c r="BB1723" s="54"/>
      <c r="BC1723" s="54"/>
      <c r="BD1723" s="54"/>
      <c r="BE1723" s="54"/>
      <c r="BF1723" s="54"/>
      <c r="BG1723" s="54"/>
      <c r="BH1723" s="54"/>
      <c r="BI1723" s="54"/>
      <c r="BJ1723" s="54"/>
      <c r="BK1723" s="54"/>
      <c r="BL1723" s="54"/>
      <c r="BM1723" s="54"/>
      <c r="BN1723" s="54"/>
      <c r="BO1723" s="54"/>
      <c r="BP1723" s="54"/>
      <c r="BQ1723" s="54"/>
      <c r="BR1723" s="54"/>
      <c r="BS1723" s="54"/>
      <c r="BT1723" s="54"/>
      <c r="BU1723" s="54"/>
      <c r="BV1723" s="54"/>
      <c r="BW1723" s="54"/>
      <c r="BX1723" s="54"/>
      <c r="BY1723" s="54"/>
      <c r="BZ1723" s="54"/>
      <c r="CA1723" s="54"/>
      <c r="CB1723" s="54"/>
      <c r="CC1723" s="54"/>
      <c r="CD1723" s="54"/>
      <c r="CE1723" s="54"/>
      <c r="CF1723" s="54"/>
      <c r="CG1723" s="54"/>
      <c r="CH1723" s="54"/>
      <c r="CI1723" s="54"/>
      <c r="CJ1723" s="54"/>
      <c r="CK1723" s="54"/>
      <c r="CL1723" s="54"/>
      <c r="CM1723" s="54"/>
      <c r="CN1723" s="54"/>
      <c r="CO1723" s="54"/>
      <c r="CP1723" s="54"/>
      <c r="CQ1723" s="54"/>
      <c r="CR1723" s="54"/>
      <c r="CS1723" s="54"/>
      <c r="CT1723" s="54"/>
      <c r="CU1723" s="54"/>
      <c r="CV1723" s="54"/>
      <c r="CW1723" s="54"/>
      <c r="CX1723" s="54"/>
      <c r="CY1723" s="54"/>
      <c r="CZ1723" s="54"/>
      <c r="DA1723" s="54"/>
      <c r="DB1723" s="54"/>
      <c r="DC1723" s="54"/>
      <c r="DD1723" s="54"/>
      <c r="DE1723" s="54"/>
      <c r="DF1723" s="54"/>
      <c r="DG1723" s="54"/>
      <c r="DH1723" s="54"/>
      <c r="DI1723" s="54"/>
      <c r="DJ1723" s="54"/>
      <c r="DK1723" s="54"/>
      <c r="DL1723" s="54"/>
      <c r="DM1723" s="54"/>
      <c r="DN1723" s="54"/>
      <c r="DO1723" s="54"/>
      <c r="DP1723" s="54"/>
      <c r="DQ1723" s="54"/>
      <c r="DR1723" s="54"/>
      <c r="DS1723" s="54"/>
      <c r="DT1723" s="54"/>
      <c r="DU1723" s="54"/>
      <c r="DV1723" s="54"/>
      <c r="DW1723" s="54"/>
      <c r="DX1723" s="54"/>
      <c r="DY1723" s="54"/>
      <c r="DZ1723" s="54"/>
      <c r="EA1723" s="54"/>
      <c r="EB1723" s="54"/>
      <c r="EC1723" s="54"/>
      <c r="ED1723" s="54"/>
      <c r="EE1723" s="54"/>
      <c r="EF1723" s="54"/>
      <c r="EG1723" s="54"/>
      <c r="EH1723" s="54"/>
      <c r="EI1723" s="54"/>
      <c r="EJ1723" s="54"/>
      <c r="EK1723" s="54"/>
      <c r="EL1723" s="54"/>
      <c r="EM1723" s="54"/>
      <c r="EN1723" s="54"/>
      <c r="EO1723" s="54"/>
      <c r="EP1723" s="54"/>
      <c r="EQ1723" s="54"/>
      <c r="ER1723" s="54"/>
      <c r="ES1723" s="54"/>
      <c r="ET1723" s="54"/>
      <c r="EU1723" s="54"/>
      <c r="EV1723" s="54"/>
      <c r="EW1723" s="54"/>
      <c r="EX1723" s="54"/>
      <c r="EY1723" s="54"/>
      <c r="EZ1723" s="54"/>
      <c r="FA1723" s="54"/>
      <c r="FB1723" s="54"/>
      <c r="FC1723" s="54"/>
      <c r="FD1723" s="54"/>
      <c r="FE1723" s="54"/>
      <c r="FF1723" s="54"/>
      <c r="FG1723" s="54"/>
      <c r="FH1723" s="54"/>
      <c r="FI1723" s="54"/>
      <c r="FJ1723" s="54"/>
      <c r="FK1723" s="54"/>
      <c r="FL1723" s="54"/>
      <c r="FM1723" s="54"/>
      <c r="FN1723" s="54"/>
      <c r="FO1723" s="54"/>
      <c r="FP1723" s="54"/>
      <c r="FQ1723" s="54"/>
      <c r="FR1723" s="54"/>
      <c r="FS1723" s="54"/>
      <c r="FT1723" s="54"/>
      <c r="FU1723" s="54"/>
      <c r="FV1723" s="54"/>
      <c r="FW1723" s="54"/>
      <c r="FX1723" s="54"/>
      <c r="FY1723" s="54"/>
      <c r="FZ1723" s="54"/>
      <c r="GA1723" s="54"/>
      <c r="GB1723" s="54"/>
      <c r="GC1723" s="54"/>
      <c r="GD1723" s="54"/>
      <c r="GE1723" s="54"/>
      <c r="GF1723" s="54"/>
      <c r="GG1723" s="54"/>
      <c r="GH1723" s="54"/>
      <c r="GI1723" s="54"/>
      <c r="GJ1723" s="54"/>
      <c r="GK1723" s="54"/>
      <c r="GL1723" s="54"/>
      <c r="GM1723" s="54"/>
      <c r="GN1723" s="54"/>
      <c r="GO1723" s="54"/>
      <c r="GP1723" s="54"/>
      <c r="GQ1723" s="54"/>
      <c r="GR1723" s="54"/>
      <c r="GS1723" s="54"/>
      <c r="GT1723" s="54"/>
      <c r="GU1723" s="54"/>
      <c r="GV1723" s="54"/>
      <c r="GW1723" s="54"/>
      <c r="GX1723" s="54"/>
      <c r="GY1723" s="54"/>
      <c r="GZ1723" s="54"/>
      <c r="HA1723" s="54"/>
      <c r="HB1723" s="54"/>
      <c r="HC1723" s="54"/>
      <c r="HD1723" s="54"/>
      <c r="HE1723" s="54"/>
      <c r="HF1723" s="54"/>
      <c r="HG1723" s="54"/>
      <c r="HH1723" s="54"/>
      <c r="HI1723" s="54"/>
      <c r="HJ1723" s="54"/>
      <c r="HK1723" s="54"/>
      <c r="HL1723" s="54"/>
      <c r="HM1723" s="54"/>
      <c r="HN1723" s="54"/>
      <c r="HO1723" s="54"/>
      <c r="HP1723" s="54"/>
      <c r="HQ1723" s="54"/>
      <c r="HR1723" s="54"/>
      <c r="HS1723" s="54"/>
      <c r="HT1723" s="54"/>
      <c r="HU1723" s="54"/>
      <c r="HV1723" s="54"/>
      <c r="HW1723" s="54"/>
      <c r="HX1723" s="54"/>
      <c r="HY1723" s="54"/>
      <c r="HZ1723" s="54"/>
      <c r="IA1723" s="54"/>
      <c r="IB1723" s="54"/>
      <c r="IC1723" s="54"/>
      <c r="ID1723" s="54"/>
      <c r="IE1723" s="54"/>
      <c r="IF1723" s="54"/>
      <c r="IG1723" s="54"/>
      <c r="IH1723" s="54"/>
      <c r="II1723" s="54"/>
      <c r="IJ1723" s="54"/>
      <c r="IK1723" s="54"/>
      <c r="IL1723" s="54"/>
      <c r="IM1723" s="54"/>
      <c r="IN1723" s="54"/>
      <c r="IO1723" s="54"/>
      <c r="IP1723" s="54"/>
      <c r="IQ1723" s="54"/>
      <c r="IR1723" s="54"/>
      <c r="IS1723" s="54"/>
      <c r="IT1723" s="54"/>
      <c r="IU1723" s="54"/>
      <c r="IV1723" s="54"/>
      <c r="IW1723" s="54"/>
      <c r="IX1723" s="54"/>
      <c r="IY1723" s="54"/>
      <c r="IZ1723" s="54"/>
      <c r="JA1723" s="16"/>
      <c r="JB1723" s="16"/>
      <c r="JC1723" s="16"/>
      <c r="JD1723" s="16"/>
    </row>
    <row r="1724" spans="1:264" s="6" customFormat="1" x14ac:dyDescent="0.25">
      <c r="A1724" s="55">
        <v>1720</v>
      </c>
      <c r="B1724" s="56">
        <f>ESTUDIANTES!B1724</f>
        <v>0</v>
      </c>
      <c r="C1724" s="56">
        <f>ESTUDIANTES!C1724</f>
        <v>0</v>
      </c>
      <c r="D1724" s="97">
        <f>ESTUDIANTES!D1724</f>
        <v>0</v>
      </c>
      <c r="E1724" s="97"/>
      <c r="F1724" s="97"/>
      <c r="G1724" s="97"/>
      <c r="H1724" s="57">
        <f>ESTUDIANTES!H1724</f>
        <v>0</v>
      </c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  <c r="T1724" s="54"/>
      <c r="U1724" s="54"/>
      <c r="V1724" s="54"/>
      <c r="W1724" s="54"/>
      <c r="X1724" s="54"/>
      <c r="Y1724" s="54"/>
      <c r="Z1724" s="54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  <c r="AL1724" s="54"/>
      <c r="AM1724" s="54"/>
      <c r="AN1724" s="54"/>
      <c r="AO1724" s="54"/>
      <c r="AP1724" s="54"/>
      <c r="AQ1724" s="54"/>
      <c r="AR1724" s="54"/>
      <c r="AS1724" s="54"/>
      <c r="AT1724" s="54"/>
      <c r="AU1724" s="54"/>
      <c r="AV1724" s="54"/>
      <c r="AW1724" s="54"/>
      <c r="AX1724" s="54"/>
      <c r="AY1724" s="54"/>
      <c r="AZ1724" s="54"/>
      <c r="BA1724" s="54"/>
      <c r="BB1724" s="54"/>
      <c r="BC1724" s="54"/>
      <c r="BD1724" s="54"/>
      <c r="BE1724" s="54"/>
      <c r="BF1724" s="54"/>
      <c r="BG1724" s="54"/>
      <c r="BH1724" s="54"/>
      <c r="BI1724" s="54"/>
      <c r="BJ1724" s="54"/>
      <c r="BK1724" s="54"/>
      <c r="BL1724" s="54"/>
      <c r="BM1724" s="54"/>
      <c r="BN1724" s="54"/>
      <c r="BO1724" s="54"/>
      <c r="BP1724" s="54"/>
      <c r="BQ1724" s="54"/>
      <c r="BR1724" s="54"/>
      <c r="BS1724" s="54"/>
      <c r="BT1724" s="54"/>
      <c r="BU1724" s="54"/>
      <c r="BV1724" s="54"/>
      <c r="BW1724" s="54"/>
      <c r="BX1724" s="54"/>
      <c r="BY1724" s="54"/>
      <c r="BZ1724" s="54"/>
      <c r="CA1724" s="54"/>
      <c r="CB1724" s="54"/>
      <c r="CC1724" s="54"/>
      <c r="CD1724" s="54"/>
      <c r="CE1724" s="54"/>
      <c r="CF1724" s="54"/>
      <c r="CG1724" s="54"/>
      <c r="CH1724" s="54"/>
      <c r="CI1724" s="54"/>
      <c r="CJ1724" s="54"/>
      <c r="CK1724" s="54"/>
      <c r="CL1724" s="54"/>
      <c r="CM1724" s="54"/>
      <c r="CN1724" s="54"/>
      <c r="CO1724" s="54"/>
      <c r="CP1724" s="54"/>
      <c r="CQ1724" s="54"/>
      <c r="CR1724" s="54"/>
      <c r="CS1724" s="54"/>
      <c r="CT1724" s="54"/>
      <c r="CU1724" s="54"/>
      <c r="CV1724" s="54"/>
      <c r="CW1724" s="54"/>
      <c r="CX1724" s="54"/>
      <c r="CY1724" s="54"/>
      <c r="CZ1724" s="54"/>
      <c r="DA1724" s="54"/>
      <c r="DB1724" s="54"/>
      <c r="DC1724" s="54"/>
      <c r="DD1724" s="54"/>
      <c r="DE1724" s="54"/>
      <c r="DF1724" s="54"/>
      <c r="DG1724" s="54"/>
      <c r="DH1724" s="54"/>
      <c r="DI1724" s="54"/>
      <c r="DJ1724" s="54"/>
      <c r="DK1724" s="54"/>
      <c r="DL1724" s="54"/>
      <c r="DM1724" s="54"/>
      <c r="DN1724" s="54"/>
      <c r="DO1724" s="54"/>
      <c r="DP1724" s="54"/>
      <c r="DQ1724" s="54"/>
      <c r="DR1724" s="54"/>
      <c r="DS1724" s="54"/>
      <c r="DT1724" s="54"/>
      <c r="DU1724" s="54"/>
      <c r="DV1724" s="54"/>
      <c r="DW1724" s="54"/>
      <c r="DX1724" s="54"/>
      <c r="DY1724" s="54"/>
      <c r="DZ1724" s="54"/>
      <c r="EA1724" s="54"/>
      <c r="EB1724" s="54"/>
      <c r="EC1724" s="54"/>
      <c r="ED1724" s="54"/>
      <c r="EE1724" s="54"/>
      <c r="EF1724" s="54"/>
      <c r="EG1724" s="54"/>
      <c r="EH1724" s="54"/>
      <c r="EI1724" s="54"/>
      <c r="EJ1724" s="54"/>
      <c r="EK1724" s="54"/>
      <c r="EL1724" s="54"/>
      <c r="EM1724" s="54"/>
      <c r="EN1724" s="54"/>
      <c r="EO1724" s="54"/>
      <c r="EP1724" s="54"/>
      <c r="EQ1724" s="54"/>
      <c r="ER1724" s="54"/>
      <c r="ES1724" s="54"/>
      <c r="ET1724" s="54"/>
      <c r="EU1724" s="54"/>
      <c r="EV1724" s="54"/>
      <c r="EW1724" s="54"/>
      <c r="EX1724" s="54"/>
      <c r="EY1724" s="54"/>
      <c r="EZ1724" s="54"/>
      <c r="FA1724" s="54"/>
      <c r="FB1724" s="54"/>
      <c r="FC1724" s="54"/>
      <c r="FD1724" s="54"/>
      <c r="FE1724" s="54"/>
      <c r="FF1724" s="54"/>
      <c r="FG1724" s="54"/>
      <c r="FH1724" s="54"/>
      <c r="FI1724" s="54"/>
      <c r="FJ1724" s="54"/>
      <c r="FK1724" s="54"/>
      <c r="FL1724" s="54"/>
      <c r="FM1724" s="54"/>
      <c r="FN1724" s="54"/>
      <c r="FO1724" s="54"/>
      <c r="FP1724" s="54"/>
      <c r="FQ1724" s="54"/>
      <c r="FR1724" s="54"/>
      <c r="FS1724" s="54"/>
      <c r="FT1724" s="54"/>
      <c r="FU1724" s="54"/>
      <c r="FV1724" s="54"/>
      <c r="FW1724" s="54"/>
      <c r="FX1724" s="54"/>
      <c r="FY1724" s="54"/>
      <c r="FZ1724" s="54"/>
      <c r="GA1724" s="54"/>
      <c r="GB1724" s="54"/>
      <c r="GC1724" s="54"/>
      <c r="GD1724" s="54"/>
      <c r="GE1724" s="54"/>
      <c r="GF1724" s="54"/>
      <c r="GG1724" s="54"/>
      <c r="GH1724" s="54"/>
      <c r="GI1724" s="54"/>
      <c r="GJ1724" s="54"/>
      <c r="GK1724" s="54"/>
      <c r="GL1724" s="54"/>
      <c r="GM1724" s="54"/>
      <c r="GN1724" s="54"/>
      <c r="GO1724" s="54"/>
      <c r="GP1724" s="54"/>
      <c r="GQ1724" s="54"/>
      <c r="GR1724" s="54"/>
      <c r="GS1724" s="54"/>
      <c r="GT1724" s="54"/>
      <c r="GU1724" s="54"/>
      <c r="GV1724" s="54"/>
      <c r="GW1724" s="54"/>
      <c r="GX1724" s="54"/>
      <c r="GY1724" s="54"/>
      <c r="GZ1724" s="54"/>
      <c r="HA1724" s="54"/>
      <c r="HB1724" s="54"/>
      <c r="HC1724" s="54"/>
      <c r="HD1724" s="54"/>
      <c r="HE1724" s="54"/>
      <c r="HF1724" s="54"/>
      <c r="HG1724" s="54"/>
      <c r="HH1724" s="54"/>
      <c r="HI1724" s="54"/>
      <c r="HJ1724" s="54"/>
      <c r="HK1724" s="54"/>
      <c r="HL1724" s="54"/>
      <c r="HM1724" s="54"/>
      <c r="HN1724" s="54"/>
      <c r="HO1724" s="54"/>
      <c r="HP1724" s="54"/>
      <c r="HQ1724" s="54"/>
      <c r="HR1724" s="54"/>
      <c r="HS1724" s="54"/>
      <c r="HT1724" s="54"/>
      <c r="HU1724" s="54"/>
      <c r="HV1724" s="54"/>
      <c r="HW1724" s="54"/>
      <c r="HX1724" s="54"/>
      <c r="HY1724" s="54"/>
      <c r="HZ1724" s="54"/>
      <c r="IA1724" s="54"/>
      <c r="IB1724" s="54"/>
      <c r="IC1724" s="54"/>
      <c r="ID1724" s="54"/>
      <c r="IE1724" s="54"/>
      <c r="IF1724" s="54"/>
      <c r="IG1724" s="54"/>
      <c r="IH1724" s="54"/>
      <c r="II1724" s="54"/>
      <c r="IJ1724" s="54"/>
      <c r="IK1724" s="54"/>
      <c r="IL1724" s="54"/>
      <c r="IM1724" s="54"/>
      <c r="IN1724" s="54"/>
      <c r="IO1724" s="54"/>
      <c r="IP1724" s="54"/>
      <c r="IQ1724" s="54"/>
      <c r="IR1724" s="54"/>
      <c r="IS1724" s="54"/>
      <c r="IT1724" s="54"/>
      <c r="IU1724" s="54"/>
      <c r="IV1724" s="54"/>
      <c r="IW1724" s="54"/>
      <c r="IX1724" s="54"/>
      <c r="IY1724" s="54"/>
      <c r="IZ1724" s="54"/>
      <c r="JA1724" s="16"/>
      <c r="JB1724" s="16"/>
      <c r="JC1724" s="16"/>
      <c r="JD1724" s="16"/>
    </row>
    <row r="1725" spans="1:264" s="6" customFormat="1" x14ac:dyDescent="0.25">
      <c r="A1725" s="55">
        <v>1721</v>
      </c>
      <c r="B1725" s="56">
        <f>ESTUDIANTES!B1725</f>
        <v>0</v>
      </c>
      <c r="C1725" s="56">
        <f>ESTUDIANTES!C1725</f>
        <v>0</v>
      </c>
      <c r="D1725" s="97">
        <f>ESTUDIANTES!D1725</f>
        <v>0</v>
      </c>
      <c r="E1725" s="97"/>
      <c r="F1725" s="97"/>
      <c r="G1725" s="97"/>
      <c r="H1725" s="57">
        <f>ESTUDIANTES!H1725</f>
        <v>0</v>
      </c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  <c r="U1725" s="54"/>
      <c r="V1725" s="54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  <c r="AL1725" s="54"/>
      <c r="AM1725" s="54"/>
      <c r="AN1725" s="54"/>
      <c r="AO1725" s="54"/>
      <c r="AP1725" s="54"/>
      <c r="AQ1725" s="54"/>
      <c r="AR1725" s="54"/>
      <c r="AS1725" s="54"/>
      <c r="AT1725" s="54"/>
      <c r="AU1725" s="54"/>
      <c r="AV1725" s="54"/>
      <c r="AW1725" s="54"/>
      <c r="AX1725" s="54"/>
      <c r="AY1725" s="54"/>
      <c r="AZ1725" s="54"/>
      <c r="BA1725" s="54"/>
      <c r="BB1725" s="54"/>
      <c r="BC1725" s="54"/>
      <c r="BD1725" s="54"/>
      <c r="BE1725" s="54"/>
      <c r="BF1725" s="54"/>
      <c r="BG1725" s="54"/>
      <c r="BH1725" s="54"/>
      <c r="BI1725" s="54"/>
      <c r="BJ1725" s="54"/>
      <c r="BK1725" s="54"/>
      <c r="BL1725" s="54"/>
      <c r="BM1725" s="54"/>
      <c r="BN1725" s="54"/>
      <c r="BO1725" s="54"/>
      <c r="BP1725" s="54"/>
      <c r="BQ1725" s="54"/>
      <c r="BR1725" s="54"/>
      <c r="BS1725" s="54"/>
      <c r="BT1725" s="54"/>
      <c r="BU1725" s="54"/>
      <c r="BV1725" s="54"/>
      <c r="BW1725" s="54"/>
      <c r="BX1725" s="54"/>
      <c r="BY1725" s="54"/>
      <c r="BZ1725" s="54"/>
      <c r="CA1725" s="54"/>
      <c r="CB1725" s="54"/>
      <c r="CC1725" s="54"/>
      <c r="CD1725" s="54"/>
      <c r="CE1725" s="54"/>
      <c r="CF1725" s="54"/>
      <c r="CG1725" s="54"/>
      <c r="CH1725" s="54"/>
      <c r="CI1725" s="54"/>
      <c r="CJ1725" s="54"/>
      <c r="CK1725" s="54"/>
      <c r="CL1725" s="54"/>
      <c r="CM1725" s="54"/>
      <c r="CN1725" s="54"/>
      <c r="CO1725" s="54"/>
      <c r="CP1725" s="54"/>
      <c r="CQ1725" s="54"/>
      <c r="CR1725" s="54"/>
      <c r="CS1725" s="54"/>
      <c r="CT1725" s="54"/>
      <c r="CU1725" s="54"/>
      <c r="CV1725" s="54"/>
      <c r="CW1725" s="54"/>
      <c r="CX1725" s="54"/>
      <c r="CY1725" s="54"/>
      <c r="CZ1725" s="54"/>
      <c r="DA1725" s="54"/>
      <c r="DB1725" s="54"/>
      <c r="DC1725" s="54"/>
      <c r="DD1725" s="54"/>
      <c r="DE1725" s="54"/>
      <c r="DF1725" s="54"/>
      <c r="DG1725" s="54"/>
      <c r="DH1725" s="54"/>
      <c r="DI1725" s="54"/>
      <c r="DJ1725" s="54"/>
      <c r="DK1725" s="54"/>
      <c r="DL1725" s="54"/>
      <c r="DM1725" s="54"/>
      <c r="DN1725" s="54"/>
      <c r="DO1725" s="54"/>
      <c r="DP1725" s="54"/>
      <c r="DQ1725" s="54"/>
      <c r="DR1725" s="54"/>
      <c r="DS1725" s="54"/>
      <c r="DT1725" s="54"/>
      <c r="DU1725" s="54"/>
      <c r="DV1725" s="54"/>
      <c r="DW1725" s="54"/>
      <c r="DX1725" s="54"/>
      <c r="DY1725" s="54"/>
      <c r="DZ1725" s="54"/>
      <c r="EA1725" s="54"/>
      <c r="EB1725" s="54"/>
      <c r="EC1725" s="54"/>
      <c r="ED1725" s="54"/>
      <c r="EE1725" s="54"/>
      <c r="EF1725" s="54"/>
      <c r="EG1725" s="54"/>
      <c r="EH1725" s="54"/>
      <c r="EI1725" s="54"/>
      <c r="EJ1725" s="54"/>
      <c r="EK1725" s="54"/>
      <c r="EL1725" s="54"/>
      <c r="EM1725" s="54"/>
      <c r="EN1725" s="54"/>
      <c r="EO1725" s="54"/>
      <c r="EP1725" s="54"/>
      <c r="EQ1725" s="54"/>
      <c r="ER1725" s="54"/>
      <c r="ES1725" s="54"/>
      <c r="ET1725" s="54"/>
      <c r="EU1725" s="54"/>
      <c r="EV1725" s="54"/>
      <c r="EW1725" s="54"/>
      <c r="EX1725" s="54"/>
      <c r="EY1725" s="54"/>
      <c r="EZ1725" s="54"/>
      <c r="FA1725" s="54"/>
      <c r="FB1725" s="54"/>
      <c r="FC1725" s="54"/>
      <c r="FD1725" s="54"/>
      <c r="FE1725" s="54"/>
      <c r="FF1725" s="54"/>
      <c r="FG1725" s="54"/>
      <c r="FH1725" s="54"/>
      <c r="FI1725" s="54"/>
      <c r="FJ1725" s="54"/>
      <c r="FK1725" s="54"/>
      <c r="FL1725" s="54"/>
      <c r="FM1725" s="54"/>
      <c r="FN1725" s="54"/>
      <c r="FO1725" s="54"/>
      <c r="FP1725" s="54"/>
      <c r="FQ1725" s="54"/>
      <c r="FR1725" s="54"/>
      <c r="FS1725" s="54"/>
      <c r="FT1725" s="54"/>
      <c r="FU1725" s="54"/>
      <c r="FV1725" s="54"/>
      <c r="FW1725" s="54"/>
      <c r="FX1725" s="54"/>
      <c r="FY1725" s="54"/>
      <c r="FZ1725" s="54"/>
      <c r="GA1725" s="54"/>
      <c r="GB1725" s="54"/>
      <c r="GC1725" s="54"/>
      <c r="GD1725" s="54"/>
      <c r="GE1725" s="54"/>
      <c r="GF1725" s="54"/>
      <c r="GG1725" s="54"/>
      <c r="GH1725" s="54"/>
      <c r="GI1725" s="54"/>
      <c r="GJ1725" s="54"/>
      <c r="GK1725" s="54"/>
      <c r="GL1725" s="54"/>
      <c r="GM1725" s="54"/>
      <c r="GN1725" s="54"/>
      <c r="GO1725" s="54"/>
      <c r="GP1725" s="54"/>
      <c r="GQ1725" s="54"/>
      <c r="GR1725" s="54"/>
      <c r="GS1725" s="54"/>
      <c r="GT1725" s="54"/>
      <c r="GU1725" s="54"/>
      <c r="GV1725" s="54"/>
      <c r="GW1725" s="54"/>
      <c r="GX1725" s="54"/>
      <c r="GY1725" s="54"/>
      <c r="GZ1725" s="54"/>
      <c r="HA1725" s="54"/>
      <c r="HB1725" s="54"/>
      <c r="HC1725" s="54"/>
      <c r="HD1725" s="54"/>
      <c r="HE1725" s="54"/>
      <c r="HF1725" s="54"/>
      <c r="HG1725" s="54"/>
      <c r="HH1725" s="54"/>
      <c r="HI1725" s="54"/>
      <c r="HJ1725" s="54"/>
      <c r="HK1725" s="54"/>
      <c r="HL1725" s="54"/>
      <c r="HM1725" s="54"/>
      <c r="HN1725" s="54"/>
      <c r="HO1725" s="54"/>
      <c r="HP1725" s="54"/>
      <c r="HQ1725" s="54"/>
      <c r="HR1725" s="54"/>
      <c r="HS1725" s="54"/>
      <c r="HT1725" s="54"/>
      <c r="HU1725" s="54"/>
      <c r="HV1725" s="54"/>
      <c r="HW1725" s="54"/>
      <c r="HX1725" s="54"/>
      <c r="HY1725" s="54"/>
      <c r="HZ1725" s="54"/>
      <c r="IA1725" s="54"/>
      <c r="IB1725" s="54"/>
      <c r="IC1725" s="54"/>
      <c r="ID1725" s="54"/>
      <c r="IE1725" s="54"/>
      <c r="IF1725" s="54"/>
      <c r="IG1725" s="54"/>
      <c r="IH1725" s="54"/>
      <c r="II1725" s="54"/>
      <c r="IJ1725" s="54"/>
      <c r="IK1725" s="54"/>
      <c r="IL1725" s="54"/>
      <c r="IM1725" s="54"/>
      <c r="IN1725" s="54"/>
      <c r="IO1725" s="54"/>
      <c r="IP1725" s="54"/>
      <c r="IQ1725" s="54"/>
      <c r="IR1725" s="54"/>
      <c r="IS1725" s="54"/>
      <c r="IT1725" s="54"/>
      <c r="IU1725" s="54"/>
      <c r="IV1725" s="54"/>
      <c r="IW1725" s="54"/>
      <c r="IX1725" s="54"/>
      <c r="IY1725" s="54"/>
      <c r="IZ1725" s="54"/>
      <c r="JA1725" s="16"/>
      <c r="JB1725" s="16"/>
      <c r="JC1725" s="16"/>
      <c r="JD1725" s="16"/>
    </row>
    <row r="1726" spans="1:264" s="6" customFormat="1" x14ac:dyDescent="0.25">
      <c r="A1726" s="55">
        <v>1722</v>
      </c>
      <c r="B1726" s="56">
        <f>ESTUDIANTES!B1726</f>
        <v>0</v>
      </c>
      <c r="C1726" s="56">
        <f>ESTUDIANTES!C1726</f>
        <v>0</v>
      </c>
      <c r="D1726" s="97">
        <f>ESTUDIANTES!D1726</f>
        <v>0</v>
      </c>
      <c r="E1726" s="97"/>
      <c r="F1726" s="97"/>
      <c r="G1726" s="97"/>
      <c r="H1726" s="57">
        <f>ESTUDIANTES!H1726</f>
        <v>0</v>
      </c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  <c r="U1726" s="54"/>
      <c r="V1726" s="54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  <c r="AL1726" s="54"/>
      <c r="AM1726" s="54"/>
      <c r="AN1726" s="54"/>
      <c r="AO1726" s="54"/>
      <c r="AP1726" s="54"/>
      <c r="AQ1726" s="54"/>
      <c r="AR1726" s="54"/>
      <c r="AS1726" s="54"/>
      <c r="AT1726" s="54"/>
      <c r="AU1726" s="54"/>
      <c r="AV1726" s="54"/>
      <c r="AW1726" s="54"/>
      <c r="AX1726" s="54"/>
      <c r="AY1726" s="54"/>
      <c r="AZ1726" s="54"/>
      <c r="BA1726" s="54"/>
      <c r="BB1726" s="54"/>
      <c r="BC1726" s="54"/>
      <c r="BD1726" s="54"/>
      <c r="BE1726" s="54"/>
      <c r="BF1726" s="54"/>
      <c r="BG1726" s="54"/>
      <c r="BH1726" s="54"/>
      <c r="BI1726" s="54"/>
      <c r="BJ1726" s="54"/>
      <c r="BK1726" s="54"/>
      <c r="BL1726" s="54"/>
      <c r="BM1726" s="54"/>
      <c r="BN1726" s="54"/>
      <c r="BO1726" s="54"/>
      <c r="BP1726" s="54"/>
      <c r="BQ1726" s="54"/>
      <c r="BR1726" s="54"/>
      <c r="BS1726" s="54"/>
      <c r="BT1726" s="54"/>
      <c r="BU1726" s="54"/>
      <c r="BV1726" s="54"/>
      <c r="BW1726" s="54"/>
      <c r="BX1726" s="54"/>
      <c r="BY1726" s="54"/>
      <c r="BZ1726" s="54"/>
      <c r="CA1726" s="54"/>
      <c r="CB1726" s="54"/>
      <c r="CC1726" s="54"/>
      <c r="CD1726" s="54"/>
      <c r="CE1726" s="54"/>
      <c r="CF1726" s="54"/>
      <c r="CG1726" s="54"/>
      <c r="CH1726" s="54"/>
      <c r="CI1726" s="54"/>
      <c r="CJ1726" s="54"/>
      <c r="CK1726" s="54"/>
      <c r="CL1726" s="54"/>
      <c r="CM1726" s="54"/>
      <c r="CN1726" s="54"/>
      <c r="CO1726" s="54"/>
      <c r="CP1726" s="54"/>
      <c r="CQ1726" s="54"/>
      <c r="CR1726" s="54"/>
      <c r="CS1726" s="54"/>
      <c r="CT1726" s="54"/>
      <c r="CU1726" s="54"/>
      <c r="CV1726" s="54"/>
      <c r="CW1726" s="54"/>
      <c r="CX1726" s="54"/>
      <c r="CY1726" s="54"/>
      <c r="CZ1726" s="54"/>
      <c r="DA1726" s="54"/>
      <c r="DB1726" s="54"/>
      <c r="DC1726" s="54"/>
      <c r="DD1726" s="54"/>
      <c r="DE1726" s="54"/>
      <c r="DF1726" s="54"/>
      <c r="DG1726" s="54"/>
      <c r="DH1726" s="54"/>
      <c r="DI1726" s="54"/>
      <c r="DJ1726" s="54"/>
      <c r="DK1726" s="54"/>
      <c r="DL1726" s="54"/>
      <c r="DM1726" s="54"/>
      <c r="DN1726" s="54"/>
      <c r="DO1726" s="54"/>
      <c r="DP1726" s="54"/>
      <c r="DQ1726" s="54"/>
      <c r="DR1726" s="54"/>
      <c r="DS1726" s="54"/>
      <c r="DT1726" s="54"/>
      <c r="DU1726" s="54"/>
      <c r="DV1726" s="54"/>
      <c r="DW1726" s="54"/>
      <c r="DX1726" s="54"/>
      <c r="DY1726" s="54"/>
      <c r="DZ1726" s="54"/>
      <c r="EA1726" s="54"/>
      <c r="EB1726" s="54"/>
      <c r="EC1726" s="54"/>
      <c r="ED1726" s="54"/>
      <c r="EE1726" s="54"/>
      <c r="EF1726" s="54"/>
      <c r="EG1726" s="54"/>
      <c r="EH1726" s="54"/>
      <c r="EI1726" s="54"/>
      <c r="EJ1726" s="54"/>
      <c r="EK1726" s="54"/>
      <c r="EL1726" s="54"/>
      <c r="EM1726" s="54"/>
      <c r="EN1726" s="54"/>
      <c r="EO1726" s="54"/>
      <c r="EP1726" s="54"/>
      <c r="EQ1726" s="54"/>
      <c r="ER1726" s="54"/>
      <c r="ES1726" s="54"/>
      <c r="ET1726" s="54"/>
      <c r="EU1726" s="54"/>
      <c r="EV1726" s="54"/>
      <c r="EW1726" s="54"/>
      <c r="EX1726" s="54"/>
      <c r="EY1726" s="54"/>
      <c r="EZ1726" s="54"/>
      <c r="FA1726" s="54"/>
      <c r="FB1726" s="54"/>
      <c r="FC1726" s="54"/>
      <c r="FD1726" s="54"/>
      <c r="FE1726" s="54"/>
      <c r="FF1726" s="54"/>
      <c r="FG1726" s="54"/>
      <c r="FH1726" s="54"/>
      <c r="FI1726" s="54"/>
      <c r="FJ1726" s="54"/>
      <c r="FK1726" s="54"/>
      <c r="FL1726" s="54"/>
      <c r="FM1726" s="54"/>
      <c r="FN1726" s="54"/>
      <c r="FO1726" s="54"/>
      <c r="FP1726" s="54"/>
      <c r="FQ1726" s="54"/>
      <c r="FR1726" s="54"/>
      <c r="FS1726" s="54"/>
      <c r="FT1726" s="54"/>
      <c r="FU1726" s="54"/>
      <c r="FV1726" s="54"/>
      <c r="FW1726" s="54"/>
      <c r="FX1726" s="54"/>
      <c r="FY1726" s="54"/>
      <c r="FZ1726" s="54"/>
      <c r="GA1726" s="54"/>
      <c r="GB1726" s="54"/>
      <c r="GC1726" s="54"/>
      <c r="GD1726" s="54"/>
      <c r="GE1726" s="54"/>
      <c r="GF1726" s="54"/>
      <c r="GG1726" s="54"/>
      <c r="GH1726" s="54"/>
      <c r="GI1726" s="54"/>
      <c r="GJ1726" s="54"/>
      <c r="GK1726" s="54"/>
      <c r="GL1726" s="54"/>
      <c r="GM1726" s="54"/>
      <c r="GN1726" s="54"/>
      <c r="GO1726" s="54"/>
      <c r="GP1726" s="54"/>
      <c r="GQ1726" s="54"/>
      <c r="GR1726" s="54"/>
      <c r="GS1726" s="54"/>
      <c r="GT1726" s="54"/>
      <c r="GU1726" s="54"/>
      <c r="GV1726" s="54"/>
      <c r="GW1726" s="54"/>
      <c r="GX1726" s="54"/>
      <c r="GY1726" s="54"/>
      <c r="GZ1726" s="54"/>
      <c r="HA1726" s="54"/>
      <c r="HB1726" s="54"/>
      <c r="HC1726" s="54"/>
      <c r="HD1726" s="54"/>
      <c r="HE1726" s="54"/>
      <c r="HF1726" s="54"/>
      <c r="HG1726" s="54"/>
      <c r="HH1726" s="54"/>
      <c r="HI1726" s="54"/>
      <c r="HJ1726" s="54"/>
      <c r="HK1726" s="54"/>
      <c r="HL1726" s="54"/>
      <c r="HM1726" s="54"/>
      <c r="HN1726" s="54"/>
      <c r="HO1726" s="54"/>
      <c r="HP1726" s="54"/>
      <c r="HQ1726" s="54"/>
      <c r="HR1726" s="54"/>
      <c r="HS1726" s="54"/>
      <c r="HT1726" s="54"/>
      <c r="HU1726" s="54"/>
      <c r="HV1726" s="54"/>
      <c r="HW1726" s="54"/>
      <c r="HX1726" s="54"/>
      <c r="HY1726" s="54"/>
      <c r="HZ1726" s="54"/>
      <c r="IA1726" s="54"/>
      <c r="IB1726" s="54"/>
      <c r="IC1726" s="54"/>
      <c r="ID1726" s="54"/>
      <c r="IE1726" s="54"/>
      <c r="IF1726" s="54"/>
      <c r="IG1726" s="54"/>
      <c r="IH1726" s="54"/>
      <c r="II1726" s="54"/>
      <c r="IJ1726" s="54"/>
      <c r="IK1726" s="54"/>
      <c r="IL1726" s="54"/>
      <c r="IM1726" s="54"/>
      <c r="IN1726" s="54"/>
      <c r="IO1726" s="54"/>
      <c r="IP1726" s="54"/>
      <c r="IQ1726" s="54"/>
      <c r="IR1726" s="54"/>
      <c r="IS1726" s="54"/>
      <c r="IT1726" s="54"/>
      <c r="IU1726" s="54"/>
      <c r="IV1726" s="54"/>
      <c r="IW1726" s="54"/>
      <c r="IX1726" s="54"/>
      <c r="IY1726" s="54"/>
      <c r="IZ1726" s="54"/>
      <c r="JA1726" s="16"/>
      <c r="JB1726" s="16"/>
      <c r="JC1726" s="16"/>
      <c r="JD1726" s="16"/>
    </row>
    <row r="1727" spans="1:264" s="6" customFormat="1" x14ac:dyDescent="0.25">
      <c r="A1727" s="55">
        <v>1723</v>
      </c>
      <c r="B1727" s="56">
        <f>ESTUDIANTES!B1727</f>
        <v>0</v>
      </c>
      <c r="C1727" s="56">
        <f>ESTUDIANTES!C1727</f>
        <v>0</v>
      </c>
      <c r="D1727" s="97">
        <f>ESTUDIANTES!D1727</f>
        <v>0</v>
      </c>
      <c r="E1727" s="97"/>
      <c r="F1727" s="97"/>
      <c r="G1727" s="97"/>
      <c r="H1727" s="57">
        <f>ESTUDIANTES!H1727</f>
        <v>0</v>
      </c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  <c r="T1727" s="54"/>
      <c r="U1727" s="54"/>
      <c r="V1727" s="54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  <c r="AL1727" s="54"/>
      <c r="AM1727" s="54"/>
      <c r="AN1727" s="54"/>
      <c r="AO1727" s="54"/>
      <c r="AP1727" s="54"/>
      <c r="AQ1727" s="54"/>
      <c r="AR1727" s="54"/>
      <c r="AS1727" s="54"/>
      <c r="AT1727" s="54"/>
      <c r="AU1727" s="54"/>
      <c r="AV1727" s="54"/>
      <c r="AW1727" s="54"/>
      <c r="AX1727" s="54"/>
      <c r="AY1727" s="54"/>
      <c r="AZ1727" s="54"/>
      <c r="BA1727" s="54"/>
      <c r="BB1727" s="54"/>
      <c r="BC1727" s="54"/>
      <c r="BD1727" s="54"/>
      <c r="BE1727" s="54"/>
      <c r="BF1727" s="54"/>
      <c r="BG1727" s="54"/>
      <c r="BH1727" s="54"/>
      <c r="BI1727" s="54"/>
      <c r="BJ1727" s="54"/>
      <c r="BK1727" s="54"/>
      <c r="BL1727" s="54"/>
      <c r="BM1727" s="54"/>
      <c r="BN1727" s="54"/>
      <c r="BO1727" s="54"/>
      <c r="BP1727" s="54"/>
      <c r="BQ1727" s="54"/>
      <c r="BR1727" s="54"/>
      <c r="BS1727" s="54"/>
      <c r="BT1727" s="54"/>
      <c r="BU1727" s="54"/>
      <c r="BV1727" s="54"/>
      <c r="BW1727" s="54"/>
      <c r="BX1727" s="54"/>
      <c r="BY1727" s="54"/>
      <c r="BZ1727" s="54"/>
      <c r="CA1727" s="54"/>
      <c r="CB1727" s="54"/>
      <c r="CC1727" s="54"/>
      <c r="CD1727" s="54"/>
      <c r="CE1727" s="54"/>
      <c r="CF1727" s="54"/>
      <c r="CG1727" s="54"/>
      <c r="CH1727" s="54"/>
      <c r="CI1727" s="54"/>
      <c r="CJ1727" s="54"/>
      <c r="CK1727" s="54"/>
      <c r="CL1727" s="54"/>
      <c r="CM1727" s="54"/>
      <c r="CN1727" s="54"/>
      <c r="CO1727" s="54"/>
      <c r="CP1727" s="54"/>
      <c r="CQ1727" s="54"/>
      <c r="CR1727" s="54"/>
      <c r="CS1727" s="54"/>
      <c r="CT1727" s="54"/>
      <c r="CU1727" s="54"/>
      <c r="CV1727" s="54"/>
      <c r="CW1727" s="54"/>
      <c r="CX1727" s="54"/>
      <c r="CY1727" s="54"/>
      <c r="CZ1727" s="54"/>
      <c r="DA1727" s="54"/>
      <c r="DB1727" s="54"/>
      <c r="DC1727" s="54"/>
      <c r="DD1727" s="54"/>
      <c r="DE1727" s="54"/>
      <c r="DF1727" s="54"/>
      <c r="DG1727" s="54"/>
      <c r="DH1727" s="54"/>
      <c r="DI1727" s="54"/>
      <c r="DJ1727" s="54"/>
      <c r="DK1727" s="54"/>
      <c r="DL1727" s="54"/>
      <c r="DM1727" s="54"/>
      <c r="DN1727" s="54"/>
      <c r="DO1727" s="54"/>
      <c r="DP1727" s="54"/>
      <c r="DQ1727" s="54"/>
      <c r="DR1727" s="54"/>
      <c r="DS1727" s="54"/>
      <c r="DT1727" s="54"/>
      <c r="DU1727" s="54"/>
      <c r="DV1727" s="54"/>
      <c r="DW1727" s="54"/>
      <c r="DX1727" s="54"/>
      <c r="DY1727" s="54"/>
      <c r="DZ1727" s="54"/>
      <c r="EA1727" s="54"/>
      <c r="EB1727" s="54"/>
      <c r="EC1727" s="54"/>
      <c r="ED1727" s="54"/>
      <c r="EE1727" s="54"/>
      <c r="EF1727" s="54"/>
      <c r="EG1727" s="54"/>
      <c r="EH1727" s="54"/>
      <c r="EI1727" s="54"/>
      <c r="EJ1727" s="54"/>
      <c r="EK1727" s="54"/>
      <c r="EL1727" s="54"/>
      <c r="EM1727" s="54"/>
      <c r="EN1727" s="54"/>
      <c r="EO1727" s="54"/>
      <c r="EP1727" s="54"/>
      <c r="EQ1727" s="54"/>
      <c r="ER1727" s="54"/>
      <c r="ES1727" s="54"/>
      <c r="ET1727" s="54"/>
      <c r="EU1727" s="54"/>
      <c r="EV1727" s="54"/>
      <c r="EW1727" s="54"/>
      <c r="EX1727" s="54"/>
      <c r="EY1727" s="54"/>
      <c r="EZ1727" s="54"/>
      <c r="FA1727" s="54"/>
      <c r="FB1727" s="54"/>
      <c r="FC1727" s="54"/>
      <c r="FD1727" s="54"/>
      <c r="FE1727" s="54"/>
      <c r="FF1727" s="54"/>
      <c r="FG1727" s="54"/>
      <c r="FH1727" s="54"/>
      <c r="FI1727" s="54"/>
      <c r="FJ1727" s="54"/>
      <c r="FK1727" s="54"/>
      <c r="FL1727" s="54"/>
      <c r="FM1727" s="54"/>
      <c r="FN1727" s="54"/>
      <c r="FO1727" s="54"/>
      <c r="FP1727" s="54"/>
      <c r="FQ1727" s="54"/>
      <c r="FR1727" s="54"/>
      <c r="FS1727" s="54"/>
      <c r="FT1727" s="54"/>
      <c r="FU1727" s="54"/>
      <c r="FV1727" s="54"/>
      <c r="FW1727" s="54"/>
      <c r="FX1727" s="54"/>
      <c r="FY1727" s="54"/>
      <c r="FZ1727" s="54"/>
      <c r="GA1727" s="54"/>
      <c r="GB1727" s="54"/>
      <c r="GC1727" s="54"/>
      <c r="GD1727" s="54"/>
      <c r="GE1727" s="54"/>
      <c r="GF1727" s="54"/>
      <c r="GG1727" s="54"/>
      <c r="GH1727" s="54"/>
      <c r="GI1727" s="54"/>
      <c r="GJ1727" s="54"/>
      <c r="GK1727" s="54"/>
      <c r="GL1727" s="54"/>
      <c r="GM1727" s="54"/>
      <c r="GN1727" s="54"/>
      <c r="GO1727" s="54"/>
      <c r="GP1727" s="54"/>
      <c r="GQ1727" s="54"/>
      <c r="GR1727" s="54"/>
      <c r="GS1727" s="54"/>
      <c r="GT1727" s="54"/>
      <c r="GU1727" s="54"/>
      <c r="GV1727" s="54"/>
      <c r="GW1727" s="54"/>
      <c r="GX1727" s="54"/>
      <c r="GY1727" s="54"/>
      <c r="GZ1727" s="54"/>
      <c r="HA1727" s="54"/>
      <c r="HB1727" s="54"/>
      <c r="HC1727" s="54"/>
      <c r="HD1727" s="54"/>
      <c r="HE1727" s="54"/>
      <c r="HF1727" s="54"/>
      <c r="HG1727" s="54"/>
      <c r="HH1727" s="54"/>
      <c r="HI1727" s="54"/>
      <c r="HJ1727" s="54"/>
      <c r="HK1727" s="54"/>
      <c r="HL1727" s="54"/>
      <c r="HM1727" s="54"/>
      <c r="HN1727" s="54"/>
      <c r="HO1727" s="54"/>
      <c r="HP1727" s="54"/>
      <c r="HQ1727" s="54"/>
      <c r="HR1727" s="54"/>
      <c r="HS1727" s="54"/>
      <c r="HT1727" s="54"/>
      <c r="HU1727" s="54"/>
      <c r="HV1727" s="54"/>
      <c r="HW1727" s="54"/>
      <c r="HX1727" s="54"/>
      <c r="HY1727" s="54"/>
      <c r="HZ1727" s="54"/>
      <c r="IA1727" s="54"/>
      <c r="IB1727" s="54"/>
      <c r="IC1727" s="54"/>
      <c r="ID1727" s="54"/>
      <c r="IE1727" s="54"/>
      <c r="IF1727" s="54"/>
      <c r="IG1727" s="54"/>
      <c r="IH1727" s="54"/>
      <c r="II1727" s="54"/>
      <c r="IJ1727" s="54"/>
      <c r="IK1727" s="54"/>
      <c r="IL1727" s="54"/>
      <c r="IM1727" s="54"/>
      <c r="IN1727" s="54"/>
      <c r="IO1727" s="54"/>
      <c r="IP1727" s="54"/>
      <c r="IQ1727" s="54"/>
      <c r="IR1727" s="54"/>
      <c r="IS1727" s="54"/>
      <c r="IT1727" s="54"/>
      <c r="IU1727" s="54"/>
      <c r="IV1727" s="54"/>
      <c r="IW1727" s="54"/>
      <c r="IX1727" s="54"/>
      <c r="IY1727" s="54"/>
      <c r="IZ1727" s="54"/>
      <c r="JA1727" s="16"/>
      <c r="JB1727" s="16"/>
      <c r="JC1727" s="16"/>
      <c r="JD1727" s="16"/>
    </row>
    <row r="1728" spans="1:264" s="6" customFormat="1" x14ac:dyDescent="0.25">
      <c r="A1728" s="55">
        <v>1724</v>
      </c>
      <c r="B1728" s="56">
        <f>ESTUDIANTES!B1728</f>
        <v>0</v>
      </c>
      <c r="C1728" s="56">
        <f>ESTUDIANTES!C1728</f>
        <v>0</v>
      </c>
      <c r="D1728" s="97">
        <f>ESTUDIANTES!D1728</f>
        <v>0</v>
      </c>
      <c r="E1728" s="97"/>
      <c r="F1728" s="97"/>
      <c r="G1728" s="97"/>
      <c r="H1728" s="57">
        <f>ESTUDIANTES!H1728</f>
        <v>0</v>
      </c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  <c r="T1728" s="54"/>
      <c r="U1728" s="54"/>
      <c r="V1728" s="54"/>
      <c r="W1728" s="54"/>
      <c r="X1728" s="54"/>
      <c r="Y1728" s="54"/>
      <c r="Z1728" s="54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  <c r="AL1728" s="54"/>
      <c r="AM1728" s="54"/>
      <c r="AN1728" s="54"/>
      <c r="AO1728" s="54"/>
      <c r="AP1728" s="54"/>
      <c r="AQ1728" s="54"/>
      <c r="AR1728" s="54"/>
      <c r="AS1728" s="54"/>
      <c r="AT1728" s="54"/>
      <c r="AU1728" s="54"/>
      <c r="AV1728" s="54"/>
      <c r="AW1728" s="54"/>
      <c r="AX1728" s="54"/>
      <c r="AY1728" s="54"/>
      <c r="AZ1728" s="54"/>
      <c r="BA1728" s="54"/>
      <c r="BB1728" s="54"/>
      <c r="BC1728" s="54"/>
      <c r="BD1728" s="54"/>
      <c r="BE1728" s="54"/>
      <c r="BF1728" s="54"/>
      <c r="BG1728" s="54"/>
      <c r="BH1728" s="54"/>
      <c r="BI1728" s="54"/>
      <c r="BJ1728" s="54"/>
      <c r="BK1728" s="54"/>
      <c r="BL1728" s="54"/>
      <c r="BM1728" s="54"/>
      <c r="BN1728" s="54"/>
      <c r="BO1728" s="54"/>
      <c r="BP1728" s="54"/>
      <c r="BQ1728" s="54"/>
      <c r="BR1728" s="54"/>
      <c r="BS1728" s="54"/>
      <c r="BT1728" s="54"/>
      <c r="BU1728" s="54"/>
      <c r="BV1728" s="54"/>
      <c r="BW1728" s="54"/>
      <c r="BX1728" s="54"/>
      <c r="BY1728" s="54"/>
      <c r="BZ1728" s="54"/>
      <c r="CA1728" s="54"/>
      <c r="CB1728" s="54"/>
      <c r="CC1728" s="54"/>
      <c r="CD1728" s="54"/>
      <c r="CE1728" s="54"/>
      <c r="CF1728" s="54"/>
      <c r="CG1728" s="54"/>
      <c r="CH1728" s="54"/>
      <c r="CI1728" s="54"/>
      <c r="CJ1728" s="54"/>
      <c r="CK1728" s="54"/>
      <c r="CL1728" s="54"/>
      <c r="CM1728" s="54"/>
      <c r="CN1728" s="54"/>
      <c r="CO1728" s="54"/>
      <c r="CP1728" s="54"/>
      <c r="CQ1728" s="54"/>
      <c r="CR1728" s="54"/>
      <c r="CS1728" s="54"/>
      <c r="CT1728" s="54"/>
      <c r="CU1728" s="54"/>
      <c r="CV1728" s="54"/>
      <c r="CW1728" s="54"/>
      <c r="CX1728" s="54"/>
      <c r="CY1728" s="54"/>
      <c r="CZ1728" s="54"/>
      <c r="DA1728" s="54"/>
      <c r="DB1728" s="54"/>
      <c r="DC1728" s="54"/>
      <c r="DD1728" s="54"/>
      <c r="DE1728" s="54"/>
      <c r="DF1728" s="54"/>
      <c r="DG1728" s="54"/>
      <c r="DH1728" s="54"/>
      <c r="DI1728" s="54"/>
      <c r="DJ1728" s="54"/>
      <c r="DK1728" s="54"/>
      <c r="DL1728" s="54"/>
      <c r="DM1728" s="54"/>
      <c r="DN1728" s="54"/>
      <c r="DO1728" s="54"/>
      <c r="DP1728" s="54"/>
      <c r="DQ1728" s="54"/>
      <c r="DR1728" s="54"/>
      <c r="DS1728" s="54"/>
      <c r="DT1728" s="54"/>
      <c r="DU1728" s="54"/>
      <c r="DV1728" s="54"/>
      <c r="DW1728" s="54"/>
      <c r="DX1728" s="54"/>
      <c r="DY1728" s="54"/>
      <c r="DZ1728" s="54"/>
      <c r="EA1728" s="54"/>
      <c r="EB1728" s="54"/>
      <c r="EC1728" s="54"/>
      <c r="ED1728" s="54"/>
      <c r="EE1728" s="54"/>
      <c r="EF1728" s="54"/>
      <c r="EG1728" s="54"/>
      <c r="EH1728" s="54"/>
      <c r="EI1728" s="54"/>
      <c r="EJ1728" s="54"/>
      <c r="EK1728" s="54"/>
      <c r="EL1728" s="54"/>
      <c r="EM1728" s="54"/>
      <c r="EN1728" s="54"/>
      <c r="EO1728" s="54"/>
      <c r="EP1728" s="54"/>
      <c r="EQ1728" s="54"/>
      <c r="ER1728" s="54"/>
      <c r="ES1728" s="54"/>
      <c r="ET1728" s="54"/>
      <c r="EU1728" s="54"/>
      <c r="EV1728" s="54"/>
      <c r="EW1728" s="54"/>
      <c r="EX1728" s="54"/>
      <c r="EY1728" s="54"/>
      <c r="EZ1728" s="54"/>
      <c r="FA1728" s="54"/>
      <c r="FB1728" s="54"/>
      <c r="FC1728" s="54"/>
      <c r="FD1728" s="54"/>
      <c r="FE1728" s="54"/>
      <c r="FF1728" s="54"/>
      <c r="FG1728" s="54"/>
      <c r="FH1728" s="54"/>
      <c r="FI1728" s="54"/>
      <c r="FJ1728" s="54"/>
      <c r="FK1728" s="54"/>
      <c r="FL1728" s="54"/>
      <c r="FM1728" s="54"/>
      <c r="FN1728" s="54"/>
      <c r="FO1728" s="54"/>
      <c r="FP1728" s="54"/>
      <c r="FQ1728" s="54"/>
      <c r="FR1728" s="54"/>
      <c r="FS1728" s="54"/>
      <c r="FT1728" s="54"/>
      <c r="FU1728" s="54"/>
      <c r="FV1728" s="54"/>
      <c r="FW1728" s="54"/>
      <c r="FX1728" s="54"/>
      <c r="FY1728" s="54"/>
      <c r="FZ1728" s="54"/>
      <c r="GA1728" s="54"/>
      <c r="GB1728" s="54"/>
      <c r="GC1728" s="54"/>
      <c r="GD1728" s="54"/>
      <c r="GE1728" s="54"/>
      <c r="GF1728" s="54"/>
      <c r="GG1728" s="54"/>
      <c r="GH1728" s="54"/>
      <c r="GI1728" s="54"/>
      <c r="GJ1728" s="54"/>
      <c r="GK1728" s="54"/>
      <c r="GL1728" s="54"/>
      <c r="GM1728" s="54"/>
      <c r="GN1728" s="54"/>
      <c r="GO1728" s="54"/>
      <c r="GP1728" s="54"/>
      <c r="GQ1728" s="54"/>
      <c r="GR1728" s="54"/>
      <c r="GS1728" s="54"/>
      <c r="GT1728" s="54"/>
      <c r="GU1728" s="54"/>
      <c r="GV1728" s="54"/>
      <c r="GW1728" s="54"/>
      <c r="GX1728" s="54"/>
      <c r="GY1728" s="54"/>
      <c r="GZ1728" s="54"/>
      <c r="HA1728" s="54"/>
      <c r="HB1728" s="54"/>
      <c r="HC1728" s="54"/>
      <c r="HD1728" s="54"/>
      <c r="HE1728" s="54"/>
      <c r="HF1728" s="54"/>
      <c r="HG1728" s="54"/>
      <c r="HH1728" s="54"/>
      <c r="HI1728" s="54"/>
      <c r="HJ1728" s="54"/>
      <c r="HK1728" s="54"/>
      <c r="HL1728" s="54"/>
      <c r="HM1728" s="54"/>
      <c r="HN1728" s="54"/>
      <c r="HO1728" s="54"/>
      <c r="HP1728" s="54"/>
      <c r="HQ1728" s="54"/>
      <c r="HR1728" s="54"/>
      <c r="HS1728" s="54"/>
      <c r="HT1728" s="54"/>
      <c r="HU1728" s="54"/>
      <c r="HV1728" s="54"/>
      <c r="HW1728" s="54"/>
      <c r="HX1728" s="54"/>
      <c r="HY1728" s="54"/>
      <c r="HZ1728" s="54"/>
      <c r="IA1728" s="54"/>
      <c r="IB1728" s="54"/>
      <c r="IC1728" s="54"/>
      <c r="ID1728" s="54"/>
      <c r="IE1728" s="54"/>
      <c r="IF1728" s="54"/>
      <c r="IG1728" s="54"/>
      <c r="IH1728" s="54"/>
      <c r="II1728" s="54"/>
      <c r="IJ1728" s="54"/>
      <c r="IK1728" s="54"/>
      <c r="IL1728" s="54"/>
      <c r="IM1728" s="54"/>
      <c r="IN1728" s="54"/>
      <c r="IO1728" s="54"/>
      <c r="IP1728" s="54"/>
      <c r="IQ1728" s="54"/>
      <c r="IR1728" s="54"/>
      <c r="IS1728" s="54"/>
      <c r="IT1728" s="54"/>
      <c r="IU1728" s="54"/>
      <c r="IV1728" s="54"/>
      <c r="IW1728" s="54"/>
      <c r="IX1728" s="54"/>
      <c r="IY1728" s="54"/>
      <c r="IZ1728" s="54"/>
      <c r="JA1728" s="16"/>
      <c r="JB1728" s="16"/>
      <c r="JC1728" s="16"/>
      <c r="JD1728" s="16"/>
    </row>
    <row r="1729" spans="1:264" s="6" customFormat="1" x14ac:dyDescent="0.25">
      <c r="A1729" s="55">
        <v>1725</v>
      </c>
      <c r="B1729" s="56">
        <f>ESTUDIANTES!B1729</f>
        <v>0</v>
      </c>
      <c r="C1729" s="56">
        <f>ESTUDIANTES!C1729</f>
        <v>0</v>
      </c>
      <c r="D1729" s="97">
        <f>ESTUDIANTES!D1729</f>
        <v>0</v>
      </c>
      <c r="E1729" s="97"/>
      <c r="F1729" s="97"/>
      <c r="G1729" s="97"/>
      <c r="H1729" s="57">
        <f>ESTUDIANTES!H1729</f>
        <v>0</v>
      </c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  <c r="T1729" s="54"/>
      <c r="U1729" s="54"/>
      <c r="V1729" s="54"/>
      <c r="W1729" s="54"/>
      <c r="X1729" s="54"/>
      <c r="Y1729" s="54"/>
      <c r="Z1729" s="54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  <c r="AL1729" s="54"/>
      <c r="AM1729" s="54"/>
      <c r="AN1729" s="54"/>
      <c r="AO1729" s="54"/>
      <c r="AP1729" s="54"/>
      <c r="AQ1729" s="54"/>
      <c r="AR1729" s="54"/>
      <c r="AS1729" s="54"/>
      <c r="AT1729" s="54"/>
      <c r="AU1729" s="54"/>
      <c r="AV1729" s="54"/>
      <c r="AW1729" s="54"/>
      <c r="AX1729" s="54"/>
      <c r="AY1729" s="54"/>
      <c r="AZ1729" s="54"/>
      <c r="BA1729" s="54"/>
      <c r="BB1729" s="54"/>
      <c r="BC1729" s="54"/>
      <c r="BD1729" s="54"/>
      <c r="BE1729" s="54"/>
      <c r="BF1729" s="54"/>
      <c r="BG1729" s="54"/>
      <c r="BH1729" s="54"/>
      <c r="BI1729" s="54"/>
      <c r="BJ1729" s="54"/>
      <c r="BK1729" s="54"/>
      <c r="BL1729" s="54"/>
      <c r="BM1729" s="54"/>
      <c r="BN1729" s="54"/>
      <c r="BO1729" s="54"/>
      <c r="BP1729" s="54"/>
      <c r="BQ1729" s="54"/>
      <c r="BR1729" s="54"/>
      <c r="BS1729" s="54"/>
      <c r="BT1729" s="54"/>
      <c r="BU1729" s="54"/>
      <c r="BV1729" s="54"/>
      <c r="BW1729" s="54"/>
      <c r="BX1729" s="54"/>
      <c r="BY1729" s="54"/>
      <c r="BZ1729" s="54"/>
      <c r="CA1729" s="54"/>
      <c r="CB1729" s="54"/>
      <c r="CC1729" s="54"/>
      <c r="CD1729" s="54"/>
      <c r="CE1729" s="54"/>
      <c r="CF1729" s="54"/>
      <c r="CG1729" s="54"/>
      <c r="CH1729" s="54"/>
      <c r="CI1729" s="54"/>
      <c r="CJ1729" s="54"/>
      <c r="CK1729" s="54"/>
      <c r="CL1729" s="54"/>
      <c r="CM1729" s="54"/>
      <c r="CN1729" s="54"/>
      <c r="CO1729" s="54"/>
      <c r="CP1729" s="54"/>
      <c r="CQ1729" s="54"/>
      <c r="CR1729" s="54"/>
      <c r="CS1729" s="54"/>
      <c r="CT1729" s="54"/>
      <c r="CU1729" s="54"/>
      <c r="CV1729" s="54"/>
      <c r="CW1729" s="54"/>
      <c r="CX1729" s="54"/>
      <c r="CY1729" s="54"/>
      <c r="CZ1729" s="54"/>
      <c r="DA1729" s="54"/>
      <c r="DB1729" s="54"/>
      <c r="DC1729" s="54"/>
      <c r="DD1729" s="54"/>
      <c r="DE1729" s="54"/>
      <c r="DF1729" s="54"/>
      <c r="DG1729" s="54"/>
      <c r="DH1729" s="54"/>
      <c r="DI1729" s="54"/>
      <c r="DJ1729" s="54"/>
      <c r="DK1729" s="54"/>
      <c r="DL1729" s="54"/>
      <c r="DM1729" s="54"/>
      <c r="DN1729" s="54"/>
      <c r="DO1729" s="54"/>
      <c r="DP1729" s="54"/>
      <c r="DQ1729" s="54"/>
      <c r="DR1729" s="54"/>
      <c r="DS1729" s="54"/>
      <c r="DT1729" s="54"/>
      <c r="DU1729" s="54"/>
      <c r="DV1729" s="54"/>
      <c r="DW1729" s="54"/>
      <c r="DX1729" s="54"/>
      <c r="DY1729" s="54"/>
      <c r="DZ1729" s="54"/>
      <c r="EA1729" s="54"/>
      <c r="EB1729" s="54"/>
      <c r="EC1729" s="54"/>
      <c r="ED1729" s="54"/>
      <c r="EE1729" s="54"/>
      <c r="EF1729" s="54"/>
      <c r="EG1729" s="54"/>
      <c r="EH1729" s="54"/>
      <c r="EI1729" s="54"/>
      <c r="EJ1729" s="54"/>
      <c r="EK1729" s="54"/>
      <c r="EL1729" s="54"/>
      <c r="EM1729" s="54"/>
      <c r="EN1729" s="54"/>
      <c r="EO1729" s="54"/>
      <c r="EP1729" s="54"/>
      <c r="EQ1729" s="54"/>
      <c r="ER1729" s="54"/>
      <c r="ES1729" s="54"/>
      <c r="ET1729" s="54"/>
      <c r="EU1729" s="54"/>
      <c r="EV1729" s="54"/>
      <c r="EW1729" s="54"/>
      <c r="EX1729" s="54"/>
      <c r="EY1729" s="54"/>
      <c r="EZ1729" s="54"/>
      <c r="FA1729" s="54"/>
      <c r="FB1729" s="54"/>
      <c r="FC1729" s="54"/>
      <c r="FD1729" s="54"/>
      <c r="FE1729" s="54"/>
      <c r="FF1729" s="54"/>
      <c r="FG1729" s="54"/>
      <c r="FH1729" s="54"/>
      <c r="FI1729" s="54"/>
      <c r="FJ1729" s="54"/>
      <c r="FK1729" s="54"/>
      <c r="FL1729" s="54"/>
      <c r="FM1729" s="54"/>
      <c r="FN1729" s="54"/>
      <c r="FO1729" s="54"/>
      <c r="FP1729" s="54"/>
      <c r="FQ1729" s="54"/>
      <c r="FR1729" s="54"/>
      <c r="FS1729" s="54"/>
      <c r="FT1729" s="54"/>
      <c r="FU1729" s="54"/>
      <c r="FV1729" s="54"/>
      <c r="FW1729" s="54"/>
      <c r="FX1729" s="54"/>
      <c r="FY1729" s="54"/>
      <c r="FZ1729" s="54"/>
      <c r="GA1729" s="54"/>
      <c r="GB1729" s="54"/>
      <c r="GC1729" s="54"/>
      <c r="GD1729" s="54"/>
      <c r="GE1729" s="54"/>
      <c r="GF1729" s="54"/>
      <c r="GG1729" s="54"/>
      <c r="GH1729" s="54"/>
      <c r="GI1729" s="54"/>
      <c r="GJ1729" s="54"/>
      <c r="GK1729" s="54"/>
      <c r="GL1729" s="54"/>
      <c r="GM1729" s="54"/>
      <c r="GN1729" s="54"/>
      <c r="GO1729" s="54"/>
      <c r="GP1729" s="54"/>
      <c r="GQ1729" s="54"/>
      <c r="GR1729" s="54"/>
      <c r="GS1729" s="54"/>
      <c r="GT1729" s="54"/>
      <c r="GU1729" s="54"/>
      <c r="GV1729" s="54"/>
      <c r="GW1729" s="54"/>
      <c r="GX1729" s="54"/>
      <c r="GY1729" s="54"/>
      <c r="GZ1729" s="54"/>
      <c r="HA1729" s="54"/>
      <c r="HB1729" s="54"/>
      <c r="HC1729" s="54"/>
      <c r="HD1729" s="54"/>
      <c r="HE1729" s="54"/>
      <c r="HF1729" s="54"/>
      <c r="HG1729" s="54"/>
      <c r="HH1729" s="54"/>
      <c r="HI1729" s="54"/>
      <c r="HJ1729" s="54"/>
      <c r="HK1729" s="54"/>
      <c r="HL1729" s="54"/>
      <c r="HM1729" s="54"/>
      <c r="HN1729" s="54"/>
      <c r="HO1729" s="54"/>
      <c r="HP1729" s="54"/>
      <c r="HQ1729" s="54"/>
      <c r="HR1729" s="54"/>
      <c r="HS1729" s="54"/>
      <c r="HT1729" s="54"/>
      <c r="HU1729" s="54"/>
      <c r="HV1729" s="54"/>
      <c r="HW1729" s="54"/>
      <c r="HX1729" s="54"/>
      <c r="HY1729" s="54"/>
      <c r="HZ1729" s="54"/>
      <c r="IA1729" s="54"/>
      <c r="IB1729" s="54"/>
      <c r="IC1729" s="54"/>
      <c r="ID1729" s="54"/>
      <c r="IE1729" s="54"/>
      <c r="IF1729" s="54"/>
      <c r="IG1729" s="54"/>
      <c r="IH1729" s="54"/>
      <c r="II1729" s="54"/>
      <c r="IJ1729" s="54"/>
      <c r="IK1729" s="54"/>
      <c r="IL1729" s="54"/>
      <c r="IM1729" s="54"/>
      <c r="IN1729" s="54"/>
      <c r="IO1729" s="54"/>
      <c r="IP1729" s="54"/>
      <c r="IQ1729" s="54"/>
      <c r="IR1729" s="54"/>
      <c r="IS1729" s="54"/>
      <c r="IT1729" s="54"/>
      <c r="IU1729" s="54"/>
      <c r="IV1729" s="54"/>
      <c r="IW1729" s="54"/>
      <c r="IX1729" s="54"/>
      <c r="IY1729" s="54"/>
      <c r="IZ1729" s="54"/>
      <c r="JA1729" s="16"/>
      <c r="JB1729" s="16"/>
      <c r="JC1729" s="16"/>
      <c r="JD1729" s="16"/>
    </row>
    <row r="1730" spans="1:264" s="6" customFormat="1" x14ac:dyDescent="0.25">
      <c r="A1730" s="55">
        <v>1726</v>
      </c>
      <c r="B1730" s="56">
        <f>ESTUDIANTES!B1730</f>
        <v>0</v>
      </c>
      <c r="C1730" s="56">
        <f>ESTUDIANTES!C1730</f>
        <v>0</v>
      </c>
      <c r="D1730" s="97">
        <f>ESTUDIANTES!D1730</f>
        <v>0</v>
      </c>
      <c r="E1730" s="97"/>
      <c r="F1730" s="97"/>
      <c r="G1730" s="97"/>
      <c r="H1730" s="57">
        <f>ESTUDIANTES!H1730</f>
        <v>0</v>
      </c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  <c r="U1730" s="54"/>
      <c r="V1730" s="54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  <c r="AL1730" s="54"/>
      <c r="AM1730" s="54"/>
      <c r="AN1730" s="54"/>
      <c r="AO1730" s="54"/>
      <c r="AP1730" s="54"/>
      <c r="AQ1730" s="54"/>
      <c r="AR1730" s="54"/>
      <c r="AS1730" s="54"/>
      <c r="AT1730" s="54"/>
      <c r="AU1730" s="54"/>
      <c r="AV1730" s="54"/>
      <c r="AW1730" s="54"/>
      <c r="AX1730" s="54"/>
      <c r="AY1730" s="54"/>
      <c r="AZ1730" s="54"/>
      <c r="BA1730" s="54"/>
      <c r="BB1730" s="54"/>
      <c r="BC1730" s="54"/>
      <c r="BD1730" s="54"/>
      <c r="BE1730" s="54"/>
      <c r="BF1730" s="54"/>
      <c r="BG1730" s="54"/>
      <c r="BH1730" s="54"/>
      <c r="BI1730" s="54"/>
      <c r="BJ1730" s="54"/>
      <c r="BK1730" s="54"/>
      <c r="BL1730" s="54"/>
      <c r="BM1730" s="54"/>
      <c r="BN1730" s="54"/>
      <c r="BO1730" s="54"/>
      <c r="BP1730" s="54"/>
      <c r="BQ1730" s="54"/>
      <c r="BR1730" s="54"/>
      <c r="BS1730" s="54"/>
      <c r="BT1730" s="54"/>
      <c r="BU1730" s="54"/>
      <c r="BV1730" s="54"/>
      <c r="BW1730" s="54"/>
      <c r="BX1730" s="54"/>
      <c r="BY1730" s="54"/>
      <c r="BZ1730" s="54"/>
      <c r="CA1730" s="54"/>
      <c r="CB1730" s="54"/>
      <c r="CC1730" s="54"/>
      <c r="CD1730" s="54"/>
      <c r="CE1730" s="54"/>
      <c r="CF1730" s="54"/>
      <c r="CG1730" s="54"/>
      <c r="CH1730" s="54"/>
      <c r="CI1730" s="54"/>
      <c r="CJ1730" s="54"/>
      <c r="CK1730" s="54"/>
      <c r="CL1730" s="54"/>
      <c r="CM1730" s="54"/>
      <c r="CN1730" s="54"/>
      <c r="CO1730" s="54"/>
      <c r="CP1730" s="54"/>
      <c r="CQ1730" s="54"/>
      <c r="CR1730" s="54"/>
      <c r="CS1730" s="54"/>
      <c r="CT1730" s="54"/>
      <c r="CU1730" s="54"/>
      <c r="CV1730" s="54"/>
      <c r="CW1730" s="54"/>
      <c r="CX1730" s="54"/>
      <c r="CY1730" s="54"/>
      <c r="CZ1730" s="54"/>
      <c r="DA1730" s="54"/>
      <c r="DB1730" s="54"/>
      <c r="DC1730" s="54"/>
      <c r="DD1730" s="54"/>
      <c r="DE1730" s="54"/>
      <c r="DF1730" s="54"/>
      <c r="DG1730" s="54"/>
      <c r="DH1730" s="54"/>
      <c r="DI1730" s="54"/>
      <c r="DJ1730" s="54"/>
      <c r="DK1730" s="54"/>
      <c r="DL1730" s="54"/>
      <c r="DM1730" s="54"/>
      <c r="DN1730" s="54"/>
      <c r="DO1730" s="54"/>
      <c r="DP1730" s="54"/>
      <c r="DQ1730" s="54"/>
      <c r="DR1730" s="54"/>
      <c r="DS1730" s="54"/>
      <c r="DT1730" s="54"/>
      <c r="DU1730" s="54"/>
      <c r="DV1730" s="54"/>
      <c r="DW1730" s="54"/>
      <c r="DX1730" s="54"/>
      <c r="DY1730" s="54"/>
      <c r="DZ1730" s="54"/>
      <c r="EA1730" s="54"/>
      <c r="EB1730" s="54"/>
      <c r="EC1730" s="54"/>
      <c r="ED1730" s="54"/>
      <c r="EE1730" s="54"/>
      <c r="EF1730" s="54"/>
      <c r="EG1730" s="54"/>
      <c r="EH1730" s="54"/>
      <c r="EI1730" s="54"/>
      <c r="EJ1730" s="54"/>
      <c r="EK1730" s="54"/>
      <c r="EL1730" s="54"/>
      <c r="EM1730" s="54"/>
      <c r="EN1730" s="54"/>
      <c r="EO1730" s="54"/>
      <c r="EP1730" s="54"/>
      <c r="EQ1730" s="54"/>
      <c r="ER1730" s="54"/>
      <c r="ES1730" s="54"/>
      <c r="ET1730" s="54"/>
      <c r="EU1730" s="54"/>
      <c r="EV1730" s="54"/>
      <c r="EW1730" s="54"/>
      <c r="EX1730" s="54"/>
      <c r="EY1730" s="54"/>
      <c r="EZ1730" s="54"/>
      <c r="FA1730" s="54"/>
      <c r="FB1730" s="54"/>
      <c r="FC1730" s="54"/>
      <c r="FD1730" s="54"/>
      <c r="FE1730" s="54"/>
      <c r="FF1730" s="54"/>
      <c r="FG1730" s="54"/>
      <c r="FH1730" s="54"/>
      <c r="FI1730" s="54"/>
      <c r="FJ1730" s="54"/>
      <c r="FK1730" s="54"/>
      <c r="FL1730" s="54"/>
      <c r="FM1730" s="54"/>
      <c r="FN1730" s="54"/>
      <c r="FO1730" s="54"/>
      <c r="FP1730" s="54"/>
      <c r="FQ1730" s="54"/>
      <c r="FR1730" s="54"/>
      <c r="FS1730" s="54"/>
      <c r="FT1730" s="54"/>
      <c r="FU1730" s="54"/>
      <c r="FV1730" s="54"/>
      <c r="FW1730" s="54"/>
      <c r="FX1730" s="54"/>
      <c r="FY1730" s="54"/>
      <c r="FZ1730" s="54"/>
      <c r="GA1730" s="54"/>
      <c r="GB1730" s="54"/>
      <c r="GC1730" s="54"/>
      <c r="GD1730" s="54"/>
      <c r="GE1730" s="54"/>
      <c r="GF1730" s="54"/>
      <c r="GG1730" s="54"/>
      <c r="GH1730" s="54"/>
      <c r="GI1730" s="54"/>
      <c r="GJ1730" s="54"/>
      <c r="GK1730" s="54"/>
      <c r="GL1730" s="54"/>
      <c r="GM1730" s="54"/>
      <c r="GN1730" s="54"/>
      <c r="GO1730" s="54"/>
      <c r="GP1730" s="54"/>
      <c r="GQ1730" s="54"/>
      <c r="GR1730" s="54"/>
      <c r="GS1730" s="54"/>
      <c r="GT1730" s="54"/>
      <c r="GU1730" s="54"/>
      <c r="GV1730" s="54"/>
      <c r="GW1730" s="54"/>
      <c r="GX1730" s="54"/>
      <c r="GY1730" s="54"/>
      <c r="GZ1730" s="54"/>
      <c r="HA1730" s="54"/>
      <c r="HB1730" s="54"/>
      <c r="HC1730" s="54"/>
      <c r="HD1730" s="54"/>
      <c r="HE1730" s="54"/>
      <c r="HF1730" s="54"/>
      <c r="HG1730" s="54"/>
      <c r="HH1730" s="54"/>
      <c r="HI1730" s="54"/>
      <c r="HJ1730" s="54"/>
      <c r="HK1730" s="54"/>
      <c r="HL1730" s="54"/>
      <c r="HM1730" s="54"/>
      <c r="HN1730" s="54"/>
      <c r="HO1730" s="54"/>
      <c r="HP1730" s="54"/>
      <c r="HQ1730" s="54"/>
      <c r="HR1730" s="54"/>
      <c r="HS1730" s="54"/>
      <c r="HT1730" s="54"/>
      <c r="HU1730" s="54"/>
      <c r="HV1730" s="54"/>
      <c r="HW1730" s="54"/>
      <c r="HX1730" s="54"/>
      <c r="HY1730" s="54"/>
      <c r="HZ1730" s="54"/>
      <c r="IA1730" s="54"/>
      <c r="IB1730" s="54"/>
      <c r="IC1730" s="54"/>
      <c r="ID1730" s="54"/>
      <c r="IE1730" s="54"/>
      <c r="IF1730" s="54"/>
      <c r="IG1730" s="54"/>
      <c r="IH1730" s="54"/>
      <c r="II1730" s="54"/>
      <c r="IJ1730" s="54"/>
      <c r="IK1730" s="54"/>
      <c r="IL1730" s="54"/>
      <c r="IM1730" s="54"/>
      <c r="IN1730" s="54"/>
      <c r="IO1730" s="54"/>
      <c r="IP1730" s="54"/>
      <c r="IQ1730" s="54"/>
      <c r="IR1730" s="54"/>
      <c r="IS1730" s="54"/>
      <c r="IT1730" s="54"/>
      <c r="IU1730" s="54"/>
      <c r="IV1730" s="54"/>
      <c r="IW1730" s="54"/>
      <c r="IX1730" s="54"/>
      <c r="IY1730" s="54"/>
      <c r="IZ1730" s="54"/>
      <c r="JA1730" s="16"/>
      <c r="JB1730" s="16"/>
      <c r="JC1730" s="16"/>
      <c r="JD1730" s="16"/>
    </row>
    <row r="1731" spans="1:264" s="6" customFormat="1" x14ac:dyDescent="0.25">
      <c r="A1731" s="55">
        <v>1727</v>
      </c>
      <c r="B1731" s="56">
        <f>ESTUDIANTES!B1731</f>
        <v>0</v>
      </c>
      <c r="C1731" s="56">
        <f>ESTUDIANTES!C1731</f>
        <v>0</v>
      </c>
      <c r="D1731" s="97">
        <f>ESTUDIANTES!D1731</f>
        <v>0</v>
      </c>
      <c r="E1731" s="97"/>
      <c r="F1731" s="97"/>
      <c r="G1731" s="97"/>
      <c r="H1731" s="57">
        <f>ESTUDIANTES!H1731</f>
        <v>0</v>
      </c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  <c r="U1731" s="54"/>
      <c r="V1731" s="54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  <c r="AL1731" s="54"/>
      <c r="AM1731" s="54"/>
      <c r="AN1731" s="54"/>
      <c r="AO1731" s="54"/>
      <c r="AP1731" s="54"/>
      <c r="AQ1731" s="54"/>
      <c r="AR1731" s="54"/>
      <c r="AS1731" s="54"/>
      <c r="AT1731" s="54"/>
      <c r="AU1731" s="54"/>
      <c r="AV1731" s="54"/>
      <c r="AW1731" s="54"/>
      <c r="AX1731" s="54"/>
      <c r="AY1731" s="54"/>
      <c r="AZ1731" s="54"/>
      <c r="BA1731" s="54"/>
      <c r="BB1731" s="54"/>
      <c r="BC1731" s="54"/>
      <c r="BD1731" s="54"/>
      <c r="BE1731" s="54"/>
      <c r="BF1731" s="54"/>
      <c r="BG1731" s="54"/>
      <c r="BH1731" s="54"/>
      <c r="BI1731" s="54"/>
      <c r="BJ1731" s="54"/>
      <c r="BK1731" s="54"/>
      <c r="BL1731" s="54"/>
      <c r="BM1731" s="54"/>
      <c r="BN1731" s="54"/>
      <c r="BO1731" s="54"/>
      <c r="BP1731" s="54"/>
      <c r="BQ1731" s="54"/>
      <c r="BR1731" s="54"/>
      <c r="BS1731" s="54"/>
      <c r="BT1731" s="54"/>
      <c r="BU1731" s="54"/>
      <c r="BV1731" s="54"/>
      <c r="BW1731" s="54"/>
      <c r="BX1731" s="54"/>
      <c r="BY1731" s="54"/>
      <c r="BZ1731" s="54"/>
      <c r="CA1731" s="54"/>
      <c r="CB1731" s="54"/>
      <c r="CC1731" s="54"/>
      <c r="CD1731" s="54"/>
      <c r="CE1731" s="54"/>
      <c r="CF1731" s="54"/>
      <c r="CG1731" s="54"/>
      <c r="CH1731" s="54"/>
      <c r="CI1731" s="54"/>
      <c r="CJ1731" s="54"/>
      <c r="CK1731" s="54"/>
      <c r="CL1731" s="54"/>
      <c r="CM1731" s="54"/>
      <c r="CN1731" s="54"/>
      <c r="CO1731" s="54"/>
      <c r="CP1731" s="54"/>
      <c r="CQ1731" s="54"/>
      <c r="CR1731" s="54"/>
      <c r="CS1731" s="54"/>
      <c r="CT1731" s="54"/>
      <c r="CU1731" s="54"/>
      <c r="CV1731" s="54"/>
      <c r="CW1731" s="54"/>
      <c r="CX1731" s="54"/>
      <c r="CY1731" s="54"/>
      <c r="CZ1731" s="54"/>
      <c r="DA1731" s="54"/>
      <c r="DB1731" s="54"/>
      <c r="DC1731" s="54"/>
      <c r="DD1731" s="54"/>
      <c r="DE1731" s="54"/>
      <c r="DF1731" s="54"/>
      <c r="DG1731" s="54"/>
      <c r="DH1731" s="54"/>
      <c r="DI1731" s="54"/>
      <c r="DJ1731" s="54"/>
      <c r="DK1731" s="54"/>
      <c r="DL1731" s="54"/>
      <c r="DM1731" s="54"/>
      <c r="DN1731" s="54"/>
      <c r="DO1731" s="54"/>
      <c r="DP1731" s="54"/>
      <c r="DQ1731" s="54"/>
      <c r="DR1731" s="54"/>
      <c r="DS1731" s="54"/>
      <c r="DT1731" s="54"/>
      <c r="DU1731" s="54"/>
      <c r="DV1731" s="54"/>
      <c r="DW1731" s="54"/>
      <c r="DX1731" s="54"/>
      <c r="DY1731" s="54"/>
      <c r="DZ1731" s="54"/>
      <c r="EA1731" s="54"/>
      <c r="EB1731" s="54"/>
      <c r="EC1731" s="54"/>
      <c r="ED1731" s="54"/>
      <c r="EE1731" s="54"/>
      <c r="EF1731" s="54"/>
      <c r="EG1731" s="54"/>
      <c r="EH1731" s="54"/>
      <c r="EI1731" s="54"/>
      <c r="EJ1731" s="54"/>
      <c r="EK1731" s="54"/>
      <c r="EL1731" s="54"/>
      <c r="EM1731" s="54"/>
      <c r="EN1731" s="54"/>
      <c r="EO1731" s="54"/>
      <c r="EP1731" s="54"/>
      <c r="EQ1731" s="54"/>
      <c r="ER1731" s="54"/>
      <c r="ES1731" s="54"/>
      <c r="ET1731" s="54"/>
      <c r="EU1731" s="54"/>
      <c r="EV1731" s="54"/>
      <c r="EW1731" s="54"/>
      <c r="EX1731" s="54"/>
      <c r="EY1731" s="54"/>
      <c r="EZ1731" s="54"/>
      <c r="FA1731" s="54"/>
      <c r="FB1731" s="54"/>
      <c r="FC1731" s="54"/>
      <c r="FD1731" s="54"/>
      <c r="FE1731" s="54"/>
      <c r="FF1731" s="54"/>
      <c r="FG1731" s="54"/>
      <c r="FH1731" s="54"/>
      <c r="FI1731" s="54"/>
      <c r="FJ1731" s="54"/>
      <c r="FK1731" s="54"/>
      <c r="FL1731" s="54"/>
      <c r="FM1731" s="54"/>
      <c r="FN1731" s="54"/>
      <c r="FO1731" s="54"/>
      <c r="FP1731" s="54"/>
      <c r="FQ1731" s="54"/>
      <c r="FR1731" s="54"/>
      <c r="FS1731" s="54"/>
      <c r="FT1731" s="54"/>
      <c r="FU1731" s="54"/>
      <c r="FV1731" s="54"/>
      <c r="FW1731" s="54"/>
      <c r="FX1731" s="54"/>
      <c r="FY1731" s="54"/>
      <c r="FZ1731" s="54"/>
      <c r="GA1731" s="54"/>
      <c r="GB1731" s="54"/>
      <c r="GC1731" s="54"/>
      <c r="GD1731" s="54"/>
      <c r="GE1731" s="54"/>
      <c r="GF1731" s="54"/>
      <c r="GG1731" s="54"/>
      <c r="GH1731" s="54"/>
      <c r="GI1731" s="54"/>
      <c r="GJ1731" s="54"/>
      <c r="GK1731" s="54"/>
      <c r="GL1731" s="54"/>
      <c r="GM1731" s="54"/>
      <c r="GN1731" s="54"/>
      <c r="GO1731" s="54"/>
      <c r="GP1731" s="54"/>
      <c r="GQ1731" s="54"/>
      <c r="GR1731" s="54"/>
      <c r="GS1731" s="54"/>
      <c r="GT1731" s="54"/>
      <c r="GU1731" s="54"/>
      <c r="GV1731" s="54"/>
      <c r="GW1731" s="54"/>
      <c r="GX1731" s="54"/>
      <c r="GY1731" s="54"/>
      <c r="GZ1731" s="54"/>
      <c r="HA1731" s="54"/>
      <c r="HB1731" s="54"/>
      <c r="HC1731" s="54"/>
      <c r="HD1731" s="54"/>
      <c r="HE1731" s="54"/>
      <c r="HF1731" s="54"/>
      <c r="HG1731" s="54"/>
      <c r="HH1731" s="54"/>
      <c r="HI1731" s="54"/>
      <c r="HJ1731" s="54"/>
      <c r="HK1731" s="54"/>
      <c r="HL1731" s="54"/>
      <c r="HM1731" s="54"/>
      <c r="HN1731" s="54"/>
      <c r="HO1731" s="54"/>
      <c r="HP1731" s="54"/>
      <c r="HQ1731" s="54"/>
      <c r="HR1731" s="54"/>
      <c r="HS1731" s="54"/>
      <c r="HT1731" s="54"/>
      <c r="HU1731" s="54"/>
      <c r="HV1731" s="54"/>
      <c r="HW1731" s="54"/>
      <c r="HX1731" s="54"/>
      <c r="HY1731" s="54"/>
      <c r="HZ1731" s="54"/>
      <c r="IA1731" s="54"/>
      <c r="IB1731" s="54"/>
      <c r="IC1731" s="54"/>
      <c r="ID1731" s="54"/>
      <c r="IE1731" s="54"/>
      <c r="IF1731" s="54"/>
      <c r="IG1731" s="54"/>
      <c r="IH1731" s="54"/>
      <c r="II1731" s="54"/>
      <c r="IJ1731" s="54"/>
      <c r="IK1731" s="54"/>
      <c r="IL1731" s="54"/>
      <c r="IM1731" s="54"/>
      <c r="IN1731" s="54"/>
      <c r="IO1731" s="54"/>
      <c r="IP1731" s="54"/>
      <c r="IQ1731" s="54"/>
      <c r="IR1731" s="54"/>
      <c r="IS1731" s="54"/>
      <c r="IT1731" s="54"/>
      <c r="IU1731" s="54"/>
      <c r="IV1731" s="54"/>
      <c r="IW1731" s="54"/>
      <c r="IX1731" s="54"/>
      <c r="IY1731" s="54"/>
      <c r="IZ1731" s="54"/>
      <c r="JA1731" s="16"/>
      <c r="JB1731" s="16"/>
      <c r="JC1731" s="16"/>
      <c r="JD1731" s="16"/>
    </row>
    <row r="1732" spans="1:264" s="6" customFormat="1" x14ac:dyDescent="0.25">
      <c r="A1732" s="55">
        <v>1728</v>
      </c>
      <c r="B1732" s="56">
        <f>ESTUDIANTES!B1732</f>
        <v>0</v>
      </c>
      <c r="C1732" s="56">
        <f>ESTUDIANTES!C1732</f>
        <v>0</v>
      </c>
      <c r="D1732" s="97">
        <f>ESTUDIANTES!D1732</f>
        <v>0</v>
      </c>
      <c r="E1732" s="97"/>
      <c r="F1732" s="97"/>
      <c r="G1732" s="97"/>
      <c r="H1732" s="57">
        <f>ESTUDIANTES!H1732</f>
        <v>0</v>
      </c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  <c r="T1732" s="54"/>
      <c r="U1732" s="54"/>
      <c r="V1732" s="54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  <c r="AL1732" s="54"/>
      <c r="AM1732" s="54"/>
      <c r="AN1732" s="54"/>
      <c r="AO1732" s="54"/>
      <c r="AP1732" s="54"/>
      <c r="AQ1732" s="54"/>
      <c r="AR1732" s="54"/>
      <c r="AS1732" s="54"/>
      <c r="AT1732" s="54"/>
      <c r="AU1732" s="54"/>
      <c r="AV1732" s="54"/>
      <c r="AW1732" s="54"/>
      <c r="AX1732" s="54"/>
      <c r="AY1732" s="54"/>
      <c r="AZ1732" s="54"/>
      <c r="BA1732" s="54"/>
      <c r="BB1732" s="54"/>
      <c r="BC1732" s="54"/>
      <c r="BD1732" s="54"/>
      <c r="BE1732" s="54"/>
      <c r="BF1732" s="54"/>
      <c r="BG1732" s="54"/>
      <c r="BH1732" s="54"/>
      <c r="BI1732" s="54"/>
      <c r="BJ1732" s="54"/>
      <c r="BK1732" s="54"/>
      <c r="BL1732" s="54"/>
      <c r="BM1732" s="54"/>
      <c r="BN1732" s="54"/>
      <c r="BO1732" s="54"/>
      <c r="BP1732" s="54"/>
      <c r="BQ1732" s="54"/>
      <c r="BR1732" s="54"/>
      <c r="BS1732" s="54"/>
      <c r="BT1732" s="54"/>
      <c r="BU1732" s="54"/>
      <c r="BV1732" s="54"/>
      <c r="BW1732" s="54"/>
      <c r="BX1732" s="54"/>
      <c r="BY1732" s="54"/>
      <c r="BZ1732" s="54"/>
      <c r="CA1732" s="54"/>
      <c r="CB1732" s="54"/>
      <c r="CC1732" s="54"/>
      <c r="CD1732" s="54"/>
      <c r="CE1732" s="54"/>
      <c r="CF1732" s="54"/>
      <c r="CG1732" s="54"/>
      <c r="CH1732" s="54"/>
      <c r="CI1732" s="54"/>
      <c r="CJ1732" s="54"/>
      <c r="CK1732" s="54"/>
      <c r="CL1732" s="54"/>
      <c r="CM1732" s="54"/>
      <c r="CN1732" s="54"/>
      <c r="CO1732" s="54"/>
      <c r="CP1732" s="54"/>
      <c r="CQ1732" s="54"/>
      <c r="CR1732" s="54"/>
      <c r="CS1732" s="54"/>
      <c r="CT1732" s="54"/>
      <c r="CU1732" s="54"/>
      <c r="CV1732" s="54"/>
      <c r="CW1732" s="54"/>
      <c r="CX1732" s="54"/>
      <c r="CY1732" s="54"/>
      <c r="CZ1732" s="54"/>
      <c r="DA1732" s="54"/>
      <c r="DB1732" s="54"/>
      <c r="DC1732" s="54"/>
      <c r="DD1732" s="54"/>
      <c r="DE1732" s="54"/>
      <c r="DF1732" s="54"/>
      <c r="DG1732" s="54"/>
      <c r="DH1732" s="54"/>
      <c r="DI1732" s="54"/>
      <c r="DJ1732" s="54"/>
      <c r="DK1732" s="54"/>
      <c r="DL1732" s="54"/>
      <c r="DM1732" s="54"/>
      <c r="DN1732" s="54"/>
      <c r="DO1732" s="54"/>
      <c r="DP1732" s="54"/>
      <c r="DQ1732" s="54"/>
      <c r="DR1732" s="54"/>
      <c r="DS1732" s="54"/>
      <c r="DT1732" s="54"/>
      <c r="DU1732" s="54"/>
      <c r="DV1732" s="54"/>
      <c r="DW1732" s="54"/>
      <c r="DX1732" s="54"/>
      <c r="DY1732" s="54"/>
      <c r="DZ1732" s="54"/>
      <c r="EA1732" s="54"/>
      <c r="EB1732" s="54"/>
      <c r="EC1732" s="54"/>
      <c r="ED1732" s="54"/>
      <c r="EE1732" s="54"/>
      <c r="EF1732" s="54"/>
      <c r="EG1732" s="54"/>
      <c r="EH1732" s="54"/>
      <c r="EI1732" s="54"/>
      <c r="EJ1732" s="54"/>
      <c r="EK1732" s="54"/>
      <c r="EL1732" s="54"/>
      <c r="EM1732" s="54"/>
      <c r="EN1732" s="54"/>
      <c r="EO1732" s="54"/>
      <c r="EP1732" s="54"/>
      <c r="EQ1732" s="54"/>
      <c r="ER1732" s="54"/>
      <c r="ES1732" s="54"/>
      <c r="ET1732" s="54"/>
      <c r="EU1732" s="54"/>
      <c r="EV1732" s="54"/>
      <c r="EW1732" s="54"/>
      <c r="EX1732" s="54"/>
      <c r="EY1732" s="54"/>
      <c r="EZ1732" s="54"/>
      <c r="FA1732" s="54"/>
      <c r="FB1732" s="54"/>
      <c r="FC1732" s="54"/>
      <c r="FD1732" s="54"/>
      <c r="FE1732" s="54"/>
      <c r="FF1732" s="54"/>
      <c r="FG1732" s="54"/>
      <c r="FH1732" s="54"/>
      <c r="FI1732" s="54"/>
      <c r="FJ1732" s="54"/>
      <c r="FK1732" s="54"/>
      <c r="FL1732" s="54"/>
      <c r="FM1732" s="54"/>
      <c r="FN1732" s="54"/>
      <c r="FO1732" s="54"/>
      <c r="FP1732" s="54"/>
      <c r="FQ1732" s="54"/>
      <c r="FR1732" s="54"/>
      <c r="FS1732" s="54"/>
      <c r="FT1732" s="54"/>
      <c r="FU1732" s="54"/>
      <c r="FV1732" s="54"/>
      <c r="FW1732" s="54"/>
      <c r="FX1732" s="54"/>
      <c r="FY1732" s="54"/>
      <c r="FZ1732" s="54"/>
      <c r="GA1732" s="54"/>
      <c r="GB1732" s="54"/>
      <c r="GC1732" s="54"/>
      <c r="GD1732" s="54"/>
      <c r="GE1732" s="54"/>
      <c r="GF1732" s="54"/>
      <c r="GG1732" s="54"/>
      <c r="GH1732" s="54"/>
      <c r="GI1732" s="54"/>
      <c r="GJ1732" s="54"/>
      <c r="GK1732" s="54"/>
      <c r="GL1732" s="54"/>
      <c r="GM1732" s="54"/>
      <c r="GN1732" s="54"/>
      <c r="GO1732" s="54"/>
      <c r="GP1732" s="54"/>
      <c r="GQ1732" s="54"/>
      <c r="GR1732" s="54"/>
      <c r="GS1732" s="54"/>
      <c r="GT1732" s="54"/>
      <c r="GU1732" s="54"/>
      <c r="GV1732" s="54"/>
      <c r="GW1732" s="54"/>
      <c r="GX1732" s="54"/>
      <c r="GY1732" s="54"/>
      <c r="GZ1732" s="54"/>
      <c r="HA1732" s="54"/>
      <c r="HB1732" s="54"/>
      <c r="HC1732" s="54"/>
      <c r="HD1732" s="54"/>
      <c r="HE1732" s="54"/>
      <c r="HF1732" s="54"/>
      <c r="HG1732" s="54"/>
      <c r="HH1732" s="54"/>
      <c r="HI1732" s="54"/>
      <c r="HJ1732" s="54"/>
      <c r="HK1732" s="54"/>
      <c r="HL1732" s="54"/>
      <c r="HM1732" s="54"/>
      <c r="HN1732" s="54"/>
      <c r="HO1732" s="54"/>
      <c r="HP1732" s="54"/>
      <c r="HQ1732" s="54"/>
      <c r="HR1732" s="54"/>
      <c r="HS1732" s="54"/>
      <c r="HT1732" s="54"/>
      <c r="HU1732" s="54"/>
      <c r="HV1732" s="54"/>
      <c r="HW1732" s="54"/>
      <c r="HX1732" s="54"/>
      <c r="HY1732" s="54"/>
      <c r="HZ1732" s="54"/>
      <c r="IA1732" s="54"/>
      <c r="IB1732" s="54"/>
      <c r="IC1732" s="54"/>
      <c r="ID1732" s="54"/>
      <c r="IE1732" s="54"/>
      <c r="IF1732" s="54"/>
      <c r="IG1732" s="54"/>
      <c r="IH1732" s="54"/>
      <c r="II1732" s="54"/>
      <c r="IJ1732" s="54"/>
      <c r="IK1732" s="54"/>
      <c r="IL1732" s="54"/>
      <c r="IM1732" s="54"/>
      <c r="IN1732" s="54"/>
      <c r="IO1732" s="54"/>
      <c r="IP1732" s="54"/>
      <c r="IQ1732" s="54"/>
      <c r="IR1732" s="54"/>
      <c r="IS1732" s="54"/>
      <c r="IT1732" s="54"/>
      <c r="IU1732" s="54"/>
      <c r="IV1732" s="54"/>
      <c r="IW1732" s="54"/>
      <c r="IX1732" s="54"/>
      <c r="IY1732" s="54"/>
      <c r="IZ1732" s="54"/>
      <c r="JA1732" s="16"/>
      <c r="JB1732" s="16"/>
      <c r="JC1732" s="16"/>
      <c r="JD1732" s="16"/>
    </row>
    <row r="1733" spans="1:264" s="6" customFormat="1" x14ac:dyDescent="0.25">
      <c r="A1733" s="55">
        <v>1729</v>
      </c>
      <c r="B1733" s="56">
        <f>ESTUDIANTES!B1733</f>
        <v>0</v>
      </c>
      <c r="C1733" s="56">
        <f>ESTUDIANTES!C1733</f>
        <v>0</v>
      </c>
      <c r="D1733" s="97">
        <f>ESTUDIANTES!D1733</f>
        <v>0</v>
      </c>
      <c r="E1733" s="97"/>
      <c r="F1733" s="97"/>
      <c r="G1733" s="97"/>
      <c r="H1733" s="57">
        <f>ESTUDIANTES!H1733</f>
        <v>0</v>
      </c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  <c r="T1733" s="54"/>
      <c r="U1733" s="54"/>
      <c r="V1733" s="54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  <c r="AL1733" s="54"/>
      <c r="AM1733" s="54"/>
      <c r="AN1733" s="54"/>
      <c r="AO1733" s="54"/>
      <c r="AP1733" s="54"/>
      <c r="AQ1733" s="54"/>
      <c r="AR1733" s="54"/>
      <c r="AS1733" s="54"/>
      <c r="AT1733" s="54"/>
      <c r="AU1733" s="54"/>
      <c r="AV1733" s="54"/>
      <c r="AW1733" s="54"/>
      <c r="AX1733" s="54"/>
      <c r="AY1733" s="54"/>
      <c r="AZ1733" s="54"/>
      <c r="BA1733" s="54"/>
      <c r="BB1733" s="54"/>
      <c r="BC1733" s="54"/>
      <c r="BD1733" s="54"/>
      <c r="BE1733" s="54"/>
      <c r="BF1733" s="54"/>
      <c r="BG1733" s="54"/>
      <c r="BH1733" s="54"/>
      <c r="BI1733" s="54"/>
      <c r="BJ1733" s="54"/>
      <c r="BK1733" s="54"/>
      <c r="BL1733" s="54"/>
      <c r="BM1733" s="54"/>
      <c r="BN1733" s="54"/>
      <c r="BO1733" s="54"/>
      <c r="BP1733" s="54"/>
      <c r="BQ1733" s="54"/>
      <c r="BR1733" s="54"/>
      <c r="BS1733" s="54"/>
      <c r="BT1733" s="54"/>
      <c r="BU1733" s="54"/>
      <c r="BV1733" s="54"/>
      <c r="BW1733" s="54"/>
      <c r="BX1733" s="54"/>
      <c r="BY1733" s="54"/>
      <c r="BZ1733" s="54"/>
      <c r="CA1733" s="54"/>
      <c r="CB1733" s="54"/>
      <c r="CC1733" s="54"/>
      <c r="CD1733" s="54"/>
      <c r="CE1733" s="54"/>
      <c r="CF1733" s="54"/>
      <c r="CG1733" s="54"/>
      <c r="CH1733" s="54"/>
      <c r="CI1733" s="54"/>
      <c r="CJ1733" s="54"/>
      <c r="CK1733" s="54"/>
      <c r="CL1733" s="54"/>
      <c r="CM1733" s="54"/>
      <c r="CN1733" s="54"/>
      <c r="CO1733" s="54"/>
      <c r="CP1733" s="54"/>
      <c r="CQ1733" s="54"/>
      <c r="CR1733" s="54"/>
      <c r="CS1733" s="54"/>
      <c r="CT1733" s="54"/>
      <c r="CU1733" s="54"/>
      <c r="CV1733" s="54"/>
      <c r="CW1733" s="54"/>
      <c r="CX1733" s="54"/>
      <c r="CY1733" s="54"/>
      <c r="CZ1733" s="54"/>
      <c r="DA1733" s="54"/>
      <c r="DB1733" s="54"/>
      <c r="DC1733" s="54"/>
      <c r="DD1733" s="54"/>
      <c r="DE1733" s="54"/>
      <c r="DF1733" s="54"/>
      <c r="DG1733" s="54"/>
      <c r="DH1733" s="54"/>
      <c r="DI1733" s="54"/>
      <c r="DJ1733" s="54"/>
      <c r="DK1733" s="54"/>
      <c r="DL1733" s="54"/>
      <c r="DM1733" s="54"/>
      <c r="DN1733" s="54"/>
      <c r="DO1733" s="54"/>
      <c r="DP1733" s="54"/>
      <c r="DQ1733" s="54"/>
      <c r="DR1733" s="54"/>
      <c r="DS1733" s="54"/>
      <c r="DT1733" s="54"/>
      <c r="DU1733" s="54"/>
      <c r="DV1733" s="54"/>
      <c r="DW1733" s="54"/>
      <c r="DX1733" s="54"/>
      <c r="DY1733" s="54"/>
      <c r="DZ1733" s="54"/>
      <c r="EA1733" s="54"/>
      <c r="EB1733" s="54"/>
      <c r="EC1733" s="54"/>
      <c r="ED1733" s="54"/>
      <c r="EE1733" s="54"/>
      <c r="EF1733" s="54"/>
      <c r="EG1733" s="54"/>
      <c r="EH1733" s="54"/>
      <c r="EI1733" s="54"/>
      <c r="EJ1733" s="54"/>
      <c r="EK1733" s="54"/>
      <c r="EL1733" s="54"/>
      <c r="EM1733" s="54"/>
      <c r="EN1733" s="54"/>
      <c r="EO1733" s="54"/>
      <c r="EP1733" s="54"/>
      <c r="EQ1733" s="54"/>
      <c r="ER1733" s="54"/>
      <c r="ES1733" s="54"/>
      <c r="ET1733" s="54"/>
      <c r="EU1733" s="54"/>
      <c r="EV1733" s="54"/>
      <c r="EW1733" s="54"/>
      <c r="EX1733" s="54"/>
      <c r="EY1733" s="54"/>
      <c r="EZ1733" s="54"/>
      <c r="FA1733" s="54"/>
      <c r="FB1733" s="54"/>
      <c r="FC1733" s="54"/>
      <c r="FD1733" s="54"/>
      <c r="FE1733" s="54"/>
      <c r="FF1733" s="54"/>
      <c r="FG1733" s="54"/>
      <c r="FH1733" s="54"/>
      <c r="FI1733" s="54"/>
      <c r="FJ1733" s="54"/>
      <c r="FK1733" s="54"/>
      <c r="FL1733" s="54"/>
      <c r="FM1733" s="54"/>
      <c r="FN1733" s="54"/>
      <c r="FO1733" s="54"/>
      <c r="FP1733" s="54"/>
      <c r="FQ1733" s="54"/>
      <c r="FR1733" s="54"/>
      <c r="FS1733" s="54"/>
      <c r="FT1733" s="54"/>
      <c r="FU1733" s="54"/>
      <c r="FV1733" s="54"/>
      <c r="FW1733" s="54"/>
      <c r="FX1733" s="54"/>
      <c r="FY1733" s="54"/>
      <c r="FZ1733" s="54"/>
      <c r="GA1733" s="54"/>
      <c r="GB1733" s="54"/>
      <c r="GC1733" s="54"/>
      <c r="GD1733" s="54"/>
      <c r="GE1733" s="54"/>
      <c r="GF1733" s="54"/>
      <c r="GG1733" s="54"/>
      <c r="GH1733" s="54"/>
      <c r="GI1733" s="54"/>
      <c r="GJ1733" s="54"/>
      <c r="GK1733" s="54"/>
      <c r="GL1733" s="54"/>
      <c r="GM1733" s="54"/>
      <c r="GN1733" s="54"/>
      <c r="GO1733" s="54"/>
      <c r="GP1733" s="54"/>
      <c r="GQ1733" s="54"/>
      <c r="GR1733" s="54"/>
      <c r="GS1733" s="54"/>
      <c r="GT1733" s="54"/>
      <c r="GU1733" s="54"/>
      <c r="GV1733" s="54"/>
      <c r="GW1733" s="54"/>
      <c r="GX1733" s="54"/>
      <c r="GY1733" s="54"/>
      <c r="GZ1733" s="54"/>
      <c r="HA1733" s="54"/>
      <c r="HB1733" s="54"/>
      <c r="HC1733" s="54"/>
      <c r="HD1733" s="54"/>
      <c r="HE1733" s="54"/>
      <c r="HF1733" s="54"/>
      <c r="HG1733" s="54"/>
      <c r="HH1733" s="54"/>
      <c r="HI1733" s="54"/>
      <c r="HJ1733" s="54"/>
      <c r="HK1733" s="54"/>
      <c r="HL1733" s="54"/>
      <c r="HM1733" s="54"/>
      <c r="HN1733" s="54"/>
      <c r="HO1733" s="54"/>
      <c r="HP1733" s="54"/>
      <c r="HQ1733" s="54"/>
      <c r="HR1733" s="54"/>
      <c r="HS1733" s="54"/>
      <c r="HT1733" s="54"/>
      <c r="HU1733" s="54"/>
      <c r="HV1733" s="54"/>
      <c r="HW1733" s="54"/>
      <c r="HX1733" s="54"/>
      <c r="HY1733" s="54"/>
      <c r="HZ1733" s="54"/>
      <c r="IA1733" s="54"/>
      <c r="IB1733" s="54"/>
      <c r="IC1733" s="54"/>
      <c r="ID1733" s="54"/>
      <c r="IE1733" s="54"/>
      <c r="IF1733" s="54"/>
      <c r="IG1733" s="54"/>
      <c r="IH1733" s="54"/>
      <c r="II1733" s="54"/>
      <c r="IJ1733" s="54"/>
      <c r="IK1733" s="54"/>
      <c r="IL1733" s="54"/>
      <c r="IM1733" s="54"/>
      <c r="IN1733" s="54"/>
      <c r="IO1733" s="54"/>
      <c r="IP1733" s="54"/>
      <c r="IQ1733" s="54"/>
      <c r="IR1733" s="54"/>
      <c r="IS1733" s="54"/>
      <c r="IT1733" s="54"/>
      <c r="IU1733" s="54"/>
      <c r="IV1733" s="54"/>
      <c r="IW1733" s="54"/>
      <c r="IX1733" s="54"/>
      <c r="IY1733" s="54"/>
      <c r="IZ1733" s="54"/>
      <c r="JA1733" s="16"/>
      <c r="JB1733" s="16"/>
      <c r="JC1733" s="16"/>
      <c r="JD1733" s="16"/>
    </row>
    <row r="1734" spans="1:264" s="6" customFormat="1" x14ac:dyDescent="0.25">
      <c r="A1734" s="55">
        <v>1730</v>
      </c>
      <c r="B1734" s="56">
        <f>ESTUDIANTES!B1734</f>
        <v>0</v>
      </c>
      <c r="C1734" s="56">
        <f>ESTUDIANTES!C1734</f>
        <v>0</v>
      </c>
      <c r="D1734" s="97">
        <f>ESTUDIANTES!D1734</f>
        <v>0</v>
      </c>
      <c r="E1734" s="97"/>
      <c r="F1734" s="97"/>
      <c r="G1734" s="97"/>
      <c r="H1734" s="57">
        <f>ESTUDIANTES!H1734</f>
        <v>0</v>
      </c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  <c r="AL1734" s="54"/>
      <c r="AM1734" s="54"/>
      <c r="AN1734" s="54"/>
      <c r="AO1734" s="54"/>
      <c r="AP1734" s="54"/>
      <c r="AQ1734" s="54"/>
      <c r="AR1734" s="54"/>
      <c r="AS1734" s="54"/>
      <c r="AT1734" s="54"/>
      <c r="AU1734" s="54"/>
      <c r="AV1734" s="54"/>
      <c r="AW1734" s="54"/>
      <c r="AX1734" s="54"/>
      <c r="AY1734" s="54"/>
      <c r="AZ1734" s="54"/>
      <c r="BA1734" s="54"/>
      <c r="BB1734" s="54"/>
      <c r="BC1734" s="54"/>
      <c r="BD1734" s="54"/>
      <c r="BE1734" s="54"/>
      <c r="BF1734" s="54"/>
      <c r="BG1734" s="54"/>
      <c r="BH1734" s="54"/>
      <c r="BI1734" s="54"/>
      <c r="BJ1734" s="54"/>
      <c r="BK1734" s="54"/>
      <c r="BL1734" s="54"/>
      <c r="BM1734" s="54"/>
      <c r="BN1734" s="54"/>
      <c r="BO1734" s="54"/>
      <c r="BP1734" s="54"/>
      <c r="BQ1734" s="54"/>
      <c r="BR1734" s="54"/>
      <c r="BS1734" s="54"/>
      <c r="BT1734" s="54"/>
      <c r="BU1734" s="54"/>
      <c r="BV1734" s="54"/>
      <c r="BW1734" s="54"/>
      <c r="BX1734" s="54"/>
      <c r="BY1734" s="54"/>
      <c r="BZ1734" s="54"/>
      <c r="CA1734" s="54"/>
      <c r="CB1734" s="54"/>
      <c r="CC1734" s="54"/>
      <c r="CD1734" s="54"/>
      <c r="CE1734" s="54"/>
      <c r="CF1734" s="54"/>
      <c r="CG1734" s="54"/>
      <c r="CH1734" s="54"/>
      <c r="CI1734" s="54"/>
      <c r="CJ1734" s="54"/>
      <c r="CK1734" s="54"/>
      <c r="CL1734" s="54"/>
      <c r="CM1734" s="54"/>
      <c r="CN1734" s="54"/>
      <c r="CO1734" s="54"/>
      <c r="CP1734" s="54"/>
      <c r="CQ1734" s="54"/>
      <c r="CR1734" s="54"/>
      <c r="CS1734" s="54"/>
      <c r="CT1734" s="54"/>
      <c r="CU1734" s="54"/>
      <c r="CV1734" s="54"/>
      <c r="CW1734" s="54"/>
      <c r="CX1734" s="54"/>
      <c r="CY1734" s="54"/>
      <c r="CZ1734" s="54"/>
      <c r="DA1734" s="54"/>
      <c r="DB1734" s="54"/>
      <c r="DC1734" s="54"/>
      <c r="DD1734" s="54"/>
      <c r="DE1734" s="54"/>
      <c r="DF1734" s="54"/>
      <c r="DG1734" s="54"/>
      <c r="DH1734" s="54"/>
      <c r="DI1734" s="54"/>
      <c r="DJ1734" s="54"/>
      <c r="DK1734" s="54"/>
      <c r="DL1734" s="54"/>
      <c r="DM1734" s="54"/>
      <c r="DN1734" s="54"/>
      <c r="DO1734" s="54"/>
      <c r="DP1734" s="54"/>
      <c r="DQ1734" s="54"/>
      <c r="DR1734" s="54"/>
      <c r="DS1734" s="54"/>
      <c r="DT1734" s="54"/>
      <c r="DU1734" s="54"/>
      <c r="DV1734" s="54"/>
      <c r="DW1734" s="54"/>
      <c r="DX1734" s="54"/>
      <c r="DY1734" s="54"/>
      <c r="DZ1734" s="54"/>
      <c r="EA1734" s="54"/>
      <c r="EB1734" s="54"/>
      <c r="EC1734" s="54"/>
      <c r="ED1734" s="54"/>
      <c r="EE1734" s="54"/>
      <c r="EF1734" s="54"/>
      <c r="EG1734" s="54"/>
      <c r="EH1734" s="54"/>
      <c r="EI1734" s="54"/>
      <c r="EJ1734" s="54"/>
      <c r="EK1734" s="54"/>
      <c r="EL1734" s="54"/>
      <c r="EM1734" s="54"/>
      <c r="EN1734" s="54"/>
      <c r="EO1734" s="54"/>
      <c r="EP1734" s="54"/>
      <c r="EQ1734" s="54"/>
      <c r="ER1734" s="54"/>
      <c r="ES1734" s="54"/>
      <c r="ET1734" s="54"/>
      <c r="EU1734" s="54"/>
      <c r="EV1734" s="54"/>
      <c r="EW1734" s="54"/>
      <c r="EX1734" s="54"/>
      <c r="EY1734" s="54"/>
      <c r="EZ1734" s="54"/>
      <c r="FA1734" s="54"/>
      <c r="FB1734" s="54"/>
      <c r="FC1734" s="54"/>
      <c r="FD1734" s="54"/>
      <c r="FE1734" s="54"/>
      <c r="FF1734" s="54"/>
      <c r="FG1734" s="54"/>
      <c r="FH1734" s="54"/>
      <c r="FI1734" s="54"/>
      <c r="FJ1734" s="54"/>
      <c r="FK1734" s="54"/>
      <c r="FL1734" s="54"/>
      <c r="FM1734" s="54"/>
      <c r="FN1734" s="54"/>
      <c r="FO1734" s="54"/>
      <c r="FP1734" s="54"/>
      <c r="FQ1734" s="54"/>
      <c r="FR1734" s="54"/>
      <c r="FS1734" s="54"/>
      <c r="FT1734" s="54"/>
      <c r="FU1734" s="54"/>
      <c r="FV1734" s="54"/>
      <c r="FW1734" s="54"/>
      <c r="FX1734" s="54"/>
      <c r="FY1734" s="54"/>
      <c r="FZ1734" s="54"/>
      <c r="GA1734" s="54"/>
      <c r="GB1734" s="54"/>
      <c r="GC1734" s="54"/>
      <c r="GD1734" s="54"/>
      <c r="GE1734" s="54"/>
      <c r="GF1734" s="54"/>
      <c r="GG1734" s="54"/>
      <c r="GH1734" s="54"/>
      <c r="GI1734" s="54"/>
      <c r="GJ1734" s="54"/>
      <c r="GK1734" s="54"/>
      <c r="GL1734" s="54"/>
      <c r="GM1734" s="54"/>
      <c r="GN1734" s="54"/>
      <c r="GO1734" s="54"/>
      <c r="GP1734" s="54"/>
      <c r="GQ1734" s="54"/>
      <c r="GR1734" s="54"/>
      <c r="GS1734" s="54"/>
      <c r="GT1734" s="54"/>
      <c r="GU1734" s="54"/>
      <c r="GV1734" s="54"/>
      <c r="GW1734" s="54"/>
      <c r="GX1734" s="54"/>
      <c r="GY1734" s="54"/>
      <c r="GZ1734" s="54"/>
      <c r="HA1734" s="54"/>
      <c r="HB1734" s="54"/>
      <c r="HC1734" s="54"/>
      <c r="HD1734" s="54"/>
      <c r="HE1734" s="54"/>
      <c r="HF1734" s="54"/>
      <c r="HG1734" s="54"/>
      <c r="HH1734" s="54"/>
      <c r="HI1734" s="54"/>
      <c r="HJ1734" s="54"/>
      <c r="HK1734" s="54"/>
      <c r="HL1734" s="54"/>
      <c r="HM1734" s="54"/>
      <c r="HN1734" s="54"/>
      <c r="HO1734" s="54"/>
      <c r="HP1734" s="54"/>
      <c r="HQ1734" s="54"/>
      <c r="HR1734" s="54"/>
      <c r="HS1734" s="54"/>
      <c r="HT1734" s="54"/>
      <c r="HU1734" s="54"/>
      <c r="HV1734" s="54"/>
      <c r="HW1734" s="54"/>
      <c r="HX1734" s="54"/>
      <c r="HY1734" s="54"/>
      <c r="HZ1734" s="54"/>
      <c r="IA1734" s="54"/>
      <c r="IB1734" s="54"/>
      <c r="IC1734" s="54"/>
      <c r="ID1734" s="54"/>
      <c r="IE1734" s="54"/>
      <c r="IF1734" s="54"/>
      <c r="IG1734" s="54"/>
      <c r="IH1734" s="54"/>
      <c r="II1734" s="54"/>
      <c r="IJ1734" s="54"/>
      <c r="IK1734" s="54"/>
      <c r="IL1734" s="54"/>
      <c r="IM1734" s="54"/>
      <c r="IN1734" s="54"/>
      <c r="IO1734" s="54"/>
      <c r="IP1734" s="54"/>
      <c r="IQ1734" s="54"/>
      <c r="IR1734" s="54"/>
      <c r="IS1734" s="54"/>
      <c r="IT1734" s="54"/>
      <c r="IU1734" s="54"/>
      <c r="IV1734" s="54"/>
      <c r="IW1734" s="54"/>
      <c r="IX1734" s="54"/>
      <c r="IY1734" s="54"/>
      <c r="IZ1734" s="54"/>
      <c r="JA1734" s="16"/>
      <c r="JB1734" s="16"/>
      <c r="JC1734" s="16"/>
      <c r="JD1734" s="16"/>
    </row>
    <row r="1735" spans="1:264" s="6" customFormat="1" x14ac:dyDescent="0.25">
      <c r="A1735" s="55">
        <v>1731</v>
      </c>
      <c r="B1735" s="56">
        <f>ESTUDIANTES!B1735</f>
        <v>0</v>
      </c>
      <c r="C1735" s="56">
        <f>ESTUDIANTES!C1735</f>
        <v>0</v>
      </c>
      <c r="D1735" s="97">
        <f>ESTUDIANTES!D1735</f>
        <v>0</v>
      </c>
      <c r="E1735" s="97"/>
      <c r="F1735" s="97"/>
      <c r="G1735" s="97"/>
      <c r="H1735" s="57">
        <f>ESTUDIANTES!H1735</f>
        <v>0</v>
      </c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  <c r="T1735" s="54"/>
      <c r="U1735" s="54"/>
      <c r="V1735" s="54"/>
      <c r="W1735" s="54"/>
      <c r="X1735" s="54"/>
      <c r="Y1735" s="54"/>
      <c r="Z1735" s="54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  <c r="AL1735" s="54"/>
      <c r="AM1735" s="54"/>
      <c r="AN1735" s="54"/>
      <c r="AO1735" s="54"/>
      <c r="AP1735" s="54"/>
      <c r="AQ1735" s="54"/>
      <c r="AR1735" s="54"/>
      <c r="AS1735" s="54"/>
      <c r="AT1735" s="54"/>
      <c r="AU1735" s="54"/>
      <c r="AV1735" s="54"/>
      <c r="AW1735" s="54"/>
      <c r="AX1735" s="54"/>
      <c r="AY1735" s="54"/>
      <c r="AZ1735" s="54"/>
      <c r="BA1735" s="54"/>
      <c r="BB1735" s="54"/>
      <c r="BC1735" s="54"/>
      <c r="BD1735" s="54"/>
      <c r="BE1735" s="54"/>
      <c r="BF1735" s="54"/>
      <c r="BG1735" s="54"/>
      <c r="BH1735" s="54"/>
      <c r="BI1735" s="54"/>
      <c r="BJ1735" s="54"/>
      <c r="BK1735" s="54"/>
      <c r="BL1735" s="54"/>
      <c r="BM1735" s="54"/>
      <c r="BN1735" s="54"/>
      <c r="BO1735" s="54"/>
      <c r="BP1735" s="54"/>
      <c r="BQ1735" s="54"/>
      <c r="BR1735" s="54"/>
      <c r="BS1735" s="54"/>
      <c r="BT1735" s="54"/>
      <c r="BU1735" s="54"/>
      <c r="BV1735" s="54"/>
      <c r="BW1735" s="54"/>
      <c r="BX1735" s="54"/>
      <c r="BY1735" s="54"/>
      <c r="BZ1735" s="54"/>
      <c r="CA1735" s="54"/>
      <c r="CB1735" s="54"/>
      <c r="CC1735" s="54"/>
      <c r="CD1735" s="54"/>
      <c r="CE1735" s="54"/>
      <c r="CF1735" s="54"/>
      <c r="CG1735" s="54"/>
      <c r="CH1735" s="54"/>
      <c r="CI1735" s="54"/>
      <c r="CJ1735" s="54"/>
      <c r="CK1735" s="54"/>
      <c r="CL1735" s="54"/>
      <c r="CM1735" s="54"/>
      <c r="CN1735" s="54"/>
      <c r="CO1735" s="54"/>
      <c r="CP1735" s="54"/>
      <c r="CQ1735" s="54"/>
      <c r="CR1735" s="54"/>
      <c r="CS1735" s="54"/>
      <c r="CT1735" s="54"/>
      <c r="CU1735" s="54"/>
      <c r="CV1735" s="54"/>
      <c r="CW1735" s="54"/>
      <c r="CX1735" s="54"/>
      <c r="CY1735" s="54"/>
      <c r="CZ1735" s="54"/>
      <c r="DA1735" s="54"/>
      <c r="DB1735" s="54"/>
      <c r="DC1735" s="54"/>
      <c r="DD1735" s="54"/>
      <c r="DE1735" s="54"/>
      <c r="DF1735" s="54"/>
      <c r="DG1735" s="54"/>
      <c r="DH1735" s="54"/>
      <c r="DI1735" s="54"/>
      <c r="DJ1735" s="54"/>
      <c r="DK1735" s="54"/>
      <c r="DL1735" s="54"/>
      <c r="DM1735" s="54"/>
      <c r="DN1735" s="54"/>
      <c r="DO1735" s="54"/>
      <c r="DP1735" s="54"/>
      <c r="DQ1735" s="54"/>
      <c r="DR1735" s="54"/>
      <c r="DS1735" s="54"/>
      <c r="DT1735" s="54"/>
      <c r="DU1735" s="54"/>
      <c r="DV1735" s="54"/>
      <c r="DW1735" s="54"/>
      <c r="DX1735" s="54"/>
      <c r="DY1735" s="54"/>
      <c r="DZ1735" s="54"/>
      <c r="EA1735" s="54"/>
      <c r="EB1735" s="54"/>
      <c r="EC1735" s="54"/>
      <c r="ED1735" s="54"/>
      <c r="EE1735" s="54"/>
      <c r="EF1735" s="54"/>
      <c r="EG1735" s="54"/>
      <c r="EH1735" s="54"/>
      <c r="EI1735" s="54"/>
      <c r="EJ1735" s="54"/>
      <c r="EK1735" s="54"/>
      <c r="EL1735" s="54"/>
      <c r="EM1735" s="54"/>
      <c r="EN1735" s="54"/>
      <c r="EO1735" s="54"/>
      <c r="EP1735" s="54"/>
      <c r="EQ1735" s="54"/>
      <c r="ER1735" s="54"/>
      <c r="ES1735" s="54"/>
      <c r="ET1735" s="54"/>
      <c r="EU1735" s="54"/>
      <c r="EV1735" s="54"/>
      <c r="EW1735" s="54"/>
      <c r="EX1735" s="54"/>
      <c r="EY1735" s="54"/>
      <c r="EZ1735" s="54"/>
      <c r="FA1735" s="54"/>
      <c r="FB1735" s="54"/>
      <c r="FC1735" s="54"/>
      <c r="FD1735" s="54"/>
      <c r="FE1735" s="54"/>
      <c r="FF1735" s="54"/>
      <c r="FG1735" s="54"/>
      <c r="FH1735" s="54"/>
      <c r="FI1735" s="54"/>
      <c r="FJ1735" s="54"/>
      <c r="FK1735" s="54"/>
      <c r="FL1735" s="54"/>
      <c r="FM1735" s="54"/>
      <c r="FN1735" s="54"/>
      <c r="FO1735" s="54"/>
      <c r="FP1735" s="54"/>
      <c r="FQ1735" s="54"/>
      <c r="FR1735" s="54"/>
      <c r="FS1735" s="54"/>
      <c r="FT1735" s="54"/>
      <c r="FU1735" s="54"/>
      <c r="FV1735" s="54"/>
      <c r="FW1735" s="54"/>
      <c r="FX1735" s="54"/>
      <c r="FY1735" s="54"/>
      <c r="FZ1735" s="54"/>
      <c r="GA1735" s="54"/>
      <c r="GB1735" s="54"/>
      <c r="GC1735" s="54"/>
      <c r="GD1735" s="54"/>
      <c r="GE1735" s="54"/>
      <c r="GF1735" s="54"/>
      <c r="GG1735" s="54"/>
      <c r="GH1735" s="54"/>
      <c r="GI1735" s="54"/>
      <c r="GJ1735" s="54"/>
      <c r="GK1735" s="54"/>
      <c r="GL1735" s="54"/>
      <c r="GM1735" s="54"/>
      <c r="GN1735" s="54"/>
      <c r="GO1735" s="54"/>
      <c r="GP1735" s="54"/>
      <c r="GQ1735" s="54"/>
      <c r="GR1735" s="54"/>
      <c r="GS1735" s="54"/>
      <c r="GT1735" s="54"/>
      <c r="GU1735" s="54"/>
      <c r="GV1735" s="54"/>
      <c r="GW1735" s="54"/>
      <c r="GX1735" s="54"/>
      <c r="GY1735" s="54"/>
      <c r="GZ1735" s="54"/>
      <c r="HA1735" s="54"/>
      <c r="HB1735" s="54"/>
      <c r="HC1735" s="54"/>
      <c r="HD1735" s="54"/>
      <c r="HE1735" s="54"/>
      <c r="HF1735" s="54"/>
      <c r="HG1735" s="54"/>
      <c r="HH1735" s="54"/>
      <c r="HI1735" s="54"/>
      <c r="HJ1735" s="54"/>
      <c r="HK1735" s="54"/>
      <c r="HL1735" s="54"/>
      <c r="HM1735" s="54"/>
      <c r="HN1735" s="54"/>
      <c r="HO1735" s="54"/>
      <c r="HP1735" s="54"/>
      <c r="HQ1735" s="54"/>
      <c r="HR1735" s="54"/>
      <c r="HS1735" s="54"/>
      <c r="HT1735" s="54"/>
      <c r="HU1735" s="54"/>
      <c r="HV1735" s="54"/>
      <c r="HW1735" s="54"/>
      <c r="HX1735" s="54"/>
      <c r="HY1735" s="54"/>
      <c r="HZ1735" s="54"/>
      <c r="IA1735" s="54"/>
      <c r="IB1735" s="54"/>
      <c r="IC1735" s="54"/>
      <c r="ID1735" s="54"/>
      <c r="IE1735" s="54"/>
      <c r="IF1735" s="54"/>
      <c r="IG1735" s="54"/>
      <c r="IH1735" s="54"/>
      <c r="II1735" s="54"/>
      <c r="IJ1735" s="54"/>
      <c r="IK1735" s="54"/>
      <c r="IL1735" s="54"/>
      <c r="IM1735" s="54"/>
      <c r="IN1735" s="54"/>
      <c r="IO1735" s="54"/>
      <c r="IP1735" s="54"/>
      <c r="IQ1735" s="54"/>
      <c r="IR1735" s="54"/>
      <c r="IS1735" s="54"/>
      <c r="IT1735" s="54"/>
      <c r="IU1735" s="54"/>
      <c r="IV1735" s="54"/>
      <c r="IW1735" s="54"/>
      <c r="IX1735" s="54"/>
      <c r="IY1735" s="54"/>
      <c r="IZ1735" s="54"/>
      <c r="JA1735" s="16"/>
      <c r="JB1735" s="16"/>
      <c r="JC1735" s="16"/>
      <c r="JD1735" s="16"/>
    </row>
    <row r="1736" spans="1:264" s="6" customFormat="1" x14ac:dyDescent="0.25">
      <c r="A1736" s="55">
        <v>1732</v>
      </c>
      <c r="B1736" s="56">
        <f>ESTUDIANTES!B1736</f>
        <v>0</v>
      </c>
      <c r="C1736" s="56">
        <f>ESTUDIANTES!C1736</f>
        <v>0</v>
      </c>
      <c r="D1736" s="97">
        <f>ESTUDIANTES!D1736</f>
        <v>0</v>
      </c>
      <c r="E1736" s="97"/>
      <c r="F1736" s="97"/>
      <c r="G1736" s="97"/>
      <c r="H1736" s="57">
        <f>ESTUDIANTES!H1736</f>
        <v>0</v>
      </c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  <c r="S1736" s="54"/>
      <c r="T1736" s="54"/>
      <c r="U1736" s="54"/>
      <c r="V1736" s="54"/>
      <c r="W1736" s="54"/>
      <c r="X1736" s="54"/>
      <c r="Y1736" s="54"/>
      <c r="Z1736" s="54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  <c r="AL1736" s="54"/>
      <c r="AM1736" s="54"/>
      <c r="AN1736" s="54"/>
      <c r="AO1736" s="54"/>
      <c r="AP1736" s="54"/>
      <c r="AQ1736" s="54"/>
      <c r="AR1736" s="54"/>
      <c r="AS1736" s="54"/>
      <c r="AT1736" s="54"/>
      <c r="AU1736" s="54"/>
      <c r="AV1736" s="54"/>
      <c r="AW1736" s="54"/>
      <c r="AX1736" s="54"/>
      <c r="AY1736" s="54"/>
      <c r="AZ1736" s="54"/>
      <c r="BA1736" s="54"/>
      <c r="BB1736" s="54"/>
      <c r="BC1736" s="54"/>
      <c r="BD1736" s="54"/>
      <c r="BE1736" s="54"/>
      <c r="BF1736" s="54"/>
      <c r="BG1736" s="54"/>
      <c r="BH1736" s="54"/>
      <c r="BI1736" s="54"/>
      <c r="BJ1736" s="54"/>
      <c r="BK1736" s="54"/>
      <c r="BL1736" s="54"/>
      <c r="BM1736" s="54"/>
      <c r="BN1736" s="54"/>
      <c r="BO1736" s="54"/>
      <c r="BP1736" s="54"/>
      <c r="BQ1736" s="54"/>
      <c r="BR1736" s="54"/>
      <c r="BS1736" s="54"/>
      <c r="BT1736" s="54"/>
      <c r="BU1736" s="54"/>
      <c r="BV1736" s="54"/>
      <c r="BW1736" s="54"/>
      <c r="BX1736" s="54"/>
      <c r="BY1736" s="54"/>
      <c r="BZ1736" s="54"/>
      <c r="CA1736" s="54"/>
      <c r="CB1736" s="54"/>
      <c r="CC1736" s="54"/>
      <c r="CD1736" s="54"/>
      <c r="CE1736" s="54"/>
      <c r="CF1736" s="54"/>
      <c r="CG1736" s="54"/>
      <c r="CH1736" s="54"/>
      <c r="CI1736" s="54"/>
      <c r="CJ1736" s="54"/>
      <c r="CK1736" s="54"/>
      <c r="CL1736" s="54"/>
      <c r="CM1736" s="54"/>
      <c r="CN1736" s="54"/>
      <c r="CO1736" s="54"/>
      <c r="CP1736" s="54"/>
      <c r="CQ1736" s="54"/>
      <c r="CR1736" s="54"/>
      <c r="CS1736" s="54"/>
      <c r="CT1736" s="54"/>
      <c r="CU1736" s="54"/>
      <c r="CV1736" s="54"/>
      <c r="CW1736" s="54"/>
      <c r="CX1736" s="54"/>
      <c r="CY1736" s="54"/>
      <c r="CZ1736" s="54"/>
      <c r="DA1736" s="54"/>
      <c r="DB1736" s="54"/>
      <c r="DC1736" s="54"/>
      <c r="DD1736" s="54"/>
      <c r="DE1736" s="54"/>
      <c r="DF1736" s="54"/>
      <c r="DG1736" s="54"/>
      <c r="DH1736" s="54"/>
      <c r="DI1736" s="54"/>
      <c r="DJ1736" s="54"/>
      <c r="DK1736" s="54"/>
      <c r="DL1736" s="54"/>
      <c r="DM1736" s="54"/>
      <c r="DN1736" s="54"/>
      <c r="DO1736" s="54"/>
      <c r="DP1736" s="54"/>
      <c r="DQ1736" s="54"/>
      <c r="DR1736" s="54"/>
      <c r="DS1736" s="54"/>
      <c r="DT1736" s="54"/>
      <c r="DU1736" s="54"/>
      <c r="DV1736" s="54"/>
      <c r="DW1736" s="54"/>
      <c r="DX1736" s="54"/>
      <c r="DY1736" s="54"/>
      <c r="DZ1736" s="54"/>
      <c r="EA1736" s="54"/>
      <c r="EB1736" s="54"/>
      <c r="EC1736" s="54"/>
      <c r="ED1736" s="54"/>
      <c r="EE1736" s="54"/>
      <c r="EF1736" s="54"/>
      <c r="EG1736" s="54"/>
      <c r="EH1736" s="54"/>
      <c r="EI1736" s="54"/>
      <c r="EJ1736" s="54"/>
      <c r="EK1736" s="54"/>
      <c r="EL1736" s="54"/>
      <c r="EM1736" s="54"/>
      <c r="EN1736" s="54"/>
      <c r="EO1736" s="54"/>
      <c r="EP1736" s="54"/>
      <c r="EQ1736" s="54"/>
      <c r="ER1736" s="54"/>
      <c r="ES1736" s="54"/>
      <c r="ET1736" s="54"/>
      <c r="EU1736" s="54"/>
      <c r="EV1736" s="54"/>
      <c r="EW1736" s="54"/>
      <c r="EX1736" s="54"/>
      <c r="EY1736" s="54"/>
      <c r="EZ1736" s="54"/>
      <c r="FA1736" s="54"/>
      <c r="FB1736" s="54"/>
      <c r="FC1736" s="54"/>
      <c r="FD1736" s="54"/>
      <c r="FE1736" s="54"/>
      <c r="FF1736" s="54"/>
      <c r="FG1736" s="54"/>
      <c r="FH1736" s="54"/>
      <c r="FI1736" s="54"/>
      <c r="FJ1736" s="54"/>
      <c r="FK1736" s="54"/>
      <c r="FL1736" s="54"/>
      <c r="FM1736" s="54"/>
      <c r="FN1736" s="54"/>
      <c r="FO1736" s="54"/>
      <c r="FP1736" s="54"/>
      <c r="FQ1736" s="54"/>
      <c r="FR1736" s="54"/>
      <c r="FS1736" s="54"/>
      <c r="FT1736" s="54"/>
      <c r="FU1736" s="54"/>
      <c r="FV1736" s="54"/>
      <c r="FW1736" s="54"/>
      <c r="FX1736" s="54"/>
      <c r="FY1736" s="54"/>
      <c r="FZ1736" s="54"/>
      <c r="GA1736" s="54"/>
      <c r="GB1736" s="54"/>
      <c r="GC1736" s="54"/>
      <c r="GD1736" s="54"/>
      <c r="GE1736" s="54"/>
      <c r="GF1736" s="54"/>
      <c r="GG1736" s="54"/>
      <c r="GH1736" s="54"/>
      <c r="GI1736" s="54"/>
      <c r="GJ1736" s="54"/>
      <c r="GK1736" s="54"/>
      <c r="GL1736" s="54"/>
      <c r="GM1736" s="54"/>
      <c r="GN1736" s="54"/>
      <c r="GO1736" s="54"/>
      <c r="GP1736" s="54"/>
      <c r="GQ1736" s="54"/>
      <c r="GR1736" s="54"/>
      <c r="GS1736" s="54"/>
      <c r="GT1736" s="54"/>
      <c r="GU1736" s="54"/>
      <c r="GV1736" s="54"/>
      <c r="GW1736" s="54"/>
      <c r="GX1736" s="54"/>
      <c r="GY1736" s="54"/>
      <c r="GZ1736" s="54"/>
      <c r="HA1736" s="54"/>
      <c r="HB1736" s="54"/>
      <c r="HC1736" s="54"/>
      <c r="HD1736" s="54"/>
      <c r="HE1736" s="54"/>
      <c r="HF1736" s="54"/>
      <c r="HG1736" s="54"/>
      <c r="HH1736" s="54"/>
      <c r="HI1736" s="54"/>
      <c r="HJ1736" s="54"/>
      <c r="HK1736" s="54"/>
      <c r="HL1736" s="54"/>
      <c r="HM1736" s="54"/>
      <c r="HN1736" s="54"/>
      <c r="HO1736" s="54"/>
      <c r="HP1736" s="54"/>
      <c r="HQ1736" s="54"/>
      <c r="HR1736" s="54"/>
      <c r="HS1736" s="54"/>
      <c r="HT1736" s="54"/>
      <c r="HU1736" s="54"/>
      <c r="HV1736" s="54"/>
      <c r="HW1736" s="54"/>
      <c r="HX1736" s="54"/>
      <c r="HY1736" s="54"/>
      <c r="HZ1736" s="54"/>
      <c r="IA1736" s="54"/>
      <c r="IB1736" s="54"/>
      <c r="IC1736" s="54"/>
      <c r="ID1736" s="54"/>
      <c r="IE1736" s="54"/>
      <c r="IF1736" s="54"/>
      <c r="IG1736" s="54"/>
      <c r="IH1736" s="54"/>
      <c r="II1736" s="54"/>
      <c r="IJ1736" s="54"/>
      <c r="IK1736" s="54"/>
      <c r="IL1736" s="54"/>
      <c r="IM1736" s="54"/>
      <c r="IN1736" s="54"/>
      <c r="IO1736" s="54"/>
      <c r="IP1736" s="54"/>
      <c r="IQ1736" s="54"/>
      <c r="IR1736" s="54"/>
      <c r="IS1736" s="54"/>
      <c r="IT1736" s="54"/>
      <c r="IU1736" s="54"/>
      <c r="IV1736" s="54"/>
      <c r="IW1736" s="54"/>
      <c r="IX1736" s="54"/>
      <c r="IY1736" s="54"/>
      <c r="IZ1736" s="54"/>
      <c r="JA1736" s="16"/>
      <c r="JB1736" s="16"/>
      <c r="JC1736" s="16"/>
      <c r="JD1736" s="16"/>
    </row>
    <row r="1737" spans="1:264" s="6" customFormat="1" x14ac:dyDescent="0.25">
      <c r="A1737" s="55">
        <v>1733</v>
      </c>
      <c r="B1737" s="56">
        <f>ESTUDIANTES!B1737</f>
        <v>0</v>
      </c>
      <c r="C1737" s="56">
        <f>ESTUDIANTES!C1737</f>
        <v>0</v>
      </c>
      <c r="D1737" s="97">
        <f>ESTUDIANTES!D1737</f>
        <v>0</v>
      </c>
      <c r="E1737" s="97"/>
      <c r="F1737" s="97"/>
      <c r="G1737" s="97"/>
      <c r="H1737" s="57">
        <f>ESTUDIANTES!H1737</f>
        <v>0</v>
      </c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  <c r="S1737" s="54"/>
      <c r="T1737" s="54"/>
      <c r="U1737" s="54"/>
      <c r="V1737" s="54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  <c r="AL1737" s="54"/>
      <c r="AM1737" s="54"/>
      <c r="AN1737" s="54"/>
      <c r="AO1737" s="54"/>
      <c r="AP1737" s="54"/>
      <c r="AQ1737" s="54"/>
      <c r="AR1737" s="54"/>
      <c r="AS1737" s="54"/>
      <c r="AT1737" s="54"/>
      <c r="AU1737" s="54"/>
      <c r="AV1737" s="54"/>
      <c r="AW1737" s="54"/>
      <c r="AX1737" s="54"/>
      <c r="AY1737" s="54"/>
      <c r="AZ1737" s="54"/>
      <c r="BA1737" s="54"/>
      <c r="BB1737" s="54"/>
      <c r="BC1737" s="54"/>
      <c r="BD1737" s="54"/>
      <c r="BE1737" s="54"/>
      <c r="BF1737" s="54"/>
      <c r="BG1737" s="54"/>
      <c r="BH1737" s="54"/>
      <c r="BI1737" s="54"/>
      <c r="BJ1737" s="54"/>
      <c r="BK1737" s="54"/>
      <c r="BL1737" s="54"/>
      <c r="BM1737" s="54"/>
      <c r="BN1737" s="54"/>
      <c r="BO1737" s="54"/>
      <c r="BP1737" s="54"/>
      <c r="BQ1737" s="54"/>
      <c r="BR1737" s="54"/>
      <c r="BS1737" s="54"/>
      <c r="BT1737" s="54"/>
      <c r="BU1737" s="54"/>
      <c r="BV1737" s="54"/>
      <c r="BW1737" s="54"/>
      <c r="BX1737" s="54"/>
      <c r="BY1737" s="54"/>
      <c r="BZ1737" s="54"/>
      <c r="CA1737" s="54"/>
      <c r="CB1737" s="54"/>
      <c r="CC1737" s="54"/>
      <c r="CD1737" s="54"/>
      <c r="CE1737" s="54"/>
      <c r="CF1737" s="54"/>
      <c r="CG1737" s="54"/>
      <c r="CH1737" s="54"/>
      <c r="CI1737" s="54"/>
      <c r="CJ1737" s="54"/>
      <c r="CK1737" s="54"/>
      <c r="CL1737" s="54"/>
      <c r="CM1737" s="54"/>
      <c r="CN1737" s="54"/>
      <c r="CO1737" s="54"/>
      <c r="CP1737" s="54"/>
      <c r="CQ1737" s="54"/>
      <c r="CR1737" s="54"/>
      <c r="CS1737" s="54"/>
      <c r="CT1737" s="54"/>
      <c r="CU1737" s="54"/>
      <c r="CV1737" s="54"/>
      <c r="CW1737" s="54"/>
      <c r="CX1737" s="54"/>
      <c r="CY1737" s="54"/>
      <c r="CZ1737" s="54"/>
      <c r="DA1737" s="54"/>
      <c r="DB1737" s="54"/>
      <c r="DC1737" s="54"/>
      <c r="DD1737" s="54"/>
      <c r="DE1737" s="54"/>
      <c r="DF1737" s="54"/>
      <c r="DG1737" s="54"/>
      <c r="DH1737" s="54"/>
      <c r="DI1737" s="54"/>
      <c r="DJ1737" s="54"/>
      <c r="DK1737" s="54"/>
      <c r="DL1737" s="54"/>
      <c r="DM1737" s="54"/>
      <c r="DN1737" s="54"/>
      <c r="DO1737" s="54"/>
      <c r="DP1737" s="54"/>
      <c r="DQ1737" s="54"/>
      <c r="DR1737" s="54"/>
      <c r="DS1737" s="54"/>
      <c r="DT1737" s="54"/>
      <c r="DU1737" s="54"/>
      <c r="DV1737" s="54"/>
      <c r="DW1737" s="54"/>
      <c r="DX1737" s="54"/>
      <c r="DY1737" s="54"/>
      <c r="DZ1737" s="54"/>
      <c r="EA1737" s="54"/>
      <c r="EB1737" s="54"/>
      <c r="EC1737" s="54"/>
      <c r="ED1737" s="54"/>
      <c r="EE1737" s="54"/>
      <c r="EF1737" s="54"/>
      <c r="EG1737" s="54"/>
      <c r="EH1737" s="54"/>
      <c r="EI1737" s="54"/>
      <c r="EJ1737" s="54"/>
      <c r="EK1737" s="54"/>
      <c r="EL1737" s="54"/>
      <c r="EM1737" s="54"/>
      <c r="EN1737" s="54"/>
      <c r="EO1737" s="54"/>
      <c r="EP1737" s="54"/>
      <c r="EQ1737" s="54"/>
      <c r="ER1737" s="54"/>
      <c r="ES1737" s="54"/>
      <c r="ET1737" s="54"/>
      <c r="EU1737" s="54"/>
      <c r="EV1737" s="54"/>
      <c r="EW1737" s="54"/>
      <c r="EX1737" s="54"/>
      <c r="EY1737" s="54"/>
      <c r="EZ1737" s="54"/>
      <c r="FA1737" s="54"/>
      <c r="FB1737" s="54"/>
      <c r="FC1737" s="54"/>
      <c r="FD1737" s="54"/>
      <c r="FE1737" s="54"/>
      <c r="FF1737" s="54"/>
      <c r="FG1737" s="54"/>
      <c r="FH1737" s="54"/>
      <c r="FI1737" s="54"/>
      <c r="FJ1737" s="54"/>
      <c r="FK1737" s="54"/>
      <c r="FL1737" s="54"/>
      <c r="FM1737" s="54"/>
      <c r="FN1737" s="54"/>
      <c r="FO1737" s="54"/>
      <c r="FP1737" s="54"/>
      <c r="FQ1737" s="54"/>
      <c r="FR1737" s="54"/>
      <c r="FS1737" s="54"/>
      <c r="FT1737" s="54"/>
      <c r="FU1737" s="54"/>
      <c r="FV1737" s="54"/>
      <c r="FW1737" s="54"/>
      <c r="FX1737" s="54"/>
      <c r="FY1737" s="54"/>
      <c r="FZ1737" s="54"/>
      <c r="GA1737" s="54"/>
      <c r="GB1737" s="54"/>
      <c r="GC1737" s="54"/>
      <c r="GD1737" s="54"/>
      <c r="GE1737" s="54"/>
      <c r="GF1737" s="54"/>
      <c r="GG1737" s="54"/>
      <c r="GH1737" s="54"/>
      <c r="GI1737" s="54"/>
      <c r="GJ1737" s="54"/>
      <c r="GK1737" s="54"/>
      <c r="GL1737" s="54"/>
      <c r="GM1737" s="54"/>
      <c r="GN1737" s="54"/>
      <c r="GO1737" s="54"/>
      <c r="GP1737" s="54"/>
      <c r="GQ1737" s="54"/>
      <c r="GR1737" s="54"/>
      <c r="GS1737" s="54"/>
      <c r="GT1737" s="54"/>
      <c r="GU1737" s="54"/>
      <c r="GV1737" s="54"/>
      <c r="GW1737" s="54"/>
      <c r="GX1737" s="54"/>
      <c r="GY1737" s="54"/>
      <c r="GZ1737" s="54"/>
      <c r="HA1737" s="54"/>
      <c r="HB1737" s="54"/>
      <c r="HC1737" s="54"/>
      <c r="HD1737" s="54"/>
      <c r="HE1737" s="54"/>
      <c r="HF1737" s="54"/>
      <c r="HG1737" s="54"/>
      <c r="HH1737" s="54"/>
      <c r="HI1737" s="54"/>
      <c r="HJ1737" s="54"/>
      <c r="HK1737" s="54"/>
      <c r="HL1737" s="54"/>
      <c r="HM1737" s="54"/>
      <c r="HN1737" s="54"/>
      <c r="HO1737" s="54"/>
      <c r="HP1737" s="54"/>
      <c r="HQ1737" s="54"/>
      <c r="HR1737" s="54"/>
      <c r="HS1737" s="54"/>
      <c r="HT1737" s="54"/>
      <c r="HU1737" s="54"/>
      <c r="HV1737" s="54"/>
      <c r="HW1737" s="54"/>
      <c r="HX1737" s="54"/>
      <c r="HY1737" s="54"/>
      <c r="HZ1737" s="54"/>
      <c r="IA1737" s="54"/>
      <c r="IB1737" s="54"/>
      <c r="IC1737" s="54"/>
      <c r="ID1737" s="54"/>
      <c r="IE1737" s="54"/>
      <c r="IF1737" s="54"/>
      <c r="IG1737" s="54"/>
      <c r="IH1737" s="54"/>
      <c r="II1737" s="54"/>
      <c r="IJ1737" s="54"/>
      <c r="IK1737" s="54"/>
      <c r="IL1737" s="54"/>
      <c r="IM1737" s="54"/>
      <c r="IN1737" s="54"/>
      <c r="IO1737" s="54"/>
      <c r="IP1737" s="54"/>
      <c r="IQ1737" s="54"/>
      <c r="IR1737" s="54"/>
      <c r="IS1737" s="54"/>
      <c r="IT1737" s="54"/>
      <c r="IU1737" s="54"/>
      <c r="IV1737" s="54"/>
      <c r="IW1737" s="54"/>
      <c r="IX1737" s="54"/>
      <c r="IY1737" s="54"/>
      <c r="IZ1737" s="54"/>
      <c r="JA1737" s="16"/>
      <c r="JB1737" s="16"/>
      <c r="JC1737" s="16"/>
      <c r="JD1737" s="16"/>
    </row>
    <row r="1738" spans="1:264" s="6" customFormat="1" x14ac:dyDescent="0.25">
      <c r="A1738" s="55">
        <v>1734</v>
      </c>
      <c r="B1738" s="56">
        <f>ESTUDIANTES!B1738</f>
        <v>0</v>
      </c>
      <c r="C1738" s="56">
        <f>ESTUDIANTES!C1738</f>
        <v>0</v>
      </c>
      <c r="D1738" s="97">
        <f>ESTUDIANTES!D1738</f>
        <v>0</v>
      </c>
      <c r="E1738" s="97"/>
      <c r="F1738" s="97"/>
      <c r="G1738" s="97"/>
      <c r="H1738" s="57">
        <f>ESTUDIANTES!H1738</f>
        <v>0</v>
      </c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  <c r="T1738" s="54"/>
      <c r="U1738" s="54"/>
      <c r="V1738" s="54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  <c r="AL1738" s="54"/>
      <c r="AM1738" s="54"/>
      <c r="AN1738" s="54"/>
      <c r="AO1738" s="54"/>
      <c r="AP1738" s="54"/>
      <c r="AQ1738" s="54"/>
      <c r="AR1738" s="54"/>
      <c r="AS1738" s="54"/>
      <c r="AT1738" s="54"/>
      <c r="AU1738" s="54"/>
      <c r="AV1738" s="54"/>
      <c r="AW1738" s="54"/>
      <c r="AX1738" s="54"/>
      <c r="AY1738" s="54"/>
      <c r="AZ1738" s="54"/>
      <c r="BA1738" s="54"/>
      <c r="BB1738" s="54"/>
      <c r="BC1738" s="54"/>
      <c r="BD1738" s="54"/>
      <c r="BE1738" s="54"/>
      <c r="BF1738" s="54"/>
      <c r="BG1738" s="54"/>
      <c r="BH1738" s="54"/>
      <c r="BI1738" s="54"/>
      <c r="BJ1738" s="54"/>
      <c r="BK1738" s="54"/>
      <c r="BL1738" s="54"/>
      <c r="BM1738" s="54"/>
      <c r="BN1738" s="54"/>
      <c r="BO1738" s="54"/>
      <c r="BP1738" s="54"/>
      <c r="BQ1738" s="54"/>
      <c r="BR1738" s="54"/>
      <c r="BS1738" s="54"/>
      <c r="BT1738" s="54"/>
      <c r="BU1738" s="54"/>
      <c r="BV1738" s="54"/>
      <c r="BW1738" s="54"/>
      <c r="BX1738" s="54"/>
      <c r="BY1738" s="54"/>
      <c r="BZ1738" s="54"/>
      <c r="CA1738" s="54"/>
      <c r="CB1738" s="54"/>
      <c r="CC1738" s="54"/>
      <c r="CD1738" s="54"/>
      <c r="CE1738" s="54"/>
      <c r="CF1738" s="54"/>
      <c r="CG1738" s="54"/>
      <c r="CH1738" s="54"/>
      <c r="CI1738" s="54"/>
      <c r="CJ1738" s="54"/>
      <c r="CK1738" s="54"/>
      <c r="CL1738" s="54"/>
      <c r="CM1738" s="54"/>
      <c r="CN1738" s="54"/>
      <c r="CO1738" s="54"/>
      <c r="CP1738" s="54"/>
      <c r="CQ1738" s="54"/>
      <c r="CR1738" s="54"/>
      <c r="CS1738" s="54"/>
      <c r="CT1738" s="54"/>
      <c r="CU1738" s="54"/>
      <c r="CV1738" s="54"/>
      <c r="CW1738" s="54"/>
      <c r="CX1738" s="54"/>
      <c r="CY1738" s="54"/>
      <c r="CZ1738" s="54"/>
      <c r="DA1738" s="54"/>
      <c r="DB1738" s="54"/>
      <c r="DC1738" s="54"/>
      <c r="DD1738" s="54"/>
      <c r="DE1738" s="54"/>
      <c r="DF1738" s="54"/>
      <c r="DG1738" s="54"/>
      <c r="DH1738" s="54"/>
      <c r="DI1738" s="54"/>
      <c r="DJ1738" s="54"/>
      <c r="DK1738" s="54"/>
      <c r="DL1738" s="54"/>
      <c r="DM1738" s="54"/>
      <c r="DN1738" s="54"/>
      <c r="DO1738" s="54"/>
      <c r="DP1738" s="54"/>
      <c r="DQ1738" s="54"/>
      <c r="DR1738" s="54"/>
      <c r="DS1738" s="54"/>
      <c r="DT1738" s="54"/>
      <c r="DU1738" s="54"/>
      <c r="DV1738" s="54"/>
      <c r="DW1738" s="54"/>
      <c r="DX1738" s="54"/>
      <c r="DY1738" s="54"/>
      <c r="DZ1738" s="54"/>
      <c r="EA1738" s="54"/>
      <c r="EB1738" s="54"/>
      <c r="EC1738" s="54"/>
      <c r="ED1738" s="54"/>
      <c r="EE1738" s="54"/>
      <c r="EF1738" s="54"/>
      <c r="EG1738" s="54"/>
      <c r="EH1738" s="54"/>
      <c r="EI1738" s="54"/>
      <c r="EJ1738" s="54"/>
      <c r="EK1738" s="54"/>
      <c r="EL1738" s="54"/>
      <c r="EM1738" s="54"/>
      <c r="EN1738" s="54"/>
      <c r="EO1738" s="54"/>
      <c r="EP1738" s="54"/>
      <c r="EQ1738" s="54"/>
      <c r="ER1738" s="54"/>
      <c r="ES1738" s="54"/>
      <c r="ET1738" s="54"/>
      <c r="EU1738" s="54"/>
      <c r="EV1738" s="54"/>
      <c r="EW1738" s="54"/>
      <c r="EX1738" s="54"/>
      <c r="EY1738" s="54"/>
      <c r="EZ1738" s="54"/>
      <c r="FA1738" s="54"/>
      <c r="FB1738" s="54"/>
      <c r="FC1738" s="54"/>
      <c r="FD1738" s="54"/>
      <c r="FE1738" s="54"/>
      <c r="FF1738" s="54"/>
      <c r="FG1738" s="54"/>
      <c r="FH1738" s="54"/>
      <c r="FI1738" s="54"/>
      <c r="FJ1738" s="54"/>
      <c r="FK1738" s="54"/>
      <c r="FL1738" s="54"/>
      <c r="FM1738" s="54"/>
      <c r="FN1738" s="54"/>
      <c r="FO1738" s="54"/>
      <c r="FP1738" s="54"/>
      <c r="FQ1738" s="54"/>
      <c r="FR1738" s="54"/>
      <c r="FS1738" s="54"/>
      <c r="FT1738" s="54"/>
      <c r="FU1738" s="54"/>
      <c r="FV1738" s="54"/>
      <c r="FW1738" s="54"/>
      <c r="FX1738" s="54"/>
      <c r="FY1738" s="54"/>
      <c r="FZ1738" s="54"/>
      <c r="GA1738" s="54"/>
      <c r="GB1738" s="54"/>
      <c r="GC1738" s="54"/>
      <c r="GD1738" s="54"/>
      <c r="GE1738" s="54"/>
      <c r="GF1738" s="54"/>
      <c r="GG1738" s="54"/>
      <c r="GH1738" s="54"/>
      <c r="GI1738" s="54"/>
      <c r="GJ1738" s="54"/>
      <c r="GK1738" s="54"/>
      <c r="GL1738" s="54"/>
      <c r="GM1738" s="54"/>
      <c r="GN1738" s="54"/>
      <c r="GO1738" s="54"/>
      <c r="GP1738" s="54"/>
      <c r="GQ1738" s="54"/>
      <c r="GR1738" s="54"/>
      <c r="GS1738" s="54"/>
      <c r="GT1738" s="54"/>
      <c r="GU1738" s="54"/>
      <c r="GV1738" s="54"/>
      <c r="GW1738" s="54"/>
      <c r="GX1738" s="54"/>
      <c r="GY1738" s="54"/>
      <c r="GZ1738" s="54"/>
      <c r="HA1738" s="54"/>
      <c r="HB1738" s="54"/>
      <c r="HC1738" s="54"/>
      <c r="HD1738" s="54"/>
      <c r="HE1738" s="54"/>
      <c r="HF1738" s="54"/>
      <c r="HG1738" s="54"/>
      <c r="HH1738" s="54"/>
      <c r="HI1738" s="54"/>
      <c r="HJ1738" s="54"/>
      <c r="HK1738" s="54"/>
      <c r="HL1738" s="54"/>
      <c r="HM1738" s="54"/>
      <c r="HN1738" s="54"/>
      <c r="HO1738" s="54"/>
      <c r="HP1738" s="54"/>
      <c r="HQ1738" s="54"/>
      <c r="HR1738" s="54"/>
      <c r="HS1738" s="54"/>
      <c r="HT1738" s="54"/>
      <c r="HU1738" s="54"/>
      <c r="HV1738" s="54"/>
      <c r="HW1738" s="54"/>
      <c r="HX1738" s="54"/>
      <c r="HY1738" s="54"/>
      <c r="HZ1738" s="54"/>
      <c r="IA1738" s="54"/>
      <c r="IB1738" s="54"/>
      <c r="IC1738" s="54"/>
      <c r="ID1738" s="54"/>
      <c r="IE1738" s="54"/>
      <c r="IF1738" s="54"/>
      <c r="IG1738" s="54"/>
      <c r="IH1738" s="54"/>
      <c r="II1738" s="54"/>
      <c r="IJ1738" s="54"/>
      <c r="IK1738" s="54"/>
      <c r="IL1738" s="54"/>
      <c r="IM1738" s="54"/>
      <c r="IN1738" s="54"/>
      <c r="IO1738" s="54"/>
      <c r="IP1738" s="54"/>
      <c r="IQ1738" s="54"/>
      <c r="IR1738" s="54"/>
      <c r="IS1738" s="54"/>
      <c r="IT1738" s="54"/>
      <c r="IU1738" s="54"/>
      <c r="IV1738" s="54"/>
      <c r="IW1738" s="54"/>
      <c r="IX1738" s="54"/>
      <c r="IY1738" s="54"/>
      <c r="IZ1738" s="54"/>
      <c r="JA1738" s="16"/>
      <c r="JB1738" s="16"/>
      <c r="JC1738" s="16"/>
      <c r="JD1738" s="16"/>
    </row>
    <row r="1739" spans="1:264" s="6" customFormat="1" x14ac:dyDescent="0.25">
      <c r="A1739" s="55">
        <v>1735</v>
      </c>
      <c r="B1739" s="56">
        <f>ESTUDIANTES!B1739</f>
        <v>0</v>
      </c>
      <c r="C1739" s="56">
        <f>ESTUDIANTES!C1739</f>
        <v>0</v>
      </c>
      <c r="D1739" s="97">
        <f>ESTUDIANTES!D1739</f>
        <v>0</v>
      </c>
      <c r="E1739" s="97"/>
      <c r="F1739" s="97"/>
      <c r="G1739" s="97"/>
      <c r="H1739" s="57">
        <f>ESTUDIANTES!H1739</f>
        <v>0</v>
      </c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  <c r="T1739" s="54"/>
      <c r="U1739" s="54"/>
      <c r="V1739" s="54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  <c r="AL1739" s="54"/>
      <c r="AM1739" s="54"/>
      <c r="AN1739" s="54"/>
      <c r="AO1739" s="54"/>
      <c r="AP1739" s="54"/>
      <c r="AQ1739" s="54"/>
      <c r="AR1739" s="54"/>
      <c r="AS1739" s="54"/>
      <c r="AT1739" s="54"/>
      <c r="AU1739" s="54"/>
      <c r="AV1739" s="54"/>
      <c r="AW1739" s="54"/>
      <c r="AX1739" s="54"/>
      <c r="AY1739" s="54"/>
      <c r="AZ1739" s="54"/>
      <c r="BA1739" s="54"/>
      <c r="BB1739" s="54"/>
      <c r="BC1739" s="54"/>
      <c r="BD1739" s="54"/>
      <c r="BE1739" s="54"/>
      <c r="BF1739" s="54"/>
      <c r="BG1739" s="54"/>
      <c r="BH1739" s="54"/>
      <c r="BI1739" s="54"/>
      <c r="BJ1739" s="54"/>
      <c r="BK1739" s="54"/>
      <c r="BL1739" s="54"/>
      <c r="BM1739" s="54"/>
      <c r="BN1739" s="54"/>
      <c r="BO1739" s="54"/>
      <c r="BP1739" s="54"/>
      <c r="BQ1739" s="54"/>
      <c r="BR1739" s="54"/>
      <c r="BS1739" s="54"/>
      <c r="BT1739" s="54"/>
      <c r="BU1739" s="54"/>
      <c r="BV1739" s="54"/>
      <c r="BW1739" s="54"/>
      <c r="BX1739" s="54"/>
      <c r="BY1739" s="54"/>
      <c r="BZ1739" s="54"/>
      <c r="CA1739" s="54"/>
      <c r="CB1739" s="54"/>
      <c r="CC1739" s="54"/>
      <c r="CD1739" s="54"/>
      <c r="CE1739" s="54"/>
      <c r="CF1739" s="54"/>
      <c r="CG1739" s="54"/>
      <c r="CH1739" s="54"/>
      <c r="CI1739" s="54"/>
      <c r="CJ1739" s="54"/>
      <c r="CK1739" s="54"/>
      <c r="CL1739" s="54"/>
      <c r="CM1739" s="54"/>
      <c r="CN1739" s="54"/>
      <c r="CO1739" s="54"/>
      <c r="CP1739" s="54"/>
      <c r="CQ1739" s="54"/>
      <c r="CR1739" s="54"/>
      <c r="CS1739" s="54"/>
      <c r="CT1739" s="54"/>
      <c r="CU1739" s="54"/>
      <c r="CV1739" s="54"/>
      <c r="CW1739" s="54"/>
      <c r="CX1739" s="54"/>
      <c r="CY1739" s="54"/>
      <c r="CZ1739" s="54"/>
      <c r="DA1739" s="54"/>
      <c r="DB1739" s="54"/>
      <c r="DC1739" s="54"/>
      <c r="DD1739" s="54"/>
      <c r="DE1739" s="54"/>
      <c r="DF1739" s="54"/>
      <c r="DG1739" s="54"/>
      <c r="DH1739" s="54"/>
      <c r="DI1739" s="54"/>
      <c r="DJ1739" s="54"/>
      <c r="DK1739" s="54"/>
      <c r="DL1739" s="54"/>
      <c r="DM1739" s="54"/>
      <c r="DN1739" s="54"/>
      <c r="DO1739" s="54"/>
      <c r="DP1739" s="54"/>
      <c r="DQ1739" s="54"/>
      <c r="DR1739" s="54"/>
      <c r="DS1739" s="54"/>
      <c r="DT1739" s="54"/>
      <c r="DU1739" s="54"/>
      <c r="DV1739" s="54"/>
      <c r="DW1739" s="54"/>
      <c r="DX1739" s="54"/>
      <c r="DY1739" s="54"/>
      <c r="DZ1739" s="54"/>
      <c r="EA1739" s="54"/>
      <c r="EB1739" s="54"/>
      <c r="EC1739" s="54"/>
      <c r="ED1739" s="54"/>
      <c r="EE1739" s="54"/>
      <c r="EF1739" s="54"/>
      <c r="EG1739" s="54"/>
      <c r="EH1739" s="54"/>
      <c r="EI1739" s="54"/>
      <c r="EJ1739" s="54"/>
      <c r="EK1739" s="54"/>
      <c r="EL1739" s="54"/>
      <c r="EM1739" s="54"/>
      <c r="EN1739" s="54"/>
      <c r="EO1739" s="54"/>
      <c r="EP1739" s="54"/>
      <c r="EQ1739" s="54"/>
      <c r="ER1739" s="54"/>
      <c r="ES1739" s="54"/>
      <c r="ET1739" s="54"/>
      <c r="EU1739" s="54"/>
      <c r="EV1739" s="54"/>
      <c r="EW1739" s="54"/>
      <c r="EX1739" s="54"/>
      <c r="EY1739" s="54"/>
      <c r="EZ1739" s="54"/>
      <c r="FA1739" s="54"/>
      <c r="FB1739" s="54"/>
      <c r="FC1739" s="54"/>
      <c r="FD1739" s="54"/>
      <c r="FE1739" s="54"/>
      <c r="FF1739" s="54"/>
      <c r="FG1739" s="54"/>
      <c r="FH1739" s="54"/>
      <c r="FI1739" s="54"/>
      <c r="FJ1739" s="54"/>
      <c r="FK1739" s="54"/>
      <c r="FL1739" s="54"/>
      <c r="FM1739" s="54"/>
      <c r="FN1739" s="54"/>
      <c r="FO1739" s="54"/>
      <c r="FP1739" s="54"/>
      <c r="FQ1739" s="54"/>
      <c r="FR1739" s="54"/>
      <c r="FS1739" s="54"/>
      <c r="FT1739" s="54"/>
      <c r="FU1739" s="54"/>
      <c r="FV1739" s="54"/>
      <c r="FW1739" s="54"/>
      <c r="FX1739" s="54"/>
      <c r="FY1739" s="54"/>
      <c r="FZ1739" s="54"/>
      <c r="GA1739" s="54"/>
      <c r="GB1739" s="54"/>
      <c r="GC1739" s="54"/>
      <c r="GD1739" s="54"/>
      <c r="GE1739" s="54"/>
      <c r="GF1739" s="54"/>
      <c r="GG1739" s="54"/>
      <c r="GH1739" s="54"/>
      <c r="GI1739" s="54"/>
      <c r="GJ1739" s="54"/>
      <c r="GK1739" s="54"/>
      <c r="GL1739" s="54"/>
      <c r="GM1739" s="54"/>
      <c r="GN1739" s="54"/>
      <c r="GO1739" s="54"/>
      <c r="GP1739" s="54"/>
      <c r="GQ1739" s="54"/>
      <c r="GR1739" s="54"/>
      <c r="GS1739" s="54"/>
      <c r="GT1739" s="54"/>
      <c r="GU1739" s="54"/>
      <c r="GV1739" s="54"/>
      <c r="GW1739" s="54"/>
      <c r="GX1739" s="54"/>
      <c r="GY1739" s="54"/>
      <c r="GZ1739" s="54"/>
      <c r="HA1739" s="54"/>
      <c r="HB1739" s="54"/>
      <c r="HC1739" s="54"/>
      <c r="HD1739" s="54"/>
      <c r="HE1739" s="54"/>
      <c r="HF1739" s="54"/>
      <c r="HG1739" s="54"/>
      <c r="HH1739" s="54"/>
      <c r="HI1739" s="54"/>
      <c r="HJ1739" s="54"/>
      <c r="HK1739" s="54"/>
      <c r="HL1739" s="54"/>
      <c r="HM1739" s="54"/>
      <c r="HN1739" s="54"/>
      <c r="HO1739" s="54"/>
      <c r="HP1739" s="54"/>
      <c r="HQ1739" s="54"/>
      <c r="HR1739" s="54"/>
      <c r="HS1739" s="54"/>
      <c r="HT1739" s="54"/>
      <c r="HU1739" s="54"/>
      <c r="HV1739" s="54"/>
      <c r="HW1739" s="54"/>
      <c r="HX1739" s="54"/>
      <c r="HY1739" s="54"/>
      <c r="HZ1739" s="54"/>
      <c r="IA1739" s="54"/>
      <c r="IB1739" s="54"/>
      <c r="IC1739" s="54"/>
      <c r="ID1739" s="54"/>
      <c r="IE1739" s="54"/>
      <c r="IF1739" s="54"/>
      <c r="IG1739" s="54"/>
      <c r="IH1739" s="54"/>
      <c r="II1739" s="54"/>
      <c r="IJ1739" s="54"/>
      <c r="IK1739" s="54"/>
      <c r="IL1739" s="54"/>
      <c r="IM1739" s="54"/>
      <c r="IN1739" s="54"/>
      <c r="IO1739" s="54"/>
      <c r="IP1739" s="54"/>
      <c r="IQ1739" s="54"/>
      <c r="IR1739" s="54"/>
      <c r="IS1739" s="54"/>
      <c r="IT1739" s="54"/>
      <c r="IU1739" s="54"/>
      <c r="IV1739" s="54"/>
      <c r="IW1739" s="54"/>
      <c r="IX1739" s="54"/>
      <c r="IY1739" s="54"/>
      <c r="IZ1739" s="54"/>
      <c r="JA1739" s="16"/>
      <c r="JB1739" s="16"/>
      <c r="JC1739" s="16"/>
      <c r="JD1739" s="16"/>
    </row>
    <row r="1740" spans="1:264" s="6" customFormat="1" x14ac:dyDescent="0.25">
      <c r="A1740" s="55">
        <v>1736</v>
      </c>
      <c r="B1740" s="56">
        <f>ESTUDIANTES!B1740</f>
        <v>0</v>
      </c>
      <c r="C1740" s="56">
        <f>ESTUDIANTES!C1740</f>
        <v>0</v>
      </c>
      <c r="D1740" s="97">
        <f>ESTUDIANTES!D1740</f>
        <v>0</v>
      </c>
      <c r="E1740" s="97"/>
      <c r="F1740" s="97"/>
      <c r="G1740" s="97"/>
      <c r="H1740" s="57">
        <f>ESTUDIANTES!H1740</f>
        <v>0</v>
      </c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  <c r="T1740" s="54"/>
      <c r="U1740" s="54"/>
      <c r="V1740" s="54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  <c r="AL1740" s="54"/>
      <c r="AM1740" s="54"/>
      <c r="AN1740" s="54"/>
      <c r="AO1740" s="54"/>
      <c r="AP1740" s="54"/>
      <c r="AQ1740" s="54"/>
      <c r="AR1740" s="54"/>
      <c r="AS1740" s="54"/>
      <c r="AT1740" s="54"/>
      <c r="AU1740" s="54"/>
      <c r="AV1740" s="54"/>
      <c r="AW1740" s="54"/>
      <c r="AX1740" s="54"/>
      <c r="AY1740" s="54"/>
      <c r="AZ1740" s="54"/>
      <c r="BA1740" s="54"/>
      <c r="BB1740" s="54"/>
      <c r="BC1740" s="54"/>
      <c r="BD1740" s="54"/>
      <c r="BE1740" s="54"/>
      <c r="BF1740" s="54"/>
      <c r="BG1740" s="54"/>
      <c r="BH1740" s="54"/>
      <c r="BI1740" s="54"/>
      <c r="BJ1740" s="54"/>
      <c r="BK1740" s="54"/>
      <c r="BL1740" s="54"/>
      <c r="BM1740" s="54"/>
      <c r="BN1740" s="54"/>
      <c r="BO1740" s="54"/>
      <c r="BP1740" s="54"/>
      <c r="BQ1740" s="54"/>
      <c r="BR1740" s="54"/>
      <c r="BS1740" s="54"/>
      <c r="BT1740" s="54"/>
      <c r="BU1740" s="54"/>
      <c r="BV1740" s="54"/>
      <c r="BW1740" s="54"/>
      <c r="BX1740" s="54"/>
      <c r="BY1740" s="54"/>
      <c r="BZ1740" s="54"/>
      <c r="CA1740" s="54"/>
      <c r="CB1740" s="54"/>
      <c r="CC1740" s="54"/>
      <c r="CD1740" s="54"/>
      <c r="CE1740" s="54"/>
      <c r="CF1740" s="54"/>
      <c r="CG1740" s="54"/>
      <c r="CH1740" s="54"/>
      <c r="CI1740" s="54"/>
      <c r="CJ1740" s="54"/>
      <c r="CK1740" s="54"/>
      <c r="CL1740" s="54"/>
      <c r="CM1740" s="54"/>
      <c r="CN1740" s="54"/>
      <c r="CO1740" s="54"/>
      <c r="CP1740" s="54"/>
      <c r="CQ1740" s="54"/>
      <c r="CR1740" s="54"/>
      <c r="CS1740" s="54"/>
      <c r="CT1740" s="54"/>
      <c r="CU1740" s="54"/>
      <c r="CV1740" s="54"/>
      <c r="CW1740" s="54"/>
      <c r="CX1740" s="54"/>
      <c r="CY1740" s="54"/>
      <c r="CZ1740" s="54"/>
      <c r="DA1740" s="54"/>
      <c r="DB1740" s="54"/>
      <c r="DC1740" s="54"/>
      <c r="DD1740" s="54"/>
      <c r="DE1740" s="54"/>
      <c r="DF1740" s="54"/>
      <c r="DG1740" s="54"/>
      <c r="DH1740" s="54"/>
      <c r="DI1740" s="54"/>
      <c r="DJ1740" s="54"/>
      <c r="DK1740" s="54"/>
      <c r="DL1740" s="54"/>
      <c r="DM1740" s="54"/>
      <c r="DN1740" s="54"/>
      <c r="DO1740" s="54"/>
      <c r="DP1740" s="54"/>
      <c r="DQ1740" s="54"/>
      <c r="DR1740" s="54"/>
      <c r="DS1740" s="54"/>
      <c r="DT1740" s="54"/>
      <c r="DU1740" s="54"/>
      <c r="DV1740" s="54"/>
      <c r="DW1740" s="54"/>
      <c r="DX1740" s="54"/>
      <c r="DY1740" s="54"/>
      <c r="DZ1740" s="54"/>
      <c r="EA1740" s="54"/>
      <c r="EB1740" s="54"/>
      <c r="EC1740" s="54"/>
      <c r="ED1740" s="54"/>
      <c r="EE1740" s="54"/>
      <c r="EF1740" s="54"/>
      <c r="EG1740" s="54"/>
      <c r="EH1740" s="54"/>
      <c r="EI1740" s="54"/>
      <c r="EJ1740" s="54"/>
      <c r="EK1740" s="54"/>
      <c r="EL1740" s="54"/>
      <c r="EM1740" s="54"/>
      <c r="EN1740" s="54"/>
      <c r="EO1740" s="54"/>
      <c r="EP1740" s="54"/>
      <c r="EQ1740" s="54"/>
      <c r="ER1740" s="54"/>
      <c r="ES1740" s="54"/>
      <c r="ET1740" s="54"/>
      <c r="EU1740" s="54"/>
      <c r="EV1740" s="54"/>
      <c r="EW1740" s="54"/>
      <c r="EX1740" s="54"/>
      <c r="EY1740" s="54"/>
      <c r="EZ1740" s="54"/>
      <c r="FA1740" s="54"/>
      <c r="FB1740" s="54"/>
      <c r="FC1740" s="54"/>
      <c r="FD1740" s="54"/>
      <c r="FE1740" s="54"/>
      <c r="FF1740" s="54"/>
      <c r="FG1740" s="54"/>
      <c r="FH1740" s="54"/>
      <c r="FI1740" s="54"/>
      <c r="FJ1740" s="54"/>
      <c r="FK1740" s="54"/>
      <c r="FL1740" s="54"/>
      <c r="FM1740" s="54"/>
      <c r="FN1740" s="54"/>
      <c r="FO1740" s="54"/>
      <c r="FP1740" s="54"/>
      <c r="FQ1740" s="54"/>
      <c r="FR1740" s="54"/>
      <c r="FS1740" s="54"/>
      <c r="FT1740" s="54"/>
      <c r="FU1740" s="54"/>
      <c r="FV1740" s="54"/>
      <c r="FW1740" s="54"/>
      <c r="FX1740" s="54"/>
      <c r="FY1740" s="54"/>
      <c r="FZ1740" s="54"/>
      <c r="GA1740" s="54"/>
      <c r="GB1740" s="54"/>
      <c r="GC1740" s="54"/>
      <c r="GD1740" s="54"/>
      <c r="GE1740" s="54"/>
      <c r="GF1740" s="54"/>
      <c r="GG1740" s="54"/>
      <c r="GH1740" s="54"/>
      <c r="GI1740" s="54"/>
      <c r="GJ1740" s="54"/>
      <c r="GK1740" s="54"/>
      <c r="GL1740" s="54"/>
      <c r="GM1740" s="54"/>
      <c r="GN1740" s="54"/>
      <c r="GO1740" s="54"/>
      <c r="GP1740" s="54"/>
      <c r="GQ1740" s="54"/>
      <c r="GR1740" s="54"/>
      <c r="GS1740" s="54"/>
      <c r="GT1740" s="54"/>
      <c r="GU1740" s="54"/>
      <c r="GV1740" s="54"/>
      <c r="GW1740" s="54"/>
      <c r="GX1740" s="54"/>
      <c r="GY1740" s="54"/>
      <c r="GZ1740" s="54"/>
      <c r="HA1740" s="54"/>
      <c r="HB1740" s="54"/>
      <c r="HC1740" s="54"/>
      <c r="HD1740" s="54"/>
      <c r="HE1740" s="54"/>
      <c r="HF1740" s="54"/>
      <c r="HG1740" s="54"/>
      <c r="HH1740" s="54"/>
      <c r="HI1740" s="54"/>
      <c r="HJ1740" s="54"/>
      <c r="HK1740" s="54"/>
      <c r="HL1740" s="54"/>
      <c r="HM1740" s="54"/>
      <c r="HN1740" s="54"/>
      <c r="HO1740" s="54"/>
      <c r="HP1740" s="54"/>
      <c r="HQ1740" s="54"/>
      <c r="HR1740" s="54"/>
      <c r="HS1740" s="54"/>
      <c r="HT1740" s="54"/>
      <c r="HU1740" s="54"/>
      <c r="HV1740" s="54"/>
      <c r="HW1740" s="54"/>
      <c r="HX1740" s="54"/>
      <c r="HY1740" s="54"/>
      <c r="HZ1740" s="54"/>
      <c r="IA1740" s="54"/>
      <c r="IB1740" s="54"/>
      <c r="IC1740" s="54"/>
      <c r="ID1740" s="54"/>
      <c r="IE1740" s="54"/>
      <c r="IF1740" s="54"/>
      <c r="IG1740" s="54"/>
      <c r="IH1740" s="54"/>
      <c r="II1740" s="54"/>
      <c r="IJ1740" s="54"/>
      <c r="IK1740" s="54"/>
      <c r="IL1740" s="54"/>
      <c r="IM1740" s="54"/>
      <c r="IN1740" s="54"/>
      <c r="IO1740" s="54"/>
      <c r="IP1740" s="54"/>
      <c r="IQ1740" s="54"/>
      <c r="IR1740" s="54"/>
      <c r="IS1740" s="54"/>
      <c r="IT1740" s="54"/>
      <c r="IU1740" s="54"/>
      <c r="IV1740" s="54"/>
      <c r="IW1740" s="54"/>
      <c r="IX1740" s="54"/>
      <c r="IY1740" s="54"/>
      <c r="IZ1740" s="54"/>
      <c r="JA1740" s="16"/>
      <c r="JB1740" s="16"/>
      <c r="JC1740" s="16"/>
      <c r="JD1740" s="16"/>
    </row>
    <row r="1741" spans="1:264" s="6" customFormat="1" x14ac:dyDescent="0.25">
      <c r="A1741" s="55">
        <v>1737</v>
      </c>
      <c r="B1741" s="56">
        <f>ESTUDIANTES!B1741</f>
        <v>0</v>
      </c>
      <c r="C1741" s="56">
        <f>ESTUDIANTES!C1741</f>
        <v>0</v>
      </c>
      <c r="D1741" s="97">
        <f>ESTUDIANTES!D1741</f>
        <v>0</v>
      </c>
      <c r="E1741" s="97"/>
      <c r="F1741" s="97"/>
      <c r="G1741" s="97"/>
      <c r="H1741" s="57">
        <f>ESTUDIANTES!H1741</f>
        <v>0</v>
      </c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  <c r="T1741" s="54"/>
      <c r="U1741" s="54"/>
      <c r="V1741" s="54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  <c r="AL1741" s="54"/>
      <c r="AM1741" s="54"/>
      <c r="AN1741" s="54"/>
      <c r="AO1741" s="54"/>
      <c r="AP1741" s="54"/>
      <c r="AQ1741" s="54"/>
      <c r="AR1741" s="54"/>
      <c r="AS1741" s="54"/>
      <c r="AT1741" s="54"/>
      <c r="AU1741" s="54"/>
      <c r="AV1741" s="54"/>
      <c r="AW1741" s="54"/>
      <c r="AX1741" s="54"/>
      <c r="AY1741" s="54"/>
      <c r="AZ1741" s="54"/>
      <c r="BA1741" s="54"/>
      <c r="BB1741" s="54"/>
      <c r="BC1741" s="54"/>
      <c r="BD1741" s="54"/>
      <c r="BE1741" s="54"/>
      <c r="BF1741" s="54"/>
      <c r="BG1741" s="54"/>
      <c r="BH1741" s="54"/>
      <c r="BI1741" s="54"/>
      <c r="BJ1741" s="54"/>
      <c r="BK1741" s="54"/>
      <c r="BL1741" s="54"/>
      <c r="BM1741" s="54"/>
      <c r="BN1741" s="54"/>
      <c r="BO1741" s="54"/>
      <c r="BP1741" s="54"/>
      <c r="BQ1741" s="54"/>
      <c r="BR1741" s="54"/>
      <c r="BS1741" s="54"/>
      <c r="BT1741" s="54"/>
      <c r="BU1741" s="54"/>
      <c r="BV1741" s="54"/>
      <c r="BW1741" s="54"/>
      <c r="BX1741" s="54"/>
      <c r="BY1741" s="54"/>
      <c r="BZ1741" s="54"/>
      <c r="CA1741" s="54"/>
      <c r="CB1741" s="54"/>
      <c r="CC1741" s="54"/>
      <c r="CD1741" s="54"/>
      <c r="CE1741" s="54"/>
      <c r="CF1741" s="54"/>
      <c r="CG1741" s="54"/>
      <c r="CH1741" s="54"/>
      <c r="CI1741" s="54"/>
      <c r="CJ1741" s="54"/>
      <c r="CK1741" s="54"/>
      <c r="CL1741" s="54"/>
      <c r="CM1741" s="54"/>
      <c r="CN1741" s="54"/>
      <c r="CO1741" s="54"/>
      <c r="CP1741" s="54"/>
      <c r="CQ1741" s="54"/>
      <c r="CR1741" s="54"/>
      <c r="CS1741" s="54"/>
      <c r="CT1741" s="54"/>
      <c r="CU1741" s="54"/>
      <c r="CV1741" s="54"/>
      <c r="CW1741" s="54"/>
      <c r="CX1741" s="54"/>
      <c r="CY1741" s="54"/>
      <c r="CZ1741" s="54"/>
      <c r="DA1741" s="54"/>
      <c r="DB1741" s="54"/>
      <c r="DC1741" s="54"/>
      <c r="DD1741" s="54"/>
      <c r="DE1741" s="54"/>
      <c r="DF1741" s="54"/>
      <c r="DG1741" s="54"/>
      <c r="DH1741" s="54"/>
      <c r="DI1741" s="54"/>
      <c r="DJ1741" s="54"/>
      <c r="DK1741" s="54"/>
      <c r="DL1741" s="54"/>
      <c r="DM1741" s="54"/>
      <c r="DN1741" s="54"/>
      <c r="DO1741" s="54"/>
      <c r="DP1741" s="54"/>
      <c r="DQ1741" s="54"/>
      <c r="DR1741" s="54"/>
      <c r="DS1741" s="54"/>
      <c r="DT1741" s="54"/>
      <c r="DU1741" s="54"/>
      <c r="DV1741" s="54"/>
      <c r="DW1741" s="54"/>
      <c r="DX1741" s="54"/>
      <c r="DY1741" s="54"/>
      <c r="DZ1741" s="54"/>
      <c r="EA1741" s="54"/>
      <c r="EB1741" s="54"/>
      <c r="EC1741" s="54"/>
      <c r="ED1741" s="54"/>
      <c r="EE1741" s="54"/>
      <c r="EF1741" s="54"/>
      <c r="EG1741" s="54"/>
      <c r="EH1741" s="54"/>
      <c r="EI1741" s="54"/>
      <c r="EJ1741" s="54"/>
      <c r="EK1741" s="54"/>
      <c r="EL1741" s="54"/>
      <c r="EM1741" s="54"/>
      <c r="EN1741" s="54"/>
      <c r="EO1741" s="54"/>
      <c r="EP1741" s="54"/>
      <c r="EQ1741" s="54"/>
      <c r="ER1741" s="54"/>
      <c r="ES1741" s="54"/>
      <c r="ET1741" s="54"/>
      <c r="EU1741" s="54"/>
      <c r="EV1741" s="54"/>
      <c r="EW1741" s="54"/>
      <c r="EX1741" s="54"/>
      <c r="EY1741" s="54"/>
      <c r="EZ1741" s="54"/>
      <c r="FA1741" s="54"/>
      <c r="FB1741" s="54"/>
      <c r="FC1741" s="54"/>
      <c r="FD1741" s="54"/>
      <c r="FE1741" s="54"/>
      <c r="FF1741" s="54"/>
      <c r="FG1741" s="54"/>
      <c r="FH1741" s="54"/>
      <c r="FI1741" s="54"/>
      <c r="FJ1741" s="54"/>
      <c r="FK1741" s="54"/>
      <c r="FL1741" s="54"/>
      <c r="FM1741" s="54"/>
      <c r="FN1741" s="54"/>
      <c r="FO1741" s="54"/>
      <c r="FP1741" s="54"/>
      <c r="FQ1741" s="54"/>
      <c r="FR1741" s="54"/>
      <c r="FS1741" s="54"/>
      <c r="FT1741" s="54"/>
      <c r="FU1741" s="54"/>
      <c r="FV1741" s="54"/>
      <c r="FW1741" s="54"/>
      <c r="FX1741" s="54"/>
      <c r="FY1741" s="54"/>
      <c r="FZ1741" s="54"/>
      <c r="GA1741" s="54"/>
      <c r="GB1741" s="54"/>
      <c r="GC1741" s="54"/>
      <c r="GD1741" s="54"/>
      <c r="GE1741" s="54"/>
      <c r="GF1741" s="54"/>
      <c r="GG1741" s="54"/>
      <c r="GH1741" s="54"/>
      <c r="GI1741" s="54"/>
      <c r="GJ1741" s="54"/>
      <c r="GK1741" s="54"/>
      <c r="GL1741" s="54"/>
      <c r="GM1741" s="54"/>
      <c r="GN1741" s="54"/>
      <c r="GO1741" s="54"/>
      <c r="GP1741" s="54"/>
      <c r="GQ1741" s="54"/>
      <c r="GR1741" s="54"/>
      <c r="GS1741" s="54"/>
      <c r="GT1741" s="54"/>
      <c r="GU1741" s="54"/>
      <c r="GV1741" s="54"/>
      <c r="GW1741" s="54"/>
      <c r="GX1741" s="54"/>
      <c r="GY1741" s="54"/>
      <c r="GZ1741" s="54"/>
      <c r="HA1741" s="54"/>
      <c r="HB1741" s="54"/>
      <c r="HC1741" s="54"/>
      <c r="HD1741" s="54"/>
      <c r="HE1741" s="54"/>
      <c r="HF1741" s="54"/>
      <c r="HG1741" s="54"/>
      <c r="HH1741" s="54"/>
      <c r="HI1741" s="54"/>
      <c r="HJ1741" s="54"/>
      <c r="HK1741" s="54"/>
      <c r="HL1741" s="54"/>
      <c r="HM1741" s="54"/>
      <c r="HN1741" s="54"/>
      <c r="HO1741" s="54"/>
      <c r="HP1741" s="54"/>
      <c r="HQ1741" s="54"/>
      <c r="HR1741" s="54"/>
      <c r="HS1741" s="54"/>
      <c r="HT1741" s="54"/>
      <c r="HU1741" s="54"/>
      <c r="HV1741" s="54"/>
      <c r="HW1741" s="54"/>
      <c r="HX1741" s="54"/>
      <c r="HY1741" s="54"/>
      <c r="HZ1741" s="54"/>
      <c r="IA1741" s="54"/>
      <c r="IB1741" s="54"/>
      <c r="IC1741" s="54"/>
      <c r="ID1741" s="54"/>
      <c r="IE1741" s="54"/>
      <c r="IF1741" s="54"/>
      <c r="IG1741" s="54"/>
      <c r="IH1741" s="54"/>
      <c r="II1741" s="54"/>
      <c r="IJ1741" s="54"/>
      <c r="IK1741" s="54"/>
      <c r="IL1741" s="54"/>
      <c r="IM1741" s="54"/>
      <c r="IN1741" s="54"/>
      <c r="IO1741" s="54"/>
      <c r="IP1741" s="54"/>
      <c r="IQ1741" s="54"/>
      <c r="IR1741" s="54"/>
      <c r="IS1741" s="54"/>
      <c r="IT1741" s="54"/>
      <c r="IU1741" s="54"/>
      <c r="IV1741" s="54"/>
      <c r="IW1741" s="54"/>
      <c r="IX1741" s="54"/>
      <c r="IY1741" s="54"/>
      <c r="IZ1741" s="54"/>
      <c r="JA1741" s="16"/>
      <c r="JB1741" s="16"/>
      <c r="JC1741" s="16"/>
      <c r="JD1741" s="16"/>
    </row>
    <row r="1742" spans="1:264" s="6" customFormat="1" x14ac:dyDescent="0.25">
      <c r="A1742" s="55">
        <v>1738</v>
      </c>
      <c r="B1742" s="56">
        <f>ESTUDIANTES!B1742</f>
        <v>0</v>
      </c>
      <c r="C1742" s="56">
        <f>ESTUDIANTES!C1742</f>
        <v>0</v>
      </c>
      <c r="D1742" s="97">
        <f>ESTUDIANTES!D1742</f>
        <v>0</v>
      </c>
      <c r="E1742" s="97"/>
      <c r="F1742" s="97"/>
      <c r="G1742" s="97"/>
      <c r="H1742" s="57">
        <f>ESTUDIANTES!H1742</f>
        <v>0</v>
      </c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  <c r="S1742" s="54"/>
      <c r="T1742" s="54"/>
      <c r="U1742" s="54"/>
      <c r="V1742" s="54"/>
      <c r="W1742" s="54"/>
      <c r="X1742" s="54"/>
      <c r="Y1742" s="54"/>
      <c r="Z1742" s="54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  <c r="AL1742" s="54"/>
      <c r="AM1742" s="54"/>
      <c r="AN1742" s="54"/>
      <c r="AO1742" s="54"/>
      <c r="AP1742" s="54"/>
      <c r="AQ1742" s="54"/>
      <c r="AR1742" s="54"/>
      <c r="AS1742" s="54"/>
      <c r="AT1742" s="54"/>
      <c r="AU1742" s="54"/>
      <c r="AV1742" s="54"/>
      <c r="AW1742" s="54"/>
      <c r="AX1742" s="54"/>
      <c r="AY1742" s="54"/>
      <c r="AZ1742" s="54"/>
      <c r="BA1742" s="54"/>
      <c r="BB1742" s="54"/>
      <c r="BC1742" s="54"/>
      <c r="BD1742" s="54"/>
      <c r="BE1742" s="54"/>
      <c r="BF1742" s="54"/>
      <c r="BG1742" s="54"/>
      <c r="BH1742" s="54"/>
      <c r="BI1742" s="54"/>
      <c r="BJ1742" s="54"/>
      <c r="BK1742" s="54"/>
      <c r="BL1742" s="54"/>
      <c r="BM1742" s="54"/>
      <c r="BN1742" s="54"/>
      <c r="BO1742" s="54"/>
      <c r="BP1742" s="54"/>
      <c r="BQ1742" s="54"/>
      <c r="BR1742" s="54"/>
      <c r="BS1742" s="54"/>
      <c r="BT1742" s="54"/>
      <c r="BU1742" s="54"/>
      <c r="BV1742" s="54"/>
      <c r="BW1742" s="54"/>
      <c r="BX1742" s="54"/>
      <c r="BY1742" s="54"/>
      <c r="BZ1742" s="54"/>
      <c r="CA1742" s="54"/>
      <c r="CB1742" s="54"/>
      <c r="CC1742" s="54"/>
      <c r="CD1742" s="54"/>
      <c r="CE1742" s="54"/>
      <c r="CF1742" s="54"/>
      <c r="CG1742" s="54"/>
      <c r="CH1742" s="54"/>
      <c r="CI1742" s="54"/>
      <c r="CJ1742" s="54"/>
      <c r="CK1742" s="54"/>
      <c r="CL1742" s="54"/>
      <c r="CM1742" s="54"/>
      <c r="CN1742" s="54"/>
      <c r="CO1742" s="54"/>
      <c r="CP1742" s="54"/>
      <c r="CQ1742" s="54"/>
      <c r="CR1742" s="54"/>
      <c r="CS1742" s="54"/>
      <c r="CT1742" s="54"/>
      <c r="CU1742" s="54"/>
      <c r="CV1742" s="54"/>
      <c r="CW1742" s="54"/>
      <c r="CX1742" s="54"/>
      <c r="CY1742" s="54"/>
      <c r="CZ1742" s="54"/>
      <c r="DA1742" s="54"/>
      <c r="DB1742" s="54"/>
      <c r="DC1742" s="54"/>
      <c r="DD1742" s="54"/>
      <c r="DE1742" s="54"/>
      <c r="DF1742" s="54"/>
      <c r="DG1742" s="54"/>
      <c r="DH1742" s="54"/>
      <c r="DI1742" s="54"/>
      <c r="DJ1742" s="54"/>
      <c r="DK1742" s="54"/>
      <c r="DL1742" s="54"/>
      <c r="DM1742" s="54"/>
      <c r="DN1742" s="54"/>
      <c r="DO1742" s="54"/>
      <c r="DP1742" s="54"/>
      <c r="DQ1742" s="54"/>
      <c r="DR1742" s="54"/>
      <c r="DS1742" s="54"/>
      <c r="DT1742" s="54"/>
      <c r="DU1742" s="54"/>
      <c r="DV1742" s="54"/>
      <c r="DW1742" s="54"/>
      <c r="DX1742" s="54"/>
      <c r="DY1742" s="54"/>
      <c r="DZ1742" s="54"/>
      <c r="EA1742" s="54"/>
      <c r="EB1742" s="54"/>
      <c r="EC1742" s="54"/>
      <c r="ED1742" s="54"/>
      <c r="EE1742" s="54"/>
      <c r="EF1742" s="54"/>
      <c r="EG1742" s="54"/>
      <c r="EH1742" s="54"/>
      <c r="EI1742" s="54"/>
      <c r="EJ1742" s="54"/>
      <c r="EK1742" s="54"/>
      <c r="EL1742" s="54"/>
      <c r="EM1742" s="54"/>
      <c r="EN1742" s="54"/>
      <c r="EO1742" s="54"/>
      <c r="EP1742" s="54"/>
      <c r="EQ1742" s="54"/>
      <c r="ER1742" s="54"/>
      <c r="ES1742" s="54"/>
      <c r="ET1742" s="54"/>
      <c r="EU1742" s="54"/>
      <c r="EV1742" s="54"/>
      <c r="EW1742" s="54"/>
      <c r="EX1742" s="54"/>
      <c r="EY1742" s="54"/>
      <c r="EZ1742" s="54"/>
      <c r="FA1742" s="54"/>
      <c r="FB1742" s="54"/>
      <c r="FC1742" s="54"/>
      <c r="FD1742" s="54"/>
      <c r="FE1742" s="54"/>
      <c r="FF1742" s="54"/>
      <c r="FG1742" s="54"/>
      <c r="FH1742" s="54"/>
      <c r="FI1742" s="54"/>
      <c r="FJ1742" s="54"/>
      <c r="FK1742" s="54"/>
      <c r="FL1742" s="54"/>
      <c r="FM1742" s="54"/>
      <c r="FN1742" s="54"/>
      <c r="FO1742" s="54"/>
      <c r="FP1742" s="54"/>
      <c r="FQ1742" s="54"/>
      <c r="FR1742" s="54"/>
      <c r="FS1742" s="54"/>
      <c r="FT1742" s="54"/>
      <c r="FU1742" s="54"/>
      <c r="FV1742" s="54"/>
      <c r="FW1742" s="54"/>
      <c r="FX1742" s="54"/>
      <c r="FY1742" s="54"/>
      <c r="FZ1742" s="54"/>
      <c r="GA1742" s="54"/>
      <c r="GB1742" s="54"/>
      <c r="GC1742" s="54"/>
      <c r="GD1742" s="54"/>
      <c r="GE1742" s="54"/>
      <c r="GF1742" s="54"/>
      <c r="GG1742" s="54"/>
      <c r="GH1742" s="54"/>
      <c r="GI1742" s="54"/>
      <c r="GJ1742" s="54"/>
      <c r="GK1742" s="54"/>
      <c r="GL1742" s="54"/>
      <c r="GM1742" s="54"/>
      <c r="GN1742" s="54"/>
      <c r="GO1742" s="54"/>
      <c r="GP1742" s="54"/>
      <c r="GQ1742" s="54"/>
      <c r="GR1742" s="54"/>
      <c r="GS1742" s="54"/>
      <c r="GT1742" s="54"/>
      <c r="GU1742" s="54"/>
      <c r="GV1742" s="54"/>
      <c r="GW1742" s="54"/>
      <c r="GX1742" s="54"/>
      <c r="GY1742" s="54"/>
      <c r="GZ1742" s="54"/>
      <c r="HA1742" s="54"/>
      <c r="HB1742" s="54"/>
      <c r="HC1742" s="54"/>
      <c r="HD1742" s="54"/>
      <c r="HE1742" s="54"/>
      <c r="HF1742" s="54"/>
      <c r="HG1742" s="54"/>
      <c r="HH1742" s="54"/>
      <c r="HI1742" s="54"/>
      <c r="HJ1742" s="54"/>
      <c r="HK1742" s="54"/>
      <c r="HL1742" s="54"/>
      <c r="HM1742" s="54"/>
      <c r="HN1742" s="54"/>
      <c r="HO1742" s="54"/>
      <c r="HP1742" s="54"/>
      <c r="HQ1742" s="54"/>
      <c r="HR1742" s="54"/>
      <c r="HS1742" s="54"/>
      <c r="HT1742" s="54"/>
      <c r="HU1742" s="54"/>
      <c r="HV1742" s="54"/>
      <c r="HW1742" s="54"/>
      <c r="HX1742" s="54"/>
      <c r="HY1742" s="54"/>
      <c r="HZ1742" s="54"/>
      <c r="IA1742" s="54"/>
      <c r="IB1742" s="54"/>
      <c r="IC1742" s="54"/>
      <c r="ID1742" s="54"/>
      <c r="IE1742" s="54"/>
      <c r="IF1742" s="54"/>
      <c r="IG1742" s="54"/>
      <c r="IH1742" s="54"/>
      <c r="II1742" s="54"/>
      <c r="IJ1742" s="54"/>
      <c r="IK1742" s="54"/>
      <c r="IL1742" s="54"/>
      <c r="IM1742" s="54"/>
      <c r="IN1742" s="54"/>
      <c r="IO1742" s="54"/>
      <c r="IP1742" s="54"/>
      <c r="IQ1742" s="54"/>
      <c r="IR1742" s="54"/>
      <c r="IS1742" s="54"/>
      <c r="IT1742" s="54"/>
      <c r="IU1742" s="54"/>
      <c r="IV1742" s="54"/>
      <c r="IW1742" s="54"/>
      <c r="IX1742" s="54"/>
      <c r="IY1742" s="54"/>
      <c r="IZ1742" s="54"/>
      <c r="JA1742" s="16"/>
      <c r="JB1742" s="16"/>
      <c r="JC1742" s="16"/>
      <c r="JD1742" s="16"/>
    </row>
    <row r="1743" spans="1:264" s="6" customFormat="1" x14ac:dyDescent="0.25">
      <c r="A1743" s="55">
        <v>1739</v>
      </c>
      <c r="B1743" s="56">
        <f>ESTUDIANTES!B1743</f>
        <v>0</v>
      </c>
      <c r="C1743" s="56">
        <f>ESTUDIANTES!C1743</f>
        <v>0</v>
      </c>
      <c r="D1743" s="97">
        <f>ESTUDIANTES!D1743</f>
        <v>0</v>
      </c>
      <c r="E1743" s="97"/>
      <c r="F1743" s="97"/>
      <c r="G1743" s="97"/>
      <c r="H1743" s="57">
        <f>ESTUDIANTES!H1743</f>
        <v>0</v>
      </c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  <c r="S1743" s="54"/>
      <c r="T1743" s="54"/>
      <c r="U1743" s="54"/>
      <c r="V1743" s="54"/>
      <c r="W1743" s="54"/>
      <c r="X1743" s="54"/>
      <c r="Y1743" s="54"/>
      <c r="Z1743" s="54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  <c r="AL1743" s="54"/>
      <c r="AM1743" s="54"/>
      <c r="AN1743" s="54"/>
      <c r="AO1743" s="54"/>
      <c r="AP1743" s="54"/>
      <c r="AQ1743" s="54"/>
      <c r="AR1743" s="54"/>
      <c r="AS1743" s="54"/>
      <c r="AT1743" s="54"/>
      <c r="AU1743" s="54"/>
      <c r="AV1743" s="54"/>
      <c r="AW1743" s="54"/>
      <c r="AX1743" s="54"/>
      <c r="AY1743" s="54"/>
      <c r="AZ1743" s="54"/>
      <c r="BA1743" s="54"/>
      <c r="BB1743" s="54"/>
      <c r="BC1743" s="54"/>
      <c r="BD1743" s="54"/>
      <c r="BE1743" s="54"/>
      <c r="BF1743" s="54"/>
      <c r="BG1743" s="54"/>
      <c r="BH1743" s="54"/>
      <c r="BI1743" s="54"/>
      <c r="BJ1743" s="54"/>
      <c r="BK1743" s="54"/>
      <c r="BL1743" s="54"/>
      <c r="BM1743" s="54"/>
      <c r="BN1743" s="54"/>
      <c r="BO1743" s="54"/>
      <c r="BP1743" s="54"/>
      <c r="BQ1743" s="54"/>
      <c r="BR1743" s="54"/>
      <c r="BS1743" s="54"/>
      <c r="BT1743" s="54"/>
      <c r="BU1743" s="54"/>
      <c r="BV1743" s="54"/>
      <c r="BW1743" s="54"/>
      <c r="BX1743" s="54"/>
      <c r="BY1743" s="54"/>
      <c r="BZ1743" s="54"/>
      <c r="CA1743" s="54"/>
      <c r="CB1743" s="54"/>
      <c r="CC1743" s="54"/>
      <c r="CD1743" s="54"/>
      <c r="CE1743" s="54"/>
      <c r="CF1743" s="54"/>
      <c r="CG1743" s="54"/>
      <c r="CH1743" s="54"/>
      <c r="CI1743" s="54"/>
      <c r="CJ1743" s="54"/>
      <c r="CK1743" s="54"/>
      <c r="CL1743" s="54"/>
      <c r="CM1743" s="54"/>
      <c r="CN1743" s="54"/>
      <c r="CO1743" s="54"/>
      <c r="CP1743" s="54"/>
      <c r="CQ1743" s="54"/>
      <c r="CR1743" s="54"/>
      <c r="CS1743" s="54"/>
      <c r="CT1743" s="54"/>
      <c r="CU1743" s="54"/>
      <c r="CV1743" s="54"/>
      <c r="CW1743" s="54"/>
      <c r="CX1743" s="54"/>
      <c r="CY1743" s="54"/>
      <c r="CZ1743" s="54"/>
      <c r="DA1743" s="54"/>
      <c r="DB1743" s="54"/>
      <c r="DC1743" s="54"/>
      <c r="DD1743" s="54"/>
      <c r="DE1743" s="54"/>
      <c r="DF1743" s="54"/>
      <c r="DG1743" s="54"/>
      <c r="DH1743" s="54"/>
      <c r="DI1743" s="54"/>
      <c r="DJ1743" s="54"/>
      <c r="DK1743" s="54"/>
      <c r="DL1743" s="54"/>
      <c r="DM1743" s="54"/>
      <c r="DN1743" s="54"/>
      <c r="DO1743" s="54"/>
      <c r="DP1743" s="54"/>
      <c r="DQ1743" s="54"/>
      <c r="DR1743" s="54"/>
      <c r="DS1743" s="54"/>
      <c r="DT1743" s="54"/>
      <c r="DU1743" s="54"/>
      <c r="DV1743" s="54"/>
      <c r="DW1743" s="54"/>
      <c r="DX1743" s="54"/>
      <c r="DY1743" s="54"/>
      <c r="DZ1743" s="54"/>
      <c r="EA1743" s="54"/>
      <c r="EB1743" s="54"/>
      <c r="EC1743" s="54"/>
      <c r="ED1743" s="54"/>
      <c r="EE1743" s="54"/>
      <c r="EF1743" s="54"/>
      <c r="EG1743" s="54"/>
      <c r="EH1743" s="54"/>
      <c r="EI1743" s="54"/>
      <c r="EJ1743" s="54"/>
      <c r="EK1743" s="54"/>
      <c r="EL1743" s="54"/>
      <c r="EM1743" s="54"/>
      <c r="EN1743" s="54"/>
      <c r="EO1743" s="54"/>
      <c r="EP1743" s="54"/>
      <c r="EQ1743" s="54"/>
      <c r="ER1743" s="54"/>
      <c r="ES1743" s="54"/>
      <c r="ET1743" s="54"/>
      <c r="EU1743" s="54"/>
      <c r="EV1743" s="54"/>
      <c r="EW1743" s="54"/>
      <c r="EX1743" s="54"/>
      <c r="EY1743" s="54"/>
      <c r="EZ1743" s="54"/>
      <c r="FA1743" s="54"/>
      <c r="FB1743" s="54"/>
      <c r="FC1743" s="54"/>
      <c r="FD1743" s="54"/>
      <c r="FE1743" s="54"/>
      <c r="FF1743" s="54"/>
      <c r="FG1743" s="54"/>
      <c r="FH1743" s="54"/>
      <c r="FI1743" s="54"/>
      <c r="FJ1743" s="54"/>
      <c r="FK1743" s="54"/>
      <c r="FL1743" s="54"/>
      <c r="FM1743" s="54"/>
      <c r="FN1743" s="54"/>
      <c r="FO1743" s="54"/>
      <c r="FP1743" s="54"/>
      <c r="FQ1743" s="54"/>
      <c r="FR1743" s="54"/>
      <c r="FS1743" s="54"/>
      <c r="FT1743" s="54"/>
      <c r="FU1743" s="54"/>
      <c r="FV1743" s="54"/>
      <c r="FW1743" s="54"/>
      <c r="FX1743" s="54"/>
      <c r="FY1743" s="54"/>
      <c r="FZ1743" s="54"/>
      <c r="GA1743" s="54"/>
      <c r="GB1743" s="54"/>
      <c r="GC1743" s="54"/>
      <c r="GD1743" s="54"/>
      <c r="GE1743" s="54"/>
      <c r="GF1743" s="54"/>
      <c r="GG1743" s="54"/>
      <c r="GH1743" s="54"/>
      <c r="GI1743" s="54"/>
      <c r="GJ1743" s="54"/>
      <c r="GK1743" s="54"/>
      <c r="GL1743" s="54"/>
      <c r="GM1743" s="54"/>
      <c r="GN1743" s="54"/>
      <c r="GO1743" s="54"/>
      <c r="GP1743" s="54"/>
      <c r="GQ1743" s="54"/>
      <c r="GR1743" s="54"/>
      <c r="GS1743" s="54"/>
      <c r="GT1743" s="54"/>
      <c r="GU1743" s="54"/>
      <c r="GV1743" s="54"/>
      <c r="GW1743" s="54"/>
      <c r="GX1743" s="54"/>
      <c r="GY1743" s="54"/>
      <c r="GZ1743" s="54"/>
      <c r="HA1743" s="54"/>
      <c r="HB1743" s="54"/>
      <c r="HC1743" s="54"/>
      <c r="HD1743" s="54"/>
      <c r="HE1743" s="54"/>
      <c r="HF1743" s="54"/>
      <c r="HG1743" s="54"/>
      <c r="HH1743" s="54"/>
      <c r="HI1743" s="54"/>
      <c r="HJ1743" s="54"/>
      <c r="HK1743" s="54"/>
      <c r="HL1743" s="54"/>
      <c r="HM1743" s="54"/>
      <c r="HN1743" s="54"/>
      <c r="HO1743" s="54"/>
      <c r="HP1743" s="54"/>
      <c r="HQ1743" s="54"/>
      <c r="HR1743" s="54"/>
      <c r="HS1743" s="54"/>
      <c r="HT1743" s="54"/>
      <c r="HU1743" s="54"/>
      <c r="HV1743" s="54"/>
      <c r="HW1743" s="54"/>
      <c r="HX1743" s="54"/>
      <c r="HY1743" s="54"/>
      <c r="HZ1743" s="54"/>
      <c r="IA1743" s="54"/>
      <c r="IB1743" s="54"/>
      <c r="IC1743" s="54"/>
      <c r="ID1743" s="54"/>
      <c r="IE1743" s="54"/>
      <c r="IF1743" s="54"/>
      <c r="IG1743" s="54"/>
      <c r="IH1743" s="54"/>
      <c r="II1743" s="54"/>
      <c r="IJ1743" s="54"/>
      <c r="IK1743" s="54"/>
      <c r="IL1743" s="54"/>
      <c r="IM1743" s="54"/>
      <c r="IN1743" s="54"/>
      <c r="IO1743" s="54"/>
      <c r="IP1743" s="54"/>
      <c r="IQ1743" s="54"/>
      <c r="IR1743" s="54"/>
      <c r="IS1743" s="54"/>
      <c r="IT1743" s="54"/>
      <c r="IU1743" s="54"/>
      <c r="IV1743" s="54"/>
      <c r="IW1743" s="54"/>
      <c r="IX1743" s="54"/>
      <c r="IY1743" s="54"/>
      <c r="IZ1743" s="54"/>
      <c r="JA1743" s="16"/>
      <c r="JB1743" s="16"/>
      <c r="JC1743" s="16"/>
      <c r="JD1743" s="16"/>
    </row>
    <row r="1744" spans="1:264" s="6" customFormat="1" x14ac:dyDescent="0.25">
      <c r="A1744" s="55">
        <v>1740</v>
      </c>
      <c r="B1744" s="56">
        <f>ESTUDIANTES!B1744</f>
        <v>0</v>
      </c>
      <c r="C1744" s="56">
        <f>ESTUDIANTES!C1744</f>
        <v>0</v>
      </c>
      <c r="D1744" s="97">
        <f>ESTUDIANTES!D1744</f>
        <v>0</v>
      </c>
      <c r="E1744" s="97"/>
      <c r="F1744" s="97"/>
      <c r="G1744" s="97"/>
      <c r="H1744" s="57">
        <f>ESTUDIANTES!H1744</f>
        <v>0</v>
      </c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  <c r="S1744" s="54"/>
      <c r="T1744" s="54"/>
      <c r="U1744" s="54"/>
      <c r="V1744" s="54"/>
      <c r="W1744" s="54"/>
      <c r="X1744" s="54"/>
      <c r="Y1744" s="54"/>
      <c r="Z1744" s="54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  <c r="AL1744" s="54"/>
      <c r="AM1744" s="54"/>
      <c r="AN1744" s="54"/>
      <c r="AO1744" s="54"/>
      <c r="AP1744" s="54"/>
      <c r="AQ1744" s="54"/>
      <c r="AR1744" s="54"/>
      <c r="AS1744" s="54"/>
      <c r="AT1744" s="54"/>
      <c r="AU1744" s="54"/>
      <c r="AV1744" s="54"/>
      <c r="AW1744" s="54"/>
      <c r="AX1744" s="54"/>
      <c r="AY1744" s="54"/>
      <c r="AZ1744" s="54"/>
      <c r="BA1744" s="54"/>
      <c r="BB1744" s="54"/>
      <c r="BC1744" s="54"/>
      <c r="BD1744" s="54"/>
      <c r="BE1744" s="54"/>
      <c r="BF1744" s="54"/>
      <c r="BG1744" s="54"/>
      <c r="BH1744" s="54"/>
      <c r="BI1744" s="54"/>
      <c r="BJ1744" s="54"/>
      <c r="BK1744" s="54"/>
      <c r="BL1744" s="54"/>
      <c r="BM1744" s="54"/>
      <c r="BN1744" s="54"/>
      <c r="BO1744" s="54"/>
      <c r="BP1744" s="54"/>
      <c r="BQ1744" s="54"/>
      <c r="BR1744" s="54"/>
      <c r="BS1744" s="54"/>
      <c r="BT1744" s="54"/>
      <c r="BU1744" s="54"/>
      <c r="BV1744" s="54"/>
      <c r="BW1744" s="54"/>
      <c r="BX1744" s="54"/>
      <c r="BY1744" s="54"/>
      <c r="BZ1744" s="54"/>
      <c r="CA1744" s="54"/>
      <c r="CB1744" s="54"/>
      <c r="CC1744" s="54"/>
      <c r="CD1744" s="54"/>
      <c r="CE1744" s="54"/>
      <c r="CF1744" s="54"/>
      <c r="CG1744" s="54"/>
      <c r="CH1744" s="54"/>
      <c r="CI1744" s="54"/>
      <c r="CJ1744" s="54"/>
      <c r="CK1744" s="54"/>
      <c r="CL1744" s="54"/>
      <c r="CM1744" s="54"/>
      <c r="CN1744" s="54"/>
      <c r="CO1744" s="54"/>
      <c r="CP1744" s="54"/>
      <c r="CQ1744" s="54"/>
      <c r="CR1744" s="54"/>
      <c r="CS1744" s="54"/>
      <c r="CT1744" s="54"/>
      <c r="CU1744" s="54"/>
      <c r="CV1744" s="54"/>
      <c r="CW1744" s="54"/>
      <c r="CX1744" s="54"/>
      <c r="CY1744" s="54"/>
      <c r="CZ1744" s="54"/>
      <c r="DA1744" s="54"/>
      <c r="DB1744" s="54"/>
      <c r="DC1744" s="54"/>
      <c r="DD1744" s="54"/>
      <c r="DE1744" s="54"/>
      <c r="DF1744" s="54"/>
      <c r="DG1744" s="54"/>
      <c r="DH1744" s="54"/>
      <c r="DI1744" s="54"/>
      <c r="DJ1744" s="54"/>
      <c r="DK1744" s="54"/>
      <c r="DL1744" s="54"/>
      <c r="DM1744" s="54"/>
      <c r="DN1744" s="54"/>
      <c r="DO1744" s="54"/>
      <c r="DP1744" s="54"/>
      <c r="DQ1744" s="54"/>
      <c r="DR1744" s="54"/>
      <c r="DS1744" s="54"/>
      <c r="DT1744" s="54"/>
      <c r="DU1744" s="54"/>
      <c r="DV1744" s="54"/>
      <c r="DW1744" s="54"/>
      <c r="DX1744" s="54"/>
      <c r="DY1744" s="54"/>
      <c r="DZ1744" s="54"/>
      <c r="EA1744" s="54"/>
      <c r="EB1744" s="54"/>
      <c r="EC1744" s="54"/>
      <c r="ED1744" s="54"/>
      <c r="EE1744" s="54"/>
      <c r="EF1744" s="54"/>
      <c r="EG1744" s="54"/>
      <c r="EH1744" s="54"/>
      <c r="EI1744" s="54"/>
      <c r="EJ1744" s="54"/>
      <c r="EK1744" s="54"/>
      <c r="EL1744" s="54"/>
      <c r="EM1744" s="54"/>
      <c r="EN1744" s="54"/>
      <c r="EO1744" s="54"/>
      <c r="EP1744" s="54"/>
      <c r="EQ1744" s="54"/>
      <c r="ER1744" s="54"/>
      <c r="ES1744" s="54"/>
      <c r="ET1744" s="54"/>
      <c r="EU1744" s="54"/>
      <c r="EV1744" s="54"/>
      <c r="EW1744" s="54"/>
      <c r="EX1744" s="54"/>
      <c r="EY1744" s="54"/>
      <c r="EZ1744" s="54"/>
      <c r="FA1744" s="54"/>
      <c r="FB1744" s="54"/>
      <c r="FC1744" s="54"/>
      <c r="FD1744" s="54"/>
      <c r="FE1744" s="54"/>
      <c r="FF1744" s="54"/>
      <c r="FG1744" s="54"/>
      <c r="FH1744" s="54"/>
      <c r="FI1744" s="54"/>
      <c r="FJ1744" s="54"/>
      <c r="FK1744" s="54"/>
      <c r="FL1744" s="54"/>
      <c r="FM1744" s="54"/>
      <c r="FN1744" s="54"/>
      <c r="FO1744" s="54"/>
      <c r="FP1744" s="54"/>
      <c r="FQ1744" s="54"/>
      <c r="FR1744" s="54"/>
      <c r="FS1744" s="54"/>
      <c r="FT1744" s="54"/>
      <c r="FU1744" s="54"/>
      <c r="FV1744" s="54"/>
      <c r="FW1744" s="54"/>
      <c r="FX1744" s="54"/>
      <c r="FY1744" s="54"/>
      <c r="FZ1744" s="54"/>
      <c r="GA1744" s="54"/>
      <c r="GB1744" s="54"/>
      <c r="GC1744" s="54"/>
      <c r="GD1744" s="54"/>
      <c r="GE1744" s="54"/>
      <c r="GF1744" s="54"/>
      <c r="GG1744" s="54"/>
      <c r="GH1744" s="54"/>
      <c r="GI1744" s="54"/>
      <c r="GJ1744" s="54"/>
      <c r="GK1744" s="54"/>
      <c r="GL1744" s="54"/>
      <c r="GM1744" s="54"/>
      <c r="GN1744" s="54"/>
      <c r="GO1744" s="54"/>
      <c r="GP1744" s="54"/>
      <c r="GQ1744" s="54"/>
      <c r="GR1744" s="54"/>
      <c r="GS1744" s="54"/>
      <c r="GT1744" s="54"/>
      <c r="GU1744" s="54"/>
      <c r="GV1744" s="54"/>
      <c r="GW1744" s="54"/>
      <c r="GX1744" s="54"/>
      <c r="GY1744" s="54"/>
      <c r="GZ1744" s="54"/>
      <c r="HA1744" s="54"/>
      <c r="HB1744" s="54"/>
      <c r="HC1744" s="54"/>
      <c r="HD1744" s="54"/>
      <c r="HE1744" s="54"/>
      <c r="HF1744" s="54"/>
      <c r="HG1744" s="54"/>
      <c r="HH1744" s="54"/>
      <c r="HI1744" s="54"/>
      <c r="HJ1744" s="54"/>
      <c r="HK1744" s="54"/>
      <c r="HL1744" s="54"/>
      <c r="HM1744" s="54"/>
      <c r="HN1744" s="54"/>
      <c r="HO1744" s="54"/>
      <c r="HP1744" s="54"/>
      <c r="HQ1744" s="54"/>
      <c r="HR1744" s="54"/>
      <c r="HS1744" s="54"/>
      <c r="HT1744" s="54"/>
      <c r="HU1744" s="54"/>
      <c r="HV1744" s="54"/>
      <c r="HW1744" s="54"/>
      <c r="HX1744" s="54"/>
      <c r="HY1744" s="54"/>
      <c r="HZ1744" s="54"/>
      <c r="IA1744" s="54"/>
      <c r="IB1744" s="54"/>
      <c r="IC1744" s="54"/>
      <c r="ID1744" s="54"/>
      <c r="IE1744" s="54"/>
      <c r="IF1744" s="54"/>
      <c r="IG1744" s="54"/>
      <c r="IH1744" s="54"/>
      <c r="II1744" s="54"/>
      <c r="IJ1744" s="54"/>
      <c r="IK1744" s="54"/>
      <c r="IL1744" s="54"/>
      <c r="IM1744" s="54"/>
      <c r="IN1744" s="54"/>
      <c r="IO1744" s="54"/>
      <c r="IP1744" s="54"/>
      <c r="IQ1744" s="54"/>
      <c r="IR1744" s="54"/>
      <c r="IS1744" s="54"/>
      <c r="IT1744" s="54"/>
      <c r="IU1744" s="54"/>
      <c r="IV1744" s="54"/>
      <c r="IW1744" s="54"/>
      <c r="IX1744" s="54"/>
      <c r="IY1744" s="54"/>
      <c r="IZ1744" s="54"/>
      <c r="JA1744" s="16"/>
      <c r="JB1744" s="16"/>
      <c r="JC1744" s="16"/>
      <c r="JD1744" s="16"/>
    </row>
    <row r="1745" spans="1:264" s="6" customFormat="1" x14ac:dyDescent="0.25">
      <c r="A1745" s="55">
        <v>1741</v>
      </c>
      <c r="B1745" s="56">
        <f>ESTUDIANTES!B1745</f>
        <v>0</v>
      </c>
      <c r="C1745" s="56">
        <f>ESTUDIANTES!C1745</f>
        <v>0</v>
      </c>
      <c r="D1745" s="97">
        <f>ESTUDIANTES!D1745</f>
        <v>0</v>
      </c>
      <c r="E1745" s="97"/>
      <c r="F1745" s="97"/>
      <c r="G1745" s="97"/>
      <c r="H1745" s="57">
        <f>ESTUDIANTES!H1745</f>
        <v>0</v>
      </c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  <c r="S1745" s="54"/>
      <c r="T1745" s="54"/>
      <c r="U1745" s="54"/>
      <c r="V1745" s="54"/>
      <c r="W1745" s="54"/>
      <c r="X1745" s="54"/>
      <c r="Y1745" s="54"/>
      <c r="Z1745" s="54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  <c r="AL1745" s="54"/>
      <c r="AM1745" s="54"/>
      <c r="AN1745" s="54"/>
      <c r="AO1745" s="54"/>
      <c r="AP1745" s="54"/>
      <c r="AQ1745" s="54"/>
      <c r="AR1745" s="54"/>
      <c r="AS1745" s="54"/>
      <c r="AT1745" s="54"/>
      <c r="AU1745" s="54"/>
      <c r="AV1745" s="54"/>
      <c r="AW1745" s="54"/>
      <c r="AX1745" s="54"/>
      <c r="AY1745" s="54"/>
      <c r="AZ1745" s="54"/>
      <c r="BA1745" s="54"/>
      <c r="BB1745" s="54"/>
      <c r="BC1745" s="54"/>
      <c r="BD1745" s="54"/>
      <c r="BE1745" s="54"/>
      <c r="BF1745" s="54"/>
      <c r="BG1745" s="54"/>
      <c r="BH1745" s="54"/>
      <c r="BI1745" s="54"/>
      <c r="BJ1745" s="54"/>
      <c r="BK1745" s="54"/>
      <c r="BL1745" s="54"/>
      <c r="BM1745" s="54"/>
      <c r="BN1745" s="54"/>
      <c r="BO1745" s="54"/>
      <c r="BP1745" s="54"/>
      <c r="BQ1745" s="54"/>
      <c r="BR1745" s="54"/>
      <c r="BS1745" s="54"/>
      <c r="BT1745" s="54"/>
      <c r="BU1745" s="54"/>
      <c r="BV1745" s="54"/>
      <c r="BW1745" s="54"/>
      <c r="BX1745" s="54"/>
      <c r="BY1745" s="54"/>
      <c r="BZ1745" s="54"/>
      <c r="CA1745" s="54"/>
      <c r="CB1745" s="54"/>
      <c r="CC1745" s="54"/>
      <c r="CD1745" s="54"/>
      <c r="CE1745" s="54"/>
      <c r="CF1745" s="54"/>
      <c r="CG1745" s="54"/>
      <c r="CH1745" s="54"/>
      <c r="CI1745" s="54"/>
      <c r="CJ1745" s="54"/>
      <c r="CK1745" s="54"/>
      <c r="CL1745" s="54"/>
      <c r="CM1745" s="54"/>
      <c r="CN1745" s="54"/>
      <c r="CO1745" s="54"/>
      <c r="CP1745" s="54"/>
      <c r="CQ1745" s="54"/>
      <c r="CR1745" s="54"/>
      <c r="CS1745" s="54"/>
      <c r="CT1745" s="54"/>
      <c r="CU1745" s="54"/>
      <c r="CV1745" s="54"/>
      <c r="CW1745" s="54"/>
      <c r="CX1745" s="54"/>
      <c r="CY1745" s="54"/>
      <c r="CZ1745" s="54"/>
      <c r="DA1745" s="54"/>
      <c r="DB1745" s="54"/>
      <c r="DC1745" s="54"/>
      <c r="DD1745" s="54"/>
      <c r="DE1745" s="54"/>
      <c r="DF1745" s="54"/>
      <c r="DG1745" s="54"/>
      <c r="DH1745" s="54"/>
      <c r="DI1745" s="54"/>
      <c r="DJ1745" s="54"/>
      <c r="DK1745" s="54"/>
      <c r="DL1745" s="54"/>
      <c r="DM1745" s="54"/>
      <c r="DN1745" s="54"/>
      <c r="DO1745" s="54"/>
      <c r="DP1745" s="54"/>
      <c r="DQ1745" s="54"/>
      <c r="DR1745" s="54"/>
      <c r="DS1745" s="54"/>
      <c r="DT1745" s="54"/>
      <c r="DU1745" s="54"/>
      <c r="DV1745" s="54"/>
      <c r="DW1745" s="54"/>
      <c r="DX1745" s="54"/>
      <c r="DY1745" s="54"/>
      <c r="DZ1745" s="54"/>
      <c r="EA1745" s="54"/>
      <c r="EB1745" s="54"/>
      <c r="EC1745" s="54"/>
      <c r="ED1745" s="54"/>
      <c r="EE1745" s="54"/>
      <c r="EF1745" s="54"/>
      <c r="EG1745" s="54"/>
      <c r="EH1745" s="54"/>
      <c r="EI1745" s="54"/>
      <c r="EJ1745" s="54"/>
      <c r="EK1745" s="54"/>
      <c r="EL1745" s="54"/>
      <c r="EM1745" s="54"/>
      <c r="EN1745" s="54"/>
      <c r="EO1745" s="54"/>
      <c r="EP1745" s="54"/>
      <c r="EQ1745" s="54"/>
      <c r="ER1745" s="54"/>
      <c r="ES1745" s="54"/>
      <c r="ET1745" s="54"/>
      <c r="EU1745" s="54"/>
      <c r="EV1745" s="54"/>
      <c r="EW1745" s="54"/>
      <c r="EX1745" s="54"/>
      <c r="EY1745" s="54"/>
      <c r="EZ1745" s="54"/>
      <c r="FA1745" s="54"/>
      <c r="FB1745" s="54"/>
      <c r="FC1745" s="54"/>
      <c r="FD1745" s="54"/>
      <c r="FE1745" s="54"/>
      <c r="FF1745" s="54"/>
      <c r="FG1745" s="54"/>
      <c r="FH1745" s="54"/>
      <c r="FI1745" s="54"/>
      <c r="FJ1745" s="54"/>
      <c r="FK1745" s="54"/>
      <c r="FL1745" s="54"/>
      <c r="FM1745" s="54"/>
      <c r="FN1745" s="54"/>
      <c r="FO1745" s="54"/>
      <c r="FP1745" s="54"/>
      <c r="FQ1745" s="54"/>
      <c r="FR1745" s="54"/>
      <c r="FS1745" s="54"/>
      <c r="FT1745" s="54"/>
      <c r="FU1745" s="54"/>
      <c r="FV1745" s="54"/>
      <c r="FW1745" s="54"/>
      <c r="FX1745" s="54"/>
      <c r="FY1745" s="54"/>
      <c r="FZ1745" s="54"/>
      <c r="GA1745" s="54"/>
      <c r="GB1745" s="54"/>
      <c r="GC1745" s="54"/>
      <c r="GD1745" s="54"/>
      <c r="GE1745" s="54"/>
      <c r="GF1745" s="54"/>
      <c r="GG1745" s="54"/>
      <c r="GH1745" s="54"/>
      <c r="GI1745" s="54"/>
      <c r="GJ1745" s="54"/>
      <c r="GK1745" s="54"/>
      <c r="GL1745" s="54"/>
      <c r="GM1745" s="54"/>
      <c r="GN1745" s="54"/>
      <c r="GO1745" s="54"/>
      <c r="GP1745" s="54"/>
      <c r="GQ1745" s="54"/>
      <c r="GR1745" s="54"/>
      <c r="GS1745" s="54"/>
      <c r="GT1745" s="54"/>
      <c r="GU1745" s="54"/>
      <c r="GV1745" s="54"/>
      <c r="GW1745" s="54"/>
      <c r="GX1745" s="54"/>
      <c r="GY1745" s="54"/>
      <c r="GZ1745" s="54"/>
      <c r="HA1745" s="54"/>
      <c r="HB1745" s="54"/>
      <c r="HC1745" s="54"/>
      <c r="HD1745" s="54"/>
      <c r="HE1745" s="54"/>
      <c r="HF1745" s="54"/>
      <c r="HG1745" s="54"/>
      <c r="HH1745" s="54"/>
      <c r="HI1745" s="54"/>
      <c r="HJ1745" s="54"/>
      <c r="HK1745" s="54"/>
      <c r="HL1745" s="54"/>
      <c r="HM1745" s="54"/>
      <c r="HN1745" s="54"/>
      <c r="HO1745" s="54"/>
      <c r="HP1745" s="54"/>
      <c r="HQ1745" s="54"/>
      <c r="HR1745" s="54"/>
      <c r="HS1745" s="54"/>
      <c r="HT1745" s="54"/>
      <c r="HU1745" s="54"/>
      <c r="HV1745" s="54"/>
      <c r="HW1745" s="54"/>
      <c r="HX1745" s="54"/>
      <c r="HY1745" s="54"/>
      <c r="HZ1745" s="54"/>
      <c r="IA1745" s="54"/>
      <c r="IB1745" s="54"/>
      <c r="IC1745" s="54"/>
      <c r="ID1745" s="54"/>
      <c r="IE1745" s="54"/>
      <c r="IF1745" s="54"/>
      <c r="IG1745" s="54"/>
      <c r="IH1745" s="54"/>
      <c r="II1745" s="54"/>
      <c r="IJ1745" s="54"/>
      <c r="IK1745" s="54"/>
      <c r="IL1745" s="54"/>
      <c r="IM1745" s="54"/>
      <c r="IN1745" s="54"/>
      <c r="IO1745" s="54"/>
      <c r="IP1745" s="54"/>
      <c r="IQ1745" s="54"/>
      <c r="IR1745" s="54"/>
      <c r="IS1745" s="54"/>
      <c r="IT1745" s="54"/>
      <c r="IU1745" s="54"/>
      <c r="IV1745" s="54"/>
      <c r="IW1745" s="54"/>
      <c r="IX1745" s="54"/>
      <c r="IY1745" s="54"/>
      <c r="IZ1745" s="54"/>
      <c r="JA1745" s="16"/>
      <c r="JB1745" s="16"/>
      <c r="JC1745" s="16"/>
      <c r="JD1745" s="16"/>
    </row>
    <row r="1746" spans="1:264" s="6" customFormat="1" x14ac:dyDescent="0.25">
      <c r="A1746" s="55">
        <v>1742</v>
      </c>
      <c r="B1746" s="56">
        <f>ESTUDIANTES!B1746</f>
        <v>0</v>
      </c>
      <c r="C1746" s="56">
        <f>ESTUDIANTES!C1746</f>
        <v>0</v>
      </c>
      <c r="D1746" s="97">
        <f>ESTUDIANTES!D1746</f>
        <v>0</v>
      </c>
      <c r="E1746" s="97"/>
      <c r="F1746" s="97"/>
      <c r="G1746" s="97"/>
      <c r="H1746" s="57">
        <f>ESTUDIANTES!H1746</f>
        <v>0</v>
      </c>
      <c r="I1746" s="54"/>
      <c r="J1746" s="54"/>
      <c r="K1746" s="54"/>
      <c r="L1746" s="54"/>
      <c r="M1746" s="54"/>
      <c r="N1746" s="54"/>
      <c r="O1746" s="54"/>
      <c r="P1746" s="54"/>
      <c r="Q1746" s="54"/>
      <c r="R1746" s="54"/>
      <c r="S1746" s="54"/>
      <c r="T1746" s="54"/>
      <c r="U1746" s="54"/>
      <c r="V1746" s="54"/>
      <c r="W1746" s="54"/>
      <c r="X1746" s="54"/>
      <c r="Y1746" s="54"/>
      <c r="Z1746" s="54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  <c r="AL1746" s="54"/>
      <c r="AM1746" s="54"/>
      <c r="AN1746" s="54"/>
      <c r="AO1746" s="54"/>
      <c r="AP1746" s="54"/>
      <c r="AQ1746" s="54"/>
      <c r="AR1746" s="54"/>
      <c r="AS1746" s="54"/>
      <c r="AT1746" s="54"/>
      <c r="AU1746" s="54"/>
      <c r="AV1746" s="54"/>
      <c r="AW1746" s="54"/>
      <c r="AX1746" s="54"/>
      <c r="AY1746" s="54"/>
      <c r="AZ1746" s="54"/>
      <c r="BA1746" s="54"/>
      <c r="BB1746" s="54"/>
      <c r="BC1746" s="54"/>
      <c r="BD1746" s="54"/>
      <c r="BE1746" s="54"/>
      <c r="BF1746" s="54"/>
      <c r="BG1746" s="54"/>
      <c r="BH1746" s="54"/>
      <c r="BI1746" s="54"/>
      <c r="BJ1746" s="54"/>
      <c r="BK1746" s="54"/>
      <c r="BL1746" s="54"/>
      <c r="BM1746" s="54"/>
      <c r="BN1746" s="54"/>
      <c r="BO1746" s="54"/>
      <c r="BP1746" s="54"/>
      <c r="BQ1746" s="54"/>
      <c r="BR1746" s="54"/>
      <c r="BS1746" s="54"/>
      <c r="BT1746" s="54"/>
      <c r="BU1746" s="54"/>
      <c r="BV1746" s="54"/>
      <c r="BW1746" s="54"/>
      <c r="BX1746" s="54"/>
      <c r="BY1746" s="54"/>
      <c r="BZ1746" s="54"/>
      <c r="CA1746" s="54"/>
      <c r="CB1746" s="54"/>
      <c r="CC1746" s="54"/>
      <c r="CD1746" s="54"/>
      <c r="CE1746" s="54"/>
      <c r="CF1746" s="54"/>
      <c r="CG1746" s="54"/>
      <c r="CH1746" s="54"/>
      <c r="CI1746" s="54"/>
      <c r="CJ1746" s="54"/>
      <c r="CK1746" s="54"/>
      <c r="CL1746" s="54"/>
      <c r="CM1746" s="54"/>
      <c r="CN1746" s="54"/>
      <c r="CO1746" s="54"/>
      <c r="CP1746" s="54"/>
      <c r="CQ1746" s="54"/>
      <c r="CR1746" s="54"/>
      <c r="CS1746" s="54"/>
      <c r="CT1746" s="54"/>
      <c r="CU1746" s="54"/>
      <c r="CV1746" s="54"/>
      <c r="CW1746" s="54"/>
      <c r="CX1746" s="54"/>
      <c r="CY1746" s="54"/>
      <c r="CZ1746" s="54"/>
      <c r="DA1746" s="54"/>
      <c r="DB1746" s="54"/>
      <c r="DC1746" s="54"/>
      <c r="DD1746" s="54"/>
      <c r="DE1746" s="54"/>
      <c r="DF1746" s="54"/>
      <c r="DG1746" s="54"/>
      <c r="DH1746" s="54"/>
      <c r="DI1746" s="54"/>
      <c r="DJ1746" s="54"/>
      <c r="DK1746" s="54"/>
      <c r="DL1746" s="54"/>
      <c r="DM1746" s="54"/>
      <c r="DN1746" s="54"/>
      <c r="DO1746" s="54"/>
      <c r="DP1746" s="54"/>
      <c r="DQ1746" s="54"/>
      <c r="DR1746" s="54"/>
      <c r="DS1746" s="54"/>
      <c r="DT1746" s="54"/>
      <c r="DU1746" s="54"/>
      <c r="DV1746" s="54"/>
      <c r="DW1746" s="54"/>
      <c r="DX1746" s="54"/>
      <c r="DY1746" s="54"/>
      <c r="DZ1746" s="54"/>
      <c r="EA1746" s="54"/>
      <c r="EB1746" s="54"/>
      <c r="EC1746" s="54"/>
      <c r="ED1746" s="54"/>
      <c r="EE1746" s="54"/>
      <c r="EF1746" s="54"/>
      <c r="EG1746" s="54"/>
      <c r="EH1746" s="54"/>
      <c r="EI1746" s="54"/>
      <c r="EJ1746" s="54"/>
      <c r="EK1746" s="54"/>
      <c r="EL1746" s="54"/>
      <c r="EM1746" s="54"/>
      <c r="EN1746" s="54"/>
      <c r="EO1746" s="54"/>
      <c r="EP1746" s="54"/>
      <c r="EQ1746" s="54"/>
      <c r="ER1746" s="54"/>
      <c r="ES1746" s="54"/>
      <c r="ET1746" s="54"/>
      <c r="EU1746" s="54"/>
      <c r="EV1746" s="54"/>
      <c r="EW1746" s="54"/>
      <c r="EX1746" s="54"/>
      <c r="EY1746" s="54"/>
      <c r="EZ1746" s="54"/>
      <c r="FA1746" s="54"/>
      <c r="FB1746" s="54"/>
      <c r="FC1746" s="54"/>
      <c r="FD1746" s="54"/>
      <c r="FE1746" s="54"/>
      <c r="FF1746" s="54"/>
      <c r="FG1746" s="54"/>
      <c r="FH1746" s="54"/>
      <c r="FI1746" s="54"/>
      <c r="FJ1746" s="54"/>
      <c r="FK1746" s="54"/>
      <c r="FL1746" s="54"/>
      <c r="FM1746" s="54"/>
      <c r="FN1746" s="54"/>
      <c r="FO1746" s="54"/>
      <c r="FP1746" s="54"/>
      <c r="FQ1746" s="54"/>
      <c r="FR1746" s="54"/>
      <c r="FS1746" s="54"/>
      <c r="FT1746" s="54"/>
      <c r="FU1746" s="54"/>
      <c r="FV1746" s="54"/>
      <c r="FW1746" s="54"/>
      <c r="FX1746" s="54"/>
      <c r="FY1746" s="54"/>
      <c r="FZ1746" s="54"/>
      <c r="GA1746" s="54"/>
      <c r="GB1746" s="54"/>
      <c r="GC1746" s="54"/>
      <c r="GD1746" s="54"/>
      <c r="GE1746" s="54"/>
      <c r="GF1746" s="54"/>
      <c r="GG1746" s="54"/>
      <c r="GH1746" s="54"/>
      <c r="GI1746" s="54"/>
      <c r="GJ1746" s="54"/>
      <c r="GK1746" s="54"/>
      <c r="GL1746" s="54"/>
      <c r="GM1746" s="54"/>
      <c r="GN1746" s="54"/>
      <c r="GO1746" s="54"/>
      <c r="GP1746" s="54"/>
      <c r="GQ1746" s="54"/>
      <c r="GR1746" s="54"/>
      <c r="GS1746" s="54"/>
      <c r="GT1746" s="54"/>
      <c r="GU1746" s="54"/>
      <c r="GV1746" s="54"/>
      <c r="GW1746" s="54"/>
      <c r="GX1746" s="54"/>
      <c r="GY1746" s="54"/>
      <c r="GZ1746" s="54"/>
      <c r="HA1746" s="54"/>
      <c r="HB1746" s="54"/>
      <c r="HC1746" s="54"/>
      <c r="HD1746" s="54"/>
      <c r="HE1746" s="54"/>
      <c r="HF1746" s="54"/>
      <c r="HG1746" s="54"/>
      <c r="HH1746" s="54"/>
      <c r="HI1746" s="54"/>
      <c r="HJ1746" s="54"/>
      <c r="HK1746" s="54"/>
      <c r="HL1746" s="54"/>
      <c r="HM1746" s="54"/>
      <c r="HN1746" s="54"/>
      <c r="HO1746" s="54"/>
      <c r="HP1746" s="54"/>
      <c r="HQ1746" s="54"/>
      <c r="HR1746" s="54"/>
      <c r="HS1746" s="54"/>
      <c r="HT1746" s="54"/>
      <c r="HU1746" s="54"/>
      <c r="HV1746" s="54"/>
      <c r="HW1746" s="54"/>
      <c r="HX1746" s="54"/>
      <c r="HY1746" s="54"/>
      <c r="HZ1746" s="54"/>
      <c r="IA1746" s="54"/>
      <c r="IB1746" s="54"/>
      <c r="IC1746" s="54"/>
      <c r="ID1746" s="54"/>
      <c r="IE1746" s="54"/>
      <c r="IF1746" s="54"/>
      <c r="IG1746" s="54"/>
      <c r="IH1746" s="54"/>
      <c r="II1746" s="54"/>
      <c r="IJ1746" s="54"/>
      <c r="IK1746" s="54"/>
      <c r="IL1746" s="54"/>
      <c r="IM1746" s="54"/>
      <c r="IN1746" s="54"/>
      <c r="IO1746" s="54"/>
      <c r="IP1746" s="54"/>
      <c r="IQ1746" s="54"/>
      <c r="IR1746" s="54"/>
      <c r="IS1746" s="54"/>
      <c r="IT1746" s="54"/>
      <c r="IU1746" s="54"/>
      <c r="IV1746" s="54"/>
      <c r="IW1746" s="54"/>
      <c r="IX1746" s="54"/>
      <c r="IY1746" s="54"/>
      <c r="IZ1746" s="54"/>
      <c r="JA1746" s="16"/>
      <c r="JB1746" s="16"/>
      <c r="JC1746" s="16"/>
      <c r="JD1746" s="16"/>
    </row>
    <row r="1747" spans="1:264" s="6" customFormat="1" x14ac:dyDescent="0.25">
      <c r="A1747" s="55">
        <v>1743</v>
      </c>
      <c r="B1747" s="56">
        <f>ESTUDIANTES!B1747</f>
        <v>0</v>
      </c>
      <c r="C1747" s="56">
        <f>ESTUDIANTES!C1747</f>
        <v>0</v>
      </c>
      <c r="D1747" s="97">
        <f>ESTUDIANTES!D1747</f>
        <v>0</v>
      </c>
      <c r="E1747" s="97"/>
      <c r="F1747" s="97"/>
      <c r="G1747" s="97"/>
      <c r="H1747" s="57">
        <f>ESTUDIANTES!H1747</f>
        <v>0</v>
      </c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  <c r="S1747" s="54"/>
      <c r="T1747" s="54"/>
      <c r="U1747" s="54"/>
      <c r="V1747" s="54"/>
      <c r="W1747" s="54"/>
      <c r="X1747" s="54"/>
      <c r="Y1747" s="54"/>
      <c r="Z1747" s="54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  <c r="AL1747" s="54"/>
      <c r="AM1747" s="54"/>
      <c r="AN1747" s="54"/>
      <c r="AO1747" s="54"/>
      <c r="AP1747" s="54"/>
      <c r="AQ1747" s="54"/>
      <c r="AR1747" s="54"/>
      <c r="AS1747" s="54"/>
      <c r="AT1747" s="54"/>
      <c r="AU1747" s="54"/>
      <c r="AV1747" s="54"/>
      <c r="AW1747" s="54"/>
      <c r="AX1747" s="54"/>
      <c r="AY1747" s="54"/>
      <c r="AZ1747" s="54"/>
      <c r="BA1747" s="54"/>
      <c r="BB1747" s="54"/>
      <c r="BC1747" s="54"/>
      <c r="BD1747" s="54"/>
      <c r="BE1747" s="54"/>
      <c r="BF1747" s="54"/>
      <c r="BG1747" s="54"/>
      <c r="BH1747" s="54"/>
      <c r="BI1747" s="54"/>
      <c r="BJ1747" s="54"/>
      <c r="BK1747" s="54"/>
      <c r="BL1747" s="54"/>
      <c r="BM1747" s="54"/>
      <c r="BN1747" s="54"/>
      <c r="BO1747" s="54"/>
      <c r="BP1747" s="54"/>
      <c r="BQ1747" s="54"/>
      <c r="BR1747" s="54"/>
      <c r="BS1747" s="54"/>
      <c r="BT1747" s="54"/>
      <c r="BU1747" s="54"/>
      <c r="BV1747" s="54"/>
      <c r="BW1747" s="54"/>
      <c r="BX1747" s="54"/>
      <c r="BY1747" s="54"/>
      <c r="BZ1747" s="54"/>
      <c r="CA1747" s="54"/>
      <c r="CB1747" s="54"/>
      <c r="CC1747" s="54"/>
      <c r="CD1747" s="54"/>
      <c r="CE1747" s="54"/>
      <c r="CF1747" s="54"/>
      <c r="CG1747" s="54"/>
      <c r="CH1747" s="54"/>
      <c r="CI1747" s="54"/>
      <c r="CJ1747" s="54"/>
      <c r="CK1747" s="54"/>
      <c r="CL1747" s="54"/>
      <c r="CM1747" s="54"/>
      <c r="CN1747" s="54"/>
      <c r="CO1747" s="54"/>
      <c r="CP1747" s="54"/>
      <c r="CQ1747" s="54"/>
      <c r="CR1747" s="54"/>
      <c r="CS1747" s="54"/>
      <c r="CT1747" s="54"/>
      <c r="CU1747" s="54"/>
      <c r="CV1747" s="54"/>
      <c r="CW1747" s="54"/>
      <c r="CX1747" s="54"/>
      <c r="CY1747" s="54"/>
      <c r="CZ1747" s="54"/>
      <c r="DA1747" s="54"/>
      <c r="DB1747" s="54"/>
      <c r="DC1747" s="54"/>
      <c r="DD1747" s="54"/>
      <c r="DE1747" s="54"/>
      <c r="DF1747" s="54"/>
      <c r="DG1747" s="54"/>
      <c r="DH1747" s="54"/>
      <c r="DI1747" s="54"/>
      <c r="DJ1747" s="54"/>
      <c r="DK1747" s="54"/>
      <c r="DL1747" s="54"/>
      <c r="DM1747" s="54"/>
      <c r="DN1747" s="54"/>
      <c r="DO1747" s="54"/>
      <c r="DP1747" s="54"/>
      <c r="DQ1747" s="54"/>
      <c r="DR1747" s="54"/>
      <c r="DS1747" s="54"/>
      <c r="DT1747" s="54"/>
      <c r="DU1747" s="54"/>
      <c r="DV1747" s="54"/>
      <c r="DW1747" s="54"/>
      <c r="DX1747" s="54"/>
      <c r="DY1747" s="54"/>
      <c r="DZ1747" s="54"/>
      <c r="EA1747" s="54"/>
      <c r="EB1747" s="54"/>
      <c r="EC1747" s="54"/>
      <c r="ED1747" s="54"/>
      <c r="EE1747" s="54"/>
      <c r="EF1747" s="54"/>
      <c r="EG1747" s="54"/>
      <c r="EH1747" s="54"/>
      <c r="EI1747" s="54"/>
      <c r="EJ1747" s="54"/>
      <c r="EK1747" s="54"/>
      <c r="EL1747" s="54"/>
      <c r="EM1747" s="54"/>
      <c r="EN1747" s="54"/>
      <c r="EO1747" s="54"/>
      <c r="EP1747" s="54"/>
      <c r="EQ1747" s="54"/>
      <c r="ER1747" s="54"/>
      <c r="ES1747" s="54"/>
      <c r="ET1747" s="54"/>
      <c r="EU1747" s="54"/>
      <c r="EV1747" s="54"/>
      <c r="EW1747" s="54"/>
      <c r="EX1747" s="54"/>
      <c r="EY1747" s="54"/>
      <c r="EZ1747" s="54"/>
      <c r="FA1747" s="54"/>
      <c r="FB1747" s="54"/>
      <c r="FC1747" s="54"/>
      <c r="FD1747" s="54"/>
      <c r="FE1747" s="54"/>
      <c r="FF1747" s="54"/>
      <c r="FG1747" s="54"/>
      <c r="FH1747" s="54"/>
      <c r="FI1747" s="54"/>
      <c r="FJ1747" s="54"/>
      <c r="FK1747" s="54"/>
      <c r="FL1747" s="54"/>
      <c r="FM1747" s="54"/>
      <c r="FN1747" s="54"/>
      <c r="FO1747" s="54"/>
      <c r="FP1747" s="54"/>
      <c r="FQ1747" s="54"/>
      <c r="FR1747" s="54"/>
      <c r="FS1747" s="54"/>
      <c r="FT1747" s="54"/>
      <c r="FU1747" s="54"/>
      <c r="FV1747" s="54"/>
      <c r="FW1747" s="54"/>
      <c r="FX1747" s="54"/>
      <c r="FY1747" s="54"/>
      <c r="FZ1747" s="54"/>
      <c r="GA1747" s="54"/>
      <c r="GB1747" s="54"/>
      <c r="GC1747" s="54"/>
      <c r="GD1747" s="54"/>
      <c r="GE1747" s="54"/>
      <c r="GF1747" s="54"/>
      <c r="GG1747" s="54"/>
      <c r="GH1747" s="54"/>
      <c r="GI1747" s="54"/>
      <c r="GJ1747" s="54"/>
      <c r="GK1747" s="54"/>
      <c r="GL1747" s="54"/>
      <c r="GM1747" s="54"/>
      <c r="GN1747" s="54"/>
      <c r="GO1747" s="54"/>
      <c r="GP1747" s="54"/>
      <c r="GQ1747" s="54"/>
      <c r="GR1747" s="54"/>
      <c r="GS1747" s="54"/>
      <c r="GT1747" s="54"/>
      <c r="GU1747" s="54"/>
      <c r="GV1747" s="54"/>
      <c r="GW1747" s="54"/>
      <c r="GX1747" s="54"/>
      <c r="GY1747" s="54"/>
      <c r="GZ1747" s="54"/>
      <c r="HA1747" s="54"/>
      <c r="HB1747" s="54"/>
      <c r="HC1747" s="54"/>
      <c r="HD1747" s="54"/>
      <c r="HE1747" s="54"/>
      <c r="HF1747" s="54"/>
      <c r="HG1747" s="54"/>
      <c r="HH1747" s="54"/>
      <c r="HI1747" s="54"/>
      <c r="HJ1747" s="54"/>
      <c r="HK1747" s="54"/>
      <c r="HL1747" s="54"/>
      <c r="HM1747" s="54"/>
      <c r="HN1747" s="54"/>
      <c r="HO1747" s="54"/>
      <c r="HP1747" s="54"/>
      <c r="HQ1747" s="54"/>
      <c r="HR1747" s="54"/>
      <c r="HS1747" s="54"/>
      <c r="HT1747" s="54"/>
      <c r="HU1747" s="54"/>
      <c r="HV1747" s="54"/>
      <c r="HW1747" s="54"/>
      <c r="HX1747" s="54"/>
      <c r="HY1747" s="54"/>
      <c r="HZ1747" s="54"/>
      <c r="IA1747" s="54"/>
      <c r="IB1747" s="54"/>
      <c r="IC1747" s="54"/>
      <c r="ID1747" s="54"/>
      <c r="IE1747" s="54"/>
      <c r="IF1747" s="54"/>
      <c r="IG1747" s="54"/>
      <c r="IH1747" s="54"/>
      <c r="II1747" s="54"/>
      <c r="IJ1747" s="54"/>
      <c r="IK1747" s="54"/>
      <c r="IL1747" s="54"/>
      <c r="IM1747" s="54"/>
      <c r="IN1747" s="54"/>
      <c r="IO1747" s="54"/>
      <c r="IP1747" s="54"/>
      <c r="IQ1747" s="54"/>
      <c r="IR1747" s="54"/>
      <c r="IS1747" s="54"/>
      <c r="IT1747" s="54"/>
      <c r="IU1747" s="54"/>
      <c r="IV1747" s="54"/>
      <c r="IW1747" s="54"/>
      <c r="IX1747" s="54"/>
      <c r="IY1747" s="54"/>
      <c r="IZ1747" s="54"/>
      <c r="JA1747" s="16"/>
      <c r="JB1747" s="16"/>
      <c r="JC1747" s="16"/>
      <c r="JD1747" s="16"/>
    </row>
    <row r="1748" spans="1:264" s="6" customFormat="1" x14ac:dyDescent="0.25">
      <c r="A1748" s="55">
        <v>1744</v>
      </c>
      <c r="B1748" s="56">
        <f>ESTUDIANTES!B1748</f>
        <v>0</v>
      </c>
      <c r="C1748" s="56">
        <f>ESTUDIANTES!C1748</f>
        <v>0</v>
      </c>
      <c r="D1748" s="97">
        <f>ESTUDIANTES!D1748</f>
        <v>0</v>
      </c>
      <c r="E1748" s="97"/>
      <c r="F1748" s="97"/>
      <c r="G1748" s="97"/>
      <c r="H1748" s="57">
        <f>ESTUDIANTES!H1748</f>
        <v>0</v>
      </c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  <c r="S1748" s="54"/>
      <c r="T1748" s="54"/>
      <c r="U1748" s="54"/>
      <c r="V1748" s="54"/>
      <c r="W1748" s="54"/>
      <c r="X1748" s="54"/>
      <c r="Y1748" s="54"/>
      <c r="Z1748" s="54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  <c r="AL1748" s="54"/>
      <c r="AM1748" s="54"/>
      <c r="AN1748" s="54"/>
      <c r="AO1748" s="54"/>
      <c r="AP1748" s="54"/>
      <c r="AQ1748" s="54"/>
      <c r="AR1748" s="54"/>
      <c r="AS1748" s="54"/>
      <c r="AT1748" s="54"/>
      <c r="AU1748" s="54"/>
      <c r="AV1748" s="54"/>
      <c r="AW1748" s="54"/>
      <c r="AX1748" s="54"/>
      <c r="AY1748" s="54"/>
      <c r="AZ1748" s="54"/>
      <c r="BA1748" s="54"/>
      <c r="BB1748" s="54"/>
      <c r="BC1748" s="54"/>
      <c r="BD1748" s="54"/>
      <c r="BE1748" s="54"/>
      <c r="BF1748" s="54"/>
      <c r="BG1748" s="54"/>
      <c r="BH1748" s="54"/>
      <c r="BI1748" s="54"/>
      <c r="BJ1748" s="54"/>
      <c r="BK1748" s="54"/>
      <c r="BL1748" s="54"/>
      <c r="BM1748" s="54"/>
      <c r="BN1748" s="54"/>
      <c r="BO1748" s="54"/>
      <c r="BP1748" s="54"/>
      <c r="BQ1748" s="54"/>
      <c r="BR1748" s="54"/>
      <c r="BS1748" s="54"/>
      <c r="BT1748" s="54"/>
      <c r="BU1748" s="54"/>
      <c r="BV1748" s="54"/>
      <c r="BW1748" s="54"/>
      <c r="BX1748" s="54"/>
      <c r="BY1748" s="54"/>
      <c r="BZ1748" s="54"/>
      <c r="CA1748" s="54"/>
      <c r="CB1748" s="54"/>
      <c r="CC1748" s="54"/>
      <c r="CD1748" s="54"/>
      <c r="CE1748" s="54"/>
      <c r="CF1748" s="54"/>
      <c r="CG1748" s="54"/>
      <c r="CH1748" s="54"/>
      <c r="CI1748" s="54"/>
      <c r="CJ1748" s="54"/>
      <c r="CK1748" s="54"/>
      <c r="CL1748" s="54"/>
      <c r="CM1748" s="54"/>
      <c r="CN1748" s="54"/>
      <c r="CO1748" s="54"/>
      <c r="CP1748" s="54"/>
      <c r="CQ1748" s="54"/>
      <c r="CR1748" s="54"/>
      <c r="CS1748" s="54"/>
      <c r="CT1748" s="54"/>
      <c r="CU1748" s="54"/>
      <c r="CV1748" s="54"/>
      <c r="CW1748" s="54"/>
      <c r="CX1748" s="54"/>
      <c r="CY1748" s="54"/>
      <c r="CZ1748" s="54"/>
      <c r="DA1748" s="54"/>
      <c r="DB1748" s="54"/>
      <c r="DC1748" s="54"/>
      <c r="DD1748" s="54"/>
      <c r="DE1748" s="54"/>
      <c r="DF1748" s="54"/>
      <c r="DG1748" s="54"/>
      <c r="DH1748" s="54"/>
      <c r="DI1748" s="54"/>
      <c r="DJ1748" s="54"/>
      <c r="DK1748" s="54"/>
      <c r="DL1748" s="54"/>
      <c r="DM1748" s="54"/>
      <c r="DN1748" s="54"/>
      <c r="DO1748" s="54"/>
      <c r="DP1748" s="54"/>
      <c r="DQ1748" s="54"/>
      <c r="DR1748" s="54"/>
      <c r="DS1748" s="54"/>
      <c r="DT1748" s="54"/>
      <c r="DU1748" s="54"/>
      <c r="DV1748" s="54"/>
      <c r="DW1748" s="54"/>
      <c r="DX1748" s="54"/>
      <c r="DY1748" s="54"/>
      <c r="DZ1748" s="54"/>
      <c r="EA1748" s="54"/>
      <c r="EB1748" s="54"/>
      <c r="EC1748" s="54"/>
      <c r="ED1748" s="54"/>
      <c r="EE1748" s="54"/>
      <c r="EF1748" s="54"/>
      <c r="EG1748" s="54"/>
      <c r="EH1748" s="54"/>
      <c r="EI1748" s="54"/>
      <c r="EJ1748" s="54"/>
      <c r="EK1748" s="54"/>
      <c r="EL1748" s="54"/>
      <c r="EM1748" s="54"/>
      <c r="EN1748" s="54"/>
      <c r="EO1748" s="54"/>
      <c r="EP1748" s="54"/>
      <c r="EQ1748" s="54"/>
      <c r="ER1748" s="54"/>
      <c r="ES1748" s="54"/>
      <c r="ET1748" s="54"/>
      <c r="EU1748" s="54"/>
      <c r="EV1748" s="54"/>
      <c r="EW1748" s="54"/>
      <c r="EX1748" s="54"/>
      <c r="EY1748" s="54"/>
      <c r="EZ1748" s="54"/>
      <c r="FA1748" s="54"/>
      <c r="FB1748" s="54"/>
      <c r="FC1748" s="54"/>
      <c r="FD1748" s="54"/>
      <c r="FE1748" s="54"/>
      <c r="FF1748" s="54"/>
      <c r="FG1748" s="54"/>
      <c r="FH1748" s="54"/>
      <c r="FI1748" s="54"/>
      <c r="FJ1748" s="54"/>
      <c r="FK1748" s="54"/>
      <c r="FL1748" s="54"/>
      <c r="FM1748" s="54"/>
      <c r="FN1748" s="54"/>
      <c r="FO1748" s="54"/>
      <c r="FP1748" s="54"/>
      <c r="FQ1748" s="54"/>
      <c r="FR1748" s="54"/>
      <c r="FS1748" s="54"/>
      <c r="FT1748" s="54"/>
      <c r="FU1748" s="54"/>
      <c r="FV1748" s="54"/>
      <c r="FW1748" s="54"/>
      <c r="FX1748" s="54"/>
      <c r="FY1748" s="54"/>
      <c r="FZ1748" s="54"/>
      <c r="GA1748" s="54"/>
      <c r="GB1748" s="54"/>
      <c r="GC1748" s="54"/>
      <c r="GD1748" s="54"/>
      <c r="GE1748" s="54"/>
      <c r="GF1748" s="54"/>
      <c r="GG1748" s="54"/>
      <c r="GH1748" s="54"/>
      <c r="GI1748" s="54"/>
      <c r="GJ1748" s="54"/>
      <c r="GK1748" s="54"/>
      <c r="GL1748" s="54"/>
      <c r="GM1748" s="54"/>
      <c r="GN1748" s="54"/>
      <c r="GO1748" s="54"/>
      <c r="GP1748" s="54"/>
      <c r="GQ1748" s="54"/>
      <c r="GR1748" s="54"/>
      <c r="GS1748" s="54"/>
      <c r="GT1748" s="54"/>
      <c r="GU1748" s="54"/>
      <c r="GV1748" s="54"/>
      <c r="GW1748" s="54"/>
      <c r="GX1748" s="54"/>
      <c r="GY1748" s="54"/>
      <c r="GZ1748" s="54"/>
      <c r="HA1748" s="54"/>
      <c r="HB1748" s="54"/>
      <c r="HC1748" s="54"/>
      <c r="HD1748" s="54"/>
      <c r="HE1748" s="54"/>
      <c r="HF1748" s="54"/>
      <c r="HG1748" s="54"/>
      <c r="HH1748" s="54"/>
      <c r="HI1748" s="54"/>
      <c r="HJ1748" s="54"/>
      <c r="HK1748" s="54"/>
      <c r="HL1748" s="54"/>
      <c r="HM1748" s="54"/>
      <c r="HN1748" s="54"/>
      <c r="HO1748" s="54"/>
      <c r="HP1748" s="54"/>
      <c r="HQ1748" s="54"/>
      <c r="HR1748" s="54"/>
      <c r="HS1748" s="54"/>
      <c r="HT1748" s="54"/>
      <c r="HU1748" s="54"/>
      <c r="HV1748" s="54"/>
      <c r="HW1748" s="54"/>
      <c r="HX1748" s="54"/>
      <c r="HY1748" s="54"/>
      <c r="HZ1748" s="54"/>
      <c r="IA1748" s="54"/>
      <c r="IB1748" s="54"/>
      <c r="IC1748" s="54"/>
      <c r="ID1748" s="54"/>
      <c r="IE1748" s="54"/>
      <c r="IF1748" s="54"/>
      <c r="IG1748" s="54"/>
      <c r="IH1748" s="54"/>
      <c r="II1748" s="54"/>
      <c r="IJ1748" s="54"/>
      <c r="IK1748" s="54"/>
      <c r="IL1748" s="54"/>
      <c r="IM1748" s="54"/>
      <c r="IN1748" s="54"/>
      <c r="IO1748" s="54"/>
      <c r="IP1748" s="54"/>
      <c r="IQ1748" s="54"/>
      <c r="IR1748" s="54"/>
      <c r="IS1748" s="54"/>
      <c r="IT1748" s="54"/>
      <c r="IU1748" s="54"/>
      <c r="IV1748" s="54"/>
      <c r="IW1748" s="54"/>
      <c r="IX1748" s="54"/>
      <c r="IY1748" s="54"/>
      <c r="IZ1748" s="54"/>
      <c r="JA1748" s="16"/>
      <c r="JB1748" s="16"/>
      <c r="JC1748" s="16"/>
      <c r="JD1748" s="16"/>
    </row>
    <row r="1749" spans="1:264" s="6" customFormat="1" x14ac:dyDescent="0.25">
      <c r="A1749" s="55">
        <v>1745</v>
      </c>
      <c r="B1749" s="56">
        <f>ESTUDIANTES!B1749</f>
        <v>0</v>
      </c>
      <c r="C1749" s="56">
        <f>ESTUDIANTES!C1749</f>
        <v>0</v>
      </c>
      <c r="D1749" s="97">
        <f>ESTUDIANTES!D1749</f>
        <v>0</v>
      </c>
      <c r="E1749" s="97"/>
      <c r="F1749" s="97"/>
      <c r="G1749" s="97"/>
      <c r="H1749" s="57">
        <f>ESTUDIANTES!H1749</f>
        <v>0</v>
      </c>
      <c r="I1749" s="54"/>
      <c r="J1749" s="54"/>
      <c r="K1749" s="54"/>
      <c r="L1749" s="54"/>
      <c r="M1749" s="54"/>
      <c r="N1749" s="54"/>
      <c r="O1749" s="54"/>
      <c r="P1749" s="54"/>
      <c r="Q1749" s="54"/>
      <c r="R1749" s="54"/>
      <c r="S1749" s="54"/>
      <c r="T1749" s="54"/>
      <c r="U1749" s="54"/>
      <c r="V1749" s="54"/>
      <c r="W1749" s="54"/>
      <c r="X1749" s="54"/>
      <c r="Y1749" s="54"/>
      <c r="Z1749" s="54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  <c r="AL1749" s="54"/>
      <c r="AM1749" s="54"/>
      <c r="AN1749" s="54"/>
      <c r="AO1749" s="54"/>
      <c r="AP1749" s="54"/>
      <c r="AQ1749" s="54"/>
      <c r="AR1749" s="54"/>
      <c r="AS1749" s="54"/>
      <c r="AT1749" s="54"/>
      <c r="AU1749" s="54"/>
      <c r="AV1749" s="54"/>
      <c r="AW1749" s="54"/>
      <c r="AX1749" s="54"/>
      <c r="AY1749" s="54"/>
      <c r="AZ1749" s="54"/>
      <c r="BA1749" s="54"/>
      <c r="BB1749" s="54"/>
      <c r="BC1749" s="54"/>
      <c r="BD1749" s="54"/>
      <c r="BE1749" s="54"/>
      <c r="BF1749" s="54"/>
      <c r="BG1749" s="54"/>
      <c r="BH1749" s="54"/>
      <c r="BI1749" s="54"/>
      <c r="BJ1749" s="54"/>
      <c r="BK1749" s="54"/>
      <c r="BL1749" s="54"/>
      <c r="BM1749" s="54"/>
      <c r="BN1749" s="54"/>
      <c r="BO1749" s="54"/>
      <c r="BP1749" s="54"/>
      <c r="BQ1749" s="54"/>
      <c r="BR1749" s="54"/>
      <c r="BS1749" s="54"/>
      <c r="BT1749" s="54"/>
      <c r="BU1749" s="54"/>
      <c r="BV1749" s="54"/>
      <c r="BW1749" s="54"/>
      <c r="BX1749" s="54"/>
      <c r="BY1749" s="54"/>
      <c r="BZ1749" s="54"/>
      <c r="CA1749" s="54"/>
      <c r="CB1749" s="54"/>
      <c r="CC1749" s="54"/>
      <c r="CD1749" s="54"/>
      <c r="CE1749" s="54"/>
      <c r="CF1749" s="54"/>
      <c r="CG1749" s="54"/>
      <c r="CH1749" s="54"/>
      <c r="CI1749" s="54"/>
      <c r="CJ1749" s="54"/>
      <c r="CK1749" s="54"/>
      <c r="CL1749" s="54"/>
      <c r="CM1749" s="54"/>
      <c r="CN1749" s="54"/>
      <c r="CO1749" s="54"/>
      <c r="CP1749" s="54"/>
      <c r="CQ1749" s="54"/>
      <c r="CR1749" s="54"/>
      <c r="CS1749" s="54"/>
      <c r="CT1749" s="54"/>
      <c r="CU1749" s="54"/>
      <c r="CV1749" s="54"/>
      <c r="CW1749" s="54"/>
      <c r="CX1749" s="54"/>
      <c r="CY1749" s="54"/>
      <c r="CZ1749" s="54"/>
      <c r="DA1749" s="54"/>
      <c r="DB1749" s="54"/>
      <c r="DC1749" s="54"/>
      <c r="DD1749" s="54"/>
      <c r="DE1749" s="54"/>
      <c r="DF1749" s="54"/>
      <c r="DG1749" s="54"/>
      <c r="DH1749" s="54"/>
      <c r="DI1749" s="54"/>
      <c r="DJ1749" s="54"/>
      <c r="DK1749" s="54"/>
      <c r="DL1749" s="54"/>
      <c r="DM1749" s="54"/>
      <c r="DN1749" s="54"/>
      <c r="DO1749" s="54"/>
      <c r="DP1749" s="54"/>
      <c r="DQ1749" s="54"/>
      <c r="DR1749" s="54"/>
      <c r="DS1749" s="54"/>
      <c r="DT1749" s="54"/>
      <c r="DU1749" s="54"/>
      <c r="DV1749" s="54"/>
      <c r="DW1749" s="54"/>
      <c r="DX1749" s="54"/>
      <c r="DY1749" s="54"/>
      <c r="DZ1749" s="54"/>
      <c r="EA1749" s="54"/>
      <c r="EB1749" s="54"/>
      <c r="EC1749" s="54"/>
      <c r="ED1749" s="54"/>
      <c r="EE1749" s="54"/>
      <c r="EF1749" s="54"/>
      <c r="EG1749" s="54"/>
      <c r="EH1749" s="54"/>
      <c r="EI1749" s="54"/>
      <c r="EJ1749" s="54"/>
      <c r="EK1749" s="54"/>
      <c r="EL1749" s="54"/>
      <c r="EM1749" s="54"/>
      <c r="EN1749" s="54"/>
      <c r="EO1749" s="54"/>
      <c r="EP1749" s="54"/>
      <c r="EQ1749" s="54"/>
      <c r="ER1749" s="54"/>
      <c r="ES1749" s="54"/>
      <c r="ET1749" s="54"/>
      <c r="EU1749" s="54"/>
      <c r="EV1749" s="54"/>
      <c r="EW1749" s="54"/>
      <c r="EX1749" s="54"/>
      <c r="EY1749" s="54"/>
      <c r="EZ1749" s="54"/>
      <c r="FA1749" s="54"/>
      <c r="FB1749" s="54"/>
      <c r="FC1749" s="54"/>
      <c r="FD1749" s="54"/>
      <c r="FE1749" s="54"/>
      <c r="FF1749" s="54"/>
      <c r="FG1749" s="54"/>
      <c r="FH1749" s="54"/>
      <c r="FI1749" s="54"/>
      <c r="FJ1749" s="54"/>
      <c r="FK1749" s="54"/>
      <c r="FL1749" s="54"/>
      <c r="FM1749" s="54"/>
      <c r="FN1749" s="54"/>
      <c r="FO1749" s="54"/>
      <c r="FP1749" s="54"/>
      <c r="FQ1749" s="54"/>
      <c r="FR1749" s="54"/>
      <c r="FS1749" s="54"/>
      <c r="FT1749" s="54"/>
      <c r="FU1749" s="54"/>
      <c r="FV1749" s="54"/>
      <c r="FW1749" s="54"/>
      <c r="FX1749" s="54"/>
      <c r="FY1749" s="54"/>
      <c r="FZ1749" s="54"/>
      <c r="GA1749" s="54"/>
      <c r="GB1749" s="54"/>
      <c r="GC1749" s="54"/>
      <c r="GD1749" s="54"/>
      <c r="GE1749" s="54"/>
      <c r="GF1749" s="54"/>
      <c r="GG1749" s="54"/>
      <c r="GH1749" s="54"/>
      <c r="GI1749" s="54"/>
      <c r="GJ1749" s="54"/>
      <c r="GK1749" s="54"/>
      <c r="GL1749" s="54"/>
      <c r="GM1749" s="54"/>
      <c r="GN1749" s="54"/>
      <c r="GO1749" s="54"/>
      <c r="GP1749" s="54"/>
      <c r="GQ1749" s="54"/>
      <c r="GR1749" s="54"/>
      <c r="GS1749" s="54"/>
      <c r="GT1749" s="54"/>
      <c r="GU1749" s="54"/>
      <c r="GV1749" s="54"/>
      <c r="GW1749" s="54"/>
      <c r="GX1749" s="54"/>
      <c r="GY1749" s="54"/>
      <c r="GZ1749" s="54"/>
      <c r="HA1749" s="54"/>
      <c r="HB1749" s="54"/>
      <c r="HC1749" s="54"/>
      <c r="HD1749" s="54"/>
      <c r="HE1749" s="54"/>
      <c r="HF1749" s="54"/>
      <c r="HG1749" s="54"/>
      <c r="HH1749" s="54"/>
      <c r="HI1749" s="54"/>
      <c r="HJ1749" s="54"/>
      <c r="HK1749" s="54"/>
      <c r="HL1749" s="54"/>
      <c r="HM1749" s="54"/>
      <c r="HN1749" s="54"/>
      <c r="HO1749" s="54"/>
      <c r="HP1749" s="54"/>
      <c r="HQ1749" s="54"/>
      <c r="HR1749" s="54"/>
      <c r="HS1749" s="54"/>
      <c r="HT1749" s="54"/>
      <c r="HU1749" s="54"/>
      <c r="HV1749" s="54"/>
      <c r="HW1749" s="54"/>
      <c r="HX1749" s="54"/>
      <c r="HY1749" s="54"/>
      <c r="HZ1749" s="54"/>
      <c r="IA1749" s="54"/>
      <c r="IB1749" s="54"/>
      <c r="IC1749" s="54"/>
      <c r="ID1749" s="54"/>
      <c r="IE1749" s="54"/>
      <c r="IF1749" s="54"/>
      <c r="IG1749" s="54"/>
      <c r="IH1749" s="54"/>
      <c r="II1749" s="54"/>
      <c r="IJ1749" s="54"/>
      <c r="IK1749" s="54"/>
      <c r="IL1749" s="54"/>
      <c r="IM1749" s="54"/>
      <c r="IN1749" s="54"/>
      <c r="IO1749" s="54"/>
      <c r="IP1749" s="54"/>
      <c r="IQ1749" s="54"/>
      <c r="IR1749" s="54"/>
      <c r="IS1749" s="54"/>
      <c r="IT1749" s="54"/>
      <c r="IU1749" s="54"/>
      <c r="IV1749" s="54"/>
      <c r="IW1749" s="54"/>
      <c r="IX1749" s="54"/>
      <c r="IY1749" s="54"/>
      <c r="IZ1749" s="54"/>
      <c r="JA1749" s="16"/>
      <c r="JB1749" s="16"/>
      <c r="JC1749" s="16"/>
      <c r="JD1749" s="16"/>
    </row>
    <row r="1750" spans="1:264" s="6" customFormat="1" x14ac:dyDescent="0.25">
      <c r="A1750" s="55">
        <v>1746</v>
      </c>
      <c r="B1750" s="56">
        <f>ESTUDIANTES!B1750</f>
        <v>0</v>
      </c>
      <c r="C1750" s="56">
        <f>ESTUDIANTES!C1750</f>
        <v>0</v>
      </c>
      <c r="D1750" s="97">
        <f>ESTUDIANTES!D1750</f>
        <v>0</v>
      </c>
      <c r="E1750" s="97"/>
      <c r="F1750" s="97"/>
      <c r="G1750" s="97"/>
      <c r="H1750" s="57">
        <f>ESTUDIANTES!H1750</f>
        <v>0</v>
      </c>
      <c r="I1750" s="54"/>
      <c r="J1750" s="54"/>
      <c r="K1750" s="54"/>
      <c r="L1750" s="54"/>
      <c r="M1750" s="54"/>
      <c r="N1750" s="54"/>
      <c r="O1750" s="54"/>
      <c r="P1750" s="54"/>
      <c r="Q1750" s="54"/>
      <c r="R1750" s="54"/>
      <c r="S1750" s="54"/>
      <c r="T1750" s="54"/>
      <c r="U1750" s="54"/>
      <c r="V1750" s="54"/>
      <c r="W1750" s="54"/>
      <c r="X1750" s="54"/>
      <c r="Y1750" s="54"/>
      <c r="Z1750" s="54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  <c r="AL1750" s="54"/>
      <c r="AM1750" s="54"/>
      <c r="AN1750" s="54"/>
      <c r="AO1750" s="54"/>
      <c r="AP1750" s="54"/>
      <c r="AQ1750" s="54"/>
      <c r="AR1750" s="54"/>
      <c r="AS1750" s="54"/>
      <c r="AT1750" s="54"/>
      <c r="AU1750" s="54"/>
      <c r="AV1750" s="54"/>
      <c r="AW1750" s="54"/>
      <c r="AX1750" s="54"/>
      <c r="AY1750" s="54"/>
      <c r="AZ1750" s="54"/>
      <c r="BA1750" s="54"/>
      <c r="BB1750" s="54"/>
      <c r="BC1750" s="54"/>
      <c r="BD1750" s="54"/>
      <c r="BE1750" s="54"/>
      <c r="BF1750" s="54"/>
      <c r="BG1750" s="54"/>
      <c r="BH1750" s="54"/>
      <c r="BI1750" s="54"/>
      <c r="BJ1750" s="54"/>
      <c r="BK1750" s="54"/>
      <c r="BL1750" s="54"/>
      <c r="BM1750" s="54"/>
      <c r="BN1750" s="54"/>
      <c r="BO1750" s="54"/>
      <c r="BP1750" s="54"/>
      <c r="BQ1750" s="54"/>
      <c r="BR1750" s="54"/>
      <c r="BS1750" s="54"/>
      <c r="BT1750" s="54"/>
      <c r="BU1750" s="54"/>
      <c r="BV1750" s="54"/>
      <c r="BW1750" s="54"/>
      <c r="BX1750" s="54"/>
      <c r="BY1750" s="54"/>
      <c r="BZ1750" s="54"/>
      <c r="CA1750" s="54"/>
      <c r="CB1750" s="54"/>
      <c r="CC1750" s="54"/>
      <c r="CD1750" s="54"/>
      <c r="CE1750" s="54"/>
      <c r="CF1750" s="54"/>
      <c r="CG1750" s="54"/>
      <c r="CH1750" s="54"/>
      <c r="CI1750" s="54"/>
      <c r="CJ1750" s="54"/>
      <c r="CK1750" s="54"/>
      <c r="CL1750" s="54"/>
      <c r="CM1750" s="54"/>
      <c r="CN1750" s="54"/>
      <c r="CO1750" s="54"/>
      <c r="CP1750" s="54"/>
      <c r="CQ1750" s="54"/>
      <c r="CR1750" s="54"/>
      <c r="CS1750" s="54"/>
      <c r="CT1750" s="54"/>
      <c r="CU1750" s="54"/>
      <c r="CV1750" s="54"/>
      <c r="CW1750" s="54"/>
      <c r="CX1750" s="54"/>
      <c r="CY1750" s="54"/>
      <c r="CZ1750" s="54"/>
      <c r="DA1750" s="54"/>
      <c r="DB1750" s="54"/>
      <c r="DC1750" s="54"/>
      <c r="DD1750" s="54"/>
      <c r="DE1750" s="54"/>
      <c r="DF1750" s="54"/>
      <c r="DG1750" s="54"/>
      <c r="DH1750" s="54"/>
      <c r="DI1750" s="54"/>
      <c r="DJ1750" s="54"/>
      <c r="DK1750" s="54"/>
      <c r="DL1750" s="54"/>
      <c r="DM1750" s="54"/>
      <c r="DN1750" s="54"/>
      <c r="DO1750" s="54"/>
      <c r="DP1750" s="54"/>
      <c r="DQ1750" s="54"/>
      <c r="DR1750" s="54"/>
      <c r="DS1750" s="54"/>
      <c r="DT1750" s="54"/>
      <c r="DU1750" s="54"/>
      <c r="DV1750" s="54"/>
      <c r="DW1750" s="54"/>
      <c r="DX1750" s="54"/>
      <c r="DY1750" s="54"/>
      <c r="DZ1750" s="54"/>
      <c r="EA1750" s="54"/>
      <c r="EB1750" s="54"/>
      <c r="EC1750" s="54"/>
      <c r="ED1750" s="54"/>
      <c r="EE1750" s="54"/>
      <c r="EF1750" s="54"/>
      <c r="EG1750" s="54"/>
      <c r="EH1750" s="54"/>
      <c r="EI1750" s="54"/>
      <c r="EJ1750" s="54"/>
      <c r="EK1750" s="54"/>
      <c r="EL1750" s="54"/>
      <c r="EM1750" s="54"/>
      <c r="EN1750" s="54"/>
      <c r="EO1750" s="54"/>
      <c r="EP1750" s="54"/>
      <c r="EQ1750" s="54"/>
      <c r="ER1750" s="54"/>
      <c r="ES1750" s="54"/>
      <c r="ET1750" s="54"/>
      <c r="EU1750" s="54"/>
      <c r="EV1750" s="54"/>
      <c r="EW1750" s="54"/>
      <c r="EX1750" s="54"/>
      <c r="EY1750" s="54"/>
      <c r="EZ1750" s="54"/>
      <c r="FA1750" s="54"/>
      <c r="FB1750" s="54"/>
      <c r="FC1750" s="54"/>
      <c r="FD1750" s="54"/>
      <c r="FE1750" s="54"/>
      <c r="FF1750" s="54"/>
      <c r="FG1750" s="54"/>
      <c r="FH1750" s="54"/>
      <c r="FI1750" s="54"/>
      <c r="FJ1750" s="54"/>
      <c r="FK1750" s="54"/>
      <c r="FL1750" s="54"/>
      <c r="FM1750" s="54"/>
      <c r="FN1750" s="54"/>
      <c r="FO1750" s="54"/>
      <c r="FP1750" s="54"/>
      <c r="FQ1750" s="54"/>
      <c r="FR1750" s="54"/>
      <c r="FS1750" s="54"/>
      <c r="FT1750" s="54"/>
      <c r="FU1750" s="54"/>
      <c r="FV1750" s="54"/>
      <c r="FW1750" s="54"/>
      <c r="FX1750" s="54"/>
      <c r="FY1750" s="54"/>
      <c r="FZ1750" s="54"/>
      <c r="GA1750" s="54"/>
      <c r="GB1750" s="54"/>
      <c r="GC1750" s="54"/>
      <c r="GD1750" s="54"/>
      <c r="GE1750" s="54"/>
      <c r="GF1750" s="54"/>
      <c r="GG1750" s="54"/>
      <c r="GH1750" s="54"/>
      <c r="GI1750" s="54"/>
      <c r="GJ1750" s="54"/>
      <c r="GK1750" s="54"/>
      <c r="GL1750" s="54"/>
      <c r="GM1750" s="54"/>
      <c r="GN1750" s="54"/>
      <c r="GO1750" s="54"/>
      <c r="GP1750" s="54"/>
      <c r="GQ1750" s="54"/>
      <c r="GR1750" s="54"/>
      <c r="GS1750" s="54"/>
      <c r="GT1750" s="54"/>
      <c r="GU1750" s="54"/>
      <c r="GV1750" s="54"/>
      <c r="GW1750" s="54"/>
      <c r="GX1750" s="54"/>
      <c r="GY1750" s="54"/>
      <c r="GZ1750" s="54"/>
      <c r="HA1750" s="54"/>
      <c r="HB1750" s="54"/>
      <c r="HC1750" s="54"/>
      <c r="HD1750" s="54"/>
      <c r="HE1750" s="54"/>
      <c r="HF1750" s="54"/>
      <c r="HG1750" s="54"/>
      <c r="HH1750" s="54"/>
      <c r="HI1750" s="54"/>
      <c r="HJ1750" s="54"/>
      <c r="HK1750" s="54"/>
      <c r="HL1750" s="54"/>
      <c r="HM1750" s="54"/>
      <c r="HN1750" s="54"/>
      <c r="HO1750" s="54"/>
      <c r="HP1750" s="54"/>
      <c r="HQ1750" s="54"/>
      <c r="HR1750" s="54"/>
      <c r="HS1750" s="54"/>
      <c r="HT1750" s="54"/>
      <c r="HU1750" s="54"/>
      <c r="HV1750" s="54"/>
      <c r="HW1750" s="54"/>
      <c r="HX1750" s="54"/>
      <c r="HY1750" s="54"/>
      <c r="HZ1750" s="54"/>
      <c r="IA1750" s="54"/>
      <c r="IB1750" s="54"/>
      <c r="IC1750" s="54"/>
      <c r="ID1750" s="54"/>
      <c r="IE1750" s="54"/>
      <c r="IF1750" s="54"/>
      <c r="IG1750" s="54"/>
      <c r="IH1750" s="54"/>
      <c r="II1750" s="54"/>
      <c r="IJ1750" s="54"/>
      <c r="IK1750" s="54"/>
      <c r="IL1750" s="54"/>
      <c r="IM1750" s="54"/>
      <c r="IN1750" s="54"/>
      <c r="IO1750" s="54"/>
      <c r="IP1750" s="54"/>
      <c r="IQ1750" s="54"/>
      <c r="IR1750" s="54"/>
      <c r="IS1750" s="54"/>
      <c r="IT1750" s="54"/>
      <c r="IU1750" s="54"/>
      <c r="IV1750" s="54"/>
      <c r="IW1750" s="54"/>
      <c r="IX1750" s="54"/>
      <c r="IY1750" s="54"/>
      <c r="IZ1750" s="54"/>
      <c r="JA1750" s="16"/>
      <c r="JB1750" s="16"/>
      <c r="JC1750" s="16"/>
      <c r="JD1750" s="16"/>
    </row>
    <row r="1751" spans="1:264" s="6" customFormat="1" x14ac:dyDescent="0.25">
      <c r="A1751" s="55">
        <v>1747</v>
      </c>
      <c r="B1751" s="56">
        <f>ESTUDIANTES!B1751</f>
        <v>0</v>
      </c>
      <c r="C1751" s="56">
        <f>ESTUDIANTES!C1751</f>
        <v>0</v>
      </c>
      <c r="D1751" s="97">
        <f>ESTUDIANTES!D1751</f>
        <v>0</v>
      </c>
      <c r="E1751" s="97"/>
      <c r="F1751" s="97"/>
      <c r="G1751" s="97"/>
      <c r="H1751" s="57">
        <f>ESTUDIANTES!H1751</f>
        <v>0</v>
      </c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  <c r="S1751" s="54"/>
      <c r="T1751" s="54"/>
      <c r="U1751" s="54"/>
      <c r="V1751" s="54"/>
      <c r="W1751" s="54"/>
      <c r="X1751" s="54"/>
      <c r="Y1751" s="54"/>
      <c r="Z1751" s="54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  <c r="AL1751" s="54"/>
      <c r="AM1751" s="54"/>
      <c r="AN1751" s="54"/>
      <c r="AO1751" s="54"/>
      <c r="AP1751" s="54"/>
      <c r="AQ1751" s="54"/>
      <c r="AR1751" s="54"/>
      <c r="AS1751" s="54"/>
      <c r="AT1751" s="54"/>
      <c r="AU1751" s="54"/>
      <c r="AV1751" s="54"/>
      <c r="AW1751" s="54"/>
      <c r="AX1751" s="54"/>
      <c r="AY1751" s="54"/>
      <c r="AZ1751" s="54"/>
      <c r="BA1751" s="54"/>
      <c r="BB1751" s="54"/>
      <c r="BC1751" s="54"/>
      <c r="BD1751" s="54"/>
      <c r="BE1751" s="54"/>
      <c r="BF1751" s="54"/>
      <c r="BG1751" s="54"/>
      <c r="BH1751" s="54"/>
      <c r="BI1751" s="54"/>
      <c r="BJ1751" s="54"/>
      <c r="BK1751" s="54"/>
      <c r="BL1751" s="54"/>
      <c r="BM1751" s="54"/>
      <c r="BN1751" s="54"/>
      <c r="BO1751" s="54"/>
      <c r="BP1751" s="54"/>
      <c r="BQ1751" s="54"/>
      <c r="BR1751" s="54"/>
      <c r="BS1751" s="54"/>
      <c r="BT1751" s="54"/>
      <c r="BU1751" s="54"/>
      <c r="BV1751" s="54"/>
      <c r="BW1751" s="54"/>
      <c r="BX1751" s="54"/>
      <c r="BY1751" s="54"/>
      <c r="BZ1751" s="54"/>
      <c r="CA1751" s="54"/>
      <c r="CB1751" s="54"/>
      <c r="CC1751" s="54"/>
      <c r="CD1751" s="54"/>
      <c r="CE1751" s="54"/>
      <c r="CF1751" s="54"/>
      <c r="CG1751" s="54"/>
      <c r="CH1751" s="54"/>
      <c r="CI1751" s="54"/>
      <c r="CJ1751" s="54"/>
      <c r="CK1751" s="54"/>
      <c r="CL1751" s="54"/>
      <c r="CM1751" s="54"/>
      <c r="CN1751" s="54"/>
      <c r="CO1751" s="54"/>
      <c r="CP1751" s="54"/>
      <c r="CQ1751" s="54"/>
      <c r="CR1751" s="54"/>
      <c r="CS1751" s="54"/>
      <c r="CT1751" s="54"/>
      <c r="CU1751" s="54"/>
      <c r="CV1751" s="54"/>
      <c r="CW1751" s="54"/>
      <c r="CX1751" s="54"/>
      <c r="CY1751" s="54"/>
      <c r="CZ1751" s="54"/>
      <c r="DA1751" s="54"/>
      <c r="DB1751" s="54"/>
      <c r="DC1751" s="54"/>
      <c r="DD1751" s="54"/>
      <c r="DE1751" s="54"/>
      <c r="DF1751" s="54"/>
      <c r="DG1751" s="54"/>
      <c r="DH1751" s="54"/>
      <c r="DI1751" s="54"/>
      <c r="DJ1751" s="54"/>
      <c r="DK1751" s="54"/>
      <c r="DL1751" s="54"/>
      <c r="DM1751" s="54"/>
      <c r="DN1751" s="54"/>
      <c r="DO1751" s="54"/>
      <c r="DP1751" s="54"/>
      <c r="DQ1751" s="54"/>
      <c r="DR1751" s="54"/>
      <c r="DS1751" s="54"/>
      <c r="DT1751" s="54"/>
      <c r="DU1751" s="54"/>
      <c r="DV1751" s="54"/>
      <c r="DW1751" s="54"/>
      <c r="DX1751" s="54"/>
      <c r="DY1751" s="54"/>
      <c r="DZ1751" s="54"/>
      <c r="EA1751" s="54"/>
      <c r="EB1751" s="54"/>
      <c r="EC1751" s="54"/>
      <c r="ED1751" s="54"/>
      <c r="EE1751" s="54"/>
      <c r="EF1751" s="54"/>
      <c r="EG1751" s="54"/>
      <c r="EH1751" s="54"/>
      <c r="EI1751" s="54"/>
      <c r="EJ1751" s="54"/>
      <c r="EK1751" s="54"/>
      <c r="EL1751" s="54"/>
      <c r="EM1751" s="54"/>
      <c r="EN1751" s="54"/>
      <c r="EO1751" s="54"/>
      <c r="EP1751" s="54"/>
      <c r="EQ1751" s="54"/>
      <c r="ER1751" s="54"/>
      <c r="ES1751" s="54"/>
      <c r="ET1751" s="54"/>
      <c r="EU1751" s="54"/>
      <c r="EV1751" s="54"/>
      <c r="EW1751" s="54"/>
      <c r="EX1751" s="54"/>
      <c r="EY1751" s="54"/>
      <c r="EZ1751" s="54"/>
      <c r="FA1751" s="54"/>
      <c r="FB1751" s="54"/>
      <c r="FC1751" s="54"/>
      <c r="FD1751" s="54"/>
      <c r="FE1751" s="54"/>
      <c r="FF1751" s="54"/>
      <c r="FG1751" s="54"/>
      <c r="FH1751" s="54"/>
      <c r="FI1751" s="54"/>
      <c r="FJ1751" s="54"/>
      <c r="FK1751" s="54"/>
      <c r="FL1751" s="54"/>
      <c r="FM1751" s="54"/>
      <c r="FN1751" s="54"/>
      <c r="FO1751" s="54"/>
      <c r="FP1751" s="54"/>
      <c r="FQ1751" s="54"/>
      <c r="FR1751" s="54"/>
      <c r="FS1751" s="54"/>
      <c r="FT1751" s="54"/>
      <c r="FU1751" s="54"/>
      <c r="FV1751" s="54"/>
      <c r="FW1751" s="54"/>
      <c r="FX1751" s="54"/>
      <c r="FY1751" s="54"/>
      <c r="FZ1751" s="54"/>
      <c r="GA1751" s="54"/>
      <c r="GB1751" s="54"/>
      <c r="GC1751" s="54"/>
      <c r="GD1751" s="54"/>
      <c r="GE1751" s="54"/>
      <c r="GF1751" s="54"/>
      <c r="GG1751" s="54"/>
      <c r="GH1751" s="54"/>
      <c r="GI1751" s="54"/>
      <c r="GJ1751" s="54"/>
      <c r="GK1751" s="54"/>
      <c r="GL1751" s="54"/>
      <c r="GM1751" s="54"/>
      <c r="GN1751" s="54"/>
      <c r="GO1751" s="54"/>
      <c r="GP1751" s="54"/>
      <c r="GQ1751" s="54"/>
      <c r="GR1751" s="54"/>
      <c r="GS1751" s="54"/>
      <c r="GT1751" s="54"/>
      <c r="GU1751" s="54"/>
      <c r="GV1751" s="54"/>
      <c r="GW1751" s="54"/>
      <c r="GX1751" s="54"/>
      <c r="GY1751" s="54"/>
      <c r="GZ1751" s="54"/>
      <c r="HA1751" s="54"/>
      <c r="HB1751" s="54"/>
      <c r="HC1751" s="54"/>
      <c r="HD1751" s="54"/>
      <c r="HE1751" s="54"/>
      <c r="HF1751" s="54"/>
      <c r="HG1751" s="54"/>
      <c r="HH1751" s="54"/>
      <c r="HI1751" s="54"/>
      <c r="HJ1751" s="54"/>
      <c r="HK1751" s="54"/>
      <c r="HL1751" s="54"/>
      <c r="HM1751" s="54"/>
      <c r="HN1751" s="54"/>
      <c r="HO1751" s="54"/>
      <c r="HP1751" s="54"/>
      <c r="HQ1751" s="54"/>
      <c r="HR1751" s="54"/>
      <c r="HS1751" s="54"/>
      <c r="HT1751" s="54"/>
      <c r="HU1751" s="54"/>
      <c r="HV1751" s="54"/>
      <c r="HW1751" s="54"/>
      <c r="HX1751" s="54"/>
      <c r="HY1751" s="54"/>
      <c r="HZ1751" s="54"/>
      <c r="IA1751" s="54"/>
      <c r="IB1751" s="54"/>
      <c r="IC1751" s="54"/>
      <c r="ID1751" s="54"/>
      <c r="IE1751" s="54"/>
      <c r="IF1751" s="54"/>
      <c r="IG1751" s="54"/>
      <c r="IH1751" s="54"/>
      <c r="II1751" s="54"/>
      <c r="IJ1751" s="54"/>
      <c r="IK1751" s="54"/>
      <c r="IL1751" s="54"/>
      <c r="IM1751" s="54"/>
      <c r="IN1751" s="54"/>
      <c r="IO1751" s="54"/>
      <c r="IP1751" s="54"/>
      <c r="IQ1751" s="54"/>
      <c r="IR1751" s="54"/>
      <c r="IS1751" s="54"/>
      <c r="IT1751" s="54"/>
      <c r="IU1751" s="54"/>
      <c r="IV1751" s="54"/>
      <c r="IW1751" s="54"/>
      <c r="IX1751" s="54"/>
      <c r="IY1751" s="54"/>
      <c r="IZ1751" s="54"/>
      <c r="JA1751" s="16"/>
      <c r="JB1751" s="16"/>
      <c r="JC1751" s="16"/>
      <c r="JD1751" s="16"/>
    </row>
    <row r="1752" spans="1:264" s="6" customFormat="1" x14ac:dyDescent="0.25">
      <c r="A1752" s="55">
        <v>1748</v>
      </c>
      <c r="B1752" s="56">
        <f>ESTUDIANTES!B1752</f>
        <v>0</v>
      </c>
      <c r="C1752" s="56">
        <f>ESTUDIANTES!C1752</f>
        <v>0</v>
      </c>
      <c r="D1752" s="97">
        <f>ESTUDIANTES!D1752</f>
        <v>0</v>
      </c>
      <c r="E1752" s="97"/>
      <c r="F1752" s="97"/>
      <c r="G1752" s="97"/>
      <c r="H1752" s="57">
        <f>ESTUDIANTES!H1752</f>
        <v>0</v>
      </c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  <c r="S1752" s="54"/>
      <c r="T1752" s="54"/>
      <c r="U1752" s="54"/>
      <c r="V1752" s="54"/>
      <c r="W1752" s="54"/>
      <c r="X1752" s="54"/>
      <c r="Y1752" s="54"/>
      <c r="Z1752" s="54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  <c r="AL1752" s="54"/>
      <c r="AM1752" s="54"/>
      <c r="AN1752" s="54"/>
      <c r="AO1752" s="54"/>
      <c r="AP1752" s="54"/>
      <c r="AQ1752" s="54"/>
      <c r="AR1752" s="54"/>
      <c r="AS1752" s="54"/>
      <c r="AT1752" s="54"/>
      <c r="AU1752" s="54"/>
      <c r="AV1752" s="54"/>
      <c r="AW1752" s="54"/>
      <c r="AX1752" s="54"/>
      <c r="AY1752" s="54"/>
      <c r="AZ1752" s="54"/>
      <c r="BA1752" s="54"/>
      <c r="BB1752" s="54"/>
      <c r="BC1752" s="54"/>
      <c r="BD1752" s="54"/>
      <c r="BE1752" s="54"/>
      <c r="BF1752" s="54"/>
      <c r="BG1752" s="54"/>
      <c r="BH1752" s="54"/>
      <c r="BI1752" s="54"/>
      <c r="BJ1752" s="54"/>
      <c r="BK1752" s="54"/>
      <c r="BL1752" s="54"/>
      <c r="BM1752" s="54"/>
      <c r="BN1752" s="54"/>
      <c r="BO1752" s="54"/>
      <c r="BP1752" s="54"/>
      <c r="BQ1752" s="54"/>
      <c r="BR1752" s="54"/>
      <c r="BS1752" s="54"/>
      <c r="BT1752" s="54"/>
      <c r="BU1752" s="54"/>
      <c r="BV1752" s="54"/>
      <c r="BW1752" s="54"/>
      <c r="BX1752" s="54"/>
      <c r="BY1752" s="54"/>
      <c r="BZ1752" s="54"/>
      <c r="CA1752" s="54"/>
      <c r="CB1752" s="54"/>
      <c r="CC1752" s="54"/>
      <c r="CD1752" s="54"/>
      <c r="CE1752" s="54"/>
      <c r="CF1752" s="54"/>
      <c r="CG1752" s="54"/>
      <c r="CH1752" s="54"/>
      <c r="CI1752" s="54"/>
      <c r="CJ1752" s="54"/>
      <c r="CK1752" s="54"/>
      <c r="CL1752" s="54"/>
      <c r="CM1752" s="54"/>
      <c r="CN1752" s="54"/>
      <c r="CO1752" s="54"/>
      <c r="CP1752" s="54"/>
      <c r="CQ1752" s="54"/>
      <c r="CR1752" s="54"/>
      <c r="CS1752" s="54"/>
      <c r="CT1752" s="54"/>
      <c r="CU1752" s="54"/>
      <c r="CV1752" s="54"/>
      <c r="CW1752" s="54"/>
      <c r="CX1752" s="54"/>
      <c r="CY1752" s="54"/>
      <c r="CZ1752" s="54"/>
      <c r="DA1752" s="54"/>
      <c r="DB1752" s="54"/>
      <c r="DC1752" s="54"/>
      <c r="DD1752" s="54"/>
      <c r="DE1752" s="54"/>
      <c r="DF1752" s="54"/>
      <c r="DG1752" s="54"/>
      <c r="DH1752" s="54"/>
      <c r="DI1752" s="54"/>
      <c r="DJ1752" s="54"/>
      <c r="DK1752" s="54"/>
      <c r="DL1752" s="54"/>
      <c r="DM1752" s="54"/>
      <c r="DN1752" s="54"/>
      <c r="DO1752" s="54"/>
      <c r="DP1752" s="54"/>
      <c r="DQ1752" s="54"/>
      <c r="DR1752" s="54"/>
      <c r="DS1752" s="54"/>
      <c r="DT1752" s="54"/>
      <c r="DU1752" s="54"/>
      <c r="DV1752" s="54"/>
      <c r="DW1752" s="54"/>
      <c r="DX1752" s="54"/>
      <c r="DY1752" s="54"/>
      <c r="DZ1752" s="54"/>
      <c r="EA1752" s="54"/>
      <c r="EB1752" s="54"/>
      <c r="EC1752" s="54"/>
      <c r="ED1752" s="54"/>
      <c r="EE1752" s="54"/>
      <c r="EF1752" s="54"/>
      <c r="EG1752" s="54"/>
      <c r="EH1752" s="54"/>
      <c r="EI1752" s="54"/>
      <c r="EJ1752" s="54"/>
      <c r="EK1752" s="54"/>
      <c r="EL1752" s="54"/>
      <c r="EM1752" s="54"/>
      <c r="EN1752" s="54"/>
      <c r="EO1752" s="54"/>
      <c r="EP1752" s="54"/>
      <c r="EQ1752" s="54"/>
      <c r="ER1752" s="54"/>
      <c r="ES1752" s="54"/>
      <c r="ET1752" s="54"/>
      <c r="EU1752" s="54"/>
      <c r="EV1752" s="54"/>
      <c r="EW1752" s="54"/>
      <c r="EX1752" s="54"/>
      <c r="EY1752" s="54"/>
      <c r="EZ1752" s="54"/>
      <c r="FA1752" s="54"/>
      <c r="FB1752" s="54"/>
      <c r="FC1752" s="54"/>
      <c r="FD1752" s="54"/>
      <c r="FE1752" s="54"/>
      <c r="FF1752" s="54"/>
      <c r="FG1752" s="54"/>
      <c r="FH1752" s="54"/>
      <c r="FI1752" s="54"/>
      <c r="FJ1752" s="54"/>
      <c r="FK1752" s="54"/>
      <c r="FL1752" s="54"/>
      <c r="FM1752" s="54"/>
      <c r="FN1752" s="54"/>
      <c r="FO1752" s="54"/>
      <c r="FP1752" s="54"/>
      <c r="FQ1752" s="54"/>
      <c r="FR1752" s="54"/>
      <c r="FS1752" s="54"/>
      <c r="FT1752" s="54"/>
      <c r="FU1752" s="54"/>
      <c r="FV1752" s="54"/>
      <c r="FW1752" s="54"/>
      <c r="FX1752" s="54"/>
      <c r="FY1752" s="54"/>
      <c r="FZ1752" s="54"/>
      <c r="GA1752" s="54"/>
      <c r="GB1752" s="54"/>
      <c r="GC1752" s="54"/>
      <c r="GD1752" s="54"/>
      <c r="GE1752" s="54"/>
      <c r="GF1752" s="54"/>
      <c r="GG1752" s="54"/>
      <c r="GH1752" s="54"/>
      <c r="GI1752" s="54"/>
      <c r="GJ1752" s="54"/>
      <c r="GK1752" s="54"/>
      <c r="GL1752" s="54"/>
      <c r="GM1752" s="54"/>
      <c r="GN1752" s="54"/>
      <c r="GO1752" s="54"/>
      <c r="GP1752" s="54"/>
      <c r="GQ1752" s="54"/>
      <c r="GR1752" s="54"/>
      <c r="GS1752" s="54"/>
      <c r="GT1752" s="54"/>
      <c r="GU1752" s="54"/>
      <c r="GV1752" s="54"/>
      <c r="GW1752" s="54"/>
      <c r="GX1752" s="54"/>
      <c r="GY1752" s="54"/>
      <c r="GZ1752" s="54"/>
      <c r="HA1752" s="54"/>
      <c r="HB1752" s="54"/>
      <c r="HC1752" s="54"/>
      <c r="HD1752" s="54"/>
      <c r="HE1752" s="54"/>
      <c r="HF1752" s="54"/>
      <c r="HG1752" s="54"/>
      <c r="HH1752" s="54"/>
      <c r="HI1752" s="54"/>
      <c r="HJ1752" s="54"/>
      <c r="HK1752" s="54"/>
      <c r="HL1752" s="54"/>
      <c r="HM1752" s="54"/>
      <c r="HN1752" s="54"/>
      <c r="HO1752" s="54"/>
      <c r="HP1752" s="54"/>
      <c r="HQ1752" s="54"/>
      <c r="HR1752" s="54"/>
      <c r="HS1752" s="54"/>
      <c r="HT1752" s="54"/>
      <c r="HU1752" s="54"/>
      <c r="HV1752" s="54"/>
      <c r="HW1752" s="54"/>
      <c r="HX1752" s="54"/>
      <c r="HY1752" s="54"/>
      <c r="HZ1752" s="54"/>
      <c r="IA1752" s="54"/>
      <c r="IB1752" s="54"/>
      <c r="IC1752" s="54"/>
      <c r="ID1752" s="54"/>
      <c r="IE1752" s="54"/>
      <c r="IF1752" s="54"/>
      <c r="IG1752" s="54"/>
      <c r="IH1752" s="54"/>
      <c r="II1752" s="54"/>
      <c r="IJ1752" s="54"/>
      <c r="IK1752" s="54"/>
      <c r="IL1752" s="54"/>
      <c r="IM1752" s="54"/>
      <c r="IN1752" s="54"/>
      <c r="IO1752" s="54"/>
      <c r="IP1752" s="54"/>
      <c r="IQ1752" s="54"/>
      <c r="IR1752" s="54"/>
      <c r="IS1752" s="54"/>
      <c r="IT1752" s="54"/>
      <c r="IU1752" s="54"/>
      <c r="IV1752" s="54"/>
      <c r="IW1752" s="54"/>
      <c r="IX1752" s="54"/>
      <c r="IY1752" s="54"/>
      <c r="IZ1752" s="54"/>
      <c r="JA1752" s="16"/>
      <c r="JB1752" s="16"/>
      <c r="JC1752" s="16"/>
      <c r="JD1752" s="16"/>
    </row>
    <row r="1753" spans="1:264" s="6" customFormat="1" x14ac:dyDescent="0.25">
      <c r="A1753" s="55">
        <v>1749</v>
      </c>
      <c r="B1753" s="56">
        <f>ESTUDIANTES!B1753</f>
        <v>0</v>
      </c>
      <c r="C1753" s="56">
        <f>ESTUDIANTES!C1753</f>
        <v>0</v>
      </c>
      <c r="D1753" s="97">
        <f>ESTUDIANTES!D1753</f>
        <v>0</v>
      </c>
      <c r="E1753" s="97"/>
      <c r="F1753" s="97"/>
      <c r="G1753" s="97"/>
      <c r="H1753" s="57">
        <f>ESTUDIANTES!H1753</f>
        <v>0</v>
      </c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  <c r="S1753" s="54"/>
      <c r="T1753" s="54"/>
      <c r="U1753" s="54"/>
      <c r="V1753" s="54"/>
      <c r="W1753" s="54"/>
      <c r="X1753" s="54"/>
      <c r="Y1753" s="54"/>
      <c r="Z1753" s="54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  <c r="AL1753" s="54"/>
      <c r="AM1753" s="54"/>
      <c r="AN1753" s="54"/>
      <c r="AO1753" s="54"/>
      <c r="AP1753" s="54"/>
      <c r="AQ1753" s="54"/>
      <c r="AR1753" s="54"/>
      <c r="AS1753" s="54"/>
      <c r="AT1753" s="54"/>
      <c r="AU1753" s="54"/>
      <c r="AV1753" s="54"/>
      <c r="AW1753" s="54"/>
      <c r="AX1753" s="54"/>
      <c r="AY1753" s="54"/>
      <c r="AZ1753" s="54"/>
      <c r="BA1753" s="54"/>
      <c r="BB1753" s="54"/>
      <c r="BC1753" s="54"/>
      <c r="BD1753" s="54"/>
      <c r="BE1753" s="54"/>
      <c r="BF1753" s="54"/>
      <c r="BG1753" s="54"/>
      <c r="BH1753" s="54"/>
      <c r="BI1753" s="54"/>
      <c r="BJ1753" s="54"/>
      <c r="BK1753" s="54"/>
      <c r="BL1753" s="54"/>
      <c r="BM1753" s="54"/>
      <c r="BN1753" s="54"/>
      <c r="BO1753" s="54"/>
      <c r="BP1753" s="54"/>
      <c r="BQ1753" s="54"/>
      <c r="BR1753" s="54"/>
      <c r="BS1753" s="54"/>
      <c r="BT1753" s="54"/>
      <c r="BU1753" s="54"/>
      <c r="BV1753" s="54"/>
      <c r="BW1753" s="54"/>
      <c r="BX1753" s="54"/>
      <c r="BY1753" s="54"/>
      <c r="BZ1753" s="54"/>
      <c r="CA1753" s="54"/>
      <c r="CB1753" s="54"/>
      <c r="CC1753" s="54"/>
      <c r="CD1753" s="54"/>
      <c r="CE1753" s="54"/>
      <c r="CF1753" s="54"/>
      <c r="CG1753" s="54"/>
      <c r="CH1753" s="54"/>
      <c r="CI1753" s="54"/>
      <c r="CJ1753" s="54"/>
      <c r="CK1753" s="54"/>
      <c r="CL1753" s="54"/>
      <c r="CM1753" s="54"/>
      <c r="CN1753" s="54"/>
      <c r="CO1753" s="54"/>
      <c r="CP1753" s="54"/>
      <c r="CQ1753" s="54"/>
      <c r="CR1753" s="54"/>
      <c r="CS1753" s="54"/>
      <c r="CT1753" s="54"/>
      <c r="CU1753" s="54"/>
      <c r="CV1753" s="54"/>
      <c r="CW1753" s="54"/>
      <c r="CX1753" s="54"/>
      <c r="CY1753" s="54"/>
      <c r="CZ1753" s="54"/>
      <c r="DA1753" s="54"/>
      <c r="DB1753" s="54"/>
      <c r="DC1753" s="54"/>
      <c r="DD1753" s="54"/>
      <c r="DE1753" s="54"/>
      <c r="DF1753" s="54"/>
      <c r="DG1753" s="54"/>
      <c r="DH1753" s="54"/>
      <c r="DI1753" s="54"/>
      <c r="DJ1753" s="54"/>
      <c r="DK1753" s="54"/>
      <c r="DL1753" s="54"/>
      <c r="DM1753" s="54"/>
      <c r="DN1753" s="54"/>
      <c r="DO1753" s="54"/>
      <c r="DP1753" s="54"/>
      <c r="DQ1753" s="54"/>
      <c r="DR1753" s="54"/>
      <c r="DS1753" s="54"/>
      <c r="DT1753" s="54"/>
      <c r="DU1753" s="54"/>
      <c r="DV1753" s="54"/>
      <c r="DW1753" s="54"/>
      <c r="DX1753" s="54"/>
      <c r="DY1753" s="54"/>
      <c r="DZ1753" s="54"/>
      <c r="EA1753" s="54"/>
      <c r="EB1753" s="54"/>
      <c r="EC1753" s="54"/>
      <c r="ED1753" s="54"/>
      <c r="EE1753" s="54"/>
      <c r="EF1753" s="54"/>
      <c r="EG1753" s="54"/>
      <c r="EH1753" s="54"/>
      <c r="EI1753" s="54"/>
      <c r="EJ1753" s="54"/>
      <c r="EK1753" s="54"/>
      <c r="EL1753" s="54"/>
      <c r="EM1753" s="54"/>
      <c r="EN1753" s="54"/>
      <c r="EO1753" s="54"/>
      <c r="EP1753" s="54"/>
      <c r="EQ1753" s="54"/>
      <c r="ER1753" s="54"/>
      <c r="ES1753" s="54"/>
      <c r="ET1753" s="54"/>
      <c r="EU1753" s="54"/>
      <c r="EV1753" s="54"/>
      <c r="EW1753" s="54"/>
      <c r="EX1753" s="54"/>
      <c r="EY1753" s="54"/>
      <c r="EZ1753" s="54"/>
      <c r="FA1753" s="54"/>
      <c r="FB1753" s="54"/>
      <c r="FC1753" s="54"/>
      <c r="FD1753" s="54"/>
      <c r="FE1753" s="54"/>
      <c r="FF1753" s="54"/>
      <c r="FG1753" s="54"/>
      <c r="FH1753" s="54"/>
      <c r="FI1753" s="54"/>
      <c r="FJ1753" s="54"/>
      <c r="FK1753" s="54"/>
      <c r="FL1753" s="54"/>
      <c r="FM1753" s="54"/>
      <c r="FN1753" s="54"/>
      <c r="FO1753" s="54"/>
      <c r="FP1753" s="54"/>
      <c r="FQ1753" s="54"/>
      <c r="FR1753" s="54"/>
      <c r="FS1753" s="54"/>
      <c r="FT1753" s="54"/>
      <c r="FU1753" s="54"/>
      <c r="FV1753" s="54"/>
      <c r="FW1753" s="54"/>
      <c r="FX1753" s="54"/>
      <c r="FY1753" s="54"/>
      <c r="FZ1753" s="54"/>
      <c r="GA1753" s="54"/>
      <c r="GB1753" s="54"/>
      <c r="GC1753" s="54"/>
      <c r="GD1753" s="54"/>
      <c r="GE1753" s="54"/>
      <c r="GF1753" s="54"/>
      <c r="GG1753" s="54"/>
      <c r="GH1753" s="54"/>
      <c r="GI1753" s="54"/>
      <c r="GJ1753" s="54"/>
      <c r="GK1753" s="54"/>
      <c r="GL1753" s="54"/>
      <c r="GM1753" s="54"/>
      <c r="GN1753" s="54"/>
      <c r="GO1753" s="54"/>
      <c r="GP1753" s="54"/>
      <c r="GQ1753" s="54"/>
      <c r="GR1753" s="54"/>
      <c r="GS1753" s="54"/>
      <c r="GT1753" s="54"/>
      <c r="GU1753" s="54"/>
      <c r="GV1753" s="54"/>
      <c r="GW1753" s="54"/>
      <c r="GX1753" s="54"/>
      <c r="GY1753" s="54"/>
      <c r="GZ1753" s="54"/>
      <c r="HA1753" s="54"/>
      <c r="HB1753" s="54"/>
      <c r="HC1753" s="54"/>
      <c r="HD1753" s="54"/>
      <c r="HE1753" s="54"/>
      <c r="HF1753" s="54"/>
      <c r="HG1753" s="54"/>
      <c r="HH1753" s="54"/>
      <c r="HI1753" s="54"/>
      <c r="HJ1753" s="54"/>
      <c r="HK1753" s="54"/>
      <c r="HL1753" s="54"/>
      <c r="HM1753" s="54"/>
      <c r="HN1753" s="54"/>
      <c r="HO1753" s="54"/>
      <c r="HP1753" s="54"/>
      <c r="HQ1753" s="54"/>
      <c r="HR1753" s="54"/>
      <c r="HS1753" s="54"/>
      <c r="HT1753" s="54"/>
      <c r="HU1753" s="54"/>
      <c r="HV1753" s="54"/>
      <c r="HW1753" s="54"/>
      <c r="HX1753" s="54"/>
      <c r="HY1753" s="54"/>
      <c r="HZ1753" s="54"/>
      <c r="IA1753" s="54"/>
      <c r="IB1753" s="54"/>
      <c r="IC1753" s="54"/>
      <c r="ID1753" s="54"/>
      <c r="IE1753" s="54"/>
      <c r="IF1753" s="54"/>
      <c r="IG1753" s="54"/>
      <c r="IH1753" s="54"/>
      <c r="II1753" s="54"/>
      <c r="IJ1753" s="54"/>
      <c r="IK1753" s="54"/>
      <c r="IL1753" s="54"/>
      <c r="IM1753" s="54"/>
      <c r="IN1753" s="54"/>
      <c r="IO1753" s="54"/>
      <c r="IP1753" s="54"/>
      <c r="IQ1753" s="54"/>
      <c r="IR1753" s="54"/>
      <c r="IS1753" s="54"/>
      <c r="IT1753" s="54"/>
      <c r="IU1753" s="54"/>
      <c r="IV1753" s="54"/>
      <c r="IW1753" s="54"/>
      <c r="IX1753" s="54"/>
      <c r="IY1753" s="54"/>
      <c r="IZ1753" s="54"/>
      <c r="JA1753" s="16"/>
      <c r="JB1753" s="16"/>
      <c r="JC1753" s="16"/>
      <c r="JD1753" s="16"/>
    </row>
    <row r="1754" spans="1:264" s="6" customFormat="1" x14ac:dyDescent="0.25">
      <c r="A1754" s="55">
        <v>1750</v>
      </c>
      <c r="B1754" s="56">
        <f>ESTUDIANTES!B1754</f>
        <v>0</v>
      </c>
      <c r="C1754" s="56">
        <f>ESTUDIANTES!C1754</f>
        <v>0</v>
      </c>
      <c r="D1754" s="97">
        <f>ESTUDIANTES!D1754</f>
        <v>0</v>
      </c>
      <c r="E1754" s="97"/>
      <c r="F1754" s="97"/>
      <c r="G1754" s="97"/>
      <c r="H1754" s="57">
        <f>ESTUDIANTES!H1754</f>
        <v>0</v>
      </c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  <c r="S1754" s="54"/>
      <c r="T1754" s="54"/>
      <c r="U1754" s="54"/>
      <c r="V1754" s="54"/>
      <c r="W1754" s="54"/>
      <c r="X1754" s="54"/>
      <c r="Y1754" s="54"/>
      <c r="Z1754" s="54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  <c r="AL1754" s="54"/>
      <c r="AM1754" s="54"/>
      <c r="AN1754" s="54"/>
      <c r="AO1754" s="54"/>
      <c r="AP1754" s="54"/>
      <c r="AQ1754" s="54"/>
      <c r="AR1754" s="54"/>
      <c r="AS1754" s="54"/>
      <c r="AT1754" s="54"/>
      <c r="AU1754" s="54"/>
      <c r="AV1754" s="54"/>
      <c r="AW1754" s="54"/>
      <c r="AX1754" s="54"/>
      <c r="AY1754" s="54"/>
      <c r="AZ1754" s="54"/>
      <c r="BA1754" s="54"/>
      <c r="BB1754" s="54"/>
      <c r="BC1754" s="54"/>
      <c r="BD1754" s="54"/>
      <c r="BE1754" s="54"/>
      <c r="BF1754" s="54"/>
      <c r="BG1754" s="54"/>
      <c r="BH1754" s="54"/>
      <c r="BI1754" s="54"/>
      <c r="BJ1754" s="54"/>
      <c r="BK1754" s="54"/>
      <c r="BL1754" s="54"/>
      <c r="BM1754" s="54"/>
      <c r="BN1754" s="54"/>
      <c r="BO1754" s="54"/>
      <c r="BP1754" s="54"/>
      <c r="BQ1754" s="54"/>
      <c r="BR1754" s="54"/>
      <c r="BS1754" s="54"/>
      <c r="BT1754" s="54"/>
      <c r="BU1754" s="54"/>
      <c r="BV1754" s="54"/>
      <c r="BW1754" s="54"/>
      <c r="BX1754" s="54"/>
      <c r="BY1754" s="54"/>
      <c r="BZ1754" s="54"/>
      <c r="CA1754" s="54"/>
      <c r="CB1754" s="54"/>
      <c r="CC1754" s="54"/>
      <c r="CD1754" s="54"/>
      <c r="CE1754" s="54"/>
      <c r="CF1754" s="54"/>
      <c r="CG1754" s="54"/>
      <c r="CH1754" s="54"/>
      <c r="CI1754" s="54"/>
      <c r="CJ1754" s="54"/>
      <c r="CK1754" s="54"/>
      <c r="CL1754" s="54"/>
      <c r="CM1754" s="54"/>
      <c r="CN1754" s="54"/>
      <c r="CO1754" s="54"/>
      <c r="CP1754" s="54"/>
      <c r="CQ1754" s="54"/>
      <c r="CR1754" s="54"/>
      <c r="CS1754" s="54"/>
      <c r="CT1754" s="54"/>
      <c r="CU1754" s="54"/>
      <c r="CV1754" s="54"/>
      <c r="CW1754" s="54"/>
      <c r="CX1754" s="54"/>
      <c r="CY1754" s="54"/>
      <c r="CZ1754" s="54"/>
      <c r="DA1754" s="54"/>
      <c r="DB1754" s="54"/>
      <c r="DC1754" s="54"/>
      <c r="DD1754" s="54"/>
      <c r="DE1754" s="54"/>
      <c r="DF1754" s="54"/>
      <c r="DG1754" s="54"/>
      <c r="DH1754" s="54"/>
      <c r="DI1754" s="54"/>
      <c r="DJ1754" s="54"/>
      <c r="DK1754" s="54"/>
      <c r="DL1754" s="54"/>
      <c r="DM1754" s="54"/>
      <c r="DN1754" s="54"/>
      <c r="DO1754" s="54"/>
      <c r="DP1754" s="54"/>
      <c r="DQ1754" s="54"/>
      <c r="DR1754" s="54"/>
      <c r="DS1754" s="54"/>
      <c r="DT1754" s="54"/>
      <c r="DU1754" s="54"/>
      <c r="DV1754" s="54"/>
      <c r="DW1754" s="54"/>
      <c r="DX1754" s="54"/>
      <c r="DY1754" s="54"/>
      <c r="DZ1754" s="54"/>
      <c r="EA1754" s="54"/>
      <c r="EB1754" s="54"/>
      <c r="EC1754" s="54"/>
      <c r="ED1754" s="54"/>
      <c r="EE1754" s="54"/>
      <c r="EF1754" s="54"/>
      <c r="EG1754" s="54"/>
      <c r="EH1754" s="54"/>
      <c r="EI1754" s="54"/>
      <c r="EJ1754" s="54"/>
      <c r="EK1754" s="54"/>
      <c r="EL1754" s="54"/>
      <c r="EM1754" s="54"/>
      <c r="EN1754" s="54"/>
      <c r="EO1754" s="54"/>
      <c r="EP1754" s="54"/>
      <c r="EQ1754" s="54"/>
      <c r="ER1754" s="54"/>
      <c r="ES1754" s="54"/>
      <c r="ET1754" s="54"/>
      <c r="EU1754" s="54"/>
      <c r="EV1754" s="54"/>
      <c r="EW1754" s="54"/>
      <c r="EX1754" s="54"/>
      <c r="EY1754" s="54"/>
      <c r="EZ1754" s="54"/>
      <c r="FA1754" s="54"/>
      <c r="FB1754" s="54"/>
      <c r="FC1754" s="54"/>
      <c r="FD1754" s="54"/>
      <c r="FE1754" s="54"/>
      <c r="FF1754" s="54"/>
      <c r="FG1754" s="54"/>
      <c r="FH1754" s="54"/>
      <c r="FI1754" s="54"/>
      <c r="FJ1754" s="54"/>
      <c r="FK1754" s="54"/>
      <c r="FL1754" s="54"/>
      <c r="FM1754" s="54"/>
      <c r="FN1754" s="54"/>
      <c r="FO1754" s="54"/>
      <c r="FP1754" s="54"/>
      <c r="FQ1754" s="54"/>
      <c r="FR1754" s="54"/>
      <c r="FS1754" s="54"/>
      <c r="FT1754" s="54"/>
      <c r="FU1754" s="54"/>
      <c r="FV1754" s="54"/>
      <c r="FW1754" s="54"/>
      <c r="FX1754" s="54"/>
      <c r="FY1754" s="54"/>
      <c r="FZ1754" s="54"/>
      <c r="GA1754" s="54"/>
      <c r="GB1754" s="54"/>
      <c r="GC1754" s="54"/>
      <c r="GD1754" s="54"/>
      <c r="GE1754" s="54"/>
      <c r="GF1754" s="54"/>
      <c r="GG1754" s="54"/>
      <c r="GH1754" s="54"/>
      <c r="GI1754" s="54"/>
      <c r="GJ1754" s="54"/>
      <c r="GK1754" s="54"/>
      <c r="GL1754" s="54"/>
      <c r="GM1754" s="54"/>
      <c r="GN1754" s="54"/>
      <c r="GO1754" s="54"/>
      <c r="GP1754" s="54"/>
      <c r="GQ1754" s="54"/>
      <c r="GR1754" s="54"/>
      <c r="GS1754" s="54"/>
      <c r="GT1754" s="54"/>
      <c r="GU1754" s="54"/>
      <c r="GV1754" s="54"/>
      <c r="GW1754" s="54"/>
      <c r="GX1754" s="54"/>
      <c r="GY1754" s="54"/>
      <c r="GZ1754" s="54"/>
      <c r="HA1754" s="54"/>
      <c r="HB1754" s="54"/>
      <c r="HC1754" s="54"/>
      <c r="HD1754" s="54"/>
      <c r="HE1754" s="54"/>
      <c r="HF1754" s="54"/>
      <c r="HG1754" s="54"/>
      <c r="HH1754" s="54"/>
      <c r="HI1754" s="54"/>
      <c r="HJ1754" s="54"/>
      <c r="HK1754" s="54"/>
      <c r="HL1754" s="54"/>
      <c r="HM1754" s="54"/>
      <c r="HN1754" s="54"/>
      <c r="HO1754" s="54"/>
      <c r="HP1754" s="54"/>
      <c r="HQ1754" s="54"/>
      <c r="HR1754" s="54"/>
      <c r="HS1754" s="54"/>
      <c r="HT1754" s="54"/>
      <c r="HU1754" s="54"/>
      <c r="HV1754" s="54"/>
      <c r="HW1754" s="54"/>
      <c r="HX1754" s="54"/>
      <c r="HY1754" s="54"/>
      <c r="HZ1754" s="54"/>
      <c r="IA1754" s="54"/>
      <c r="IB1754" s="54"/>
      <c r="IC1754" s="54"/>
      <c r="ID1754" s="54"/>
      <c r="IE1754" s="54"/>
      <c r="IF1754" s="54"/>
      <c r="IG1754" s="54"/>
      <c r="IH1754" s="54"/>
      <c r="II1754" s="54"/>
      <c r="IJ1754" s="54"/>
      <c r="IK1754" s="54"/>
      <c r="IL1754" s="54"/>
      <c r="IM1754" s="54"/>
      <c r="IN1754" s="54"/>
      <c r="IO1754" s="54"/>
      <c r="IP1754" s="54"/>
      <c r="IQ1754" s="54"/>
      <c r="IR1754" s="54"/>
      <c r="IS1754" s="54"/>
      <c r="IT1754" s="54"/>
      <c r="IU1754" s="54"/>
      <c r="IV1754" s="54"/>
      <c r="IW1754" s="54"/>
      <c r="IX1754" s="54"/>
      <c r="IY1754" s="54"/>
      <c r="IZ1754" s="54"/>
      <c r="JA1754" s="16"/>
      <c r="JB1754" s="16"/>
      <c r="JC1754" s="16"/>
      <c r="JD1754" s="16"/>
    </row>
    <row r="1755" spans="1:264" s="6" customFormat="1" x14ac:dyDescent="0.25">
      <c r="A1755" s="55">
        <v>1751</v>
      </c>
      <c r="B1755" s="56">
        <f>ESTUDIANTES!B1755</f>
        <v>0</v>
      </c>
      <c r="C1755" s="56">
        <f>ESTUDIANTES!C1755</f>
        <v>0</v>
      </c>
      <c r="D1755" s="97">
        <f>ESTUDIANTES!D1755</f>
        <v>0</v>
      </c>
      <c r="E1755" s="97"/>
      <c r="F1755" s="97"/>
      <c r="G1755" s="97"/>
      <c r="H1755" s="57">
        <f>ESTUDIANTES!H1755</f>
        <v>0</v>
      </c>
      <c r="I1755" s="54"/>
      <c r="J1755" s="54"/>
      <c r="K1755" s="54"/>
      <c r="L1755" s="54"/>
      <c r="M1755" s="54"/>
      <c r="N1755" s="54"/>
      <c r="O1755" s="54"/>
      <c r="P1755" s="54"/>
      <c r="Q1755" s="54"/>
      <c r="R1755" s="54"/>
      <c r="S1755" s="54"/>
      <c r="T1755" s="54"/>
      <c r="U1755" s="54"/>
      <c r="V1755" s="54"/>
      <c r="W1755" s="54"/>
      <c r="X1755" s="54"/>
      <c r="Y1755" s="54"/>
      <c r="Z1755" s="54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  <c r="AL1755" s="54"/>
      <c r="AM1755" s="54"/>
      <c r="AN1755" s="54"/>
      <c r="AO1755" s="54"/>
      <c r="AP1755" s="54"/>
      <c r="AQ1755" s="54"/>
      <c r="AR1755" s="54"/>
      <c r="AS1755" s="54"/>
      <c r="AT1755" s="54"/>
      <c r="AU1755" s="54"/>
      <c r="AV1755" s="54"/>
      <c r="AW1755" s="54"/>
      <c r="AX1755" s="54"/>
      <c r="AY1755" s="54"/>
      <c r="AZ1755" s="54"/>
      <c r="BA1755" s="54"/>
      <c r="BB1755" s="54"/>
      <c r="BC1755" s="54"/>
      <c r="BD1755" s="54"/>
      <c r="BE1755" s="54"/>
      <c r="BF1755" s="54"/>
      <c r="BG1755" s="54"/>
      <c r="BH1755" s="54"/>
      <c r="BI1755" s="54"/>
      <c r="BJ1755" s="54"/>
      <c r="BK1755" s="54"/>
      <c r="BL1755" s="54"/>
      <c r="BM1755" s="54"/>
      <c r="BN1755" s="54"/>
      <c r="BO1755" s="54"/>
      <c r="BP1755" s="54"/>
      <c r="BQ1755" s="54"/>
      <c r="BR1755" s="54"/>
      <c r="BS1755" s="54"/>
      <c r="BT1755" s="54"/>
      <c r="BU1755" s="54"/>
      <c r="BV1755" s="54"/>
      <c r="BW1755" s="54"/>
      <c r="BX1755" s="54"/>
      <c r="BY1755" s="54"/>
      <c r="BZ1755" s="54"/>
      <c r="CA1755" s="54"/>
      <c r="CB1755" s="54"/>
      <c r="CC1755" s="54"/>
      <c r="CD1755" s="54"/>
      <c r="CE1755" s="54"/>
      <c r="CF1755" s="54"/>
      <c r="CG1755" s="54"/>
      <c r="CH1755" s="54"/>
      <c r="CI1755" s="54"/>
      <c r="CJ1755" s="54"/>
      <c r="CK1755" s="54"/>
      <c r="CL1755" s="54"/>
      <c r="CM1755" s="54"/>
      <c r="CN1755" s="54"/>
      <c r="CO1755" s="54"/>
      <c r="CP1755" s="54"/>
      <c r="CQ1755" s="54"/>
      <c r="CR1755" s="54"/>
      <c r="CS1755" s="54"/>
      <c r="CT1755" s="54"/>
      <c r="CU1755" s="54"/>
      <c r="CV1755" s="54"/>
      <c r="CW1755" s="54"/>
      <c r="CX1755" s="54"/>
      <c r="CY1755" s="54"/>
      <c r="CZ1755" s="54"/>
      <c r="DA1755" s="54"/>
      <c r="DB1755" s="54"/>
      <c r="DC1755" s="54"/>
      <c r="DD1755" s="54"/>
      <c r="DE1755" s="54"/>
      <c r="DF1755" s="54"/>
      <c r="DG1755" s="54"/>
      <c r="DH1755" s="54"/>
      <c r="DI1755" s="54"/>
      <c r="DJ1755" s="54"/>
      <c r="DK1755" s="54"/>
      <c r="DL1755" s="54"/>
      <c r="DM1755" s="54"/>
      <c r="DN1755" s="54"/>
      <c r="DO1755" s="54"/>
      <c r="DP1755" s="54"/>
      <c r="DQ1755" s="54"/>
      <c r="DR1755" s="54"/>
      <c r="DS1755" s="54"/>
      <c r="DT1755" s="54"/>
      <c r="DU1755" s="54"/>
      <c r="DV1755" s="54"/>
      <c r="DW1755" s="54"/>
      <c r="DX1755" s="54"/>
      <c r="DY1755" s="54"/>
      <c r="DZ1755" s="54"/>
      <c r="EA1755" s="54"/>
      <c r="EB1755" s="54"/>
      <c r="EC1755" s="54"/>
      <c r="ED1755" s="54"/>
      <c r="EE1755" s="54"/>
      <c r="EF1755" s="54"/>
      <c r="EG1755" s="54"/>
      <c r="EH1755" s="54"/>
      <c r="EI1755" s="54"/>
      <c r="EJ1755" s="54"/>
      <c r="EK1755" s="54"/>
      <c r="EL1755" s="54"/>
      <c r="EM1755" s="54"/>
      <c r="EN1755" s="54"/>
      <c r="EO1755" s="54"/>
      <c r="EP1755" s="54"/>
      <c r="EQ1755" s="54"/>
      <c r="ER1755" s="54"/>
      <c r="ES1755" s="54"/>
      <c r="ET1755" s="54"/>
      <c r="EU1755" s="54"/>
      <c r="EV1755" s="54"/>
      <c r="EW1755" s="54"/>
      <c r="EX1755" s="54"/>
      <c r="EY1755" s="54"/>
      <c r="EZ1755" s="54"/>
      <c r="FA1755" s="54"/>
      <c r="FB1755" s="54"/>
      <c r="FC1755" s="54"/>
      <c r="FD1755" s="54"/>
      <c r="FE1755" s="54"/>
      <c r="FF1755" s="54"/>
      <c r="FG1755" s="54"/>
      <c r="FH1755" s="54"/>
      <c r="FI1755" s="54"/>
      <c r="FJ1755" s="54"/>
      <c r="FK1755" s="54"/>
      <c r="FL1755" s="54"/>
      <c r="FM1755" s="54"/>
      <c r="FN1755" s="54"/>
      <c r="FO1755" s="54"/>
      <c r="FP1755" s="54"/>
      <c r="FQ1755" s="54"/>
      <c r="FR1755" s="54"/>
      <c r="FS1755" s="54"/>
      <c r="FT1755" s="54"/>
      <c r="FU1755" s="54"/>
      <c r="FV1755" s="54"/>
      <c r="FW1755" s="54"/>
      <c r="FX1755" s="54"/>
      <c r="FY1755" s="54"/>
      <c r="FZ1755" s="54"/>
      <c r="GA1755" s="54"/>
      <c r="GB1755" s="54"/>
      <c r="GC1755" s="54"/>
      <c r="GD1755" s="54"/>
      <c r="GE1755" s="54"/>
      <c r="GF1755" s="54"/>
      <c r="GG1755" s="54"/>
      <c r="GH1755" s="54"/>
      <c r="GI1755" s="54"/>
      <c r="GJ1755" s="54"/>
      <c r="GK1755" s="54"/>
      <c r="GL1755" s="54"/>
      <c r="GM1755" s="54"/>
      <c r="GN1755" s="54"/>
      <c r="GO1755" s="54"/>
      <c r="GP1755" s="54"/>
      <c r="GQ1755" s="54"/>
      <c r="GR1755" s="54"/>
      <c r="GS1755" s="54"/>
      <c r="GT1755" s="54"/>
      <c r="GU1755" s="54"/>
      <c r="GV1755" s="54"/>
      <c r="GW1755" s="54"/>
      <c r="GX1755" s="54"/>
      <c r="GY1755" s="54"/>
      <c r="GZ1755" s="54"/>
      <c r="HA1755" s="54"/>
      <c r="HB1755" s="54"/>
      <c r="HC1755" s="54"/>
      <c r="HD1755" s="54"/>
      <c r="HE1755" s="54"/>
      <c r="HF1755" s="54"/>
      <c r="HG1755" s="54"/>
      <c r="HH1755" s="54"/>
      <c r="HI1755" s="54"/>
      <c r="HJ1755" s="54"/>
      <c r="HK1755" s="54"/>
      <c r="HL1755" s="54"/>
      <c r="HM1755" s="54"/>
      <c r="HN1755" s="54"/>
      <c r="HO1755" s="54"/>
      <c r="HP1755" s="54"/>
      <c r="HQ1755" s="54"/>
      <c r="HR1755" s="54"/>
      <c r="HS1755" s="54"/>
      <c r="HT1755" s="54"/>
      <c r="HU1755" s="54"/>
      <c r="HV1755" s="54"/>
      <c r="HW1755" s="54"/>
      <c r="HX1755" s="54"/>
      <c r="HY1755" s="54"/>
      <c r="HZ1755" s="54"/>
      <c r="IA1755" s="54"/>
      <c r="IB1755" s="54"/>
      <c r="IC1755" s="54"/>
      <c r="ID1755" s="54"/>
      <c r="IE1755" s="54"/>
      <c r="IF1755" s="54"/>
      <c r="IG1755" s="54"/>
      <c r="IH1755" s="54"/>
      <c r="II1755" s="54"/>
      <c r="IJ1755" s="54"/>
      <c r="IK1755" s="54"/>
      <c r="IL1755" s="54"/>
      <c r="IM1755" s="54"/>
      <c r="IN1755" s="54"/>
      <c r="IO1755" s="54"/>
      <c r="IP1755" s="54"/>
      <c r="IQ1755" s="54"/>
      <c r="IR1755" s="54"/>
      <c r="IS1755" s="54"/>
      <c r="IT1755" s="54"/>
      <c r="IU1755" s="54"/>
      <c r="IV1755" s="54"/>
      <c r="IW1755" s="54"/>
      <c r="IX1755" s="54"/>
      <c r="IY1755" s="54"/>
      <c r="IZ1755" s="54"/>
      <c r="JA1755" s="16"/>
      <c r="JB1755" s="16"/>
      <c r="JC1755" s="16"/>
      <c r="JD1755" s="16"/>
    </row>
    <row r="1756" spans="1:264" s="6" customFormat="1" x14ac:dyDescent="0.25">
      <c r="A1756" s="55">
        <v>1752</v>
      </c>
      <c r="B1756" s="56">
        <f>ESTUDIANTES!B1756</f>
        <v>0</v>
      </c>
      <c r="C1756" s="56">
        <f>ESTUDIANTES!C1756</f>
        <v>0</v>
      </c>
      <c r="D1756" s="97">
        <f>ESTUDIANTES!D1756</f>
        <v>0</v>
      </c>
      <c r="E1756" s="97"/>
      <c r="F1756" s="97"/>
      <c r="G1756" s="97"/>
      <c r="H1756" s="57">
        <f>ESTUDIANTES!H1756</f>
        <v>0</v>
      </c>
      <c r="I1756" s="54"/>
      <c r="J1756" s="54"/>
      <c r="K1756" s="54"/>
      <c r="L1756" s="54"/>
      <c r="M1756" s="54"/>
      <c r="N1756" s="54"/>
      <c r="O1756" s="54"/>
      <c r="P1756" s="54"/>
      <c r="Q1756" s="54"/>
      <c r="R1756" s="54"/>
      <c r="S1756" s="54"/>
      <c r="T1756" s="54"/>
      <c r="U1756" s="54"/>
      <c r="V1756" s="54"/>
      <c r="W1756" s="54"/>
      <c r="X1756" s="54"/>
      <c r="Y1756" s="54"/>
      <c r="Z1756" s="54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  <c r="AL1756" s="54"/>
      <c r="AM1756" s="54"/>
      <c r="AN1756" s="54"/>
      <c r="AO1756" s="54"/>
      <c r="AP1756" s="54"/>
      <c r="AQ1756" s="54"/>
      <c r="AR1756" s="54"/>
      <c r="AS1756" s="54"/>
      <c r="AT1756" s="54"/>
      <c r="AU1756" s="54"/>
      <c r="AV1756" s="54"/>
      <c r="AW1756" s="54"/>
      <c r="AX1756" s="54"/>
      <c r="AY1756" s="54"/>
      <c r="AZ1756" s="54"/>
      <c r="BA1756" s="54"/>
      <c r="BB1756" s="54"/>
      <c r="BC1756" s="54"/>
      <c r="BD1756" s="54"/>
      <c r="BE1756" s="54"/>
      <c r="BF1756" s="54"/>
      <c r="BG1756" s="54"/>
      <c r="BH1756" s="54"/>
      <c r="BI1756" s="54"/>
      <c r="BJ1756" s="54"/>
      <c r="BK1756" s="54"/>
      <c r="BL1756" s="54"/>
      <c r="BM1756" s="54"/>
      <c r="BN1756" s="54"/>
      <c r="BO1756" s="54"/>
      <c r="BP1756" s="54"/>
      <c r="BQ1756" s="54"/>
      <c r="BR1756" s="54"/>
      <c r="BS1756" s="54"/>
      <c r="BT1756" s="54"/>
      <c r="BU1756" s="54"/>
      <c r="BV1756" s="54"/>
      <c r="BW1756" s="54"/>
      <c r="BX1756" s="54"/>
      <c r="BY1756" s="54"/>
      <c r="BZ1756" s="54"/>
      <c r="CA1756" s="54"/>
      <c r="CB1756" s="54"/>
      <c r="CC1756" s="54"/>
      <c r="CD1756" s="54"/>
      <c r="CE1756" s="54"/>
      <c r="CF1756" s="54"/>
      <c r="CG1756" s="54"/>
      <c r="CH1756" s="54"/>
      <c r="CI1756" s="54"/>
      <c r="CJ1756" s="54"/>
      <c r="CK1756" s="54"/>
      <c r="CL1756" s="54"/>
      <c r="CM1756" s="54"/>
      <c r="CN1756" s="54"/>
      <c r="CO1756" s="54"/>
      <c r="CP1756" s="54"/>
      <c r="CQ1756" s="54"/>
      <c r="CR1756" s="54"/>
      <c r="CS1756" s="54"/>
      <c r="CT1756" s="54"/>
      <c r="CU1756" s="54"/>
      <c r="CV1756" s="54"/>
      <c r="CW1756" s="54"/>
      <c r="CX1756" s="54"/>
      <c r="CY1756" s="54"/>
      <c r="CZ1756" s="54"/>
      <c r="DA1756" s="54"/>
      <c r="DB1756" s="54"/>
      <c r="DC1756" s="54"/>
      <c r="DD1756" s="54"/>
      <c r="DE1756" s="54"/>
      <c r="DF1756" s="54"/>
      <c r="DG1756" s="54"/>
      <c r="DH1756" s="54"/>
      <c r="DI1756" s="54"/>
      <c r="DJ1756" s="54"/>
      <c r="DK1756" s="54"/>
      <c r="DL1756" s="54"/>
      <c r="DM1756" s="54"/>
      <c r="DN1756" s="54"/>
      <c r="DO1756" s="54"/>
      <c r="DP1756" s="54"/>
      <c r="DQ1756" s="54"/>
      <c r="DR1756" s="54"/>
      <c r="DS1756" s="54"/>
      <c r="DT1756" s="54"/>
      <c r="DU1756" s="54"/>
      <c r="DV1756" s="54"/>
      <c r="DW1756" s="54"/>
      <c r="DX1756" s="54"/>
      <c r="DY1756" s="54"/>
      <c r="DZ1756" s="54"/>
      <c r="EA1756" s="54"/>
      <c r="EB1756" s="54"/>
      <c r="EC1756" s="54"/>
      <c r="ED1756" s="54"/>
      <c r="EE1756" s="54"/>
      <c r="EF1756" s="54"/>
      <c r="EG1756" s="54"/>
      <c r="EH1756" s="54"/>
      <c r="EI1756" s="54"/>
      <c r="EJ1756" s="54"/>
      <c r="EK1756" s="54"/>
      <c r="EL1756" s="54"/>
      <c r="EM1756" s="54"/>
      <c r="EN1756" s="54"/>
      <c r="EO1756" s="54"/>
      <c r="EP1756" s="54"/>
      <c r="EQ1756" s="54"/>
      <c r="ER1756" s="54"/>
      <c r="ES1756" s="54"/>
      <c r="ET1756" s="54"/>
      <c r="EU1756" s="54"/>
      <c r="EV1756" s="54"/>
      <c r="EW1756" s="54"/>
      <c r="EX1756" s="54"/>
      <c r="EY1756" s="54"/>
      <c r="EZ1756" s="54"/>
      <c r="FA1756" s="54"/>
      <c r="FB1756" s="54"/>
      <c r="FC1756" s="54"/>
      <c r="FD1756" s="54"/>
      <c r="FE1756" s="54"/>
      <c r="FF1756" s="54"/>
      <c r="FG1756" s="54"/>
      <c r="FH1756" s="54"/>
      <c r="FI1756" s="54"/>
      <c r="FJ1756" s="54"/>
      <c r="FK1756" s="54"/>
      <c r="FL1756" s="54"/>
      <c r="FM1756" s="54"/>
      <c r="FN1756" s="54"/>
      <c r="FO1756" s="54"/>
      <c r="FP1756" s="54"/>
      <c r="FQ1756" s="54"/>
      <c r="FR1756" s="54"/>
      <c r="FS1756" s="54"/>
      <c r="FT1756" s="54"/>
      <c r="FU1756" s="54"/>
      <c r="FV1756" s="54"/>
      <c r="FW1756" s="54"/>
      <c r="FX1756" s="54"/>
      <c r="FY1756" s="54"/>
      <c r="FZ1756" s="54"/>
      <c r="GA1756" s="54"/>
      <c r="GB1756" s="54"/>
      <c r="GC1756" s="54"/>
      <c r="GD1756" s="54"/>
      <c r="GE1756" s="54"/>
      <c r="GF1756" s="54"/>
      <c r="GG1756" s="54"/>
      <c r="GH1756" s="54"/>
      <c r="GI1756" s="54"/>
      <c r="GJ1756" s="54"/>
      <c r="GK1756" s="54"/>
      <c r="GL1756" s="54"/>
      <c r="GM1756" s="54"/>
      <c r="GN1756" s="54"/>
      <c r="GO1756" s="54"/>
      <c r="GP1756" s="54"/>
      <c r="GQ1756" s="54"/>
      <c r="GR1756" s="54"/>
      <c r="GS1756" s="54"/>
      <c r="GT1756" s="54"/>
      <c r="GU1756" s="54"/>
      <c r="GV1756" s="54"/>
      <c r="GW1756" s="54"/>
      <c r="GX1756" s="54"/>
      <c r="GY1756" s="54"/>
      <c r="GZ1756" s="54"/>
      <c r="HA1756" s="54"/>
      <c r="HB1756" s="54"/>
      <c r="HC1756" s="54"/>
      <c r="HD1756" s="54"/>
      <c r="HE1756" s="54"/>
      <c r="HF1756" s="54"/>
      <c r="HG1756" s="54"/>
      <c r="HH1756" s="54"/>
      <c r="HI1756" s="54"/>
      <c r="HJ1756" s="54"/>
      <c r="HK1756" s="54"/>
      <c r="HL1756" s="54"/>
      <c r="HM1756" s="54"/>
      <c r="HN1756" s="54"/>
      <c r="HO1756" s="54"/>
      <c r="HP1756" s="54"/>
      <c r="HQ1756" s="54"/>
      <c r="HR1756" s="54"/>
      <c r="HS1756" s="54"/>
      <c r="HT1756" s="54"/>
      <c r="HU1756" s="54"/>
      <c r="HV1756" s="54"/>
      <c r="HW1756" s="54"/>
      <c r="HX1756" s="54"/>
      <c r="HY1756" s="54"/>
      <c r="HZ1756" s="54"/>
      <c r="IA1756" s="54"/>
      <c r="IB1756" s="54"/>
      <c r="IC1756" s="54"/>
      <c r="ID1756" s="54"/>
      <c r="IE1756" s="54"/>
      <c r="IF1756" s="54"/>
      <c r="IG1756" s="54"/>
      <c r="IH1756" s="54"/>
      <c r="II1756" s="54"/>
      <c r="IJ1756" s="54"/>
      <c r="IK1756" s="54"/>
      <c r="IL1756" s="54"/>
      <c r="IM1756" s="54"/>
      <c r="IN1756" s="54"/>
      <c r="IO1756" s="54"/>
      <c r="IP1756" s="54"/>
      <c r="IQ1756" s="54"/>
      <c r="IR1756" s="54"/>
      <c r="IS1756" s="54"/>
      <c r="IT1756" s="54"/>
      <c r="IU1756" s="54"/>
      <c r="IV1756" s="54"/>
      <c r="IW1756" s="54"/>
      <c r="IX1756" s="54"/>
      <c r="IY1756" s="54"/>
      <c r="IZ1756" s="54"/>
      <c r="JA1756" s="16"/>
      <c r="JB1756" s="16"/>
      <c r="JC1756" s="16"/>
      <c r="JD1756" s="16"/>
    </row>
    <row r="1757" spans="1:264" s="6" customFormat="1" x14ac:dyDescent="0.25">
      <c r="A1757" s="55">
        <v>1753</v>
      </c>
      <c r="B1757" s="56">
        <f>ESTUDIANTES!B1757</f>
        <v>0</v>
      </c>
      <c r="C1757" s="56">
        <f>ESTUDIANTES!C1757</f>
        <v>0</v>
      </c>
      <c r="D1757" s="97">
        <f>ESTUDIANTES!D1757</f>
        <v>0</v>
      </c>
      <c r="E1757" s="97"/>
      <c r="F1757" s="97"/>
      <c r="G1757" s="97"/>
      <c r="H1757" s="57">
        <f>ESTUDIANTES!H1757</f>
        <v>0</v>
      </c>
      <c r="I1757" s="54"/>
      <c r="J1757" s="54"/>
      <c r="K1757" s="54"/>
      <c r="L1757" s="54"/>
      <c r="M1757" s="54"/>
      <c r="N1757" s="54"/>
      <c r="O1757" s="54"/>
      <c r="P1757" s="54"/>
      <c r="Q1757" s="54"/>
      <c r="R1757" s="54"/>
      <c r="S1757" s="54"/>
      <c r="T1757" s="54"/>
      <c r="U1757" s="54"/>
      <c r="V1757" s="54"/>
      <c r="W1757" s="54"/>
      <c r="X1757" s="54"/>
      <c r="Y1757" s="54"/>
      <c r="Z1757" s="54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  <c r="AL1757" s="54"/>
      <c r="AM1757" s="54"/>
      <c r="AN1757" s="54"/>
      <c r="AO1757" s="54"/>
      <c r="AP1757" s="54"/>
      <c r="AQ1757" s="54"/>
      <c r="AR1757" s="54"/>
      <c r="AS1757" s="54"/>
      <c r="AT1757" s="54"/>
      <c r="AU1757" s="54"/>
      <c r="AV1757" s="54"/>
      <c r="AW1757" s="54"/>
      <c r="AX1757" s="54"/>
      <c r="AY1757" s="54"/>
      <c r="AZ1757" s="54"/>
      <c r="BA1757" s="54"/>
      <c r="BB1757" s="54"/>
      <c r="BC1757" s="54"/>
      <c r="BD1757" s="54"/>
      <c r="BE1757" s="54"/>
      <c r="BF1757" s="54"/>
      <c r="BG1757" s="54"/>
      <c r="BH1757" s="54"/>
      <c r="BI1757" s="54"/>
      <c r="BJ1757" s="54"/>
      <c r="BK1757" s="54"/>
      <c r="BL1757" s="54"/>
      <c r="BM1757" s="54"/>
      <c r="BN1757" s="54"/>
      <c r="BO1757" s="54"/>
      <c r="BP1757" s="54"/>
      <c r="BQ1757" s="54"/>
      <c r="BR1757" s="54"/>
      <c r="BS1757" s="54"/>
      <c r="BT1757" s="54"/>
      <c r="BU1757" s="54"/>
      <c r="BV1757" s="54"/>
      <c r="BW1757" s="54"/>
      <c r="BX1757" s="54"/>
      <c r="BY1757" s="54"/>
      <c r="BZ1757" s="54"/>
      <c r="CA1757" s="54"/>
      <c r="CB1757" s="54"/>
      <c r="CC1757" s="54"/>
      <c r="CD1757" s="54"/>
      <c r="CE1757" s="54"/>
      <c r="CF1757" s="54"/>
      <c r="CG1757" s="54"/>
      <c r="CH1757" s="54"/>
      <c r="CI1757" s="54"/>
      <c r="CJ1757" s="54"/>
      <c r="CK1757" s="54"/>
      <c r="CL1757" s="54"/>
      <c r="CM1757" s="54"/>
      <c r="CN1757" s="54"/>
      <c r="CO1757" s="54"/>
      <c r="CP1757" s="54"/>
      <c r="CQ1757" s="54"/>
      <c r="CR1757" s="54"/>
      <c r="CS1757" s="54"/>
      <c r="CT1757" s="54"/>
      <c r="CU1757" s="54"/>
      <c r="CV1757" s="54"/>
      <c r="CW1757" s="54"/>
      <c r="CX1757" s="54"/>
      <c r="CY1757" s="54"/>
      <c r="CZ1757" s="54"/>
      <c r="DA1757" s="54"/>
      <c r="DB1757" s="54"/>
      <c r="DC1757" s="54"/>
      <c r="DD1757" s="54"/>
      <c r="DE1757" s="54"/>
      <c r="DF1757" s="54"/>
      <c r="DG1757" s="54"/>
      <c r="DH1757" s="54"/>
      <c r="DI1757" s="54"/>
      <c r="DJ1757" s="54"/>
      <c r="DK1757" s="54"/>
      <c r="DL1757" s="54"/>
      <c r="DM1757" s="54"/>
      <c r="DN1757" s="54"/>
      <c r="DO1757" s="54"/>
      <c r="DP1757" s="54"/>
      <c r="DQ1757" s="54"/>
      <c r="DR1757" s="54"/>
      <c r="DS1757" s="54"/>
      <c r="DT1757" s="54"/>
      <c r="DU1757" s="54"/>
      <c r="DV1757" s="54"/>
      <c r="DW1757" s="54"/>
      <c r="DX1757" s="54"/>
      <c r="DY1757" s="54"/>
      <c r="DZ1757" s="54"/>
      <c r="EA1757" s="54"/>
      <c r="EB1757" s="54"/>
      <c r="EC1757" s="54"/>
      <c r="ED1757" s="54"/>
      <c r="EE1757" s="54"/>
      <c r="EF1757" s="54"/>
      <c r="EG1757" s="54"/>
      <c r="EH1757" s="54"/>
      <c r="EI1757" s="54"/>
      <c r="EJ1757" s="54"/>
      <c r="EK1757" s="54"/>
      <c r="EL1757" s="54"/>
      <c r="EM1757" s="54"/>
      <c r="EN1757" s="54"/>
      <c r="EO1757" s="54"/>
      <c r="EP1757" s="54"/>
      <c r="EQ1757" s="54"/>
      <c r="ER1757" s="54"/>
      <c r="ES1757" s="54"/>
      <c r="ET1757" s="54"/>
      <c r="EU1757" s="54"/>
      <c r="EV1757" s="54"/>
      <c r="EW1757" s="54"/>
      <c r="EX1757" s="54"/>
      <c r="EY1757" s="54"/>
      <c r="EZ1757" s="54"/>
      <c r="FA1757" s="54"/>
      <c r="FB1757" s="54"/>
      <c r="FC1757" s="54"/>
      <c r="FD1757" s="54"/>
      <c r="FE1757" s="54"/>
      <c r="FF1757" s="54"/>
      <c r="FG1757" s="54"/>
      <c r="FH1757" s="54"/>
      <c r="FI1757" s="54"/>
      <c r="FJ1757" s="54"/>
      <c r="FK1757" s="54"/>
      <c r="FL1757" s="54"/>
      <c r="FM1757" s="54"/>
      <c r="FN1757" s="54"/>
      <c r="FO1757" s="54"/>
      <c r="FP1757" s="54"/>
      <c r="FQ1757" s="54"/>
      <c r="FR1757" s="54"/>
      <c r="FS1757" s="54"/>
      <c r="FT1757" s="54"/>
      <c r="FU1757" s="54"/>
      <c r="FV1757" s="54"/>
      <c r="FW1757" s="54"/>
      <c r="FX1757" s="54"/>
      <c r="FY1757" s="54"/>
      <c r="FZ1757" s="54"/>
      <c r="GA1757" s="54"/>
      <c r="GB1757" s="54"/>
      <c r="GC1757" s="54"/>
      <c r="GD1757" s="54"/>
      <c r="GE1757" s="54"/>
      <c r="GF1757" s="54"/>
      <c r="GG1757" s="54"/>
      <c r="GH1757" s="54"/>
      <c r="GI1757" s="54"/>
      <c r="GJ1757" s="54"/>
      <c r="GK1757" s="54"/>
      <c r="GL1757" s="54"/>
      <c r="GM1757" s="54"/>
      <c r="GN1757" s="54"/>
      <c r="GO1757" s="54"/>
      <c r="GP1757" s="54"/>
      <c r="GQ1757" s="54"/>
      <c r="GR1757" s="54"/>
      <c r="GS1757" s="54"/>
      <c r="GT1757" s="54"/>
      <c r="GU1757" s="54"/>
      <c r="GV1757" s="54"/>
      <c r="GW1757" s="54"/>
      <c r="GX1757" s="54"/>
      <c r="GY1757" s="54"/>
      <c r="GZ1757" s="54"/>
      <c r="HA1757" s="54"/>
      <c r="HB1757" s="54"/>
      <c r="HC1757" s="54"/>
      <c r="HD1757" s="54"/>
      <c r="HE1757" s="54"/>
      <c r="HF1757" s="54"/>
      <c r="HG1757" s="54"/>
      <c r="HH1757" s="54"/>
      <c r="HI1757" s="54"/>
      <c r="HJ1757" s="54"/>
      <c r="HK1757" s="54"/>
      <c r="HL1757" s="54"/>
      <c r="HM1757" s="54"/>
      <c r="HN1757" s="54"/>
      <c r="HO1757" s="54"/>
      <c r="HP1757" s="54"/>
      <c r="HQ1757" s="54"/>
      <c r="HR1757" s="54"/>
      <c r="HS1757" s="54"/>
      <c r="HT1757" s="54"/>
      <c r="HU1757" s="54"/>
      <c r="HV1757" s="54"/>
      <c r="HW1757" s="54"/>
      <c r="HX1757" s="54"/>
      <c r="HY1757" s="54"/>
      <c r="HZ1757" s="54"/>
      <c r="IA1757" s="54"/>
      <c r="IB1757" s="54"/>
      <c r="IC1757" s="54"/>
      <c r="ID1757" s="54"/>
      <c r="IE1757" s="54"/>
      <c r="IF1757" s="54"/>
      <c r="IG1757" s="54"/>
      <c r="IH1757" s="54"/>
      <c r="II1757" s="54"/>
      <c r="IJ1757" s="54"/>
      <c r="IK1757" s="54"/>
      <c r="IL1757" s="54"/>
      <c r="IM1757" s="54"/>
      <c r="IN1757" s="54"/>
      <c r="IO1757" s="54"/>
      <c r="IP1757" s="54"/>
      <c r="IQ1757" s="54"/>
      <c r="IR1757" s="54"/>
      <c r="IS1757" s="54"/>
      <c r="IT1757" s="54"/>
      <c r="IU1757" s="54"/>
      <c r="IV1757" s="54"/>
      <c r="IW1757" s="54"/>
      <c r="IX1757" s="54"/>
      <c r="IY1757" s="54"/>
      <c r="IZ1757" s="54"/>
      <c r="JA1757" s="16"/>
      <c r="JB1757" s="16"/>
      <c r="JC1757" s="16"/>
      <c r="JD1757" s="16"/>
    </row>
    <row r="1758" spans="1:264" s="6" customFormat="1" x14ac:dyDescent="0.25">
      <c r="A1758" s="55">
        <v>1754</v>
      </c>
      <c r="B1758" s="56">
        <f>ESTUDIANTES!B1758</f>
        <v>0</v>
      </c>
      <c r="C1758" s="56">
        <f>ESTUDIANTES!C1758</f>
        <v>0</v>
      </c>
      <c r="D1758" s="97">
        <f>ESTUDIANTES!D1758</f>
        <v>0</v>
      </c>
      <c r="E1758" s="97"/>
      <c r="F1758" s="97"/>
      <c r="G1758" s="97"/>
      <c r="H1758" s="57">
        <f>ESTUDIANTES!H1758</f>
        <v>0</v>
      </c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  <c r="S1758" s="54"/>
      <c r="T1758" s="54"/>
      <c r="U1758" s="54"/>
      <c r="V1758" s="54"/>
      <c r="W1758" s="54"/>
      <c r="X1758" s="54"/>
      <c r="Y1758" s="54"/>
      <c r="Z1758" s="54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  <c r="AL1758" s="54"/>
      <c r="AM1758" s="54"/>
      <c r="AN1758" s="54"/>
      <c r="AO1758" s="54"/>
      <c r="AP1758" s="54"/>
      <c r="AQ1758" s="54"/>
      <c r="AR1758" s="54"/>
      <c r="AS1758" s="54"/>
      <c r="AT1758" s="54"/>
      <c r="AU1758" s="54"/>
      <c r="AV1758" s="54"/>
      <c r="AW1758" s="54"/>
      <c r="AX1758" s="54"/>
      <c r="AY1758" s="54"/>
      <c r="AZ1758" s="54"/>
      <c r="BA1758" s="54"/>
      <c r="BB1758" s="54"/>
      <c r="BC1758" s="54"/>
      <c r="BD1758" s="54"/>
      <c r="BE1758" s="54"/>
      <c r="BF1758" s="54"/>
      <c r="BG1758" s="54"/>
      <c r="BH1758" s="54"/>
      <c r="BI1758" s="54"/>
      <c r="BJ1758" s="54"/>
      <c r="BK1758" s="54"/>
      <c r="BL1758" s="54"/>
      <c r="BM1758" s="54"/>
      <c r="BN1758" s="54"/>
      <c r="BO1758" s="54"/>
      <c r="BP1758" s="54"/>
      <c r="BQ1758" s="54"/>
      <c r="BR1758" s="54"/>
      <c r="BS1758" s="54"/>
      <c r="BT1758" s="54"/>
      <c r="BU1758" s="54"/>
      <c r="BV1758" s="54"/>
      <c r="BW1758" s="54"/>
      <c r="BX1758" s="54"/>
      <c r="BY1758" s="54"/>
      <c r="BZ1758" s="54"/>
      <c r="CA1758" s="54"/>
      <c r="CB1758" s="54"/>
      <c r="CC1758" s="54"/>
      <c r="CD1758" s="54"/>
      <c r="CE1758" s="54"/>
      <c r="CF1758" s="54"/>
      <c r="CG1758" s="54"/>
      <c r="CH1758" s="54"/>
      <c r="CI1758" s="54"/>
      <c r="CJ1758" s="54"/>
      <c r="CK1758" s="54"/>
      <c r="CL1758" s="54"/>
      <c r="CM1758" s="54"/>
      <c r="CN1758" s="54"/>
      <c r="CO1758" s="54"/>
      <c r="CP1758" s="54"/>
      <c r="CQ1758" s="54"/>
      <c r="CR1758" s="54"/>
      <c r="CS1758" s="54"/>
      <c r="CT1758" s="54"/>
      <c r="CU1758" s="54"/>
      <c r="CV1758" s="54"/>
      <c r="CW1758" s="54"/>
      <c r="CX1758" s="54"/>
      <c r="CY1758" s="54"/>
      <c r="CZ1758" s="54"/>
      <c r="DA1758" s="54"/>
      <c r="DB1758" s="54"/>
      <c r="DC1758" s="54"/>
      <c r="DD1758" s="54"/>
      <c r="DE1758" s="54"/>
      <c r="DF1758" s="54"/>
      <c r="DG1758" s="54"/>
      <c r="DH1758" s="54"/>
      <c r="DI1758" s="54"/>
      <c r="DJ1758" s="54"/>
      <c r="DK1758" s="54"/>
      <c r="DL1758" s="54"/>
      <c r="DM1758" s="54"/>
      <c r="DN1758" s="54"/>
      <c r="DO1758" s="54"/>
      <c r="DP1758" s="54"/>
      <c r="DQ1758" s="54"/>
      <c r="DR1758" s="54"/>
      <c r="DS1758" s="54"/>
      <c r="DT1758" s="54"/>
      <c r="DU1758" s="54"/>
      <c r="DV1758" s="54"/>
      <c r="DW1758" s="54"/>
      <c r="DX1758" s="54"/>
      <c r="DY1758" s="54"/>
      <c r="DZ1758" s="54"/>
      <c r="EA1758" s="54"/>
      <c r="EB1758" s="54"/>
      <c r="EC1758" s="54"/>
      <c r="ED1758" s="54"/>
      <c r="EE1758" s="54"/>
      <c r="EF1758" s="54"/>
      <c r="EG1758" s="54"/>
      <c r="EH1758" s="54"/>
      <c r="EI1758" s="54"/>
      <c r="EJ1758" s="54"/>
      <c r="EK1758" s="54"/>
      <c r="EL1758" s="54"/>
      <c r="EM1758" s="54"/>
      <c r="EN1758" s="54"/>
      <c r="EO1758" s="54"/>
      <c r="EP1758" s="54"/>
      <c r="EQ1758" s="54"/>
      <c r="ER1758" s="54"/>
      <c r="ES1758" s="54"/>
      <c r="ET1758" s="54"/>
      <c r="EU1758" s="54"/>
      <c r="EV1758" s="54"/>
      <c r="EW1758" s="54"/>
      <c r="EX1758" s="54"/>
      <c r="EY1758" s="54"/>
      <c r="EZ1758" s="54"/>
      <c r="FA1758" s="54"/>
      <c r="FB1758" s="54"/>
      <c r="FC1758" s="54"/>
      <c r="FD1758" s="54"/>
      <c r="FE1758" s="54"/>
      <c r="FF1758" s="54"/>
      <c r="FG1758" s="54"/>
      <c r="FH1758" s="54"/>
      <c r="FI1758" s="54"/>
      <c r="FJ1758" s="54"/>
      <c r="FK1758" s="54"/>
      <c r="FL1758" s="54"/>
      <c r="FM1758" s="54"/>
      <c r="FN1758" s="54"/>
      <c r="FO1758" s="54"/>
      <c r="FP1758" s="54"/>
      <c r="FQ1758" s="54"/>
      <c r="FR1758" s="54"/>
      <c r="FS1758" s="54"/>
      <c r="FT1758" s="54"/>
      <c r="FU1758" s="54"/>
      <c r="FV1758" s="54"/>
      <c r="FW1758" s="54"/>
      <c r="FX1758" s="54"/>
      <c r="FY1758" s="54"/>
      <c r="FZ1758" s="54"/>
      <c r="GA1758" s="54"/>
      <c r="GB1758" s="54"/>
      <c r="GC1758" s="54"/>
      <c r="GD1758" s="54"/>
      <c r="GE1758" s="54"/>
      <c r="GF1758" s="54"/>
      <c r="GG1758" s="54"/>
      <c r="GH1758" s="54"/>
      <c r="GI1758" s="54"/>
      <c r="GJ1758" s="54"/>
      <c r="GK1758" s="54"/>
      <c r="GL1758" s="54"/>
      <c r="GM1758" s="54"/>
      <c r="GN1758" s="54"/>
      <c r="GO1758" s="54"/>
      <c r="GP1758" s="54"/>
      <c r="GQ1758" s="54"/>
      <c r="GR1758" s="54"/>
      <c r="GS1758" s="54"/>
      <c r="GT1758" s="54"/>
      <c r="GU1758" s="54"/>
      <c r="GV1758" s="54"/>
      <c r="GW1758" s="54"/>
      <c r="GX1758" s="54"/>
      <c r="GY1758" s="54"/>
      <c r="GZ1758" s="54"/>
      <c r="HA1758" s="54"/>
      <c r="HB1758" s="54"/>
      <c r="HC1758" s="54"/>
      <c r="HD1758" s="54"/>
      <c r="HE1758" s="54"/>
      <c r="HF1758" s="54"/>
      <c r="HG1758" s="54"/>
      <c r="HH1758" s="54"/>
      <c r="HI1758" s="54"/>
      <c r="HJ1758" s="54"/>
      <c r="HK1758" s="54"/>
      <c r="HL1758" s="54"/>
      <c r="HM1758" s="54"/>
      <c r="HN1758" s="54"/>
      <c r="HO1758" s="54"/>
      <c r="HP1758" s="54"/>
      <c r="HQ1758" s="54"/>
      <c r="HR1758" s="54"/>
      <c r="HS1758" s="54"/>
      <c r="HT1758" s="54"/>
      <c r="HU1758" s="54"/>
      <c r="HV1758" s="54"/>
      <c r="HW1758" s="54"/>
      <c r="HX1758" s="54"/>
      <c r="HY1758" s="54"/>
      <c r="HZ1758" s="54"/>
      <c r="IA1758" s="54"/>
      <c r="IB1758" s="54"/>
      <c r="IC1758" s="54"/>
      <c r="ID1758" s="54"/>
      <c r="IE1758" s="54"/>
      <c r="IF1758" s="54"/>
      <c r="IG1758" s="54"/>
      <c r="IH1758" s="54"/>
      <c r="II1758" s="54"/>
      <c r="IJ1758" s="54"/>
      <c r="IK1758" s="54"/>
      <c r="IL1758" s="54"/>
      <c r="IM1758" s="54"/>
      <c r="IN1758" s="54"/>
      <c r="IO1758" s="54"/>
      <c r="IP1758" s="54"/>
      <c r="IQ1758" s="54"/>
      <c r="IR1758" s="54"/>
      <c r="IS1758" s="54"/>
      <c r="IT1758" s="54"/>
      <c r="IU1758" s="54"/>
      <c r="IV1758" s="54"/>
      <c r="IW1758" s="54"/>
      <c r="IX1758" s="54"/>
      <c r="IY1758" s="54"/>
      <c r="IZ1758" s="54"/>
      <c r="JA1758" s="16"/>
      <c r="JB1758" s="16"/>
      <c r="JC1758" s="16"/>
      <c r="JD1758" s="16"/>
    </row>
    <row r="1759" spans="1:264" s="6" customFormat="1" x14ac:dyDescent="0.25">
      <c r="A1759" s="55">
        <v>1755</v>
      </c>
      <c r="B1759" s="56">
        <f>ESTUDIANTES!B1759</f>
        <v>0</v>
      </c>
      <c r="C1759" s="56">
        <f>ESTUDIANTES!C1759</f>
        <v>0</v>
      </c>
      <c r="D1759" s="97">
        <f>ESTUDIANTES!D1759</f>
        <v>0</v>
      </c>
      <c r="E1759" s="97"/>
      <c r="F1759" s="97"/>
      <c r="G1759" s="97"/>
      <c r="H1759" s="57">
        <f>ESTUDIANTES!H1759</f>
        <v>0</v>
      </c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  <c r="S1759" s="54"/>
      <c r="T1759" s="54"/>
      <c r="U1759" s="54"/>
      <c r="V1759" s="54"/>
      <c r="W1759" s="54"/>
      <c r="X1759" s="54"/>
      <c r="Y1759" s="54"/>
      <c r="Z1759" s="54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  <c r="AL1759" s="54"/>
      <c r="AM1759" s="54"/>
      <c r="AN1759" s="54"/>
      <c r="AO1759" s="54"/>
      <c r="AP1759" s="54"/>
      <c r="AQ1759" s="54"/>
      <c r="AR1759" s="54"/>
      <c r="AS1759" s="54"/>
      <c r="AT1759" s="54"/>
      <c r="AU1759" s="54"/>
      <c r="AV1759" s="54"/>
      <c r="AW1759" s="54"/>
      <c r="AX1759" s="54"/>
      <c r="AY1759" s="54"/>
      <c r="AZ1759" s="54"/>
      <c r="BA1759" s="54"/>
      <c r="BB1759" s="54"/>
      <c r="BC1759" s="54"/>
      <c r="BD1759" s="54"/>
      <c r="BE1759" s="54"/>
      <c r="BF1759" s="54"/>
      <c r="BG1759" s="54"/>
      <c r="BH1759" s="54"/>
      <c r="BI1759" s="54"/>
      <c r="BJ1759" s="54"/>
      <c r="BK1759" s="54"/>
      <c r="BL1759" s="54"/>
      <c r="BM1759" s="54"/>
      <c r="BN1759" s="54"/>
      <c r="BO1759" s="54"/>
      <c r="BP1759" s="54"/>
      <c r="BQ1759" s="54"/>
      <c r="BR1759" s="54"/>
      <c r="BS1759" s="54"/>
      <c r="BT1759" s="54"/>
      <c r="BU1759" s="54"/>
      <c r="BV1759" s="54"/>
      <c r="BW1759" s="54"/>
      <c r="BX1759" s="54"/>
      <c r="BY1759" s="54"/>
      <c r="BZ1759" s="54"/>
      <c r="CA1759" s="54"/>
      <c r="CB1759" s="54"/>
      <c r="CC1759" s="54"/>
      <c r="CD1759" s="54"/>
      <c r="CE1759" s="54"/>
      <c r="CF1759" s="54"/>
      <c r="CG1759" s="54"/>
      <c r="CH1759" s="54"/>
      <c r="CI1759" s="54"/>
      <c r="CJ1759" s="54"/>
      <c r="CK1759" s="54"/>
      <c r="CL1759" s="54"/>
      <c r="CM1759" s="54"/>
      <c r="CN1759" s="54"/>
      <c r="CO1759" s="54"/>
      <c r="CP1759" s="54"/>
      <c r="CQ1759" s="54"/>
      <c r="CR1759" s="54"/>
      <c r="CS1759" s="54"/>
      <c r="CT1759" s="54"/>
      <c r="CU1759" s="54"/>
      <c r="CV1759" s="54"/>
      <c r="CW1759" s="54"/>
      <c r="CX1759" s="54"/>
      <c r="CY1759" s="54"/>
      <c r="CZ1759" s="54"/>
      <c r="DA1759" s="54"/>
      <c r="DB1759" s="54"/>
      <c r="DC1759" s="54"/>
      <c r="DD1759" s="54"/>
      <c r="DE1759" s="54"/>
      <c r="DF1759" s="54"/>
      <c r="DG1759" s="54"/>
      <c r="DH1759" s="54"/>
      <c r="DI1759" s="54"/>
      <c r="DJ1759" s="54"/>
      <c r="DK1759" s="54"/>
      <c r="DL1759" s="54"/>
      <c r="DM1759" s="54"/>
      <c r="DN1759" s="54"/>
      <c r="DO1759" s="54"/>
      <c r="DP1759" s="54"/>
      <c r="DQ1759" s="54"/>
      <c r="DR1759" s="54"/>
      <c r="DS1759" s="54"/>
      <c r="DT1759" s="54"/>
      <c r="DU1759" s="54"/>
      <c r="DV1759" s="54"/>
      <c r="DW1759" s="54"/>
      <c r="DX1759" s="54"/>
      <c r="DY1759" s="54"/>
      <c r="DZ1759" s="54"/>
      <c r="EA1759" s="54"/>
      <c r="EB1759" s="54"/>
      <c r="EC1759" s="54"/>
      <c r="ED1759" s="54"/>
      <c r="EE1759" s="54"/>
      <c r="EF1759" s="54"/>
      <c r="EG1759" s="54"/>
      <c r="EH1759" s="54"/>
      <c r="EI1759" s="54"/>
      <c r="EJ1759" s="54"/>
      <c r="EK1759" s="54"/>
      <c r="EL1759" s="54"/>
      <c r="EM1759" s="54"/>
      <c r="EN1759" s="54"/>
      <c r="EO1759" s="54"/>
      <c r="EP1759" s="54"/>
      <c r="EQ1759" s="54"/>
      <c r="ER1759" s="54"/>
      <c r="ES1759" s="54"/>
      <c r="ET1759" s="54"/>
      <c r="EU1759" s="54"/>
      <c r="EV1759" s="54"/>
      <c r="EW1759" s="54"/>
      <c r="EX1759" s="54"/>
      <c r="EY1759" s="54"/>
      <c r="EZ1759" s="54"/>
      <c r="FA1759" s="54"/>
      <c r="FB1759" s="54"/>
      <c r="FC1759" s="54"/>
      <c r="FD1759" s="54"/>
      <c r="FE1759" s="54"/>
      <c r="FF1759" s="54"/>
      <c r="FG1759" s="54"/>
      <c r="FH1759" s="54"/>
      <c r="FI1759" s="54"/>
      <c r="FJ1759" s="54"/>
      <c r="FK1759" s="54"/>
      <c r="FL1759" s="54"/>
      <c r="FM1759" s="54"/>
      <c r="FN1759" s="54"/>
      <c r="FO1759" s="54"/>
      <c r="FP1759" s="54"/>
      <c r="FQ1759" s="54"/>
      <c r="FR1759" s="54"/>
      <c r="FS1759" s="54"/>
      <c r="FT1759" s="54"/>
      <c r="FU1759" s="54"/>
      <c r="FV1759" s="54"/>
      <c r="FW1759" s="54"/>
      <c r="FX1759" s="54"/>
      <c r="FY1759" s="54"/>
      <c r="FZ1759" s="54"/>
      <c r="GA1759" s="54"/>
      <c r="GB1759" s="54"/>
      <c r="GC1759" s="54"/>
      <c r="GD1759" s="54"/>
      <c r="GE1759" s="54"/>
      <c r="GF1759" s="54"/>
      <c r="GG1759" s="54"/>
      <c r="GH1759" s="54"/>
      <c r="GI1759" s="54"/>
      <c r="GJ1759" s="54"/>
      <c r="GK1759" s="54"/>
      <c r="GL1759" s="54"/>
      <c r="GM1759" s="54"/>
      <c r="GN1759" s="54"/>
      <c r="GO1759" s="54"/>
      <c r="GP1759" s="54"/>
      <c r="GQ1759" s="54"/>
      <c r="GR1759" s="54"/>
      <c r="GS1759" s="54"/>
      <c r="GT1759" s="54"/>
      <c r="GU1759" s="54"/>
      <c r="GV1759" s="54"/>
      <c r="GW1759" s="54"/>
      <c r="GX1759" s="54"/>
      <c r="GY1759" s="54"/>
      <c r="GZ1759" s="54"/>
      <c r="HA1759" s="54"/>
      <c r="HB1759" s="54"/>
      <c r="HC1759" s="54"/>
      <c r="HD1759" s="54"/>
      <c r="HE1759" s="54"/>
      <c r="HF1759" s="54"/>
      <c r="HG1759" s="54"/>
      <c r="HH1759" s="54"/>
      <c r="HI1759" s="54"/>
      <c r="HJ1759" s="54"/>
      <c r="HK1759" s="54"/>
      <c r="HL1759" s="54"/>
      <c r="HM1759" s="54"/>
      <c r="HN1759" s="54"/>
      <c r="HO1759" s="54"/>
      <c r="HP1759" s="54"/>
      <c r="HQ1759" s="54"/>
      <c r="HR1759" s="54"/>
      <c r="HS1759" s="54"/>
      <c r="HT1759" s="54"/>
      <c r="HU1759" s="54"/>
      <c r="HV1759" s="54"/>
      <c r="HW1759" s="54"/>
      <c r="HX1759" s="54"/>
      <c r="HY1759" s="54"/>
      <c r="HZ1759" s="54"/>
      <c r="IA1759" s="54"/>
      <c r="IB1759" s="54"/>
      <c r="IC1759" s="54"/>
      <c r="ID1759" s="54"/>
      <c r="IE1759" s="54"/>
      <c r="IF1759" s="54"/>
      <c r="IG1759" s="54"/>
      <c r="IH1759" s="54"/>
      <c r="II1759" s="54"/>
      <c r="IJ1759" s="54"/>
      <c r="IK1759" s="54"/>
      <c r="IL1759" s="54"/>
      <c r="IM1759" s="54"/>
      <c r="IN1759" s="54"/>
      <c r="IO1759" s="54"/>
      <c r="IP1759" s="54"/>
      <c r="IQ1759" s="54"/>
      <c r="IR1759" s="54"/>
      <c r="IS1759" s="54"/>
      <c r="IT1759" s="54"/>
      <c r="IU1759" s="54"/>
      <c r="IV1759" s="54"/>
      <c r="IW1759" s="54"/>
      <c r="IX1759" s="54"/>
      <c r="IY1759" s="54"/>
      <c r="IZ1759" s="54"/>
      <c r="JA1759" s="16"/>
      <c r="JB1759" s="16"/>
      <c r="JC1759" s="16"/>
      <c r="JD1759" s="16"/>
    </row>
    <row r="1760" spans="1:264" s="6" customFormat="1" x14ac:dyDescent="0.25">
      <c r="A1760" s="55">
        <v>1756</v>
      </c>
      <c r="B1760" s="56">
        <f>ESTUDIANTES!B1760</f>
        <v>0</v>
      </c>
      <c r="C1760" s="56">
        <f>ESTUDIANTES!C1760</f>
        <v>0</v>
      </c>
      <c r="D1760" s="97">
        <f>ESTUDIANTES!D1760</f>
        <v>0</v>
      </c>
      <c r="E1760" s="97"/>
      <c r="F1760" s="97"/>
      <c r="G1760" s="97"/>
      <c r="H1760" s="57">
        <f>ESTUDIANTES!H1760</f>
        <v>0</v>
      </c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  <c r="S1760" s="54"/>
      <c r="T1760" s="54"/>
      <c r="U1760" s="54"/>
      <c r="V1760" s="54"/>
      <c r="W1760" s="54"/>
      <c r="X1760" s="54"/>
      <c r="Y1760" s="54"/>
      <c r="Z1760" s="54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  <c r="AL1760" s="54"/>
      <c r="AM1760" s="54"/>
      <c r="AN1760" s="54"/>
      <c r="AO1760" s="54"/>
      <c r="AP1760" s="54"/>
      <c r="AQ1760" s="54"/>
      <c r="AR1760" s="54"/>
      <c r="AS1760" s="54"/>
      <c r="AT1760" s="54"/>
      <c r="AU1760" s="54"/>
      <c r="AV1760" s="54"/>
      <c r="AW1760" s="54"/>
      <c r="AX1760" s="54"/>
      <c r="AY1760" s="54"/>
      <c r="AZ1760" s="54"/>
      <c r="BA1760" s="54"/>
      <c r="BB1760" s="54"/>
      <c r="BC1760" s="54"/>
      <c r="BD1760" s="54"/>
      <c r="BE1760" s="54"/>
      <c r="BF1760" s="54"/>
      <c r="BG1760" s="54"/>
      <c r="BH1760" s="54"/>
      <c r="BI1760" s="54"/>
      <c r="BJ1760" s="54"/>
      <c r="BK1760" s="54"/>
      <c r="BL1760" s="54"/>
      <c r="BM1760" s="54"/>
      <c r="BN1760" s="54"/>
      <c r="BO1760" s="54"/>
      <c r="BP1760" s="54"/>
      <c r="BQ1760" s="54"/>
      <c r="BR1760" s="54"/>
      <c r="BS1760" s="54"/>
      <c r="BT1760" s="54"/>
      <c r="BU1760" s="54"/>
      <c r="BV1760" s="54"/>
      <c r="BW1760" s="54"/>
      <c r="BX1760" s="54"/>
      <c r="BY1760" s="54"/>
      <c r="BZ1760" s="54"/>
      <c r="CA1760" s="54"/>
      <c r="CB1760" s="54"/>
      <c r="CC1760" s="54"/>
      <c r="CD1760" s="54"/>
      <c r="CE1760" s="54"/>
      <c r="CF1760" s="54"/>
      <c r="CG1760" s="54"/>
      <c r="CH1760" s="54"/>
      <c r="CI1760" s="54"/>
      <c r="CJ1760" s="54"/>
      <c r="CK1760" s="54"/>
      <c r="CL1760" s="54"/>
      <c r="CM1760" s="54"/>
      <c r="CN1760" s="54"/>
      <c r="CO1760" s="54"/>
      <c r="CP1760" s="54"/>
      <c r="CQ1760" s="54"/>
      <c r="CR1760" s="54"/>
      <c r="CS1760" s="54"/>
      <c r="CT1760" s="54"/>
      <c r="CU1760" s="54"/>
      <c r="CV1760" s="54"/>
      <c r="CW1760" s="54"/>
      <c r="CX1760" s="54"/>
      <c r="CY1760" s="54"/>
      <c r="CZ1760" s="54"/>
      <c r="DA1760" s="54"/>
      <c r="DB1760" s="54"/>
      <c r="DC1760" s="54"/>
      <c r="DD1760" s="54"/>
      <c r="DE1760" s="54"/>
      <c r="DF1760" s="54"/>
      <c r="DG1760" s="54"/>
      <c r="DH1760" s="54"/>
      <c r="DI1760" s="54"/>
      <c r="DJ1760" s="54"/>
      <c r="DK1760" s="54"/>
      <c r="DL1760" s="54"/>
      <c r="DM1760" s="54"/>
      <c r="DN1760" s="54"/>
      <c r="DO1760" s="54"/>
      <c r="DP1760" s="54"/>
      <c r="DQ1760" s="54"/>
      <c r="DR1760" s="54"/>
      <c r="DS1760" s="54"/>
      <c r="DT1760" s="54"/>
      <c r="DU1760" s="54"/>
      <c r="DV1760" s="54"/>
      <c r="DW1760" s="54"/>
      <c r="DX1760" s="54"/>
      <c r="DY1760" s="54"/>
      <c r="DZ1760" s="54"/>
      <c r="EA1760" s="54"/>
      <c r="EB1760" s="54"/>
      <c r="EC1760" s="54"/>
      <c r="ED1760" s="54"/>
      <c r="EE1760" s="54"/>
      <c r="EF1760" s="54"/>
      <c r="EG1760" s="54"/>
      <c r="EH1760" s="54"/>
      <c r="EI1760" s="54"/>
      <c r="EJ1760" s="54"/>
      <c r="EK1760" s="54"/>
      <c r="EL1760" s="54"/>
      <c r="EM1760" s="54"/>
      <c r="EN1760" s="54"/>
      <c r="EO1760" s="54"/>
      <c r="EP1760" s="54"/>
      <c r="EQ1760" s="54"/>
      <c r="ER1760" s="54"/>
      <c r="ES1760" s="54"/>
      <c r="ET1760" s="54"/>
      <c r="EU1760" s="54"/>
      <c r="EV1760" s="54"/>
      <c r="EW1760" s="54"/>
      <c r="EX1760" s="54"/>
      <c r="EY1760" s="54"/>
      <c r="EZ1760" s="54"/>
      <c r="FA1760" s="54"/>
      <c r="FB1760" s="54"/>
      <c r="FC1760" s="54"/>
      <c r="FD1760" s="54"/>
      <c r="FE1760" s="54"/>
      <c r="FF1760" s="54"/>
      <c r="FG1760" s="54"/>
      <c r="FH1760" s="54"/>
      <c r="FI1760" s="54"/>
      <c r="FJ1760" s="54"/>
      <c r="FK1760" s="54"/>
      <c r="FL1760" s="54"/>
      <c r="FM1760" s="54"/>
      <c r="FN1760" s="54"/>
      <c r="FO1760" s="54"/>
      <c r="FP1760" s="54"/>
      <c r="FQ1760" s="54"/>
      <c r="FR1760" s="54"/>
      <c r="FS1760" s="54"/>
      <c r="FT1760" s="54"/>
      <c r="FU1760" s="54"/>
      <c r="FV1760" s="54"/>
      <c r="FW1760" s="54"/>
      <c r="FX1760" s="54"/>
      <c r="FY1760" s="54"/>
      <c r="FZ1760" s="54"/>
      <c r="GA1760" s="54"/>
      <c r="GB1760" s="54"/>
      <c r="GC1760" s="54"/>
      <c r="GD1760" s="54"/>
      <c r="GE1760" s="54"/>
      <c r="GF1760" s="54"/>
      <c r="GG1760" s="54"/>
      <c r="GH1760" s="54"/>
      <c r="GI1760" s="54"/>
      <c r="GJ1760" s="54"/>
      <c r="GK1760" s="54"/>
      <c r="GL1760" s="54"/>
      <c r="GM1760" s="54"/>
      <c r="GN1760" s="54"/>
      <c r="GO1760" s="54"/>
      <c r="GP1760" s="54"/>
      <c r="GQ1760" s="54"/>
      <c r="GR1760" s="54"/>
      <c r="GS1760" s="54"/>
      <c r="GT1760" s="54"/>
      <c r="GU1760" s="54"/>
      <c r="GV1760" s="54"/>
      <c r="GW1760" s="54"/>
      <c r="GX1760" s="54"/>
      <c r="GY1760" s="54"/>
      <c r="GZ1760" s="54"/>
      <c r="HA1760" s="54"/>
      <c r="HB1760" s="54"/>
      <c r="HC1760" s="54"/>
      <c r="HD1760" s="54"/>
      <c r="HE1760" s="54"/>
      <c r="HF1760" s="54"/>
      <c r="HG1760" s="54"/>
      <c r="HH1760" s="54"/>
      <c r="HI1760" s="54"/>
      <c r="HJ1760" s="54"/>
      <c r="HK1760" s="54"/>
      <c r="HL1760" s="54"/>
      <c r="HM1760" s="54"/>
      <c r="HN1760" s="54"/>
      <c r="HO1760" s="54"/>
      <c r="HP1760" s="54"/>
      <c r="HQ1760" s="54"/>
      <c r="HR1760" s="54"/>
      <c r="HS1760" s="54"/>
      <c r="HT1760" s="54"/>
      <c r="HU1760" s="54"/>
      <c r="HV1760" s="54"/>
      <c r="HW1760" s="54"/>
      <c r="HX1760" s="54"/>
      <c r="HY1760" s="54"/>
      <c r="HZ1760" s="54"/>
      <c r="IA1760" s="54"/>
      <c r="IB1760" s="54"/>
      <c r="IC1760" s="54"/>
      <c r="ID1760" s="54"/>
      <c r="IE1760" s="54"/>
      <c r="IF1760" s="54"/>
      <c r="IG1760" s="54"/>
      <c r="IH1760" s="54"/>
      <c r="II1760" s="54"/>
      <c r="IJ1760" s="54"/>
      <c r="IK1760" s="54"/>
      <c r="IL1760" s="54"/>
      <c r="IM1760" s="54"/>
      <c r="IN1760" s="54"/>
      <c r="IO1760" s="54"/>
      <c r="IP1760" s="54"/>
      <c r="IQ1760" s="54"/>
      <c r="IR1760" s="54"/>
      <c r="IS1760" s="54"/>
      <c r="IT1760" s="54"/>
      <c r="IU1760" s="54"/>
      <c r="IV1760" s="54"/>
      <c r="IW1760" s="54"/>
      <c r="IX1760" s="54"/>
      <c r="IY1760" s="54"/>
      <c r="IZ1760" s="54"/>
      <c r="JA1760" s="16"/>
      <c r="JB1760" s="16"/>
      <c r="JC1760" s="16"/>
      <c r="JD1760" s="16"/>
    </row>
    <row r="1761" spans="1:264" s="6" customFormat="1" x14ac:dyDescent="0.25">
      <c r="A1761" s="55">
        <v>1757</v>
      </c>
      <c r="B1761" s="56">
        <f>ESTUDIANTES!B1761</f>
        <v>0</v>
      </c>
      <c r="C1761" s="56">
        <f>ESTUDIANTES!C1761</f>
        <v>0</v>
      </c>
      <c r="D1761" s="97">
        <f>ESTUDIANTES!D1761</f>
        <v>0</v>
      </c>
      <c r="E1761" s="97"/>
      <c r="F1761" s="97"/>
      <c r="G1761" s="97"/>
      <c r="H1761" s="57">
        <f>ESTUDIANTES!H1761</f>
        <v>0</v>
      </c>
      <c r="I1761" s="54"/>
      <c r="J1761" s="54"/>
      <c r="K1761" s="54"/>
      <c r="L1761" s="54"/>
      <c r="M1761" s="54"/>
      <c r="N1761" s="54"/>
      <c r="O1761" s="54"/>
      <c r="P1761" s="54"/>
      <c r="Q1761" s="54"/>
      <c r="R1761" s="54"/>
      <c r="S1761" s="54"/>
      <c r="T1761" s="54"/>
      <c r="U1761" s="54"/>
      <c r="V1761" s="54"/>
      <c r="W1761" s="54"/>
      <c r="X1761" s="54"/>
      <c r="Y1761" s="54"/>
      <c r="Z1761" s="54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  <c r="AL1761" s="54"/>
      <c r="AM1761" s="54"/>
      <c r="AN1761" s="54"/>
      <c r="AO1761" s="54"/>
      <c r="AP1761" s="54"/>
      <c r="AQ1761" s="54"/>
      <c r="AR1761" s="54"/>
      <c r="AS1761" s="54"/>
      <c r="AT1761" s="54"/>
      <c r="AU1761" s="54"/>
      <c r="AV1761" s="54"/>
      <c r="AW1761" s="54"/>
      <c r="AX1761" s="54"/>
      <c r="AY1761" s="54"/>
      <c r="AZ1761" s="54"/>
      <c r="BA1761" s="54"/>
      <c r="BB1761" s="54"/>
      <c r="BC1761" s="54"/>
      <c r="BD1761" s="54"/>
      <c r="BE1761" s="54"/>
      <c r="BF1761" s="54"/>
      <c r="BG1761" s="54"/>
      <c r="BH1761" s="54"/>
      <c r="BI1761" s="54"/>
      <c r="BJ1761" s="54"/>
      <c r="BK1761" s="54"/>
      <c r="BL1761" s="54"/>
      <c r="BM1761" s="54"/>
      <c r="BN1761" s="54"/>
      <c r="BO1761" s="54"/>
      <c r="BP1761" s="54"/>
      <c r="BQ1761" s="54"/>
      <c r="BR1761" s="54"/>
      <c r="BS1761" s="54"/>
      <c r="BT1761" s="54"/>
      <c r="BU1761" s="54"/>
      <c r="BV1761" s="54"/>
      <c r="BW1761" s="54"/>
      <c r="BX1761" s="54"/>
      <c r="BY1761" s="54"/>
      <c r="BZ1761" s="54"/>
      <c r="CA1761" s="54"/>
      <c r="CB1761" s="54"/>
      <c r="CC1761" s="54"/>
      <c r="CD1761" s="54"/>
      <c r="CE1761" s="54"/>
      <c r="CF1761" s="54"/>
      <c r="CG1761" s="54"/>
      <c r="CH1761" s="54"/>
      <c r="CI1761" s="54"/>
      <c r="CJ1761" s="54"/>
      <c r="CK1761" s="54"/>
      <c r="CL1761" s="54"/>
      <c r="CM1761" s="54"/>
      <c r="CN1761" s="54"/>
      <c r="CO1761" s="54"/>
      <c r="CP1761" s="54"/>
      <c r="CQ1761" s="54"/>
      <c r="CR1761" s="54"/>
      <c r="CS1761" s="54"/>
      <c r="CT1761" s="54"/>
      <c r="CU1761" s="54"/>
      <c r="CV1761" s="54"/>
      <c r="CW1761" s="54"/>
      <c r="CX1761" s="54"/>
      <c r="CY1761" s="54"/>
      <c r="CZ1761" s="54"/>
      <c r="DA1761" s="54"/>
      <c r="DB1761" s="54"/>
      <c r="DC1761" s="54"/>
      <c r="DD1761" s="54"/>
      <c r="DE1761" s="54"/>
      <c r="DF1761" s="54"/>
      <c r="DG1761" s="54"/>
      <c r="DH1761" s="54"/>
      <c r="DI1761" s="54"/>
      <c r="DJ1761" s="54"/>
      <c r="DK1761" s="54"/>
      <c r="DL1761" s="54"/>
      <c r="DM1761" s="54"/>
      <c r="DN1761" s="54"/>
      <c r="DO1761" s="54"/>
      <c r="DP1761" s="54"/>
      <c r="DQ1761" s="54"/>
      <c r="DR1761" s="54"/>
      <c r="DS1761" s="54"/>
      <c r="DT1761" s="54"/>
      <c r="DU1761" s="54"/>
      <c r="DV1761" s="54"/>
      <c r="DW1761" s="54"/>
      <c r="DX1761" s="54"/>
      <c r="DY1761" s="54"/>
      <c r="DZ1761" s="54"/>
      <c r="EA1761" s="54"/>
      <c r="EB1761" s="54"/>
      <c r="EC1761" s="54"/>
      <c r="ED1761" s="54"/>
      <c r="EE1761" s="54"/>
      <c r="EF1761" s="54"/>
      <c r="EG1761" s="54"/>
      <c r="EH1761" s="54"/>
      <c r="EI1761" s="54"/>
      <c r="EJ1761" s="54"/>
      <c r="EK1761" s="54"/>
      <c r="EL1761" s="54"/>
      <c r="EM1761" s="54"/>
      <c r="EN1761" s="54"/>
      <c r="EO1761" s="54"/>
      <c r="EP1761" s="54"/>
      <c r="EQ1761" s="54"/>
      <c r="ER1761" s="54"/>
      <c r="ES1761" s="54"/>
      <c r="ET1761" s="54"/>
      <c r="EU1761" s="54"/>
      <c r="EV1761" s="54"/>
      <c r="EW1761" s="54"/>
      <c r="EX1761" s="54"/>
      <c r="EY1761" s="54"/>
      <c r="EZ1761" s="54"/>
      <c r="FA1761" s="54"/>
      <c r="FB1761" s="54"/>
      <c r="FC1761" s="54"/>
      <c r="FD1761" s="54"/>
      <c r="FE1761" s="54"/>
      <c r="FF1761" s="54"/>
      <c r="FG1761" s="54"/>
      <c r="FH1761" s="54"/>
      <c r="FI1761" s="54"/>
      <c r="FJ1761" s="54"/>
      <c r="FK1761" s="54"/>
      <c r="FL1761" s="54"/>
      <c r="FM1761" s="54"/>
      <c r="FN1761" s="54"/>
      <c r="FO1761" s="54"/>
      <c r="FP1761" s="54"/>
      <c r="FQ1761" s="54"/>
      <c r="FR1761" s="54"/>
      <c r="FS1761" s="54"/>
      <c r="FT1761" s="54"/>
      <c r="FU1761" s="54"/>
      <c r="FV1761" s="54"/>
      <c r="FW1761" s="54"/>
      <c r="FX1761" s="54"/>
      <c r="FY1761" s="54"/>
      <c r="FZ1761" s="54"/>
      <c r="GA1761" s="54"/>
      <c r="GB1761" s="54"/>
      <c r="GC1761" s="54"/>
      <c r="GD1761" s="54"/>
      <c r="GE1761" s="54"/>
      <c r="GF1761" s="54"/>
      <c r="GG1761" s="54"/>
      <c r="GH1761" s="54"/>
      <c r="GI1761" s="54"/>
      <c r="GJ1761" s="54"/>
      <c r="GK1761" s="54"/>
      <c r="GL1761" s="54"/>
      <c r="GM1761" s="54"/>
      <c r="GN1761" s="54"/>
      <c r="GO1761" s="54"/>
      <c r="GP1761" s="54"/>
      <c r="GQ1761" s="54"/>
      <c r="GR1761" s="54"/>
      <c r="GS1761" s="54"/>
      <c r="GT1761" s="54"/>
      <c r="GU1761" s="54"/>
      <c r="GV1761" s="54"/>
      <c r="GW1761" s="54"/>
      <c r="GX1761" s="54"/>
      <c r="GY1761" s="54"/>
      <c r="GZ1761" s="54"/>
      <c r="HA1761" s="54"/>
      <c r="HB1761" s="54"/>
      <c r="HC1761" s="54"/>
      <c r="HD1761" s="54"/>
      <c r="HE1761" s="54"/>
      <c r="HF1761" s="54"/>
      <c r="HG1761" s="54"/>
      <c r="HH1761" s="54"/>
      <c r="HI1761" s="54"/>
      <c r="HJ1761" s="54"/>
      <c r="HK1761" s="54"/>
      <c r="HL1761" s="54"/>
      <c r="HM1761" s="54"/>
      <c r="HN1761" s="54"/>
      <c r="HO1761" s="54"/>
      <c r="HP1761" s="54"/>
      <c r="HQ1761" s="54"/>
      <c r="HR1761" s="54"/>
      <c r="HS1761" s="54"/>
      <c r="HT1761" s="54"/>
      <c r="HU1761" s="54"/>
      <c r="HV1761" s="54"/>
      <c r="HW1761" s="54"/>
      <c r="HX1761" s="54"/>
      <c r="HY1761" s="54"/>
      <c r="HZ1761" s="54"/>
      <c r="IA1761" s="54"/>
      <c r="IB1761" s="54"/>
      <c r="IC1761" s="54"/>
      <c r="ID1761" s="54"/>
      <c r="IE1761" s="54"/>
      <c r="IF1761" s="54"/>
      <c r="IG1761" s="54"/>
      <c r="IH1761" s="54"/>
      <c r="II1761" s="54"/>
      <c r="IJ1761" s="54"/>
      <c r="IK1761" s="54"/>
      <c r="IL1761" s="54"/>
      <c r="IM1761" s="54"/>
      <c r="IN1761" s="54"/>
      <c r="IO1761" s="54"/>
      <c r="IP1761" s="54"/>
      <c r="IQ1761" s="54"/>
      <c r="IR1761" s="54"/>
      <c r="IS1761" s="54"/>
      <c r="IT1761" s="54"/>
      <c r="IU1761" s="54"/>
      <c r="IV1761" s="54"/>
      <c r="IW1761" s="54"/>
      <c r="IX1761" s="54"/>
      <c r="IY1761" s="54"/>
      <c r="IZ1761" s="54"/>
      <c r="JA1761" s="16"/>
      <c r="JB1761" s="16"/>
      <c r="JC1761" s="16"/>
      <c r="JD1761" s="16"/>
    </row>
    <row r="1762" spans="1:264" s="6" customFormat="1" x14ac:dyDescent="0.25">
      <c r="A1762" s="55">
        <v>1758</v>
      </c>
      <c r="B1762" s="56">
        <f>ESTUDIANTES!B1762</f>
        <v>0</v>
      </c>
      <c r="C1762" s="56">
        <f>ESTUDIANTES!C1762</f>
        <v>0</v>
      </c>
      <c r="D1762" s="97">
        <f>ESTUDIANTES!D1762</f>
        <v>0</v>
      </c>
      <c r="E1762" s="97"/>
      <c r="F1762" s="97"/>
      <c r="G1762" s="97"/>
      <c r="H1762" s="57">
        <f>ESTUDIANTES!H1762</f>
        <v>0</v>
      </c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  <c r="S1762" s="54"/>
      <c r="T1762" s="54"/>
      <c r="U1762" s="54"/>
      <c r="V1762" s="54"/>
      <c r="W1762" s="54"/>
      <c r="X1762" s="54"/>
      <c r="Y1762" s="54"/>
      <c r="Z1762" s="54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  <c r="AL1762" s="54"/>
      <c r="AM1762" s="54"/>
      <c r="AN1762" s="54"/>
      <c r="AO1762" s="54"/>
      <c r="AP1762" s="54"/>
      <c r="AQ1762" s="54"/>
      <c r="AR1762" s="54"/>
      <c r="AS1762" s="54"/>
      <c r="AT1762" s="54"/>
      <c r="AU1762" s="54"/>
      <c r="AV1762" s="54"/>
      <c r="AW1762" s="54"/>
      <c r="AX1762" s="54"/>
      <c r="AY1762" s="54"/>
      <c r="AZ1762" s="54"/>
      <c r="BA1762" s="54"/>
      <c r="BB1762" s="54"/>
      <c r="BC1762" s="54"/>
      <c r="BD1762" s="54"/>
      <c r="BE1762" s="54"/>
      <c r="BF1762" s="54"/>
      <c r="BG1762" s="54"/>
      <c r="BH1762" s="54"/>
      <c r="BI1762" s="54"/>
      <c r="BJ1762" s="54"/>
      <c r="BK1762" s="54"/>
      <c r="BL1762" s="54"/>
      <c r="BM1762" s="54"/>
      <c r="BN1762" s="54"/>
      <c r="BO1762" s="54"/>
      <c r="BP1762" s="54"/>
      <c r="BQ1762" s="54"/>
      <c r="BR1762" s="54"/>
      <c r="BS1762" s="54"/>
      <c r="BT1762" s="54"/>
      <c r="BU1762" s="54"/>
      <c r="BV1762" s="54"/>
      <c r="BW1762" s="54"/>
      <c r="BX1762" s="54"/>
      <c r="BY1762" s="54"/>
      <c r="BZ1762" s="54"/>
      <c r="CA1762" s="54"/>
      <c r="CB1762" s="54"/>
      <c r="CC1762" s="54"/>
      <c r="CD1762" s="54"/>
      <c r="CE1762" s="54"/>
      <c r="CF1762" s="54"/>
      <c r="CG1762" s="54"/>
      <c r="CH1762" s="54"/>
      <c r="CI1762" s="54"/>
      <c r="CJ1762" s="54"/>
      <c r="CK1762" s="54"/>
      <c r="CL1762" s="54"/>
      <c r="CM1762" s="54"/>
      <c r="CN1762" s="54"/>
      <c r="CO1762" s="54"/>
      <c r="CP1762" s="54"/>
      <c r="CQ1762" s="54"/>
      <c r="CR1762" s="54"/>
      <c r="CS1762" s="54"/>
      <c r="CT1762" s="54"/>
      <c r="CU1762" s="54"/>
      <c r="CV1762" s="54"/>
      <c r="CW1762" s="54"/>
      <c r="CX1762" s="54"/>
      <c r="CY1762" s="54"/>
      <c r="CZ1762" s="54"/>
      <c r="DA1762" s="54"/>
      <c r="DB1762" s="54"/>
      <c r="DC1762" s="54"/>
      <c r="DD1762" s="54"/>
      <c r="DE1762" s="54"/>
      <c r="DF1762" s="54"/>
      <c r="DG1762" s="54"/>
      <c r="DH1762" s="54"/>
      <c r="DI1762" s="54"/>
      <c r="DJ1762" s="54"/>
      <c r="DK1762" s="54"/>
      <c r="DL1762" s="54"/>
      <c r="DM1762" s="54"/>
      <c r="DN1762" s="54"/>
      <c r="DO1762" s="54"/>
      <c r="DP1762" s="54"/>
      <c r="DQ1762" s="54"/>
      <c r="DR1762" s="54"/>
      <c r="DS1762" s="54"/>
      <c r="DT1762" s="54"/>
      <c r="DU1762" s="54"/>
      <c r="DV1762" s="54"/>
      <c r="DW1762" s="54"/>
      <c r="DX1762" s="54"/>
      <c r="DY1762" s="54"/>
      <c r="DZ1762" s="54"/>
      <c r="EA1762" s="54"/>
      <c r="EB1762" s="54"/>
      <c r="EC1762" s="54"/>
      <c r="ED1762" s="54"/>
      <c r="EE1762" s="54"/>
      <c r="EF1762" s="54"/>
      <c r="EG1762" s="54"/>
      <c r="EH1762" s="54"/>
      <c r="EI1762" s="54"/>
      <c r="EJ1762" s="54"/>
      <c r="EK1762" s="54"/>
      <c r="EL1762" s="54"/>
      <c r="EM1762" s="54"/>
      <c r="EN1762" s="54"/>
      <c r="EO1762" s="54"/>
      <c r="EP1762" s="54"/>
      <c r="EQ1762" s="54"/>
      <c r="ER1762" s="54"/>
      <c r="ES1762" s="54"/>
      <c r="ET1762" s="54"/>
      <c r="EU1762" s="54"/>
      <c r="EV1762" s="54"/>
      <c r="EW1762" s="54"/>
      <c r="EX1762" s="54"/>
      <c r="EY1762" s="54"/>
      <c r="EZ1762" s="54"/>
      <c r="FA1762" s="54"/>
      <c r="FB1762" s="54"/>
      <c r="FC1762" s="54"/>
      <c r="FD1762" s="54"/>
      <c r="FE1762" s="54"/>
      <c r="FF1762" s="54"/>
      <c r="FG1762" s="54"/>
      <c r="FH1762" s="54"/>
      <c r="FI1762" s="54"/>
      <c r="FJ1762" s="54"/>
      <c r="FK1762" s="54"/>
      <c r="FL1762" s="54"/>
      <c r="FM1762" s="54"/>
      <c r="FN1762" s="54"/>
      <c r="FO1762" s="54"/>
      <c r="FP1762" s="54"/>
      <c r="FQ1762" s="54"/>
      <c r="FR1762" s="54"/>
      <c r="FS1762" s="54"/>
      <c r="FT1762" s="54"/>
      <c r="FU1762" s="54"/>
      <c r="FV1762" s="54"/>
      <c r="FW1762" s="54"/>
      <c r="FX1762" s="54"/>
      <c r="FY1762" s="54"/>
      <c r="FZ1762" s="54"/>
      <c r="GA1762" s="54"/>
      <c r="GB1762" s="54"/>
      <c r="GC1762" s="54"/>
      <c r="GD1762" s="54"/>
      <c r="GE1762" s="54"/>
      <c r="GF1762" s="54"/>
      <c r="GG1762" s="54"/>
      <c r="GH1762" s="54"/>
      <c r="GI1762" s="54"/>
      <c r="GJ1762" s="54"/>
      <c r="GK1762" s="54"/>
      <c r="GL1762" s="54"/>
      <c r="GM1762" s="54"/>
      <c r="GN1762" s="54"/>
      <c r="GO1762" s="54"/>
      <c r="GP1762" s="54"/>
      <c r="GQ1762" s="54"/>
      <c r="GR1762" s="54"/>
      <c r="GS1762" s="54"/>
      <c r="GT1762" s="54"/>
      <c r="GU1762" s="54"/>
      <c r="GV1762" s="54"/>
      <c r="GW1762" s="54"/>
      <c r="GX1762" s="54"/>
      <c r="GY1762" s="54"/>
      <c r="GZ1762" s="54"/>
      <c r="HA1762" s="54"/>
      <c r="HB1762" s="54"/>
      <c r="HC1762" s="54"/>
      <c r="HD1762" s="54"/>
      <c r="HE1762" s="54"/>
      <c r="HF1762" s="54"/>
      <c r="HG1762" s="54"/>
      <c r="HH1762" s="54"/>
      <c r="HI1762" s="54"/>
      <c r="HJ1762" s="54"/>
      <c r="HK1762" s="54"/>
      <c r="HL1762" s="54"/>
      <c r="HM1762" s="54"/>
      <c r="HN1762" s="54"/>
      <c r="HO1762" s="54"/>
      <c r="HP1762" s="54"/>
      <c r="HQ1762" s="54"/>
      <c r="HR1762" s="54"/>
      <c r="HS1762" s="54"/>
      <c r="HT1762" s="54"/>
      <c r="HU1762" s="54"/>
      <c r="HV1762" s="54"/>
      <c r="HW1762" s="54"/>
      <c r="HX1762" s="54"/>
      <c r="HY1762" s="54"/>
      <c r="HZ1762" s="54"/>
      <c r="IA1762" s="54"/>
      <c r="IB1762" s="54"/>
      <c r="IC1762" s="54"/>
      <c r="ID1762" s="54"/>
      <c r="IE1762" s="54"/>
      <c r="IF1762" s="54"/>
      <c r="IG1762" s="54"/>
      <c r="IH1762" s="54"/>
      <c r="II1762" s="54"/>
      <c r="IJ1762" s="54"/>
      <c r="IK1762" s="54"/>
      <c r="IL1762" s="54"/>
      <c r="IM1762" s="54"/>
      <c r="IN1762" s="54"/>
      <c r="IO1762" s="54"/>
      <c r="IP1762" s="54"/>
      <c r="IQ1762" s="54"/>
      <c r="IR1762" s="54"/>
      <c r="IS1762" s="54"/>
      <c r="IT1762" s="54"/>
      <c r="IU1762" s="54"/>
      <c r="IV1762" s="54"/>
      <c r="IW1762" s="54"/>
      <c r="IX1762" s="54"/>
      <c r="IY1762" s="54"/>
      <c r="IZ1762" s="54"/>
      <c r="JA1762" s="16"/>
      <c r="JB1762" s="16"/>
      <c r="JC1762" s="16"/>
      <c r="JD1762" s="16"/>
    </row>
    <row r="1763" spans="1:264" s="6" customFormat="1" x14ac:dyDescent="0.25">
      <c r="A1763" s="55">
        <v>1759</v>
      </c>
      <c r="B1763" s="56">
        <f>ESTUDIANTES!B1763</f>
        <v>0</v>
      </c>
      <c r="C1763" s="56">
        <f>ESTUDIANTES!C1763</f>
        <v>0</v>
      </c>
      <c r="D1763" s="97">
        <f>ESTUDIANTES!D1763</f>
        <v>0</v>
      </c>
      <c r="E1763" s="97"/>
      <c r="F1763" s="97"/>
      <c r="G1763" s="97"/>
      <c r="H1763" s="57">
        <f>ESTUDIANTES!H1763</f>
        <v>0</v>
      </c>
      <c r="I1763" s="54"/>
      <c r="J1763" s="54"/>
      <c r="K1763" s="54"/>
      <c r="L1763" s="54"/>
      <c r="M1763" s="54"/>
      <c r="N1763" s="54"/>
      <c r="O1763" s="54"/>
      <c r="P1763" s="54"/>
      <c r="Q1763" s="54"/>
      <c r="R1763" s="54"/>
      <c r="S1763" s="54"/>
      <c r="T1763" s="54"/>
      <c r="U1763" s="54"/>
      <c r="V1763" s="54"/>
      <c r="W1763" s="54"/>
      <c r="X1763" s="54"/>
      <c r="Y1763" s="54"/>
      <c r="Z1763" s="54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  <c r="AL1763" s="54"/>
      <c r="AM1763" s="54"/>
      <c r="AN1763" s="54"/>
      <c r="AO1763" s="54"/>
      <c r="AP1763" s="54"/>
      <c r="AQ1763" s="54"/>
      <c r="AR1763" s="54"/>
      <c r="AS1763" s="54"/>
      <c r="AT1763" s="54"/>
      <c r="AU1763" s="54"/>
      <c r="AV1763" s="54"/>
      <c r="AW1763" s="54"/>
      <c r="AX1763" s="54"/>
      <c r="AY1763" s="54"/>
      <c r="AZ1763" s="54"/>
      <c r="BA1763" s="54"/>
      <c r="BB1763" s="54"/>
      <c r="BC1763" s="54"/>
      <c r="BD1763" s="54"/>
      <c r="BE1763" s="54"/>
      <c r="BF1763" s="54"/>
      <c r="BG1763" s="54"/>
      <c r="BH1763" s="54"/>
      <c r="BI1763" s="54"/>
      <c r="BJ1763" s="54"/>
      <c r="BK1763" s="54"/>
      <c r="BL1763" s="54"/>
      <c r="BM1763" s="54"/>
      <c r="BN1763" s="54"/>
      <c r="BO1763" s="54"/>
      <c r="BP1763" s="54"/>
      <c r="BQ1763" s="54"/>
      <c r="BR1763" s="54"/>
      <c r="BS1763" s="54"/>
      <c r="BT1763" s="54"/>
      <c r="BU1763" s="54"/>
      <c r="BV1763" s="54"/>
      <c r="BW1763" s="54"/>
      <c r="BX1763" s="54"/>
      <c r="BY1763" s="54"/>
      <c r="BZ1763" s="54"/>
      <c r="CA1763" s="54"/>
      <c r="CB1763" s="54"/>
      <c r="CC1763" s="54"/>
      <c r="CD1763" s="54"/>
      <c r="CE1763" s="54"/>
      <c r="CF1763" s="54"/>
      <c r="CG1763" s="54"/>
      <c r="CH1763" s="54"/>
      <c r="CI1763" s="54"/>
      <c r="CJ1763" s="54"/>
      <c r="CK1763" s="54"/>
      <c r="CL1763" s="54"/>
      <c r="CM1763" s="54"/>
      <c r="CN1763" s="54"/>
      <c r="CO1763" s="54"/>
      <c r="CP1763" s="54"/>
      <c r="CQ1763" s="54"/>
      <c r="CR1763" s="54"/>
      <c r="CS1763" s="54"/>
      <c r="CT1763" s="54"/>
      <c r="CU1763" s="54"/>
      <c r="CV1763" s="54"/>
      <c r="CW1763" s="54"/>
      <c r="CX1763" s="54"/>
      <c r="CY1763" s="54"/>
      <c r="CZ1763" s="54"/>
      <c r="DA1763" s="54"/>
      <c r="DB1763" s="54"/>
      <c r="DC1763" s="54"/>
      <c r="DD1763" s="54"/>
      <c r="DE1763" s="54"/>
      <c r="DF1763" s="54"/>
      <c r="DG1763" s="54"/>
      <c r="DH1763" s="54"/>
      <c r="DI1763" s="54"/>
      <c r="DJ1763" s="54"/>
      <c r="DK1763" s="54"/>
      <c r="DL1763" s="54"/>
      <c r="DM1763" s="54"/>
      <c r="DN1763" s="54"/>
      <c r="DO1763" s="54"/>
      <c r="DP1763" s="54"/>
      <c r="DQ1763" s="54"/>
      <c r="DR1763" s="54"/>
      <c r="DS1763" s="54"/>
      <c r="DT1763" s="54"/>
      <c r="DU1763" s="54"/>
      <c r="DV1763" s="54"/>
      <c r="DW1763" s="54"/>
      <c r="DX1763" s="54"/>
      <c r="DY1763" s="54"/>
      <c r="DZ1763" s="54"/>
      <c r="EA1763" s="54"/>
      <c r="EB1763" s="54"/>
      <c r="EC1763" s="54"/>
      <c r="ED1763" s="54"/>
      <c r="EE1763" s="54"/>
      <c r="EF1763" s="54"/>
      <c r="EG1763" s="54"/>
      <c r="EH1763" s="54"/>
      <c r="EI1763" s="54"/>
      <c r="EJ1763" s="54"/>
      <c r="EK1763" s="54"/>
      <c r="EL1763" s="54"/>
      <c r="EM1763" s="54"/>
      <c r="EN1763" s="54"/>
      <c r="EO1763" s="54"/>
      <c r="EP1763" s="54"/>
      <c r="EQ1763" s="54"/>
      <c r="ER1763" s="54"/>
      <c r="ES1763" s="54"/>
      <c r="ET1763" s="54"/>
      <c r="EU1763" s="54"/>
      <c r="EV1763" s="54"/>
      <c r="EW1763" s="54"/>
      <c r="EX1763" s="54"/>
      <c r="EY1763" s="54"/>
      <c r="EZ1763" s="54"/>
      <c r="FA1763" s="54"/>
      <c r="FB1763" s="54"/>
      <c r="FC1763" s="54"/>
      <c r="FD1763" s="54"/>
      <c r="FE1763" s="54"/>
      <c r="FF1763" s="54"/>
      <c r="FG1763" s="54"/>
      <c r="FH1763" s="54"/>
      <c r="FI1763" s="54"/>
      <c r="FJ1763" s="54"/>
      <c r="FK1763" s="54"/>
      <c r="FL1763" s="54"/>
      <c r="FM1763" s="54"/>
      <c r="FN1763" s="54"/>
      <c r="FO1763" s="54"/>
      <c r="FP1763" s="54"/>
      <c r="FQ1763" s="54"/>
      <c r="FR1763" s="54"/>
      <c r="FS1763" s="54"/>
      <c r="FT1763" s="54"/>
      <c r="FU1763" s="54"/>
      <c r="FV1763" s="54"/>
      <c r="FW1763" s="54"/>
      <c r="FX1763" s="54"/>
      <c r="FY1763" s="54"/>
      <c r="FZ1763" s="54"/>
      <c r="GA1763" s="54"/>
      <c r="GB1763" s="54"/>
      <c r="GC1763" s="54"/>
      <c r="GD1763" s="54"/>
      <c r="GE1763" s="54"/>
      <c r="GF1763" s="54"/>
      <c r="GG1763" s="54"/>
      <c r="GH1763" s="54"/>
      <c r="GI1763" s="54"/>
      <c r="GJ1763" s="54"/>
      <c r="GK1763" s="54"/>
      <c r="GL1763" s="54"/>
      <c r="GM1763" s="54"/>
      <c r="GN1763" s="54"/>
      <c r="GO1763" s="54"/>
      <c r="GP1763" s="54"/>
      <c r="GQ1763" s="54"/>
      <c r="GR1763" s="54"/>
      <c r="GS1763" s="54"/>
      <c r="GT1763" s="54"/>
      <c r="GU1763" s="54"/>
      <c r="GV1763" s="54"/>
      <c r="GW1763" s="54"/>
      <c r="GX1763" s="54"/>
      <c r="GY1763" s="54"/>
      <c r="GZ1763" s="54"/>
      <c r="HA1763" s="54"/>
      <c r="HB1763" s="54"/>
      <c r="HC1763" s="54"/>
      <c r="HD1763" s="54"/>
      <c r="HE1763" s="54"/>
      <c r="HF1763" s="54"/>
      <c r="HG1763" s="54"/>
      <c r="HH1763" s="54"/>
      <c r="HI1763" s="54"/>
      <c r="HJ1763" s="54"/>
      <c r="HK1763" s="54"/>
      <c r="HL1763" s="54"/>
      <c r="HM1763" s="54"/>
      <c r="HN1763" s="54"/>
      <c r="HO1763" s="54"/>
      <c r="HP1763" s="54"/>
      <c r="HQ1763" s="54"/>
      <c r="HR1763" s="54"/>
      <c r="HS1763" s="54"/>
      <c r="HT1763" s="54"/>
      <c r="HU1763" s="54"/>
      <c r="HV1763" s="54"/>
      <c r="HW1763" s="54"/>
      <c r="HX1763" s="54"/>
      <c r="HY1763" s="54"/>
      <c r="HZ1763" s="54"/>
      <c r="IA1763" s="54"/>
      <c r="IB1763" s="54"/>
      <c r="IC1763" s="54"/>
      <c r="ID1763" s="54"/>
      <c r="IE1763" s="54"/>
      <c r="IF1763" s="54"/>
      <c r="IG1763" s="54"/>
      <c r="IH1763" s="54"/>
      <c r="II1763" s="54"/>
      <c r="IJ1763" s="54"/>
      <c r="IK1763" s="54"/>
      <c r="IL1763" s="54"/>
      <c r="IM1763" s="54"/>
      <c r="IN1763" s="54"/>
      <c r="IO1763" s="54"/>
      <c r="IP1763" s="54"/>
      <c r="IQ1763" s="54"/>
      <c r="IR1763" s="54"/>
      <c r="IS1763" s="54"/>
      <c r="IT1763" s="54"/>
      <c r="IU1763" s="54"/>
      <c r="IV1763" s="54"/>
      <c r="IW1763" s="54"/>
      <c r="IX1763" s="54"/>
      <c r="IY1763" s="54"/>
      <c r="IZ1763" s="54"/>
      <c r="JA1763" s="16"/>
      <c r="JB1763" s="16"/>
      <c r="JC1763" s="16"/>
      <c r="JD1763" s="16"/>
    </row>
    <row r="1764" spans="1:264" s="6" customFormat="1" x14ac:dyDescent="0.25">
      <c r="A1764" s="55">
        <v>1760</v>
      </c>
      <c r="B1764" s="56">
        <f>ESTUDIANTES!B1764</f>
        <v>0</v>
      </c>
      <c r="C1764" s="56">
        <f>ESTUDIANTES!C1764</f>
        <v>0</v>
      </c>
      <c r="D1764" s="97">
        <f>ESTUDIANTES!D1764</f>
        <v>0</v>
      </c>
      <c r="E1764" s="97"/>
      <c r="F1764" s="97"/>
      <c r="G1764" s="97"/>
      <c r="H1764" s="57">
        <f>ESTUDIANTES!H1764</f>
        <v>0</v>
      </c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54"/>
      <c r="T1764" s="54"/>
      <c r="U1764" s="54"/>
      <c r="V1764" s="54"/>
      <c r="W1764" s="54"/>
      <c r="X1764" s="54"/>
      <c r="Y1764" s="54"/>
      <c r="Z1764" s="54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  <c r="AL1764" s="54"/>
      <c r="AM1764" s="54"/>
      <c r="AN1764" s="54"/>
      <c r="AO1764" s="54"/>
      <c r="AP1764" s="54"/>
      <c r="AQ1764" s="54"/>
      <c r="AR1764" s="54"/>
      <c r="AS1764" s="54"/>
      <c r="AT1764" s="54"/>
      <c r="AU1764" s="54"/>
      <c r="AV1764" s="54"/>
      <c r="AW1764" s="54"/>
      <c r="AX1764" s="54"/>
      <c r="AY1764" s="54"/>
      <c r="AZ1764" s="54"/>
      <c r="BA1764" s="54"/>
      <c r="BB1764" s="54"/>
      <c r="BC1764" s="54"/>
      <c r="BD1764" s="54"/>
      <c r="BE1764" s="54"/>
      <c r="BF1764" s="54"/>
      <c r="BG1764" s="54"/>
      <c r="BH1764" s="54"/>
      <c r="BI1764" s="54"/>
      <c r="BJ1764" s="54"/>
      <c r="BK1764" s="54"/>
      <c r="BL1764" s="54"/>
      <c r="BM1764" s="54"/>
      <c r="BN1764" s="54"/>
      <c r="BO1764" s="54"/>
      <c r="BP1764" s="54"/>
      <c r="BQ1764" s="54"/>
      <c r="BR1764" s="54"/>
      <c r="BS1764" s="54"/>
      <c r="BT1764" s="54"/>
      <c r="BU1764" s="54"/>
      <c r="BV1764" s="54"/>
      <c r="BW1764" s="54"/>
      <c r="BX1764" s="54"/>
      <c r="BY1764" s="54"/>
      <c r="BZ1764" s="54"/>
      <c r="CA1764" s="54"/>
      <c r="CB1764" s="54"/>
      <c r="CC1764" s="54"/>
      <c r="CD1764" s="54"/>
      <c r="CE1764" s="54"/>
      <c r="CF1764" s="54"/>
      <c r="CG1764" s="54"/>
      <c r="CH1764" s="54"/>
      <c r="CI1764" s="54"/>
      <c r="CJ1764" s="54"/>
      <c r="CK1764" s="54"/>
      <c r="CL1764" s="54"/>
      <c r="CM1764" s="54"/>
      <c r="CN1764" s="54"/>
      <c r="CO1764" s="54"/>
      <c r="CP1764" s="54"/>
      <c r="CQ1764" s="54"/>
      <c r="CR1764" s="54"/>
      <c r="CS1764" s="54"/>
      <c r="CT1764" s="54"/>
      <c r="CU1764" s="54"/>
      <c r="CV1764" s="54"/>
      <c r="CW1764" s="54"/>
      <c r="CX1764" s="54"/>
      <c r="CY1764" s="54"/>
      <c r="CZ1764" s="54"/>
      <c r="DA1764" s="54"/>
      <c r="DB1764" s="54"/>
      <c r="DC1764" s="54"/>
      <c r="DD1764" s="54"/>
      <c r="DE1764" s="54"/>
      <c r="DF1764" s="54"/>
      <c r="DG1764" s="54"/>
      <c r="DH1764" s="54"/>
      <c r="DI1764" s="54"/>
      <c r="DJ1764" s="54"/>
      <c r="DK1764" s="54"/>
      <c r="DL1764" s="54"/>
      <c r="DM1764" s="54"/>
      <c r="DN1764" s="54"/>
      <c r="DO1764" s="54"/>
      <c r="DP1764" s="54"/>
      <c r="DQ1764" s="54"/>
      <c r="DR1764" s="54"/>
      <c r="DS1764" s="54"/>
      <c r="DT1764" s="54"/>
      <c r="DU1764" s="54"/>
      <c r="DV1764" s="54"/>
      <c r="DW1764" s="54"/>
      <c r="DX1764" s="54"/>
      <c r="DY1764" s="54"/>
      <c r="DZ1764" s="54"/>
      <c r="EA1764" s="54"/>
      <c r="EB1764" s="54"/>
      <c r="EC1764" s="54"/>
      <c r="ED1764" s="54"/>
      <c r="EE1764" s="54"/>
      <c r="EF1764" s="54"/>
      <c r="EG1764" s="54"/>
      <c r="EH1764" s="54"/>
      <c r="EI1764" s="54"/>
      <c r="EJ1764" s="54"/>
      <c r="EK1764" s="54"/>
      <c r="EL1764" s="54"/>
      <c r="EM1764" s="54"/>
      <c r="EN1764" s="54"/>
      <c r="EO1764" s="54"/>
      <c r="EP1764" s="54"/>
      <c r="EQ1764" s="54"/>
      <c r="ER1764" s="54"/>
      <c r="ES1764" s="54"/>
      <c r="ET1764" s="54"/>
      <c r="EU1764" s="54"/>
      <c r="EV1764" s="54"/>
      <c r="EW1764" s="54"/>
      <c r="EX1764" s="54"/>
      <c r="EY1764" s="54"/>
      <c r="EZ1764" s="54"/>
      <c r="FA1764" s="54"/>
      <c r="FB1764" s="54"/>
      <c r="FC1764" s="54"/>
      <c r="FD1764" s="54"/>
      <c r="FE1764" s="54"/>
      <c r="FF1764" s="54"/>
      <c r="FG1764" s="54"/>
      <c r="FH1764" s="54"/>
      <c r="FI1764" s="54"/>
      <c r="FJ1764" s="54"/>
      <c r="FK1764" s="54"/>
      <c r="FL1764" s="54"/>
      <c r="FM1764" s="54"/>
      <c r="FN1764" s="54"/>
      <c r="FO1764" s="54"/>
      <c r="FP1764" s="54"/>
      <c r="FQ1764" s="54"/>
      <c r="FR1764" s="54"/>
      <c r="FS1764" s="54"/>
      <c r="FT1764" s="54"/>
      <c r="FU1764" s="54"/>
      <c r="FV1764" s="54"/>
      <c r="FW1764" s="54"/>
      <c r="FX1764" s="54"/>
      <c r="FY1764" s="54"/>
      <c r="FZ1764" s="54"/>
      <c r="GA1764" s="54"/>
      <c r="GB1764" s="54"/>
      <c r="GC1764" s="54"/>
      <c r="GD1764" s="54"/>
      <c r="GE1764" s="54"/>
      <c r="GF1764" s="54"/>
      <c r="GG1764" s="54"/>
      <c r="GH1764" s="54"/>
      <c r="GI1764" s="54"/>
      <c r="GJ1764" s="54"/>
      <c r="GK1764" s="54"/>
      <c r="GL1764" s="54"/>
      <c r="GM1764" s="54"/>
      <c r="GN1764" s="54"/>
      <c r="GO1764" s="54"/>
      <c r="GP1764" s="54"/>
      <c r="GQ1764" s="54"/>
      <c r="GR1764" s="54"/>
      <c r="GS1764" s="54"/>
      <c r="GT1764" s="54"/>
      <c r="GU1764" s="54"/>
      <c r="GV1764" s="54"/>
      <c r="GW1764" s="54"/>
      <c r="GX1764" s="54"/>
      <c r="GY1764" s="54"/>
      <c r="GZ1764" s="54"/>
      <c r="HA1764" s="54"/>
      <c r="HB1764" s="54"/>
      <c r="HC1764" s="54"/>
      <c r="HD1764" s="54"/>
      <c r="HE1764" s="54"/>
      <c r="HF1764" s="54"/>
      <c r="HG1764" s="54"/>
      <c r="HH1764" s="54"/>
      <c r="HI1764" s="54"/>
      <c r="HJ1764" s="54"/>
      <c r="HK1764" s="54"/>
      <c r="HL1764" s="54"/>
      <c r="HM1764" s="54"/>
      <c r="HN1764" s="54"/>
      <c r="HO1764" s="54"/>
      <c r="HP1764" s="54"/>
      <c r="HQ1764" s="54"/>
      <c r="HR1764" s="54"/>
      <c r="HS1764" s="54"/>
      <c r="HT1764" s="54"/>
      <c r="HU1764" s="54"/>
      <c r="HV1764" s="54"/>
      <c r="HW1764" s="54"/>
      <c r="HX1764" s="54"/>
      <c r="HY1764" s="54"/>
      <c r="HZ1764" s="54"/>
      <c r="IA1764" s="54"/>
      <c r="IB1764" s="54"/>
      <c r="IC1764" s="54"/>
      <c r="ID1764" s="54"/>
      <c r="IE1764" s="54"/>
      <c r="IF1764" s="54"/>
      <c r="IG1764" s="54"/>
      <c r="IH1764" s="54"/>
      <c r="II1764" s="54"/>
      <c r="IJ1764" s="54"/>
      <c r="IK1764" s="54"/>
      <c r="IL1764" s="54"/>
      <c r="IM1764" s="54"/>
      <c r="IN1764" s="54"/>
      <c r="IO1764" s="54"/>
      <c r="IP1764" s="54"/>
      <c r="IQ1764" s="54"/>
      <c r="IR1764" s="54"/>
      <c r="IS1764" s="54"/>
      <c r="IT1764" s="54"/>
      <c r="IU1764" s="54"/>
      <c r="IV1764" s="54"/>
      <c r="IW1764" s="54"/>
      <c r="IX1764" s="54"/>
      <c r="IY1764" s="54"/>
      <c r="IZ1764" s="54"/>
      <c r="JA1764" s="16"/>
      <c r="JB1764" s="16"/>
      <c r="JC1764" s="16"/>
      <c r="JD1764" s="16"/>
    </row>
    <row r="1765" spans="1:264" s="6" customFormat="1" x14ac:dyDescent="0.25">
      <c r="A1765" s="55">
        <v>1761</v>
      </c>
      <c r="B1765" s="56">
        <f>ESTUDIANTES!B1765</f>
        <v>0</v>
      </c>
      <c r="C1765" s="56">
        <f>ESTUDIANTES!C1765</f>
        <v>0</v>
      </c>
      <c r="D1765" s="97">
        <f>ESTUDIANTES!D1765</f>
        <v>0</v>
      </c>
      <c r="E1765" s="97"/>
      <c r="F1765" s="97"/>
      <c r="G1765" s="97"/>
      <c r="H1765" s="57">
        <f>ESTUDIANTES!H1765</f>
        <v>0</v>
      </c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  <c r="AL1765" s="54"/>
      <c r="AM1765" s="54"/>
      <c r="AN1765" s="54"/>
      <c r="AO1765" s="54"/>
      <c r="AP1765" s="54"/>
      <c r="AQ1765" s="54"/>
      <c r="AR1765" s="54"/>
      <c r="AS1765" s="54"/>
      <c r="AT1765" s="54"/>
      <c r="AU1765" s="54"/>
      <c r="AV1765" s="54"/>
      <c r="AW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4"/>
      <c r="BI1765" s="54"/>
      <c r="BJ1765" s="54"/>
      <c r="BK1765" s="54"/>
      <c r="BL1765" s="54"/>
      <c r="BM1765" s="54"/>
      <c r="BN1765" s="54"/>
      <c r="BO1765" s="54"/>
      <c r="BP1765" s="54"/>
      <c r="BQ1765" s="54"/>
      <c r="BR1765" s="54"/>
      <c r="BS1765" s="54"/>
      <c r="BT1765" s="54"/>
      <c r="BU1765" s="54"/>
      <c r="BV1765" s="54"/>
      <c r="BW1765" s="54"/>
      <c r="BX1765" s="54"/>
      <c r="BY1765" s="54"/>
      <c r="BZ1765" s="54"/>
      <c r="CA1765" s="54"/>
      <c r="CB1765" s="54"/>
      <c r="CC1765" s="54"/>
      <c r="CD1765" s="54"/>
      <c r="CE1765" s="54"/>
      <c r="CF1765" s="54"/>
      <c r="CG1765" s="54"/>
      <c r="CH1765" s="54"/>
      <c r="CI1765" s="54"/>
      <c r="CJ1765" s="54"/>
      <c r="CK1765" s="54"/>
      <c r="CL1765" s="54"/>
      <c r="CM1765" s="54"/>
      <c r="CN1765" s="54"/>
      <c r="CO1765" s="54"/>
      <c r="CP1765" s="54"/>
      <c r="CQ1765" s="54"/>
      <c r="CR1765" s="54"/>
      <c r="CS1765" s="54"/>
      <c r="CT1765" s="54"/>
      <c r="CU1765" s="54"/>
      <c r="CV1765" s="54"/>
      <c r="CW1765" s="54"/>
      <c r="CX1765" s="54"/>
      <c r="CY1765" s="54"/>
      <c r="CZ1765" s="54"/>
      <c r="DA1765" s="54"/>
      <c r="DB1765" s="54"/>
      <c r="DC1765" s="54"/>
      <c r="DD1765" s="54"/>
      <c r="DE1765" s="54"/>
      <c r="DF1765" s="54"/>
      <c r="DG1765" s="54"/>
      <c r="DH1765" s="54"/>
      <c r="DI1765" s="54"/>
      <c r="DJ1765" s="54"/>
      <c r="DK1765" s="54"/>
      <c r="DL1765" s="54"/>
      <c r="DM1765" s="54"/>
      <c r="DN1765" s="54"/>
      <c r="DO1765" s="54"/>
      <c r="DP1765" s="54"/>
      <c r="DQ1765" s="54"/>
      <c r="DR1765" s="54"/>
      <c r="DS1765" s="54"/>
      <c r="DT1765" s="54"/>
      <c r="DU1765" s="54"/>
      <c r="DV1765" s="54"/>
      <c r="DW1765" s="54"/>
      <c r="DX1765" s="54"/>
      <c r="DY1765" s="54"/>
      <c r="DZ1765" s="54"/>
      <c r="EA1765" s="54"/>
      <c r="EB1765" s="54"/>
      <c r="EC1765" s="54"/>
      <c r="ED1765" s="54"/>
      <c r="EE1765" s="54"/>
      <c r="EF1765" s="54"/>
      <c r="EG1765" s="54"/>
      <c r="EH1765" s="54"/>
      <c r="EI1765" s="54"/>
      <c r="EJ1765" s="54"/>
      <c r="EK1765" s="54"/>
      <c r="EL1765" s="54"/>
      <c r="EM1765" s="54"/>
      <c r="EN1765" s="54"/>
      <c r="EO1765" s="54"/>
      <c r="EP1765" s="54"/>
      <c r="EQ1765" s="54"/>
      <c r="ER1765" s="54"/>
      <c r="ES1765" s="54"/>
      <c r="ET1765" s="54"/>
      <c r="EU1765" s="54"/>
      <c r="EV1765" s="54"/>
      <c r="EW1765" s="54"/>
      <c r="EX1765" s="54"/>
      <c r="EY1765" s="54"/>
      <c r="EZ1765" s="54"/>
      <c r="FA1765" s="54"/>
      <c r="FB1765" s="54"/>
      <c r="FC1765" s="54"/>
      <c r="FD1765" s="54"/>
      <c r="FE1765" s="54"/>
      <c r="FF1765" s="54"/>
      <c r="FG1765" s="54"/>
      <c r="FH1765" s="54"/>
      <c r="FI1765" s="54"/>
      <c r="FJ1765" s="54"/>
      <c r="FK1765" s="54"/>
      <c r="FL1765" s="54"/>
      <c r="FM1765" s="54"/>
      <c r="FN1765" s="54"/>
      <c r="FO1765" s="54"/>
      <c r="FP1765" s="54"/>
      <c r="FQ1765" s="54"/>
      <c r="FR1765" s="54"/>
      <c r="FS1765" s="54"/>
      <c r="FT1765" s="54"/>
      <c r="FU1765" s="54"/>
      <c r="FV1765" s="54"/>
      <c r="FW1765" s="54"/>
      <c r="FX1765" s="54"/>
      <c r="FY1765" s="54"/>
      <c r="FZ1765" s="54"/>
      <c r="GA1765" s="54"/>
      <c r="GB1765" s="54"/>
      <c r="GC1765" s="54"/>
      <c r="GD1765" s="54"/>
      <c r="GE1765" s="54"/>
      <c r="GF1765" s="54"/>
      <c r="GG1765" s="54"/>
      <c r="GH1765" s="54"/>
      <c r="GI1765" s="54"/>
      <c r="GJ1765" s="54"/>
      <c r="GK1765" s="54"/>
      <c r="GL1765" s="54"/>
      <c r="GM1765" s="54"/>
      <c r="GN1765" s="54"/>
      <c r="GO1765" s="54"/>
      <c r="GP1765" s="54"/>
      <c r="GQ1765" s="54"/>
      <c r="GR1765" s="54"/>
      <c r="GS1765" s="54"/>
      <c r="GT1765" s="54"/>
      <c r="GU1765" s="54"/>
      <c r="GV1765" s="54"/>
      <c r="GW1765" s="54"/>
      <c r="GX1765" s="54"/>
      <c r="GY1765" s="54"/>
      <c r="GZ1765" s="54"/>
      <c r="HA1765" s="54"/>
      <c r="HB1765" s="54"/>
      <c r="HC1765" s="54"/>
      <c r="HD1765" s="54"/>
      <c r="HE1765" s="54"/>
      <c r="HF1765" s="54"/>
      <c r="HG1765" s="54"/>
      <c r="HH1765" s="54"/>
      <c r="HI1765" s="54"/>
      <c r="HJ1765" s="54"/>
      <c r="HK1765" s="54"/>
      <c r="HL1765" s="54"/>
      <c r="HM1765" s="54"/>
      <c r="HN1765" s="54"/>
      <c r="HO1765" s="54"/>
      <c r="HP1765" s="54"/>
      <c r="HQ1765" s="54"/>
      <c r="HR1765" s="54"/>
      <c r="HS1765" s="54"/>
      <c r="HT1765" s="54"/>
      <c r="HU1765" s="54"/>
      <c r="HV1765" s="54"/>
      <c r="HW1765" s="54"/>
      <c r="HX1765" s="54"/>
      <c r="HY1765" s="54"/>
      <c r="HZ1765" s="54"/>
      <c r="IA1765" s="54"/>
      <c r="IB1765" s="54"/>
      <c r="IC1765" s="54"/>
      <c r="ID1765" s="54"/>
      <c r="IE1765" s="54"/>
      <c r="IF1765" s="54"/>
      <c r="IG1765" s="54"/>
      <c r="IH1765" s="54"/>
      <c r="II1765" s="54"/>
      <c r="IJ1765" s="54"/>
      <c r="IK1765" s="54"/>
      <c r="IL1765" s="54"/>
      <c r="IM1765" s="54"/>
      <c r="IN1765" s="54"/>
      <c r="IO1765" s="54"/>
      <c r="IP1765" s="54"/>
      <c r="IQ1765" s="54"/>
      <c r="IR1765" s="54"/>
      <c r="IS1765" s="54"/>
      <c r="IT1765" s="54"/>
      <c r="IU1765" s="54"/>
      <c r="IV1765" s="54"/>
      <c r="IW1765" s="54"/>
      <c r="IX1765" s="54"/>
      <c r="IY1765" s="54"/>
      <c r="IZ1765" s="54"/>
      <c r="JA1765" s="16"/>
      <c r="JB1765" s="16"/>
      <c r="JC1765" s="16"/>
      <c r="JD1765" s="16"/>
    </row>
    <row r="1766" spans="1:264" s="6" customFormat="1" x14ac:dyDescent="0.25">
      <c r="A1766" s="55">
        <v>1762</v>
      </c>
      <c r="B1766" s="56">
        <f>ESTUDIANTES!B1766</f>
        <v>0</v>
      </c>
      <c r="C1766" s="56">
        <f>ESTUDIANTES!C1766</f>
        <v>0</v>
      </c>
      <c r="D1766" s="97">
        <f>ESTUDIANTES!D1766</f>
        <v>0</v>
      </c>
      <c r="E1766" s="97"/>
      <c r="F1766" s="97"/>
      <c r="G1766" s="97"/>
      <c r="H1766" s="57">
        <f>ESTUDIANTES!H1766</f>
        <v>0</v>
      </c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  <c r="T1766" s="54"/>
      <c r="U1766" s="54"/>
      <c r="V1766" s="54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  <c r="AL1766" s="54"/>
      <c r="AM1766" s="54"/>
      <c r="AN1766" s="54"/>
      <c r="AO1766" s="54"/>
      <c r="AP1766" s="54"/>
      <c r="AQ1766" s="54"/>
      <c r="AR1766" s="54"/>
      <c r="AS1766" s="54"/>
      <c r="AT1766" s="54"/>
      <c r="AU1766" s="54"/>
      <c r="AV1766" s="54"/>
      <c r="AW1766" s="54"/>
      <c r="AX1766" s="54"/>
      <c r="AY1766" s="54"/>
      <c r="AZ1766" s="54"/>
      <c r="BA1766" s="54"/>
      <c r="BB1766" s="54"/>
      <c r="BC1766" s="54"/>
      <c r="BD1766" s="54"/>
      <c r="BE1766" s="54"/>
      <c r="BF1766" s="54"/>
      <c r="BG1766" s="54"/>
      <c r="BH1766" s="54"/>
      <c r="BI1766" s="54"/>
      <c r="BJ1766" s="54"/>
      <c r="BK1766" s="54"/>
      <c r="BL1766" s="54"/>
      <c r="BM1766" s="54"/>
      <c r="BN1766" s="54"/>
      <c r="BO1766" s="54"/>
      <c r="BP1766" s="54"/>
      <c r="BQ1766" s="54"/>
      <c r="BR1766" s="54"/>
      <c r="BS1766" s="54"/>
      <c r="BT1766" s="54"/>
      <c r="BU1766" s="54"/>
      <c r="BV1766" s="54"/>
      <c r="BW1766" s="54"/>
      <c r="BX1766" s="54"/>
      <c r="BY1766" s="54"/>
      <c r="BZ1766" s="54"/>
      <c r="CA1766" s="54"/>
      <c r="CB1766" s="54"/>
      <c r="CC1766" s="54"/>
      <c r="CD1766" s="54"/>
      <c r="CE1766" s="54"/>
      <c r="CF1766" s="54"/>
      <c r="CG1766" s="54"/>
      <c r="CH1766" s="54"/>
      <c r="CI1766" s="54"/>
      <c r="CJ1766" s="54"/>
      <c r="CK1766" s="54"/>
      <c r="CL1766" s="54"/>
      <c r="CM1766" s="54"/>
      <c r="CN1766" s="54"/>
      <c r="CO1766" s="54"/>
      <c r="CP1766" s="54"/>
      <c r="CQ1766" s="54"/>
      <c r="CR1766" s="54"/>
      <c r="CS1766" s="54"/>
      <c r="CT1766" s="54"/>
      <c r="CU1766" s="54"/>
      <c r="CV1766" s="54"/>
      <c r="CW1766" s="54"/>
      <c r="CX1766" s="54"/>
      <c r="CY1766" s="54"/>
      <c r="CZ1766" s="54"/>
      <c r="DA1766" s="54"/>
      <c r="DB1766" s="54"/>
      <c r="DC1766" s="54"/>
      <c r="DD1766" s="54"/>
      <c r="DE1766" s="54"/>
      <c r="DF1766" s="54"/>
      <c r="DG1766" s="54"/>
      <c r="DH1766" s="54"/>
      <c r="DI1766" s="54"/>
      <c r="DJ1766" s="54"/>
      <c r="DK1766" s="54"/>
      <c r="DL1766" s="54"/>
      <c r="DM1766" s="54"/>
      <c r="DN1766" s="54"/>
      <c r="DO1766" s="54"/>
      <c r="DP1766" s="54"/>
      <c r="DQ1766" s="54"/>
      <c r="DR1766" s="54"/>
      <c r="DS1766" s="54"/>
      <c r="DT1766" s="54"/>
      <c r="DU1766" s="54"/>
      <c r="DV1766" s="54"/>
      <c r="DW1766" s="54"/>
      <c r="DX1766" s="54"/>
      <c r="DY1766" s="54"/>
      <c r="DZ1766" s="54"/>
      <c r="EA1766" s="54"/>
      <c r="EB1766" s="54"/>
      <c r="EC1766" s="54"/>
      <c r="ED1766" s="54"/>
      <c r="EE1766" s="54"/>
      <c r="EF1766" s="54"/>
      <c r="EG1766" s="54"/>
      <c r="EH1766" s="54"/>
      <c r="EI1766" s="54"/>
      <c r="EJ1766" s="54"/>
      <c r="EK1766" s="54"/>
      <c r="EL1766" s="54"/>
      <c r="EM1766" s="54"/>
      <c r="EN1766" s="54"/>
      <c r="EO1766" s="54"/>
      <c r="EP1766" s="54"/>
      <c r="EQ1766" s="54"/>
      <c r="ER1766" s="54"/>
      <c r="ES1766" s="54"/>
      <c r="ET1766" s="54"/>
      <c r="EU1766" s="54"/>
      <c r="EV1766" s="54"/>
      <c r="EW1766" s="54"/>
      <c r="EX1766" s="54"/>
      <c r="EY1766" s="54"/>
      <c r="EZ1766" s="54"/>
      <c r="FA1766" s="54"/>
      <c r="FB1766" s="54"/>
      <c r="FC1766" s="54"/>
      <c r="FD1766" s="54"/>
      <c r="FE1766" s="54"/>
      <c r="FF1766" s="54"/>
      <c r="FG1766" s="54"/>
      <c r="FH1766" s="54"/>
      <c r="FI1766" s="54"/>
      <c r="FJ1766" s="54"/>
      <c r="FK1766" s="54"/>
      <c r="FL1766" s="54"/>
      <c r="FM1766" s="54"/>
      <c r="FN1766" s="54"/>
      <c r="FO1766" s="54"/>
      <c r="FP1766" s="54"/>
      <c r="FQ1766" s="54"/>
      <c r="FR1766" s="54"/>
      <c r="FS1766" s="54"/>
      <c r="FT1766" s="54"/>
      <c r="FU1766" s="54"/>
      <c r="FV1766" s="54"/>
      <c r="FW1766" s="54"/>
      <c r="FX1766" s="54"/>
      <c r="FY1766" s="54"/>
      <c r="FZ1766" s="54"/>
      <c r="GA1766" s="54"/>
      <c r="GB1766" s="54"/>
      <c r="GC1766" s="54"/>
      <c r="GD1766" s="54"/>
      <c r="GE1766" s="54"/>
      <c r="GF1766" s="54"/>
      <c r="GG1766" s="54"/>
      <c r="GH1766" s="54"/>
      <c r="GI1766" s="54"/>
      <c r="GJ1766" s="54"/>
      <c r="GK1766" s="54"/>
      <c r="GL1766" s="54"/>
      <c r="GM1766" s="54"/>
      <c r="GN1766" s="54"/>
      <c r="GO1766" s="54"/>
      <c r="GP1766" s="54"/>
      <c r="GQ1766" s="54"/>
      <c r="GR1766" s="54"/>
      <c r="GS1766" s="54"/>
      <c r="GT1766" s="54"/>
      <c r="GU1766" s="54"/>
      <c r="GV1766" s="54"/>
      <c r="GW1766" s="54"/>
      <c r="GX1766" s="54"/>
      <c r="GY1766" s="54"/>
      <c r="GZ1766" s="54"/>
      <c r="HA1766" s="54"/>
      <c r="HB1766" s="54"/>
      <c r="HC1766" s="54"/>
      <c r="HD1766" s="54"/>
      <c r="HE1766" s="54"/>
      <c r="HF1766" s="54"/>
      <c r="HG1766" s="54"/>
      <c r="HH1766" s="54"/>
      <c r="HI1766" s="54"/>
      <c r="HJ1766" s="54"/>
      <c r="HK1766" s="54"/>
      <c r="HL1766" s="54"/>
      <c r="HM1766" s="54"/>
      <c r="HN1766" s="54"/>
      <c r="HO1766" s="54"/>
      <c r="HP1766" s="54"/>
      <c r="HQ1766" s="54"/>
      <c r="HR1766" s="54"/>
      <c r="HS1766" s="54"/>
      <c r="HT1766" s="54"/>
      <c r="HU1766" s="54"/>
      <c r="HV1766" s="54"/>
      <c r="HW1766" s="54"/>
      <c r="HX1766" s="54"/>
      <c r="HY1766" s="54"/>
      <c r="HZ1766" s="54"/>
      <c r="IA1766" s="54"/>
      <c r="IB1766" s="54"/>
      <c r="IC1766" s="54"/>
      <c r="ID1766" s="54"/>
      <c r="IE1766" s="54"/>
      <c r="IF1766" s="54"/>
      <c r="IG1766" s="54"/>
      <c r="IH1766" s="54"/>
      <c r="II1766" s="54"/>
      <c r="IJ1766" s="54"/>
      <c r="IK1766" s="54"/>
      <c r="IL1766" s="54"/>
      <c r="IM1766" s="54"/>
      <c r="IN1766" s="54"/>
      <c r="IO1766" s="54"/>
      <c r="IP1766" s="54"/>
      <c r="IQ1766" s="54"/>
      <c r="IR1766" s="54"/>
      <c r="IS1766" s="54"/>
      <c r="IT1766" s="54"/>
      <c r="IU1766" s="54"/>
      <c r="IV1766" s="54"/>
      <c r="IW1766" s="54"/>
      <c r="IX1766" s="54"/>
      <c r="IY1766" s="54"/>
      <c r="IZ1766" s="54"/>
      <c r="JA1766" s="16"/>
      <c r="JB1766" s="16"/>
      <c r="JC1766" s="16"/>
      <c r="JD1766" s="16"/>
    </row>
    <row r="1767" spans="1:264" s="6" customFormat="1" x14ac:dyDescent="0.25">
      <c r="A1767" s="55">
        <v>1763</v>
      </c>
      <c r="B1767" s="56">
        <f>ESTUDIANTES!B1767</f>
        <v>0</v>
      </c>
      <c r="C1767" s="56">
        <f>ESTUDIANTES!C1767</f>
        <v>0</v>
      </c>
      <c r="D1767" s="97">
        <f>ESTUDIANTES!D1767</f>
        <v>0</v>
      </c>
      <c r="E1767" s="97"/>
      <c r="F1767" s="97"/>
      <c r="G1767" s="97"/>
      <c r="H1767" s="57">
        <f>ESTUDIANTES!H1767</f>
        <v>0</v>
      </c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  <c r="T1767" s="54"/>
      <c r="U1767" s="54"/>
      <c r="V1767" s="54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  <c r="AL1767" s="54"/>
      <c r="AM1767" s="54"/>
      <c r="AN1767" s="54"/>
      <c r="AO1767" s="54"/>
      <c r="AP1767" s="54"/>
      <c r="AQ1767" s="54"/>
      <c r="AR1767" s="54"/>
      <c r="AS1767" s="54"/>
      <c r="AT1767" s="54"/>
      <c r="AU1767" s="54"/>
      <c r="AV1767" s="54"/>
      <c r="AW1767" s="54"/>
      <c r="AX1767" s="54"/>
      <c r="AY1767" s="54"/>
      <c r="AZ1767" s="54"/>
      <c r="BA1767" s="54"/>
      <c r="BB1767" s="54"/>
      <c r="BC1767" s="54"/>
      <c r="BD1767" s="54"/>
      <c r="BE1767" s="54"/>
      <c r="BF1767" s="54"/>
      <c r="BG1767" s="54"/>
      <c r="BH1767" s="54"/>
      <c r="BI1767" s="54"/>
      <c r="BJ1767" s="54"/>
      <c r="BK1767" s="54"/>
      <c r="BL1767" s="54"/>
      <c r="BM1767" s="54"/>
      <c r="BN1767" s="54"/>
      <c r="BO1767" s="54"/>
      <c r="BP1767" s="54"/>
      <c r="BQ1767" s="54"/>
      <c r="BR1767" s="54"/>
      <c r="BS1767" s="54"/>
      <c r="BT1767" s="54"/>
      <c r="BU1767" s="54"/>
      <c r="BV1767" s="54"/>
      <c r="BW1767" s="54"/>
      <c r="BX1767" s="54"/>
      <c r="BY1767" s="54"/>
      <c r="BZ1767" s="54"/>
      <c r="CA1767" s="54"/>
      <c r="CB1767" s="54"/>
      <c r="CC1767" s="54"/>
      <c r="CD1767" s="54"/>
      <c r="CE1767" s="54"/>
      <c r="CF1767" s="54"/>
      <c r="CG1767" s="54"/>
      <c r="CH1767" s="54"/>
      <c r="CI1767" s="54"/>
      <c r="CJ1767" s="54"/>
      <c r="CK1767" s="54"/>
      <c r="CL1767" s="54"/>
      <c r="CM1767" s="54"/>
      <c r="CN1767" s="54"/>
      <c r="CO1767" s="54"/>
      <c r="CP1767" s="54"/>
      <c r="CQ1767" s="54"/>
      <c r="CR1767" s="54"/>
      <c r="CS1767" s="54"/>
      <c r="CT1767" s="54"/>
      <c r="CU1767" s="54"/>
      <c r="CV1767" s="54"/>
      <c r="CW1767" s="54"/>
      <c r="CX1767" s="54"/>
      <c r="CY1767" s="54"/>
      <c r="CZ1767" s="54"/>
      <c r="DA1767" s="54"/>
      <c r="DB1767" s="54"/>
      <c r="DC1767" s="54"/>
      <c r="DD1767" s="54"/>
      <c r="DE1767" s="54"/>
      <c r="DF1767" s="54"/>
      <c r="DG1767" s="54"/>
      <c r="DH1767" s="54"/>
      <c r="DI1767" s="54"/>
      <c r="DJ1767" s="54"/>
      <c r="DK1767" s="54"/>
      <c r="DL1767" s="54"/>
      <c r="DM1767" s="54"/>
      <c r="DN1767" s="54"/>
      <c r="DO1767" s="54"/>
      <c r="DP1767" s="54"/>
      <c r="DQ1767" s="54"/>
      <c r="DR1767" s="54"/>
      <c r="DS1767" s="54"/>
      <c r="DT1767" s="54"/>
      <c r="DU1767" s="54"/>
      <c r="DV1767" s="54"/>
      <c r="DW1767" s="54"/>
      <c r="DX1767" s="54"/>
      <c r="DY1767" s="54"/>
      <c r="DZ1767" s="54"/>
      <c r="EA1767" s="54"/>
      <c r="EB1767" s="54"/>
      <c r="EC1767" s="54"/>
      <c r="ED1767" s="54"/>
      <c r="EE1767" s="54"/>
      <c r="EF1767" s="54"/>
      <c r="EG1767" s="54"/>
      <c r="EH1767" s="54"/>
      <c r="EI1767" s="54"/>
      <c r="EJ1767" s="54"/>
      <c r="EK1767" s="54"/>
      <c r="EL1767" s="54"/>
      <c r="EM1767" s="54"/>
      <c r="EN1767" s="54"/>
      <c r="EO1767" s="54"/>
      <c r="EP1767" s="54"/>
      <c r="EQ1767" s="54"/>
      <c r="ER1767" s="54"/>
      <c r="ES1767" s="54"/>
      <c r="ET1767" s="54"/>
      <c r="EU1767" s="54"/>
      <c r="EV1767" s="54"/>
      <c r="EW1767" s="54"/>
      <c r="EX1767" s="54"/>
      <c r="EY1767" s="54"/>
      <c r="EZ1767" s="54"/>
      <c r="FA1767" s="54"/>
      <c r="FB1767" s="54"/>
      <c r="FC1767" s="54"/>
      <c r="FD1767" s="54"/>
      <c r="FE1767" s="54"/>
      <c r="FF1767" s="54"/>
      <c r="FG1767" s="54"/>
      <c r="FH1767" s="54"/>
      <c r="FI1767" s="54"/>
      <c r="FJ1767" s="54"/>
      <c r="FK1767" s="54"/>
      <c r="FL1767" s="54"/>
      <c r="FM1767" s="54"/>
      <c r="FN1767" s="54"/>
      <c r="FO1767" s="54"/>
      <c r="FP1767" s="54"/>
      <c r="FQ1767" s="54"/>
      <c r="FR1767" s="54"/>
      <c r="FS1767" s="54"/>
      <c r="FT1767" s="54"/>
      <c r="FU1767" s="54"/>
      <c r="FV1767" s="54"/>
      <c r="FW1767" s="54"/>
      <c r="FX1767" s="54"/>
      <c r="FY1767" s="54"/>
      <c r="FZ1767" s="54"/>
      <c r="GA1767" s="54"/>
      <c r="GB1767" s="54"/>
      <c r="GC1767" s="54"/>
      <c r="GD1767" s="54"/>
      <c r="GE1767" s="54"/>
      <c r="GF1767" s="54"/>
      <c r="GG1767" s="54"/>
      <c r="GH1767" s="54"/>
      <c r="GI1767" s="54"/>
      <c r="GJ1767" s="54"/>
      <c r="GK1767" s="54"/>
      <c r="GL1767" s="54"/>
      <c r="GM1767" s="54"/>
      <c r="GN1767" s="54"/>
      <c r="GO1767" s="54"/>
      <c r="GP1767" s="54"/>
      <c r="GQ1767" s="54"/>
      <c r="GR1767" s="54"/>
      <c r="GS1767" s="54"/>
      <c r="GT1767" s="54"/>
      <c r="GU1767" s="54"/>
      <c r="GV1767" s="54"/>
      <c r="GW1767" s="54"/>
      <c r="GX1767" s="54"/>
      <c r="GY1767" s="54"/>
      <c r="GZ1767" s="54"/>
      <c r="HA1767" s="54"/>
      <c r="HB1767" s="54"/>
      <c r="HC1767" s="54"/>
      <c r="HD1767" s="54"/>
      <c r="HE1767" s="54"/>
      <c r="HF1767" s="54"/>
      <c r="HG1767" s="54"/>
      <c r="HH1767" s="54"/>
      <c r="HI1767" s="54"/>
      <c r="HJ1767" s="54"/>
      <c r="HK1767" s="54"/>
      <c r="HL1767" s="54"/>
      <c r="HM1767" s="54"/>
      <c r="HN1767" s="54"/>
      <c r="HO1767" s="54"/>
      <c r="HP1767" s="54"/>
      <c r="HQ1767" s="54"/>
      <c r="HR1767" s="54"/>
      <c r="HS1767" s="54"/>
      <c r="HT1767" s="54"/>
      <c r="HU1767" s="54"/>
      <c r="HV1767" s="54"/>
      <c r="HW1767" s="54"/>
      <c r="HX1767" s="54"/>
      <c r="HY1767" s="54"/>
      <c r="HZ1767" s="54"/>
      <c r="IA1767" s="54"/>
      <c r="IB1767" s="54"/>
      <c r="IC1767" s="54"/>
      <c r="ID1767" s="54"/>
      <c r="IE1767" s="54"/>
      <c r="IF1767" s="54"/>
      <c r="IG1767" s="54"/>
      <c r="IH1767" s="54"/>
      <c r="II1767" s="54"/>
      <c r="IJ1767" s="54"/>
      <c r="IK1767" s="54"/>
      <c r="IL1767" s="54"/>
      <c r="IM1767" s="54"/>
      <c r="IN1767" s="54"/>
      <c r="IO1767" s="54"/>
      <c r="IP1767" s="54"/>
      <c r="IQ1767" s="54"/>
      <c r="IR1767" s="54"/>
      <c r="IS1767" s="54"/>
      <c r="IT1767" s="54"/>
      <c r="IU1767" s="54"/>
      <c r="IV1767" s="54"/>
      <c r="IW1767" s="54"/>
      <c r="IX1767" s="54"/>
      <c r="IY1767" s="54"/>
      <c r="IZ1767" s="54"/>
      <c r="JA1767" s="16"/>
      <c r="JB1767" s="16"/>
      <c r="JC1767" s="16"/>
      <c r="JD1767" s="16"/>
    </row>
    <row r="1768" spans="1:264" s="6" customFormat="1" x14ac:dyDescent="0.25">
      <c r="A1768" s="55">
        <v>1764</v>
      </c>
      <c r="B1768" s="56">
        <f>ESTUDIANTES!B1768</f>
        <v>0</v>
      </c>
      <c r="C1768" s="56">
        <f>ESTUDIANTES!C1768</f>
        <v>0</v>
      </c>
      <c r="D1768" s="97">
        <f>ESTUDIANTES!D1768</f>
        <v>0</v>
      </c>
      <c r="E1768" s="97"/>
      <c r="F1768" s="97"/>
      <c r="G1768" s="97"/>
      <c r="H1768" s="57">
        <f>ESTUDIANTES!H1768</f>
        <v>0</v>
      </c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  <c r="T1768" s="54"/>
      <c r="U1768" s="54"/>
      <c r="V1768" s="54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  <c r="AL1768" s="54"/>
      <c r="AM1768" s="54"/>
      <c r="AN1768" s="54"/>
      <c r="AO1768" s="54"/>
      <c r="AP1768" s="54"/>
      <c r="AQ1768" s="54"/>
      <c r="AR1768" s="54"/>
      <c r="AS1768" s="54"/>
      <c r="AT1768" s="54"/>
      <c r="AU1768" s="54"/>
      <c r="AV1768" s="54"/>
      <c r="AW1768" s="54"/>
      <c r="AX1768" s="54"/>
      <c r="AY1768" s="54"/>
      <c r="AZ1768" s="54"/>
      <c r="BA1768" s="54"/>
      <c r="BB1768" s="54"/>
      <c r="BC1768" s="54"/>
      <c r="BD1768" s="54"/>
      <c r="BE1768" s="54"/>
      <c r="BF1768" s="54"/>
      <c r="BG1768" s="54"/>
      <c r="BH1768" s="54"/>
      <c r="BI1768" s="54"/>
      <c r="BJ1768" s="54"/>
      <c r="BK1768" s="54"/>
      <c r="BL1768" s="54"/>
      <c r="BM1768" s="54"/>
      <c r="BN1768" s="54"/>
      <c r="BO1768" s="54"/>
      <c r="BP1768" s="54"/>
      <c r="BQ1768" s="54"/>
      <c r="BR1768" s="54"/>
      <c r="BS1768" s="54"/>
      <c r="BT1768" s="54"/>
      <c r="BU1768" s="54"/>
      <c r="BV1768" s="54"/>
      <c r="BW1768" s="54"/>
      <c r="BX1768" s="54"/>
      <c r="BY1768" s="54"/>
      <c r="BZ1768" s="54"/>
      <c r="CA1768" s="54"/>
      <c r="CB1768" s="54"/>
      <c r="CC1768" s="54"/>
      <c r="CD1768" s="54"/>
      <c r="CE1768" s="54"/>
      <c r="CF1768" s="54"/>
      <c r="CG1768" s="54"/>
      <c r="CH1768" s="54"/>
      <c r="CI1768" s="54"/>
      <c r="CJ1768" s="54"/>
      <c r="CK1768" s="54"/>
      <c r="CL1768" s="54"/>
      <c r="CM1768" s="54"/>
      <c r="CN1768" s="54"/>
      <c r="CO1768" s="54"/>
      <c r="CP1768" s="54"/>
      <c r="CQ1768" s="54"/>
      <c r="CR1768" s="54"/>
      <c r="CS1768" s="54"/>
      <c r="CT1768" s="54"/>
      <c r="CU1768" s="54"/>
      <c r="CV1768" s="54"/>
      <c r="CW1768" s="54"/>
      <c r="CX1768" s="54"/>
      <c r="CY1768" s="54"/>
      <c r="CZ1768" s="54"/>
      <c r="DA1768" s="54"/>
      <c r="DB1768" s="54"/>
      <c r="DC1768" s="54"/>
      <c r="DD1768" s="54"/>
      <c r="DE1768" s="54"/>
      <c r="DF1768" s="54"/>
      <c r="DG1768" s="54"/>
      <c r="DH1768" s="54"/>
      <c r="DI1768" s="54"/>
      <c r="DJ1768" s="54"/>
      <c r="DK1768" s="54"/>
      <c r="DL1768" s="54"/>
      <c r="DM1768" s="54"/>
      <c r="DN1768" s="54"/>
      <c r="DO1768" s="54"/>
      <c r="DP1768" s="54"/>
      <c r="DQ1768" s="54"/>
      <c r="DR1768" s="54"/>
      <c r="DS1768" s="54"/>
      <c r="DT1768" s="54"/>
      <c r="DU1768" s="54"/>
      <c r="DV1768" s="54"/>
      <c r="DW1768" s="54"/>
      <c r="DX1768" s="54"/>
      <c r="DY1768" s="54"/>
      <c r="DZ1768" s="54"/>
      <c r="EA1768" s="54"/>
      <c r="EB1768" s="54"/>
      <c r="EC1768" s="54"/>
      <c r="ED1768" s="54"/>
      <c r="EE1768" s="54"/>
      <c r="EF1768" s="54"/>
      <c r="EG1768" s="54"/>
      <c r="EH1768" s="54"/>
      <c r="EI1768" s="54"/>
      <c r="EJ1768" s="54"/>
      <c r="EK1768" s="54"/>
      <c r="EL1768" s="54"/>
      <c r="EM1768" s="54"/>
      <c r="EN1768" s="54"/>
      <c r="EO1768" s="54"/>
      <c r="EP1768" s="54"/>
      <c r="EQ1768" s="54"/>
      <c r="ER1768" s="54"/>
      <c r="ES1768" s="54"/>
      <c r="ET1768" s="54"/>
      <c r="EU1768" s="54"/>
      <c r="EV1768" s="54"/>
      <c r="EW1768" s="54"/>
      <c r="EX1768" s="54"/>
      <c r="EY1768" s="54"/>
      <c r="EZ1768" s="54"/>
      <c r="FA1768" s="54"/>
      <c r="FB1768" s="54"/>
      <c r="FC1768" s="54"/>
      <c r="FD1768" s="54"/>
      <c r="FE1768" s="54"/>
      <c r="FF1768" s="54"/>
      <c r="FG1768" s="54"/>
      <c r="FH1768" s="54"/>
      <c r="FI1768" s="54"/>
      <c r="FJ1768" s="54"/>
      <c r="FK1768" s="54"/>
      <c r="FL1768" s="54"/>
      <c r="FM1768" s="54"/>
      <c r="FN1768" s="54"/>
      <c r="FO1768" s="54"/>
      <c r="FP1768" s="54"/>
      <c r="FQ1768" s="54"/>
      <c r="FR1768" s="54"/>
      <c r="FS1768" s="54"/>
      <c r="FT1768" s="54"/>
      <c r="FU1768" s="54"/>
      <c r="FV1768" s="54"/>
      <c r="FW1768" s="54"/>
      <c r="FX1768" s="54"/>
      <c r="FY1768" s="54"/>
      <c r="FZ1768" s="54"/>
      <c r="GA1768" s="54"/>
      <c r="GB1768" s="54"/>
      <c r="GC1768" s="54"/>
      <c r="GD1768" s="54"/>
      <c r="GE1768" s="54"/>
      <c r="GF1768" s="54"/>
      <c r="GG1768" s="54"/>
      <c r="GH1768" s="54"/>
      <c r="GI1768" s="54"/>
      <c r="GJ1768" s="54"/>
      <c r="GK1768" s="54"/>
      <c r="GL1768" s="54"/>
      <c r="GM1768" s="54"/>
      <c r="GN1768" s="54"/>
      <c r="GO1768" s="54"/>
      <c r="GP1768" s="54"/>
      <c r="GQ1768" s="54"/>
      <c r="GR1768" s="54"/>
      <c r="GS1768" s="54"/>
      <c r="GT1768" s="54"/>
      <c r="GU1768" s="54"/>
      <c r="GV1768" s="54"/>
      <c r="GW1768" s="54"/>
      <c r="GX1768" s="54"/>
      <c r="GY1768" s="54"/>
      <c r="GZ1768" s="54"/>
      <c r="HA1768" s="54"/>
      <c r="HB1768" s="54"/>
      <c r="HC1768" s="54"/>
      <c r="HD1768" s="54"/>
      <c r="HE1768" s="54"/>
      <c r="HF1768" s="54"/>
      <c r="HG1768" s="54"/>
      <c r="HH1768" s="54"/>
      <c r="HI1768" s="54"/>
      <c r="HJ1768" s="54"/>
      <c r="HK1768" s="54"/>
      <c r="HL1768" s="54"/>
      <c r="HM1768" s="54"/>
      <c r="HN1768" s="54"/>
      <c r="HO1768" s="54"/>
      <c r="HP1768" s="54"/>
      <c r="HQ1768" s="54"/>
      <c r="HR1768" s="54"/>
      <c r="HS1768" s="54"/>
      <c r="HT1768" s="54"/>
      <c r="HU1768" s="54"/>
      <c r="HV1768" s="54"/>
      <c r="HW1768" s="54"/>
      <c r="HX1768" s="54"/>
      <c r="HY1768" s="54"/>
      <c r="HZ1768" s="54"/>
      <c r="IA1768" s="54"/>
      <c r="IB1768" s="54"/>
      <c r="IC1768" s="54"/>
      <c r="ID1768" s="54"/>
      <c r="IE1768" s="54"/>
      <c r="IF1768" s="54"/>
      <c r="IG1768" s="54"/>
      <c r="IH1768" s="54"/>
      <c r="II1768" s="54"/>
      <c r="IJ1768" s="54"/>
      <c r="IK1768" s="54"/>
      <c r="IL1768" s="54"/>
      <c r="IM1768" s="54"/>
      <c r="IN1768" s="54"/>
      <c r="IO1768" s="54"/>
      <c r="IP1768" s="54"/>
      <c r="IQ1768" s="54"/>
      <c r="IR1768" s="54"/>
      <c r="IS1768" s="54"/>
      <c r="IT1768" s="54"/>
      <c r="IU1768" s="54"/>
      <c r="IV1768" s="54"/>
      <c r="IW1768" s="54"/>
      <c r="IX1768" s="54"/>
      <c r="IY1768" s="54"/>
      <c r="IZ1768" s="54"/>
      <c r="JA1768" s="16"/>
      <c r="JB1768" s="16"/>
      <c r="JC1768" s="16"/>
      <c r="JD1768" s="16"/>
    </row>
    <row r="1769" spans="1:264" s="6" customFormat="1" x14ac:dyDescent="0.25">
      <c r="A1769" s="55">
        <v>1765</v>
      </c>
      <c r="B1769" s="56">
        <f>ESTUDIANTES!B1769</f>
        <v>0</v>
      </c>
      <c r="C1769" s="56">
        <f>ESTUDIANTES!C1769</f>
        <v>0</v>
      </c>
      <c r="D1769" s="97">
        <f>ESTUDIANTES!D1769</f>
        <v>0</v>
      </c>
      <c r="E1769" s="97"/>
      <c r="F1769" s="97"/>
      <c r="G1769" s="97"/>
      <c r="H1769" s="57">
        <f>ESTUDIANTES!H1769</f>
        <v>0</v>
      </c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  <c r="T1769" s="54"/>
      <c r="U1769" s="54"/>
      <c r="V1769" s="54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  <c r="AL1769" s="54"/>
      <c r="AM1769" s="54"/>
      <c r="AN1769" s="54"/>
      <c r="AO1769" s="54"/>
      <c r="AP1769" s="54"/>
      <c r="AQ1769" s="54"/>
      <c r="AR1769" s="54"/>
      <c r="AS1769" s="54"/>
      <c r="AT1769" s="54"/>
      <c r="AU1769" s="54"/>
      <c r="AV1769" s="54"/>
      <c r="AW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4"/>
      <c r="BI1769" s="54"/>
      <c r="BJ1769" s="54"/>
      <c r="BK1769" s="54"/>
      <c r="BL1769" s="54"/>
      <c r="BM1769" s="54"/>
      <c r="BN1769" s="54"/>
      <c r="BO1769" s="54"/>
      <c r="BP1769" s="54"/>
      <c r="BQ1769" s="54"/>
      <c r="BR1769" s="54"/>
      <c r="BS1769" s="54"/>
      <c r="BT1769" s="54"/>
      <c r="BU1769" s="54"/>
      <c r="BV1769" s="54"/>
      <c r="BW1769" s="54"/>
      <c r="BX1769" s="54"/>
      <c r="BY1769" s="54"/>
      <c r="BZ1769" s="54"/>
      <c r="CA1769" s="54"/>
      <c r="CB1769" s="54"/>
      <c r="CC1769" s="54"/>
      <c r="CD1769" s="54"/>
      <c r="CE1769" s="54"/>
      <c r="CF1769" s="54"/>
      <c r="CG1769" s="54"/>
      <c r="CH1769" s="54"/>
      <c r="CI1769" s="54"/>
      <c r="CJ1769" s="54"/>
      <c r="CK1769" s="54"/>
      <c r="CL1769" s="54"/>
      <c r="CM1769" s="54"/>
      <c r="CN1769" s="54"/>
      <c r="CO1769" s="54"/>
      <c r="CP1769" s="54"/>
      <c r="CQ1769" s="54"/>
      <c r="CR1769" s="54"/>
      <c r="CS1769" s="54"/>
      <c r="CT1769" s="54"/>
      <c r="CU1769" s="54"/>
      <c r="CV1769" s="54"/>
      <c r="CW1769" s="54"/>
      <c r="CX1769" s="54"/>
      <c r="CY1769" s="54"/>
      <c r="CZ1769" s="54"/>
      <c r="DA1769" s="54"/>
      <c r="DB1769" s="54"/>
      <c r="DC1769" s="54"/>
      <c r="DD1769" s="54"/>
      <c r="DE1769" s="54"/>
      <c r="DF1769" s="54"/>
      <c r="DG1769" s="54"/>
      <c r="DH1769" s="54"/>
      <c r="DI1769" s="54"/>
      <c r="DJ1769" s="54"/>
      <c r="DK1769" s="54"/>
      <c r="DL1769" s="54"/>
      <c r="DM1769" s="54"/>
      <c r="DN1769" s="54"/>
      <c r="DO1769" s="54"/>
      <c r="DP1769" s="54"/>
      <c r="DQ1769" s="54"/>
      <c r="DR1769" s="54"/>
      <c r="DS1769" s="54"/>
      <c r="DT1769" s="54"/>
      <c r="DU1769" s="54"/>
      <c r="DV1769" s="54"/>
      <c r="DW1769" s="54"/>
      <c r="DX1769" s="54"/>
      <c r="DY1769" s="54"/>
      <c r="DZ1769" s="54"/>
      <c r="EA1769" s="54"/>
      <c r="EB1769" s="54"/>
      <c r="EC1769" s="54"/>
      <c r="ED1769" s="54"/>
      <c r="EE1769" s="54"/>
      <c r="EF1769" s="54"/>
      <c r="EG1769" s="54"/>
      <c r="EH1769" s="54"/>
      <c r="EI1769" s="54"/>
      <c r="EJ1769" s="54"/>
      <c r="EK1769" s="54"/>
      <c r="EL1769" s="54"/>
      <c r="EM1769" s="54"/>
      <c r="EN1769" s="54"/>
      <c r="EO1769" s="54"/>
      <c r="EP1769" s="54"/>
      <c r="EQ1769" s="54"/>
      <c r="ER1769" s="54"/>
      <c r="ES1769" s="54"/>
      <c r="ET1769" s="54"/>
      <c r="EU1769" s="54"/>
      <c r="EV1769" s="54"/>
      <c r="EW1769" s="54"/>
      <c r="EX1769" s="54"/>
      <c r="EY1769" s="54"/>
      <c r="EZ1769" s="54"/>
      <c r="FA1769" s="54"/>
      <c r="FB1769" s="54"/>
      <c r="FC1769" s="54"/>
      <c r="FD1769" s="54"/>
      <c r="FE1769" s="54"/>
      <c r="FF1769" s="54"/>
      <c r="FG1769" s="54"/>
      <c r="FH1769" s="54"/>
      <c r="FI1769" s="54"/>
      <c r="FJ1769" s="54"/>
      <c r="FK1769" s="54"/>
      <c r="FL1769" s="54"/>
      <c r="FM1769" s="54"/>
      <c r="FN1769" s="54"/>
      <c r="FO1769" s="54"/>
      <c r="FP1769" s="54"/>
      <c r="FQ1769" s="54"/>
      <c r="FR1769" s="54"/>
      <c r="FS1769" s="54"/>
      <c r="FT1769" s="54"/>
      <c r="FU1769" s="54"/>
      <c r="FV1769" s="54"/>
      <c r="FW1769" s="54"/>
      <c r="FX1769" s="54"/>
      <c r="FY1769" s="54"/>
      <c r="FZ1769" s="54"/>
      <c r="GA1769" s="54"/>
      <c r="GB1769" s="54"/>
      <c r="GC1769" s="54"/>
      <c r="GD1769" s="54"/>
      <c r="GE1769" s="54"/>
      <c r="GF1769" s="54"/>
      <c r="GG1769" s="54"/>
      <c r="GH1769" s="54"/>
      <c r="GI1769" s="54"/>
      <c r="GJ1769" s="54"/>
      <c r="GK1769" s="54"/>
      <c r="GL1769" s="54"/>
      <c r="GM1769" s="54"/>
      <c r="GN1769" s="54"/>
      <c r="GO1769" s="54"/>
      <c r="GP1769" s="54"/>
      <c r="GQ1769" s="54"/>
      <c r="GR1769" s="54"/>
      <c r="GS1769" s="54"/>
      <c r="GT1769" s="54"/>
      <c r="GU1769" s="54"/>
      <c r="GV1769" s="54"/>
      <c r="GW1769" s="54"/>
      <c r="GX1769" s="54"/>
      <c r="GY1769" s="54"/>
      <c r="GZ1769" s="54"/>
      <c r="HA1769" s="54"/>
      <c r="HB1769" s="54"/>
      <c r="HC1769" s="54"/>
      <c r="HD1769" s="54"/>
      <c r="HE1769" s="54"/>
      <c r="HF1769" s="54"/>
      <c r="HG1769" s="54"/>
      <c r="HH1769" s="54"/>
      <c r="HI1769" s="54"/>
      <c r="HJ1769" s="54"/>
      <c r="HK1769" s="54"/>
      <c r="HL1769" s="54"/>
      <c r="HM1769" s="54"/>
      <c r="HN1769" s="54"/>
      <c r="HO1769" s="54"/>
      <c r="HP1769" s="54"/>
      <c r="HQ1769" s="54"/>
      <c r="HR1769" s="54"/>
      <c r="HS1769" s="54"/>
      <c r="HT1769" s="54"/>
      <c r="HU1769" s="54"/>
      <c r="HV1769" s="54"/>
      <c r="HW1769" s="54"/>
      <c r="HX1769" s="54"/>
      <c r="HY1769" s="54"/>
      <c r="HZ1769" s="54"/>
      <c r="IA1769" s="54"/>
      <c r="IB1769" s="54"/>
      <c r="IC1769" s="54"/>
      <c r="ID1769" s="54"/>
      <c r="IE1769" s="54"/>
      <c r="IF1769" s="54"/>
      <c r="IG1769" s="54"/>
      <c r="IH1769" s="54"/>
      <c r="II1769" s="54"/>
      <c r="IJ1769" s="54"/>
      <c r="IK1769" s="54"/>
      <c r="IL1769" s="54"/>
      <c r="IM1769" s="54"/>
      <c r="IN1769" s="54"/>
      <c r="IO1769" s="54"/>
      <c r="IP1769" s="54"/>
      <c r="IQ1769" s="54"/>
      <c r="IR1769" s="54"/>
      <c r="IS1769" s="54"/>
      <c r="IT1769" s="54"/>
      <c r="IU1769" s="54"/>
      <c r="IV1769" s="54"/>
      <c r="IW1769" s="54"/>
      <c r="IX1769" s="54"/>
      <c r="IY1769" s="54"/>
      <c r="IZ1769" s="54"/>
      <c r="JA1769" s="16"/>
      <c r="JB1769" s="16"/>
      <c r="JC1769" s="16"/>
      <c r="JD1769" s="16"/>
    </row>
    <row r="1770" spans="1:264" s="6" customFormat="1" x14ac:dyDescent="0.25">
      <c r="A1770" s="55">
        <v>1766</v>
      </c>
      <c r="B1770" s="56">
        <f>ESTUDIANTES!B1770</f>
        <v>0</v>
      </c>
      <c r="C1770" s="56">
        <f>ESTUDIANTES!C1770</f>
        <v>0</v>
      </c>
      <c r="D1770" s="97">
        <f>ESTUDIANTES!D1770</f>
        <v>0</v>
      </c>
      <c r="E1770" s="97"/>
      <c r="F1770" s="97"/>
      <c r="G1770" s="97"/>
      <c r="H1770" s="57">
        <f>ESTUDIANTES!H1770</f>
        <v>0</v>
      </c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  <c r="S1770" s="54"/>
      <c r="T1770" s="54"/>
      <c r="U1770" s="54"/>
      <c r="V1770" s="54"/>
      <c r="W1770" s="54"/>
      <c r="X1770" s="54"/>
      <c r="Y1770" s="54"/>
      <c r="Z1770" s="54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  <c r="AL1770" s="54"/>
      <c r="AM1770" s="54"/>
      <c r="AN1770" s="54"/>
      <c r="AO1770" s="54"/>
      <c r="AP1770" s="54"/>
      <c r="AQ1770" s="54"/>
      <c r="AR1770" s="54"/>
      <c r="AS1770" s="54"/>
      <c r="AT1770" s="54"/>
      <c r="AU1770" s="54"/>
      <c r="AV1770" s="54"/>
      <c r="AW1770" s="54"/>
      <c r="AX1770" s="54"/>
      <c r="AY1770" s="54"/>
      <c r="AZ1770" s="54"/>
      <c r="BA1770" s="54"/>
      <c r="BB1770" s="54"/>
      <c r="BC1770" s="54"/>
      <c r="BD1770" s="54"/>
      <c r="BE1770" s="54"/>
      <c r="BF1770" s="54"/>
      <c r="BG1770" s="54"/>
      <c r="BH1770" s="54"/>
      <c r="BI1770" s="54"/>
      <c r="BJ1770" s="54"/>
      <c r="BK1770" s="54"/>
      <c r="BL1770" s="54"/>
      <c r="BM1770" s="54"/>
      <c r="BN1770" s="54"/>
      <c r="BO1770" s="54"/>
      <c r="BP1770" s="54"/>
      <c r="BQ1770" s="54"/>
      <c r="BR1770" s="54"/>
      <c r="BS1770" s="54"/>
      <c r="BT1770" s="54"/>
      <c r="BU1770" s="54"/>
      <c r="BV1770" s="54"/>
      <c r="BW1770" s="54"/>
      <c r="BX1770" s="54"/>
      <c r="BY1770" s="54"/>
      <c r="BZ1770" s="54"/>
      <c r="CA1770" s="54"/>
      <c r="CB1770" s="54"/>
      <c r="CC1770" s="54"/>
      <c r="CD1770" s="54"/>
      <c r="CE1770" s="54"/>
      <c r="CF1770" s="54"/>
      <c r="CG1770" s="54"/>
      <c r="CH1770" s="54"/>
      <c r="CI1770" s="54"/>
      <c r="CJ1770" s="54"/>
      <c r="CK1770" s="54"/>
      <c r="CL1770" s="54"/>
      <c r="CM1770" s="54"/>
      <c r="CN1770" s="54"/>
      <c r="CO1770" s="54"/>
      <c r="CP1770" s="54"/>
      <c r="CQ1770" s="54"/>
      <c r="CR1770" s="54"/>
      <c r="CS1770" s="54"/>
      <c r="CT1770" s="54"/>
      <c r="CU1770" s="54"/>
      <c r="CV1770" s="54"/>
      <c r="CW1770" s="54"/>
      <c r="CX1770" s="54"/>
      <c r="CY1770" s="54"/>
      <c r="CZ1770" s="54"/>
      <c r="DA1770" s="54"/>
      <c r="DB1770" s="54"/>
      <c r="DC1770" s="54"/>
      <c r="DD1770" s="54"/>
      <c r="DE1770" s="54"/>
      <c r="DF1770" s="54"/>
      <c r="DG1770" s="54"/>
      <c r="DH1770" s="54"/>
      <c r="DI1770" s="54"/>
      <c r="DJ1770" s="54"/>
      <c r="DK1770" s="54"/>
      <c r="DL1770" s="54"/>
      <c r="DM1770" s="54"/>
      <c r="DN1770" s="54"/>
      <c r="DO1770" s="54"/>
      <c r="DP1770" s="54"/>
      <c r="DQ1770" s="54"/>
      <c r="DR1770" s="54"/>
      <c r="DS1770" s="54"/>
      <c r="DT1770" s="54"/>
      <c r="DU1770" s="54"/>
      <c r="DV1770" s="54"/>
      <c r="DW1770" s="54"/>
      <c r="DX1770" s="54"/>
      <c r="DY1770" s="54"/>
      <c r="DZ1770" s="54"/>
      <c r="EA1770" s="54"/>
      <c r="EB1770" s="54"/>
      <c r="EC1770" s="54"/>
      <c r="ED1770" s="54"/>
      <c r="EE1770" s="54"/>
      <c r="EF1770" s="54"/>
      <c r="EG1770" s="54"/>
      <c r="EH1770" s="54"/>
      <c r="EI1770" s="54"/>
      <c r="EJ1770" s="54"/>
      <c r="EK1770" s="54"/>
      <c r="EL1770" s="54"/>
      <c r="EM1770" s="54"/>
      <c r="EN1770" s="54"/>
      <c r="EO1770" s="54"/>
      <c r="EP1770" s="54"/>
      <c r="EQ1770" s="54"/>
      <c r="ER1770" s="54"/>
      <c r="ES1770" s="54"/>
      <c r="ET1770" s="54"/>
      <c r="EU1770" s="54"/>
      <c r="EV1770" s="54"/>
      <c r="EW1770" s="54"/>
      <c r="EX1770" s="54"/>
      <c r="EY1770" s="54"/>
      <c r="EZ1770" s="54"/>
      <c r="FA1770" s="54"/>
      <c r="FB1770" s="54"/>
      <c r="FC1770" s="54"/>
      <c r="FD1770" s="54"/>
      <c r="FE1770" s="54"/>
      <c r="FF1770" s="54"/>
      <c r="FG1770" s="54"/>
      <c r="FH1770" s="54"/>
      <c r="FI1770" s="54"/>
      <c r="FJ1770" s="54"/>
      <c r="FK1770" s="54"/>
      <c r="FL1770" s="54"/>
      <c r="FM1770" s="54"/>
      <c r="FN1770" s="54"/>
      <c r="FO1770" s="54"/>
      <c r="FP1770" s="54"/>
      <c r="FQ1770" s="54"/>
      <c r="FR1770" s="54"/>
      <c r="FS1770" s="54"/>
      <c r="FT1770" s="54"/>
      <c r="FU1770" s="54"/>
      <c r="FV1770" s="54"/>
      <c r="FW1770" s="54"/>
      <c r="FX1770" s="54"/>
      <c r="FY1770" s="54"/>
      <c r="FZ1770" s="54"/>
      <c r="GA1770" s="54"/>
      <c r="GB1770" s="54"/>
      <c r="GC1770" s="54"/>
      <c r="GD1770" s="54"/>
      <c r="GE1770" s="54"/>
      <c r="GF1770" s="54"/>
      <c r="GG1770" s="54"/>
      <c r="GH1770" s="54"/>
      <c r="GI1770" s="54"/>
      <c r="GJ1770" s="54"/>
      <c r="GK1770" s="54"/>
      <c r="GL1770" s="54"/>
      <c r="GM1770" s="54"/>
      <c r="GN1770" s="54"/>
      <c r="GO1770" s="54"/>
      <c r="GP1770" s="54"/>
      <c r="GQ1770" s="54"/>
      <c r="GR1770" s="54"/>
      <c r="GS1770" s="54"/>
      <c r="GT1770" s="54"/>
      <c r="GU1770" s="54"/>
      <c r="GV1770" s="54"/>
      <c r="GW1770" s="54"/>
      <c r="GX1770" s="54"/>
      <c r="GY1770" s="54"/>
      <c r="GZ1770" s="54"/>
      <c r="HA1770" s="54"/>
      <c r="HB1770" s="54"/>
      <c r="HC1770" s="54"/>
      <c r="HD1770" s="54"/>
      <c r="HE1770" s="54"/>
      <c r="HF1770" s="54"/>
      <c r="HG1770" s="54"/>
      <c r="HH1770" s="54"/>
      <c r="HI1770" s="54"/>
      <c r="HJ1770" s="54"/>
      <c r="HK1770" s="54"/>
      <c r="HL1770" s="54"/>
      <c r="HM1770" s="54"/>
      <c r="HN1770" s="54"/>
      <c r="HO1770" s="54"/>
      <c r="HP1770" s="54"/>
      <c r="HQ1770" s="54"/>
      <c r="HR1770" s="54"/>
      <c r="HS1770" s="54"/>
      <c r="HT1770" s="54"/>
      <c r="HU1770" s="54"/>
      <c r="HV1770" s="54"/>
      <c r="HW1770" s="54"/>
      <c r="HX1770" s="54"/>
      <c r="HY1770" s="54"/>
      <c r="HZ1770" s="54"/>
      <c r="IA1770" s="54"/>
      <c r="IB1770" s="54"/>
      <c r="IC1770" s="54"/>
      <c r="ID1770" s="54"/>
      <c r="IE1770" s="54"/>
      <c r="IF1770" s="54"/>
      <c r="IG1770" s="54"/>
      <c r="IH1770" s="54"/>
      <c r="II1770" s="54"/>
      <c r="IJ1770" s="54"/>
      <c r="IK1770" s="54"/>
      <c r="IL1770" s="54"/>
      <c r="IM1770" s="54"/>
      <c r="IN1770" s="54"/>
      <c r="IO1770" s="54"/>
      <c r="IP1770" s="54"/>
      <c r="IQ1770" s="54"/>
      <c r="IR1770" s="54"/>
      <c r="IS1770" s="54"/>
      <c r="IT1770" s="54"/>
      <c r="IU1770" s="54"/>
      <c r="IV1770" s="54"/>
      <c r="IW1770" s="54"/>
      <c r="IX1770" s="54"/>
      <c r="IY1770" s="54"/>
      <c r="IZ1770" s="54"/>
      <c r="JA1770" s="16"/>
      <c r="JB1770" s="16"/>
      <c r="JC1770" s="16"/>
      <c r="JD1770" s="16"/>
    </row>
    <row r="1771" spans="1:264" s="6" customFormat="1" x14ac:dyDescent="0.25">
      <c r="A1771" s="55">
        <v>1767</v>
      </c>
      <c r="B1771" s="56">
        <f>ESTUDIANTES!B1771</f>
        <v>0</v>
      </c>
      <c r="C1771" s="56">
        <f>ESTUDIANTES!C1771</f>
        <v>0</v>
      </c>
      <c r="D1771" s="97">
        <f>ESTUDIANTES!D1771</f>
        <v>0</v>
      </c>
      <c r="E1771" s="97"/>
      <c r="F1771" s="97"/>
      <c r="G1771" s="97"/>
      <c r="H1771" s="57">
        <f>ESTUDIANTES!H1771</f>
        <v>0</v>
      </c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  <c r="S1771" s="54"/>
      <c r="T1771" s="54"/>
      <c r="U1771" s="54"/>
      <c r="V1771" s="54"/>
      <c r="W1771" s="54"/>
      <c r="X1771" s="54"/>
      <c r="Y1771" s="54"/>
      <c r="Z1771" s="54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  <c r="AL1771" s="54"/>
      <c r="AM1771" s="54"/>
      <c r="AN1771" s="54"/>
      <c r="AO1771" s="54"/>
      <c r="AP1771" s="54"/>
      <c r="AQ1771" s="54"/>
      <c r="AR1771" s="54"/>
      <c r="AS1771" s="54"/>
      <c r="AT1771" s="54"/>
      <c r="AU1771" s="54"/>
      <c r="AV1771" s="54"/>
      <c r="AW1771" s="54"/>
      <c r="AX1771" s="54"/>
      <c r="AY1771" s="54"/>
      <c r="AZ1771" s="54"/>
      <c r="BA1771" s="54"/>
      <c r="BB1771" s="54"/>
      <c r="BC1771" s="54"/>
      <c r="BD1771" s="54"/>
      <c r="BE1771" s="54"/>
      <c r="BF1771" s="54"/>
      <c r="BG1771" s="54"/>
      <c r="BH1771" s="54"/>
      <c r="BI1771" s="54"/>
      <c r="BJ1771" s="54"/>
      <c r="BK1771" s="54"/>
      <c r="BL1771" s="54"/>
      <c r="BM1771" s="54"/>
      <c r="BN1771" s="54"/>
      <c r="BO1771" s="54"/>
      <c r="BP1771" s="54"/>
      <c r="BQ1771" s="54"/>
      <c r="BR1771" s="54"/>
      <c r="BS1771" s="54"/>
      <c r="BT1771" s="54"/>
      <c r="BU1771" s="54"/>
      <c r="BV1771" s="54"/>
      <c r="BW1771" s="54"/>
      <c r="BX1771" s="54"/>
      <c r="BY1771" s="54"/>
      <c r="BZ1771" s="54"/>
      <c r="CA1771" s="54"/>
      <c r="CB1771" s="54"/>
      <c r="CC1771" s="54"/>
      <c r="CD1771" s="54"/>
      <c r="CE1771" s="54"/>
      <c r="CF1771" s="54"/>
      <c r="CG1771" s="54"/>
      <c r="CH1771" s="54"/>
      <c r="CI1771" s="54"/>
      <c r="CJ1771" s="54"/>
      <c r="CK1771" s="54"/>
      <c r="CL1771" s="54"/>
      <c r="CM1771" s="54"/>
      <c r="CN1771" s="54"/>
      <c r="CO1771" s="54"/>
      <c r="CP1771" s="54"/>
      <c r="CQ1771" s="54"/>
      <c r="CR1771" s="54"/>
      <c r="CS1771" s="54"/>
      <c r="CT1771" s="54"/>
      <c r="CU1771" s="54"/>
      <c r="CV1771" s="54"/>
      <c r="CW1771" s="54"/>
      <c r="CX1771" s="54"/>
      <c r="CY1771" s="54"/>
      <c r="CZ1771" s="54"/>
      <c r="DA1771" s="54"/>
      <c r="DB1771" s="54"/>
      <c r="DC1771" s="54"/>
      <c r="DD1771" s="54"/>
      <c r="DE1771" s="54"/>
      <c r="DF1771" s="54"/>
      <c r="DG1771" s="54"/>
      <c r="DH1771" s="54"/>
      <c r="DI1771" s="54"/>
      <c r="DJ1771" s="54"/>
      <c r="DK1771" s="54"/>
      <c r="DL1771" s="54"/>
      <c r="DM1771" s="54"/>
      <c r="DN1771" s="54"/>
      <c r="DO1771" s="54"/>
      <c r="DP1771" s="54"/>
      <c r="DQ1771" s="54"/>
      <c r="DR1771" s="54"/>
      <c r="DS1771" s="54"/>
      <c r="DT1771" s="54"/>
      <c r="DU1771" s="54"/>
      <c r="DV1771" s="54"/>
      <c r="DW1771" s="54"/>
      <c r="DX1771" s="54"/>
      <c r="DY1771" s="54"/>
      <c r="DZ1771" s="54"/>
      <c r="EA1771" s="54"/>
      <c r="EB1771" s="54"/>
      <c r="EC1771" s="54"/>
      <c r="ED1771" s="54"/>
      <c r="EE1771" s="54"/>
      <c r="EF1771" s="54"/>
      <c r="EG1771" s="54"/>
      <c r="EH1771" s="54"/>
      <c r="EI1771" s="54"/>
      <c r="EJ1771" s="54"/>
      <c r="EK1771" s="54"/>
      <c r="EL1771" s="54"/>
      <c r="EM1771" s="54"/>
      <c r="EN1771" s="54"/>
      <c r="EO1771" s="54"/>
      <c r="EP1771" s="54"/>
      <c r="EQ1771" s="54"/>
      <c r="ER1771" s="54"/>
      <c r="ES1771" s="54"/>
      <c r="ET1771" s="54"/>
      <c r="EU1771" s="54"/>
      <c r="EV1771" s="54"/>
      <c r="EW1771" s="54"/>
      <c r="EX1771" s="54"/>
      <c r="EY1771" s="54"/>
      <c r="EZ1771" s="54"/>
      <c r="FA1771" s="54"/>
      <c r="FB1771" s="54"/>
      <c r="FC1771" s="54"/>
      <c r="FD1771" s="54"/>
      <c r="FE1771" s="54"/>
      <c r="FF1771" s="54"/>
      <c r="FG1771" s="54"/>
      <c r="FH1771" s="54"/>
      <c r="FI1771" s="54"/>
      <c r="FJ1771" s="54"/>
      <c r="FK1771" s="54"/>
      <c r="FL1771" s="54"/>
      <c r="FM1771" s="54"/>
      <c r="FN1771" s="54"/>
      <c r="FO1771" s="54"/>
      <c r="FP1771" s="54"/>
      <c r="FQ1771" s="54"/>
      <c r="FR1771" s="54"/>
      <c r="FS1771" s="54"/>
      <c r="FT1771" s="54"/>
      <c r="FU1771" s="54"/>
      <c r="FV1771" s="54"/>
      <c r="FW1771" s="54"/>
      <c r="FX1771" s="54"/>
      <c r="FY1771" s="54"/>
      <c r="FZ1771" s="54"/>
      <c r="GA1771" s="54"/>
      <c r="GB1771" s="54"/>
      <c r="GC1771" s="54"/>
      <c r="GD1771" s="54"/>
      <c r="GE1771" s="54"/>
      <c r="GF1771" s="54"/>
      <c r="GG1771" s="54"/>
      <c r="GH1771" s="54"/>
      <c r="GI1771" s="54"/>
      <c r="GJ1771" s="54"/>
      <c r="GK1771" s="54"/>
      <c r="GL1771" s="54"/>
      <c r="GM1771" s="54"/>
      <c r="GN1771" s="54"/>
      <c r="GO1771" s="54"/>
      <c r="GP1771" s="54"/>
      <c r="GQ1771" s="54"/>
      <c r="GR1771" s="54"/>
      <c r="GS1771" s="54"/>
      <c r="GT1771" s="54"/>
      <c r="GU1771" s="54"/>
      <c r="GV1771" s="54"/>
      <c r="GW1771" s="54"/>
      <c r="GX1771" s="54"/>
      <c r="GY1771" s="54"/>
      <c r="GZ1771" s="54"/>
      <c r="HA1771" s="54"/>
      <c r="HB1771" s="54"/>
      <c r="HC1771" s="54"/>
      <c r="HD1771" s="54"/>
      <c r="HE1771" s="54"/>
      <c r="HF1771" s="54"/>
      <c r="HG1771" s="54"/>
      <c r="HH1771" s="54"/>
      <c r="HI1771" s="54"/>
      <c r="HJ1771" s="54"/>
      <c r="HK1771" s="54"/>
      <c r="HL1771" s="54"/>
      <c r="HM1771" s="54"/>
      <c r="HN1771" s="54"/>
      <c r="HO1771" s="54"/>
      <c r="HP1771" s="54"/>
      <c r="HQ1771" s="54"/>
      <c r="HR1771" s="54"/>
      <c r="HS1771" s="54"/>
      <c r="HT1771" s="54"/>
      <c r="HU1771" s="54"/>
      <c r="HV1771" s="54"/>
      <c r="HW1771" s="54"/>
      <c r="HX1771" s="54"/>
      <c r="HY1771" s="54"/>
      <c r="HZ1771" s="54"/>
      <c r="IA1771" s="54"/>
      <c r="IB1771" s="54"/>
      <c r="IC1771" s="54"/>
      <c r="ID1771" s="54"/>
      <c r="IE1771" s="54"/>
      <c r="IF1771" s="54"/>
      <c r="IG1771" s="54"/>
      <c r="IH1771" s="54"/>
      <c r="II1771" s="54"/>
      <c r="IJ1771" s="54"/>
      <c r="IK1771" s="54"/>
      <c r="IL1771" s="54"/>
      <c r="IM1771" s="54"/>
      <c r="IN1771" s="54"/>
      <c r="IO1771" s="54"/>
      <c r="IP1771" s="54"/>
      <c r="IQ1771" s="54"/>
      <c r="IR1771" s="54"/>
      <c r="IS1771" s="54"/>
      <c r="IT1771" s="54"/>
      <c r="IU1771" s="54"/>
      <c r="IV1771" s="54"/>
      <c r="IW1771" s="54"/>
      <c r="IX1771" s="54"/>
      <c r="IY1771" s="54"/>
      <c r="IZ1771" s="54"/>
      <c r="JA1771" s="16"/>
      <c r="JB1771" s="16"/>
      <c r="JC1771" s="16"/>
      <c r="JD1771" s="16"/>
    </row>
    <row r="1772" spans="1:264" s="6" customFormat="1" x14ac:dyDescent="0.25">
      <c r="A1772" s="55">
        <v>1768</v>
      </c>
      <c r="B1772" s="56">
        <f>ESTUDIANTES!B1772</f>
        <v>0</v>
      </c>
      <c r="C1772" s="56">
        <f>ESTUDIANTES!C1772</f>
        <v>0</v>
      </c>
      <c r="D1772" s="97">
        <f>ESTUDIANTES!D1772</f>
        <v>0</v>
      </c>
      <c r="E1772" s="97"/>
      <c r="F1772" s="97"/>
      <c r="G1772" s="97"/>
      <c r="H1772" s="57">
        <f>ESTUDIANTES!H1772</f>
        <v>0</v>
      </c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54"/>
      <c r="AN1772" s="54"/>
      <c r="AO1772" s="54"/>
      <c r="AP1772" s="54"/>
      <c r="AQ1772" s="54"/>
      <c r="AR1772" s="54"/>
      <c r="AS1772" s="54"/>
      <c r="AT1772" s="54"/>
      <c r="AU1772" s="54"/>
      <c r="AV1772" s="54"/>
      <c r="AW1772" s="54"/>
      <c r="AX1772" s="54"/>
      <c r="AY1772" s="54"/>
      <c r="AZ1772" s="54"/>
      <c r="BA1772" s="54"/>
      <c r="BB1772" s="54"/>
      <c r="BC1772" s="54"/>
      <c r="BD1772" s="54"/>
      <c r="BE1772" s="54"/>
      <c r="BF1772" s="54"/>
      <c r="BG1772" s="54"/>
      <c r="BH1772" s="54"/>
      <c r="BI1772" s="54"/>
      <c r="BJ1772" s="54"/>
      <c r="BK1772" s="54"/>
      <c r="BL1772" s="54"/>
      <c r="BM1772" s="54"/>
      <c r="BN1772" s="54"/>
      <c r="BO1772" s="54"/>
      <c r="BP1772" s="54"/>
      <c r="BQ1772" s="54"/>
      <c r="BR1772" s="54"/>
      <c r="BS1772" s="54"/>
      <c r="BT1772" s="54"/>
      <c r="BU1772" s="54"/>
      <c r="BV1772" s="54"/>
      <c r="BW1772" s="54"/>
      <c r="BX1772" s="54"/>
      <c r="BY1772" s="54"/>
      <c r="BZ1772" s="54"/>
      <c r="CA1772" s="54"/>
      <c r="CB1772" s="54"/>
      <c r="CC1772" s="54"/>
      <c r="CD1772" s="54"/>
      <c r="CE1772" s="54"/>
      <c r="CF1772" s="54"/>
      <c r="CG1772" s="54"/>
      <c r="CH1772" s="54"/>
      <c r="CI1772" s="54"/>
      <c r="CJ1772" s="54"/>
      <c r="CK1772" s="54"/>
      <c r="CL1772" s="54"/>
      <c r="CM1772" s="54"/>
      <c r="CN1772" s="54"/>
      <c r="CO1772" s="54"/>
      <c r="CP1772" s="54"/>
      <c r="CQ1772" s="54"/>
      <c r="CR1772" s="54"/>
      <c r="CS1772" s="54"/>
      <c r="CT1772" s="54"/>
      <c r="CU1772" s="54"/>
      <c r="CV1772" s="54"/>
      <c r="CW1772" s="54"/>
      <c r="CX1772" s="54"/>
      <c r="CY1772" s="54"/>
      <c r="CZ1772" s="54"/>
      <c r="DA1772" s="54"/>
      <c r="DB1772" s="54"/>
      <c r="DC1772" s="54"/>
      <c r="DD1772" s="54"/>
      <c r="DE1772" s="54"/>
      <c r="DF1772" s="54"/>
      <c r="DG1772" s="54"/>
      <c r="DH1772" s="54"/>
      <c r="DI1772" s="54"/>
      <c r="DJ1772" s="54"/>
      <c r="DK1772" s="54"/>
      <c r="DL1772" s="54"/>
      <c r="DM1772" s="54"/>
      <c r="DN1772" s="54"/>
      <c r="DO1772" s="54"/>
      <c r="DP1772" s="54"/>
      <c r="DQ1772" s="54"/>
      <c r="DR1772" s="54"/>
      <c r="DS1772" s="54"/>
      <c r="DT1772" s="54"/>
      <c r="DU1772" s="54"/>
      <c r="DV1772" s="54"/>
      <c r="DW1772" s="54"/>
      <c r="DX1772" s="54"/>
      <c r="DY1772" s="54"/>
      <c r="DZ1772" s="54"/>
      <c r="EA1772" s="54"/>
      <c r="EB1772" s="54"/>
      <c r="EC1772" s="54"/>
      <c r="ED1772" s="54"/>
      <c r="EE1772" s="54"/>
      <c r="EF1772" s="54"/>
      <c r="EG1772" s="54"/>
      <c r="EH1772" s="54"/>
      <c r="EI1772" s="54"/>
      <c r="EJ1772" s="54"/>
      <c r="EK1772" s="54"/>
      <c r="EL1772" s="54"/>
      <c r="EM1772" s="54"/>
      <c r="EN1772" s="54"/>
      <c r="EO1772" s="54"/>
      <c r="EP1772" s="54"/>
      <c r="EQ1772" s="54"/>
      <c r="ER1772" s="54"/>
      <c r="ES1772" s="54"/>
      <c r="ET1772" s="54"/>
      <c r="EU1772" s="54"/>
      <c r="EV1772" s="54"/>
      <c r="EW1772" s="54"/>
      <c r="EX1772" s="54"/>
      <c r="EY1772" s="54"/>
      <c r="EZ1772" s="54"/>
      <c r="FA1772" s="54"/>
      <c r="FB1772" s="54"/>
      <c r="FC1772" s="54"/>
      <c r="FD1772" s="54"/>
      <c r="FE1772" s="54"/>
      <c r="FF1772" s="54"/>
      <c r="FG1772" s="54"/>
      <c r="FH1772" s="54"/>
      <c r="FI1772" s="54"/>
      <c r="FJ1772" s="54"/>
      <c r="FK1772" s="54"/>
      <c r="FL1772" s="54"/>
      <c r="FM1772" s="54"/>
      <c r="FN1772" s="54"/>
      <c r="FO1772" s="54"/>
      <c r="FP1772" s="54"/>
      <c r="FQ1772" s="54"/>
      <c r="FR1772" s="54"/>
      <c r="FS1772" s="54"/>
      <c r="FT1772" s="54"/>
      <c r="FU1772" s="54"/>
      <c r="FV1772" s="54"/>
      <c r="FW1772" s="54"/>
      <c r="FX1772" s="54"/>
      <c r="FY1772" s="54"/>
      <c r="FZ1772" s="54"/>
      <c r="GA1772" s="54"/>
      <c r="GB1772" s="54"/>
      <c r="GC1772" s="54"/>
      <c r="GD1772" s="54"/>
      <c r="GE1772" s="54"/>
      <c r="GF1772" s="54"/>
      <c r="GG1772" s="54"/>
      <c r="GH1772" s="54"/>
      <c r="GI1772" s="54"/>
      <c r="GJ1772" s="54"/>
      <c r="GK1772" s="54"/>
      <c r="GL1772" s="54"/>
      <c r="GM1772" s="54"/>
      <c r="GN1772" s="54"/>
      <c r="GO1772" s="54"/>
      <c r="GP1772" s="54"/>
      <c r="GQ1772" s="54"/>
      <c r="GR1772" s="54"/>
      <c r="GS1772" s="54"/>
      <c r="GT1772" s="54"/>
      <c r="GU1772" s="54"/>
      <c r="GV1772" s="54"/>
      <c r="GW1772" s="54"/>
      <c r="GX1772" s="54"/>
      <c r="GY1772" s="54"/>
      <c r="GZ1772" s="54"/>
      <c r="HA1772" s="54"/>
      <c r="HB1772" s="54"/>
      <c r="HC1772" s="54"/>
      <c r="HD1772" s="54"/>
      <c r="HE1772" s="54"/>
      <c r="HF1772" s="54"/>
      <c r="HG1772" s="54"/>
      <c r="HH1772" s="54"/>
      <c r="HI1772" s="54"/>
      <c r="HJ1772" s="54"/>
      <c r="HK1772" s="54"/>
      <c r="HL1772" s="54"/>
      <c r="HM1772" s="54"/>
      <c r="HN1772" s="54"/>
      <c r="HO1772" s="54"/>
      <c r="HP1772" s="54"/>
      <c r="HQ1772" s="54"/>
      <c r="HR1772" s="54"/>
      <c r="HS1772" s="54"/>
      <c r="HT1772" s="54"/>
      <c r="HU1772" s="54"/>
      <c r="HV1772" s="54"/>
      <c r="HW1772" s="54"/>
      <c r="HX1772" s="54"/>
      <c r="HY1772" s="54"/>
      <c r="HZ1772" s="54"/>
      <c r="IA1772" s="54"/>
      <c r="IB1772" s="54"/>
      <c r="IC1772" s="54"/>
      <c r="ID1772" s="54"/>
      <c r="IE1772" s="54"/>
      <c r="IF1772" s="54"/>
      <c r="IG1772" s="54"/>
      <c r="IH1772" s="54"/>
      <c r="II1772" s="54"/>
      <c r="IJ1772" s="54"/>
      <c r="IK1772" s="54"/>
      <c r="IL1772" s="54"/>
      <c r="IM1772" s="54"/>
      <c r="IN1772" s="54"/>
      <c r="IO1772" s="54"/>
      <c r="IP1772" s="54"/>
      <c r="IQ1772" s="54"/>
      <c r="IR1772" s="54"/>
      <c r="IS1772" s="54"/>
      <c r="IT1772" s="54"/>
      <c r="IU1772" s="54"/>
      <c r="IV1772" s="54"/>
      <c r="IW1772" s="54"/>
      <c r="IX1772" s="54"/>
      <c r="IY1772" s="54"/>
      <c r="IZ1772" s="54"/>
      <c r="JA1772" s="16"/>
      <c r="JB1772" s="16"/>
      <c r="JC1772" s="16"/>
      <c r="JD1772" s="16"/>
    </row>
    <row r="1773" spans="1:264" s="6" customFormat="1" x14ac:dyDescent="0.25">
      <c r="A1773" s="55">
        <v>1769</v>
      </c>
      <c r="B1773" s="56">
        <f>ESTUDIANTES!B1773</f>
        <v>0</v>
      </c>
      <c r="C1773" s="56">
        <f>ESTUDIANTES!C1773</f>
        <v>0</v>
      </c>
      <c r="D1773" s="97">
        <f>ESTUDIANTES!D1773</f>
        <v>0</v>
      </c>
      <c r="E1773" s="97"/>
      <c r="F1773" s="97"/>
      <c r="G1773" s="97"/>
      <c r="H1773" s="57">
        <f>ESTUDIANTES!H1773</f>
        <v>0</v>
      </c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  <c r="S1773" s="54"/>
      <c r="T1773" s="54"/>
      <c r="U1773" s="54"/>
      <c r="V1773" s="54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  <c r="AL1773" s="54"/>
      <c r="AM1773" s="54"/>
      <c r="AN1773" s="54"/>
      <c r="AO1773" s="54"/>
      <c r="AP1773" s="54"/>
      <c r="AQ1773" s="54"/>
      <c r="AR1773" s="54"/>
      <c r="AS1773" s="54"/>
      <c r="AT1773" s="54"/>
      <c r="AU1773" s="54"/>
      <c r="AV1773" s="54"/>
      <c r="AW1773" s="54"/>
      <c r="AX1773" s="54"/>
      <c r="AY1773" s="54"/>
      <c r="AZ1773" s="54"/>
      <c r="BA1773" s="54"/>
      <c r="BB1773" s="54"/>
      <c r="BC1773" s="54"/>
      <c r="BD1773" s="54"/>
      <c r="BE1773" s="54"/>
      <c r="BF1773" s="54"/>
      <c r="BG1773" s="54"/>
      <c r="BH1773" s="54"/>
      <c r="BI1773" s="54"/>
      <c r="BJ1773" s="54"/>
      <c r="BK1773" s="54"/>
      <c r="BL1773" s="54"/>
      <c r="BM1773" s="54"/>
      <c r="BN1773" s="54"/>
      <c r="BO1773" s="54"/>
      <c r="BP1773" s="54"/>
      <c r="BQ1773" s="54"/>
      <c r="BR1773" s="54"/>
      <c r="BS1773" s="54"/>
      <c r="BT1773" s="54"/>
      <c r="BU1773" s="54"/>
      <c r="BV1773" s="54"/>
      <c r="BW1773" s="54"/>
      <c r="BX1773" s="54"/>
      <c r="BY1773" s="54"/>
      <c r="BZ1773" s="54"/>
      <c r="CA1773" s="54"/>
      <c r="CB1773" s="54"/>
      <c r="CC1773" s="54"/>
      <c r="CD1773" s="54"/>
      <c r="CE1773" s="54"/>
      <c r="CF1773" s="54"/>
      <c r="CG1773" s="54"/>
      <c r="CH1773" s="54"/>
      <c r="CI1773" s="54"/>
      <c r="CJ1773" s="54"/>
      <c r="CK1773" s="54"/>
      <c r="CL1773" s="54"/>
      <c r="CM1773" s="54"/>
      <c r="CN1773" s="54"/>
      <c r="CO1773" s="54"/>
      <c r="CP1773" s="54"/>
      <c r="CQ1773" s="54"/>
      <c r="CR1773" s="54"/>
      <c r="CS1773" s="54"/>
      <c r="CT1773" s="54"/>
      <c r="CU1773" s="54"/>
      <c r="CV1773" s="54"/>
      <c r="CW1773" s="54"/>
      <c r="CX1773" s="54"/>
      <c r="CY1773" s="54"/>
      <c r="CZ1773" s="54"/>
      <c r="DA1773" s="54"/>
      <c r="DB1773" s="54"/>
      <c r="DC1773" s="54"/>
      <c r="DD1773" s="54"/>
      <c r="DE1773" s="54"/>
      <c r="DF1773" s="54"/>
      <c r="DG1773" s="54"/>
      <c r="DH1773" s="54"/>
      <c r="DI1773" s="54"/>
      <c r="DJ1773" s="54"/>
      <c r="DK1773" s="54"/>
      <c r="DL1773" s="54"/>
      <c r="DM1773" s="54"/>
      <c r="DN1773" s="54"/>
      <c r="DO1773" s="54"/>
      <c r="DP1773" s="54"/>
      <c r="DQ1773" s="54"/>
      <c r="DR1773" s="54"/>
      <c r="DS1773" s="54"/>
      <c r="DT1773" s="54"/>
      <c r="DU1773" s="54"/>
      <c r="DV1773" s="54"/>
      <c r="DW1773" s="54"/>
      <c r="DX1773" s="54"/>
      <c r="DY1773" s="54"/>
      <c r="DZ1773" s="54"/>
      <c r="EA1773" s="54"/>
      <c r="EB1773" s="54"/>
      <c r="EC1773" s="54"/>
      <c r="ED1773" s="54"/>
      <c r="EE1773" s="54"/>
      <c r="EF1773" s="54"/>
      <c r="EG1773" s="54"/>
      <c r="EH1773" s="54"/>
      <c r="EI1773" s="54"/>
      <c r="EJ1773" s="54"/>
      <c r="EK1773" s="54"/>
      <c r="EL1773" s="54"/>
      <c r="EM1773" s="54"/>
      <c r="EN1773" s="54"/>
      <c r="EO1773" s="54"/>
      <c r="EP1773" s="54"/>
      <c r="EQ1773" s="54"/>
      <c r="ER1773" s="54"/>
      <c r="ES1773" s="54"/>
      <c r="ET1773" s="54"/>
      <c r="EU1773" s="54"/>
      <c r="EV1773" s="54"/>
      <c r="EW1773" s="54"/>
      <c r="EX1773" s="54"/>
      <c r="EY1773" s="54"/>
      <c r="EZ1773" s="54"/>
      <c r="FA1773" s="54"/>
      <c r="FB1773" s="54"/>
      <c r="FC1773" s="54"/>
      <c r="FD1773" s="54"/>
      <c r="FE1773" s="54"/>
      <c r="FF1773" s="54"/>
      <c r="FG1773" s="54"/>
      <c r="FH1773" s="54"/>
      <c r="FI1773" s="54"/>
      <c r="FJ1773" s="54"/>
      <c r="FK1773" s="54"/>
      <c r="FL1773" s="54"/>
      <c r="FM1773" s="54"/>
      <c r="FN1773" s="54"/>
      <c r="FO1773" s="54"/>
      <c r="FP1773" s="54"/>
      <c r="FQ1773" s="54"/>
      <c r="FR1773" s="54"/>
      <c r="FS1773" s="54"/>
      <c r="FT1773" s="54"/>
      <c r="FU1773" s="54"/>
      <c r="FV1773" s="54"/>
      <c r="FW1773" s="54"/>
      <c r="FX1773" s="54"/>
      <c r="FY1773" s="54"/>
      <c r="FZ1773" s="54"/>
      <c r="GA1773" s="54"/>
      <c r="GB1773" s="54"/>
      <c r="GC1773" s="54"/>
      <c r="GD1773" s="54"/>
      <c r="GE1773" s="54"/>
      <c r="GF1773" s="54"/>
      <c r="GG1773" s="54"/>
      <c r="GH1773" s="54"/>
      <c r="GI1773" s="54"/>
      <c r="GJ1773" s="54"/>
      <c r="GK1773" s="54"/>
      <c r="GL1773" s="54"/>
      <c r="GM1773" s="54"/>
      <c r="GN1773" s="54"/>
      <c r="GO1773" s="54"/>
      <c r="GP1773" s="54"/>
      <c r="GQ1773" s="54"/>
      <c r="GR1773" s="54"/>
      <c r="GS1773" s="54"/>
      <c r="GT1773" s="54"/>
      <c r="GU1773" s="54"/>
      <c r="GV1773" s="54"/>
      <c r="GW1773" s="54"/>
      <c r="GX1773" s="54"/>
      <c r="GY1773" s="54"/>
      <c r="GZ1773" s="54"/>
      <c r="HA1773" s="54"/>
      <c r="HB1773" s="54"/>
      <c r="HC1773" s="54"/>
      <c r="HD1773" s="54"/>
      <c r="HE1773" s="54"/>
      <c r="HF1773" s="54"/>
      <c r="HG1773" s="54"/>
      <c r="HH1773" s="54"/>
      <c r="HI1773" s="54"/>
      <c r="HJ1773" s="54"/>
      <c r="HK1773" s="54"/>
      <c r="HL1773" s="54"/>
      <c r="HM1773" s="54"/>
      <c r="HN1773" s="54"/>
      <c r="HO1773" s="54"/>
      <c r="HP1773" s="54"/>
      <c r="HQ1773" s="54"/>
      <c r="HR1773" s="54"/>
      <c r="HS1773" s="54"/>
      <c r="HT1773" s="54"/>
      <c r="HU1773" s="54"/>
      <c r="HV1773" s="54"/>
      <c r="HW1773" s="54"/>
      <c r="HX1773" s="54"/>
      <c r="HY1773" s="54"/>
      <c r="HZ1773" s="54"/>
      <c r="IA1773" s="54"/>
      <c r="IB1773" s="54"/>
      <c r="IC1773" s="54"/>
      <c r="ID1773" s="54"/>
      <c r="IE1773" s="54"/>
      <c r="IF1773" s="54"/>
      <c r="IG1773" s="54"/>
      <c r="IH1773" s="54"/>
      <c r="II1773" s="54"/>
      <c r="IJ1773" s="54"/>
      <c r="IK1773" s="54"/>
      <c r="IL1773" s="54"/>
      <c r="IM1773" s="54"/>
      <c r="IN1773" s="54"/>
      <c r="IO1773" s="54"/>
      <c r="IP1773" s="54"/>
      <c r="IQ1773" s="54"/>
      <c r="IR1773" s="54"/>
      <c r="IS1773" s="54"/>
      <c r="IT1773" s="54"/>
      <c r="IU1773" s="54"/>
      <c r="IV1773" s="54"/>
      <c r="IW1773" s="54"/>
      <c r="IX1773" s="54"/>
      <c r="IY1773" s="54"/>
      <c r="IZ1773" s="54"/>
      <c r="JA1773" s="16"/>
      <c r="JB1773" s="16"/>
      <c r="JC1773" s="16"/>
      <c r="JD1773" s="16"/>
    </row>
    <row r="1774" spans="1:264" s="6" customFormat="1" x14ac:dyDescent="0.25">
      <c r="A1774" s="55">
        <v>1770</v>
      </c>
      <c r="B1774" s="56">
        <f>ESTUDIANTES!B1774</f>
        <v>0</v>
      </c>
      <c r="C1774" s="56">
        <f>ESTUDIANTES!C1774</f>
        <v>0</v>
      </c>
      <c r="D1774" s="97">
        <f>ESTUDIANTES!D1774</f>
        <v>0</v>
      </c>
      <c r="E1774" s="97"/>
      <c r="F1774" s="97"/>
      <c r="G1774" s="97"/>
      <c r="H1774" s="57">
        <f>ESTUDIANTES!H1774</f>
        <v>0</v>
      </c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  <c r="T1774" s="54"/>
      <c r="U1774" s="54"/>
      <c r="V1774" s="54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  <c r="AL1774" s="54"/>
      <c r="AM1774" s="54"/>
      <c r="AN1774" s="54"/>
      <c r="AO1774" s="54"/>
      <c r="AP1774" s="54"/>
      <c r="AQ1774" s="54"/>
      <c r="AR1774" s="54"/>
      <c r="AS1774" s="54"/>
      <c r="AT1774" s="54"/>
      <c r="AU1774" s="54"/>
      <c r="AV1774" s="54"/>
      <c r="AW1774" s="54"/>
      <c r="AX1774" s="54"/>
      <c r="AY1774" s="54"/>
      <c r="AZ1774" s="54"/>
      <c r="BA1774" s="54"/>
      <c r="BB1774" s="54"/>
      <c r="BC1774" s="54"/>
      <c r="BD1774" s="54"/>
      <c r="BE1774" s="54"/>
      <c r="BF1774" s="54"/>
      <c r="BG1774" s="54"/>
      <c r="BH1774" s="54"/>
      <c r="BI1774" s="54"/>
      <c r="BJ1774" s="54"/>
      <c r="BK1774" s="54"/>
      <c r="BL1774" s="54"/>
      <c r="BM1774" s="54"/>
      <c r="BN1774" s="54"/>
      <c r="BO1774" s="54"/>
      <c r="BP1774" s="54"/>
      <c r="BQ1774" s="54"/>
      <c r="BR1774" s="54"/>
      <c r="BS1774" s="54"/>
      <c r="BT1774" s="54"/>
      <c r="BU1774" s="54"/>
      <c r="BV1774" s="54"/>
      <c r="BW1774" s="54"/>
      <c r="BX1774" s="54"/>
      <c r="BY1774" s="54"/>
      <c r="BZ1774" s="54"/>
      <c r="CA1774" s="54"/>
      <c r="CB1774" s="54"/>
      <c r="CC1774" s="54"/>
      <c r="CD1774" s="54"/>
      <c r="CE1774" s="54"/>
      <c r="CF1774" s="54"/>
      <c r="CG1774" s="54"/>
      <c r="CH1774" s="54"/>
      <c r="CI1774" s="54"/>
      <c r="CJ1774" s="54"/>
      <c r="CK1774" s="54"/>
      <c r="CL1774" s="54"/>
      <c r="CM1774" s="54"/>
      <c r="CN1774" s="54"/>
      <c r="CO1774" s="54"/>
      <c r="CP1774" s="54"/>
      <c r="CQ1774" s="54"/>
      <c r="CR1774" s="54"/>
      <c r="CS1774" s="54"/>
      <c r="CT1774" s="54"/>
      <c r="CU1774" s="54"/>
      <c r="CV1774" s="54"/>
      <c r="CW1774" s="54"/>
      <c r="CX1774" s="54"/>
      <c r="CY1774" s="54"/>
      <c r="CZ1774" s="54"/>
      <c r="DA1774" s="54"/>
      <c r="DB1774" s="54"/>
      <c r="DC1774" s="54"/>
      <c r="DD1774" s="54"/>
      <c r="DE1774" s="54"/>
      <c r="DF1774" s="54"/>
      <c r="DG1774" s="54"/>
      <c r="DH1774" s="54"/>
      <c r="DI1774" s="54"/>
      <c r="DJ1774" s="54"/>
      <c r="DK1774" s="54"/>
      <c r="DL1774" s="54"/>
      <c r="DM1774" s="54"/>
      <c r="DN1774" s="54"/>
      <c r="DO1774" s="54"/>
      <c r="DP1774" s="54"/>
      <c r="DQ1774" s="54"/>
      <c r="DR1774" s="54"/>
      <c r="DS1774" s="54"/>
      <c r="DT1774" s="54"/>
      <c r="DU1774" s="54"/>
      <c r="DV1774" s="54"/>
      <c r="DW1774" s="54"/>
      <c r="DX1774" s="54"/>
      <c r="DY1774" s="54"/>
      <c r="DZ1774" s="54"/>
      <c r="EA1774" s="54"/>
      <c r="EB1774" s="54"/>
      <c r="EC1774" s="54"/>
      <c r="ED1774" s="54"/>
      <c r="EE1774" s="54"/>
      <c r="EF1774" s="54"/>
      <c r="EG1774" s="54"/>
      <c r="EH1774" s="54"/>
      <c r="EI1774" s="54"/>
      <c r="EJ1774" s="54"/>
      <c r="EK1774" s="54"/>
      <c r="EL1774" s="54"/>
      <c r="EM1774" s="54"/>
      <c r="EN1774" s="54"/>
      <c r="EO1774" s="54"/>
      <c r="EP1774" s="54"/>
      <c r="EQ1774" s="54"/>
      <c r="ER1774" s="54"/>
      <c r="ES1774" s="54"/>
      <c r="ET1774" s="54"/>
      <c r="EU1774" s="54"/>
      <c r="EV1774" s="54"/>
      <c r="EW1774" s="54"/>
      <c r="EX1774" s="54"/>
      <c r="EY1774" s="54"/>
      <c r="EZ1774" s="54"/>
      <c r="FA1774" s="54"/>
      <c r="FB1774" s="54"/>
      <c r="FC1774" s="54"/>
      <c r="FD1774" s="54"/>
      <c r="FE1774" s="54"/>
      <c r="FF1774" s="54"/>
      <c r="FG1774" s="54"/>
      <c r="FH1774" s="54"/>
      <c r="FI1774" s="54"/>
      <c r="FJ1774" s="54"/>
      <c r="FK1774" s="54"/>
      <c r="FL1774" s="54"/>
      <c r="FM1774" s="54"/>
      <c r="FN1774" s="54"/>
      <c r="FO1774" s="54"/>
      <c r="FP1774" s="54"/>
      <c r="FQ1774" s="54"/>
      <c r="FR1774" s="54"/>
      <c r="FS1774" s="54"/>
      <c r="FT1774" s="54"/>
      <c r="FU1774" s="54"/>
      <c r="FV1774" s="54"/>
      <c r="FW1774" s="54"/>
      <c r="FX1774" s="54"/>
      <c r="FY1774" s="54"/>
      <c r="FZ1774" s="54"/>
      <c r="GA1774" s="54"/>
      <c r="GB1774" s="54"/>
      <c r="GC1774" s="54"/>
      <c r="GD1774" s="54"/>
      <c r="GE1774" s="54"/>
      <c r="GF1774" s="54"/>
      <c r="GG1774" s="54"/>
      <c r="GH1774" s="54"/>
      <c r="GI1774" s="54"/>
      <c r="GJ1774" s="54"/>
      <c r="GK1774" s="54"/>
      <c r="GL1774" s="54"/>
      <c r="GM1774" s="54"/>
      <c r="GN1774" s="54"/>
      <c r="GO1774" s="54"/>
      <c r="GP1774" s="54"/>
      <c r="GQ1774" s="54"/>
      <c r="GR1774" s="54"/>
      <c r="GS1774" s="54"/>
      <c r="GT1774" s="54"/>
      <c r="GU1774" s="54"/>
      <c r="GV1774" s="54"/>
      <c r="GW1774" s="54"/>
      <c r="GX1774" s="54"/>
      <c r="GY1774" s="54"/>
      <c r="GZ1774" s="54"/>
      <c r="HA1774" s="54"/>
      <c r="HB1774" s="54"/>
      <c r="HC1774" s="54"/>
      <c r="HD1774" s="54"/>
      <c r="HE1774" s="54"/>
      <c r="HF1774" s="54"/>
      <c r="HG1774" s="54"/>
      <c r="HH1774" s="54"/>
      <c r="HI1774" s="54"/>
      <c r="HJ1774" s="54"/>
      <c r="HK1774" s="54"/>
      <c r="HL1774" s="54"/>
      <c r="HM1774" s="54"/>
      <c r="HN1774" s="54"/>
      <c r="HO1774" s="54"/>
      <c r="HP1774" s="54"/>
      <c r="HQ1774" s="54"/>
      <c r="HR1774" s="54"/>
      <c r="HS1774" s="54"/>
      <c r="HT1774" s="54"/>
      <c r="HU1774" s="54"/>
      <c r="HV1774" s="54"/>
      <c r="HW1774" s="54"/>
      <c r="HX1774" s="54"/>
      <c r="HY1774" s="54"/>
      <c r="HZ1774" s="54"/>
      <c r="IA1774" s="54"/>
      <c r="IB1774" s="54"/>
      <c r="IC1774" s="54"/>
      <c r="ID1774" s="54"/>
      <c r="IE1774" s="54"/>
      <c r="IF1774" s="54"/>
      <c r="IG1774" s="54"/>
      <c r="IH1774" s="54"/>
      <c r="II1774" s="54"/>
      <c r="IJ1774" s="54"/>
      <c r="IK1774" s="54"/>
      <c r="IL1774" s="54"/>
      <c r="IM1774" s="54"/>
      <c r="IN1774" s="54"/>
      <c r="IO1774" s="54"/>
      <c r="IP1774" s="54"/>
      <c r="IQ1774" s="54"/>
      <c r="IR1774" s="54"/>
      <c r="IS1774" s="54"/>
      <c r="IT1774" s="54"/>
      <c r="IU1774" s="54"/>
      <c r="IV1774" s="54"/>
      <c r="IW1774" s="54"/>
      <c r="IX1774" s="54"/>
      <c r="IY1774" s="54"/>
      <c r="IZ1774" s="54"/>
      <c r="JA1774" s="16"/>
      <c r="JB1774" s="16"/>
      <c r="JC1774" s="16"/>
      <c r="JD1774" s="16"/>
    </row>
    <row r="1775" spans="1:264" s="6" customFormat="1" x14ac:dyDescent="0.25">
      <c r="A1775" s="55">
        <v>1771</v>
      </c>
      <c r="B1775" s="56">
        <f>ESTUDIANTES!B1775</f>
        <v>0</v>
      </c>
      <c r="C1775" s="56">
        <f>ESTUDIANTES!C1775</f>
        <v>0</v>
      </c>
      <c r="D1775" s="97">
        <f>ESTUDIANTES!D1775</f>
        <v>0</v>
      </c>
      <c r="E1775" s="97"/>
      <c r="F1775" s="97"/>
      <c r="G1775" s="97"/>
      <c r="H1775" s="57">
        <f>ESTUDIANTES!H1775</f>
        <v>0</v>
      </c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  <c r="T1775" s="54"/>
      <c r="U1775" s="54"/>
      <c r="V1775" s="54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  <c r="AL1775" s="54"/>
      <c r="AM1775" s="54"/>
      <c r="AN1775" s="54"/>
      <c r="AO1775" s="54"/>
      <c r="AP1775" s="54"/>
      <c r="AQ1775" s="54"/>
      <c r="AR1775" s="54"/>
      <c r="AS1775" s="54"/>
      <c r="AT1775" s="54"/>
      <c r="AU1775" s="54"/>
      <c r="AV1775" s="54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  <c r="BK1775" s="54"/>
      <c r="BL1775" s="54"/>
      <c r="BM1775" s="54"/>
      <c r="BN1775" s="54"/>
      <c r="BO1775" s="54"/>
      <c r="BP1775" s="54"/>
      <c r="BQ1775" s="54"/>
      <c r="BR1775" s="54"/>
      <c r="BS1775" s="54"/>
      <c r="BT1775" s="54"/>
      <c r="BU1775" s="54"/>
      <c r="BV1775" s="54"/>
      <c r="BW1775" s="54"/>
      <c r="BX1775" s="54"/>
      <c r="BY1775" s="54"/>
      <c r="BZ1775" s="54"/>
      <c r="CA1775" s="54"/>
      <c r="CB1775" s="54"/>
      <c r="CC1775" s="54"/>
      <c r="CD1775" s="54"/>
      <c r="CE1775" s="54"/>
      <c r="CF1775" s="54"/>
      <c r="CG1775" s="54"/>
      <c r="CH1775" s="54"/>
      <c r="CI1775" s="54"/>
      <c r="CJ1775" s="54"/>
      <c r="CK1775" s="54"/>
      <c r="CL1775" s="54"/>
      <c r="CM1775" s="54"/>
      <c r="CN1775" s="54"/>
      <c r="CO1775" s="54"/>
      <c r="CP1775" s="54"/>
      <c r="CQ1775" s="54"/>
      <c r="CR1775" s="54"/>
      <c r="CS1775" s="54"/>
      <c r="CT1775" s="54"/>
      <c r="CU1775" s="54"/>
      <c r="CV1775" s="54"/>
      <c r="CW1775" s="54"/>
      <c r="CX1775" s="54"/>
      <c r="CY1775" s="54"/>
      <c r="CZ1775" s="54"/>
      <c r="DA1775" s="54"/>
      <c r="DB1775" s="54"/>
      <c r="DC1775" s="54"/>
      <c r="DD1775" s="54"/>
      <c r="DE1775" s="54"/>
      <c r="DF1775" s="54"/>
      <c r="DG1775" s="54"/>
      <c r="DH1775" s="54"/>
      <c r="DI1775" s="54"/>
      <c r="DJ1775" s="54"/>
      <c r="DK1775" s="54"/>
      <c r="DL1775" s="54"/>
      <c r="DM1775" s="54"/>
      <c r="DN1775" s="54"/>
      <c r="DO1775" s="54"/>
      <c r="DP1775" s="54"/>
      <c r="DQ1775" s="54"/>
      <c r="DR1775" s="54"/>
      <c r="DS1775" s="54"/>
      <c r="DT1775" s="54"/>
      <c r="DU1775" s="54"/>
      <c r="DV1775" s="54"/>
      <c r="DW1775" s="54"/>
      <c r="DX1775" s="54"/>
      <c r="DY1775" s="54"/>
      <c r="DZ1775" s="54"/>
      <c r="EA1775" s="54"/>
      <c r="EB1775" s="54"/>
      <c r="EC1775" s="54"/>
      <c r="ED1775" s="54"/>
      <c r="EE1775" s="54"/>
      <c r="EF1775" s="54"/>
      <c r="EG1775" s="54"/>
      <c r="EH1775" s="54"/>
      <c r="EI1775" s="54"/>
      <c r="EJ1775" s="54"/>
      <c r="EK1775" s="54"/>
      <c r="EL1775" s="54"/>
      <c r="EM1775" s="54"/>
      <c r="EN1775" s="54"/>
      <c r="EO1775" s="54"/>
      <c r="EP1775" s="54"/>
      <c r="EQ1775" s="54"/>
      <c r="ER1775" s="54"/>
      <c r="ES1775" s="54"/>
      <c r="ET1775" s="54"/>
      <c r="EU1775" s="54"/>
      <c r="EV1775" s="54"/>
      <c r="EW1775" s="54"/>
      <c r="EX1775" s="54"/>
      <c r="EY1775" s="54"/>
      <c r="EZ1775" s="54"/>
      <c r="FA1775" s="54"/>
      <c r="FB1775" s="54"/>
      <c r="FC1775" s="54"/>
      <c r="FD1775" s="54"/>
      <c r="FE1775" s="54"/>
      <c r="FF1775" s="54"/>
      <c r="FG1775" s="54"/>
      <c r="FH1775" s="54"/>
      <c r="FI1775" s="54"/>
      <c r="FJ1775" s="54"/>
      <c r="FK1775" s="54"/>
      <c r="FL1775" s="54"/>
      <c r="FM1775" s="54"/>
      <c r="FN1775" s="54"/>
      <c r="FO1775" s="54"/>
      <c r="FP1775" s="54"/>
      <c r="FQ1775" s="54"/>
      <c r="FR1775" s="54"/>
      <c r="FS1775" s="54"/>
      <c r="FT1775" s="54"/>
      <c r="FU1775" s="54"/>
      <c r="FV1775" s="54"/>
      <c r="FW1775" s="54"/>
      <c r="FX1775" s="54"/>
      <c r="FY1775" s="54"/>
      <c r="FZ1775" s="54"/>
      <c r="GA1775" s="54"/>
      <c r="GB1775" s="54"/>
      <c r="GC1775" s="54"/>
      <c r="GD1775" s="54"/>
      <c r="GE1775" s="54"/>
      <c r="GF1775" s="54"/>
      <c r="GG1775" s="54"/>
      <c r="GH1775" s="54"/>
      <c r="GI1775" s="54"/>
      <c r="GJ1775" s="54"/>
      <c r="GK1775" s="54"/>
      <c r="GL1775" s="54"/>
      <c r="GM1775" s="54"/>
      <c r="GN1775" s="54"/>
      <c r="GO1775" s="54"/>
      <c r="GP1775" s="54"/>
      <c r="GQ1775" s="54"/>
      <c r="GR1775" s="54"/>
      <c r="GS1775" s="54"/>
      <c r="GT1775" s="54"/>
      <c r="GU1775" s="54"/>
      <c r="GV1775" s="54"/>
      <c r="GW1775" s="54"/>
      <c r="GX1775" s="54"/>
      <c r="GY1775" s="54"/>
      <c r="GZ1775" s="54"/>
      <c r="HA1775" s="54"/>
      <c r="HB1775" s="54"/>
      <c r="HC1775" s="54"/>
      <c r="HD1775" s="54"/>
      <c r="HE1775" s="54"/>
      <c r="HF1775" s="54"/>
      <c r="HG1775" s="54"/>
      <c r="HH1775" s="54"/>
      <c r="HI1775" s="54"/>
      <c r="HJ1775" s="54"/>
      <c r="HK1775" s="54"/>
      <c r="HL1775" s="54"/>
      <c r="HM1775" s="54"/>
      <c r="HN1775" s="54"/>
      <c r="HO1775" s="54"/>
      <c r="HP1775" s="54"/>
      <c r="HQ1775" s="54"/>
      <c r="HR1775" s="54"/>
      <c r="HS1775" s="54"/>
      <c r="HT1775" s="54"/>
      <c r="HU1775" s="54"/>
      <c r="HV1775" s="54"/>
      <c r="HW1775" s="54"/>
      <c r="HX1775" s="54"/>
      <c r="HY1775" s="54"/>
      <c r="HZ1775" s="54"/>
      <c r="IA1775" s="54"/>
      <c r="IB1775" s="54"/>
      <c r="IC1775" s="54"/>
      <c r="ID1775" s="54"/>
      <c r="IE1775" s="54"/>
      <c r="IF1775" s="54"/>
      <c r="IG1775" s="54"/>
      <c r="IH1775" s="54"/>
      <c r="II1775" s="54"/>
      <c r="IJ1775" s="54"/>
      <c r="IK1775" s="54"/>
      <c r="IL1775" s="54"/>
      <c r="IM1775" s="54"/>
      <c r="IN1775" s="54"/>
      <c r="IO1775" s="54"/>
      <c r="IP1775" s="54"/>
      <c r="IQ1775" s="54"/>
      <c r="IR1775" s="54"/>
      <c r="IS1775" s="54"/>
      <c r="IT1775" s="54"/>
      <c r="IU1775" s="54"/>
      <c r="IV1775" s="54"/>
      <c r="IW1775" s="54"/>
      <c r="IX1775" s="54"/>
      <c r="IY1775" s="54"/>
      <c r="IZ1775" s="54"/>
      <c r="JA1775" s="16"/>
      <c r="JB1775" s="16"/>
      <c r="JC1775" s="16"/>
      <c r="JD1775" s="16"/>
    </row>
    <row r="1776" spans="1:264" s="6" customFormat="1" x14ac:dyDescent="0.25">
      <c r="A1776" s="55">
        <v>1772</v>
      </c>
      <c r="B1776" s="56">
        <f>ESTUDIANTES!B1776</f>
        <v>0</v>
      </c>
      <c r="C1776" s="56">
        <f>ESTUDIANTES!C1776</f>
        <v>0</v>
      </c>
      <c r="D1776" s="97">
        <f>ESTUDIANTES!D1776</f>
        <v>0</v>
      </c>
      <c r="E1776" s="97"/>
      <c r="F1776" s="97"/>
      <c r="G1776" s="97"/>
      <c r="H1776" s="57">
        <f>ESTUDIANTES!H1776</f>
        <v>0</v>
      </c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  <c r="AL1776" s="54"/>
      <c r="AM1776" s="54"/>
      <c r="AN1776" s="54"/>
      <c r="AO1776" s="54"/>
      <c r="AP1776" s="54"/>
      <c r="AQ1776" s="54"/>
      <c r="AR1776" s="54"/>
      <c r="AS1776" s="54"/>
      <c r="AT1776" s="54"/>
      <c r="AU1776" s="54"/>
      <c r="AV1776" s="54"/>
      <c r="AW1776" s="54"/>
      <c r="AX1776" s="54"/>
      <c r="AY1776" s="54"/>
      <c r="AZ1776" s="54"/>
      <c r="BA1776" s="54"/>
      <c r="BB1776" s="54"/>
      <c r="BC1776" s="54"/>
      <c r="BD1776" s="54"/>
      <c r="BE1776" s="54"/>
      <c r="BF1776" s="54"/>
      <c r="BG1776" s="54"/>
      <c r="BH1776" s="54"/>
      <c r="BI1776" s="54"/>
      <c r="BJ1776" s="54"/>
      <c r="BK1776" s="54"/>
      <c r="BL1776" s="54"/>
      <c r="BM1776" s="54"/>
      <c r="BN1776" s="54"/>
      <c r="BO1776" s="54"/>
      <c r="BP1776" s="54"/>
      <c r="BQ1776" s="54"/>
      <c r="BR1776" s="54"/>
      <c r="BS1776" s="54"/>
      <c r="BT1776" s="54"/>
      <c r="BU1776" s="54"/>
      <c r="BV1776" s="54"/>
      <c r="BW1776" s="54"/>
      <c r="BX1776" s="54"/>
      <c r="BY1776" s="54"/>
      <c r="BZ1776" s="54"/>
      <c r="CA1776" s="54"/>
      <c r="CB1776" s="54"/>
      <c r="CC1776" s="54"/>
      <c r="CD1776" s="54"/>
      <c r="CE1776" s="54"/>
      <c r="CF1776" s="54"/>
      <c r="CG1776" s="54"/>
      <c r="CH1776" s="54"/>
      <c r="CI1776" s="54"/>
      <c r="CJ1776" s="54"/>
      <c r="CK1776" s="54"/>
      <c r="CL1776" s="54"/>
      <c r="CM1776" s="54"/>
      <c r="CN1776" s="54"/>
      <c r="CO1776" s="54"/>
      <c r="CP1776" s="54"/>
      <c r="CQ1776" s="54"/>
      <c r="CR1776" s="54"/>
      <c r="CS1776" s="54"/>
      <c r="CT1776" s="54"/>
      <c r="CU1776" s="54"/>
      <c r="CV1776" s="54"/>
      <c r="CW1776" s="54"/>
      <c r="CX1776" s="54"/>
      <c r="CY1776" s="54"/>
      <c r="CZ1776" s="54"/>
      <c r="DA1776" s="54"/>
      <c r="DB1776" s="54"/>
      <c r="DC1776" s="54"/>
      <c r="DD1776" s="54"/>
      <c r="DE1776" s="54"/>
      <c r="DF1776" s="54"/>
      <c r="DG1776" s="54"/>
      <c r="DH1776" s="54"/>
      <c r="DI1776" s="54"/>
      <c r="DJ1776" s="54"/>
      <c r="DK1776" s="54"/>
      <c r="DL1776" s="54"/>
      <c r="DM1776" s="54"/>
      <c r="DN1776" s="54"/>
      <c r="DO1776" s="54"/>
      <c r="DP1776" s="54"/>
      <c r="DQ1776" s="54"/>
      <c r="DR1776" s="54"/>
      <c r="DS1776" s="54"/>
      <c r="DT1776" s="54"/>
      <c r="DU1776" s="54"/>
      <c r="DV1776" s="54"/>
      <c r="DW1776" s="54"/>
      <c r="DX1776" s="54"/>
      <c r="DY1776" s="54"/>
      <c r="DZ1776" s="54"/>
      <c r="EA1776" s="54"/>
      <c r="EB1776" s="54"/>
      <c r="EC1776" s="54"/>
      <c r="ED1776" s="54"/>
      <c r="EE1776" s="54"/>
      <c r="EF1776" s="54"/>
      <c r="EG1776" s="54"/>
      <c r="EH1776" s="54"/>
      <c r="EI1776" s="54"/>
      <c r="EJ1776" s="54"/>
      <c r="EK1776" s="54"/>
      <c r="EL1776" s="54"/>
      <c r="EM1776" s="54"/>
      <c r="EN1776" s="54"/>
      <c r="EO1776" s="54"/>
      <c r="EP1776" s="54"/>
      <c r="EQ1776" s="54"/>
      <c r="ER1776" s="54"/>
      <c r="ES1776" s="54"/>
      <c r="ET1776" s="54"/>
      <c r="EU1776" s="54"/>
      <c r="EV1776" s="54"/>
      <c r="EW1776" s="54"/>
      <c r="EX1776" s="54"/>
      <c r="EY1776" s="54"/>
      <c r="EZ1776" s="54"/>
      <c r="FA1776" s="54"/>
      <c r="FB1776" s="54"/>
      <c r="FC1776" s="54"/>
      <c r="FD1776" s="54"/>
      <c r="FE1776" s="54"/>
      <c r="FF1776" s="54"/>
      <c r="FG1776" s="54"/>
      <c r="FH1776" s="54"/>
      <c r="FI1776" s="54"/>
      <c r="FJ1776" s="54"/>
      <c r="FK1776" s="54"/>
      <c r="FL1776" s="54"/>
      <c r="FM1776" s="54"/>
      <c r="FN1776" s="54"/>
      <c r="FO1776" s="54"/>
      <c r="FP1776" s="54"/>
      <c r="FQ1776" s="54"/>
      <c r="FR1776" s="54"/>
      <c r="FS1776" s="54"/>
      <c r="FT1776" s="54"/>
      <c r="FU1776" s="54"/>
      <c r="FV1776" s="54"/>
      <c r="FW1776" s="54"/>
      <c r="FX1776" s="54"/>
      <c r="FY1776" s="54"/>
      <c r="FZ1776" s="54"/>
      <c r="GA1776" s="54"/>
      <c r="GB1776" s="54"/>
      <c r="GC1776" s="54"/>
      <c r="GD1776" s="54"/>
      <c r="GE1776" s="54"/>
      <c r="GF1776" s="54"/>
      <c r="GG1776" s="54"/>
      <c r="GH1776" s="54"/>
      <c r="GI1776" s="54"/>
      <c r="GJ1776" s="54"/>
      <c r="GK1776" s="54"/>
      <c r="GL1776" s="54"/>
      <c r="GM1776" s="54"/>
      <c r="GN1776" s="54"/>
      <c r="GO1776" s="54"/>
      <c r="GP1776" s="54"/>
      <c r="GQ1776" s="54"/>
      <c r="GR1776" s="54"/>
      <c r="GS1776" s="54"/>
      <c r="GT1776" s="54"/>
      <c r="GU1776" s="54"/>
      <c r="GV1776" s="54"/>
      <c r="GW1776" s="54"/>
      <c r="GX1776" s="54"/>
      <c r="GY1776" s="54"/>
      <c r="GZ1776" s="54"/>
      <c r="HA1776" s="54"/>
      <c r="HB1776" s="54"/>
      <c r="HC1776" s="54"/>
      <c r="HD1776" s="54"/>
      <c r="HE1776" s="54"/>
      <c r="HF1776" s="54"/>
      <c r="HG1776" s="54"/>
      <c r="HH1776" s="54"/>
      <c r="HI1776" s="54"/>
      <c r="HJ1776" s="54"/>
      <c r="HK1776" s="54"/>
      <c r="HL1776" s="54"/>
      <c r="HM1776" s="54"/>
      <c r="HN1776" s="54"/>
      <c r="HO1776" s="54"/>
      <c r="HP1776" s="54"/>
      <c r="HQ1776" s="54"/>
      <c r="HR1776" s="54"/>
      <c r="HS1776" s="54"/>
      <c r="HT1776" s="54"/>
      <c r="HU1776" s="54"/>
      <c r="HV1776" s="54"/>
      <c r="HW1776" s="54"/>
      <c r="HX1776" s="54"/>
      <c r="HY1776" s="54"/>
      <c r="HZ1776" s="54"/>
      <c r="IA1776" s="54"/>
      <c r="IB1776" s="54"/>
      <c r="IC1776" s="54"/>
      <c r="ID1776" s="54"/>
      <c r="IE1776" s="54"/>
      <c r="IF1776" s="54"/>
      <c r="IG1776" s="54"/>
      <c r="IH1776" s="54"/>
      <c r="II1776" s="54"/>
      <c r="IJ1776" s="54"/>
      <c r="IK1776" s="54"/>
      <c r="IL1776" s="54"/>
      <c r="IM1776" s="54"/>
      <c r="IN1776" s="54"/>
      <c r="IO1776" s="54"/>
      <c r="IP1776" s="54"/>
      <c r="IQ1776" s="54"/>
      <c r="IR1776" s="54"/>
      <c r="IS1776" s="54"/>
      <c r="IT1776" s="54"/>
      <c r="IU1776" s="54"/>
      <c r="IV1776" s="54"/>
      <c r="IW1776" s="54"/>
      <c r="IX1776" s="54"/>
      <c r="IY1776" s="54"/>
      <c r="IZ1776" s="54"/>
      <c r="JA1776" s="16"/>
      <c r="JB1776" s="16"/>
      <c r="JC1776" s="16"/>
      <c r="JD1776" s="16"/>
    </row>
    <row r="1777" spans="1:264" s="6" customFormat="1" x14ac:dyDescent="0.25">
      <c r="A1777" s="55">
        <v>1773</v>
      </c>
      <c r="B1777" s="56">
        <f>ESTUDIANTES!B1777</f>
        <v>0</v>
      </c>
      <c r="C1777" s="56">
        <f>ESTUDIANTES!C1777</f>
        <v>0</v>
      </c>
      <c r="D1777" s="97">
        <f>ESTUDIANTES!D1777</f>
        <v>0</v>
      </c>
      <c r="E1777" s="97"/>
      <c r="F1777" s="97"/>
      <c r="G1777" s="97"/>
      <c r="H1777" s="57">
        <f>ESTUDIANTES!H1777</f>
        <v>0</v>
      </c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  <c r="T1777" s="54"/>
      <c r="U1777" s="54"/>
      <c r="V1777" s="54"/>
      <c r="W1777" s="54"/>
      <c r="X1777" s="54"/>
      <c r="Y1777" s="54"/>
      <c r="Z1777" s="54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  <c r="AL1777" s="54"/>
      <c r="AM1777" s="54"/>
      <c r="AN1777" s="54"/>
      <c r="AO1777" s="54"/>
      <c r="AP1777" s="54"/>
      <c r="AQ1777" s="54"/>
      <c r="AR1777" s="54"/>
      <c r="AS1777" s="54"/>
      <c r="AT1777" s="54"/>
      <c r="AU1777" s="54"/>
      <c r="AV1777" s="54"/>
      <c r="AW1777" s="54"/>
      <c r="AX1777" s="54"/>
      <c r="AY1777" s="54"/>
      <c r="AZ1777" s="54"/>
      <c r="BA1777" s="54"/>
      <c r="BB1777" s="54"/>
      <c r="BC1777" s="54"/>
      <c r="BD1777" s="54"/>
      <c r="BE1777" s="54"/>
      <c r="BF1777" s="54"/>
      <c r="BG1777" s="54"/>
      <c r="BH1777" s="54"/>
      <c r="BI1777" s="54"/>
      <c r="BJ1777" s="54"/>
      <c r="BK1777" s="54"/>
      <c r="BL1777" s="54"/>
      <c r="BM1777" s="54"/>
      <c r="BN1777" s="54"/>
      <c r="BO1777" s="54"/>
      <c r="BP1777" s="54"/>
      <c r="BQ1777" s="54"/>
      <c r="BR1777" s="54"/>
      <c r="BS1777" s="54"/>
      <c r="BT1777" s="54"/>
      <c r="BU1777" s="54"/>
      <c r="BV1777" s="54"/>
      <c r="BW1777" s="54"/>
      <c r="BX1777" s="54"/>
      <c r="BY1777" s="54"/>
      <c r="BZ1777" s="54"/>
      <c r="CA1777" s="54"/>
      <c r="CB1777" s="54"/>
      <c r="CC1777" s="54"/>
      <c r="CD1777" s="54"/>
      <c r="CE1777" s="54"/>
      <c r="CF1777" s="54"/>
      <c r="CG1777" s="54"/>
      <c r="CH1777" s="54"/>
      <c r="CI1777" s="54"/>
      <c r="CJ1777" s="54"/>
      <c r="CK1777" s="54"/>
      <c r="CL1777" s="54"/>
      <c r="CM1777" s="54"/>
      <c r="CN1777" s="54"/>
      <c r="CO1777" s="54"/>
      <c r="CP1777" s="54"/>
      <c r="CQ1777" s="54"/>
      <c r="CR1777" s="54"/>
      <c r="CS1777" s="54"/>
      <c r="CT1777" s="54"/>
      <c r="CU1777" s="54"/>
      <c r="CV1777" s="54"/>
      <c r="CW1777" s="54"/>
      <c r="CX1777" s="54"/>
      <c r="CY1777" s="54"/>
      <c r="CZ1777" s="54"/>
      <c r="DA1777" s="54"/>
      <c r="DB1777" s="54"/>
      <c r="DC1777" s="54"/>
      <c r="DD1777" s="54"/>
      <c r="DE1777" s="54"/>
      <c r="DF1777" s="54"/>
      <c r="DG1777" s="54"/>
      <c r="DH1777" s="54"/>
      <c r="DI1777" s="54"/>
      <c r="DJ1777" s="54"/>
      <c r="DK1777" s="54"/>
      <c r="DL1777" s="54"/>
      <c r="DM1777" s="54"/>
      <c r="DN1777" s="54"/>
      <c r="DO1777" s="54"/>
      <c r="DP1777" s="54"/>
      <c r="DQ1777" s="54"/>
      <c r="DR1777" s="54"/>
      <c r="DS1777" s="54"/>
      <c r="DT1777" s="54"/>
      <c r="DU1777" s="54"/>
      <c r="DV1777" s="54"/>
      <c r="DW1777" s="54"/>
      <c r="DX1777" s="54"/>
      <c r="DY1777" s="54"/>
      <c r="DZ1777" s="54"/>
      <c r="EA1777" s="54"/>
      <c r="EB1777" s="54"/>
      <c r="EC1777" s="54"/>
      <c r="ED1777" s="54"/>
      <c r="EE1777" s="54"/>
      <c r="EF1777" s="54"/>
      <c r="EG1777" s="54"/>
      <c r="EH1777" s="54"/>
      <c r="EI1777" s="54"/>
      <c r="EJ1777" s="54"/>
      <c r="EK1777" s="54"/>
      <c r="EL1777" s="54"/>
      <c r="EM1777" s="54"/>
      <c r="EN1777" s="54"/>
      <c r="EO1777" s="54"/>
      <c r="EP1777" s="54"/>
      <c r="EQ1777" s="54"/>
      <c r="ER1777" s="54"/>
      <c r="ES1777" s="54"/>
      <c r="ET1777" s="54"/>
      <c r="EU1777" s="54"/>
      <c r="EV1777" s="54"/>
      <c r="EW1777" s="54"/>
      <c r="EX1777" s="54"/>
      <c r="EY1777" s="54"/>
      <c r="EZ1777" s="54"/>
      <c r="FA1777" s="54"/>
      <c r="FB1777" s="54"/>
      <c r="FC1777" s="54"/>
      <c r="FD1777" s="54"/>
      <c r="FE1777" s="54"/>
      <c r="FF1777" s="54"/>
      <c r="FG1777" s="54"/>
      <c r="FH1777" s="54"/>
      <c r="FI1777" s="54"/>
      <c r="FJ1777" s="54"/>
      <c r="FK1777" s="54"/>
      <c r="FL1777" s="54"/>
      <c r="FM1777" s="54"/>
      <c r="FN1777" s="54"/>
      <c r="FO1777" s="54"/>
      <c r="FP1777" s="54"/>
      <c r="FQ1777" s="54"/>
      <c r="FR1777" s="54"/>
      <c r="FS1777" s="54"/>
      <c r="FT1777" s="54"/>
      <c r="FU1777" s="54"/>
      <c r="FV1777" s="54"/>
      <c r="FW1777" s="54"/>
      <c r="FX1777" s="54"/>
      <c r="FY1777" s="54"/>
      <c r="FZ1777" s="54"/>
      <c r="GA1777" s="54"/>
      <c r="GB1777" s="54"/>
      <c r="GC1777" s="54"/>
      <c r="GD1777" s="54"/>
      <c r="GE1777" s="54"/>
      <c r="GF1777" s="54"/>
      <c r="GG1777" s="54"/>
      <c r="GH1777" s="54"/>
      <c r="GI1777" s="54"/>
      <c r="GJ1777" s="54"/>
      <c r="GK1777" s="54"/>
      <c r="GL1777" s="54"/>
      <c r="GM1777" s="54"/>
      <c r="GN1777" s="54"/>
      <c r="GO1777" s="54"/>
      <c r="GP1777" s="54"/>
      <c r="GQ1777" s="54"/>
      <c r="GR1777" s="54"/>
      <c r="GS1777" s="54"/>
      <c r="GT1777" s="54"/>
      <c r="GU1777" s="54"/>
      <c r="GV1777" s="54"/>
      <c r="GW1777" s="54"/>
      <c r="GX1777" s="54"/>
      <c r="GY1777" s="54"/>
      <c r="GZ1777" s="54"/>
      <c r="HA1777" s="54"/>
      <c r="HB1777" s="54"/>
      <c r="HC1777" s="54"/>
      <c r="HD1777" s="54"/>
      <c r="HE1777" s="54"/>
      <c r="HF1777" s="54"/>
      <c r="HG1777" s="54"/>
      <c r="HH1777" s="54"/>
      <c r="HI1777" s="54"/>
      <c r="HJ1777" s="54"/>
      <c r="HK1777" s="54"/>
      <c r="HL1777" s="54"/>
      <c r="HM1777" s="54"/>
      <c r="HN1777" s="54"/>
      <c r="HO1777" s="54"/>
      <c r="HP1777" s="54"/>
      <c r="HQ1777" s="54"/>
      <c r="HR1777" s="54"/>
      <c r="HS1777" s="54"/>
      <c r="HT1777" s="54"/>
      <c r="HU1777" s="54"/>
      <c r="HV1777" s="54"/>
      <c r="HW1777" s="54"/>
      <c r="HX1777" s="54"/>
      <c r="HY1777" s="54"/>
      <c r="HZ1777" s="54"/>
      <c r="IA1777" s="54"/>
      <c r="IB1777" s="54"/>
      <c r="IC1777" s="54"/>
      <c r="ID1777" s="54"/>
      <c r="IE1777" s="54"/>
      <c r="IF1777" s="54"/>
      <c r="IG1777" s="54"/>
      <c r="IH1777" s="54"/>
      <c r="II1777" s="54"/>
      <c r="IJ1777" s="54"/>
      <c r="IK1777" s="54"/>
      <c r="IL1777" s="54"/>
      <c r="IM1777" s="54"/>
      <c r="IN1777" s="54"/>
      <c r="IO1777" s="54"/>
      <c r="IP1777" s="54"/>
      <c r="IQ1777" s="54"/>
      <c r="IR1777" s="54"/>
      <c r="IS1777" s="54"/>
      <c r="IT1777" s="54"/>
      <c r="IU1777" s="54"/>
      <c r="IV1777" s="54"/>
      <c r="IW1777" s="54"/>
      <c r="IX1777" s="54"/>
      <c r="IY1777" s="54"/>
      <c r="IZ1777" s="54"/>
      <c r="JA1777" s="16"/>
      <c r="JB1777" s="16"/>
      <c r="JC1777" s="16"/>
      <c r="JD1777" s="16"/>
    </row>
    <row r="1778" spans="1:264" s="6" customFormat="1" x14ac:dyDescent="0.25">
      <c r="A1778" s="55">
        <v>1774</v>
      </c>
      <c r="B1778" s="56">
        <f>ESTUDIANTES!B1778</f>
        <v>0</v>
      </c>
      <c r="C1778" s="56">
        <f>ESTUDIANTES!C1778</f>
        <v>0</v>
      </c>
      <c r="D1778" s="97">
        <f>ESTUDIANTES!D1778</f>
        <v>0</v>
      </c>
      <c r="E1778" s="97"/>
      <c r="F1778" s="97"/>
      <c r="G1778" s="97"/>
      <c r="H1778" s="57">
        <f>ESTUDIANTES!H1778</f>
        <v>0</v>
      </c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  <c r="T1778" s="54"/>
      <c r="U1778" s="54"/>
      <c r="V1778" s="54"/>
      <c r="W1778" s="54"/>
      <c r="X1778" s="54"/>
      <c r="Y1778" s="54"/>
      <c r="Z1778" s="54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  <c r="AL1778" s="54"/>
      <c r="AM1778" s="54"/>
      <c r="AN1778" s="54"/>
      <c r="AO1778" s="54"/>
      <c r="AP1778" s="54"/>
      <c r="AQ1778" s="54"/>
      <c r="AR1778" s="54"/>
      <c r="AS1778" s="54"/>
      <c r="AT1778" s="54"/>
      <c r="AU1778" s="54"/>
      <c r="AV1778" s="54"/>
      <c r="AW1778" s="54"/>
      <c r="AX1778" s="54"/>
      <c r="AY1778" s="54"/>
      <c r="AZ1778" s="54"/>
      <c r="BA1778" s="54"/>
      <c r="BB1778" s="54"/>
      <c r="BC1778" s="54"/>
      <c r="BD1778" s="54"/>
      <c r="BE1778" s="54"/>
      <c r="BF1778" s="54"/>
      <c r="BG1778" s="54"/>
      <c r="BH1778" s="54"/>
      <c r="BI1778" s="54"/>
      <c r="BJ1778" s="54"/>
      <c r="BK1778" s="54"/>
      <c r="BL1778" s="54"/>
      <c r="BM1778" s="54"/>
      <c r="BN1778" s="54"/>
      <c r="BO1778" s="54"/>
      <c r="BP1778" s="54"/>
      <c r="BQ1778" s="54"/>
      <c r="BR1778" s="54"/>
      <c r="BS1778" s="54"/>
      <c r="BT1778" s="54"/>
      <c r="BU1778" s="54"/>
      <c r="BV1778" s="54"/>
      <c r="BW1778" s="54"/>
      <c r="BX1778" s="54"/>
      <c r="BY1778" s="54"/>
      <c r="BZ1778" s="54"/>
      <c r="CA1778" s="54"/>
      <c r="CB1778" s="54"/>
      <c r="CC1778" s="54"/>
      <c r="CD1778" s="54"/>
      <c r="CE1778" s="54"/>
      <c r="CF1778" s="54"/>
      <c r="CG1778" s="54"/>
      <c r="CH1778" s="54"/>
      <c r="CI1778" s="54"/>
      <c r="CJ1778" s="54"/>
      <c r="CK1778" s="54"/>
      <c r="CL1778" s="54"/>
      <c r="CM1778" s="54"/>
      <c r="CN1778" s="54"/>
      <c r="CO1778" s="54"/>
      <c r="CP1778" s="54"/>
      <c r="CQ1778" s="54"/>
      <c r="CR1778" s="54"/>
      <c r="CS1778" s="54"/>
      <c r="CT1778" s="54"/>
      <c r="CU1778" s="54"/>
      <c r="CV1778" s="54"/>
      <c r="CW1778" s="54"/>
      <c r="CX1778" s="54"/>
      <c r="CY1778" s="54"/>
      <c r="CZ1778" s="54"/>
      <c r="DA1778" s="54"/>
      <c r="DB1778" s="54"/>
      <c r="DC1778" s="54"/>
      <c r="DD1778" s="54"/>
      <c r="DE1778" s="54"/>
      <c r="DF1778" s="54"/>
      <c r="DG1778" s="54"/>
      <c r="DH1778" s="54"/>
      <c r="DI1778" s="54"/>
      <c r="DJ1778" s="54"/>
      <c r="DK1778" s="54"/>
      <c r="DL1778" s="54"/>
      <c r="DM1778" s="54"/>
      <c r="DN1778" s="54"/>
      <c r="DO1778" s="54"/>
      <c r="DP1778" s="54"/>
      <c r="DQ1778" s="54"/>
      <c r="DR1778" s="54"/>
      <c r="DS1778" s="54"/>
      <c r="DT1778" s="54"/>
      <c r="DU1778" s="54"/>
      <c r="DV1778" s="54"/>
      <c r="DW1778" s="54"/>
      <c r="DX1778" s="54"/>
      <c r="DY1778" s="54"/>
      <c r="DZ1778" s="54"/>
      <c r="EA1778" s="54"/>
      <c r="EB1778" s="54"/>
      <c r="EC1778" s="54"/>
      <c r="ED1778" s="54"/>
      <c r="EE1778" s="54"/>
      <c r="EF1778" s="54"/>
      <c r="EG1778" s="54"/>
      <c r="EH1778" s="54"/>
      <c r="EI1778" s="54"/>
      <c r="EJ1778" s="54"/>
      <c r="EK1778" s="54"/>
      <c r="EL1778" s="54"/>
      <c r="EM1778" s="54"/>
      <c r="EN1778" s="54"/>
      <c r="EO1778" s="54"/>
      <c r="EP1778" s="54"/>
      <c r="EQ1778" s="54"/>
      <c r="ER1778" s="54"/>
      <c r="ES1778" s="54"/>
      <c r="ET1778" s="54"/>
      <c r="EU1778" s="54"/>
      <c r="EV1778" s="54"/>
      <c r="EW1778" s="54"/>
      <c r="EX1778" s="54"/>
      <c r="EY1778" s="54"/>
      <c r="EZ1778" s="54"/>
      <c r="FA1778" s="54"/>
      <c r="FB1778" s="54"/>
      <c r="FC1778" s="54"/>
      <c r="FD1778" s="54"/>
      <c r="FE1778" s="54"/>
      <c r="FF1778" s="54"/>
      <c r="FG1778" s="54"/>
      <c r="FH1778" s="54"/>
      <c r="FI1778" s="54"/>
      <c r="FJ1778" s="54"/>
      <c r="FK1778" s="54"/>
      <c r="FL1778" s="54"/>
      <c r="FM1778" s="54"/>
      <c r="FN1778" s="54"/>
      <c r="FO1778" s="54"/>
      <c r="FP1778" s="54"/>
      <c r="FQ1778" s="54"/>
      <c r="FR1778" s="54"/>
      <c r="FS1778" s="54"/>
      <c r="FT1778" s="54"/>
      <c r="FU1778" s="54"/>
      <c r="FV1778" s="54"/>
      <c r="FW1778" s="54"/>
      <c r="FX1778" s="54"/>
      <c r="FY1778" s="54"/>
      <c r="FZ1778" s="54"/>
      <c r="GA1778" s="54"/>
      <c r="GB1778" s="54"/>
      <c r="GC1778" s="54"/>
      <c r="GD1778" s="54"/>
      <c r="GE1778" s="54"/>
      <c r="GF1778" s="54"/>
      <c r="GG1778" s="54"/>
      <c r="GH1778" s="54"/>
      <c r="GI1778" s="54"/>
      <c r="GJ1778" s="54"/>
      <c r="GK1778" s="54"/>
      <c r="GL1778" s="54"/>
      <c r="GM1778" s="54"/>
      <c r="GN1778" s="54"/>
      <c r="GO1778" s="54"/>
      <c r="GP1778" s="54"/>
      <c r="GQ1778" s="54"/>
      <c r="GR1778" s="54"/>
      <c r="GS1778" s="54"/>
      <c r="GT1778" s="54"/>
      <c r="GU1778" s="54"/>
      <c r="GV1778" s="54"/>
      <c r="GW1778" s="54"/>
      <c r="GX1778" s="54"/>
      <c r="GY1778" s="54"/>
      <c r="GZ1778" s="54"/>
      <c r="HA1778" s="54"/>
      <c r="HB1778" s="54"/>
      <c r="HC1778" s="54"/>
      <c r="HD1778" s="54"/>
      <c r="HE1778" s="54"/>
      <c r="HF1778" s="54"/>
      <c r="HG1778" s="54"/>
      <c r="HH1778" s="54"/>
      <c r="HI1778" s="54"/>
      <c r="HJ1778" s="54"/>
      <c r="HK1778" s="54"/>
      <c r="HL1778" s="54"/>
      <c r="HM1778" s="54"/>
      <c r="HN1778" s="54"/>
      <c r="HO1778" s="54"/>
      <c r="HP1778" s="54"/>
      <c r="HQ1778" s="54"/>
      <c r="HR1778" s="54"/>
      <c r="HS1778" s="54"/>
      <c r="HT1778" s="54"/>
      <c r="HU1778" s="54"/>
      <c r="HV1778" s="54"/>
      <c r="HW1778" s="54"/>
      <c r="HX1778" s="54"/>
      <c r="HY1778" s="54"/>
      <c r="HZ1778" s="54"/>
      <c r="IA1778" s="54"/>
      <c r="IB1778" s="54"/>
      <c r="IC1778" s="54"/>
      <c r="ID1778" s="54"/>
      <c r="IE1778" s="54"/>
      <c r="IF1778" s="54"/>
      <c r="IG1778" s="54"/>
      <c r="IH1778" s="54"/>
      <c r="II1778" s="54"/>
      <c r="IJ1778" s="54"/>
      <c r="IK1778" s="54"/>
      <c r="IL1778" s="54"/>
      <c r="IM1778" s="54"/>
      <c r="IN1778" s="54"/>
      <c r="IO1778" s="54"/>
      <c r="IP1778" s="54"/>
      <c r="IQ1778" s="54"/>
      <c r="IR1778" s="54"/>
      <c r="IS1778" s="54"/>
      <c r="IT1778" s="54"/>
      <c r="IU1778" s="54"/>
      <c r="IV1778" s="54"/>
      <c r="IW1778" s="54"/>
      <c r="IX1778" s="54"/>
      <c r="IY1778" s="54"/>
      <c r="IZ1778" s="54"/>
      <c r="JA1778" s="16"/>
      <c r="JB1778" s="16"/>
      <c r="JC1778" s="16"/>
      <c r="JD1778" s="16"/>
    </row>
    <row r="1779" spans="1:264" s="6" customFormat="1" x14ac:dyDescent="0.25">
      <c r="A1779" s="55">
        <v>1775</v>
      </c>
      <c r="B1779" s="56">
        <f>ESTUDIANTES!B1779</f>
        <v>0</v>
      </c>
      <c r="C1779" s="56">
        <f>ESTUDIANTES!C1779</f>
        <v>0</v>
      </c>
      <c r="D1779" s="97">
        <f>ESTUDIANTES!D1779</f>
        <v>0</v>
      </c>
      <c r="E1779" s="97"/>
      <c r="F1779" s="97"/>
      <c r="G1779" s="97"/>
      <c r="H1779" s="57">
        <f>ESTUDIANTES!H1779</f>
        <v>0</v>
      </c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  <c r="AL1779" s="54"/>
      <c r="AM1779" s="54"/>
      <c r="AN1779" s="54"/>
      <c r="AO1779" s="54"/>
      <c r="AP1779" s="54"/>
      <c r="AQ1779" s="54"/>
      <c r="AR1779" s="54"/>
      <c r="AS1779" s="54"/>
      <c r="AT1779" s="54"/>
      <c r="AU1779" s="54"/>
      <c r="AV1779" s="54"/>
      <c r="AW1779" s="54"/>
      <c r="AX1779" s="54"/>
      <c r="AY1779" s="54"/>
      <c r="AZ1779" s="54"/>
      <c r="BA1779" s="54"/>
      <c r="BB1779" s="54"/>
      <c r="BC1779" s="54"/>
      <c r="BD1779" s="54"/>
      <c r="BE1779" s="54"/>
      <c r="BF1779" s="54"/>
      <c r="BG1779" s="54"/>
      <c r="BH1779" s="54"/>
      <c r="BI1779" s="54"/>
      <c r="BJ1779" s="54"/>
      <c r="BK1779" s="54"/>
      <c r="BL1779" s="54"/>
      <c r="BM1779" s="54"/>
      <c r="BN1779" s="54"/>
      <c r="BO1779" s="54"/>
      <c r="BP1779" s="54"/>
      <c r="BQ1779" s="54"/>
      <c r="BR1779" s="54"/>
      <c r="BS1779" s="54"/>
      <c r="BT1779" s="54"/>
      <c r="BU1779" s="54"/>
      <c r="BV1779" s="54"/>
      <c r="BW1779" s="54"/>
      <c r="BX1779" s="54"/>
      <c r="BY1779" s="54"/>
      <c r="BZ1779" s="54"/>
      <c r="CA1779" s="54"/>
      <c r="CB1779" s="54"/>
      <c r="CC1779" s="54"/>
      <c r="CD1779" s="54"/>
      <c r="CE1779" s="54"/>
      <c r="CF1779" s="54"/>
      <c r="CG1779" s="54"/>
      <c r="CH1779" s="54"/>
      <c r="CI1779" s="54"/>
      <c r="CJ1779" s="54"/>
      <c r="CK1779" s="54"/>
      <c r="CL1779" s="54"/>
      <c r="CM1779" s="54"/>
      <c r="CN1779" s="54"/>
      <c r="CO1779" s="54"/>
      <c r="CP1779" s="54"/>
      <c r="CQ1779" s="54"/>
      <c r="CR1779" s="54"/>
      <c r="CS1779" s="54"/>
      <c r="CT1779" s="54"/>
      <c r="CU1779" s="54"/>
      <c r="CV1779" s="54"/>
      <c r="CW1779" s="54"/>
      <c r="CX1779" s="54"/>
      <c r="CY1779" s="54"/>
      <c r="CZ1779" s="54"/>
      <c r="DA1779" s="54"/>
      <c r="DB1779" s="54"/>
      <c r="DC1779" s="54"/>
      <c r="DD1779" s="54"/>
      <c r="DE1779" s="54"/>
      <c r="DF1779" s="54"/>
      <c r="DG1779" s="54"/>
      <c r="DH1779" s="54"/>
      <c r="DI1779" s="54"/>
      <c r="DJ1779" s="54"/>
      <c r="DK1779" s="54"/>
      <c r="DL1779" s="54"/>
      <c r="DM1779" s="54"/>
      <c r="DN1779" s="54"/>
      <c r="DO1779" s="54"/>
      <c r="DP1779" s="54"/>
      <c r="DQ1779" s="54"/>
      <c r="DR1779" s="54"/>
      <c r="DS1779" s="54"/>
      <c r="DT1779" s="54"/>
      <c r="DU1779" s="54"/>
      <c r="DV1779" s="54"/>
      <c r="DW1779" s="54"/>
      <c r="DX1779" s="54"/>
      <c r="DY1779" s="54"/>
      <c r="DZ1779" s="54"/>
      <c r="EA1779" s="54"/>
      <c r="EB1779" s="54"/>
      <c r="EC1779" s="54"/>
      <c r="ED1779" s="54"/>
      <c r="EE1779" s="54"/>
      <c r="EF1779" s="54"/>
      <c r="EG1779" s="54"/>
      <c r="EH1779" s="54"/>
      <c r="EI1779" s="54"/>
      <c r="EJ1779" s="54"/>
      <c r="EK1779" s="54"/>
      <c r="EL1779" s="54"/>
      <c r="EM1779" s="54"/>
      <c r="EN1779" s="54"/>
      <c r="EO1779" s="54"/>
      <c r="EP1779" s="54"/>
      <c r="EQ1779" s="54"/>
      <c r="ER1779" s="54"/>
      <c r="ES1779" s="54"/>
      <c r="ET1779" s="54"/>
      <c r="EU1779" s="54"/>
      <c r="EV1779" s="54"/>
      <c r="EW1779" s="54"/>
      <c r="EX1779" s="54"/>
      <c r="EY1779" s="54"/>
      <c r="EZ1779" s="54"/>
      <c r="FA1779" s="54"/>
      <c r="FB1779" s="54"/>
      <c r="FC1779" s="54"/>
      <c r="FD1779" s="54"/>
      <c r="FE1779" s="54"/>
      <c r="FF1779" s="54"/>
      <c r="FG1779" s="54"/>
      <c r="FH1779" s="54"/>
      <c r="FI1779" s="54"/>
      <c r="FJ1779" s="54"/>
      <c r="FK1779" s="54"/>
      <c r="FL1779" s="54"/>
      <c r="FM1779" s="54"/>
      <c r="FN1779" s="54"/>
      <c r="FO1779" s="54"/>
      <c r="FP1779" s="54"/>
      <c r="FQ1779" s="54"/>
      <c r="FR1779" s="54"/>
      <c r="FS1779" s="54"/>
      <c r="FT1779" s="54"/>
      <c r="FU1779" s="54"/>
      <c r="FV1779" s="54"/>
      <c r="FW1779" s="54"/>
      <c r="FX1779" s="54"/>
      <c r="FY1779" s="54"/>
      <c r="FZ1779" s="54"/>
      <c r="GA1779" s="54"/>
      <c r="GB1779" s="54"/>
      <c r="GC1779" s="54"/>
      <c r="GD1779" s="54"/>
      <c r="GE1779" s="54"/>
      <c r="GF1779" s="54"/>
      <c r="GG1779" s="54"/>
      <c r="GH1779" s="54"/>
      <c r="GI1779" s="54"/>
      <c r="GJ1779" s="54"/>
      <c r="GK1779" s="54"/>
      <c r="GL1779" s="54"/>
      <c r="GM1779" s="54"/>
      <c r="GN1779" s="54"/>
      <c r="GO1779" s="54"/>
      <c r="GP1779" s="54"/>
      <c r="GQ1779" s="54"/>
      <c r="GR1779" s="54"/>
      <c r="GS1779" s="54"/>
      <c r="GT1779" s="54"/>
      <c r="GU1779" s="54"/>
      <c r="GV1779" s="54"/>
      <c r="GW1779" s="54"/>
      <c r="GX1779" s="54"/>
      <c r="GY1779" s="54"/>
      <c r="GZ1779" s="54"/>
      <c r="HA1779" s="54"/>
      <c r="HB1779" s="54"/>
      <c r="HC1779" s="54"/>
      <c r="HD1779" s="54"/>
      <c r="HE1779" s="54"/>
      <c r="HF1779" s="54"/>
      <c r="HG1779" s="54"/>
      <c r="HH1779" s="54"/>
      <c r="HI1779" s="54"/>
      <c r="HJ1779" s="54"/>
      <c r="HK1779" s="54"/>
      <c r="HL1779" s="54"/>
      <c r="HM1779" s="54"/>
      <c r="HN1779" s="54"/>
      <c r="HO1779" s="54"/>
      <c r="HP1779" s="54"/>
      <c r="HQ1779" s="54"/>
      <c r="HR1779" s="54"/>
      <c r="HS1779" s="54"/>
      <c r="HT1779" s="54"/>
      <c r="HU1779" s="54"/>
      <c r="HV1779" s="54"/>
      <c r="HW1779" s="54"/>
      <c r="HX1779" s="54"/>
      <c r="HY1779" s="54"/>
      <c r="HZ1779" s="54"/>
      <c r="IA1779" s="54"/>
      <c r="IB1779" s="54"/>
      <c r="IC1779" s="54"/>
      <c r="ID1779" s="54"/>
      <c r="IE1779" s="54"/>
      <c r="IF1779" s="54"/>
      <c r="IG1779" s="54"/>
      <c r="IH1779" s="54"/>
      <c r="II1779" s="54"/>
      <c r="IJ1779" s="54"/>
      <c r="IK1779" s="54"/>
      <c r="IL1779" s="54"/>
      <c r="IM1779" s="54"/>
      <c r="IN1779" s="54"/>
      <c r="IO1779" s="54"/>
      <c r="IP1779" s="54"/>
      <c r="IQ1779" s="54"/>
      <c r="IR1779" s="54"/>
      <c r="IS1779" s="54"/>
      <c r="IT1779" s="54"/>
      <c r="IU1779" s="54"/>
      <c r="IV1779" s="54"/>
      <c r="IW1779" s="54"/>
      <c r="IX1779" s="54"/>
      <c r="IY1779" s="54"/>
      <c r="IZ1779" s="54"/>
      <c r="JA1779" s="16"/>
      <c r="JB1779" s="16"/>
      <c r="JC1779" s="16"/>
      <c r="JD1779" s="16"/>
    </row>
    <row r="1780" spans="1:264" s="6" customFormat="1" x14ac:dyDescent="0.25">
      <c r="A1780" s="55">
        <v>1776</v>
      </c>
      <c r="B1780" s="56">
        <f>ESTUDIANTES!B1780</f>
        <v>0</v>
      </c>
      <c r="C1780" s="56">
        <f>ESTUDIANTES!C1780</f>
        <v>0</v>
      </c>
      <c r="D1780" s="97">
        <f>ESTUDIANTES!D1780</f>
        <v>0</v>
      </c>
      <c r="E1780" s="97"/>
      <c r="F1780" s="97"/>
      <c r="G1780" s="97"/>
      <c r="H1780" s="57">
        <f>ESTUDIANTES!H1780</f>
        <v>0</v>
      </c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  <c r="AL1780" s="54"/>
      <c r="AM1780" s="54"/>
      <c r="AN1780" s="54"/>
      <c r="AO1780" s="54"/>
      <c r="AP1780" s="54"/>
      <c r="AQ1780" s="54"/>
      <c r="AR1780" s="54"/>
      <c r="AS1780" s="54"/>
      <c r="AT1780" s="54"/>
      <c r="AU1780" s="54"/>
      <c r="AV1780" s="54"/>
      <c r="AW1780" s="54"/>
      <c r="AX1780" s="54"/>
      <c r="AY1780" s="54"/>
      <c r="AZ1780" s="54"/>
      <c r="BA1780" s="54"/>
      <c r="BB1780" s="54"/>
      <c r="BC1780" s="54"/>
      <c r="BD1780" s="54"/>
      <c r="BE1780" s="54"/>
      <c r="BF1780" s="54"/>
      <c r="BG1780" s="54"/>
      <c r="BH1780" s="54"/>
      <c r="BI1780" s="54"/>
      <c r="BJ1780" s="54"/>
      <c r="BK1780" s="54"/>
      <c r="BL1780" s="54"/>
      <c r="BM1780" s="54"/>
      <c r="BN1780" s="54"/>
      <c r="BO1780" s="54"/>
      <c r="BP1780" s="54"/>
      <c r="BQ1780" s="54"/>
      <c r="BR1780" s="54"/>
      <c r="BS1780" s="54"/>
      <c r="BT1780" s="54"/>
      <c r="BU1780" s="54"/>
      <c r="BV1780" s="54"/>
      <c r="BW1780" s="54"/>
      <c r="BX1780" s="54"/>
      <c r="BY1780" s="54"/>
      <c r="BZ1780" s="54"/>
      <c r="CA1780" s="54"/>
      <c r="CB1780" s="54"/>
      <c r="CC1780" s="54"/>
      <c r="CD1780" s="54"/>
      <c r="CE1780" s="54"/>
      <c r="CF1780" s="54"/>
      <c r="CG1780" s="54"/>
      <c r="CH1780" s="54"/>
      <c r="CI1780" s="54"/>
      <c r="CJ1780" s="54"/>
      <c r="CK1780" s="54"/>
      <c r="CL1780" s="54"/>
      <c r="CM1780" s="54"/>
      <c r="CN1780" s="54"/>
      <c r="CO1780" s="54"/>
      <c r="CP1780" s="54"/>
      <c r="CQ1780" s="54"/>
      <c r="CR1780" s="54"/>
      <c r="CS1780" s="54"/>
      <c r="CT1780" s="54"/>
      <c r="CU1780" s="54"/>
      <c r="CV1780" s="54"/>
      <c r="CW1780" s="54"/>
      <c r="CX1780" s="54"/>
      <c r="CY1780" s="54"/>
      <c r="CZ1780" s="54"/>
      <c r="DA1780" s="54"/>
      <c r="DB1780" s="54"/>
      <c r="DC1780" s="54"/>
      <c r="DD1780" s="54"/>
      <c r="DE1780" s="54"/>
      <c r="DF1780" s="54"/>
      <c r="DG1780" s="54"/>
      <c r="DH1780" s="54"/>
      <c r="DI1780" s="54"/>
      <c r="DJ1780" s="54"/>
      <c r="DK1780" s="54"/>
      <c r="DL1780" s="54"/>
      <c r="DM1780" s="54"/>
      <c r="DN1780" s="54"/>
      <c r="DO1780" s="54"/>
      <c r="DP1780" s="54"/>
      <c r="DQ1780" s="54"/>
      <c r="DR1780" s="54"/>
      <c r="DS1780" s="54"/>
      <c r="DT1780" s="54"/>
      <c r="DU1780" s="54"/>
      <c r="DV1780" s="54"/>
      <c r="DW1780" s="54"/>
      <c r="DX1780" s="54"/>
      <c r="DY1780" s="54"/>
      <c r="DZ1780" s="54"/>
      <c r="EA1780" s="54"/>
      <c r="EB1780" s="54"/>
      <c r="EC1780" s="54"/>
      <c r="ED1780" s="54"/>
      <c r="EE1780" s="54"/>
      <c r="EF1780" s="54"/>
      <c r="EG1780" s="54"/>
      <c r="EH1780" s="54"/>
      <c r="EI1780" s="54"/>
      <c r="EJ1780" s="54"/>
      <c r="EK1780" s="54"/>
      <c r="EL1780" s="54"/>
      <c r="EM1780" s="54"/>
      <c r="EN1780" s="54"/>
      <c r="EO1780" s="54"/>
      <c r="EP1780" s="54"/>
      <c r="EQ1780" s="54"/>
      <c r="ER1780" s="54"/>
      <c r="ES1780" s="54"/>
      <c r="ET1780" s="54"/>
      <c r="EU1780" s="54"/>
      <c r="EV1780" s="54"/>
      <c r="EW1780" s="54"/>
      <c r="EX1780" s="54"/>
      <c r="EY1780" s="54"/>
      <c r="EZ1780" s="54"/>
      <c r="FA1780" s="54"/>
      <c r="FB1780" s="54"/>
      <c r="FC1780" s="54"/>
      <c r="FD1780" s="54"/>
      <c r="FE1780" s="54"/>
      <c r="FF1780" s="54"/>
      <c r="FG1780" s="54"/>
      <c r="FH1780" s="54"/>
      <c r="FI1780" s="54"/>
      <c r="FJ1780" s="54"/>
      <c r="FK1780" s="54"/>
      <c r="FL1780" s="54"/>
      <c r="FM1780" s="54"/>
      <c r="FN1780" s="54"/>
      <c r="FO1780" s="54"/>
      <c r="FP1780" s="54"/>
      <c r="FQ1780" s="54"/>
      <c r="FR1780" s="54"/>
      <c r="FS1780" s="54"/>
      <c r="FT1780" s="54"/>
      <c r="FU1780" s="54"/>
      <c r="FV1780" s="54"/>
      <c r="FW1780" s="54"/>
      <c r="FX1780" s="54"/>
      <c r="FY1780" s="54"/>
      <c r="FZ1780" s="54"/>
      <c r="GA1780" s="54"/>
      <c r="GB1780" s="54"/>
      <c r="GC1780" s="54"/>
      <c r="GD1780" s="54"/>
      <c r="GE1780" s="54"/>
      <c r="GF1780" s="54"/>
      <c r="GG1780" s="54"/>
      <c r="GH1780" s="54"/>
      <c r="GI1780" s="54"/>
      <c r="GJ1780" s="54"/>
      <c r="GK1780" s="54"/>
      <c r="GL1780" s="54"/>
      <c r="GM1780" s="54"/>
      <c r="GN1780" s="54"/>
      <c r="GO1780" s="54"/>
      <c r="GP1780" s="54"/>
      <c r="GQ1780" s="54"/>
      <c r="GR1780" s="54"/>
      <c r="GS1780" s="54"/>
      <c r="GT1780" s="54"/>
      <c r="GU1780" s="54"/>
      <c r="GV1780" s="54"/>
      <c r="GW1780" s="54"/>
      <c r="GX1780" s="54"/>
      <c r="GY1780" s="54"/>
      <c r="GZ1780" s="54"/>
      <c r="HA1780" s="54"/>
      <c r="HB1780" s="54"/>
      <c r="HC1780" s="54"/>
      <c r="HD1780" s="54"/>
      <c r="HE1780" s="54"/>
      <c r="HF1780" s="54"/>
      <c r="HG1780" s="54"/>
      <c r="HH1780" s="54"/>
      <c r="HI1780" s="54"/>
      <c r="HJ1780" s="54"/>
      <c r="HK1780" s="54"/>
      <c r="HL1780" s="54"/>
      <c r="HM1780" s="54"/>
      <c r="HN1780" s="54"/>
      <c r="HO1780" s="54"/>
      <c r="HP1780" s="54"/>
      <c r="HQ1780" s="54"/>
      <c r="HR1780" s="54"/>
      <c r="HS1780" s="54"/>
      <c r="HT1780" s="54"/>
      <c r="HU1780" s="54"/>
      <c r="HV1780" s="54"/>
      <c r="HW1780" s="54"/>
      <c r="HX1780" s="54"/>
      <c r="HY1780" s="54"/>
      <c r="HZ1780" s="54"/>
      <c r="IA1780" s="54"/>
      <c r="IB1780" s="54"/>
      <c r="IC1780" s="54"/>
      <c r="ID1780" s="54"/>
      <c r="IE1780" s="54"/>
      <c r="IF1780" s="54"/>
      <c r="IG1780" s="54"/>
      <c r="IH1780" s="54"/>
      <c r="II1780" s="54"/>
      <c r="IJ1780" s="54"/>
      <c r="IK1780" s="54"/>
      <c r="IL1780" s="54"/>
      <c r="IM1780" s="54"/>
      <c r="IN1780" s="54"/>
      <c r="IO1780" s="54"/>
      <c r="IP1780" s="54"/>
      <c r="IQ1780" s="54"/>
      <c r="IR1780" s="54"/>
      <c r="IS1780" s="54"/>
      <c r="IT1780" s="54"/>
      <c r="IU1780" s="54"/>
      <c r="IV1780" s="54"/>
      <c r="IW1780" s="54"/>
      <c r="IX1780" s="54"/>
      <c r="IY1780" s="54"/>
      <c r="IZ1780" s="54"/>
      <c r="JA1780" s="16"/>
      <c r="JB1780" s="16"/>
      <c r="JC1780" s="16"/>
      <c r="JD1780" s="16"/>
    </row>
    <row r="1781" spans="1:264" s="6" customFormat="1" x14ac:dyDescent="0.25">
      <c r="A1781" s="55">
        <v>1777</v>
      </c>
      <c r="B1781" s="56">
        <f>ESTUDIANTES!B1781</f>
        <v>0</v>
      </c>
      <c r="C1781" s="56">
        <f>ESTUDIANTES!C1781</f>
        <v>0</v>
      </c>
      <c r="D1781" s="97">
        <f>ESTUDIANTES!D1781</f>
        <v>0</v>
      </c>
      <c r="E1781" s="97"/>
      <c r="F1781" s="97"/>
      <c r="G1781" s="97"/>
      <c r="H1781" s="57">
        <f>ESTUDIANTES!H1781</f>
        <v>0</v>
      </c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  <c r="AL1781" s="54"/>
      <c r="AM1781" s="54"/>
      <c r="AN1781" s="54"/>
      <c r="AO1781" s="54"/>
      <c r="AP1781" s="54"/>
      <c r="AQ1781" s="54"/>
      <c r="AR1781" s="54"/>
      <c r="AS1781" s="54"/>
      <c r="AT1781" s="54"/>
      <c r="AU1781" s="54"/>
      <c r="AV1781" s="54"/>
      <c r="AW1781" s="54"/>
      <c r="AX1781" s="54"/>
      <c r="AY1781" s="54"/>
      <c r="AZ1781" s="54"/>
      <c r="BA1781" s="54"/>
      <c r="BB1781" s="54"/>
      <c r="BC1781" s="54"/>
      <c r="BD1781" s="54"/>
      <c r="BE1781" s="54"/>
      <c r="BF1781" s="54"/>
      <c r="BG1781" s="54"/>
      <c r="BH1781" s="54"/>
      <c r="BI1781" s="54"/>
      <c r="BJ1781" s="54"/>
      <c r="BK1781" s="54"/>
      <c r="BL1781" s="54"/>
      <c r="BM1781" s="54"/>
      <c r="BN1781" s="54"/>
      <c r="BO1781" s="54"/>
      <c r="BP1781" s="54"/>
      <c r="BQ1781" s="54"/>
      <c r="BR1781" s="54"/>
      <c r="BS1781" s="54"/>
      <c r="BT1781" s="54"/>
      <c r="BU1781" s="54"/>
      <c r="BV1781" s="54"/>
      <c r="BW1781" s="54"/>
      <c r="BX1781" s="54"/>
      <c r="BY1781" s="54"/>
      <c r="BZ1781" s="54"/>
      <c r="CA1781" s="54"/>
      <c r="CB1781" s="54"/>
      <c r="CC1781" s="54"/>
      <c r="CD1781" s="54"/>
      <c r="CE1781" s="54"/>
      <c r="CF1781" s="54"/>
      <c r="CG1781" s="54"/>
      <c r="CH1781" s="54"/>
      <c r="CI1781" s="54"/>
      <c r="CJ1781" s="54"/>
      <c r="CK1781" s="54"/>
      <c r="CL1781" s="54"/>
      <c r="CM1781" s="54"/>
      <c r="CN1781" s="54"/>
      <c r="CO1781" s="54"/>
      <c r="CP1781" s="54"/>
      <c r="CQ1781" s="54"/>
      <c r="CR1781" s="54"/>
      <c r="CS1781" s="54"/>
      <c r="CT1781" s="54"/>
      <c r="CU1781" s="54"/>
      <c r="CV1781" s="54"/>
      <c r="CW1781" s="54"/>
      <c r="CX1781" s="54"/>
      <c r="CY1781" s="54"/>
      <c r="CZ1781" s="54"/>
      <c r="DA1781" s="54"/>
      <c r="DB1781" s="54"/>
      <c r="DC1781" s="54"/>
      <c r="DD1781" s="54"/>
      <c r="DE1781" s="54"/>
      <c r="DF1781" s="54"/>
      <c r="DG1781" s="54"/>
      <c r="DH1781" s="54"/>
      <c r="DI1781" s="54"/>
      <c r="DJ1781" s="54"/>
      <c r="DK1781" s="54"/>
      <c r="DL1781" s="54"/>
      <c r="DM1781" s="54"/>
      <c r="DN1781" s="54"/>
      <c r="DO1781" s="54"/>
      <c r="DP1781" s="54"/>
      <c r="DQ1781" s="54"/>
      <c r="DR1781" s="54"/>
      <c r="DS1781" s="54"/>
      <c r="DT1781" s="54"/>
      <c r="DU1781" s="54"/>
      <c r="DV1781" s="54"/>
      <c r="DW1781" s="54"/>
      <c r="DX1781" s="54"/>
      <c r="DY1781" s="54"/>
      <c r="DZ1781" s="54"/>
      <c r="EA1781" s="54"/>
      <c r="EB1781" s="54"/>
      <c r="EC1781" s="54"/>
      <c r="ED1781" s="54"/>
      <c r="EE1781" s="54"/>
      <c r="EF1781" s="54"/>
      <c r="EG1781" s="54"/>
      <c r="EH1781" s="54"/>
      <c r="EI1781" s="54"/>
      <c r="EJ1781" s="54"/>
      <c r="EK1781" s="54"/>
      <c r="EL1781" s="54"/>
      <c r="EM1781" s="54"/>
      <c r="EN1781" s="54"/>
      <c r="EO1781" s="54"/>
      <c r="EP1781" s="54"/>
      <c r="EQ1781" s="54"/>
      <c r="ER1781" s="54"/>
      <c r="ES1781" s="54"/>
      <c r="ET1781" s="54"/>
      <c r="EU1781" s="54"/>
      <c r="EV1781" s="54"/>
      <c r="EW1781" s="54"/>
      <c r="EX1781" s="54"/>
      <c r="EY1781" s="54"/>
      <c r="EZ1781" s="54"/>
      <c r="FA1781" s="54"/>
      <c r="FB1781" s="54"/>
      <c r="FC1781" s="54"/>
      <c r="FD1781" s="54"/>
      <c r="FE1781" s="54"/>
      <c r="FF1781" s="54"/>
      <c r="FG1781" s="54"/>
      <c r="FH1781" s="54"/>
      <c r="FI1781" s="54"/>
      <c r="FJ1781" s="54"/>
      <c r="FK1781" s="54"/>
      <c r="FL1781" s="54"/>
      <c r="FM1781" s="54"/>
      <c r="FN1781" s="54"/>
      <c r="FO1781" s="54"/>
      <c r="FP1781" s="54"/>
      <c r="FQ1781" s="54"/>
      <c r="FR1781" s="54"/>
      <c r="FS1781" s="54"/>
      <c r="FT1781" s="54"/>
      <c r="FU1781" s="54"/>
      <c r="FV1781" s="54"/>
      <c r="FW1781" s="54"/>
      <c r="FX1781" s="54"/>
      <c r="FY1781" s="54"/>
      <c r="FZ1781" s="54"/>
      <c r="GA1781" s="54"/>
      <c r="GB1781" s="54"/>
      <c r="GC1781" s="54"/>
      <c r="GD1781" s="54"/>
      <c r="GE1781" s="54"/>
      <c r="GF1781" s="54"/>
      <c r="GG1781" s="54"/>
      <c r="GH1781" s="54"/>
      <c r="GI1781" s="54"/>
      <c r="GJ1781" s="54"/>
      <c r="GK1781" s="54"/>
      <c r="GL1781" s="54"/>
      <c r="GM1781" s="54"/>
      <c r="GN1781" s="54"/>
      <c r="GO1781" s="54"/>
      <c r="GP1781" s="54"/>
      <c r="GQ1781" s="54"/>
      <c r="GR1781" s="54"/>
      <c r="GS1781" s="54"/>
      <c r="GT1781" s="54"/>
      <c r="GU1781" s="54"/>
      <c r="GV1781" s="54"/>
      <c r="GW1781" s="54"/>
      <c r="GX1781" s="54"/>
      <c r="GY1781" s="54"/>
      <c r="GZ1781" s="54"/>
      <c r="HA1781" s="54"/>
      <c r="HB1781" s="54"/>
      <c r="HC1781" s="54"/>
      <c r="HD1781" s="54"/>
      <c r="HE1781" s="54"/>
      <c r="HF1781" s="54"/>
      <c r="HG1781" s="54"/>
      <c r="HH1781" s="54"/>
      <c r="HI1781" s="54"/>
      <c r="HJ1781" s="54"/>
      <c r="HK1781" s="54"/>
      <c r="HL1781" s="54"/>
      <c r="HM1781" s="54"/>
      <c r="HN1781" s="54"/>
      <c r="HO1781" s="54"/>
      <c r="HP1781" s="54"/>
      <c r="HQ1781" s="54"/>
      <c r="HR1781" s="54"/>
      <c r="HS1781" s="54"/>
      <c r="HT1781" s="54"/>
      <c r="HU1781" s="54"/>
      <c r="HV1781" s="54"/>
      <c r="HW1781" s="54"/>
      <c r="HX1781" s="54"/>
      <c r="HY1781" s="54"/>
      <c r="HZ1781" s="54"/>
      <c r="IA1781" s="54"/>
      <c r="IB1781" s="54"/>
      <c r="IC1781" s="54"/>
      <c r="ID1781" s="54"/>
      <c r="IE1781" s="54"/>
      <c r="IF1781" s="54"/>
      <c r="IG1781" s="54"/>
      <c r="IH1781" s="54"/>
      <c r="II1781" s="54"/>
      <c r="IJ1781" s="54"/>
      <c r="IK1781" s="54"/>
      <c r="IL1781" s="54"/>
      <c r="IM1781" s="54"/>
      <c r="IN1781" s="54"/>
      <c r="IO1781" s="54"/>
      <c r="IP1781" s="54"/>
      <c r="IQ1781" s="54"/>
      <c r="IR1781" s="54"/>
      <c r="IS1781" s="54"/>
      <c r="IT1781" s="54"/>
      <c r="IU1781" s="54"/>
      <c r="IV1781" s="54"/>
      <c r="IW1781" s="54"/>
      <c r="IX1781" s="54"/>
      <c r="IY1781" s="54"/>
      <c r="IZ1781" s="54"/>
      <c r="JA1781" s="16"/>
      <c r="JB1781" s="16"/>
      <c r="JC1781" s="16"/>
      <c r="JD1781" s="16"/>
    </row>
    <row r="1782" spans="1:264" s="6" customFormat="1" x14ac:dyDescent="0.25">
      <c r="A1782" s="55">
        <v>1778</v>
      </c>
      <c r="B1782" s="56">
        <f>ESTUDIANTES!B1782</f>
        <v>0</v>
      </c>
      <c r="C1782" s="56">
        <f>ESTUDIANTES!C1782</f>
        <v>0</v>
      </c>
      <c r="D1782" s="97">
        <f>ESTUDIANTES!D1782</f>
        <v>0</v>
      </c>
      <c r="E1782" s="97"/>
      <c r="F1782" s="97"/>
      <c r="G1782" s="97"/>
      <c r="H1782" s="57">
        <f>ESTUDIANTES!H1782</f>
        <v>0</v>
      </c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  <c r="AL1782" s="54"/>
      <c r="AM1782" s="54"/>
      <c r="AN1782" s="54"/>
      <c r="AO1782" s="54"/>
      <c r="AP1782" s="54"/>
      <c r="AQ1782" s="54"/>
      <c r="AR1782" s="54"/>
      <c r="AS1782" s="54"/>
      <c r="AT1782" s="54"/>
      <c r="AU1782" s="54"/>
      <c r="AV1782" s="54"/>
      <c r="AW1782" s="54"/>
      <c r="AX1782" s="54"/>
      <c r="AY1782" s="54"/>
      <c r="AZ1782" s="54"/>
      <c r="BA1782" s="54"/>
      <c r="BB1782" s="54"/>
      <c r="BC1782" s="54"/>
      <c r="BD1782" s="54"/>
      <c r="BE1782" s="54"/>
      <c r="BF1782" s="54"/>
      <c r="BG1782" s="54"/>
      <c r="BH1782" s="54"/>
      <c r="BI1782" s="54"/>
      <c r="BJ1782" s="54"/>
      <c r="BK1782" s="54"/>
      <c r="BL1782" s="54"/>
      <c r="BM1782" s="54"/>
      <c r="BN1782" s="54"/>
      <c r="BO1782" s="54"/>
      <c r="BP1782" s="54"/>
      <c r="BQ1782" s="54"/>
      <c r="BR1782" s="54"/>
      <c r="BS1782" s="54"/>
      <c r="BT1782" s="54"/>
      <c r="BU1782" s="54"/>
      <c r="BV1782" s="54"/>
      <c r="BW1782" s="54"/>
      <c r="BX1782" s="54"/>
      <c r="BY1782" s="54"/>
      <c r="BZ1782" s="54"/>
      <c r="CA1782" s="54"/>
      <c r="CB1782" s="54"/>
      <c r="CC1782" s="54"/>
      <c r="CD1782" s="54"/>
      <c r="CE1782" s="54"/>
      <c r="CF1782" s="54"/>
      <c r="CG1782" s="54"/>
      <c r="CH1782" s="54"/>
      <c r="CI1782" s="54"/>
      <c r="CJ1782" s="54"/>
      <c r="CK1782" s="54"/>
      <c r="CL1782" s="54"/>
      <c r="CM1782" s="54"/>
      <c r="CN1782" s="54"/>
      <c r="CO1782" s="54"/>
      <c r="CP1782" s="54"/>
      <c r="CQ1782" s="54"/>
      <c r="CR1782" s="54"/>
      <c r="CS1782" s="54"/>
      <c r="CT1782" s="54"/>
      <c r="CU1782" s="54"/>
      <c r="CV1782" s="54"/>
      <c r="CW1782" s="54"/>
      <c r="CX1782" s="54"/>
      <c r="CY1782" s="54"/>
      <c r="CZ1782" s="54"/>
      <c r="DA1782" s="54"/>
      <c r="DB1782" s="54"/>
      <c r="DC1782" s="54"/>
      <c r="DD1782" s="54"/>
      <c r="DE1782" s="54"/>
      <c r="DF1782" s="54"/>
      <c r="DG1782" s="54"/>
      <c r="DH1782" s="54"/>
      <c r="DI1782" s="54"/>
      <c r="DJ1782" s="54"/>
      <c r="DK1782" s="54"/>
      <c r="DL1782" s="54"/>
      <c r="DM1782" s="54"/>
      <c r="DN1782" s="54"/>
      <c r="DO1782" s="54"/>
      <c r="DP1782" s="54"/>
      <c r="DQ1782" s="54"/>
      <c r="DR1782" s="54"/>
      <c r="DS1782" s="54"/>
      <c r="DT1782" s="54"/>
      <c r="DU1782" s="54"/>
      <c r="DV1782" s="54"/>
      <c r="DW1782" s="54"/>
      <c r="DX1782" s="54"/>
      <c r="DY1782" s="54"/>
      <c r="DZ1782" s="54"/>
      <c r="EA1782" s="54"/>
      <c r="EB1782" s="54"/>
      <c r="EC1782" s="54"/>
      <c r="ED1782" s="54"/>
      <c r="EE1782" s="54"/>
      <c r="EF1782" s="54"/>
      <c r="EG1782" s="54"/>
      <c r="EH1782" s="54"/>
      <c r="EI1782" s="54"/>
      <c r="EJ1782" s="54"/>
      <c r="EK1782" s="54"/>
      <c r="EL1782" s="54"/>
      <c r="EM1782" s="54"/>
      <c r="EN1782" s="54"/>
      <c r="EO1782" s="54"/>
      <c r="EP1782" s="54"/>
      <c r="EQ1782" s="54"/>
      <c r="ER1782" s="54"/>
      <c r="ES1782" s="54"/>
      <c r="ET1782" s="54"/>
      <c r="EU1782" s="54"/>
      <c r="EV1782" s="54"/>
      <c r="EW1782" s="54"/>
      <c r="EX1782" s="54"/>
      <c r="EY1782" s="54"/>
      <c r="EZ1782" s="54"/>
      <c r="FA1782" s="54"/>
      <c r="FB1782" s="54"/>
      <c r="FC1782" s="54"/>
      <c r="FD1782" s="54"/>
      <c r="FE1782" s="54"/>
      <c r="FF1782" s="54"/>
      <c r="FG1782" s="54"/>
      <c r="FH1782" s="54"/>
      <c r="FI1782" s="54"/>
      <c r="FJ1782" s="54"/>
      <c r="FK1782" s="54"/>
      <c r="FL1782" s="54"/>
      <c r="FM1782" s="54"/>
      <c r="FN1782" s="54"/>
      <c r="FO1782" s="54"/>
      <c r="FP1782" s="54"/>
      <c r="FQ1782" s="54"/>
      <c r="FR1782" s="54"/>
      <c r="FS1782" s="54"/>
      <c r="FT1782" s="54"/>
      <c r="FU1782" s="54"/>
      <c r="FV1782" s="54"/>
      <c r="FW1782" s="54"/>
      <c r="FX1782" s="54"/>
      <c r="FY1782" s="54"/>
      <c r="FZ1782" s="54"/>
      <c r="GA1782" s="54"/>
      <c r="GB1782" s="54"/>
      <c r="GC1782" s="54"/>
      <c r="GD1782" s="54"/>
      <c r="GE1782" s="54"/>
      <c r="GF1782" s="54"/>
      <c r="GG1782" s="54"/>
      <c r="GH1782" s="54"/>
      <c r="GI1782" s="54"/>
      <c r="GJ1782" s="54"/>
      <c r="GK1782" s="54"/>
      <c r="GL1782" s="54"/>
      <c r="GM1782" s="54"/>
      <c r="GN1782" s="54"/>
      <c r="GO1782" s="54"/>
      <c r="GP1782" s="54"/>
      <c r="GQ1782" s="54"/>
      <c r="GR1782" s="54"/>
      <c r="GS1782" s="54"/>
      <c r="GT1782" s="54"/>
      <c r="GU1782" s="54"/>
      <c r="GV1782" s="54"/>
      <c r="GW1782" s="54"/>
      <c r="GX1782" s="54"/>
      <c r="GY1782" s="54"/>
      <c r="GZ1782" s="54"/>
      <c r="HA1782" s="54"/>
      <c r="HB1782" s="54"/>
      <c r="HC1782" s="54"/>
      <c r="HD1782" s="54"/>
      <c r="HE1782" s="54"/>
      <c r="HF1782" s="54"/>
      <c r="HG1782" s="54"/>
      <c r="HH1782" s="54"/>
      <c r="HI1782" s="54"/>
      <c r="HJ1782" s="54"/>
      <c r="HK1782" s="54"/>
      <c r="HL1782" s="54"/>
      <c r="HM1782" s="54"/>
      <c r="HN1782" s="54"/>
      <c r="HO1782" s="54"/>
      <c r="HP1782" s="54"/>
      <c r="HQ1782" s="54"/>
      <c r="HR1782" s="54"/>
      <c r="HS1782" s="54"/>
      <c r="HT1782" s="54"/>
      <c r="HU1782" s="54"/>
      <c r="HV1782" s="54"/>
      <c r="HW1782" s="54"/>
      <c r="HX1782" s="54"/>
      <c r="HY1782" s="54"/>
      <c r="HZ1782" s="54"/>
      <c r="IA1782" s="54"/>
      <c r="IB1782" s="54"/>
      <c r="IC1782" s="54"/>
      <c r="ID1782" s="54"/>
      <c r="IE1782" s="54"/>
      <c r="IF1782" s="54"/>
      <c r="IG1782" s="54"/>
      <c r="IH1782" s="54"/>
      <c r="II1782" s="54"/>
      <c r="IJ1782" s="54"/>
      <c r="IK1782" s="54"/>
      <c r="IL1782" s="54"/>
      <c r="IM1782" s="54"/>
      <c r="IN1782" s="54"/>
      <c r="IO1782" s="54"/>
      <c r="IP1782" s="54"/>
      <c r="IQ1782" s="54"/>
      <c r="IR1782" s="54"/>
      <c r="IS1782" s="54"/>
      <c r="IT1782" s="54"/>
      <c r="IU1782" s="54"/>
      <c r="IV1782" s="54"/>
      <c r="IW1782" s="54"/>
      <c r="IX1782" s="54"/>
      <c r="IY1782" s="54"/>
      <c r="IZ1782" s="54"/>
      <c r="JA1782" s="16"/>
      <c r="JB1782" s="16"/>
      <c r="JC1782" s="16"/>
      <c r="JD1782" s="16"/>
    </row>
    <row r="1783" spans="1:264" s="6" customFormat="1" x14ac:dyDescent="0.25">
      <c r="A1783" s="55">
        <v>1779</v>
      </c>
      <c r="B1783" s="56">
        <f>ESTUDIANTES!B1783</f>
        <v>0</v>
      </c>
      <c r="C1783" s="56">
        <f>ESTUDIANTES!C1783</f>
        <v>0</v>
      </c>
      <c r="D1783" s="97">
        <f>ESTUDIANTES!D1783</f>
        <v>0</v>
      </c>
      <c r="E1783" s="97"/>
      <c r="F1783" s="97"/>
      <c r="G1783" s="97"/>
      <c r="H1783" s="57">
        <f>ESTUDIANTES!H1783</f>
        <v>0</v>
      </c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  <c r="AL1783" s="54"/>
      <c r="AM1783" s="54"/>
      <c r="AN1783" s="54"/>
      <c r="AO1783" s="54"/>
      <c r="AP1783" s="54"/>
      <c r="AQ1783" s="54"/>
      <c r="AR1783" s="54"/>
      <c r="AS1783" s="54"/>
      <c r="AT1783" s="54"/>
      <c r="AU1783" s="54"/>
      <c r="AV1783" s="54"/>
      <c r="AW1783" s="54"/>
      <c r="AX1783" s="54"/>
      <c r="AY1783" s="54"/>
      <c r="AZ1783" s="54"/>
      <c r="BA1783" s="54"/>
      <c r="BB1783" s="54"/>
      <c r="BC1783" s="54"/>
      <c r="BD1783" s="54"/>
      <c r="BE1783" s="54"/>
      <c r="BF1783" s="54"/>
      <c r="BG1783" s="54"/>
      <c r="BH1783" s="54"/>
      <c r="BI1783" s="54"/>
      <c r="BJ1783" s="54"/>
      <c r="BK1783" s="54"/>
      <c r="BL1783" s="54"/>
      <c r="BM1783" s="54"/>
      <c r="BN1783" s="54"/>
      <c r="BO1783" s="54"/>
      <c r="BP1783" s="54"/>
      <c r="BQ1783" s="54"/>
      <c r="BR1783" s="54"/>
      <c r="BS1783" s="54"/>
      <c r="BT1783" s="54"/>
      <c r="BU1783" s="54"/>
      <c r="BV1783" s="54"/>
      <c r="BW1783" s="54"/>
      <c r="BX1783" s="54"/>
      <c r="BY1783" s="54"/>
      <c r="BZ1783" s="54"/>
      <c r="CA1783" s="54"/>
      <c r="CB1783" s="54"/>
      <c r="CC1783" s="54"/>
      <c r="CD1783" s="54"/>
      <c r="CE1783" s="54"/>
      <c r="CF1783" s="54"/>
      <c r="CG1783" s="54"/>
      <c r="CH1783" s="54"/>
      <c r="CI1783" s="54"/>
      <c r="CJ1783" s="54"/>
      <c r="CK1783" s="54"/>
      <c r="CL1783" s="54"/>
      <c r="CM1783" s="54"/>
      <c r="CN1783" s="54"/>
      <c r="CO1783" s="54"/>
      <c r="CP1783" s="54"/>
      <c r="CQ1783" s="54"/>
      <c r="CR1783" s="54"/>
      <c r="CS1783" s="54"/>
      <c r="CT1783" s="54"/>
      <c r="CU1783" s="54"/>
      <c r="CV1783" s="54"/>
      <c r="CW1783" s="54"/>
      <c r="CX1783" s="54"/>
      <c r="CY1783" s="54"/>
      <c r="CZ1783" s="54"/>
      <c r="DA1783" s="54"/>
      <c r="DB1783" s="54"/>
      <c r="DC1783" s="54"/>
      <c r="DD1783" s="54"/>
      <c r="DE1783" s="54"/>
      <c r="DF1783" s="54"/>
      <c r="DG1783" s="54"/>
      <c r="DH1783" s="54"/>
      <c r="DI1783" s="54"/>
      <c r="DJ1783" s="54"/>
      <c r="DK1783" s="54"/>
      <c r="DL1783" s="54"/>
      <c r="DM1783" s="54"/>
      <c r="DN1783" s="54"/>
      <c r="DO1783" s="54"/>
      <c r="DP1783" s="54"/>
      <c r="DQ1783" s="54"/>
      <c r="DR1783" s="54"/>
      <c r="DS1783" s="54"/>
      <c r="DT1783" s="54"/>
      <c r="DU1783" s="54"/>
      <c r="DV1783" s="54"/>
      <c r="DW1783" s="54"/>
      <c r="DX1783" s="54"/>
      <c r="DY1783" s="54"/>
      <c r="DZ1783" s="54"/>
      <c r="EA1783" s="54"/>
      <c r="EB1783" s="54"/>
      <c r="EC1783" s="54"/>
      <c r="ED1783" s="54"/>
      <c r="EE1783" s="54"/>
      <c r="EF1783" s="54"/>
      <c r="EG1783" s="54"/>
      <c r="EH1783" s="54"/>
      <c r="EI1783" s="54"/>
      <c r="EJ1783" s="54"/>
      <c r="EK1783" s="54"/>
      <c r="EL1783" s="54"/>
      <c r="EM1783" s="54"/>
      <c r="EN1783" s="54"/>
      <c r="EO1783" s="54"/>
      <c r="EP1783" s="54"/>
      <c r="EQ1783" s="54"/>
      <c r="ER1783" s="54"/>
      <c r="ES1783" s="54"/>
      <c r="ET1783" s="54"/>
      <c r="EU1783" s="54"/>
      <c r="EV1783" s="54"/>
      <c r="EW1783" s="54"/>
      <c r="EX1783" s="54"/>
      <c r="EY1783" s="54"/>
      <c r="EZ1783" s="54"/>
      <c r="FA1783" s="54"/>
      <c r="FB1783" s="54"/>
      <c r="FC1783" s="54"/>
      <c r="FD1783" s="54"/>
      <c r="FE1783" s="54"/>
      <c r="FF1783" s="54"/>
      <c r="FG1783" s="54"/>
      <c r="FH1783" s="54"/>
      <c r="FI1783" s="54"/>
      <c r="FJ1783" s="54"/>
      <c r="FK1783" s="54"/>
      <c r="FL1783" s="54"/>
      <c r="FM1783" s="54"/>
      <c r="FN1783" s="54"/>
      <c r="FO1783" s="54"/>
      <c r="FP1783" s="54"/>
      <c r="FQ1783" s="54"/>
      <c r="FR1783" s="54"/>
      <c r="FS1783" s="54"/>
      <c r="FT1783" s="54"/>
      <c r="FU1783" s="54"/>
      <c r="FV1783" s="54"/>
      <c r="FW1783" s="54"/>
      <c r="FX1783" s="54"/>
      <c r="FY1783" s="54"/>
      <c r="FZ1783" s="54"/>
      <c r="GA1783" s="54"/>
      <c r="GB1783" s="54"/>
      <c r="GC1783" s="54"/>
      <c r="GD1783" s="54"/>
      <c r="GE1783" s="54"/>
      <c r="GF1783" s="54"/>
      <c r="GG1783" s="54"/>
      <c r="GH1783" s="54"/>
      <c r="GI1783" s="54"/>
      <c r="GJ1783" s="54"/>
      <c r="GK1783" s="54"/>
      <c r="GL1783" s="54"/>
      <c r="GM1783" s="54"/>
      <c r="GN1783" s="54"/>
      <c r="GO1783" s="54"/>
      <c r="GP1783" s="54"/>
      <c r="GQ1783" s="54"/>
      <c r="GR1783" s="54"/>
      <c r="GS1783" s="54"/>
      <c r="GT1783" s="54"/>
      <c r="GU1783" s="54"/>
      <c r="GV1783" s="54"/>
      <c r="GW1783" s="54"/>
      <c r="GX1783" s="54"/>
      <c r="GY1783" s="54"/>
      <c r="GZ1783" s="54"/>
      <c r="HA1783" s="54"/>
      <c r="HB1783" s="54"/>
      <c r="HC1783" s="54"/>
      <c r="HD1783" s="54"/>
      <c r="HE1783" s="54"/>
      <c r="HF1783" s="54"/>
      <c r="HG1783" s="54"/>
      <c r="HH1783" s="54"/>
      <c r="HI1783" s="54"/>
      <c r="HJ1783" s="54"/>
      <c r="HK1783" s="54"/>
      <c r="HL1783" s="54"/>
      <c r="HM1783" s="54"/>
      <c r="HN1783" s="54"/>
      <c r="HO1783" s="54"/>
      <c r="HP1783" s="54"/>
      <c r="HQ1783" s="54"/>
      <c r="HR1783" s="54"/>
      <c r="HS1783" s="54"/>
      <c r="HT1783" s="54"/>
      <c r="HU1783" s="54"/>
      <c r="HV1783" s="54"/>
      <c r="HW1783" s="54"/>
      <c r="HX1783" s="54"/>
      <c r="HY1783" s="54"/>
      <c r="HZ1783" s="54"/>
      <c r="IA1783" s="54"/>
      <c r="IB1783" s="54"/>
      <c r="IC1783" s="54"/>
      <c r="ID1783" s="54"/>
      <c r="IE1783" s="54"/>
      <c r="IF1783" s="54"/>
      <c r="IG1783" s="54"/>
      <c r="IH1783" s="54"/>
      <c r="II1783" s="54"/>
      <c r="IJ1783" s="54"/>
      <c r="IK1783" s="54"/>
      <c r="IL1783" s="54"/>
      <c r="IM1783" s="54"/>
      <c r="IN1783" s="54"/>
      <c r="IO1783" s="54"/>
      <c r="IP1783" s="54"/>
      <c r="IQ1783" s="54"/>
      <c r="IR1783" s="54"/>
      <c r="IS1783" s="54"/>
      <c r="IT1783" s="54"/>
      <c r="IU1783" s="54"/>
      <c r="IV1783" s="54"/>
      <c r="IW1783" s="54"/>
      <c r="IX1783" s="54"/>
      <c r="IY1783" s="54"/>
      <c r="IZ1783" s="54"/>
      <c r="JA1783" s="16"/>
      <c r="JB1783" s="16"/>
      <c r="JC1783" s="16"/>
      <c r="JD1783" s="16"/>
    </row>
    <row r="1784" spans="1:264" s="6" customFormat="1" x14ac:dyDescent="0.25">
      <c r="A1784" s="55">
        <v>1780</v>
      </c>
      <c r="B1784" s="56">
        <f>ESTUDIANTES!B1784</f>
        <v>0</v>
      </c>
      <c r="C1784" s="56">
        <f>ESTUDIANTES!C1784</f>
        <v>0</v>
      </c>
      <c r="D1784" s="97">
        <f>ESTUDIANTES!D1784</f>
        <v>0</v>
      </c>
      <c r="E1784" s="97"/>
      <c r="F1784" s="97"/>
      <c r="G1784" s="97"/>
      <c r="H1784" s="57">
        <f>ESTUDIANTES!H1784</f>
        <v>0</v>
      </c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  <c r="T1784" s="54"/>
      <c r="U1784" s="54"/>
      <c r="V1784" s="54"/>
      <c r="W1784" s="54"/>
      <c r="X1784" s="54"/>
      <c r="Y1784" s="54"/>
      <c r="Z1784" s="54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  <c r="AL1784" s="54"/>
      <c r="AM1784" s="54"/>
      <c r="AN1784" s="54"/>
      <c r="AO1784" s="54"/>
      <c r="AP1784" s="54"/>
      <c r="AQ1784" s="54"/>
      <c r="AR1784" s="54"/>
      <c r="AS1784" s="54"/>
      <c r="AT1784" s="54"/>
      <c r="AU1784" s="54"/>
      <c r="AV1784" s="54"/>
      <c r="AW1784" s="54"/>
      <c r="AX1784" s="54"/>
      <c r="AY1784" s="54"/>
      <c r="AZ1784" s="54"/>
      <c r="BA1784" s="54"/>
      <c r="BB1784" s="54"/>
      <c r="BC1784" s="54"/>
      <c r="BD1784" s="54"/>
      <c r="BE1784" s="54"/>
      <c r="BF1784" s="54"/>
      <c r="BG1784" s="54"/>
      <c r="BH1784" s="54"/>
      <c r="BI1784" s="54"/>
      <c r="BJ1784" s="54"/>
      <c r="BK1784" s="54"/>
      <c r="BL1784" s="54"/>
      <c r="BM1784" s="54"/>
      <c r="BN1784" s="54"/>
      <c r="BO1784" s="54"/>
      <c r="BP1784" s="54"/>
      <c r="BQ1784" s="54"/>
      <c r="BR1784" s="54"/>
      <c r="BS1784" s="54"/>
      <c r="BT1784" s="54"/>
      <c r="BU1784" s="54"/>
      <c r="BV1784" s="54"/>
      <c r="BW1784" s="54"/>
      <c r="BX1784" s="54"/>
      <c r="BY1784" s="54"/>
      <c r="BZ1784" s="54"/>
      <c r="CA1784" s="54"/>
      <c r="CB1784" s="54"/>
      <c r="CC1784" s="54"/>
      <c r="CD1784" s="54"/>
      <c r="CE1784" s="54"/>
      <c r="CF1784" s="54"/>
      <c r="CG1784" s="54"/>
      <c r="CH1784" s="54"/>
      <c r="CI1784" s="54"/>
      <c r="CJ1784" s="54"/>
      <c r="CK1784" s="54"/>
      <c r="CL1784" s="54"/>
      <c r="CM1784" s="54"/>
      <c r="CN1784" s="54"/>
      <c r="CO1784" s="54"/>
      <c r="CP1784" s="54"/>
      <c r="CQ1784" s="54"/>
      <c r="CR1784" s="54"/>
      <c r="CS1784" s="54"/>
      <c r="CT1784" s="54"/>
      <c r="CU1784" s="54"/>
      <c r="CV1784" s="54"/>
      <c r="CW1784" s="54"/>
      <c r="CX1784" s="54"/>
      <c r="CY1784" s="54"/>
      <c r="CZ1784" s="54"/>
      <c r="DA1784" s="54"/>
      <c r="DB1784" s="54"/>
      <c r="DC1784" s="54"/>
      <c r="DD1784" s="54"/>
      <c r="DE1784" s="54"/>
      <c r="DF1784" s="54"/>
      <c r="DG1784" s="54"/>
      <c r="DH1784" s="54"/>
      <c r="DI1784" s="54"/>
      <c r="DJ1784" s="54"/>
      <c r="DK1784" s="54"/>
      <c r="DL1784" s="54"/>
      <c r="DM1784" s="54"/>
      <c r="DN1784" s="54"/>
      <c r="DO1784" s="54"/>
      <c r="DP1784" s="54"/>
      <c r="DQ1784" s="54"/>
      <c r="DR1784" s="54"/>
      <c r="DS1784" s="54"/>
      <c r="DT1784" s="54"/>
      <c r="DU1784" s="54"/>
      <c r="DV1784" s="54"/>
      <c r="DW1784" s="54"/>
      <c r="DX1784" s="54"/>
      <c r="DY1784" s="54"/>
      <c r="DZ1784" s="54"/>
      <c r="EA1784" s="54"/>
      <c r="EB1784" s="54"/>
      <c r="EC1784" s="54"/>
      <c r="ED1784" s="54"/>
      <c r="EE1784" s="54"/>
      <c r="EF1784" s="54"/>
      <c r="EG1784" s="54"/>
      <c r="EH1784" s="54"/>
      <c r="EI1784" s="54"/>
      <c r="EJ1784" s="54"/>
      <c r="EK1784" s="54"/>
      <c r="EL1784" s="54"/>
      <c r="EM1784" s="54"/>
      <c r="EN1784" s="54"/>
      <c r="EO1784" s="54"/>
      <c r="EP1784" s="54"/>
      <c r="EQ1784" s="54"/>
      <c r="ER1784" s="54"/>
      <c r="ES1784" s="54"/>
      <c r="ET1784" s="54"/>
      <c r="EU1784" s="54"/>
      <c r="EV1784" s="54"/>
      <c r="EW1784" s="54"/>
      <c r="EX1784" s="54"/>
      <c r="EY1784" s="54"/>
      <c r="EZ1784" s="54"/>
      <c r="FA1784" s="54"/>
      <c r="FB1784" s="54"/>
      <c r="FC1784" s="54"/>
      <c r="FD1784" s="54"/>
      <c r="FE1784" s="54"/>
      <c r="FF1784" s="54"/>
      <c r="FG1784" s="54"/>
      <c r="FH1784" s="54"/>
      <c r="FI1784" s="54"/>
      <c r="FJ1784" s="54"/>
      <c r="FK1784" s="54"/>
      <c r="FL1784" s="54"/>
      <c r="FM1784" s="54"/>
      <c r="FN1784" s="54"/>
      <c r="FO1784" s="54"/>
      <c r="FP1784" s="54"/>
      <c r="FQ1784" s="54"/>
      <c r="FR1784" s="54"/>
      <c r="FS1784" s="54"/>
      <c r="FT1784" s="54"/>
      <c r="FU1784" s="54"/>
      <c r="FV1784" s="54"/>
      <c r="FW1784" s="54"/>
      <c r="FX1784" s="54"/>
      <c r="FY1784" s="54"/>
      <c r="FZ1784" s="54"/>
      <c r="GA1784" s="54"/>
      <c r="GB1784" s="54"/>
      <c r="GC1784" s="54"/>
      <c r="GD1784" s="54"/>
      <c r="GE1784" s="54"/>
      <c r="GF1784" s="54"/>
      <c r="GG1784" s="54"/>
      <c r="GH1784" s="54"/>
      <c r="GI1784" s="54"/>
      <c r="GJ1784" s="54"/>
      <c r="GK1784" s="54"/>
      <c r="GL1784" s="54"/>
      <c r="GM1784" s="54"/>
      <c r="GN1784" s="54"/>
      <c r="GO1784" s="54"/>
      <c r="GP1784" s="54"/>
      <c r="GQ1784" s="54"/>
      <c r="GR1784" s="54"/>
      <c r="GS1784" s="54"/>
      <c r="GT1784" s="54"/>
      <c r="GU1784" s="54"/>
      <c r="GV1784" s="54"/>
      <c r="GW1784" s="54"/>
      <c r="GX1784" s="54"/>
      <c r="GY1784" s="54"/>
      <c r="GZ1784" s="54"/>
      <c r="HA1784" s="54"/>
      <c r="HB1784" s="54"/>
      <c r="HC1784" s="54"/>
      <c r="HD1784" s="54"/>
      <c r="HE1784" s="54"/>
      <c r="HF1784" s="54"/>
      <c r="HG1784" s="54"/>
      <c r="HH1784" s="54"/>
      <c r="HI1784" s="54"/>
      <c r="HJ1784" s="54"/>
      <c r="HK1784" s="54"/>
      <c r="HL1784" s="54"/>
      <c r="HM1784" s="54"/>
      <c r="HN1784" s="54"/>
      <c r="HO1784" s="54"/>
      <c r="HP1784" s="54"/>
      <c r="HQ1784" s="54"/>
      <c r="HR1784" s="54"/>
      <c r="HS1784" s="54"/>
      <c r="HT1784" s="54"/>
      <c r="HU1784" s="54"/>
      <c r="HV1784" s="54"/>
      <c r="HW1784" s="54"/>
      <c r="HX1784" s="54"/>
      <c r="HY1784" s="54"/>
      <c r="HZ1784" s="54"/>
      <c r="IA1784" s="54"/>
      <c r="IB1784" s="54"/>
      <c r="IC1784" s="54"/>
      <c r="ID1784" s="54"/>
      <c r="IE1784" s="54"/>
      <c r="IF1784" s="54"/>
      <c r="IG1784" s="54"/>
      <c r="IH1784" s="54"/>
      <c r="II1784" s="54"/>
      <c r="IJ1784" s="54"/>
      <c r="IK1784" s="54"/>
      <c r="IL1784" s="54"/>
      <c r="IM1784" s="54"/>
      <c r="IN1784" s="54"/>
      <c r="IO1784" s="54"/>
      <c r="IP1784" s="54"/>
      <c r="IQ1784" s="54"/>
      <c r="IR1784" s="54"/>
      <c r="IS1784" s="54"/>
      <c r="IT1784" s="54"/>
      <c r="IU1784" s="54"/>
      <c r="IV1784" s="54"/>
      <c r="IW1784" s="54"/>
      <c r="IX1784" s="54"/>
      <c r="IY1784" s="54"/>
      <c r="IZ1784" s="54"/>
      <c r="JA1784" s="16"/>
      <c r="JB1784" s="16"/>
      <c r="JC1784" s="16"/>
      <c r="JD1784" s="16"/>
    </row>
    <row r="1785" spans="1:264" s="6" customFormat="1" x14ac:dyDescent="0.25">
      <c r="A1785" s="55">
        <v>1781</v>
      </c>
      <c r="B1785" s="56">
        <f>ESTUDIANTES!B1785</f>
        <v>0</v>
      </c>
      <c r="C1785" s="56">
        <f>ESTUDIANTES!C1785</f>
        <v>0</v>
      </c>
      <c r="D1785" s="97">
        <f>ESTUDIANTES!D1785</f>
        <v>0</v>
      </c>
      <c r="E1785" s="97"/>
      <c r="F1785" s="97"/>
      <c r="G1785" s="97"/>
      <c r="H1785" s="57">
        <f>ESTUDIANTES!H1785</f>
        <v>0</v>
      </c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  <c r="T1785" s="54"/>
      <c r="U1785" s="54"/>
      <c r="V1785" s="54"/>
      <c r="W1785" s="54"/>
      <c r="X1785" s="54"/>
      <c r="Y1785" s="54"/>
      <c r="Z1785" s="54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  <c r="AL1785" s="54"/>
      <c r="AM1785" s="54"/>
      <c r="AN1785" s="54"/>
      <c r="AO1785" s="54"/>
      <c r="AP1785" s="54"/>
      <c r="AQ1785" s="54"/>
      <c r="AR1785" s="54"/>
      <c r="AS1785" s="54"/>
      <c r="AT1785" s="54"/>
      <c r="AU1785" s="54"/>
      <c r="AV1785" s="54"/>
      <c r="AW1785" s="54"/>
      <c r="AX1785" s="54"/>
      <c r="AY1785" s="54"/>
      <c r="AZ1785" s="54"/>
      <c r="BA1785" s="54"/>
      <c r="BB1785" s="54"/>
      <c r="BC1785" s="54"/>
      <c r="BD1785" s="54"/>
      <c r="BE1785" s="54"/>
      <c r="BF1785" s="54"/>
      <c r="BG1785" s="54"/>
      <c r="BH1785" s="54"/>
      <c r="BI1785" s="54"/>
      <c r="BJ1785" s="54"/>
      <c r="BK1785" s="54"/>
      <c r="BL1785" s="54"/>
      <c r="BM1785" s="54"/>
      <c r="BN1785" s="54"/>
      <c r="BO1785" s="54"/>
      <c r="BP1785" s="54"/>
      <c r="BQ1785" s="54"/>
      <c r="BR1785" s="54"/>
      <c r="BS1785" s="54"/>
      <c r="BT1785" s="54"/>
      <c r="BU1785" s="54"/>
      <c r="BV1785" s="54"/>
      <c r="BW1785" s="54"/>
      <c r="BX1785" s="54"/>
      <c r="BY1785" s="54"/>
      <c r="BZ1785" s="54"/>
      <c r="CA1785" s="54"/>
      <c r="CB1785" s="54"/>
      <c r="CC1785" s="54"/>
      <c r="CD1785" s="54"/>
      <c r="CE1785" s="54"/>
      <c r="CF1785" s="54"/>
      <c r="CG1785" s="54"/>
      <c r="CH1785" s="54"/>
      <c r="CI1785" s="54"/>
      <c r="CJ1785" s="54"/>
      <c r="CK1785" s="54"/>
      <c r="CL1785" s="54"/>
      <c r="CM1785" s="54"/>
      <c r="CN1785" s="54"/>
      <c r="CO1785" s="54"/>
      <c r="CP1785" s="54"/>
      <c r="CQ1785" s="54"/>
      <c r="CR1785" s="54"/>
      <c r="CS1785" s="54"/>
      <c r="CT1785" s="54"/>
      <c r="CU1785" s="54"/>
      <c r="CV1785" s="54"/>
      <c r="CW1785" s="54"/>
      <c r="CX1785" s="54"/>
      <c r="CY1785" s="54"/>
      <c r="CZ1785" s="54"/>
      <c r="DA1785" s="54"/>
      <c r="DB1785" s="54"/>
      <c r="DC1785" s="54"/>
      <c r="DD1785" s="54"/>
      <c r="DE1785" s="54"/>
      <c r="DF1785" s="54"/>
      <c r="DG1785" s="54"/>
      <c r="DH1785" s="54"/>
      <c r="DI1785" s="54"/>
      <c r="DJ1785" s="54"/>
      <c r="DK1785" s="54"/>
      <c r="DL1785" s="54"/>
      <c r="DM1785" s="54"/>
      <c r="DN1785" s="54"/>
      <c r="DO1785" s="54"/>
      <c r="DP1785" s="54"/>
      <c r="DQ1785" s="54"/>
      <c r="DR1785" s="54"/>
      <c r="DS1785" s="54"/>
      <c r="DT1785" s="54"/>
      <c r="DU1785" s="54"/>
      <c r="DV1785" s="54"/>
      <c r="DW1785" s="54"/>
      <c r="DX1785" s="54"/>
      <c r="DY1785" s="54"/>
      <c r="DZ1785" s="54"/>
      <c r="EA1785" s="54"/>
      <c r="EB1785" s="54"/>
      <c r="EC1785" s="54"/>
      <c r="ED1785" s="54"/>
      <c r="EE1785" s="54"/>
      <c r="EF1785" s="54"/>
      <c r="EG1785" s="54"/>
      <c r="EH1785" s="54"/>
      <c r="EI1785" s="54"/>
      <c r="EJ1785" s="54"/>
      <c r="EK1785" s="54"/>
      <c r="EL1785" s="54"/>
      <c r="EM1785" s="54"/>
      <c r="EN1785" s="54"/>
      <c r="EO1785" s="54"/>
      <c r="EP1785" s="54"/>
      <c r="EQ1785" s="54"/>
      <c r="ER1785" s="54"/>
      <c r="ES1785" s="54"/>
      <c r="ET1785" s="54"/>
      <c r="EU1785" s="54"/>
      <c r="EV1785" s="54"/>
      <c r="EW1785" s="54"/>
      <c r="EX1785" s="54"/>
      <c r="EY1785" s="54"/>
      <c r="EZ1785" s="54"/>
      <c r="FA1785" s="54"/>
      <c r="FB1785" s="54"/>
      <c r="FC1785" s="54"/>
      <c r="FD1785" s="54"/>
      <c r="FE1785" s="54"/>
      <c r="FF1785" s="54"/>
      <c r="FG1785" s="54"/>
      <c r="FH1785" s="54"/>
      <c r="FI1785" s="54"/>
      <c r="FJ1785" s="54"/>
      <c r="FK1785" s="54"/>
      <c r="FL1785" s="54"/>
      <c r="FM1785" s="54"/>
      <c r="FN1785" s="54"/>
      <c r="FO1785" s="54"/>
      <c r="FP1785" s="54"/>
      <c r="FQ1785" s="54"/>
      <c r="FR1785" s="54"/>
      <c r="FS1785" s="54"/>
      <c r="FT1785" s="54"/>
      <c r="FU1785" s="54"/>
      <c r="FV1785" s="54"/>
      <c r="FW1785" s="54"/>
      <c r="FX1785" s="54"/>
      <c r="FY1785" s="54"/>
      <c r="FZ1785" s="54"/>
      <c r="GA1785" s="54"/>
      <c r="GB1785" s="54"/>
      <c r="GC1785" s="54"/>
      <c r="GD1785" s="54"/>
      <c r="GE1785" s="54"/>
      <c r="GF1785" s="54"/>
      <c r="GG1785" s="54"/>
      <c r="GH1785" s="54"/>
      <c r="GI1785" s="54"/>
      <c r="GJ1785" s="54"/>
      <c r="GK1785" s="54"/>
      <c r="GL1785" s="54"/>
      <c r="GM1785" s="54"/>
      <c r="GN1785" s="54"/>
      <c r="GO1785" s="54"/>
      <c r="GP1785" s="54"/>
      <c r="GQ1785" s="54"/>
      <c r="GR1785" s="54"/>
      <c r="GS1785" s="54"/>
      <c r="GT1785" s="54"/>
      <c r="GU1785" s="54"/>
      <c r="GV1785" s="54"/>
      <c r="GW1785" s="54"/>
      <c r="GX1785" s="54"/>
      <c r="GY1785" s="54"/>
      <c r="GZ1785" s="54"/>
      <c r="HA1785" s="54"/>
      <c r="HB1785" s="54"/>
      <c r="HC1785" s="54"/>
      <c r="HD1785" s="54"/>
      <c r="HE1785" s="54"/>
      <c r="HF1785" s="54"/>
      <c r="HG1785" s="54"/>
      <c r="HH1785" s="54"/>
      <c r="HI1785" s="54"/>
      <c r="HJ1785" s="54"/>
      <c r="HK1785" s="54"/>
      <c r="HL1785" s="54"/>
      <c r="HM1785" s="54"/>
      <c r="HN1785" s="54"/>
      <c r="HO1785" s="54"/>
      <c r="HP1785" s="54"/>
      <c r="HQ1785" s="54"/>
      <c r="HR1785" s="54"/>
      <c r="HS1785" s="54"/>
      <c r="HT1785" s="54"/>
      <c r="HU1785" s="54"/>
      <c r="HV1785" s="54"/>
      <c r="HW1785" s="54"/>
      <c r="HX1785" s="54"/>
      <c r="HY1785" s="54"/>
      <c r="HZ1785" s="54"/>
      <c r="IA1785" s="54"/>
      <c r="IB1785" s="54"/>
      <c r="IC1785" s="54"/>
      <c r="ID1785" s="54"/>
      <c r="IE1785" s="54"/>
      <c r="IF1785" s="54"/>
      <c r="IG1785" s="54"/>
      <c r="IH1785" s="54"/>
      <c r="II1785" s="54"/>
      <c r="IJ1785" s="54"/>
      <c r="IK1785" s="54"/>
      <c r="IL1785" s="54"/>
      <c r="IM1785" s="54"/>
      <c r="IN1785" s="54"/>
      <c r="IO1785" s="54"/>
      <c r="IP1785" s="54"/>
      <c r="IQ1785" s="54"/>
      <c r="IR1785" s="54"/>
      <c r="IS1785" s="54"/>
      <c r="IT1785" s="54"/>
      <c r="IU1785" s="54"/>
      <c r="IV1785" s="54"/>
      <c r="IW1785" s="54"/>
      <c r="IX1785" s="54"/>
      <c r="IY1785" s="54"/>
      <c r="IZ1785" s="54"/>
      <c r="JA1785" s="16"/>
      <c r="JB1785" s="16"/>
      <c r="JC1785" s="16"/>
      <c r="JD1785" s="16"/>
    </row>
    <row r="1786" spans="1:264" s="6" customFormat="1" x14ac:dyDescent="0.25">
      <c r="A1786" s="55">
        <v>1782</v>
      </c>
      <c r="B1786" s="56">
        <f>ESTUDIANTES!B1786</f>
        <v>0</v>
      </c>
      <c r="C1786" s="56">
        <f>ESTUDIANTES!C1786</f>
        <v>0</v>
      </c>
      <c r="D1786" s="97">
        <f>ESTUDIANTES!D1786</f>
        <v>0</v>
      </c>
      <c r="E1786" s="97"/>
      <c r="F1786" s="97"/>
      <c r="G1786" s="97"/>
      <c r="H1786" s="57">
        <f>ESTUDIANTES!H1786</f>
        <v>0</v>
      </c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  <c r="AL1786" s="54"/>
      <c r="AM1786" s="54"/>
      <c r="AN1786" s="54"/>
      <c r="AO1786" s="54"/>
      <c r="AP1786" s="54"/>
      <c r="AQ1786" s="54"/>
      <c r="AR1786" s="54"/>
      <c r="AS1786" s="54"/>
      <c r="AT1786" s="54"/>
      <c r="AU1786" s="54"/>
      <c r="AV1786" s="54"/>
      <c r="AW1786" s="54"/>
      <c r="AX1786" s="54"/>
      <c r="AY1786" s="54"/>
      <c r="AZ1786" s="54"/>
      <c r="BA1786" s="54"/>
      <c r="BB1786" s="54"/>
      <c r="BC1786" s="54"/>
      <c r="BD1786" s="54"/>
      <c r="BE1786" s="54"/>
      <c r="BF1786" s="54"/>
      <c r="BG1786" s="54"/>
      <c r="BH1786" s="54"/>
      <c r="BI1786" s="54"/>
      <c r="BJ1786" s="54"/>
      <c r="BK1786" s="54"/>
      <c r="BL1786" s="54"/>
      <c r="BM1786" s="54"/>
      <c r="BN1786" s="54"/>
      <c r="BO1786" s="54"/>
      <c r="BP1786" s="54"/>
      <c r="BQ1786" s="54"/>
      <c r="BR1786" s="54"/>
      <c r="BS1786" s="54"/>
      <c r="BT1786" s="54"/>
      <c r="BU1786" s="54"/>
      <c r="BV1786" s="54"/>
      <c r="BW1786" s="54"/>
      <c r="BX1786" s="54"/>
      <c r="BY1786" s="54"/>
      <c r="BZ1786" s="54"/>
      <c r="CA1786" s="54"/>
      <c r="CB1786" s="54"/>
      <c r="CC1786" s="54"/>
      <c r="CD1786" s="54"/>
      <c r="CE1786" s="54"/>
      <c r="CF1786" s="54"/>
      <c r="CG1786" s="54"/>
      <c r="CH1786" s="54"/>
      <c r="CI1786" s="54"/>
      <c r="CJ1786" s="54"/>
      <c r="CK1786" s="54"/>
      <c r="CL1786" s="54"/>
      <c r="CM1786" s="54"/>
      <c r="CN1786" s="54"/>
      <c r="CO1786" s="54"/>
      <c r="CP1786" s="54"/>
      <c r="CQ1786" s="54"/>
      <c r="CR1786" s="54"/>
      <c r="CS1786" s="54"/>
      <c r="CT1786" s="54"/>
      <c r="CU1786" s="54"/>
      <c r="CV1786" s="54"/>
      <c r="CW1786" s="54"/>
      <c r="CX1786" s="54"/>
      <c r="CY1786" s="54"/>
      <c r="CZ1786" s="54"/>
      <c r="DA1786" s="54"/>
      <c r="DB1786" s="54"/>
      <c r="DC1786" s="54"/>
      <c r="DD1786" s="54"/>
      <c r="DE1786" s="54"/>
      <c r="DF1786" s="54"/>
      <c r="DG1786" s="54"/>
      <c r="DH1786" s="54"/>
      <c r="DI1786" s="54"/>
      <c r="DJ1786" s="54"/>
      <c r="DK1786" s="54"/>
      <c r="DL1786" s="54"/>
      <c r="DM1786" s="54"/>
      <c r="DN1786" s="54"/>
      <c r="DO1786" s="54"/>
      <c r="DP1786" s="54"/>
      <c r="DQ1786" s="54"/>
      <c r="DR1786" s="54"/>
      <c r="DS1786" s="54"/>
      <c r="DT1786" s="54"/>
      <c r="DU1786" s="54"/>
      <c r="DV1786" s="54"/>
      <c r="DW1786" s="54"/>
      <c r="DX1786" s="54"/>
      <c r="DY1786" s="54"/>
      <c r="DZ1786" s="54"/>
      <c r="EA1786" s="54"/>
      <c r="EB1786" s="54"/>
      <c r="EC1786" s="54"/>
      <c r="ED1786" s="54"/>
      <c r="EE1786" s="54"/>
      <c r="EF1786" s="54"/>
      <c r="EG1786" s="54"/>
      <c r="EH1786" s="54"/>
      <c r="EI1786" s="54"/>
      <c r="EJ1786" s="54"/>
      <c r="EK1786" s="54"/>
      <c r="EL1786" s="54"/>
      <c r="EM1786" s="54"/>
      <c r="EN1786" s="54"/>
      <c r="EO1786" s="54"/>
      <c r="EP1786" s="54"/>
      <c r="EQ1786" s="54"/>
      <c r="ER1786" s="54"/>
      <c r="ES1786" s="54"/>
      <c r="ET1786" s="54"/>
      <c r="EU1786" s="54"/>
      <c r="EV1786" s="54"/>
      <c r="EW1786" s="54"/>
      <c r="EX1786" s="54"/>
      <c r="EY1786" s="54"/>
      <c r="EZ1786" s="54"/>
      <c r="FA1786" s="54"/>
      <c r="FB1786" s="54"/>
      <c r="FC1786" s="54"/>
      <c r="FD1786" s="54"/>
      <c r="FE1786" s="54"/>
      <c r="FF1786" s="54"/>
      <c r="FG1786" s="54"/>
      <c r="FH1786" s="54"/>
      <c r="FI1786" s="54"/>
      <c r="FJ1786" s="54"/>
      <c r="FK1786" s="54"/>
      <c r="FL1786" s="54"/>
      <c r="FM1786" s="54"/>
      <c r="FN1786" s="54"/>
      <c r="FO1786" s="54"/>
      <c r="FP1786" s="54"/>
      <c r="FQ1786" s="54"/>
      <c r="FR1786" s="54"/>
      <c r="FS1786" s="54"/>
      <c r="FT1786" s="54"/>
      <c r="FU1786" s="54"/>
      <c r="FV1786" s="54"/>
      <c r="FW1786" s="54"/>
      <c r="FX1786" s="54"/>
      <c r="FY1786" s="54"/>
      <c r="FZ1786" s="54"/>
      <c r="GA1786" s="54"/>
      <c r="GB1786" s="54"/>
      <c r="GC1786" s="54"/>
      <c r="GD1786" s="54"/>
      <c r="GE1786" s="54"/>
      <c r="GF1786" s="54"/>
      <c r="GG1786" s="54"/>
      <c r="GH1786" s="54"/>
      <c r="GI1786" s="54"/>
      <c r="GJ1786" s="54"/>
      <c r="GK1786" s="54"/>
      <c r="GL1786" s="54"/>
      <c r="GM1786" s="54"/>
      <c r="GN1786" s="54"/>
      <c r="GO1786" s="54"/>
      <c r="GP1786" s="54"/>
      <c r="GQ1786" s="54"/>
      <c r="GR1786" s="54"/>
      <c r="GS1786" s="54"/>
      <c r="GT1786" s="54"/>
      <c r="GU1786" s="54"/>
      <c r="GV1786" s="54"/>
      <c r="GW1786" s="54"/>
      <c r="GX1786" s="54"/>
      <c r="GY1786" s="54"/>
      <c r="GZ1786" s="54"/>
      <c r="HA1786" s="54"/>
      <c r="HB1786" s="54"/>
      <c r="HC1786" s="54"/>
      <c r="HD1786" s="54"/>
      <c r="HE1786" s="54"/>
      <c r="HF1786" s="54"/>
      <c r="HG1786" s="54"/>
      <c r="HH1786" s="54"/>
      <c r="HI1786" s="54"/>
      <c r="HJ1786" s="54"/>
      <c r="HK1786" s="54"/>
      <c r="HL1786" s="54"/>
      <c r="HM1786" s="54"/>
      <c r="HN1786" s="54"/>
      <c r="HO1786" s="54"/>
      <c r="HP1786" s="54"/>
      <c r="HQ1786" s="54"/>
      <c r="HR1786" s="54"/>
      <c r="HS1786" s="54"/>
      <c r="HT1786" s="54"/>
      <c r="HU1786" s="54"/>
      <c r="HV1786" s="54"/>
      <c r="HW1786" s="54"/>
      <c r="HX1786" s="54"/>
      <c r="HY1786" s="54"/>
      <c r="HZ1786" s="54"/>
      <c r="IA1786" s="54"/>
      <c r="IB1786" s="54"/>
      <c r="IC1786" s="54"/>
      <c r="ID1786" s="54"/>
      <c r="IE1786" s="54"/>
      <c r="IF1786" s="54"/>
      <c r="IG1786" s="54"/>
      <c r="IH1786" s="54"/>
      <c r="II1786" s="54"/>
      <c r="IJ1786" s="54"/>
      <c r="IK1786" s="54"/>
      <c r="IL1786" s="54"/>
      <c r="IM1786" s="54"/>
      <c r="IN1786" s="54"/>
      <c r="IO1786" s="54"/>
      <c r="IP1786" s="54"/>
      <c r="IQ1786" s="54"/>
      <c r="IR1786" s="54"/>
      <c r="IS1786" s="54"/>
      <c r="IT1786" s="54"/>
      <c r="IU1786" s="54"/>
      <c r="IV1786" s="54"/>
      <c r="IW1786" s="54"/>
      <c r="IX1786" s="54"/>
      <c r="IY1786" s="54"/>
      <c r="IZ1786" s="54"/>
      <c r="JA1786" s="16"/>
      <c r="JB1786" s="16"/>
      <c r="JC1786" s="16"/>
      <c r="JD1786" s="16"/>
    </row>
    <row r="1787" spans="1:264" s="6" customFormat="1" x14ac:dyDescent="0.25">
      <c r="A1787" s="55">
        <v>1783</v>
      </c>
      <c r="B1787" s="56">
        <f>ESTUDIANTES!B1787</f>
        <v>0</v>
      </c>
      <c r="C1787" s="56">
        <f>ESTUDIANTES!C1787</f>
        <v>0</v>
      </c>
      <c r="D1787" s="97">
        <f>ESTUDIANTES!D1787</f>
        <v>0</v>
      </c>
      <c r="E1787" s="97"/>
      <c r="F1787" s="97"/>
      <c r="G1787" s="97"/>
      <c r="H1787" s="57">
        <f>ESTUDIANTES!H1787</f>
        <v>0</v>
      </c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  <c r="AL1787" s="54"/>
      <c r="AM1787" s="54"/>
      <c r="AN1787" s="54"/>
      <c r="AO1787" s="54"/>
      <c r="AP1787" s="54"/>
      <c r="AQ1787" s="54"/>
      <c r="AR1787" s="54"/>
      <c r="AS1787" s="54"/>
      <c r="AT1787" s="54"/>
      <c r="AU1787" s="54"/>
      <c r="AV1787" s="54"/>
      <c r="AW1787" s="54"/>
      <c r="AX1787" s="54"/>
      <c r="AY1787" s="54"/>
      <c r="AZ1787" s="54"/>
      <c r="BA1787" s="54"/>
      <c r="BB1787" s="54"/>
      <c r="BC1787" s="54"/>
      <c r="BD1787" s="54"/>
      <c r="BE1787" s="54"/>
      <c r="BF1787" s="54"/>
      <c r="BG1787" s="54"/>
      <c r="BH1787" s="54"/>
      <c r="BI1787" s="54"/>
      <c r="BJ1787" s="54"/>
      <c r="BK1787" s="54"/>
      <c r="BL1787" s="54"/>
      <c r="BM1787" s="54"/>
      <c r="BN1787" s="54"/>
      <c r="BO1787" s="54"/>
      <c r="BP1787" s="54"/>
      <c r="BQ1787" s="54"/>
      <c r="BR1787" s="54"/>
      <c r="BS1787" s="54"/>
      <c r="BT1787" s="54"/>
      <c r="BU1787" s="54"/>
      <c r="BV1787" s="54"/>
      <c r="BW1787" s="54"/>
      <c r="BX1787" s="54"/>
      <c r="BY1787" s="54"/>
      <c r="BZ1787" s="54"/>
      <c r="CA1787" s="54"/>
      <c r="CB1787" s="54"/>
      <c r="CC1787" s="54"/>
      <c r="CD1787" s="54"/>
      <c r="CE1787" s="54"/>
      <c r="CF1787" s="54"/>
      <c r="CG1787" s="54"/>
      <c r="CH1787" s="54"/>
      <c r="CI1787" s="54"/>
      <c r="CJ1787" s="54"/>
      <c r="CK1787" s="54"/>
      <c r="CL1787" s="54"/>
      <c r="CM1787" s="54"/>
      <c r="CN1787" s="54"/>
      <c r="CO1787" s="54"/>
      <c r="CP1787" s="54"/>
      <c r="CQ1787" s="54"/>
      <c r="CR1787" s="54"/>
      <c r="CS1787" s="54"/>
      <c r="CT1787" s="54"/>
      <c r="CU1787" s="54"/>
      <c r="CV1787" s="54"/>
      <c r="CW1787" s="54"/>
      <c r="CX1787" s="54"/>
      <c r="CY1787" s="54"/>
      <c r="CZ1787" s="54"/>
      <c r="DA1787" s="54"/>
      <c r="DB1787" s="54"/>
      <c r="DC1787" s="54"/>
      <c r="DD1787" s="54"/>
      <c r="DE1787" s="54"/>
      <c r="DF1787" s="54"/>
      <c r="DG1787" s="54"/>
      <c r="DH1787" s="54"/>
      <c r="DI1787" s="54"/>
      <c r="DJ1787" s="54"/>
      <c r="DK1787" s="54"/>
      <c r="DL1787" s="54"/>
      <c r="DM1787" s="54"/>
      <c r="DN1787" s="54"/>
      <c r="DO1787" s="54"/>
      <c r="DP1787" s="54"/>
      <c r="DQ1787" s="54"/>
      <c r="DR1787" s="54"/>
      <c r="DS1787" s="54"/>
      <c r="DT1787" s="54"/>
      <c r="DU1787" s="54"/>
      <c r="DV1787" s="54"/>
      <c r="DW1787" s="54"/>
      <c r="DX1787" s="54"/>
      <c r="DY1787" s="54"/>
      <c r="DZ1787" s="54"/>
      <c r="EA1787" s="54"/>
      <c r="EB1787" s="54"/>
      <c r="EC1787" s="54"/>
      <c r="ED1787" s="54"/>
      <c r="EE1787" s="54"/>
      <c r="EF1787" s="54"/>
      <c r="EG1787" s="54"/>
      <c r="EH1787" s="54"/>
      <c r="EI1787" s="54"/>
      <c r="EJ1787" s="54"/>
      <c r="EK1787" s="54"/>
      <c r="EL1787" s="54"/>
      <c r="EM1787" s="54"/>
      <c r="EN1787" s="54"/>
      <c r="EO1787" s="54"/>
      <c r="EP1787" s="54"/>
      <c r="EQ1787" s="54"/>
      <c r="ER1787" s="54"/>
      <c r="ES1787" s="54"/>
      <c r="ET1787" s="54"/>
      <c r="EU1787" s="54"/>
      <c r="EV1787" s="54"/>
      <c r="EW1787" s="54"/>
      <c r="EX1787" s="54"/>
      <c r="EY1787" s="54"/>
      <c r="EZ1787" s="54"/>
      <c r="FA1787" s="54"/>
      <c r="FB1787" s="54"/>
      <c r="FC1787" s="54"/>
      <c r="FD1787" s="54"/>
      <c r="FE1787" s="54"/>
      <c r="FF1787" s="54"/>
      <c r="FG1787" s="54"/>
      <c r="FH1787" s="54"/>
      <c r="FI1787" s="54"/>
      <c r="FJ1787" s="54"/>
      <c r="FK1787" s="54"/>
      <c r="FL1787" s="54"/>
      <c r="FM1787" s="54"/>
      <c r="FN1787" s="54"/>
      <c r="FO1787" s="54"/>
      <c r="FP1787" s="54"/>
      <c r="FQ1787" s="54"/>
      <c r="FR1787" s="54"/>
      <c r="FS1787" s="54"/>
      <c r="FT1787" s="54"/>
      <c r="FU1787" s="54"/>
      <c r="FV1787" s="54"/>
      <c r="FW1787" s="54"/>
      <c r="FX1787" s="54"/>
      <c r="FY1787" s="54"/>
      <c r="FZ1787" s="54"/>
      <c r="GA1787" s="54"/>
      <c r="GB1787" s="54"/>
      <c r="GC1787" s="54"/>
      <c r="GD1787" s="54"/>
      <c r="GE1787" s="54"/>
      <c r="GF1787" s="54"/>
      <c r="GG1787" s="54"/>
      <c r="GH1787" s="54"/>
      <c r="GI1787" s="54"/>
      <c r="GJ1787" s="54"/>
      <c r="GK1787" s="54"/>
      <c r="GL1787" s="54"/>
      <c r="GM1787" s="54"/>
      <c r="GN1787" s="54"/>
      <c r="GO1787" s="54"/>
      <c r="GP1787" s="54"/>
      <c r="GQ1787" s="54"/>
      <c r="GR1787" s="54"/>
      <c r="GS1787" s="54"/>
      <c r="GT1787" s="54"/>
      <c r="GU1787" s="54"/>
      <c r="GV1787" s="54"/>
      <c r="GW1787" s="54"/>
      <c r="GX1787" s="54"/>
      <c r="GY1787" s="54"/>
      <c r="GZ1787" s="54"/>
      <c r="HA1787" s="54"/>
      <c r="HB1787" s="54"/>
      <c r="HC1787" s="54"/>
      <c r="HD1787" s="54"/>
      <c r="HE1787" s="54"/>
      <c r="HF1787" s="54"/>
      <c r="HG1787" s="54"/>
      <c r="HH1787" s="54"/>
      <c r="HI1787" s="54"/>
      <c r="HJ1787" s="54"/>
      <c r="HK1787" s="54"/>
      <c r="HL1787" s="54"/>
      <c r="HM1787" s="54"/>
      <c r="HN1787" s="54"/>
      <c r="HO1787" s="54"/>
      <c r="HP1787" s="54"/>
      <c r="HQ1787" s="54"/>
      <c r="HR1787" s="54"/>
      <c r="HS1787" s="54"/>
      <c r="HT1787" s="54"/>
      <c r="HU1787" s="54"/>
      <c r="HV1787" s="54"/>
      <c r="HW1787" s="54"/>
      <c r="HX1787" s="54"/>
      <c r="HY1787" s="54"/>
      <c r="HZ1787" s="54"/>
      <c r="IA1787" s="54"/>
      <c r="IB1787" s="54"/>
      <c r="IC1787" s="54"/>
      <c r="ID1787" s="54"/>
      <c r="IE1787" s="54"/>
      <c r="IF1787" s="54"/>
      <c r="IG1787" s="54"/>
      <c r="IH1787" s="54"/>
      <c r="II1787" s="54"/>
      <c r="IJ1787" s="54"/>
      <c r="IK1787" s="54"/>
      <c r="IL1787" s="54"/>
      <c r="IM1787" s="54"/>
      <c r="IN1787" s="54"/>
      <c r="IO1787" s="54"/>
      <c r="IP1787" s="54"/>
      <c r="IQ1787" s="54"/>
      <c r="IR1787" s="54"/>
      <c r="IS1787" s="54"/>
      <c r="IT1787" s="54"/>
      <c r="IU1787" s="54"/>
      <c r="IV1787" s="54"/>
      <c r="IW1787" s="54"/>
      <c r="IX1787" s="54"/>
      <c r="IY1787" s="54"/>
      <c r="IZ1787" s="54"/>
      <c r="JA1787" s="16"/>
      <c r="JB1787" s="16"/>
      <c r="JC1787" s="16"/>
      <c r="JD1787" s="16"/>
    </row>
    <row r="1788" spans="1:264" s="6" customFormat="1" x14ac:dyDescent="0.25">
      <c r="A1788" s="55">
        <v>1784</v>
      </c>
      <c r="B1788" s="56">
        <f>ESTUDIANTES!B1788</f>
        <v>0</v>
      </c>
      <c r="C1788" s="56">
        <f>ESTUDIANTES!C1788</f>
        <v>0</v>
      </c>
      <c r="D1788" s="97">
        <f>ESTUDIANTES!D1788</f>
        <v>0</v>
      </c>
      <c r="E1788" s="97"/>
      <c r="F1788" s="97"/>
      <c r="G1788" s="97"/>
      <c r="H1788" s="57">
        <f>ESTUDIANTES!H1788</f>
        <v>0</v>
      </c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  <c r="AL1788" s="54"/>
      <c r="AM1788" s="54"/>
      <c r="AN1788" s="54"/>
      <c r="AO1788" s="54"/>
      <c r="AP1788" s="54"/>
      <c r="AQ1788" s="54"/>
      <c r="AR1788" s="54"/>
      <c r="AS1788" s="54"/>
      <c r="AT1788" s="54"/>
      <c r="AU1788" s="54"/>
      <c r="AV1788" s="54"/>
      <c r="AW1788" s="54"/>
      <c r="AX1788" s="54"/>
      <c r="AY1788" s="54"/>
      <c r="AZ1788" s="54"/>
      <c r="BA1788" s="54"/>
      <c r="BB1788" s="54"/>
      <c r="BC1788" s="54"/>
      <c r="BD1788" s="54"/>
      <c r="BE1788" s="54"/>
      <c r="BF1788" s="54"/>
      <c r="BG1788" s="54"/>
      <c r="BH1788" s="54"/>
      <c r="BI1788" s="54"/>
      <c r="BJ1788" s="54"/>
      <c r="BK1788" s="54"/>
      <c r="BL1788" s="54"/>
      <c r="BM1788" s="54"/>
      <c r="BN1788" s="54"/>
      <c r="BO1788" s="54"/>
      <c r="BP1788" s="54"/>
      <c r="BQ1788" s="54"/>
      <c r="BR1788" s="54"/>
      <c r="BS1788" s="54"/>
      <c r="BT1788" s="54"/>
      <c r="BU1788" s="54"/>
      <c r="BV1788" s="54"/>
      <c r="BW1788" s="54"/>
      <c r="BX1788" s="54"/>
      <c r="BY1788" s="54"/>
      <c r="BZ1788" s="54"/>
      <c r="CA1788" s="54"/>
      <c r="CB1788" s="54"/>
      <c r="CC1788" s="54"/>
      <c r="CD1788" s="54"/>
      <c r="CE1788" s="54"/>
      <c r="CF1788" s="54"/>
      <c r="CG1788" s="54"/>
      <c r="CH1788" s="54"/>
      <c r="CI1788" s="54"/>
      <c r="CJ1788" s="54"/>
      <c r="CK1788" s="54"/>
      <c r="CL1788" s="54"/>
      <c r="CM1788" s="54"/>
      <c r="CN1788" s="54"/>
      <c r="CO1788" s="54"/>
      <c r="CP1788" s="54"/>
      <c r="CQ1788" s="54"/>
      <c r="CR1788" s="54"/>
      <c r="CS1788" s="54"/>
      <c r="CT1788" s="54"/>
      <c r="CU1788" s="54"/>
      <c r="CV1788" s="54"/>
      <c r="CW1788" s="54"/>
      <c r="CX1788" s="54"/>
      <c r="CY1788" s="54"/>
      <c r="CZ1788" s="54"/>
      <c r="DA1788" s="54"/>
      <c r="DB1788" s="54"/>
      <c r="DC1788" s="54"/>
      <c r="DD1788" s="54"/>
      <c r="DE1788" s="54"/>
      <c r="DF1788" s="54"/>
      <c r="DG1788" s="54"/>
      <c r="DH1788" s="54"/>
      <c r="DI1788" s="54"/>
      <c r="DJ1788" s="54"/>
      <c r="DK1788" s="54"/>
      <c r="DL1788" s="54"/>
      <c r="DM1788" s="54"/>
      <c r="DN1788" s="54"/>
      <c r="DO1788" s="54"/>
      <c r="DP1788" s="54"/>
      <c r="DQ1788" s="54"/>
      <c r="DR1788" s="54"/>
      <c r="DS1788" s="54"/>
      <c r="DT1788" s="54"/>
      <c r="DU1788" s="54"/>
      <c r="DV1788" s="54"/>
      <c r="DW1788" s="54"/>
      <c r="DX1788" s="54"/>
      <c r="DY1788" s="54"/>
      <c r="DZ1788" s="54"/>
      <c r="EA1788" s="54"/>
      <c r="EB1788" s="54"/>
      <c r="EC1788" s="54"/>
      <c r="ED1788" s="54"/>
      <c r="EE1788" s="54"/>
      <c r="EF1788" s="54"/>
      <c r="EG1788" s="54"/>
      <c r="EH1788" s="54"/>
      <c r="EI1788" s="54"/>
      <c r="EJ1788" s="54"/>
      <c r="EK1788" s="54"/>
      <c r="EL1788" s="54"/>
      <c r="EM1788" s="54"/>
      <c r="EN1788" s="54"/>
      <c r="EO1788" s="54"/>
      <c r="EP1788" s="54"/>
      <c r="EQ1788" s="54"/>
      <c r="ER1788" s="54"/>
      <c r="ES1788" s="54"/>
      <c r="ET1788" s="54"/>
      <c r="EU1788" s="54"/>
      <c r="EV1788" s="54"/>
      <c r="EW1788" s="54"/>
      <c r="EX1788" s="54"/>
      <c r="EY1788" s="54"/>
      <c r="EZ1788" s="54"/>
      <c r="FA1788" s="54"/>
      <c r="FB1788" s="54"/>
      <c r="FC1788" s="54"/>
      <c r="FD1788" s="54"/>
      <c r="FE1788" s="54"/>
      <c r="FF1788" s="54"/>
      <c r="FG1788" s="54"/>
      <c r="FH1788" s="54"/>
      <c r="FI1788" s="54"/>
      <c r="FJ1788" s="54"/>
      <c r="FK1788" s="54"/>
      <c r="FL1788" s="54"/>
      <c r="FM1788" s="54"/>
      <c r="FN1788" s="54"/>
      <c r="FO1788" s="54"/>
      <c r="FP1788" s="54"/>
      <c r="FQ1788" s="54"/>
      <c r="FR1788" s="54"/>
      <c r="FS1788" s="54"/>
      <c r="FT1788" s="54"/>
      <c r="FU1788" s="54"/>
      <c r="FV1788" s="54"/>
      <c r="FW1788" s="54"/>
      <c r="FX1788" s="54"/>
      <c r="FY1788" s="54"/>
      <c r="FZ1788" s="54"/>
      <c r="GA1788" s="54"/>
      <c r="GB1788" s="54"/>
      <c r="GC1788" s="54"/>
      <c r="GD1788" s="54"/>
      <c r="GE1788" s="54"/>
      <c r="GF1788" s="54"/>
      <c r="GG1788" s="54"/>
      <c r="GH1788" s="54"/>
      <c r="GI1788" s="54"/>
      <c r="GJ1788" s="54"/>
      <c r="GK1788" s="54"/>
      <c r="GL1788" s="54"/>
      <c r="GM1788" s="54"/>
      <c r="GN1788" s="54"/>
      <c r="GO1788" s="54"/>
      <c r="GP1788" s="54"/>
      <c r="GQ1788" s="54"/>
      <c r="GR1788" s="54"/>
      <c r="GS1788" s="54"/>
      <c r="GT1788" s="54"/>
      <c r="GU1788" s="54"/>
      <c r="GV1788" s="54"/>
      <c r="GW1788" s="54"/>
      <c r="GX1788" s="54"/>
      <c r="GY1788" s="54"/>
      <c r="GZ1788" s="54"/>
      <c r="HA1788" s="54"/>
      <c r="HB1788" s="54"/>
      <c r="HC1788" s="54"/>
      <c r="HD1788" s="54"/>
      <c r="HE1788" s="54"/>
      <c r="HF1788" s="54"/>
      <c r="HG1788" s="54"/>
      <c r="HH1788" s="54"/>
      <c r="HI1788" s="54"/>
      <c r="HJ1788" s="54"/>
      <c r="HK1788" s="54"/>
      <c r="HL1788" s="54"/>
      <c r="HM1788" s="54"/>
      <c r="HN1788" s="54"/>
      <c r="HO1788" s="54"/>
      <c r="HP1788" s="54"/>
      <c r="HQ1788" s="54"/>
      <c r="HR1788" s="54"/>
      <c r="HS1788" s="54"/>
      <c r="HT1788" s="54"/>
      <c r="HU1788" s="54"/>
      <c r="HV1788" s="54"/>
      <c r="HW1788" s="54"/>
      <c r="HX1788" s="54"/>
      <c r="HY1788" s="54"/>
      <c r="HZ1788" s="54"/>
      <c r="IA1788" s="54"/>
      <c r="IB1788" s="54"/>
      <c r="IC1788" s="54"/>
      <c r="ID1788" s="54"/>
      <c r="IE1788" s="54"/>
      <c r="IF1788" s="54"/>
      <c r="IG1788" s="54"/>
      <c r="IH1788" s="54"/>
      <c r="II1788" s="54"/>
      <c r="IJ1788" s="54"/>
      <c r="IK1788" s="54"/>
      <c r="IL1788" s="54"/>
      <c r="IM1788" s="54"/>
      <c r="IN1788" s="54"/>
      <c r="IO1788" s="54"/>
      <c r="IP1788" s="54"/>
      <c r="IQ1788" s="54"/>
      <c r="IR1788" s="54"/>
      <c r="IS1788" s="54"/>
      <c r="IT1788" s="54"/>
      <c r="IU1788" s="54"/>
      <c r="IV1788" s="54"/>
      <c r="IW1788" s="54"/>
      <c r="IX1788" s="54"/>
      <c r="IY1788" s="54"/>
      <c r="IZ1788" s="54"/>
      <c r="JA1788" s="16"/>
      <c r="JB1788" s="16"/>
      <c r="JC1788" s="16"/>
      <c r="JD1788" s="16"/>
    </row>
    <row r="1789" spans="1:264" s="6" customFormat="1" x14ac:dyDescent="0.25">
      <c r="A1789" s="55">
        <v>1785</v>
      </c>
      <c r="B1789" s="56">
        <f>ESTUDIANTES!B1789</f>
        <v>0</v>
      </c>
      <c r="C1789" s="56">
        <f>ESTUDIANTES!C1789</f>
        <v>0</v>
      </c>
      <c r="D1789" s="97">
        <f>ESTUDIANTES!D1789</f>
        <v>0</v>
      </c>
      <c r="E1789" s="97"/>
      <c r="F1789" s="97"/>
      <c r="G1789" s="97"/>
      <c r="H1789" s="57">
        <f>ESTUDIANTES!H1789</f>
        <v>0</v>
      </c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  <c r="AL1789" s="54"/>
      <c r="AM1789" s="54"/>
      <c r="AN1789" s="54"/>
      <c r="AO1789" s="54"/>
      <c r="AP1789" s="54"/>
      <c r="AQ1789" s="54"/>
      <c r="AR1789" s="54"/>
      <c r="AS1789" s="54"/>
      <c r="AT1789" s="54"/>
      <c r="AU1789" s="54"/>
      <c r="AV1789" s="54"/>
      <c r="AW1789" s="54"/>
      <c r="AX1789" s="54"/>
      <c r="AY1789" s="54"/>
      <c r="AZ1789" s="54"/>
      <c r="BA1789" s="54"/>
      <c r="BB1789" s="54"/>
      <c r="BC1789" s="54"/>
      <c r="BD1789" s="54"/>
      <c r="BE1789" s="54"/>
      <c r="BF1789" s="54"/>
      <c r="BG1789" s="54"/>
      <c r="BH1789" s="54"/>
      <c r="BI1789" s="54"/>
      <c r="BJ1789" s="54"/>
      <c r="BK1789" s="54"/>
      <c r="BL1789" s="54"/>
      <c r="BM1789" s="54"/>
      <c r="BN1789" s="54"/>
      <c r="BO1789" s="54"/>
      <c r="BP1789" s="54"/>
      <c r="BQ1789" s="54"/>
      <c r="BR1789" s="54"/>
      <c r="BS1789" s="54"/>
      <c r="BT1789" s="54"/>
      <c r="BU1789" s="54"/>
      <c r="BV1789" s="54"/>
      <c r="BW1789" s="54"/>
      <c r="BX1789" s="54"/>
      <c r="BY1789" s="54"/>
      <c r="BZ1789" s="54"/>
      <c r="CA1789" s="54"/>
      <c r="CB1789" s="54"/>
      <c r="CC1789" s="54"/>
      <c r="CD1789" s="54"/>
      <c r="CE1789" s="54"/>
      <c r="CF1789" s="54"/>
      <c r="CG1789" s="54"/>
      <c r="CH1789" s="54"/>
      <c r="CI1789" s="54"/>
      <c r="CJ1789" s="54"/>
      <c r="CK1789" s="54"/>
      <c r="CL1789" s="54"/>
      <c r="CM1789" s="54"/>
      <c r="CN1789" s="54"/>
      <c r="CO1789" s="54"/>
      <c r="CP1789" s="54"/>
      <c r="CQ1789" s="54"/>
      <c r="CR1789" s="54"/>
      <c r="CS1789" s="54"/>
      <c r="CT1789" s="54"/>
      <c r="CU1789" s="54"/>
      <c r="CV1789" s="54"/>
      <c r="CW1789" s="54"/>
      <c r="CX1789" s="54"/>
      <c r="CY1789" s="54"/>
      <c r="CZ1789" s="54"/>
      <c r="DA1789" s="54"/>
      <c r="DB1789" s="54"/>
      <c r="DC1789" s="54"/>
      <c r="DD1789" s="54"/>
      <c r="DE1789" s="54"/>
      <c r="DF1789" s="54"/>
      <c r="DG1789" s="54"/>
      <c r="DH1789" s="54"/>
      <c r="DI1789" s="54"/>
      <c r="DJ1789" s="54"/>
      <c r="DK1789" s="54"/>
      <c r="DL1789" s="54"/>
      <c r="DM1789" s="54"/>
      <c r="DN1789" s="54"/>
      <c r="DO1789" s="54"/>
      <c r="DP1789" s="54"/>
      <c r="DQ1789" s="54"/>
      <c r="DR1789" s="54"/>
      <c r="DS1789" s="54"/>
      <c r="DT1789" s="54"/>
      <c r="DU1789" s="54"/>
      <c r="DV1789" s="54"/>
      <c r="DW1789" s="54"/>
      <c r="DX1789" s="54"/>
      <c r="DY1789" s="54"/>
      <c r="DZ1789" s="54"/>
      <c r="EA1789" s="54"/>
      <c r="EB1789" s="54"/>
      <c r="EC1789" s="54"/>
      <c r="ED1789" s="54"/>
      <c r="EE1789" s="54"/>
      <c r="EF1789" s="54"/>
      <c r="EG1789" s="54"/>
      <c r="EH1789" s="54"/>
      <c r="EI1789" s="54"/>
      <c r="EJ1789" s="54"/>
      <c r="EK1789" s="54"/>
      <c r="EL1789" s="54"/>
      <c r="EM1789" s="54"/>
      <c r="EN1789" s="54"/>
      <c r="EO1789" s="54"/>
      <c r="EP1789" s="54"/>
      <c r="EQ1789" s="54"/>
      <c r="ER1789" s="54"/>
      <c r="ES1789" s="54"/>
      <c r="ET1789" s="54"/>
      <c r="EU1789" s="54"/>
      <c r="EV1789" s="54"/>
      <c r="EW1789" s="54"/>
      <c r="EX1789" s="54"/>
      <c r="EY1789" s="54"/>
      <c r="EZ1789" s="54"/>
      <c r="FA1789" s="54"/>
      <c r="FB1789" s="54"/>
      <c r="FC1789" s="54"/>
      <c r="FD1789" s="54"/>
      <c r="FE1789" s="54"/>
      <c r="FF1789" s="54"/>
      <c r="FG1789" s="54"/>
      <c r="FH1789" s="54"/>
      <c r="FI1789" s="54"/>
      <c r="FJ1789" s="54"/>
      <c r="FK1789" s="54"/>
      <c r="FL1789" s="54"/>
      <c r="FM1789" s="54"/>
      <c r="FN1789" s="54"/>
      <c r="FO1789" s="54"/>
      <c r="FP1789" s="54"/>
      <c r="FQ1789" s="54"/>
      <c r="FR1789" s="54"/>
      <c r="FS1789" s="54"/>
      <c r="FT1789" s="54"/>
      <c r="FU1789" s="54"/>
      <c r="FV1789" s="54"/>
      <c r="FW1789" s="54"/>
      <c r="FX1789" s="54"/>
      <c r="FY1789" s="54"/>
      <c r="FZ1789" s="54"/>
      <c r="GA1789" s="54"/>
      <c r="GB1789" s="54"/>
      <c r="GC1789" s="54"/>
      <c r="GD1789" s="54"/>
      <c r="GE1789" s="54"/>
      <c r="GF1789" s="54"/>
      <c r="GG1789" s="54"/>
      <c r="GH1789" s="54"/>
      <c r="GI1789" s="54"/>
      <c r="GJ1789" s="54"/>
      <c r="GK1789" s="54"/>
      <c r="GL1789" s="54"/>
      <c r="GM1789" s="54"/>
      <c r="GN1789" s="54"/>
      <c r="GO1789" s="54"/>
      <c r="GP1789" s="54"/>
      <c r="GQ1789" s="54"/>
      <c r="GR1789" s="54"/>
      <c r="GS1789" s="54"/>
      <c r="GT1789" s="54"/>
      <c r="GU1789" s="54"/>
      <c r="GV1789" s="54"/>
      <c r="GW1789" s="54"/>
      <c r="GX1789" s="54"/>
      <c r="GY1789" s="54"/>
      <c r="GZ1789" s="54"/>
      <c r="HA1789" s="54"/>
      <c r="HB1789" s="54"/>
      <c r="HC1789" s="54"/>
      <c r="HD1789" s="54"/>
      <c r="HE1789" s="54"/>
      <c r="HF1789" s="54"/>
      <c r="HG1789" s="54"/>
      <c r="HH1789" s="54"/>
      <c r="HI1789" s="54"/>
      <c r="HJ1789" s="54"/>
      <c r="HK1789" s="54"/>
      <c r="HL1789" s="54"/>
      <c r="HM1789" s="54"/>
      <c r="HN1789" s="54"/>
      <c r="HO1789" s="54"/>
      <c r="HP1789" s="54"/>
      <c r="HQ1789" s="54"/>
      <c r="HR1789" s="54"/>
      <c r="HS1789" s="54"/>
      <c r="HT1789" s="54"/>
      <c r="HU1789" s="54"/>
      <c r="HV1789" s="54"/>
      <c r="HW1789" s="54"/>
      <c r="HX1789" s="54"/>
      <c r="HY1789" s="54"/>
      <c r="HZ1789" s="54"/>
      <c r="IA1789" s="54"/>
      <c r="IB1789" s="54"/>
      <c r="IC1789" s="54"/>
      <c r="ID1789" s="54"/>
      <c r="IE1789" s="54"/>
      <c r="IF1789" s="54"/>
      <c r="IG1789" s="54"/>
      <c r="IH1789" s="54"/>
      <c r="II1789" s="54"/>
      <c r="IJ1789" s="54"/>
      <c r="IK1789" s="54"/>
      <c r="IL1789" s="54"/>
      <c r="IM1789" s="54"/>
      <c r="IN1789" s="54"/>
      <c r="IO1789" s="54"/>
      <c r="IP1789" s="54"/>
      <c r="IQ1789" s="54"/>
      <c r="IR1789" s="54"/>
      <c r="IS1789" s="54"/>
      <c r="IT1789" s="54"/>
      <c r="IU1789" s="54"/>
      <c r="IV1789" s="54"/>
      <c r="IW1789" s="54"/>
      <c r="IX1789" s="54"/>
      <c r="IY1789" s="54"/>
      <c r="IZ1789" s="54"/>
      <c r="JA1789" s="16"/>
      <c r="JB1789" s="16"/>
      <c r="JC1789" s="16"/>
      <c r="JD1789" s="16"/>
    </row>
    <row r="1790" spans="1:264" s="6" customFormat="1" x14ac:dyDescent="0.25">
      <c r="A1790" s="55">
        <v>1786</v>
      </c>
      <c r="B1790" s="56">
        <f>ESTUDIANTES!B1790</f>
        <v>0</v>
      </c>
      <c r="C1790" s="56">
        <f>ESTUDIANTES!C1790</f>
        <v>0</v>
      </c>
      <c r="D1790" s="97">
        <f>ESTUDIANTES!D1790</f>
        <v>0</v>
      </c>
      <c r="E1790" s="97"/>
      <c r="F1790" s="97"/>
      <c r="G1790" s="97"/>
      <c r="H1790" s="57">
        <f>ESTUDIANTES!H1790</f>
        <v>0</v>
      </c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  <c r="AL1790" s="54"/>
      <c r="AM1790" s="54"/>
      <c r="AN1790" s="54"/>
      <c r="AO1790" s="54"/>
      <c r="AP1790" s="54"/>
      <c r="AQ1790" s="54"/>
      <c r="AR1790" s="54"/>
      <c r="AS1790" s="54"/>
      <c r="AT1790" s="54"/>
      <c r="AU1790" s="54"/>
      <c r="AV1790" s="54"/>
      <c r="AW1790" s="54"/>
      <c r="AX1790" s="54"/>
      <c r="AY1790" s="54"/>
      <c r="AZ1790" s="54"/>
      <c r="BA1790" s="54"/>
      <c r="BB1790" s="54"/>
      <c r="BC1790" s="54"/>
      <c r="BD1790" s="54"/>
      <c r="BE1790" s="54"/>
      <c r="BF1790" s="54"/>
      <c r="BG1790" s="54"/>
      <c r="BH1790" s="54"/>
      <c r="BI1790" s="54"/>
      <c r="BJ1790" s="54"/>
      <c r="BK1790" s="54"/>
      <c r="BL1790" s="54"/>
      <c r="BM1790" s="54"/>
      <c r="BN1790" s="54"/>
      <c r="BO1790" s="54"/>
      <c r="BP1790" s="54"/>
      <c r="BQ1790" s="54"/>
      <c r="BR1790" s="54"/>
      <c r="BS1790" s="54"/>
      <c r="BT1790" s="54"/>
      <c r="BU1790" s="54"/>
      <c r="BV1790" s="54"/>
      <c r="BW1790" s="54"/>
      <c r="BX1790" s="54"/>
      <c r="BY1790" s="54"/>
      <c r="BZ1790" s="54"/>
      <c r="CA1790" s="54"/>
      <c r="CB1790" s="54"/>
      <c r="CC1790" s="54"/>
      <c r="CD1790" s="54"/>
      <c r="CE1790" s="54"/>
      <c r="CF1790" s="54"/>
      <c r="CG1790" s="54"/>
      <c r="CH1790" s="54"/>
      <c r="CI1790" s="54"/>
      <c r="CJ1790" s="54"/>
      <c r="CK1790" s="54"/>
      <c r="CL1790" s="54"/>
      <c r="CM1790" s="54"/>
      <c r="CN1790" s="54"/>
      <c r="CO1790" s="54"/>
      <c r="CP1790" s="54"/>
      <c r="CQ1790" s="54"/>
      <c r="CR1790" s="54"/>
      <c r="CS1790" s="54"/>
      <c r="CT1790" s="54"/>
      <c r="CU1790" s="54"/>
      <c r="CV1790" s="54"/>
      <c r="CW1790" s="54"/>
      <c r="CX1790" s="54"/>
      <c r="CY1790" s="54"/>
      <c r="CZ1790" s="54"/>
      <c r="DA1790" s="54"/>
      <c r="DB1790" s="54"/>
      <c r="DC1790" s="54"/>
      <c r="DD1790" s="54"/>
      <c r="DE1790" s="54"/>
      <c r="DF1790" s="54"/>
      <c r="DG1790" s="54"/>
      <c r="DH1790" s="54"/>
      <c r="DI1790" s="54"/>
      <c r="DJ1790" s="54"/>
      <c r="DK1790" s="54"/>
      <c r="DL1790" s="54"/>
      <c r="DM1790" s="54"/>
      <c r="DN1790" s="54"/>
      <c r="DO1790" s="54"/>
      <c r="DP1790" s="54"/>
      <c r="DQ1790" s="54"/>
      <c r="DR1790" s="54"/>
      <c r="DS1790" s="54"/>
      <c r="DT1790" s="54"/>
      <c r="DU1790" s="54"/>
      <c r="DV1790" s="54"/>
      <c r="DW1790" s="54"/>
      <c r="DX1790" s="54"/>
      <c r="DY1790" s="54"/>
      <c r="DZ1790" s="54"/>
      <c r="EA1790" s="54"/>
      <c r="EB1790" s="54"/>
      <c r="EC1790" s="54"/>
      <c r="ED1790" s="54"/>
      <c r="EE1790" s="54"/>
      <c r="EF1790" s="54"/>
      <c r="EG1790" s="54"/>
      <c r="EH1790" s="54"/>
      <c r="EI1790" s="54"/>
      <c r="EJ1790" s="54"/>
      <c r="EK1790" s="54"/>
      <c r="EL1790" s="54"/>
      <c r="EM1790" s="54"/>
      <c r="EN1790" s="54"/>
      <c r="EO1790" s="54"/>
      <c r="EP1790" s="54"/>
      <c r="EQ1790" s="54"/>
      <c r="ER1790" s="54"/>
      <c r="ES1790" s="54"/>
      <c r="ET1790" s="54"/>
      <c r="EU1790" s="54"/>
      <c r="EV1790" s="54"/>
      <c r="EW1790" s="54"/>
      <c r="EX1790" s="54"/>
      <c r="EY1790" s="54"/>
      <c r="EZ1790" s="54"/>
      <c r="FA1790" s="54"/>
      <c r="FB1790" s="54"/>
      <c r="FC1790" s="54"/>
      <c r="FD1790" s="54"/>
      <c r="FE1790" s="54"/>
      <c r="FF1790" s="54"/>
      <c r="FG1790" s="54"/>
      <c r="FH1790" s="54"/>
      <c r="FI1790" s="54"/>
      <c r="FJ1790" s="54"/>
      <c r="FK1790" s="54"/>
      <c r="FL1790" s="54"/>
      <c r="FM1790" s="54"/>
      <c r="FN1790" s="54"/>
      <c r="FO1790" s="54"/>
      <c r="FP1790" s="54"/>
      <c r="FQ1790" s="54"/>
      <c r="FR1790" s="54"/>
      <c r="FS1790" s="54"/>
      <c r="FT1790" s="54"/>
      <c r="FU1790" s="54"/>
      <c r="FV1790" s="54"/>
      <c r="FW1790" s="54"/>
      <c r="FX1790" s="54"/>
      <c r="FY1790" s="54"/>
      <c r="FZ1790" s="54"/>
      <c r="GA1790" s="54"/>
      <c r="GB1790" s="54"/>
      <c r="GC1790" s="54"/>
      <c r="GD1790" s="54"/>
      <c r="GE1790" s="54"/>
      <c r="GF1790" s="54"/>
      <c r="GG1790" s="54"/>
      <c r="GH1790" s="54"/>
      <c r="GI1790" s="54"/>
      <c r="GJ1790" s="54"/>
      <c r="GK1790" s="54"/>
      <c r="GL1790" s="54"/>
      <c r="GM1790" s="54"/>
      <c r="GN1790" s="54"/>
      <c r="GO1790" s="54"/>
      <c r="GP1790" s="54"/>
      <c r="GQ1790" s="54"/>
      <c r="GR1790" s="54"/>
      <c r="GS1790" s="54"/>
      <c r="GT1790" s="54"/>
      <c r="GU1790" s="54"/>
      <c r="GV1790" s="54"/>
      <c r="GW1790" s="54"/>
      <c r="GX1790" s="54"/>
      <c r="GY1790" s="54"/>
      <c r="GZ1790" s="54"/>
      <c r="HA1790" s="54"/>
      <c r="HB1790" s="54"/>
      <c r="HC1790" s="54"/>
      <c r="HD1790" s="54"/>
      <c r="HE1790" s="54"/>
      <c r="HF1790" s="54"/>
      <c r="HG1790" s="54"/>
      <c r="HH1790" s="54"/>
      <c r="HI1790" s="54"/>
      <c r="HJ1790" s="54"/>
      <c r="HK1790" s="54"/>
      <c r="HL1790" s="54"/>
      <c r="HM1790" s="54"/>
      <c r="HN1790" s="54"/>
      <c r="HO1790" s="54"/>
      <c r="HP1790" s="54"/>
      <c r="HQ1790" s="54"/>
      <c r="HR1790" s="54"/>
      <c r="HS1790" s="54"/>
      <c r="HT1790" s="54"/>
      <c r="HU1790" s="54"/>
      <c r="HV1790" s="54"/>
      <c r="HW1790" s="54"/>
      <c r="HX1790" s="54"/>
      <c r="HY1790" s="54"/>
      <c r="HZ1790" s="54"/>
      <c r="IA1790" s="54"/>
      <c r="IB1790" s="54"/>
      <c r="IC1790" s="54"/>
      <c r="ID1790" s="54"/>
      <c r="IE1790" s="54"/>
      <c r="IF1790" s="54"/>
      <c r="IG1790" s="54"/>
      <c r="IH1790" s="54"/>
      <c r="II1790" s="54"/>
      <c r="IJ1790" s="54"/>
      <c r="IK1790" s="54"/>
      <c r="IL1790" s="54"/>
      <c r="IM1790" s="54"/>
      <c r="IN1790" s="54"/>
      <c r="IO1790" s="54"/>
      <c r="IP1790" s="54"/>
      <c r="IQ1790" s="54"/>
      <c r="IR1790" s="54"/>
      <c r="IS1790" s="54"/>
      <c r="IT1790" s="54"/>
      <c r="IU1790" s="54"/>
      <c r="IV1790" s="54"/>
      <c r="IW1790" s="54"/>
      <c r="IX1790" s="54"/>
      <c r="IY1790" s="54"/>
      <c r="IZ1790" s="54"/>
      <c r="JA1790" s="16"/>
      <c r="JB1790" s="16"/>
      <c r="JC1790" s="16"/>
      <c r="JD1790" s="16"/>
    </row>
    <row r="1791" spans="1:264" s="6" customFormat="1" x14ac:dyDescent="0.25">
      <c r="A1791" s="55">
        <v>1787</v>
      </c>
      <c r="B1791" s="56">
        <f>ESTUDIANTES!B1791</f>
        <v>0</v>
      </c>
      <c r="C1791" s="56">
        <f>ESTUDIANTES!C1791</f>
        <v>0</v>
      </c>
      <c r="D1791" s="97">
        <f>ESTUDIANTES!D1791</f>
        <v>0</v>
      </c>
      <c r="E1791" s="97"/>
      <c r="F1791" s="97"/>
      <c r="G1791" s="97"/>
      <c r="H1791" s="57">
        <f>ESTUDIANTES!H1791</f>
        <v>0</v>
      </c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  <c r="S1791" s="54"/>
      <c r="T1791" s="54"/>
      <c r="U1791" s="54"/>
      <c r="V1791" s="54"/>
      <c r="W1791" s="54"/>
      <c r="X1791" s="54"/>
      <c r="Y1791" s="54"/>
      <c r="Z1791" s="54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  <c r="AL1791" s="54"/>
      <c r="AM1791" s="54"/>
      <c r="AN1791" s="54"/>
      <c r="AO1791" s="54"/>
      <c r="AP1791" s="54"/>
      <c r="AQ1791" s="54"/>
      <c r="AR1791" s="54"/>
      <c r="AS1791" s="54"/>
      <c r="AT1791" s="54"/>
      <c r="AU1791" s="54"/>
      <c r="AV1791" s="54"/>
      <c r="AW1791" s="54"/>
      <c r="AX1791" s="54"/>
      <c r="AY1791" s="54"/>
      <c r="AZ1791" s="54"/>
      <c r="BA1791" s="54"/>
      <c r="BB1791" s="54"/>
      <c r="BC1791" s="54"/>
      <c r="BD1791" s="54"/>
      <c r="BE1791" s="54"/>
      <c r="BF1791" s="54"/>
      <c r="BG1791" s="54"/>
      <c r="BH1791" s="54"/>
      <c r="BI1791" s="54"/>
      <c r="BJ1791" s="54"/>
      <c r="BK1791" s="54"/>
      <c r="BL1791" s="54"/>
      <c r="BM1791" s="54"/>
      <c r="BN1791" s="54"/>
      <c r="BO1791" s="54"/>
      <c r="BP1791" s="54"/>
      <c r="BQ1791" s="54"/>
      <c r="BR1791" s="54"/>
      <c r="BS1791" s="54"/>
      <c r="BT1791" s="54"/>
      <c r="BU1791" s="54"/>
      <c r="BV1791" s="54"/>
      <c r="BW1791" s="54"/>
      <c r="BX1791" s="54"/>
      <c r="BY1791" s="54"/>
      <c r="BZ1791" s="54"/>
      <c r="CA1791" s="54"/>
      <c r="CB1791" s="54"/>
      <c r="CC1791" s="54"/>
      <c r="CD1791" s="54"/>
      <c r="CE1791" s="54"/>
      <c r="CF1791" s="54"/>
      <c r="CG1791" s="54"/>
      <c r="CH1791" s="54"/>
      <c r="CI1791" s="54"/>
      <c r="CJ1791" s="54"/>
      <c r="CK1791" s="54"/>
      <c r="CL1791" s="54"/>
      <c r="CM1791" s="54"/>
      <c r="CN1791" s="54"/>
      <c r="CO1791" s="54"/>
      <c r="CP1791" s="54"/>
      <c r="CQ1791" s="54"/>
      <c r="CR1791" s="54"/>
      <c r="CS1791" s="54"/>
      <c r="CT1791" s="54"/>
      <c r="CU1791" s="54"/>
      <c r="CV1791" s="54"/>
      <c r="CW1791" s="54"/>
      <c r="CX1791" s="54"/>
      <c r="CY1791" s="54"/>
      <c r="CZ1791" s="54"/>
      <c r="DA1791" s="54"/>
      <c r="DB1791" s="54"/>
      <c r="DC1791" s="54"/>
      <c r="DD1791" s="54"/>
      <c r="DE1791" s="54"/>
      <c r="DF1791" s="54"/>
      <c r="DG1791" s="54"/>
      <c r="DH1791" s="54"/>
      <c r="DI1791" s="54"/>
      <c r="DJ1791" s="54"/>
      <c r="DK1791" s="54"/>
      <c r="DL1791" s="54"/>
      <c r="DM1791" s="54"/>
      <c r="DN1791" s="54"/>
      <c r="DO1791" s="54"/>
      <c r="DP1791" s="54"/>
      <c r="DQ1791" s="54"/>
      <c r="DR1791" s="54"/>
      <c r="DS1791" s="54"/>
      <c r="DT1791" s="54"/>
      <c r="DU1791" s="54"/>
      <c r="DV1791" s="54"/>
      <c r="DW1791" s="54"/>
      <c r="DX1791" s="54"/>
      <c r="DY1791" s="54"/>
      <c r="DZ1791" s="54"/>
      <c r="EA1791" s="54"/>
      <c r="EB1791" s="54"/>
      <c r="EC1791" s="54"/>
      <c r="ED1791" s="54"/>
      <c r="EE1791" s="54"/>
      <c r="EF1791" s="54"/>
      <c r="EG1791" s="54"/>
      <c r="EH1791" s="54"/>
      <c r="EI1791" s="54"/>
      <c r="EJ1791" s="54"/>
      <c r="EK1791" s="54"/>
      <c r="EL1791" s="54"/>
      <c r="EM1791" s="54"/>
      <c r="EN1791" s="54"/>
      <c r="EO1791" s="54"/>
      <c r="EP1791" s="54"/>
      <c r="EQ1791" s="54"/>
      <c r="ER1791" s="54"/>
      <c r="ES1791" s="54"/>
      <c r="ET1791" s="54"/>
      <c r="EU1791" s="54"/>
      <c r="EV1791" s="54"/>
      <c r="EW1791" s="54"/>
      <c r="EX1791" s="54"/>
      <c r="EY1791" s="54"/>
      <c r="EZ1791" s="54"/>
      <c r="FA1791" s="54"/>
      <c r="FB1791" s="54"/>
      <c r="FC1791" s="54"/>
      <c r="FD1791" s="54"/>
      <c r="FE1791" s="54"/>
      <c r="FF1791" s="54"/>
      <c r="FG1791" s="54"/>
      <c r="FH1791" s="54"/>
      <c r="FI1791" s="54"/>
      <c r="FJ1791" s="54"/>
      <c r="FK1791" s="54"/>
      <c r="FL1791" s="54"/>
      <c r="FM1791" s="54"/>
      <c r="FN1791" s="54"/>
      <c r="FO1791" s="54"/>
      <c r="FP1791" s="54"/>
      <c r="FQ1791" s="54"/>
      <c r="FR1791" s="54"/>
      <c r="FS1791" s="54"/>
      <c r="FT1791" s="54"/>
      <c r="FU1791" s="54"/>
      <c r="FV1791" s="54"/>
      <c r="FW1791" s="54"/>
      <c r="FX1791" s="54"/>
      <c r="FY1791" s="54"/>
      <c r="FZ1791" s="54"/>
      <c r="GA1791" s="54"/>
      <c r="GB1791" s="54"/>
      <c r="GC1791" s="54"/>
      <c r="GD1791" s="54"/>
      <c r="GE1791" s="54"/>
      <c r="GF1791" s="54"/>
      <c r="GG1791" s="54"/>
      <c r="GH1791" s="54"/>
      <c r="GI1791" s="54"/>
      <c r="GJ1791" s="54"/>
      <c r="GK1791" s="54"/>
      <c r="GL1791" s="54"/>
      <c r="GM1791" s="54"/>
      <c r="GN1791" s="54"/>
      <c r="GO1791" s="54"/>
      <c r="GP1791" s="54"/>
      <c r="GQ1791" s="54"/>
      <c r="GR1791" s="54"/>
      <c r="GS1791" s="54"/>
      <c r="GT1791" s="54"/>
      <c r="GU1791" s="54"/>
      <c r="GV1791" s="54"/>
      <c r="GW1791" s="54"/>
      <c r="GX1791" s="54"/>
      <c r="GY1791" s="54"/>
      <c r="GZ1791" s="54"/>
      <c r="HA1791" s="54"/>
      <c r="HB1791" s="54"/>
      <c r="HC1791" s="54"/>
      <c r="HD1791" s="54"/>
      <c r="HE1791" s="54"/>
      <c r="HF1791" s="54"/>
      <c r="HG1791" s="54"/>
      <c r="HH1791" s="54"/>
      <c r="HI1791" s="54"/>
      <c r="HJ1791" s="54"/>
      <c r="HK1791" s="54"/>
      <c r="HL1791" s="54"/>
      <c r="HM1791" s="54"/>
      <c r="HN1791" s="54"/>
      <c r="HO1791" s="54"/>
      <c r="HP1791" s="54"/>
      <c r="HQ1791" s="54"/>
      <c r="HR1791" s="54"/>
      <c r="HS1791" s="54"/>
      <c r="HT1791" s="54"/>
      <c r="HU1791" s="54"/>
      <c r="HV1791" s="54"/>
      <c r="HW1791" s="54"/>
      <c r="HX1791" s="54"/>
      <c r="HY1791" s="54"/>
      <c r="HZ1791" s="54"/>
      <c r="IA1791" s="54"/>
      <c r="IB1791" s="54"/>
      <c r="IC1791" s="54"/>
      <c r="ID1791" s="54"/>
      <c r="IE1791" s="54"/>
      <c r="IF1791" s="54"/>
      <c r="IG1791" s="54"/>
      <c r="IH1791" s="54"/>
      <c r="II1791" s="54"/>
      <c r="IJ1791" s="54"/>
      <c r="IK1791" s="54"/>
      <c r="IL1791" s="54"/>
      <c r="IM1791" s="54"/>
      <c r="IN1791" s="54"/>
      <c r="IO1791" s="54"/>
      <c r="IP1791" s="54"/>
      <c r="IQ1791" s="54"/>
      <c r="IR1791" s="54"/>
      <c r="IS1791" s="54"/>
      <c r="IT1791" s="54"/>
      <c r="IU1791" s="54"/>
      <c r="IV1791" s="54"/>
      <c r="IW1791" s="54"/>
      <c r="IX1791" s="54"/>
      <c r="IY1791" s="54"/>
      <c r="IZ1791" s="54"/>
      <c r="JA1791" s="16"/>
      <c r="JB1791" s="16"/>
      <c r="JC1791" s="16"/>
      <c r="JD1791" s="16"/>
    </row>
    <row r="1792" spans="1:264" s="6" customFormat="1" x14ac:dyDescent="0.25">
      <c r="A1792" s="55">
        <v>1788</v>
      </c>
      <c r="B1792" s="56">
        <f>ESTUDIANTES!B1792</f>
        <v>0</v>
      </c>
      <c r="C1792" s="56">
        <f>ESTUDIANTES!C1792</f>
        <v>0</v>
      </c>
      <c r="D1792" s="97">
        <f>ESTUDIANTES!D1792</f>
        <v>0</v>
      </c>
      <c r="E1792" s="97"/>
      <c r="F1792" s="97"/>
      <c r="G1792" s="97"/>
      <c r="H1792" s="57">
        <f>ESTUDIANTES!H1792</f>
        <v>0</v>
      </c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  <c r="T1792" s="54"/>
      <c r="U1792" s="54"/>
      <c r="V1792" s="54"/>
      <c r="W1792" s="54"/>
      <c r="X1792" s="54"/>
      <c r="Y1792" s="54"/>
      <c r="Z1792" s="54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  <c r="AL1792" s="54"/>
      <c r="AM1792" s="54"/>
      <c r="AN1792" s="54"/>
      <c r="AO1792" s="54"/>
      <c r="AP1792" s="54"/>
      <c r="AQ1792" s="54"/>
      <c r="AR1792" s="54"/>
      <c r="AS1792" s="54"/>
      <c r="AT1792" s="54"/>
      <c r="AU1792" s="54"/>
      <c r="AV1792" s="54"/>
      <c r="AW1792" s="54"/>
      <c r="AX1792" s="54"/>
      <c r="AY1792" s="54"/>
      <c r="AZ1792" s="54"/>
      <c r="BA1792" s="54"/>
      <c r="BB1792" s="54"/>
      <c r="BC1792" s="54"/>
      <c r="BD1792" s="54"/>
      <c r="BE1792" s="54"/>
      <c r="BF1792" s="54"/>
      <c r="BG1792" s="54"/>
      <c r="BH1792" s="54"/>
      <c r="BI1792" s="54"/>
      <c r="BJ1792" s="54"/>
      <c r="BK1792" s="54"/>
      <c r="BL1792" s="54"/>
      <c r="BM1792" s="54"/>
      <c r="BN1792" s="54"/>
      <c r="BO1792" s="54"/>
      <c r="BP1792" s="54"/>
      <c r="BQ1792" s="54"/>
      <c r="BR1792" s="54"/>
      <c r="BS1792" s="54"/>
      <c r="BT1792" s="54"/>
      <c r="BU1792" s="54"/>
      <c r="BV1792" s="54"/>
      <c r="BW1792" s="54"/>
      <c r="BX1792" s="54"/>
      <c r="BY1792" s="54"/>
      <c r="BZ1792" s="54"/>
      <c r="CA1792" s="54"/>
      <c r="CB1792" s="54"/>
      <c r="CC1792" s="54"/>
      <c r="CD1792" s="54"/>
      <c r="CE1792" s="54"/>
      <c r="CF1792" s="54"/>
      <c r="CG1792" s="54"/>
      <c r="CH1792" s="54"/>
      <c r="CI1792" s="54"/>
      <c r="CJ1792" s="54"/>
      <c r="CK1792" s="54"/>
      <c r="CL1792" s="54"/>
      <c r="CM1792" s="54"/>
      <c r="CN1792" s="54"/>
      <c r="CO1792" s="54"/>
      <c r="CP1792" s="54"/>
      <c r="CQ1792" s="54"/>
      <c r="CR1792" s="54"/>
      <c r="CS1792" s="54"/>
      <c r="CT1792" s="54"/>
      <c r="CU1792" s="54"/>
      <c r="CV1792" s="54"/>
      <c r="CW1792" s="54"/>
      <c r="CX1792" s="54"/>
      <c r="CY1792" s="54"/>
      <c r="CZ1792" s="54"/>
      <c r="DA1792" s="54"/>
      <c r="DB1792" s="54"/>
      <c r="DC1792" s="54"/>
      <c r="DD1792" s="54"/>
      <c r="DE1792" s="54"/>
      <c r="DF1792" s="54"/>
      <c r="DG1792" s="54"/>
      <c r="DH1792" s="54"/>
      <c r="DI1792" s="54"/>
      <c r="DJ1792" s="54"/>
      <c r="DK1792" s="54"/>
      <c r="DL1792" s="54"/>
      <c r="DM1792" s="54"/>
      <c r="DN1792" s="54"/>
      <c r="DO1792" s="54"/>
      <c r="DP1792" s="54"/>
      <c r="DQ1792" s="54"/>
      <c r="DR1792" s="54"/>
      <c r="DS1792" s="54"/>
      <c r="DT1792" s="54"/>
      <c r="DU1792" s="54"/>
      <c r="DV1792" s="54"/>
      <c r="DW1792" s="54"/>
      <c r="DX1792" s="54"/>
      <c r="DY1792" s="54"/>
      <c r="DZ1792" s="54"/>
      <c r="EA1792" s="54"/>
      <c r="EB1792" s="54"/>
      <c r="EC1792" s="54"/>
      <c r="ED1792" s="54"/>
      <c r="EE1792" s="54"/>
      <c r="EF1792" s="54"/>
      <c r="EG1792" s="54"/>
      <c r="EH1792" s="54"/>
      <c r="EI1792" s="54"/>
      <c r="EJ1792" s="54"/>
      <c r="EK1792" s="54"/>
      <c r="EL1792" s="54"/>
      <c r="EM1792" s="54"/>
      <c r="EN1792" s="54"/>
      <c r="EO1792" s="54"/>
      <c r="EP1792" s="54"/>
      <c r="EQ1792" s="54"/>
      <c r="ER1792" s="54"/>
      <c r="ES1792" s="54"/>
      <c r="ET1792" s="54"/>
      <c r="EU1792" s="54"/>
      <c r="EV1792" s="54"/>
      <c r="EW1792" s="54"/>
      <c r="EX1792" s="54"/>
      <c r="EY1792" s="54"/>
      <c r="EZ1792" s="54"/>
      <c r="FA1792" s="54"/>
      <c r="FB1792" s="54"/>
      <c r="FC1792" s="54"/>
      <c r="FD1792" s="54"/>
      <c r="FE1792" s="54"/>
      <c r="FF1792" s="54"/>
      <c r="FG1792" s="54"/>
      <c r="FH1792" s="54"/>
      <c r="FI1792" s="54"/>
      <c r="FJ1792" s="54"/>
      <c r="FK1792" s="54"/>
      <c r="FL1792" s="54"/>
      <c r="FM1792" s="54"/>
      <c r="FN1792" s="54"/>
      <c r="FO1792" s="54"/>
      <c r="FP1792" s="54"/>
      <c r="FQ1792" s="54"/>
      <c r="FR1792" s="54"/>
      <c r="FS1792" s="54"/>
      <c r="FT1792" s="54"/>
      <c r="FU1792" s="54"/>
      <c r="FV1792" s="54"/>
      <c r="FW1792" s="54"/>
      <c r="FX1792" s="54"/>
      <c r="FY1792" s="54"/>
      <c r="FZ1792" s="54"/>
      <c r="GA1792" s="54"/>
      <c r="GB1792" s="54"/>
      <c r="GC1792" s="54"/>
      <c r="GD1792" s="54"/>
      <c r="GE1792" s="54"/>
      <c r="GF1792" s="54"/>
      <c r="GG1792" s="54"/>
      <c r="GH1792" s="54"/>
      <c r="GI1792" s="54"/>
      <c r="GJ1792" s="54"/>
      <c r="GK1792" s="54"/>
      <c r="GL1792" s="54"/>
      <c r="GM1792" s="54"/>
      <c r="GN1792" s="54"/>
      <c r="GO1792" s="54"/>
      <c r="GP1792" s="54"/>
      <c r="GQ1792" s="54"/>
      <c r="GR1792" s="54"/>
      <c r="GS1792" s="54"/>
      <c r="GT1792" s="54"/>
      <c r="GU1792" s="54"/>
      <c r="GV1792" s="54"/>
      <c r="GW1792" s="54"/>
      <c r="GX1792" s="54"/>
      <c r="GY1792" s="54"/>
      <c r="GZ1792" s="54"/>
      <c r="HA1792" s="54"/>
      <c r="HB1792" s="54"/>
      <c r="HC1792" s="54"/>
      <c r="HD1792" s="54"/>
      <c r="HE1792" s="54"/>
      <c r="HF1792" s="54"/>
      <c r="HG1792" s="54"/>
      <c r="HH1792" s="54"/>
      <c r="HI1792" s="54"/>
      <c r="HJ1792" s="54"/>
      <c r="HK1792" s="54"/>
      <c r="HL1792" s="54"/>
      <c r="HM1792" s="54"/>
      <c r="HN1792" s="54"/>
      <c r="HO1792" s="54"/>
      <c r="HP1792" s="54"/>
      <c r="HQ1792" s="54"/>
      <c r="HR1792" s="54"/>
      <c r="HS1792" s="54"/>
      <c r="HT1792" s="54"/>
      <c r="HU1792" s="54"/>
      <c r="HV1792" s="54"/>
      <c r="HW1792" s="54"/>
      <c r="HX1792" s="54"/>
      <c r="HY1792" s="54"/>
      <c r="HZ1792" s="54"/>
      <c r="IA1792" s="54"/>
      <c r="IB1792" s="54"/>
      <c r="IC1792" s="54"/>
      <c r="ID1792" s="54"/>
      <c r="IE1792" s="54"/>
      <c r="IF1792" s="54"/>
      <c r="IG1792" s="54"/>
      <c r="IH1792" s="54"/>
      <c r="II1792" s="54"/>
      <c r="IJ1792" s="54"/>
      <c r="IK1792" s="54"/>
      <c r="IL1792" s="54"/>
      <c r="IM1792" s="54"/>
      <c r="IN1792" s="54"/>
      <c r="IO1792" s="54"/>
      <c r="IP1792" s="54"/>
      <c r="IQ1792" s="54"/>
      <c r="IR1792" s="54"/>
      <c r="IS1792" s="54"/>
      <c r="IT1792" s="54"/>
      <c r="IU1792" s="54"/>
      <c r="IV1792" s="54"/>
      <c r="IW1792" s="54"/>
      <c r="IX1792" s="54"/>
      <c r="IY1792" s="54"/>
      <c r="IZ1792" s="54"/>
      <c r="JA1792" s="16"/>
      <c r="JB1792" s="16"/>
      <c r="JC1792" s="16"/>
      <c r="JD1792" s="16"/>
    </row>
    <row r="1793" spans="1:264" s="6" customFormat="1" x14ac:dyDescent="0.25">
      <c r="A1793" s="55">
        <v>1789</v>
      </c>
      <c r="B1793" s="56">
        <f>ESTUDIANTES!B1793</f>
        <v>0</v>
      </c>
      <c r="C1793" s="56">
        <f>ESTUDIANTES!C1793</f>
        <v>0</v>
      </c>
      <c r="D1793" s="97">
        <f>ESTUDIANTES!D1793</f>
        <v>0</v>
      </c>
      <c r="E1793" s="97"/>
      <c r="F1793" s="97"/>
      <c r="G1793" s="97"/>
      <c r="H1793" s="57">
        <f>ESTUDIANTES!H1793</f>
        <v>0</v>
      </c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  <c r="AL1793" s="54"/>
      <c r="AM1793" s="54"/>
      <c r="AN1793" s="54"/>
      <c r="AO1793" s="54"/>
      <c r="AP1793" s="54"/>
      <c r="AQ1793" s="54"/>
      <c r="AR1793" s="54"/>
      <c r="AS1793" s="54"/>
      <c r="AT1793" s="54"/>
      <c r="AU1793" s="54"/>
      <c r="AV1793" s="54"/>
      <c r="AW1793" s="54"/>
      <c r="AX1793" s="54"/>
      <c r="AY1793" s="54"/>
      <c r="AZ1793" s="54"/>
      <c r="BA1793" s="54"/>
      <c r="BB1793" s="54"/>
      <c r="BC1793" s="54"/>
      <c r="BD1793" s="54"/>
      <c r="BE1793" s="54"/>
      <c r="BF1793" s="54"/>
      <c r="BG1793" s="54"/>
      <c r="BH1793" s="54"/>
      <c r="BI1793" s="54"/>
      <c r="BJ1793" s="54"/>
      <c r="BK1793" s="54"/>
      <c r="BL1793" s="54"/>
      <c r="BM1793" s="54"/>
      <c r="BN1793" s="54"/>
      <c r="BO1793" s="54"/>
      <c r="BP1793" s="54"/>
      <c r="BQ1793" s="54"/>
      <c r="BR1793" s="54"/>
      <c r="BS1793" s="54"/>
      <c r="BT1793" s="54"/>
      <c r="BU1793" s="54"/>
      <c r="BV1793" s="54"/>
      <c r="BW1793" s="54"/>
      <c r="BX1793" s="54"/>
      <c r="BY1793" s="54"/>
      <c r="BZ1793" s="54"/>
      <c r="CA1793" s="54"/>
      <c r="CB1793" s="54"/>
      <c r="CC1793" s="54"/>
      <c r="CD1793" s="54"/>
      <c r="CE1793" s="54"/>
      <c r="CF1793" s="54"/>
      <c r="CG1793" s="54"/>
      <c r="CH1793" s="54"/>
      <c r="CI1793" s="54"/>
      <c r="CJ1793" s="54"/>
      <c r="CK1793" s="54"/>
      <c r="CL1793" s="54"/>
      <c r="CM1793" s="54"/>
      <c r="CN1793" s="54"/>
      <c r="CO1793" s="54"/>
      <c r="CP1793" s="54"/>
      <c r="CQ1793" s="54"/>
      <c r="CR1793" s="54"/>
      <c r="CS1793" s="54"/>
      <c r="CT1793" s="54"/>
      <c r="CU1793" s="54"/>
      <c r="CV1793" s="54"/>
      <c r="CW1793" s="54"/>
      <c r="CX1793" s="54"/>
      <c r="CY1793" s="54"/>
      <c r="CZ1793" s="54"/>
      <c r="DA1793" s="54"/>
      <c r="DB1793" s="54"/>
      <c r="DC1793" s="54"/>
      <c r="DD1793" s="54"/>
      <c r="DE1793" s="54"/>
      <c r="DF1793" s="54"/>
      <c r="DG1793" s="54"/>
      <c r="DH1793" s="54"/>
      <c r="DI1793" s="54"/>
      <c r="DJ1793" s="54"/>
      <c r="DK1793" s="54"/>
      <c r="DL1793" s="54"/>
      <c r="DM1793" s="54"/>
      <c r="DN1793" s="54"/>
      <c r="DO1793" s="54"/>
      <c r="DP1793" s="54"/>
      <c r="DQ1793" s="54"/>
      <c r="DR1793" s="54"/>
      <c r="DS1793" s="54"/>
      <c r="DT1793" s="54"/>
      <c r="DU1793" s="54"/>
      <c r="DV1793" s="54"/>
      <c r="DW1793" s="54"/>
      <c r="DX1793" s="54"/>
      <c r="DY1793" s="54"/>
      <c r="DZ1793" s="54"/>
      <c r="EA1793" s="54"/>
      <c r="EB1793" s="54"/>
      <c r="EC1793" s="54"/>
      <c r="ED1793" s="54"/>
      <c r="EE1793" s="54"/>
      <c r="EF1793" s="54"/>
      <c r="EG1793" s="54"/>
      <c r="EH1793" s="54"/>
      <c r="EI1793" s="54"/>
      <c r="EJ1793" s="54"/>
      <c r="EK1793" s="54"/>
      <c r="EL1793" s="54"/>
      <c r="EM1793" s="54"/>
      <c r="EN1793" s="54"/>
      <c r="EO1793" s="54"/>
      <c r="EP1793" s="54"/>
      <c r="EQ1793" s="54"/>
      <c r="ER1793" s="54"/>
      <c r="ES1793" s="54"/>
      <c r="ET1793" s="54"/>
      <c r="EU1793" s="54"/>
      <c r="EV1793" s="54"/>
      <c r="EW1793" s="54"/>
      <c r="EX1793" s="54"/>
      <c r="EY1793" s="54"/>
      <c r="EZ1793" s="54"/>
      <c r="FA1793" s="54"/>
      <c r="FB1793" s="54"/>
      <c r="FC1793" s="54"/>
      <c r="FD1793" s="54"/>
      <c r="FE1793" s="54"/>
      <c r="FF1793" s="54"/>
      <c r="FG1793" s="54"/>
      <c r="FH1793" s="54"/>
      <c r="FI1793" s="54"/>
      <c r="FJ1793" s="54"/>
      <c r="FK1793" s="54"/>
      <c r="FL1793" s="54"/>
      <c r="FM1793" s="54"/>
      <c r="FN1793" s="54"/>
      <c r="FO1793" s="54"/>
      <c r="FP1793" s="54"/>
      <c r="FQ1793" s="54"/>
      <c r="FR1793" s="54"/>
      <c r="FS1793" s="54"/>
      <c r="FT1793" s="54"/>
      <c r="FU1793" s="54"/>
      <c r="FV1793" s="54"/>
      <c r="FW1793" s="54"/>
      <c r="FX1793" s="54"/>
      <c r="FY1793" s="54"/>
      <c r="FZ1793" s="54"/>
      <c r="GA1793" s="54"/>
      <c r="GB1793" s="54"/>
      <c r="GC1793" s="54"/>
      <c r="GD1793" s="54"/>
      <c r="GE1793" s="54"/>
      <c r="GF1793" s="54"/>
      <c r="GG1793" s="54"/>
      <c r="GH1793" s="54"/>
      <c r="GI1793" s="54"/>
      <c r="GJ1793" s="54"/>
      <c r="GK1793" s="54"/>
      <c r="GL1793" s="54"/>
      <c r="GM1793" s="54"/>
      <c r="GN1793" s="54"/>
      <c r="GO1793" s="54"/>
      <c r="GP1793" s="54"/>
      <c r="GQ1793" s="54"/>
      <c r="GR1793" s="54"/>
      <c r="GS1793" s="54"/>
      <c r="GT1793" s="54"/>
      <c r="GU1793" s="54"/>
      <c r="GV1793" s="54"/>
      <c r="GW1793" s="54"/>
      <c r="GX1793" s="54"/>
      <c r="GY1793" s="54"/>
      <c r="GZ1793" s="54"/>
      <c r="HA1793" s="54"/>
      <c r="HB1793" s="54"/>
      <c r="HC1793" s="54"/>
      <c r="HD1793" s="54"/>
      <c r="HE1793" s="54"/>
      <c r="HF1793" s="54"/>
      <c r="HG1793" s="54"/>
      <c r="HH1793" s="54"/>
      <c r="HI1793" s="54"/>
      <c r="HJ1793" s="54"/>
      <c r="HK1793" s="54"/>
      <c r="HL1793" s="54"/>
      <c r="HM1793" s="54"/>
      <c r="HN1793" s="54"/>
      <c r="HO1793" s="54"/>
      <c r="HP1793" s="54"/>
      <c r="HQ1793" s="54"/>
      <c r="HR1793" s="54"/>
      <c r="HS1793" s="54"/>
      <c r="HT1793" s="54"/>
      <c r="HU1793" s="54"/>
      <c r="HV1793" s="54"/>
      <c r="HW1793" s="54"/>
      <c r="HX1793" s="54"/>
      <c r="HY1793" s="54"/>
      <c r="HZ1793" s="54"/>
      <c r="IA1793" s="54"/>
      <c r="IB1793" s="54"/>
      <c r="IC1793" s="54"/>
      <c r="ID1793" s="54"/>
      <c r="IE1793" s="54"/>
      <c r="IF1793" s="54"/>
      <c r="IG1793" s="54"/>
      <c r="IH1793" s="54"/>
      <c r="II1793" s="54"/>
      <c r="IJ1793" s="54"/>
      <c r="IK1793" s="54"/>
      <c r="IL1793" s="54"/>
      <c r="IM1793" s="54"/>
      <c r="IN1793" s="54"/>
      <c r="IO1793" s="54"/>
      <c r="IP1793" s="54"/>
      <c r="IQ1793" s="54"/>
      <c r="IR1793" s="54"/>
      <c r="IS1793" s="54"/>
      <c r="IT1793" s="54"/>
      <c r="IU1793" s="54"/>
      <c r="IV1793" s="54"/>
      <c r="IW1793" s="54"/>
      <c r="IX1793" s="54"/>
      <c r="IY1793" s="54"/>
      <c r="IZ1793" s="54"/>
      <c r="JA1793" s="16"/>
      <c r="JB1793" s="16"/>
      <c r="JC1793" s="16"/>
      <c r="JD1793" s="16"/>
    </row>
    <row r="1794" spans="1:264" s="6" customFormat="1" x14ac:dyDescent="0.25">
      <c r="A1794" s="55">
        <v>1790</v>
      </c>
      <c r="B1794" s="56">
        <f>ESTUDIANTES!B1794</f>
        <v>0</v>
      </c>
      <c r="C1794" s="56">
        <f>ESTUDIANTES!C1794</f>
        <v>0</v>
      </c>
      <c r="D1794" s="97">
        <f>ESTUDIANTES!D1794</f>
        <v>0</v>
      </c>
      <c r="E1794" s="97"/>
      <c r="F1794" s="97"/>
      <c r="G1794" s="97"/>
      <c r="H1794" s="57">
        <f>ESTUDIANTES!H1794</f>
        <v>0</v>
      </c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  <c r="AL1794" s="54"/>
      <c r="AM1794" s="54"/>
      <c r="AN1794" s="54"/>
      <c r="AO1794" s="54"/>
      <c r="AP1794" s="54"/>
      <c r="AQ1794" s="54"/>
      <c r="AR1794" s="54"/>
      <c r="AS1794" s="54"/>
      <c r="AT1794" s="54"/>
      <c r="AU1794" s="54"/>
      <c r="AV1794" s="54"/>
      <c r="AW1794" s="54"/>
      <c r="AX1794" s="54"/>
      <c r="AY1794" s="54"/>
      <c r="AZ1794" s="54"/>
      <c r="BA1794" s="54"/>
      <c r="BB1794" s="54"/>
      <c r="BC1794" s="54"/>
      <c r="BD1794" s="54"/>
      <c r="BE1794" s="54"/>
      <c r="BF1794" s="54"/>
      <c r="BG1794" s="54"/>
      <c r="BH1794" s="54"/>
      <c r="BI1794" s="54"/>
      <c r="BJ1794" s="54"/>
      <c r="BK1794" s="54"/>
      <c r="BL1794" s="54"/>
      <c r="BM1794" s="54"/>
      <c r="BN1794" s="54"/>
      <c r="BO1794" s="54"/>
      <c r="BP1794" s="54"/>
      <c r="BQ1794" s="54"/>
      <c r="BR1794" s="54"/>
      <c r="BS1794" s="54"/>
      <c r="BT1794" s="54"/>
      <c r="BU1794" s="54"/>
      <c r="BV1794" s="54"/>
      <c r="BW1794" s="54"/>
      <c r="BX1794" s="54"/>
      <c r="BY1794" s="54"/>
      <c r="BZ1794" s="54"/>
      <c r="CA1794" s="54"/>
      <c r="CB1794" s="54"/>
      <c r="CC1794" s="54"/>
      <c r="CD1794" s="54"/>
      <c r="CE1794" s="54"/>
      <c r="CF1794" s="54"/>
      <c r="CG1794" s="54"/>
      <c r="CH1794" s="54"/>
      <c r="CI1794" s="54"/>
      <c r="CJ1794" s="54"/>
      <c r="CK1794" s="54"/>
      <c r="CL1794" s="54"/>
      <c r="CM1794" s="54"/>
      <c r="CN1794" s="54"/>
      <c r="CO1794" s="54"/>
      <c r="CP1794" s="54"/>
      <c r="CQ1794" s="54"/>
      <c r="CR1794" s="54"/>
      <c r="CS1794" s="54"/>
      <c r="CT1794" s="54"/>
      <c r="CU1794" s="54"/>
      <c r="CV1794" s="54"/>
      <c r="CW1794" s="54"/>
      <c r="CX1794" s="54"/>
      <c r="CY1794" s="54"/>
      <c r="CZ1794" s="54"/>
      <c r="DA1794" s="54"/>
      <c r="DB1794" s="54"/>
      <c r="DC1794" s="54"/>
      <c r="DD1794" s="54"/>
      <c r="DE1794" s="54"/>
      <c r="DF1794" s="54"/>
      <c r="DG1794" s="54"/>
      <c r="DH1794" s="54"/>
      <c r="DI1794" s="54"/>
      <c r="DJ1794" s="54"/>
      <c r="DK1794" s="54"/>
      <c r="DL1794" s="54"/>
      <c r="DM1794" s="54"/>
      <c r="DN1794" s="54"/>
      <c r="DO1794" s="54"/>
      <c r="DP1794" s="54"/>
      <c r="DQ1794" s="54"/>
      <c r="DR1794" s="54"/>
      <c r="DS1794" s="54"/>
      <c r="DT1794" s="54"/>
      <c r="DU1794" s="54"/>
      <c r="DV1794" s="54"/>
      <c r="DW1794" s="54"/>
      <c r="DX1794" s="54"/>
      <c r="DY1794" s="54"/>
      <c r="DZ1794" s="54"/>
      <c r="EA1794" s="54"/>
      <c r="EB1794" s="54"/>
      <c r="EC1794" s="54"/>
      <c r="ED1794" s="54"/>
      <c r="EE1794" s="54"/>
      <c r="EF1794" s="54"/>
      <c r="EG1794" s="54"/>
      <c r="EH1794" s="54"/>
      <c r="EI1794" s="54"/>
      <c r="EJ1794" s="54"/>
      <c r="EK1794" s="54"/>
      <c r="EL1794" s="54"/>
      <c r="EM1794" s="54"/>
      <c r="EN1794" s="54"/>
      <c r="EO1794" s="54"/>
      <c r="EP1794" s="54"/>
      <c r="EQ1794" s="54"/>
      <c r="ER1794" s="54"/>
      <c r="ES1794" s="54"/>
      <c r="ET1794" s="54"/>
      <c r="EU1794" s="54"/>
      <c r="EV1794" s="54"/>
      <c r="EW1794" s="54"/>
      <c r="EX1794" s="54"/>
      <c r="EY1794" s="54"/>
      <c r="EZ1794" s="54"/>
      <c r="FA1794" s="54"/>
      <c r="FB1794" s="54"/>
      <c r="FC1794" s="54"/>
      <c r="FD1794" s="54"/>
      <c r="FE1794" s="54"/>
      <c r="FF1794" s="54"/>
      <c r="FG1794" s="54"/>
      <c r="FH1794" s="54"/>
      <c r="FI1794" s="54"/>
      <c r="FJ1794" s="54"/>
      <c r="FK1794" s="54"/>
      <c r="FL1794" s="54"/>
      <c r="FM1794" s="54"/>
      <c r="FN1794" s="54"/>
      <c r="FO1794" s="54"/>
      <c r="FP1794" s="54"/>
      <c r="FQ1794" s="54"/>
      <c r="FR1794" s="54"/>
      <c r="FS1794" s="54"/>
      <c r="FT1794" s="54"/>
      <c r="FU1794" s="54"/>
      <c r="FV1794" s="54"/>
      <c r="FW1794" s="54"/>
      <c r="FX1794" s="54"/>
      <c r="FY1794" s="54"/>
      <c r="FZ1794" s="54"/>
      <c r="GA1794" s="54"/>
      <c r="GB1794" s="54"/>
      <c r="GC1794" s="54"/>
      <c r="GD1794" s="54"/>
      <c r="GE1794" s="54"/>
      <c r="GF1794" s="54"/>
      <c r="GG1794" s="54"/>
      <c r="GH1794" s="54"/>
      <c r="GI1794" s="54"/>
      <c r="GJ1794" s="54"/>
      <c r="GK1794" s="54"/>
      <c r="GL1794" s="54"/>
      <c r="GM1794" s="54"/>
      <c r="GN1794" s="54"/>
      <c r="GO1794" s="54"/>
      <c r="GP1794" s="54"/>
      <c r="GQ1794" s="54"/>
      <c r="GR1794" s="54"/>
      <c r="GS1794" s="54"/>
      <c r="GT1794" s="54"/>
      <c r="GU1794" s="54"/>
      <c r="GV1794" s="54"/>
      <c r="GW1794" s="54"/>
      <c r="GX1794" s="54"/>
      <c r="GY1794" s="54"/>
      <c r="GZ1794" s="54"/>
      <c r="HA1794" s="54"/>
      <c r="HB1794" s="54"/>
      <c r="HC1794" s="54"/>
      <c r="HD1794" s="54"/>
      <c r="HE1794" s="54"/>
      <c r="HF1794" s="54"/>
      <c r="HG1794" s="54"/>
      <c r="HH1794" s="54"/>
      <c r="HI1794" s="54"/>
      <c r="HJ1794" s="54"/>
      <c r="HK1794" s="54"/>
      <c r="HL1794" s="54"/>
      <c r="HM1794" s="54"/>
      <c r="HN1794" s="54"/>
      <c r="HO1794" s="54"/>
      <c r="HP1794" s="54"/>
      <c r="HQ1794" s="54"/>
      <c r="HR1794" s="54"/>
      <c r="HS1794" s="54"/>
      <c r="HT1794" s="54"/>
      <c r="HU1794" s="54"/>
      <c r="HV1794" s="54"/>
      <c r="HW1794" s="54"/>
      <c r="HX1794" s="54"/>
      <c r="HY1794" s="54"/>
      <c r="HZ1794" s="54"/>
      <c r="IA1794" s="54"/>
      <c r="IB1794" s="54"/>
      <c r="IC1794" s="54"/>
      <c r="ID1794" s="54"/>
      <c r="IE1794" s="54"/>
      <c r="IF1794" s="54"/>
      <c r="IG1794" s="54"/>
      <c r="IH1794" s="54"/>
      <c r="II1794" s="54"/>
      <c r="IJ1794" s="54"/>
      <c r="IK1794" s="54"/>
      <c r="IL1794" s="54"/>
      <c r="IM1794" s="54"/>
      <c r="IN1794" s="54"/>
      <c r="IO1794" s="54"/>
      <c r="IP1794" s="54"/>
      <c r="IQ1794" s="54"/>
      <c r="IR1794" s="54"/>
      <c r="IS1794" s="54"/>
      <c r="IT1794" s="54"/>
      <c r="IU1794" s="54"/>
      <c r="IV1794" s="54"/>
      <c r="IW1794" s="54"/>
      <c r="IX1794" s="54"/>
      <c r="IY1794" s="54"/>
      <c r="IZ1794" s="54"/>
      <c r="JA1794" s="16"/>
      <c r="JB1794" s="16"/>
      <c r="JC1794" s="16"/>
      <c r="JD1794" s="16"/>
    </row>
    <row r="1795" spans="1:264" s="6" customFormat="1" x14ac:dyDescent="0.25">
      <c r="A1795" s="55">
        <v>1791</v>
      </c>
      <c r="B1795" s="56">
        <f>ESTUDIANTES!B1795</f>
        <v>0</v>
      </c>
      <c r="C1795" s="56">
        <f>ESTUDIANTES!C1795</f>
        <v>0</v>
      </c>
      <c r="D1795" s="97">
        <f>ESTUDIANTES!D1795</f>
        <v>0</v>
      </c>
      <c r="E1795" s="97"/>
      <c r="F1795" s="97"/>
      <c r="G1795" s="97"/>
      <c r="H1795" s="57">
        <f>ESTUDIANTES!H1795</f>
        <v>0</v>
      </c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  <c r="AL1795" s="54"/>
      <c r="AM1795" s="54"/>
      <c r="AN1795" s="54"/>
      <c r="AO1795" s="54"/>
      <c r="AP1795" s="54"/>
      <c r="AQ1795" s="54"/>
      <c r="AR1795" s="54"/>
      <c r="AS1795" s="54"/>
      <c r="AT1795" s="54"/>
      <c r="AU1795" s="54"/>
      <c r="AV1795" s="54"/>
      <c r="AW1795" s="54"/>
      <c r="AX1795" s="54"/>
      <c r="AY1795" s="54"/>
      <c r="AZ1795" s="54"/>
      <c r="BA1795" s="54"/>
      <c r="BB1795" s="54"/>
      <c r="BC1795" s="54"/>
      <c r="BD1795" s="54"/>
      <c r="BE1795" s="54"/>
      <c r="BF1795" s="54"/>
      <c r="BG1795" s="54"/>
      <c r="BH1795" s="54"/>
      <c r="BI1795" s="54"/>
      <c r="BJ1795" s="54"/>
      <c r="BK1795" s="54"/>
      <c r="BL1795" s="54"/>
      <c r="BM1795" s="54"/>
      <c r="BN1795" s="54"/>
      <c r="BO1795" s="54"/>
      <c r="BP1795" s="54"/>
      <c r="BQ1795" s="54"/>
      <c r="BR1795" s="54"/>
      <c r="BS1795" s="54"/>
      <c r="BT1795" s="54"/>
      <c r="BU1795" s="54"/>
      <c r="BV1795" s="54"/>
      <c r="BW1795" s="54"/>
      <c r="BX1795" s="54"/>
      <c r="BY1795" s="54"/>
      <c r="BZ1795" s="54"/>
      <c r="CA1795" s="54"/>
      <c r="CB1795" s="54"/>
      <c r="CC1795" s="54"/>
      <c r="CD1795" s="54"/>
      <c r="CE1795" s="54"/>
      <c r="CF1795" s="54"/>
      <c r="CG1795" s="54"/>
      <c r="CH1795" s="54"/>
      <c r="CI1795" s="54"/>
      <c r="CJ1795" s="54"/>
      <c r="CK1795" s="54"/>
      <c r="CL1795" s="54"/>
      <c r="CM1795" s="54"/>
      <c r="CN1795" s="54"/>
      <c r="CO1795" s="54"/>
      <c r="CP1795" s="54"/>
      <c r="CQ1795" s="54"/>
      <c r="CR1795" s="54"/>
      <c r="CS1795" s="54"/>
      <c r="CT1795" s="54"/>
      <c r="CU1795" s="54"/>
      <c r="CV1795" s="54"/>
      <c r="CW1795" s="54"/>
      <c r="CX1795" s="54"/>
      <c r="CY1795" s="54"/>
      <c r="CZ1795" s="54"/>
      <c r="DA1795" s="54"/>
      <c r="DB1795" s="54"/>
      <c r="DC1795" s="54"/>
      <c r="DD1795" s="54"/>
      <c r="DE1795" s="54"/>
      <c r="DF1795" s="54"/>
      <c r="DG1795" s="54"/>
      <c r="DH1795" s="54"/>
      <c r="DI1795" s="54"/>
      <c r="DJ1795" s="54"/>
      <c r="DK1795" s="54"/>
      <c r="DL1795" s="54"/>
      <c r="DM1795" s="54"/>
      <c r="DN1795" s="54"/>
      <c r="DO1795" s="54"/>
      <c r="DP1795" s="54"/>
      <c r="DQ1795" s="54"/>
      <c r="DR1795" s="54"/>
      <c r="DS1795" s="54"/>
      <c r="DT1795" s="54"/>
      <c r="DU1795" s="54"/>
      <c r="DV1795" s="54"/>
      <c r="DW1795" s="54"/>
      <c r="DX1795" s="54"/>
      <c r="DY1795" s="54"/>
      <c r="DZ1795" s="54"/>
      <c r="EA1795" s="54"/>
      <c r="EB1795" s="54"/>
      <c r="EC1795" s="54"/>
      <c r="ED1795" s="54"/>
      <c r="EE1795" s="54"/>
      <c r="EF1795" s="54"/>
      <c r="EG1795" s="54"/>
      <c r="EH1795" s="54"/>
      <c r="EI1795" s="54"/>
      <c r="EJ1795" s="54"/>
      <c r="EK1795" s="54"/>
      <c r="EL1795" s="54"/>
      <c r="EM1795" s="54"/>
      <c r="EN1795" s="54"/>
      <c r="EO1795" s="54"/>
      <c r="EP1795" s="54"/>
      <c r="EQ1795" s="54"/>
      <c r="ER1795" s="54"/>
      <c r="ES1795" s="54"/>
      <c r="ET1795" s="54"/>
      <c r="EU1795" s="54"/>
      <c r="EV1795" s="54"/>
      <c r="EW1795" s="54"/>
      <c r="EX1795" s="54"/>
      <c r="EY1795" s="54"/>
      <c r="EZ1795" s="54"/>
      <c r="FA1795" s="54"/>
      <c r="FB1795" s="54"/>
      <c r="FC1795" s="54"/>
      <c r="FD1795" s="54"/>
      <c r="FE1795" s="54"/>
      <c r="FF1795" s="54"/>
      <c r="FG1795" s="54"/>
      <c r="FH1795" s="54"/>
      <c r="FI1795" s="54"/>
      <c r="FJ1795" s="54"/>
      <c r="FK1795" s="54"/>
      <c r="FL1795" s="54"/>
      <c r="FM1795" s="54"/>
      <c r="FN1795" s="54"/>
      <c r="FO1795" s="54"/>
      <c r="FP1795" s="54"/>
      <c r="FQ1795" s="54"/>
      <c r="FR1795" s="54"/>
      <c r="FS1795" s="54"/>
      <c r="FT1795" s="54"/>
      <c r="FU1795" s="54"/>
      <c r="FV1795" s="54"/>
      <c r="FW1795" s="54"/>
      <c r="FX1795" s="54"/>
      <c r="FY1795" s="54"/>
      <c r="FZ1795" s="54"/>
      <c r="GA1795" s="54"/>
      <c r="GB1795" s="54"/>
      <c r="GC1795" s="54"/>
      <c r="GD1795" s="54"/>
      <c r="GE1795" s="54"/>
      <c r="GF1795" s="54"/>
      <c r="GG1795" s="54"/>
      <c r="GH1795" s="54"/>
      <c r="GI1795" s="54"/>
      <c r="GJ1795" s="54"/>
      <c r="GK1795" s="54"/>
      <c r="GL1795" s="54"/>
      <c r="GM1795" s="54"/>
      <c r="GN1795" s="54"/>
      <c r="GO1795" s="54"/>
      <c r="GP1795" s="54"/>
      <c r="GQ1795" s="54"/>
      <c r="GR1795" s="54"/>
      <c r="GS1795" s="54"/>
      <c r="GT1795" s="54"/>
      <c r="GU1795" s="54"/>
      <c r="GV1795" s="54"/>
      <c r="GW1795" s="54"/>
      <c r="GX1795" s="54"/>
      <c r="GY1795" s="54"/>
      <c r="GZ1795" s="54"/>
      <c r="HA1795" s="54"/>
      <c r="HB1795" s="54"/>
      <c r="HC1795" s="54"/>
      <c r="HD1795" s="54"/>
      <c r="HE1795" s="54"/>
      <c r="HF1795" s="54"/>
      <c r="HG1795" s="54"/>
      <c r="HH1795" s="54"/>
      <c r="HI1795" s="54"/>
      <c r="HJ1795" s="54"/>
      <c r="HK1795" s="54"/>
      <c r="HL1795" s="54"/>
      <c r="HM1795" s="54"/>
      <c r="HN1795" s="54"/>
      <c r="HO1795" s="54"/>
      <c r="HP1795" s="54"/>
      <c r="HQ1795" s="54"/>
      <c r="HR1795" s="54"/>
      <c r="HS1795" s="54"/>
      <c r="HT1795" s="54"/>
      <c r="HU1795" s="54"/>
      <c r="HV1795" s="54"/>
      <c r="HW1795" s="54"/>
      <c r="HX1795" s="54"/>
      <c r="HY1795" s="54"/>
      <c r="HZ1795" s="54"/>
      <c r="IA1795" s="54"/>
      <c r="IB1795" s="54"/>
      <c r="IC1795" s="54"/>
      <c r="ID1795" s="54"/>
      <c r="IE1795" s="54"/>
      <c r="IF1795" s="54"/>
      <c r="IG1795" s="54"/>
      <c r="IH1795" s="54"/>
      <c r="II1795" s="54"/>
      <c r="IJ1795" s="54"/>
      <c r="IK1795" s="54"/>
      <c r="IL1795" s="54"/>
      <c r="IM1795" s="54"/>
      <c r="IN1795" s="54"/>
      <c r="IO1795" s="54"/>
      <c r="IP1795" s="54"/>
      <c r="IQ1795" s="54"/>
      <c r="IR1795" s="54"/>
      <c r="IS1795" s="54"/>
      <c r="IT1795" s="54"/>
      <c r="IU1795" s="54"/>
      <c r="IV1795" s="54"/>
      <c r="IW1795" s="54"/>
      <c r="IX1795" s="54"/>
      <c r="IY1795" s="54"/>
      <c r="IZ1795" s="54"/>
      <c r="JA1795" s="16"/>
      <c r="JB1795" s="16"/>
      <c r="JC1795" s="16"/>
      <c r="JD1795" s="16"/>
    </row>
    <row r="1796" spans="1:264" s="6" customFormat="1" x14ac:dyDescent="0.25">
      <c r="A1796" s="55">
        <v>1792</v>
      </c>
      <c r="B1796" s="56">
        <f>ESTUDIANTES!B1796</f>
        <v>0</v>
      </c>
      <c r="C1796" s="56">
        <f>ESTUDIANTES!C1796</f>
        <v>0</v>
      </c>
      <c r="D1796" s="97">
        <f>ESTUDIANTES!D1796</f>
        <v>0</v>
      </c>
      <c r="E1796" s="97"/>
      <c r="F1796" s="97"/>
      <c r="G1796" s="97"/>
      <c r="H1796" s="57">
        <f>ESTUDIANTES!H1796</f>
        <v>0</v>
      </c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  <c r="AL1796" s="54"/>
      <c r="AM1796" s="54"/>
      <c r="AN1796" s="54"/>
      <c r="AO1796" s="54"/>
      <c r="AP1796" s="54"/>
      <c r="AQ1796" s="54"/>
      <c r="AR1796" s="54"/>
      <c r="AS1796" s="54"/>
      <c r="AT1796" s="54"/>
      <c r="AU1796" s="54"/>
      <c r="AV1796" s="54"/>
      <c r="AW1796" s="54"/>
      <c r="AX1796" s="54"/>
      <c r="AY1796" s="54"/>
      <c r="AZ1796" s="54"/>
      <c r="BA1796" s="54"/>
      <c r="BB1796" s="54"/>
      <c r="BC1796" s="54"/>
      <c r="BD1796" s="54"/>
      <c r="BE1796" s="54"/>
      <c r="BF1796" s="54"/>
      <c r="BG1796" s="54"/>
      <c r="BH1796" s="54"/>
      <c r="BI1796" s="54"/>
      <c r="BJ1796" s="54"/>
      <c r="BK1796" s="54"/>
      <c r="BL1796" s="54"/>
      <c r="BM1796" s="54"/>
      <c r="BN1796" s="54"/>
      <c r="BO1796" s="54"/>
      <c r="BP1796" s="54"/>
      <c r="BQ1796" s="54"/>
      <c r="BR1796" s="54"/>
      <c r="BS1796" s="54"/>
      <c r="BT1796" s="54"/>
      <c r="BU1796" s="54"/>
      <c r="BV1796" s="54"/>
      <c r="BW1796" s="54"/>
      <c r="BX1796" s="54"/>
      <c r="BY1796" s="54"/>
      <c r="BZ1796" s="54"/>
      <c r="CA1796" s="54"/>
      <c r="CB1796" s="54"/>
      <c r="CC1796" s="54"/>
      <c r="CD1796" s="54"/>
      <c r="CE1796" s="54"/>
      <c r="CF1796" s="54"/>
      <c r="CG1796" s="54"/>
      <c r="CH1796" s="54"/>
      <c r="CI1796" s="54"/>
      <c r="CJ1796" s="54"/>
      <c r="CK1796" s="54"/>
      <c r="CL1796" s="54"/>
      <c r="CM1796" s="54"/>
      <c r="CN1796" s="54"/>
      <c r="CO1796" s="54"/>
      <c r="CP1796" s="54"/>
      <c r="CQ1796" s="54"/>
      <c r="CR1796" s="54"/>
      <c r="CS1796" s="54"/>
      <c r="CT1796" s="54"/>
      <c r="CU1796" s="54"/>
      <c r="CV1796" s="54"/>
      <c r="CW1796" s="54"/>
      <c r="CX1796" s="54"/>
      <c r="CY1796" s="54"/>
      <c r="CZ1796" s="54"/>
      <c r="DA1796" s="54"/>
      <c r="DB1796" s="54"/>
      <c r="DC1796" s="54"/>
      <c r="DD1796" s="54"/>
      <c r="DE1796" s="54"/>
      <c r="DF1796" s="54"/>
      <c r="DG1796" s="54"/>
      <c r="DH1796" s="54"/>
      <c r="DI1796" s="54"/>
      <c r="DJ1796" s="54"/>
      <c r="DK1796" s="54"/>
      <c r="DL1796" s="54"/>
      <c r="DM1796" s="54"/>
      <c r="DN1796" s="54"/>
      <c r="DO1796" s="54"/>
      <c r="DP1796" s="54"/>
      <c r="DQ1796" s="54"/>
      <c r="DR1796" s="54"/>
      <c r="DS1796" s="54"/>
      <c r="DT1796" s="54"/>
      <c r="DU1796" s="54"/>
      <c r="DV1796" s="54"/>
      <c r="DW1796" s="54"/>
      <c r="DX1796" s="54"/>
      <c r="DY1796" s="54"/>
      <c r="DZ1796" s="54"/>
      <c r="EA1796" s="54"/>
      <c r="EB1796" s="54"/>
      <c r="EC1796" s="54"/>
      <c r="ED1796" s="54"/>
      <c r="EE1796" s="54"/>
      <c r="EF1796" s="54"/>
      <c r="EG1796" s="54"/>
      <c r="EH1796" s="54"/>
      <c r="EI1796" s="54"/>
      <c r="EJ1796" s="54"/>
      <c r="EK1796" s="54"/>
      <c r="EL1796" s="54"/>
      <c r="EM1796" s="54"/>
      <c r="EN1796" s="54"/>
      <c r="EO1796" s="54"/>
      <c r="EP1796" s="54"/>
      <c r="EQ1796" s="54"/>
      <c r="ER1796" s="54"/>
      <c r="ES1796" s="54"/>
      <c r="ET1796" s="54"/>
      <c r="EU1796" s="54"/>
      <c r="EV1796" s="54"/>
      <c r="EW1796" s="54"/>
      <c r="EX1796" s="54"/>
      <c r="EY1796" s="54"/>
      <c r="EZ1796" s="54"/>
      <c r="FA1796" s="54"/>
      <c r="FB1796" s="54"/>
      <c r="FC1796" s="54"/>
      <c r="FD1796" s="54"/>
      <c r="FE1796" s="54"/>
      <c r="FF1796" s="54"/>
      <c r="FG1796" s="54"/>
      <c r="FH1796" s="54"/>
      <c r="FI1796" s="54"/>
      <c r="FJ1796" s="54"/>
      <c r="FK1796" s="54"/>
      <c r="FL1796" s="54"/>
      <c r="FM1796" s="54"/>
      <c r="FN1796" s="54"/>
      <c r="FO1796" s="54"/>
      <c r="FP1796" s="54"/>
      <c r="FQ1796" s="54"/>
      <c r="FR1796" s="54"/>
      <c r="FS1796" s="54"/>
      <c r="FT1796" s="54"/>
      <c r="FU1796" s="54"/>
      <c r="FV1796" s="54"/>
      <c r="FW1796" s="54"/>
      <c r="FX1796" s="54"/>
      <c r="FY1796" s="54"/>
      <c r="FZ1796" s="54"/>
      <c r="GA1796" s="54"/>
      <c r="GB1796" s="54"/>
      <c r="GC1796" s="54"/>
      <c r="GD1796" s="54"/>
      <c r="GE1796" s="54"/>
      <c r="GF1796" s="54"/>
      <c r="GG1796" s="54"/>
      <c r="GH1796" s="54"/>
      <c r="GI1796" s="54"/>
      <c r="GJ1796" s="54"/>
      <c r="GK1796" s="54"/>
      <c r="GL1796" s="54"/>
      <c r="GM1796" s="54"/>
      <c r="GN1796" s="54"/>
      <c r="GO1796" s="54"/>
      <c r="GP1796" s="54"/>
      <c r="GQ1796" s="54"/>
      <c r="GR1796" s="54"/>
      <c r="GS1796" s="54"/>
      <c r="GT1796" s="54"/>
      <c r="GU1796" s="54"/>
      <c r="GV1796" s="54"/>
      <c r="GW1796" s="54"/>
      <c r="GX1796" s="54"/>
      <c r="GY1796" s="54"/>
      <c r="GZ1796" s="54"/>
      <c r="HA1796" s="54"/>
      <c r="HB1796" s="54"/>
      <c r="HC1796" s="54"/>
      <c r="HD1796" s="54"/>
      <c r="HE1796" s="54"/>
      <c r="HF1796" s="54"/>
      <c r="HG1796" s="54"/>
      <c r="HH1796" s="54"/>
      <c r="HI1796" s="54"/>
      <c r="HJ1796" s="54"/>
      <c r="HK1796" s="54"/>
      <c r="HL1796" s="54"/>
      <c r="HM1796" s="54"/>
      <c r="HN1796" s="54"/>
      <c r="HO1796" s="54"/>
      <c r="HP1796" s="54"/>
      <c r="HQ1796" s="54"/>
      <c r="HR1796" s="54"/>
      <c r="HS1796" s="54"/>
      <c r="HT1796" s="54"/>
      <c r="HU1796" s="54"/>
      <c r="HV1796" s="54"/>
      <c r="HW1796" s="54"/>
      <c r="HX1796" s="54"/>
      <c r="HY1796" s="54"/>
      <c r="HZ1796" s="54"/>
      <c r="IA1796" s="54"/>
      <c r="IB1796" s="54"/>
      <c r="IC1796" s="54"/>
      <c r="ID1796" s="54"/>
      <c r="IE1796" s="54"/>
      <c r="IF1796" s="54"/>
      <c r="IG1796" s="54"/>
      <c r="IH1796" s="54"/>
      <c r="II1796" s="54"/>
      <c r="IJ1796" s="54"/>
      <c r="IK1796" s="54"/>
      <c r="IL1796" s="54"/>
      <c r="IM1796" s="54"/>
      <c r="IN1796" s="54"/>
      <c r="IO1796" s="54"/>
      <c r="IP1796" s="54"/>
      <c r="IQ1796" s="54"/>
      <c r="IR1796" s="54"/>
      <c r="IS1796" s="54"/>
      <c r="IT1796" s="54"/>
      <c r="IU1796" s="54"/>
      <c r="IV1796" s="54"/>
      <c r="IW1796" s="54"/>
      <c r="IX1796" s="54"/>
      <c r="IY1796" s="54"/>
      <c r="IZ1796" s="54"/>
      <c r="JA1796" s="16"/>
      <c r="JB1796" s="16"/>
      <c r="JC1796" s="16"/>
      <c r="JD1796" s="16"/>
    </row>
    <row r="1797" spans="1:264" s="6" customFormat="1" x14ac:dyDescent="0.25">
      <c r="A1797" s="55">
        <v>1793</v>
      </c>
      <c r="B1797" s="56">
        <f>ESTUDIANTES!B1797</f>
        <v>0</v>
      </c>
      <c r="C1797" s="56">
        <f>ESTUDIANTES!C1797</f>
        <v>0</v>
      </c>
      <c r="D1797" s="97">
        <f>ESTUDIANTES!D1797</f>
        <v>0</v>
      </c>
      <c r="E1797" s="97"/>
      <c r="F1797" s="97"/>
      <c r="G1797" s="97"/>
      <c r="H1797" s="57">
        <f>ESTUDIANTES!H1797</f>
        <v>0</v>
      </c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  <c r="AL1797" s="54"/>
      <c r="AM1797" s="54"/>
      <c r="AN1797" s="54"/>
      <c r="AO1797" s="54"/>
      <c r="AP1797" s="54"/>
      <c r="AQ1797" s="54"/>
      <c r="AR1797" s="54"/>
      <c r="AS1797" s="54"/>
      <c r="AT1797" s="54"/>
      <c r="AU1797" s="54"/>
      <c r="AV1797" s="54"/>
      <c r="AW1797" s="54"/>
      <c r="AX1797" s="54"/>
      <c r="AY1797" s="54"/>
      <c r="AZ1797" s="54"/>
      <c r="BA1797" s="54"/>
      <c r="BB1797" s="54"/>
      <c r="BC1797" s="54"/>
      <c r="BD1797" s="54"/>
      <c r="BE1797" s="54"/>
      <c r="BF1797" s="54"/>
      <c r="BG1797" s="54"/>
      <c r="BH1797" s="54"/>
      <c r="BI1797" s="54"/>
      <c r="BJ1797" s="54"/>
      <c r="BK1797" s="54"/>
      <c r="BL1797" s="54"/>
      <c r="BM1797" s="54"/>
      <c r="BN1797" s="54"/>
      <c r="BO1797" s="54"/>
      <c r="BP1797" s="54"/>
      <c r="BQ1797" s="54"/>
      <c r="BR1797" s="54"/>
      <c r="BS1797" s="54"/>
      <c r="BT1797" s="54"/>
      <c r="BU1797" s="54"/>
      <c r="BV1797" s="54"/>
      <c r="BW1797" s="54"/>
      <c r="BX1797" s="54"/>
      <c r="BY1797" s="54"/>
      <c r="BZ1797" s="54"/>
      <c r="CA1797" s="54"/>
      <c r="CB1797" s="54"/>
      <c r="CC1797" s="54"/>
      <c r="CD1797" s="54"/>
      <c r="CE1797" s="54"/>
      <c r="CF1797" s="54"/>
      <c r="CG1797" s="54"/>
      <c r="CH1797" s="54"/>
      <c r="CI1797" s="54"/>
      <c r="CJ1797" s="54"/>
      <c r="CK1797" s="54"/>
      <c r="CL1797" s="54"/>
      <c r="CM1797" s="54"/>
      <c r="CN1797" s="54"/>
      <c r="CO1797" s="54"/>
      <c r="CP1797" s="54"/>
      <c r="CQ1797" s="54"/>
      <c r="CR1797" s="54"/>
      <c r="CS1797" s="54"/>
      <c r="CT1797" s="54"/>
      <c r="CU1797" s="54"/>
      <c r="CV1797" s="54"/>
      <c r="CW1797" s="54"/>
      <c r="CX1797" s="54"/>
      <c r="CY1797" s="54"/>
      <c r="CZ1797" s="54"/>
      <c r="DA1797" s="54"/>
      <c r="DB1797" s="54"/>
      <c r="DC1797" s="54"/>
      <c r="DD1797" s="54"/>
      <c r="DE1797" s="54"/>
      <c r="DF1797" s="54"/>
      <c r="DG1797" s="54"/>
      <c r="DH1797" s="54"/>
      <c r="DI1797" s="54"/>
      <c r="DJ1797" s="54"/>
      <c r="DK1797" s="54"/>
      <c r="DL1797" s="54"/>
      <c r="DM1797" s="54"/>
      <c r="DN1797" s="54"/>
      <c r="DO1797" s="54"/>
      <c r="DP1797" s="54"/>
      <c r="DQ1797" s="54"/>
      <c r="DR1797" s="54"/>
      <c r="DS1797" s="54"/>
      <c r="DT1797" s="54"/>
      <c r="DU1797" s="54"/>
      <c r="DV1797" s="54"/>
      <c r="DW1797" s="54"/>
      <c r="DX1797" s="54"/>
      <c r="DY1797" s="54"/>
      <c r="DZ1797" s="54"/>
      <c r="EA1797" s="54"/>
      <c r="EB1797" s="54"/>
      <c r="EC1797" s="54"/>
      <c r="ED1797" s="54"/>
      <c r="EE1797" s="54"/>
      <c r="EF1797" s="54"/>
      <c r="EG1797" s="54"/>
      <c r="EH1797" s="54"/>
      <c r="EI1797" s="54"/>
      <c r="EJ1797" s="54"/>
      <c r="EK1797" s="54"/>
      <c r="EL1797" s="54"/>
      <c r="EM1797" s="54"/>
      <c r="EN1797" s="54"/>
      <c r="EO1797" s="54"/>
      <c r="EP1797" s="54"/>
      <c r="EQ1797" s="54"/>
      <c r="ER1797" s="54"/>
      <c r="ES1797" s="54"/>
      <c r="ET1797" s="54"/>
      <c r="EU1797" s="54"/>
      <c r="EV1797" s="54"/>
      <c r="EW1797" s="54"/>
      <c r="EX1797" s="54"/>
      <c r="EY1797" s="54"/>
      <c r="EZ1797" s="54"/>
      <c r="FA1797" s="54"/>
      <c r="FB1797" s="54"/>
      <c r="FC1797" s="54"/>
      <c r="FD1797" s="54"/>
      <c r="FE1797" s="54"/>
      <c r="FF1797" s="54"/>
      <c r="FG1797" s="54"/>
      <c r="FH1797" s="54"/>
      <c r="FI1797" s="54"/>
      <c r="FJ1797" s="54"/>
      <c r="FK1797" s="54"/>
      <c r="FL1797" s="54"/>
      <c r="FM1797" s="54"/>
      <c r="FN1797" s="54"/>
      <c r="FO1797" s="54"/>
      <c r="FP1797" s="54"/>
      <c r="FQ1797" s="54"/>
      <c r="FR1797" s="54"/>
      <c r="FS1797" s="54"/>
      <c r="FT1797" s="54"/>
      <c r="FU1797" s="54"/>
      <c r="FV1797" s="54"/>
      <c r="FW1797" s="54"/>
      <c r="FX1797" s="54"/>
      <c r="FY1797" s="54"/>
      <c r="FZ1797" s="54"/>
      <c r="GA1797" s="54"/>
      <c r="GB1797" s="54"/>
      <c r="GC1797" s="54"/>
      <c r="GD1797" s="54"/>
      <c r="GE1797" s="54"/>
      <c r="GF1797" s="54"/>
      <c r="GG1797" s="54"/>
      <c r="GH1797" s="54"/>
      <c r="GI1797" s="54"/>
      <c r="GJ1797" s="54"/>
      <c r="GK1797" s="54"/>
      <c r="GL1797" s="54"/>
      <c r="GM1797" s="54"/>
      <c r="GN1797" s="54"/>
      <c r="GO1797" s="54"/>
      <c r="GP1797" s="54"/>
      <c r="GQ1797" s="54"/>
      <c r="GR1797" s="54"/>
      <c r="GS1797" s="54"/>
      <c r="GT1797" s="54"/>
      <c r="GU1797" s="54"/>
      <c r="GV1797" s="54"/>
      <c r="GW1797" s="54"/>
      <c r="GX1797" s="54"/>
      <c r="GY1797" s="54"/>
      <c r="GZ1797" s="54"/>
      <c r="HA1797" s="54"/>
      <c r="HB1797" s="54"/>
      <c r="HC1797" s="54"/>
      <c r="HD1797" s="54"/>
      <c r="HE1797" s="54"/>
      <c r="HF1797" s="54"/>
      <c r="HG1797" s="54"/>
      <c r="HH1797" s="54"/>
      <c r="HI1797" s="54"/>
      <c r="HJ1797" s="54"/>
      <c r="HK1797" s="54"/>
      <c r="HL1797" s="54"/>
      <c r="HM1797" s="54"/>
      <c r="HN1797" s="54"/>
      <c r="HO1797" s="54"/>
      <c r="HP1797" s="54"/>
      <c r="HQ1797" s="54"/>
      <c r="HR1797" s="54"/>
      <c r="HS1797" s="54"/>
      <c r="HT1797" s="54"/>
      <c r="HU1797" s="54"/>
      <c r="HV1797" s="54"/>
      <c r="HW1797" s="54"/>
      <c r="HX1797" s="54"/>
      <c r="HY1797" s="54"/>
      <c r="HZ1797" s="54"/>
      <c r="IA1797" s="54"/>
      <c r="IB1797" s="54"/>
      <c r="IC1797" s="54"/>
      <c r="ID1797" s="54"/>
      <c r="IE1797" s="54"/>
      <c r="IF1797" s="54"/>
      <c r="IG1797" s="54"/>
      <c r="IH1797" s="54"/>
      <c r="II1797" s="54"/>
      <c r="IJ1797" s="54"/>
      <c r="IK1797" s="54"/>
      <c r="IL1797" s="54"/>
      <c r="IM1797" s="54"/>
      <c r="IN1797" s="54"/>
      <c r="IO1797" s="54"/>
      <c r="IP1797" s="54"/>
      <c r="IQ1797" s="54"/>
      <c r="IR1797" s="54"/>
      <c r="IS1797" s="54"/>
      <c r="IT1797" s="54"/>
      <c r="IU1797" s="54"/>
      <c r="IV1797" s="54"/>
      <c r="IW1797" s="54"/>
      <c r="IX1797" s="54"/>
      <c r="IY1797" s="54"/>
      <c r="IZ1797" s="54"/>
      <c r="JA1797" s="16"/>
      <c r="JB1797" s="16"/>
      <c r="JC1797" s="16"/>
      <c r="JD1797" s="16"/>
    </row>
    <row r="1798" spans="1:264" s="6" customFormat="1" x14ac:dyDescent="0.25">
      <c r="A1798" s="55">
        <v>1794</v>
      </c>
      <c r="B1798" s="56">
        <f>ESTUDIANTES!B1798</f>
        <v>0</v>
      </c>
      <c r="C1798" s="56">
        <f>ESTUDIANTES!C1798</f>
        <v>0</v>
      </c>
      <c r="D1798" s="97">
        <f>ESTUDIANTES!D1798</f>
        <v>0</v>
      </c>
      <c r="E1798" s="97"/>
      <c r="F1798" s="97"/>
      <c r="G1798" s="97"/>
      <c r="H1798" s="57">
        <f>ESTUDIANTES!H1798</f>
        <v>0</v>
      </c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  <c r="T1798" s="54"/>
      <c r="U1798" s="54"/>
      <c r="V1798" s="54"/>
      <c r="W1798" s="54"/>
      <c r="X1798" s="54"/>
      <c r="Y1798" s="54"/>
      <c r="Z1798" s="54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  <c r="AL1798" s="54"/>
      <c r="AM1798" s="54"/>
      <c r="AN1798" s="54"/>
      <c r="AO1798" s="54"/>
      <c r="AP1798" s="54"/>
      <c r="AQ1798" s="54"/>
      <c r="AR1798" s="54"/>
      <c r="AS1798" s="54"/>
      <c r="AT1798" s="54"/>
      <c r="AU1798" s="54"/>
      <c r="AV1798" s="54"/>
      <c r="AW1798" s="54"/>
      <c r="AX1798" s="54"/>
      <c r="AY1798" s="54"/>
      <c r="AZ1798" s="54"/>
      <c r="BA1798" s="54"/>
      <c r="BB1798" s="54"/>
      <c r="BC1798" s="54"/>
      <c r="BD1798" s="54"/>
      <c r="BE1798" s="54"/>
      <c r="BF1798" s="54"/>
      <c r="BG1798" s="54"/>
      <c r="BH1798" s="54"/>
      <c r="BI1798" s="54"/>
      <c r="BJ1798" s="54"/>
      <c r="BK1798" s="54"/>
      <c r="BL1798" s="54"/>
      <c r="BM1798" s="54"/>
      <c r="BN1798" s="54"/>
      <c r="BO1798" s="54"/>
      <c r="BP1798" s="54"/>
      <c r="BQ1798" s="54"/>
      <c r="BR1798" s="54"/>
      <c r="BS1798" s="54"/>
      <c r="BT1798" s="54"/>
      <c r="BU1798" s="54"/>
      <c r="BV1798" s="54"/>
      <c r="BW1798" s="54"/>
      <c r="BX1798" s="54"/>
      <c r="BY1798" s="54"/>
      <c r="BZ1798" s="54"/>
      <c r="CA1798" s="54"/>
      <c r="CB1798" s="54"/>
      <c r="CC1798" s="54"/>
      <c r="CD1798" s="54"/>
      <c r="CE1798" s="54"/>
      <c r="CF1798" s="54"/>
      <c r="CG1798" s="54"/>
      <c r="CH1798" s="54"/>
      <c r="CI1798" s="54"/>
      <c r="CJ1798" s="54"/>
      <c r="CK1798" s="54"/>
      <c r="CL1798" s="54"/>
      <c r="CM1798" s="54"/>
      <c r="CN1798" s="54"/>
      <c r="CO1798" s="54"/>
      <c r="CP1798" s="54"/>
      <c r="CQ1798" s="54"/>
      <c r="CR1798" s="54"/>
      <c r="CS1798" s="54"/>
      <c r="CT1798" s="54"/>
      <c r="CU1798" s="54"/>
      <c r="CV1798" s="54"/>
      <c r="CW1798" s="54"/>
      <c r="CX1798" s="54"/>
      <c r="CY1798" s="54"/>
      <c r="CZ1798" s="54"/>
      <c r="DA1798" s="54"/>
      <c r="DB1798" s="54"/>
      <c r="DC1798" s="54"/>
      <c r="DD1798" s="54"/>
      <c r="DE1798" s="54"/>
      <c r="DF1798" s="54"/>
      <c r="DG1798" s="54"/>
      <c r="DH1798" s="54"/>
      <c r="DI1798" s="54"/>
      <c r="DJ1798" s="54"/>
      <c r="DK1798" s="54"/>
      <c r="DL1798" s="54"/>
      <c r="DM1798" s="54"/>
      <c r="DN1798" s="54"/>
      <c r="DO1798" s="54"/>
      <c r="DP1798" s="54"/>
      <c r="DQ1798" s="54"/>
      <c r="DR1798" s="54"/>
      <c r="DS1798" s="54"/>
      <c r="DT1798" s="54"/>
      <c r="DU1798" s="54"/>
      <c r="DV1798" s="54"/>
      <c r="DW1798" s="54"/>
      <c r="DX1798" s="54"/>
      <c r="DY1798" s="54"/>
      <c r="DZ1798" s="54"/>
      <c r="EA1798" s="54"/>
      <c r="EB1798" s="54"/>
      <c r="EC1798" s="54"/>
      <c r="ED1798" s="54"/>
      <c r="EE1798" s="54"/>
      <c r="EF1798" s="54"/>
      <c r="EG1798" s="54"/>
      <c r="EH1798" s="54"/>
      <c r="EI1798" s="54"/>
      <c r="EJ1798" s="54"/>
      <c r="EK1798" s="54"/>
      <c r="EL1798" s="54"/>
      <c r="EM1798" s="54"/>
      <c r="EN1798" s="54"/>
      <c r="EO1798" s="54"/>
      <c r="EP1798" s="54"/>
      <c r="EQ1798" s="54"/>
      <c r="ER1798" s="54"/>
      <c r="ES1798" s="54"/>
      <c r="ET1798" s="54"/>
      <c r="EU1798" s="54"/>
      <c r="EV1798" s="54"/>
      <c r="EW1798" s="54"/>
      <c r="EX1798" s="54"/>
      <c r="EY1798" s="54"/>
      <c r="EZ1798" s="54"/>
      <c r="FA1798" s="54"/>
      <c r="FB1798" s="54"/>
      <c r="FC1798" s="54"/>
      <c r="FD1798" s="54"/>
      <c r="FE1798" s="54"/>
      <c r="FF1798" s="54"/>
      <c r="FG1798" s="54"/>
      <c r="FH1798" s="54"/>
      <c r="FI1798" s="54"/>
      <c r="FJ1798" s="54"/>
      <c r="FK1798" s="54"/>
      <c r="FL1798" s="54"/>
      <c r="FM1798" s="54"/>
      <c r="FN1798" s="54"/>
      <c r="FO1798" s="54"/>
      <c r="FP1798" s="54"/>
      <c r="FQ1798" s="54"/>
      <c r="FR1798" s="54"/>
      <c r="FS1798" s="54"/>
      <c r="FT1798" s="54"/>
      <c r="FU1798" s="54"/>
      <c r="FV1798" s="54"/>
      <c r="FW1798" s="54"/>
      <c r="FX1798" s="54"/>
      <c r="FY1798" s="54"/>
      <c r="FZ1798" s="54"/>
      <c r="GA1798" s="54"/>
      <c r="GB1798" s="54"/>
      <c r="GC1798" s="54"/>
      <c r="GD1798" s="54"/>
      <c r="GE1798" s="54"/>
      <c r="GF1798" s="54"/>
      <c r="GG1798" s="54"/>
      <c r="GH1798" s="54"/>
      <c r="GI1798" s="54"/>
      <c r="GJ1798" s="54"/>
      <c r="GK1798" s="54"/>
      <c r="GL1798" s="54"/>
      <c r="GM1798" s="54"/>
      <c r="GN1798" s="54"/>
      <c r="GO1798" s="54"/>
      <c r="GP1798" s="54"/>
      <c r="GQ1798" s="54"/>
      <c r="GR1798" s="54"/>
      <c r="GS1798" s="54"/>
      <c r="GT1798" s="54"/>
      <c r="GU1798" s="54"/>
      <c r="GV1798" s="54"/>
      <c r="GW1798" s="54"/>
      <c r="GX1798" s="54"/>
      <c r="GY1798" s="54"/>
      <c r="GZ1798" s="54"/>
      <c r="HA1798" s="54"/>
      <c r="HB1798" s="54"/>
      <c r="HC1798" s="54"/>
      <c r="HD1798" s="54"/>
      <c r="HE1798" s="54"/>
      <c r="HF1798" s="54"/>
      <c r="HG1798" s="54"/>
      <c r="HH1798" s="54"/>
      <c r="HI1798" s="54"/>
      <c r="HJ1798" s="54"/>
      <c r="HK1798" s="54"/>
      <c r="HL1798" s="54"/>
      <c r="HM1798" s="54"/>
      <c r="HN1798" s="54"/>
      <c r="HO1798" s="54"/>
      <c r="HP1798" s="54"/>
      <c r="HQ1798" s="54"/>
      <c r="HR1798" s="54"/>
      <c r="HS1798" s="54"/>
      <c r="HT1798" s="54"/>
      <c r="HU1798" s="54"/>
      <c r="HV1798" s="54"/>
      <c r="HW1798" s="54"/>
      <c r="HX1798" s="54"/>
      <c r="HY1798" s="54"/>
      <c r="HZ1798" s="54"/>
      <c r="IA1798" s="54"/>
      <c r="IB1798" s="54"/>
      <c r="IC1798" s="54"/>
      <c r="ID1798" s="54"/>
      <c r="IE1798" s="54"/>
      <c r="IF1798" s="54"/>
      <c r="IG1798" s="54"/>
      <c r="IH1798" s="54"/>
      <c r="II1798" s="54"/>
      <c r="IJ1798" s="54"/>
      <c r="IK1798" s="54"/>
      <c r="IL1798" s="54"/>
      <c r="IM1798" s="54"/>
      <c r="IN1798" s="54"/>
      <c r="IO1798" s="54"/>
      <c r="IP1798" s="54"/>
      <c r="IQ1798" s="54"/>
      <c r="IR1798" s="54"/>
      <c r="IS1798" s="54"/>
      <c r="IT1798" s="54"/>
      <c r="IU1798" s="54"/>
      <c r="IV1798" s="54"/>
      <c r="IW1798" s="54"/>
      <c r="IX1798" s="54"/>
      <c r="IY1798" s="54"/>
      <c r="IZ1798" s="54"/>
      <c r="JA1798" s="16"/>
      <c r="JB1798" s="16"/>
      <c r="JC1798" s="16"/>
      <c r="JD1798" s="16"/>
    </row>
    <row r="1799" spans="1:264" s="6" customFormat="1" x14ac:dyDescent="0.25">
      <c r="A1799" s="55">
        <v>1795</v>
      </c>
      <c r="B1799" s="56">
        <f>ESTUDIANTES!B1799</f>
        <v>0</v>
      </c>
      <c r="C1799" s="56">
        <f>ESTUDIANTES!C1799</f>
        <v>0</v>
      </c>
      <c r="D1799" s="97">
        <f>ESTUDIANTES!D1799</f>
        <v>0</v>
      </c>
      <c r="E1799" s="97"/>
      <c r="F1799" s="97"/>
      <c r="G1799" s="97"/>
      <c r="H1799" s="57">
        <f>ESTUDIANTES!H1799</f>
        <v>0</v>
      </c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  <c r="S1799" s="54"/>
      <c r="T1799" s="54"/>
      <c r="U1799" s="54"/>
      <c r="V1799" s="54"/>
      <c r="W1799" s="54"/>
      <c r="X1799" s="54"/>
      <c r="Y1799" s="54"/>
      <c r="Z1799" s="54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  <c r="AL1799" s="54"/>
      <c r="AM1799" s="54"/>
      <c r="AN1799" s="54"/>
      <c r="AO1799" s="54"/>
      <c r="AP1799" s="54"/>
      <c r="AQ1799" s="54"/>
      <c r="AR1799" s="54"/>
      <c r="AS1799" s="54"/>
      <c r="AT1799" s="54"/>
      <c r="AU1799" s="54"/>
      <c r="AV1799" s="54"/>
      <c r="AW1799" s="54"/>
      <c r="AX1799" s="54"/>
      <c r="AY1799" s="54"/>
      <c r="AZ1799" s="54"/>
      <c r="BA1799" s="54"/>
      <c r="BB1799" s="54"/>
      <c r="BC1799" s="54"/>
      <c r="BD1799" s="54"/>
      <c r="BE1799" s="54"/>
      <c r="BF1799" s="54"/>
      <c r="BG1799" s="54"/>
      <c r="BH1799" s="54"/>
      <c r="BI1799" s="54"/>
      <c r="BJ1799" s="54"/>
      <c r="BK1799" s="54"/>
      <c r="BL1799" s="54"/>
      <c r="BM1799" s="54"/>
      <c r="BN1799" s="54"/>
      <c r="BO1799" s="54"/>
      <c r="BP1799" s="54"/>
      <c r="BQ1799" s="54"/>
      <c r="BR1799" s="54"/>
      <c r="BS1799" s="54"/>
      <c r="BT1799" s="54"/>
      <c r="BU1799" s="54"/>
      <c r="BV1799" s="54"/>
      <c r="BW1799" s="54"/>
      <c r="BX1799" s="54"/>
      <c r="BY1799" s="54"/>
      <c r="BZ1799" s="54"/>
      <c r="CA1799" s="54"/>
      <c r="CB1799" s="54"/>
      <c r="CC1799" s="54"/>
      <c r="CD1799" s="54"/>
      <c r="CE1799" s="54"/>
      <c r="CF1799" s="54"/>
      <c r="CG1799" s="54"/>
      <c r="CH1799" s="54"/>
      <c r="CI1799" s="54"/>
      <c r="CJ1799" s="54"/>
      <c r="CK1799" s="54"/>
      <c r="CL1799" s="54"/>
      <c r="CM1799" s="54"/>
      <c r="CN1799" s="54"/>
      <c r="CO1799" s="54"/>
      <c r="CP1799" s="54"/>
      <c r="CQ1799" s="54"/>
      <c r="CR1799" s="54"/>
      <c r="CS1799" s="54"/>
      <c r="CT1799" s="54"/>
      <c r="CU1799" s="54"/>
      <c r="CV1799" s="54"/>
      <c r="CW1799" s="54"/>
      <c r="CX1799" s="54"/>
      <c r="CY1799" s="54"/>
      <c r="CZ1799" s="54"/>
      <c r="DA1799" s="54"/>
      <c r="DB1799" s="54"/>
      <c r="DC1799" s="54"/>
      <c r="DD1799" s="54"/>
      <c r="DE1799" s="54"/>
      <c r="DF1799" s="54"/>
      <c r="DG1799" s="54"/>
      <c r="DH1799" s="54"/>
      <c r="DI1799" s="54"/>
      <c r="DJ1799" s="54"/>
      <c r="DK1799" s="54"/>
      <c r="DL1799" s="54"/>
      <c r="DM1799" s="54"/>
      <c r="DN1799" s="54"/>
      <c r="DO1799" s="54"/>
      <c r="DP1799" s="54"/>
      <c r="DQ1799" s="54"/>
      <c r="DR1799" s="54"/>
      <c r="DS1799" s="54"/>
      <c r="DT1799" s="54"/>
      <c r="DU1799" s="54"/>
      <c r="DV1799" s="54"/>
      <c r="DW1799" s="54"/>
      <c r="DX1799" s="54"/>
      <c r="DY1799" s="54"/>
      <c r="DZ1799" s="54"/>
      <c r="EA1799" s="54"/>
      <c r="EB1799" s="54"/>
      <c r="EC1799" s="54"/>
      <c r="ED1799" s="54"/>
      <c r="EE1799" s="54"/>
      <c r="EF1799" s="54"/>
      <c r="EG1799" s="54"/>
      <c r="EH1799" s="54"/>
      <c r="EI1799" s="54"/>
      <c r="EJ1799" s="54"/>
      <c r="EK1799" s="54"/>
      <c r="EL1799" s="54"/>
      <c r="EM1799" s="54"/>
      <c r="EN1799" s="54"/>
      <c r="EO1799" s="54"/>
      <c r="EP1799" s="54"/>
      <c r="EQ1799" s="54"/>
      <c r="ER1799" s="54"/>
      <c r="ES1799" s="54"/>
      <c r="ET1799" s="54"/>
      <c r="EU1799" s="54"/>
      <c r="EV1799" s="54"/>
      <c r="EW1799" s="54"/>
      <c r="EX1799" s="54"/>
      <c r="EY1799" s="54"/>
      <c r="EZ1799" s="54"/>
      <c r="FA1799" s="54"/>
      <c r="FB1799" s="54"/>
      <c r="FC1799" s="54"/>
      <c r="FD1799" s="54"/>
      <c r="FE1799" s="54"/>
      <c r="FF1799" s="54"/>
      <c r="FG1799" s="54"/>
      <c r="FH1799" s="54"/>
      <c r="FI1799" s="54"/>
      <c r="FJ1799" s="54"/>
      <c r="FK1799" s="54"/>
      <c r="FL1799" s="54"/>
      <c r="FM1799" s="54"/>
      <c r="FN1799" s="54"/>
      <c r="FO1799" s="54"/>
      <c r="FP1799" s="54"/>
      <c r="FQ1799" s="54"/>
      <c r="FR1799" s="54"/>
      <c r="FS1799" s="54"/>
      <c r="FT1799" s="54"/>
      <c r="FU1799" s="54"/>
      <c r="FV1799" s="54"/>
      <c r="FW1799" s="54"/>
      <c r="FX1799" s="54"/>
      <c r="FY1799" s="54"/>
      <c r="FZ1799" s="54"/>
      <c r="GA1799" s="54"/>
      <c r="GB1799" s="54"/>
      <c r="GC1799" s="54"/>
      <c r="GD1799" s="54"/>
      <c r="GE1799" s="54"/>
      <c r="GF1799" s="54"/>
      <c r="GG1799" s="54"/>
      <c r="GH1799" s="54"/>
      <c r="GI1799" s="54"/>
      <c r="GJ1799" s="54"/>
      <c r="GK1799" s="54"/>
      <c r="GL1799" s="54"/>
      <c r="GM1799" s="54"/>
      <c r="GN1799" s="54"/>
      <c r="GO1799" s="54"/>
      <c r="GP1799" s="54"/>
      <c r="GQ1799" s="54"/>
      <c r="GR1799" s="54"/>
      <c r="GS1799" s="54"/>
      <c r="GT1799" s="54"/>
      <c r="GU1799" s="54"/>
      <c r="GV1799" s="54"/>
      <c r="GW1799" s="54"/>
      <c r="GX1799" s="54"/>
      <c r="GY1799" s="54"/>
      <c r="GZ1799" s="54"/>
      <c r="HA1799" s="54"/>
      <c r="HB1799" s="54"/>
      <c r="HC1799" s="54"/>
      <c r="HD1799" s="54"/>
      <c r="HE1799" s="54"/>
      <c r="HF1799" s="54"/>
      <c r="HG1799" s="54"/>
      <c r="HH1799" s="54"/>
      <c r="HI1799" s="54"/>
      <c r="HJ1799" s="54"/>
      <c r="HK1799" s="54"/>
      <c r="HL1799" s="54"/>
      <c r="HM1799" s="54"/>
      <c r="HN1799" s="54"/>
      <c r="HO1799" s="54"/>
      <c r="HP1799" s="54"/>
      <c r="HQ1799" s="54"/>
      <c r="HR1799" s="54"/>
      <c r="HS1799" s="54"/>
      <c r="HT1799" s="54"/>
      <c r="HU1799" s="54"/>
      <c r="HV1799" s="54"/>
      <c r="HW1799" s="54"/>
      <c r="HX1799" s="54"/>
      <c r="HY1799" s="54"/>
      <c r="HZ1799" s="54"/>
      <c r="IA1799" s="54"/>
      <c r="IB1799" s="54"/>
      <c r="IC1799" s="54"/>
      <c r="ID1799" s="54"/>
      <c r="IE1799" s="54"/>
      <c r="IF1799" s="54"/>
      <c r="IG1799" s="54"/>
      <c r="IH1799" s="54"/>
      <c r="II1799" s="54"/>
      <c r="IJ1799" s="54"/>
      <c r="IK1799" s="54"/>
      <c r="IL1799" s="54"/>
      <c r="IM1799" s="54"/>
      <c r="IN1799" s="54"/>
      <c r="IO1799" s="54"/>
      <c r="IP1799" s="54"/>
      <c r="IQ1799" s="54"/>
      <c r="IR1799" s="54"/>
      <c r="IS1799" s="54"/>
      <c r="IT1799" s="54"/>
      <c r="IU1799" s="54"/>
      <c r="IV1799" s="54"/>
      <c r="IW1799" s="54"/>
      <c r="IX1799" s="54"/>
      <c r="IY1799" s="54"/>
      <c r="IZ1799" s="54"/>
      <c r="JA1799" s="16"/>
      <c r="JB1799" s="16"/>
      <c r="JC1799" s="16"/>
      <c r="JD1799" s="16"/>
    </row>
    <row r="1800" spans="1:264" s="6" customFormat="1" x14ac:dyDescent="0.25">
      <c r="A1800" s="55">
        <v>1796</v>
      </c>
      <c r="B1800" s="56">
        <f>ESTUDIANTES!B1800</f>
        <v>0</v>
      </c>
      <c r="C1800" s="56">
        <f>ESTUDIANTES!C1800</f>
        <v>0</v>
      </c>
      <c r="D1800" s="97">
        <f>ESTUDIANTES!D1800</f>
        <v>0</v>
      </c>
      <c r="E1800" s="97"/>
      <c r="F1800" s="97"/>
      <c r="G1800" s="97"/>
      <c r="H1800" s="57">
        <f>ESTUDIANTES!H1800</f>
        <v>0</v>
      </c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  <c r="T1800" s="54"/>
      <c r="U1800" s="54"/>
      <c r="V1800" s="54"/>
      <c r="W1800" s="54"/>
      <c r="X1800" s="54"/>
      <c r="Y1800" s="54"/>
      <c r="Z1800" s="54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  <c r="AL1800" s="54"/>
      <c r="AM1800" s="54"/>
      <c r="AN1800" s="54"/>
      <c r="AO1800" s="54"/>
      <c r="AP1800" s="54"/>
      <c r="AQ1800" s="54"/>
      <c r="AR1800" s="54"/>
      <c r="AS1800" s="54"/>
      <c r="AT1800" s="54"/>
      <c r="AU1800" s="54"/>
      <c r="AV1800" s="54"/>
      <c r="AW1800" s="54"/>
      <c r="AX1800" s="54"/>
      <c r="AY1800" s="54"/>
      <c r="AZ1800" s="54"/>
      <c r="BA1800" s="54"/>
      <c r="BB1800" s="54"/>
      <c r="BC1800" s="54"/>
      <c r="BD1800" s="54"/>
      <c r="BE1800" s="54"/>
      <c r="BF1800" s="54"/>
      <c r="BG1800" s="54"/>
      <c r="BH1800" s="54"/>
      <c r="BI1800" s="54"/>
      <c r="BJ1800" s="54"/>
      <c r="BK1800" s="54"/>
      <c r="BL1800" s="54"/>
      <c r="BM1800" s="54"/>
      <c r="BN1800" s="54"/>
      <c r="BO1800" s="54"/>
      <c r="BP1800" s="54"/>
      <c r="BQ1800" s="54"/>
      <c r="BR1800" s="54"/>
      <c r="BS1800" s="54"/>
      <c r="BT1800" s="54"/>
      <c r="BU1800" s="54"/>
      <c r="BV1800" s="54"/>
      <c r="BW1800" s="54"/>
      <c r="BX1800" s="54"/>
      <c r="BY1800" s="54"/>
      <c r="BZ1800" s="54"/>
      <c r="CA1800" s="54"/>
      <c r="CB1800" s="54"/>
      <c r="CC1800" s="54"/>
      <c r="CD1800" s="54"/>
      <c r="CE1800" s="54"/>
      <c r="CF1800" s="54"/>
      <c r="CG1800" s="54"/>
      <c r="CH1800" s="54"/>
      <c r="CI1800" s="54"/>
      <c r="CJ1800" s="54"/>
      <c r="CK1800" s="54"/>
      <c r="CL1800" s="54"/>
      <c r="CM1800" s="54"/>
      <c r="CN1800" s="54"/>
      <c r="CO1800" s="54"/>
      <c r="CP1800" s="54"/>
      <c r="CQ1800" s="54"/>
      <c r="CR1800" s="54"/>
      <c r="CS1800" s="54"/>
      <c r="CT1800" s="54"/>
      <c r="CU1800" s="54"/>
      <c r="CV1800" s="54"/>
      <c r="CW1800" s="54"/>
      <c r="CX1800" s="54"/>
      <c r="CY1800" s="54"/>
      <c r="CZ1800" s="54"/>
      <c r="DA1800" s="54"/>
      <c r="DB1800" s="54"/>
      <c r="DC1800" s="54"/>
      <c r="DD1800" s="54"/>
      <c r="DE1800" s="54"/>
      <c r="DF1800" s="54"/>
      <c r="DG1800" s="54"/>
      <c r="DH1800" s="54"/>
      <c r="DI1800" s="54"/>
      <c r="DJ1800" s="54"/>
      <c r="DK1800" s="54"/>
      <c r="DL1800" s="54"/>
      <c r="DM1800" s="54"/>
      <c r="DN1800" s="54"/>
      <c r="DO1800" s="54"/>
      <c r="DP1800" s="54"/>
      <c r="DQ1800" s="54"/>
      <c r="DR1800" s="54"/>
      <c r="DS1800" s="54"/>
      <c r="DT1800" s="54"/>
      <c r="DU1800" s="54"/>
      <c r="DV1800" s="54"/>
      <c r="DW1800" s="54"/>
      <c r="DX1800" s="54"/>
      <c r="DY1800" s="54"/>
      <c r="DZ1800" s="54"/>
      <c r="EA1800" s="54"/>
      <c r="EB1800" s="54"/>
      <c r="EC1800" s="54"/>
      <c r="ED1800" s="54"/>
      <c r="EE1800" s="54"/>
      <c r="EF1800" s="54"/>
      <c r="EG1800" s="54"/>
      <c r="EH1800" s="54"/>
      <c r="EI1800" s="54"/>
      <c r="EJ1800" s="54"/>
      <c r="EK1800" s="54"/>
      <c r="EL1800" s="54"/>
      <c r="EM1800" s="54"/>
      <c r="EN1800" s="54"/>
      <c r="EO1800" s="54"/>
      <c r="EP1800" s="54"/>
      <c r="EQ1800" s="54"/>
      <c r="ER1800" s="54"/>
      <c r="ES1800" s="54"/>
      <c r="ET1800" s="54"/>
      <c r="EU1800" s="54"/>
      <c r="EV1800" s="54"/>
      <c r="EW1800" s="54"/>
      <c r="EX1800" s="54"/>
      <c r="EY1800" s="54"/>
      <c r="EZ1800" s="54"/>
      <c r="FA1800" s="54"/>
      <c r="FB1800" s="54"/>
      <c r="FC1800" s="54"/>
      <c r="FD1800" s="54"/>
      <c r="FE1800" s="54"/>
      <c r="FF1800" s="54"/>
      <c r="FG1800" s="54"/>
      <c r="FH1800" s="54"/>
      <c r="FI1800" s="54"/>
      <c r="FJ1800" s="54"/>
      <c r="FK1800" s="54"/>
      <c r="FL1800" s="54"/>
      <c r="FM1800" s="54"/>
      <c r="FN1800" s="54"/>
      <c r="FO1800" s="54"/>
      <c r="FP1800" s="54"/>
      <c r="FQ1800" s="54"/>
      <c r="FR1800" s="54"/>
      <c r="FS1800" s="54"/>
      <c r="FT1800" s="54"/>
      <c r="FU1800" s="54"/>
      <c r="FV1800" s="54"/>
      <c r="FW1800" s="54"/>
      <c r="FX1800" s="54"/>
      <c r="FY1800" s="54"/>
      <c r="FZ1800" s="54"/>
      <c r="GA1800" s="54"/>
      <c r="GB1800" s="54"/>
      <c r="GC1800" s="54"/>
      <c r="GD1800" s="54"/>
      <c r="GE1800" s="54"/>
      <c r="GF1800" s="54"/>
      <c r="GG1800" s="54"/>
      <c r="GH1800" s="54"/>
      <c r="GI1800" s="54"/>
      <c r="GJ1800" s="54"/>
      <c r="GK1800" s="54"/>
      <c r="GL1800" s="54"/>
      <c r="GM1800" s="54"/>
      <c r="GN1800" s="54"/>
      <c r="GO1800" s="54"/>
      <c r="GP1800" s="54"/>
      <c r="GQ1800" s="54"/>
      <c r="GR1800" s="54"/>
      <c r="GS1800" s="54"/>
      <c r="GT1800" s="54"/>
      <c r="GU1800" s="54"/>
      <c r="GV1800" s="54"/>
      <c r="GW1800" s="54"/>
      <c r="GX1800" s="54"/>
      <c r="GY1800" s="54"/>
      <c r="GZ1800" s="54"/>
      <c r="HA1800" s="54"/>
      <c r="HB1800" s="54"/>
      <c r="HC1800" s="54"/>
      <c r="HD1800" s="54"/>
      <c r="HE1800" s="54"/>
      <c r="HF1800" s="54"/>
      <c r="HG1800" s="54"/>
      <c r="HH1800" s="54"/>
      <c r="HI1800" s="54"/>
      <c r="HJ1800" s="54"/>
      <c r="HK1800" s="54"/>
      <c r="HL1800" s="54"/>
      <c r="HM1800" s="54"/>
      <c r="HN1800" s="54"/>
      <c r="HO1800" s="54"/>
      <c r="HP1800" s="54"/>
      <c r="HQ1800" s="54"/>
      <c r="HR1800" s="54"/>
      <c r="HS1800" s="54"/>
      <c r="HT1800" s="54"/>
      <c r="HU1800" s="54"/>
      <c r="HV1800" s="54"/>
      <c r="HW1800" s="54"/>
      <c r="HX1800" s="54"/>
      <c r="HY1800" s="54"/>
      <c r="HZ1800" s="54"/>
      <c r="IA1800" s="54"/>
      <c r="IB1800" s="54"/>
      <c r="IC1800" s="54"/>
      <c r="ID1800" s="54"/>
      <c r="IE1800" s="54"/>
      <c r="IF1800" s="54"/>
      <c r="IG1800" s="54"/>
      <c r="IH1800" s="54"/>
      <c r="II1800" s="54"/>
      <c r="IJ1800" s="54"/>
      <c r="IK1800" s="54"/>
      <c r="IL1800" s="54"/>
      <c r="IM1800" s="54"/>
      <c r="IN1800" s="54"/>
      <c r="IO1800" s="54"/>
      <c r="IP1800" s="54"/>
      <c r="IQ1800" s="54"/>
      <c r="IR1800" s="54"/>
      <c r="IS1800" s="54"/>
      <c r="IT1800" s="54"/>
      <c r="IU1800" s="54"/>
      <c r="IV1800" s="54"/>
      <c r="IW1800" s="54"/>
      <c r="IX1800" s="54"/>
      <c r="IY1800" s="54"/>
      <c r="IZ1800" s="54"/>
      <c r="JA1800" s="16"/>
      <c r="JB1800" s="16"/>
      <c r="JC1800" s="16"/>
      <c r="JD1800" s="16"/>
    </row>
    <row r="1801" spans="1:264" s="6" customFormat="1" x14ac:dyDescent="0.25">
      <c r="A1801" s="55">
        <v>1797</v>
      </c>
      <c r="B1801" s="56">
        <f>ESTUDIANTES!B1801</f>
        <v>0</v>
      </c>
      <c r="C1801" s="56">
        <f>ESTUDIANTES!C1801</f>
        <v>0</v>
      </c>
      <c r="D1801" s="97">
        <f>ESTUDIANTES!D1801</f>
        <v>0</v>
      </c>
      <c r="E1801" s="97"/>
      <c r="F1801" s="97"/>
      <c r="G1801" s="97"/>
      <c r="H1801" s="57">
        <f>ESTUDIANTES!H1801</f>
        <v>0</v>
      </c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  <c r="T1801" s="54"/>
      <c r="U1801" s="54"/>
      <c r="V1801" s="54"/>
      <c r="W1801" s="54"/>
      <c r="X1801" s="54"/>
      <c r="Y1801" s="54"/>
      <c r="Z1801" s="54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  <c r="AL1801" s="54"/>
      <c r="AM1801" s="54"/>
      <c r="AN1801" s="54"/>
      <c r="AO1801" s="54"/>
      <c r="AP1801" s="54"/>
      <c r="AQ1801" s="54"/>
      <c r="AR1801" s="54"/>
      <c r="AS1801" s="54"/>
      <c r="AT1801" s="54"/>
      <c r="AU1801" s="54"/>
      <c r="AV1801" s="54"/>
      <c r="AW1801" s="54"/>
      <c r="AX1801" s="54"/>
      <c r="AY1801" s="54"/>
      <c r="AZ1801" s="54"/>
      <c r="BA1801" s="54"/>
      <c r="BB1801" s="54"/>
      <c r="BC1801" s="54"/>
      <c r="BD1801" s="54"/>
      <c r="BE1801" s="54"/>
      <c r="BF1801" s="54"/>
      <c r="BG1801" s="54"/>
      <c r="BH1801" s="54"/>
      <c r="BI1801" s="54"/>
      <c r="BJ1801" s="54"/>
      <c r="BK1801" s="54"/>
      <c r="BL1801" s="54"/>
      <c r="BM1801" s="54"/>
      <c r="BN1801" s="54"/>
      <c r="BO1801" s="54"/>
      <c r="BP1801" s="54"/>
      <c r="BQ1801" s="54"/>
      <c r="BR1801" s="54"/>
      <c r="BS1801" s="54"/>
      <c r="BT1801" s="54"/>
      <c r="BU1801" s="54"/>
      <c r="BV1801" s="54"/>
      <c r="BW1801" s="54"/>
      <c r="BX1801" s="54"/>
      <c r="BY1801" s="54"/>
      <c r="BZ1801" s="54"/>
      <c r="CA1801" s="54"/>
      <c r="CB1801" s="54"/>
      <c r="CC1801" s="54"/>
      <c r="CD1801" s="54"/>
      <c r="CE1801" s="54"/>
      <c r="CF1801" s="54"/>
      <c r="CG1801" s="54"/>
      <c r="CH1801" s="54"/>
      <c r="CI1801" s="54"/>
      <c r="CJ1801" s="54"/>
      <c r="CK1801" s="54"/>
      <c r="CL1801" s="54"/>
      <c r="CM1801" s="54"/>
      <c r="CN1801" s="54"/>
      <c r="CO1801" s="54"/>
      <c r="CP1801" s="54"/>
      <c r="CQ1801" s="54"/>
      <c r="CR1801" s="54"/>
      <c r="CS1801" s="54"/>
      <c r="CT1801" s="54"/>
      <c r="CU1801" s="54"/>
      <c r="CV1801" s="54"/>
      <c r="CW1801" s="54"/>
      <c r="CX1801" s="54"/>
      <c r="CY1801" s="54"/>
      <c r="CZ1801" s="54"/>
      <c r="DA1801" s="54"/>
      <c r="DB1801" s="54"/>
      <c r="DC1801" s="54"/>
      <c r="DD1801" s="54"/>
      <c r="DE1801" s="54"/>
      <c r="DF1801" s="54"/>
      <c r="DG1801" s="54"/>
      <c r="DH1801" s="54"/>
      <c r="DI1801" s="54"/>
      <c r="DJ1801" s="54"/>
      <c r="DK1801" s="54"/>
      <c r="DL1801" s="54"/>
      <c r="DM1801" s="54"/>
      <c r="DN1801" s="54"/>
      <c r="DO1801" s="54"/>
      <c r="DP1801" s="54"/>
      <c r="DQ1801" s="54"/>
      <c r="DR1801" s="54"/>
      <c r="DS1801" s="54"/>
      <c r="DT1801" s="54"/>
      <c r="DU1801" s="54"/>
      <c r="DV1801" s="54"/>
      <c r="DW1801" s="54"/>
      <c r="DX1801" s="54"/>
      <c r="DY1801" s="54"/>
      <c r="DZ1801" s="54"/>
      <c r="EA1801" s="54"/>
      <c r="EB1801" s="54"/>
      <c r="EC1801" s="54"/>
      <c r="ED1801" s="54"/>
      <c r="EE1801" s="54"/>
      <c r="EF1801" s="54"/>
      <c r="EG1801" s="54"/>
      <c r="EH1801" s="54"/>
      <c r="EI1801" s="54"/>
      <c r="EJ1801" s="54"/>
      <c r="EK1801" s="54"/>
      <c r="EL1801" s="54"/>
      <c r="EM1801" s="54"/>
      <c r="EN1801" s="54"/>
      <c r="EO1801" s="54"/>
      <c r="EP1801" s="54"/>
      <c r="EQ1801" s="54"/>
      <c r="ER1801" s="54"/>
      <c r="ES1801" s="54"/>
      <c r="ET1801" s="54"/>
      <c r="EU1801" s="54"/>
      <c r="EV1801" s="54"/>
      <c r="EW1801" s="54"/>
      <c r="EX1801" s="54"/>
      <c r="EY1801" s="54"/>
      <c r="EZ1801" s="54"/>
      <c r="FA1801" s="54"/>
      <c r="FB1801" s="54"/>
      <c r="FC1801" s="54"/>
      <c r="FD1801" s="54"/>
      <c r="FE1801" s="54"/>
      <c r="FF1801" s="54"/>
      <c r="FG1801" s="54"/>
      <c r="FH1801" s="54"/>
      <c r="FI1801" s="54"/>
      <c r="FJ1801" s="54"/>
      <c r="FK1801" s="54"/>
      <c r="FL1801" s="54"/>
      <c r="FM1801" s="54"/>
      <c r="FN1801" s="54"/>
      <c r="FO1801" s="54"/>
      <c r="FP1801" s="54"/>
      <c r="FQ1801" s="54"/>
      <c r="FR1801" s="54"/>
      <c r="FS1801" s="54"/>
      <c r="FT1801" s="54"/>
      <c r="FU1801" s="54"/>
      <c r="FV1801" s="54"/>
      <c r="FW1801" s="54"/>
      <c r="FX1801" s="54"/>
      <c r="FY1801" s="54"/>
      <c r="FZ1801" s="54"/>
      <c r="GA1801" s="54"/>
      <c r="GB1801" s="54"/>
      <c r="GC1801" s="54"/>
      <c r="GD1801" s="54"/>
      <c r="GE1801" s="54"/>
      <c r="GF1801" s="54"/>
      <c r="GG1801" s="54"/>
      <c r="GH1801" s="54"/>
      <c r="GI1801" s="54"/>
      <c r="GJ1801" s="54"/>
      <c r="GK1801" s="54"/>
      <c r="GL1801" s="54"/>
      <c r="GM1801" s="54"/>
      <c r="GN1801" s="54"/>
      <c r="GO1801" s="54"/>
      <c r="GP1801" s="54"/>
      <c r="GQ1801" s="54"/>
      <c r="GR1801" s="54"/>
      <c r="GS1801" s="54"/>
      <c r="GT1801" s="54"/>
      <c r="GU1801" s="54"/>
      <c r="GV1801" s="54"/>
      <c r="GW1801" s="54"/>
      <c r="GX1801" s="54"/>
      <c r="GY1801" s="54"/>
      <c r="GZ1801" s="54"/>
      <c r="HA1801" s="54"/>
      <c r="HB1801" s="54"/>
      <c r="HC1801" s="54"/>
      <c r="HD1801" s="54"/>
      <c r="HE1801" s="54"/>
      <c r="HF1801" s="54"/>
      <c r="HG1801" s="54"/>
      <c r="HH1801" s="54"/>
      <c r="HI1801" s="54"/>
      <c r="HJ1801" s="54"/>
      <c r="HK1801" s="54"/>
      <c r="HL1801" s="54"/>
      <c r="HM1801" s="54"/>
      <c r="HN1801" s="54"/>
      <c r="HO1801" s="54"/>
      <c r="HP1801" s="54"/>
      <c r="HQ1801" s="54"/>
      <c r="HR1801" s="54"/>
      <c r="HS1801" s="54"/>
      <c r="HT1801" s="54"/>
      <c r="HU1801" s="54"/>
      <c r="HV1801" s="54"/>
      <c r="HW1801" s="54"/>
      <c r="HX1801" s="54"/>
      <c r="HY1801" s="54"/>
      <c r="HZ1801" s="54"/>
      <c r="IA1801" s="54"/>
      <c r="IB1801" s="54"/>
      <c r="IC1801" s="54"/>
      <c r="ID1801" s="54"/>
      <c r="IE1801" s="54"/>
      <c r="IF1801" s="54"/>
      <c r="IG1801" s="54"/>
      <c r="IH1801" s="54"/>
      <c r="II1801" s="54"/>
      <c r="IJ1801" s="54"/>
      <c r="IK1801" s="54"/>
      <c r="IL1801" s="54"/>
      <c r="IM1801" s="54"/>
      <c r="IN1801" s="54"/>
      <c r="IO1801" s="54"/>
      <c r="IP1801" s="54"/>
      <c r="IQ1801" s="54"/>
      <c r="IR1801" s="54"/>
      <c r="IS1801" s="54"/>
      <c r="IT1801" s="54"/>
      <c r="IU1801" s="54"/>
      <c r="IV1801" s="54"/>
      <c r="IW1801" s="54"/>
      <c r="IX1801" s="54"/>
      <c r="IY1801" s="54"/>
      <c r="IZ1801" s="54"/>
      <c r="JA1801" s="16"/>
      <c r="JB1801" s="16"/>
      <c r="JC1801" s="16"/>
      <c r="JD1801" s="16"/>
    </row>
    <row r="1802" spans="1:264" s="6" customFormat="1" x14ac:dyDescent="0.25">
      <c r="A1802" s="55">
        <v>1798</v>
      </c>
      <c r="B1802" s="56">
        <f>ESTUDIANTES!B1802</f>
        <v>0</v>
      </c>
      <c r="C1802" s="56">
        <f>ESTUDIANTES!C1802</f>
        <v>0</v>
      </c>
      <c r="D1802" s="97">
        <f>ESTUDIANTES!D1802</f>
        <v>0</v>
      </c>
      <c r="E1802" s="97"/>
      <c r="F1802" s="97"/>
      <c r="G1802" s="97"/>
      <c r="H1802" s="57">
        <f>ESTUDIANTES!H1802</f>
        <v>0</v>
      </c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  <c r="S1802" s="54"/>
      <c r="T1802" s="54"/>
      <c r="U1802" s="54"/>
      <c r="V1802" s="54"/>
      <c r="W1802" s="54"/>
      <c r="X1802" s="54"/>
      <c r="Y1802" s="54"/>
      <c r="Z1802" s="54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  <c r="AL1802" s="54"/>
      <c r="AM1802" s="54"/>
      <c r="AN1802" s="54"/>
      <c r="AO1802" s="54"/>
      <c r="AP1802" s="54"/>
      <c r="AQ1802" s="54"/>
      <c r="AR1802" s="54"/>
      <c r="AS1802" s="54"/>
      <c r="AT1802" s="54"/>
      <c r="AU1802" s="54"/>
      <c r="AV1802" s="54"/>
      <c r="AW1802" s="54"/>
      <c r="AX1802" s="54"/>
      <c r="AY1802" s="54"/>
      <c r="AZ1802" s="54"/>
      <c r="BA1802" s="54"/>
      <c r="BB1802" s="54"/>
      <c r="BC1802" s="54"/>
      <c r="BD1802" s="54"/>
      <c r="BE1802" s="54"/>
      <c r="BF1802" s="54"/>
      <c r="BG1802" s="54"/>
      <c r="BH1802" s="54"/>
      <c r="BI1802" s="54"/>
      <c r="BJ1802" s="54"/>
      <c r="BK1802" s="54"/>
      <c r="BL1802" s="54"/>
      <c r="BM1802" s="54"/>
      <c r="BN1802" s="54"/>
      <c r="BO1802" s="54"/>
      <c r="BP1802" s="54"/>
      <c r="BQ1802" s="54"/>
      <c r="BR1802" s="54"/>
      <c r="BS1802" s="54"/>
      <c r="BT1802" s="54"/>
      <c r="BU1802" s="54"/>
      <c r="BV1802" s="54"/>
      <c r="BW1802" s="54"/>
      <c r="BX1802" s="54"/>
      <c r="BY1802" s="54"/>
      <c r="BZ1802" s="54"/>
      <c r="CA1802" s="54"/>
      <c r="CB1802" s="54"/>
      <c r="CC1802" s="54"/>
      <c r="CD1802" s="54"/>
      <c r="CE1802" s="54"/>
      <c r="CF1802" s="54"/>
      <c r="CG1802" s="54"/>
      <c r="CH1802" s="54"/>
      <c r="CI1802" s="54"/>
      <c r="CJ1802" s="54"/>
      <c r="CK1802" s="54"/>
      <c r="CL1802" s="54"/>
      <c r="CM1802" s="54"/>
      <c r="CN1802" s="54"/>
      <c r="CO1802" s="54"/>
      <c r="CP1802" s="54"/>
      <c r="CQ1802" s="54"/>
      <c r="CR1802" s="54"/>
      <c r="CS1802" s="54"/>
      <c r="CT1802" s="54"/>
      <c r="CU1802" s="54"/>
      <c r="CV1802" s="54"/>
      <c r="CW1802" s="54"/>
      <c r="CX1802" s="54"/>
      <c r="CY1802" s="54"/>
      <c r="CZ1802" s="54"/>
      <c r="DA1802" s="54"/>
      <c r="DB1802" s="54"/>
      <c r="DC1802" s="54"/>
      <c r="DD1802" s="54"/>
      <c r="DE1802" s="54"/>
      <c r="DF1802" s="54"/>
      <c r="DG1802" s="54"/>
      <c r="DH1802" s="54"/>
      <c r="DI1802" s="54"/>
      <c r="DJ1802" s="54"/>
      <c r="DK1802" s="54"/>
      <c r="DL1802" s="54"/>
      <c r="DM1802" s="54"/>
      <c r="DN1802" s="54"/>
      <c r="DO1802" s="54"/>
      <c r="DP1802" s="54"/>
      <c r="DQ1802" s="54"/>
      <c r="DR1802" s="54"/>
      <c r="DS1802" s="54"/>
      <c r="DT1802" s="54"/>
      <c r="DU1802" s="54"/>
      <c r="DV1802" s="54"/>
      <c r="DW1802" s="54"/>
      <c r="DX1802" s="54"/>
      <c r="DY1802" s="54"/>
      <c r="DZ1802" s="54"/>
      <c r="EA1802" s="54"/>
      <c r="EB1802" s="54"/>
      <c r="EC1802" s="54"/>
      <c r="ED1802" s="54"/>
      <c r="EE1802" s="54"/>
      <c r="EF1802" s="54"/>
      <c r="EG1802" s="54"/>
      <c r="EH1802" s="54"/>
      <c r="EI1802" s="54"/>
      <c r="EJ1802" s="54"/>
      <c r="EK1802" s="54"/>
      <c r="EL1802" s="54"/>
      <c r="EM1802" s="54"/>
      <c r="EN1802" s="54"/>
      <c r="EO1802" s="54"/>
      <c r="EP1802" s="54"/>
      <c r="EQ1802" s="54"/>
      <c r="ER1802" s="54"/>
      <c r="ES1802" s="54"/>
      <c r="ET1802" s="54"/>
      <c r="EU1802" s="54"/>
      <c r="EV1802" s="54"/>
      <c r="EW1802" s="54"/>
      <c r="EX1802" s="54"/>
      <c r="EY1802" s="54"/>
      <c r="EZ1802" s="54"/>
      <c r="FA1802" s="54"/>
      <c r="FB1802" s="54"/>
      <c r="FC1802" s="54"/>
      <c r="FD1802" s="54"/>
      <c r="FE1802" s="54"/>
      <c r="FF1802" s="54"/>
      <c r="FG1802" s="54"/>
      <c r="FH1802" s="54"/>
      <c r="FI1802" s="54"/>
      <c r="FJ1802" s="54"/>
      <c r="FK1802" s="54"/>
      <c r="FL1802" s="54"/>
      <c r="FM1802" s="54"/>
      <c r="FN1802" s="54"/>
      <c r="FO1802" s="54"/>
      <c r="FP1802" s="54"/>
      <c r="FQ1802" s="54"/>
      <c r="FR1802" s="54"/>
      <c r="FS1802" s="54"/>
      <c r="FT1802" s="54"/>
      <c r="FU1802" s="54"/>
      <c r="FV1802" s="54"/>
      <c r="FW1802" s="54"/>
      <c r="FX1802" s="54"/>
      <c r="FY1802" s="54"/>
      <c r="FZ1802" s="54"/>
      <c r="GA1802" s="54"/>
      <c r="GB1802" s="54"/>
      <c r="GC1802" s="54"/>
      <c r="GD1802" s="54"/>
      <c r="GE1802" s="54"/>
      <c r="GF1802" s="54"/>
      <c r="GG1802" s="54"/>
      <c r="GH1802" s="54"/>
      <c r="GI1802" s="54"/>
      <c r="GJ1802" s="54"/>
      <c r="GK1802" s="54"/>
      <c r="GL1802" s="54"/>
      <c r="GM1802" s="54"/>
      <c r="GN1802" s="54"/>
      <c r="GO1802" s="54"/>
      <c r="GP1802" s="54"/>
      <c r="GQ1802" s="54"/>
      <c r="GR1802" s="54"/>
      <c r="GS1802" s="54"/>
      <c r="GT1802" s="54"/>
      <c r="GU1802" s="54"/>
      <c r="GV1802" s="54"/>
      <c r="GW1802" s="54"/>
      <c r="GX1802" s="54"/>
      <c r="GY1802" s="54"/>
      <c r="GZ1802" s="54"/>
      <c r="HA1802" s="54"/>
      <c r="HB1802" s="54"/>
      <c r="HC1802" s="54"/>
      <c r="HD1802" s="54"/>
      <c r="HE1802" s="54"/>
      <c r="HF1802" s="54"/>
      <c r="HG1802" s="54"/>
      <c r="HH1802" s="54"/>
      <c r="HI1802" s="54"/>
      <c r="HJ1802" s="54"/>
      <c r="HK1802" s="54"/>
      <c r="HL1802" s="54"/>
      <c r="HM1802" s="54"/>
      <c r="HN1802" s="54"/>
      <c r="HO1802" s="54"/>
      <c r="HP1802" s="54"/>
      <c r="HQ1802" s="54"/>
      <c r="HR1802" s="54"/>
      <c r="HS1802" s="54"/>
      <c r="HT1802" s="54"/>
      <c r="HU1802" s="54"/>
      <c r="HV1802" s="54"/>
      <c r="HW1802" s="54"/>
      <c r="HX1802" s="54"/>
      <c r="HY1802" s="54"/>
      <c r="HZ1802" s="54"/>
      <c r="IA1802" s="54"/>
      <c r="IB1802" s="54"/>
      <c r="IC1802" s="54"/>
      <c r="ID1802" s="54"/>
      <c r="IE1802" s="54"/>
      <c r="IF1802" s="54"/>
      <c r="IG1802" s="54"/>
      <c r="IH1802" s="54"/>
      <c r="II1802" s="54"/>
      <c r="IJ1802" s="54"/>
      <c r="IK1802" s="54"/>
      <c r="IL1802" s="54"/>
      <c r="IM1802" s="54"/>
      <c r="IN1802" s="54"/>
      <c r="IO1802" s="54"/>
      <c r="IP1802" s="54"/>
      <c r="IQ1802" s="54"/>
      <c r="IR1802" s="54"/>
      <c r="IS1802" s="54"/>
      <c r="IT1802" s="54"/>
      <c r="IU1802" s="54"/>
      <c r="IV1802" s="54"/>
      <c r="IW1802" s="54"/>
      <c r="IX1802" s="54"/>
      <c r="IY1802" s="54"/>
      <c r="IZ1802" s="54"/>
      <c r="JA1802" s="16"/>
      <c r="JB1802" s="16"/>
      <c r="JC1802" s="16"/>
      <c r="JD1802" s="16"/>
    </row>
    <row r="1803" spans="1:264" s="6" customFormat="1" x14ac:dyDescent="0.25">
      <c r="A1803" s="55">
        <v>1799</v>
      </c>
      <c r="B1803" s="56">
        <f>ESTUDIANTES!B1803</f>
        <v>0</v>
      </c>
      <c r="C1803" s="56">
        <f>ESTUDIANTES!C1803</f>
        <v>0</v>
      </c>
      <c r="D1803" s="97">
        <f>ESTUDIANTES!D1803</f>
        <v>0</v>
      </c>
      <c r="E1803" s="97"/>
      <c r="F1803" s="97"/>
      <c r="G1803" s="97"/>
      <c r="H1803" s="57">
        <f>ESTUDIANTES!H1803</f>
        <v>0</v>
      </c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54"/>
      <c r="AN1803" s="54"/>
      <c r="AO1803" s="54"/>
      <c r="AP1803" s="54"/>
      <c r="AQ1803" s="54"/>
      <c r="AR1803" s="54"/>
      <c r="AS1803" s="54"/>
      <c r="AT1803" s="54"/>
      <c r="AU1803" s="54"/>
      <c r="AV1803" s="54"/>
      <c r="AW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4"/>
      <c r="BI1803" s="54"/>
      <c r="BJ1803" s="54"/>
      <c r="BK1803" s="54"/>
      <c r="BL1803" s="54"/>
      <c r="BM1803" s="54"/>
      <c r="BN1803" s="54"/>
      <c r="BO1803" s="54"/>
      <c r="BP1803" s="54"/>
      <c r="BQ1803" s="54"/>
      <c r="BR1803" s="54"/>
      <c r="BS1803" s="54"/>
      <c r="BT1803" s="54"/>
      <c r="BU1803" s="54"/>
      <c r="BV1803" s="54"/>
      <c r="BW1803" s="54"/>
      <c r="BX1803" s="54"/>
      <c r="BY1803" s="54"/>
      <c r="BZ1803" s="54"/>
      <c r="CA1803" s="54"/>
      <c r="CB1803" s="54"/>
      <c r="CC1803" s="54"/>
      <c r="CD1803" s="54"/>
      <c r="CE1803" s="54"/>
      <c r="CF1803" s="54"/>
      <c r="CG1803" s="54"/>
      <c r="CH1803" s="54"/>
      <c r="CI1803" s="54"/>
      <c r="CJ1803" s="54"/>
      <c r="CK1803" s="54"/>
      <c r="CL1803" s="54"/>
      <c r="CM1803" s="54"/>
      <c r="CN1803" s="54"/>
      <c r="CO1803" s="54"/>
      <c r="CP1803" s="54"/>
      <c r="CQ1803" s="54"/>
      <c r="CR1803" s="54"/>
      <c r="CS1803" s="54"/>
      <c r="CT1803" s="54"/>
      <c r="CU1803" s="54"/>
      <c r="CV1803" s="54"/>
      <c r="CW1803" s="54"/>
      <c r="CX1803" s="54"/>
      <c r="CY1803" s="54"/>
      <c r="CZ1803" s="54"/>
      <c r="DA1803" s="54"/>
      <c r="DB1803" s="54"/>
      <c r="DC1803" s="54"/>
      <c r="DD1803" s="54"/>
      <c r="DE1803" s="54"/>
      <c r="DF1803" s="54"/>
      <c r="DG1803" s="54"/>
      <c r="DH1803" s="54"/>
      <c r="DI1803" s="54"/>
      <c r="DJ1803" s="54"/>
      <c r="DK1803" s="54"/>
      <c r="DL1803" s="54"/>
      <c r="DM1803" s="54"/>
      <c r="DN1803" s="54"/>
      <c r="DO1803" s="54"/>
      <c r="DP1803" s="54"/>
      <c r="DQ1803" s="54"/>
      <c r="DR1803" s="54"/>
      <c r="DS1803" s="54"/>
      <c r="DT1803" s="54"/>
      <c r="DU1803" s="54"/>
      <c r="DV1803" s="54"/>
      <c r="DW1803" s="54"/>
      <c r="DX1803" s="54"/>
      <c r="DY1803" s="54"/>
      <c r="DZ1803" s="54"/>
      <c r="EA1803" s="54"/>
      <c r="EB1803" s="54"/>
      <c r="EC1803" s="54"/>
      <c r="ED1803" s="54"/>
      <c r="EE1803" s="54"/>
      <c r="EF1803" s="54"/>
      <c r="EG1803" s="54"/>
      <c r="EH1803" s="54"/>
      <c r="EI1803" s="54"/>
      <c r="EJ1803" s="54"/>
      <c r="EK1803" s="54"/>
      <c r="EL1803" s="54"/>
      <c r="EM1803" s="54"/>
      <c r="EN1803" s="54"/>
      <c r="EO1803" s="54"/>
      <c r="EP1803" s="54"/>
      <c r="EQ1803" s="54"/>
      <c r="ER1803" s="54"/>
      <c r="ES1803" s="54"/>
      <c r="ET1803" s="54"/>
      <c r="EU1803" s="54"/>
      <c r="EV1803" s="54"/>
      <c r="EW1803" s="54"/>
      <c r="EX1803" s="54"/>
      <c r="EY1803" s="54"/>
      <c r="EZ1803" s="54"/>
      <c r="FA1803" s="54"/>
      <c r="FB1803" s="54"/>
      <c r="FC1803" s="54"/>
      <c r="FD1803" s="54"/>
      <c r="FE1803" s="54"/>
      <c r="FF1803" s="54"/>
      <c r="FG1803" s="54"/>
      <c r="FH1803" s="54"/>
      <c r="FI1803" s="54"/>
      <c r="FJ1803" s="54"/>
      <c r="FK1803" s="54"/>
      <c r="FL1803" s="54"/>
      <c r="FM1803" s="54"/>
      <c r="FN1803" s="54"/>
      <c r="FO1803" s="54"/>
      <c r="FP1803" s="54"/>
      <c r="FQ1803" s="54"/>
      <c r="FR1803" s="54"/>
      <c r="FS1803" s="54"/>
      <c r="FT1803" s="54"/>
      <c r="FU1803" s="54"/>
      <c r="FV1803" s="54"/>
      <c r="FW1803" s="54"/>
      <c r="FX1803" s="54"/>
      <c r="FY1803" s="54"/>
      <c r="FZ1803" s="54"/>
      <c r="GA1803" s="54"/>
      <c r="GB1803" s="54"/>
      <c r="GC1803" s="54"/>
      <c r="GD1803" s="54"/>
      <c r="GE1803" s="54"/>
      <c r="GF1803" s="54"/>
      <c r="GG1803" s="54"/>
      <c r="GH1803" s="54"/>
      <c r="GI1803" s="54"/>
      <c r="GJ1803" s="54"/>
      <c r="GK1803" s="54"/>
      <c r="GL1803" s="54"/>
      <c r="GM1803" s="54"/>
      <c r="GN1803" s="54"/>
      <c r="GO1803" s="54"/>
      <c r="GP1803" s="54"/>
      <c r="GQ1803" s="54"/>
      <c r="GR1803" s="54"/>
      <c r="GS1803" s="54"/>
      <c r="GT1803" s="54"/>
      <c r="GU1803" s="54"/>
      <c r="GV1803" s="54"/>
      <c r="GW1803" s="54"/>
      <c r="GX1803" s="54"/>
      <c r="GY1803" s="54"/>
      <c r="GZ1803" s="54"/>
      <c r="HA1803" s="54"/>
      <c r="HB1803" s="54"/>
      <c r="HC1803" s="54"/>
      <c r="HD1803" s="54"/>
      <c r="HE1803" s="54"/>
      <c r="HF1803" s="54"/>
      <c r="HG1803" s="54"/>
      <c r="HH1803" s="54"/>
      <c r="HI1803" s="54"/>
      <c r="HJ1803" s="54"/>
      <c r="HK1803" s="54"/>
      <c r="HL1803" s="54"/>
      <c r="HM1803" s="54"/>
      <c r="HN1803" s="54"/>
      <c r="HO1803" s="54"/>
      <c r="HP1803" s="54"/>
      <c r="HQ1803" s="54"/>
      <c r="HR1803" s="54"/>
      <c r="HS1803" s="54"/>
      <c r="HT1803" s="54"/>
      <c r="HU1803" s="54"/>
      <c r="HV1803" s="54"/>
      <c r="HW1803" s="54"/>
      <c r="HX1803" s="54"/>
      <c r="HY1803" s="54"/>
      <c r="HZ1803" s="54"/>
      <c r="IA1803" s="54"/>
      <c r="IB1803" s="54"/>
      <c r="IC1803" s="54"/>
      <c r="ID1803" s="54"/>
      <c r="IE1803" s="54"/>
      <c r="IF1803" s="54"/>
      <c r="IG1803" s="54"/>
      <c r="IH1803" s="54"/>
      <c r="II1803" s="54"/>
      <c r="IJ1803" s="54"/>
      <c r="IK1803" s="54"/>
      <c r="IL1803" s="54"/>
      <c r="IM1803" s="54"/>
      <c r="IN1803" s="54"/>
      <c r="IO1803" s="54"/>
      <c r="IP1803" s="54"/>
      <c r="IQ1803" s="54"/>
      <c r="IR1803" s="54"/>
      <c r="IS1803" s="54"/>
      <c r="IT1803" s="54"/>
      <c r="IU1803" s="54"/>
      <c r="IV1803" s="54"/>
      <c r="IW1803" s="54"/>
      <c r="IX1803" s="54"/>
      <c r="IY1803" s="54"/>
      <c r="IZ1803" s="54"/>
      <c r="JA1803" s="16"/>
      <c r="JB1803" s="16"/>
      <c r="JC1803" s="16"/>
      <c r="JD1803" s="16"/>
    </row>
    <row r="1804" spans="1:264" s="6" customFormat="1" x14ac:dyDescent="0.25">
      <c r="A1804" s="55">
        <v>1800</v>
      </c>
      <c r="B1804" s="56">
        <f>ESTUDIANTES!B1804</f>
        <v>0</v>
      </c>
      <c r="C1804" s="56">
        <f>ESTUDIANTES!C1804</f>
        <v>0</v>
      </c>
      <c r="D1804" s="97">
        <f>ESTUDIANTES!D1804</f>
        <v>0</v>
      </c>
      <c r="E1804" s="97"/>
      <c r="F1804" s="97"/>
      <c r="G1804" s="97"/>
      <c r="H1804" s="57">
        <f>ESTUDIANTES!H1804</f>
        <v>0</v>
      </c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  <c r="AL1804" s="54"/>
      <c r="AM1804" s="54"/>
      <c r="AN1804" s="54"/>
      <c r="AO1804" s="54"/>
      <c r="AP1804" s="54"/>
      <c r="AQ1804" s="54"/>
      <c r="AR1804" s="54"/>
      <c r="AS1804" s="54"/>
      <c r="AT1804" s="54"/>
      <c r="AU1804" s="54"/>
      <c r="AV1804" s="54"/>
      <c r="AW1804" s="54"/>
      <c r="AX1804" s="54"/>
      <c r="AY1804" s="54"/>
      <c r="AZ1804" s="54"/>
      <c r="BA1804" s="54"/>
      <c r="BB1804" s="54"/>
      <c r="BC1804" s="54"/>
      <c r="BD1804" s="54"/>
      <c r="BE1804" s="54"/>
      <c r="BF1804" s="54"/>
      <c r="BG1804" s="54"/>
      <c r="BH1804" s="54"/>
      <c r="BI1804" s="54"/>
      <c r="BJ1804" s="54"/>
      <c r="BK1804" s="54"/>
      <c r="BL1804" s="54"/>
      <c r="BM1804" s="54"/>
      <c r="BN1804" s="54"/>
      <c r="BO1804" s="54"/>
      <c r="BP1804" s="54"/>
      <c r="BQ1804" s="54"/>
      <c r="BR1804" s="54"/>
      <c r="BS1804" s="54"/>
      <c r="BT1804" s="54"/>
      <c r="BU1804" s="54"/>
      <c r="BV1804" s="54"/>
      <c r="BW1804" s="54"/>
      <c r="BX1804" s="54"/>
      <c r="BY1804" s="54"/>
      <c r="BZ1804" s="54"/>
      <c r="CA1804" s="54"/>
      <c r="CB1804" s="54"/>
      <c r="CC1804" s="54"/>
      <c r="CD1804" s="54"/>
      <c r="CE1804" s="54"/>
      <c r="CF1804" s="54"/>
      <c r="CG1804" s="54"/>
      <c r="CH1804" s="54"/>
      <c r="CI1804" s="54"/>
      <c r="CJ1804" s="54"/>
      <c r="CK1804" s="54"/>
      <c r="CL1804" s="54"/>
      <c r="CM1804" s="54"/>
      <c r="CN1804" s="54"/>
      <c r="CO1804" s="54"/>
      <c r="CP1804" s="54"/>
      <c r="CQ1804" s="54"/>
      <c r="CR1804" s="54"/>
      <c r="CS1804" s="54"/>
      <c r="CT1804" s="54"/>
      <c r="CU1804" s="54"/>
      <c r="CV1804" s="54"/>
      <c r="CW1804" s="54"/>
      <c r="CX1804" s="54"/>
      <c r="CY1804" s="54"/>
      <c r="CZ1804" s="54"/>
      <c r="DA1804" s="54"/>
      <c r="DB1804" s="54"/>
      <c r="DC1804" s="54"/>
      <c r="DD1804" s="54"/>
      <c r="DE1804" s="54"/>
      <c r="DF1804" s="54"/>
      <c r="DG1804" s="54"/>
      <c r="DH1804" s="54"/>
      <c r="DI1804" s="54"/>
      <c r="DJ1804" s="54"/>
      <c r="DK1804" s="54"/>
      <c r="DL1804" s="54"/>
      <c r="DM1804" s="54"/>
      <c r="DN1804" s="54"/>
      <c r="DO1804" s="54"/>
      <c r="DP1804" s="54"/>
      <c r="DQ1804" s="54"/>
      <c r="DR1804" s="54"/>
      <c r="DS1804" s="54"/>
      <c r="DT1804" s="54"/>
      <c r="DU1804" s="54"/>
      <c r="DV1804" s="54"/>
      <c r="DW1804" s="54"/>
      <c r="DX1804" s="54"/>
      <c r="DY1804" s="54"/>
      <c r="DZ1804" s="54"/>
      <c r="EA1804" s="54"/>
      <c r="EB1804" s="54"/>
      <c r="EC1804" s="54"/>
      <c r="ED1804" s="54"/>
      <c r="EE1804" s="54"/>
      <c r="EF1804" s="54"/>
      <c r="EG1804" s="54"/>
      <c r="EH1804" s="54"/>
      <c r="EI1804" s="54"/>
      <c r="EJ1804" s="54"/>
      <c r="EK1804" s="54"/>
      <c r="EL1804" s="54"/>
      <c r="EM1804" s="54"/>
      <c r="EN1804" s="54"/>
      <c r="EO1804" s="54"/>
      <c r="EP1804" s="54"/>
      <c r="EQ1804" s="54"/>
      <c r="ER1804" s="54"/>
      <c r="ES1804" s="54"/>
      <c r="ET1804" s="54"/>
      <c r="EU1804" s="54"/>
      <c r="EV1804" s="54"/>
      <c r="EW1804" s="54"/>
      <c r="EX1804" s="54"/>
      <c r="EY1804" s="54"/>
      <c r="EZ1804" s="54"/>
      <c r="FA1804" s="54"/>
      <c r="FB1804" s="54"/>
      <c r="FC1804" s="54"/>
      <c r="FD1804" s="54"/>
      <c r="FE1804" s="54"/>
      <c r="FF1804" s="54"/>
      <c r="FG1804" s="54"/>
      <c r="FH1804" s="54"/>
      <c r="FI1804" s="54"/>
      <c r="FJ1804" s="54"/>
      <c r="FK1804" s="54"/>
      <c r="FL1804" s="54"/>
      <c r="FM1804" s="54"/>
      <c r="FN1804" s="54"/>
      <c r="FO1804" s="54"/>
      <c r="FP1804" s="54"/>
      <c r="FQ1804" s="54"/>
      <c r="FR1804" s="54"/>
      <c r="FS1804" s="54"/>
      <c r="FT1804" s="54"/>
      <c r="FU1804" s="54"/>
      <c r="FV1804" s="54"/>
      <c r="FW1804" s="54"/>
      <c r="FX1804" s="54"/>
      <c r="FY1804" s="54"/>
      <c r="FZ1804" s="54"/>
      <c r="GA1804" s="54"/>
      <c r="GB1804" s="54"/>
      <c r="GC1804" s="54"/>
      <c r="GD1804" s="54"/>
      <c r="GE1804" s="54"/>
      <c r="GF1804" s="54"/>
      <c r="GG1804" s="54"/>
      <c r="GH1804" s="54"/>
      <c r="GI1804" s="54"/>
      <c r="GJ1804" s="54"/>
      <c r="GK1804" s="54"/>
      <c r="GL1804" s="54"/>
      <c r="GM1804" s="54"/>
      <c r="GN1804" s="54"/>
      <c r="GO1804" s="54"/>
      <c r="GP1804" s="54"/>
      <c r="GQ1804" s="54"/>
      <c r="GR1804" s="54"/>
      <c r="GS1804" s="54"/>
      <c r="GT1804" s="54"/>
      <c r="GU1804" s="54"/>
      <c r="GV1804" s="54"/>
      <c r="GW1804" s="54"/>
      <c r="GX1804" s="54"/>
      <c r="GY1804" s="54"/>
      <c r="GZ1804" s="54"/>
      <c r="HA1804" s="54"/>
      <c r="HB1804" s="54"/>
      <c r="HC1804" s="54"/>
      <c r="HD1804" s="54"/>
      <c r="HE1804" s="54"/>
      <c r="HF1804" s="54"/>
      <c r="HG1804" s="54"/>
      <c r="HH1804" s="54"/>
      <c r="HI1804" s="54"/>
      <c r="HJ1804" s="54"/>
      <c r="HK1804" s="54"/>
      <c r="HL1804" s="54"/>
      <c r="HM1804" s="54"/>
      <c r="HN1804" s="54"/>
      <c r="HO1804" s="54"/>
      <c r="HP1804" s="54"/>
      <c r="HQ1804" s="54"/>
      <c r="HR1804" s="54"/>
      <c r="HS1804" s="54"/>
      <c r="HT1804" s="54"/>
      <c r="HU1804" s="54"/>
      <c r="HV1804" s="54"/>
      <c r="HW1804" s="54"/>
      <c r="HX1804" s="54"/>
      <c r="HY1804" s="54"/>
      <c r="HZ1804" s="54"/>
      <c r="IA1804" s="54"/>
      <c r="IB1804" s="54"/>
      <c r="IC1804" s="54"/>
      <c r="ID1804" s="54"/>
      <c r="IE1804" s="54"/>
      <c r="IF1804" s="54"/>
      <c r="IG1804" s="54"/>
      <c r="IH1804" s="54"/>
      <c r="II1804" s="54"/>
      <c r="IJ1804" s="54"/>
      <c r="IK1804" s="54"/>
      <c r="IL1804" s="54"/>
      <c r="IM1804" s="54"/>
      <c r="IN1804" s="54"/>
      <c r="IO1804" s="54"/>
      <c r="IP1804" s="54"/>
      <c r="IQ1804" s="54"/>
      <c r="IR1804" s="54"/>
      <c r="IS1804" s="54"/>
      <c r="IT1804" s="54"/>
      <c r="IU1804" s="54"/>
      <c r="IV1804" s="54"/>
      <c r="IW1804" s="54"/>
      <c r="IX1804" s="54"/>
      <c r="IY1804" s="54"/>
      <c r="IZ1804" s="54"/>
      <c r="JA1804" s="16"/>
      <c r="JB1804" s="16"/>
      <c r="JC1804" s="16"/>
      <c r="JD1804" s="16"/>
    </row>
    <row r="1805" spans="1:264" s="6" customFormat="1" x14ac:dyDescent="0.25">
      <c r="A1805" s="55">
        <v>1801</v>
      </c>
      <c r="B1805" s="56">
        <f>ESTUDIANTES!B1805</f>
        <v>0</v>
      </c>
      <c r="C1805" s="56">
        <f>ESTUDIANTES!C1805</f>
        <v>0</v>
      </c>
      <c r="D1805" s="97">
        <f>ESTUDIANTES!D1805</f>
        <v>0</v>
      </c>
      <c r="E1805" s="97"/>
      <c r="F1805" s="97"/>
      <c r="G1805" s="97"/>
      <c r="H1805" s="57">
        <f>ESTUDIANTES!H1805</f>
        <v>0</v>
      </c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  <c r="T1805" s="54"/>
      <c r="U1805" s="54"/>
      <c r="V1805" s="54"/>
      <c r="W1805" s="54"/>
      <c r="X1805" s="54"/>
      <c r="Y1805" s="54"/>
      <c r="Z1805" s="54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  <c r="AL1805" s="54"/>
      <c r="AM1805" s="54"/>
      <c r="AN1805" s="54"/>
      <c r="AO1805" s="54"/>
      <c r="AP1805" s="54"/>
      <c r="AQ1805" s="54"/>
      <c r="AR1805" s="54"/>
      <c r="AS1805" s="54"/>
      <c r="AT1805" s="54"/>
      <c r="AU1805" s="54"/>
      <c r="AV1805" s="54"/>
      <c r="AW1805" s="54"/>
      <c r="AX1805" s="54"/>
      <c r="AY1805" s="54"/>
      <c r="AZ1805" s="54"/>
      <c r="BA1805" s="54"/>
      <c r="BB1805" s="54"/>
      <c r="BC1805" s="54"/>
      <c r="BD1805" s="54"/>
      <c r="BE1805" s="54"/>
      <c r="BF1805" s="54"/>
      <c r="BG1805" s="54"/>
      <c r="BH1805" s="54"/>
      <c r="BI1805" s="54"/>
      <c r="BJ1805" s="54"/>
      <c r="BK1805" s="54"/>
      <c r="BL1805" s="54"/>
      <c r="BM1805" s="54"/>
      <c r="BN1805" s="54"/>
      <c r="BO1805" s="54"/>
      <c r="BP1805" s="54"/>
      <c r="BQ1805" s="54"/>
      <c r="BR1805" s="54"/>
      <c r="BS1805" s="54"/>
      <c r="BT1805" s="54"/>
      <c r="BU1805" s="54"/>
      <c r="BV1805" s="54"/>
      <c r="BW1805" s="54"/>
      <c r="BX1805" s="54"/>
      <c r="BY1805" s="54"/>
      <c r="BZ1805" s="54"/>
      <c r="CA1805" s="54"/>
      <c r="CB1805" s="54"/>
      <c r="CC1805" s="54"/>
      <c r="CD1805" s="54"/>
      <c r="CE1805" s="54"/>
      <c r="CF1805" s="54"/>
      <c r="CG1805" s="54"/>
      <c r="CH1805" s="54"/>
      <c r="CI1805" s="54"/>
      <c r="CJ1805" s="54"/>
      <c r="CK1805" s="54"/>
      <c r="CL1805" s="54"/>
      <c r="CM1805" s="54"/>
      <c r="CN1805" s="54"/>
      <c r="CO1805" s="54"/>
      <c r="CP1805" s="54"/>
      <c r="CQ1805" s="54"/>
      <c r="CR1805" s="54"/>
      <c r="CS1805" s="54"/>
      <c r="CT1805" s="54"/>
      <c r="CU1805" s="54"/>
      <c r="CV1805" s="54"/>
      <c r="CW1805" s="54"/>
      <c r="CX1805" s="54"/>
      <c r="CY1805" s="54"/>
      <c r="CZ1805" s="54"/>
      <c r="DA1805" s="54"/>
      <c r="DB1805" s="54"/>
      <c r="DC1805" s="54"/>
      <c r="DD1805" s="54"/>
      <c r="DE1805" s="54"/>
      <c r="DF1805" s="54"/>
      <c r="DG1805" s="54"/>
      <c r="DH1805" s="54"/>
      <c r="DI1805" s="54"/>
      <c r="DJ1805" s="54"/>
      <c r="DK1805" s="54"/>
      <c r="DL1805" s="54"/>
      <c r="DM1805" s="54"/>
      <c r="DN1805" s="54"/>
      <c r="DO1805" s="54"/>
      <c r="DP1805" s="54"/>
      <c r="DQ1805" s="54"/>
      <c r="DR1805" s="54"/>
      <c r="DS1805" s="54"/>
      <c r="DT1805" s="54"/>
      <c r="DU1805" s="54"/>
      <c r="DV1805" s="54"/>
      <c r="DW1805" s="54"/>
      <c r="DX1805" s="54"/>
      <c r="DY1805" s="54"/>
      <c r="DZ1805" s="54"/>
      <c r="EA1805" s="54"/>
      <c r="EB1805" s="54"/>
      <c r="EC1805" s="54"/>
      <c r="ED1805" s="54"/>
      <c r="EE1805" s="54"/>
      <c r="EF1805" s="54"/>
      <c r="EG1805" s="54"/>
      <c r="EH1805" s="54"/>
      <c r="EI1805" s="54"/>
      <c r="EJ1805" s="54"/>
      <c r="EK1805" s="54"/>
      <c r="EL1805" s="54"/>
      <c r="EM1805" s="54"/>
      <c r="EN1805" s="54"/>
      <c r="EO1805" s="54"/>
      <c r="EP1805" s="54"/>
      <c r="EQ1805" s="54"/>
      <c r="ER1805" s="54"/>
      <c r="ES1805" s="54"/>
      <c r="ET1805" s="54"/>
      <c r="EU1805" s="54"/>
      <c r="EV1805" s="54"/>
      <c r="EW1805" s="54"/>
      <c r="EX1805" s="54"/>
      <c r="EY1805" s="54"/>
      <c r="EZ1805" s="54"/>
      <c r="FA1805" s="54"/>
      <c r="FB1805" s="54"/>
      <c r="FC1805" s="54"/>
      <c r="FD1805" s="54"/>
      <c r="FE1805" s="54"/>
      <c r="FF1805" s="54"/>
      <c r="FG1805" s="54"/>
      <c r="FH1805" s="54"/>
      <c r="FI1805" s="54"/>
      <c r="FJ1805" s="54"/>
      <c r="FK1805" s="54"/>
      <c r="FL1805" s="54"/>
      <c r="FM1805" s="54"/>
      <c r="FN1805" s="54"/>
      <c r="FO1805" s="54"/>
      <c r="FP1805" s="54"/>
      <c r="FQ1805" s="54"/>
      <c r="FR1805" s="54"/>
      <c r="FS1805" s="54"/>
      <c r="FT1805" s="54"/>
      <c r="FU1805" s="54"/>
      <c r="FV1805" s="54"/>
      <c r="FW1805" s="54"/>
      <c r="FX1805" s="54"/>
      <c r="FY1805" s="54"/>
      <c r="FZ1805" s="54"/>
      <c r="GA1805" s="54"/>
      <c r="GB1805" s="54"/>
      <c r="GC1805" s="54"/>
      <c r="GD1805" s="54"/>
      <c r="GE1805" s="54"/>
      <c r="GF1805" s="54"/>
      <c r="GG1805" s="54"/>
      <c r="GH1805" s="54"/>
      <c r="GI1805" s="54"/>
      <c r="GJ1805" s="54"/>
      <c r="GK1805" s="54"/>
      <c r="GL1805" s="54"/>
      <c r="GM1805" s="54"/>
      <c r="GN1805" s="54"/>
      <c r="GO1805" s="54"/>
      <c r="GP1805" s="54"/>
      <c r="GQ1805" s="54"/>
      <c r="GR1805" s="54"/>
      <c r="GS1805" s="54"/>
      <c r="GT1805" s="54"/>
      <c r="GU1805" s="54"/>
      <c r="GV1805" s="54"/>
      <c r="GW1805" s="54"/>
      <c r="GX1805" s="54"/>
      <c r="GY1805" s="54"/>
      <c r="GZ1805" s="54"/>
      <c r="HA1805" s="54"/>
      <c r="HB1805" s="54"/>
      <c r="HC1805" s="54"/>
      <c r="HD1805" s="54"/>
      <c r="HE1805" s="54"/>
      <c r="HF1805" s="54"/>
      <c r="HG1805" s="54"/>
      <c r="HH1805" s="54"/>
      <c r="HI1805" s="54"/>
      <c r="HJ1805" s="54"/>
      <c r="HK1805" s="54"/>
      <c r="HL1805" s="54"/>
      <c r="HM1805" s="54"/>
      <c r="HN1805" s="54"/>
      <c r="HO1805" s="54"/>
      <c r="HP1805" s="54"/>
      <c r="HQ1805" s="54"/>
      <c r="HR1805" s="54"/>
      <c r="HS1805" s="54"/>
      <c r="HT1805" s="54"/>
      <c r="HU1805" s="54"/>
      <c r="HV1805" s="54"/>
      <c r="HW1805" s="54"/>
      <c r="HX1805" s="54"/>
      <c r="HY1805" s="54"/>
      <c r="HZ1805" s="54"/>
      <c r="IA1805" s="54"/>
      <c r="IB1805" s="54"/>
      <c r="IC1805" s="54"/>
      <c r="ID1805" s="54"/>
      <c r="IE1805" s="54"/>
      <c r="IF1805" s="54"/>
      <c r="IG1805" s="54"/>
      <c r="IH1805" s="54"/>
      <c r="II1805" s="54"/>
      <c r="IJ1805" s="54"/>
      <c r="IK1805" s="54"/>
      <c r="IL1805" s="54"/>
      <c r="IM1805" s="54"/>
      <c r="IN1805" s="54"/>
      <c r="IO1805" s="54"/>
      <c r="IP1805" s="54"/>
      <c r="IQ1805" s="54"/>
      <c r="IR1805" s="54"/>
      <c r="IS1805" s="54"/>
      <c r="IT1805" s="54"/>
      <c r="IU1805" s="54"/>
      <c r="IV1805" s="54"/>
      <c r="IW1805" s="54"/>
      <c r="IX1805" s="54"/>
      <c r="IY1805" s="54"/>
      <c r="IZ1805" s="54"/>
      <c r="JA1805" s="16"/>
      <c r="JB1805" s="16"/>
      <c r="JC1805" s="16"/>
      <c r="JD1805" s="16"/>
    </row>
    <row r="1806" spans="1:264" s="6" customFormat="1" x14ac:dyDescent="0.25">
      <c r="A1806" s="55">
        <v>1802</v>
      </c>
      <c r="B1806" s="56">
        <f>ESTUDIANTES!B1806</f>
        <v>0</v>
      </c>
      <c r="C1806" s="56">
        <f>ESTUDIANTES!C1806</f>
        <v>0</v>
      </c>
      <c r="D1806" s="97">
        <f>ESTUDIANTES!D1806</f>
        <v>0</v>
      </c>
      <c r="E1806" s="97"/>
      <c r="F1806" s="97"/>
      <c r="G1806" s="97"/>
      <c r="H1806" s="57">
        <f>ESTUDIANTES!H1806</f>
        <v>0</v>
      </c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  <c r="T1806" s="54"/>
      <c r="U1806" s="54"/>
      <c r="V1806" s="54"/>
      <c r="W1806" s="54"/>
      <c r="X1806" s="54"/>
      <c r="Y1806" s="54"/>
      <c r="Z1806" s="54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  <c r="AL1806" s="54"/>
      <c r="AM1806" s="54"/>
      <c r="AN1806" s="54"/>
      <c r="AO1806" s="54"/>
      <c r="AP1806" s="54"/>
      <c r="AQ1806" s="54"/>
      <c r="AR1806" s="54"/>
      <c r="AS1806" s="54"/>
      <c r="AT1806" s="54"/>
      <c r="AU1806" s="54"/>
      <c r="AV1806" s="54"/>
      <c r="AW1806" s="54"/>
      <c r="AX1806" s="54"/>
      <c r="AY1806" s="54"/>
      <c r="AZ1806" s="54"/>
      <c r="BA1806" s="54"/>
      <c r="BB1806" s="54"/>
      <c r="BC1806" s="54"/>
      <c r="BD1806" s="54"/>
      <c r="BE1806" s="54"/>
      <c r="BF1806" s="54"/>
      <c r="BG1806" s="54"/>
      <c r="BH1806" s="54"/>
      <c r="BI1806" s="54"/>
      <c r="BJ1806" s="54"/>
      <c r="BK1806" s="54"/>
      <c r="BL1806" s="54"/>
      <c r="BM1806" s="54"/>
      <c r="BN1806" s="54"/>
      <c r="BO1806" s="54"/>
      <c r="BP1806" s="54"/>
      <c r="BQ1806" s="54"/>
      <c r="BR1806" s="54"/>
      <c r="BS1806" s="54"/>
      <c r="BT1806" s="54"/>
      <c r="BU1806" s="54"/>
      <c r="BV1806" s="54"/>
      <c r="BW1806" s="54"/>
      <c r="BX1806" s="54"/>
      <c r="BY1806" s="54"/>
      <c r="BZ1806" s="54"/>
      <c r="CA1806" s="54"/>
      <c r="CB1806" s="54"/>
      <c r="CC1806" s="54"/>
      <c r="CD1806" s="54"/>
      <c r="CE1806" s="54"/>
      <c r="CF1806" s="54"/>
      <c r="CG1806" s="54"/>
      <c r="CH1806" s="54"/>
      <c r="CI1806" s="54"/>
      <c r="CJ1806" s="54"/>
      <c r="CK1806" s="54"/>
      <c r="CL1806" s="54"/>
      <c r="CM1806" s="54"/>
      <c r="CN1806" s="54"/>
      <c r="CO1806" s="54"/>
      <c r="CP1806" s="54"/>
      <c r="CQ1806" s="54"/>
      <c r="CR1806" s="54"/>
      <c r="CS1806" s="54"/>
      <c r="CT1806" s="54"/>
      <c r="CU1806" s="54"/>
      <c r="CV1806" s="54"/>
      <c r="CW1806" s="54"/>
      <c r="CX1806" s="54"/>
      <c r="CY1806" s="54"/>
      <c r="CZ1806" s="54"/>
      <c r="DA1806" s="54"/>
      <c r="DB1806" s="54"/>
      <c r="DC1806" s="54"/>
      <c r="DD1806" s="54"/>
      <c r="DE1806" s="54"/>
      <c r="DF1806" s="54"/>
      <c r="DG1806" s="54"/>
      <c r="DH1806" s="54"/>
      <c r="DI1806" s="54"/>
      <c r="DJ1806" s="54"/>
      <c r="DK1806" s="54"/>
      <c r="DL1806" s="54"/>
      <c r="DM1806" s="54"/>
      <c r="DN1806" s="54"/>
      <c r="DO1806" s="54"/>
      <c r="DP1806" s="54"/>
      <c r="DQ1806" s="54"/>
      <c r="DR1806" s="54"/>
      <c r="DS1806" s="54"/>
      <c r="DT1806" s="54"/>
      <c r="DU1806" s="54"/>
      <c r="DV1806" s="54"/>
      <c r="DW1806" s="54"/>
      <c r="DX1806" s="54"/>
      <c r="DY1806" s="54"/>
      <c r="DZ1806" s="54"/>
      <c r="EA1806" s="54"/>
      <c r="EB1806" s="54"/>
      <c r="EC1806" s="54"/>
      <c r="ED1806" s="54"/>
      <c r="EE1806" s="54"/>
      <c r="EF1806" s="54"/>
      <c r="EG1806" s="54"/>
      <c r="EH1806" s="54"/>
      <c r="EI1806" s="54"/>
      <c r="EJ1806" s="54"/>
      <c r="EK1806" s="54"/>
      <c r="EL1806" s="54"/>
      <c r="EM1806" s="54"/>
      <c r="EN1806" s="54"/>
      <c r="EO1806" s="54"/>
      <c r="EP1806" s="54"/>
      <c r="EQ1806" s="54"/>
      <c r="ER1806" s="54"/>
      <c r="ES1806" s="54"/>
      <c r="ET1806" s="54"/>
      <c r="EU1806" s="54"/>
      <c r="EV1806" s="54"/>
      <c r="EW1806" s="54"/>
      <c r="EX1806" s="54"/>
      <c r="EY1806" s="54"/>
      <c r="EZ1806" s="54"/>
      <c r="FA1806" s="54"/>
      <c r="FB1806" s="54"/>
      <c r="FC1806" s="54"/>
      <c r="FD1806" s="54"/>
      <c r="FE1806" s="54"/>
      <c r="FF1806" s="54"/>
      <c r="FG1806" s="54"/>
      <c r="FH1806" s="54"/>
      <c r="FI1806" s="54"/>
      <c r="FJ1806" s="54"/>
      <c r="FK1806" s="54"/>
      <c r="FL1806" s="54"/>
      <c r="FM1806" s="54"/>
      <c r="FN1806" s="54"/>
      <c r="FO1806" s="54"/>
      <c r="FP1806" s="54"/>
      <c r="FQ1806" s="54"/>
      <c r="FR1806" s="54"/>
      <c r="FS1806" s="54"/>
      <c r="FT1806" s="54"/>
      <c r="FU1806" s="54"/>
      <c r="FV1806" s="54"/>
      <c r="FW1806" s="54"/>
      <c r="FX1806" s="54"/>
      <c r="FY1806" s="54"/>
      <c r="FZ1806" s="54"/>
      <c r="GA1806" s="54"/>
      <c r="GB1806" s="54"/>
      <c r="GC1806" s="54"/>
      <c r="GD1806" s="54"/>
      <c r="GE1806" s="54"/>
      <c r="GF1806" s="54"/>
      <c r="GG1806" s="54"/>
      <c r="GH1806" s="54"/>
      <c r="GI1806" s="54"/>
      <c r="GJ1806" s="54"/>
      <c r="GK1806" s="54"/>
      <c r="GL1806" s="54"/>
      <c r="GM1806" s="54"/>
      <c r="GN1806" s="54"/>
      <c r="GO1806" s="54"/>
      <c r="GP1806" s="54"/>
      <c r="GQ1806" s="54"/>
      <c r="GR1806" s="54"/>
      <c r="GS1806" s="54"/>
      <c r="GT1806" s="54"/>
      <c r="GU1806" s="54"/>
      <c r="GV1806" s="54"/>
      <c r="GW1806" s="54"/>
      <c r="GX1806" s="54"/>
      <c r="GY1806" s="54"/>
      <c r="GZ1806" s="54"/>
      <c r="HA1806" s="54"/>
      <c r="HB1806" s="54"/>
      <c r="HC1806" s="54"/>
      <c r="HD1806" s="54"/>
      <c r="HE1806" s="54"/>
      <c r="HF1806" s="54"/>
      <c r="HG1806" s="54"/>
      <c r="HH1806" s="54"/>
      <c r="HI1806" s="54"/>
      <c r="HJ1806" s="54"/>
      <c r="HK1806" s="54"/>
      <c r="HL1806" s="54"/>
      <c r="HM1806" s="54"/>
      <c r="HN1806" s="54"/>
      <c r="HO1806" s="54"/>
      <c r="HP1806" s="54"/>
      <c r="HQ1806" s="54"/>
      <c r="HR1806" s="54"/>
      <c r="HS1806" s="54"/>
      <c r="HT1806" s="54"/>
      <c r="HU1806" s="54"/>
      <c r="HV1806" s="54"/>
      <c r="HW1806" s="54"/>
      <c r="HX1806" s="54"/>
      <c r="HY1806" s="54"/>
      <c r="HZ1806" s="54"/>
      <c r="IA1806" s="54"/>
      <c r="IB1806" s="54"/>
      <c r="IC1806" s="54"/>
      <c r="ID1806" s="54"/>
      <c r="IE1806" s="54"/>
      <c r="IF1806" s="54"/>
      <c r="IG1806" s="54"/>
      <c r="IH1806" s="54"/>
      <c r="II1806" s="54"/>
      <c r="IJ1806" s="54"/>
      <c r="IK1806" s="54"/>
      <c r="IL1806" s="54"/>
      <c r="IM1806" s="54"/>
      <c r="IN1806" s="54"/>
      <c r="IO1806" s="54"/>
      <c r="IP1806" s="54"/>
      <c r="IQ1806" s="54"/>
      <c r="IR1806" s="54"/>
      <c r="IS1806" s="54"/>
      <c r="IT1806" s="54"/>
      <c r="IU1806" s="54"/>
      <c r="IV1806" s="54"/>
      <c r="IW1806" s="54"/>
      <c r="IX1806" s="54"/>
      <c r="IY1806" s="54"/>
      <c r="IZ1806" s="54"/>
      <c r="JA1806" s="16"/>
      <c r="JB1806" s="16"/>
      <c r="JC1806" s="16"/>
      <c r="JD1806" s="16"/>
    </row>
    <row r="1807" spans="1:264" s="6" customFormat="1" x14ac:dyDescent="0.25">
      <c r="A1807" s="55">
        <v>1803</v>
      </c>
      <c r="B1807" s="56">
        <f>ESTUDIANTES!B1807</f>
        <v>0</v>
      </c>
      <c r="C1807" s="56">
        <f>ESTUDIANTES!C1807</f>
        <v>0</v>
      </c>
      <c r="D1807" s="97">
        <f>ESTUDIANTES!D1807</f>
        <v>0</v>
      </c>
      <c r="E1807" s="97"/>
      <c r="F1807" s="97"/>
      <c r="G1807" s="97"/>
      <c r="H1807" s="57">
        <f>ESTUDIANTES!H1807</f>
        <v>0</v>
      </c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  <c r="AL1807" s="54"/>
      <c r="AM1807" s="54"/>
      <c r="AN1807" s="54"/>
      <c r="AO1807" s="54"/>
      <c r="AP1807" s="54"/>
      <c r="AQ1807" s="54"/>
      <c r="AR1807" s="54"/>
      <c r="AS1807" s="54"/>
      <c r="AT1807" s="54"/>
      <c r="AU1807" s="54"/>
      <c r="AV1807" s="54"/>
      <c r="AW1807" s="54"/>
      <c r="AX1807" s="54"/>
      <c r="AY1807" s="54"/>
      <c r="AZ1807" s="54"/>
      <c r="BA1807" s="54"/>
      <c r="BB1807" s="54"/>
      <c r="BC1807" s="54"/>
      <c r="BD1807" s="54"/>
      <c r="BE1807" s="54"/>
      <c r="BF1807" s="54"/>
      <c r="BG1807" s="54"/>
      <c r="BH1807" s="54"/>
      <c r="BI1807" s="54"/>
      <c r="BJ1807" s="54"/>
      <c r="BK1807" s="54"/>
      <c r="BL1807" s="54"/>
      <c r="BM1807" s="54"/>
      <c r="BN1807" s="54"/>
      <c r="BO1807" s="54"/>
      <c r="BP1807" s="54"/>
      <c r="BQ1807" s="54"/>
      <c r="BR1807" s="54"/>
      <c r="BS1807" s="54"/>
      <c r="BT1807" s="54"/>
      <c r="BU1807" s="54"/>
      <c r="BV1807" s="54"/>
      <c r="BW1807" s="54"/>
      <c r="BX1807" s="54"/>
      <c r="BY1807" s="54"/>
      <c r="BZ1807" s="54"/>
      <c r="CA1807" s="54"/>
      <c r="CB1807" s="54"/>
      <c r="CC1807" s="54"/>
      <c r="CD1807" s="54"/>
      <c r="CE1807" s="54"/>
      <c r="CF1807" s="54"/>
      <c r="CG1807" s="54"/>
      <c r="CH1807" s="54"/>
      <c r="CI1807" s="54"/>
      <c r="CJ1807" s="54"/>
      <c r="CK1807" s="54"/>
      <c r="CL1807" s="54"/>
      <c r="CM1807" s="54"/>
      <c r="CN1807" s="54"/>
      <c r="CO1807" s="54"/>
      <c r="CP1807" s="54"/>
      <c r="CQ1807" s="54"/>
      <c r="CR1807" s="54"/>
      <c r="CS1807" s="54"/>
      <c r="CT1807" s="54"/>
      <c r="CU1807" s="54"/>
      <c r="CV1807" s="54"/>
      <c r="CW1807" s="54"/>
      <c r="CX1807" s="54"/>
      <c r="CY1807" s="54"/>
      <c r="CZ1807" s="54"/>
      <c r="DA1807" s="54"/>
      <c r="DB1807" s="54"/>
      <c r="DC1807" s="54"/>
      <c r="DD1807" s="54"/>
      <c r="DE1807" s="54"/>
      <c r="DF1807" s="54"/>
      <c r="DG1807" s="54"/>
      <c r="DH1807" s="54"/>
      <c r="DI1807" s="54"/>
      <c r="DJ1807" s="54"/>
      <c r="DK1807" s="54"/>
      <c r="DL1807" s="54"/>
      <c r="DM1807" s="54"/>
      <c r="DN1807" s="54"/>
      <c r="DO1807" s="54"/>
      <c r="DP1807" s="54"/>
      <c r="DQ1807" s="54"/>
      <c r="DR1807" s="54"/>
      <c r="DS1807" s="54"/>
      <c r="DT1807" s="54"/>
      <c r="DU1807" s="54"/>
      <c r="DV1807" s="54"/>
      <c r="DW1807" s="54"/>
      <c r="DX1807" s="54"/>
      <c r="DY1807" s="54"/>
      <c r="DZ1807" s="54"/>
      <c r="EA1807" s="54"/>
      <c r="EB1807" s="54"/>
      <c r="EC1807" s="54"/>
      <c r="ED1807" s="54"/>
      <c r="EE1807" s="54"/>
      <c r="EF1807" s="54"/>
      <c r="EG1807" s="54"/>
      <c r="EH1807" s="54"/>
      <c r="EI1807" s="54"/>
      <c r="EJ1807" s="54"/>
      <c r="EK1807" s="54"/>
      <c r="EL1807" s="54"/>
      <c r="EM1807" s="54"/>
      <c r="EN1807" s="54"/>
      <c r="EO1807" s="54"/>
      <c r="EP1807" s="54"/>
      <c r="EQ1807" s="54"/>
      <c r="ER1807" s="54"/>
      <c r="ES1807" s="54"/>
      <c r="ET1807" s="54"/>
      <c r="EU1807" s="54"/>
      <c r="EV1807" s="54"/>
      <c r="EW1807" s="54"/>
      <c r="EX1807" s="54"/>
      <c r="EY1807" s="54"/>
      <c r="EZ1807" s="54"/>
      <c r="FA1807" s="54"/>
      <c r="FB1807" s="54"/>
      <c r="FC1807" s="54"/>
      <c r="FD1807" s="54"/>
      <c r="FE1807" s="54"/>
      <c r="FF1807" s="54"/>
      <c r="FG1807" s="54"/>
      <c r="FH1807" s="54"/>
      <c r="FI1807" s="54"/>
      <c r="FJ1807" s="54"/>
      <c r="FK1807" s="54"/>
      <c r="FL1807" s="54"/>
      <c r="FM1807" s="54"/>
      <c r="FN1807" s="54"/>
      <c r="FO1807" s="54"/>
      <c r="FP1807" s="54"/>
      <c r="FQ1807" s="54"/>
      <c r="FR1807" s="54"/>
      <c r="FS1807" s="54"/>
      <c r="FT1807" s="54"/>
      <c r="FU1807" s="54"/>
      <c r="FV1807" s="54"/>
      <c r="FW1807" s="54"/>
      <c r="FX1807" s="54"/>
      <c r="FY1807" s="54"/>
      <c r="FZ1807" s="54"/>
      <c r="GA1807" s="54"/>
      <c r="GB1807" s="54"/>
      <c r="GC1807" s="54"/>
      <c r="GD1807" s="54"/>
      <c r="GE1807" s="54"/>
      <c r="GF1807" s="54"/>
      <c r="GG1807" s="54"/>
      <c r="GH1807" s="54"/>
      <c r="GI1807" s="54"/>
      <c r="GJ1807" s="54"/>
      <c r="GK1807" s="54"/>
      <c r="GL1807" s="54"/>
      <c r="GM1807" s="54"/>
      <c r="GN1807" s="54"/>
      <c r="GO1807" s="54"/>
      <c r="GP1807" s="54"/>
      <c r="GQ1807" s="54"/>
      <c r="GR1807" s="54"/>
      <c r="GS1807" s="54"/>
      <c r="GT1807" s="54"/>
      <c r="GU1807" s="54"/>
      <c r="GV1807" s="54"/>
      <c r="GW1807" s="54"/>
      <c r="GX1807" s="54"/>
      <c r="GY1807" s="54"/>
      <c r="GZ1807" s="54"/>
      <c r="HA1807" s="54"/>
      <c r="HB1807" s="54"/>
      <c r="HC1807" s="54"/>
      <c r="HD1807" s="54"/>
      <c r="HE1807" s="54"/>
      <c r="HF1807" s="54"/>
      <c r="HG1807" s="54"/>
      <c r="HH1807" s="54"/>
      <c r="HI1807" s="54"/>
      <c r="HJ1807" s="54"/>
      <c r="HK1807" s="54"/>
      <c r="HL1807" s="54"/>
      <c r="HM1807" s="54"/>
      <c r="HN1807" s="54"/>
      <c r="HO1807" s="54"/>
      <c r="HP1807" s="54"/>
      <c r="HQ1807" s="54"/>
      <c r="HR1807" s="54"/>
      <c r="HS1807" s="54"/>
      <c r="HT1807" s="54"/>
      <c r="HU1807" s="54"/>
      <c r="HV1807" s="54"/>
      <c r="HW1807" s="54"/>
      <c r="HX1807" s="54"/>
      <c r="HY1807" s="54"/>
      <c r="HZ1807" s="54"/>
      <c r="IA1807" s="54"/>
      <c r="IB1807" s="54"/>
      <c r="IC1807" s="54"/>
      <c r="ID1807" s="54"/>
      <c r="IE1807" s="54"/>
      <c r="IF1807" s="54"/>
      <c r="IG1807" s="54"/>
      <c r="IH1807" s="54"/>
      <c r="II1807" s="54"/>
      <c r="IJ1807" s="54"/>
      <c r="IK1807" s="54"/>
      <c r="IL1807" s="54"/>
      <c r="IM1807" s="54"/>
      <c r="IN1807" s="54"/>
      <c r="IO1807" s="54"/>
      <c r="IP1807" s="54"/>
      <c r="IQ1807" s="54"/>
      <c r="IR1807" s="54"/>
      <c r="IS1807" s="54"/>
      <c r="IT1807" s="54"/>
      <c r="IU1807" s="54"/>
      <c r="IV1807" s="54"/>
      <c r="IW1807" s="54"/>
      <c r="IX1807" s="54"/>
      <c r="IY1807" s="54"/>
      <c r="IZ1807" s="54"/>
      <c r="JA1807" s="16"/>
      <c r="JB1807" s="16"/>
      <c r="JC1807" s="16"/>
      <c r="JD1807" s="16"/>
    </row>
    <row r="1808" spans="1:264" s="6" customFormat="1" x14ac:dyDescent="0.25">
      <c r="A1808" s="55">
        <v>1804</v>
      </c>
      <c r="B1808" s="56">
        <f>ESTUDIANTES!B1808</f>
        <v>0</v>
      </c>
      <c r="C1808" s="56">
        <f>ESTUDIANTES!C1808</f>
        <v>0</v>
      </c>
      <c r="D1808" s="97">
        <f>ESTUDIANTES!D1808</f>
        <v>0</v>
      </c>
      <c r="E1808" s="97"/>
      <c r="F1808" s="97"/>
      <c r="G1808" s="97"/>
      <c r="H1808" s="57">
        <f>ESTUDIANTES!H1808</f>
        <v>0</v>
      </c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  <c r="T1808" s="54"/>
      <c r="U1808" s="54"/>
      <c r="V1808" s="54"/>
      <c r="W1808" s="54"/>
      <c r="X1808" s="54"/>
      <c r="Y1808" s="54"/>
      <c r="Z1808" s="54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  <c r="AL1808" s="54"/>
      <c r="AM1808" s="54"/>
      <c r="AN1808" s="54"/>
      <c r="AO1808" s="54"/>
      <c r="AP1808" s="54"/>
      <c r="AQ1808" s="54"/>
      <c r="AR1808" s="54"/>
      <c r="AS1808" s="54"/>
      <c r="AT1808" s="54"/>
      <c r="AU1808" s="54"/>
      <c r="AV1808" s="54"/>
      <c r="AW1808" s="54"/>
      <c r="AX1808" s="54"/>
      <c r="AY1808" s="54"/>
      <c r="AZ1808" s="54"/>
      <c r="BA1808" s="54"/>
      <c r="BB1808" s="54"/>
      <c r="BC1808" s="54"/>
      <c r="BD1808" s="54"/>
      <c r="BE1808" s="54"/>
      <c r="BF1808" s="54"/>
      <c r="BG1808" s="54"/>
      <c r="BH1808" s="54"/>
      <c r="BI1808" s="54"/>
      <c r="BJ1808" s="54"/>
      <c r="BK1808" s="54"/>
      <c r="BL1808" s="54"/>
      <c r="BM1808" s="54"/>
      <c r="BN1808" s="54"/>
      <c r="BO1808" s="54"/>
      <c r="BP1808" s="54"/>
      <c r="BQ1808" s="54"/>
      <c r="BR1808" s="54"/>
      <c r="BS1808" s="54"/>
      <c r="BT1808" s="54"/>
      <c r="BU1808" s="54"/>
      <c r="BV1808" s="54"/>
      <c r="BW1808" s="54"/>
      <c r="BX1808" s="54"/>
      <c r="BY1808" s="54"/>
      <c r="BZ1808" s="54"/>
      <c r="CA1808" s="54"/>
      <c r="CB1808" s="54"/>
      <c r="CC1808" s="54"/>
      <c r="CD1808" s="54"/>
      <c r="CE1808" s="54"/>
      <c r="CF1808" s="54"/>
      <c r="CG1808" s="54"/>
      <c r="CH1808" s="54"/>
      <c r="CI1808" s="54"/>
      <c r="CJ1808" s="54"/>
      <c r="CK1808" s="54"/>
      <c r="CL1808" s="54"/>
      <c r="CM1808" s="54"/>
      <c r="CN1808" s="54"/>
      <c r="CO1808" s="54"/>
      <c r="CP1808" s="54"/>
      <c r="CQ1808" s="54"/>
      <c r="CR1808" s="54"/>
      <c r="CS1808" s="54"/>
      <c r="CT1808" s="54"/>
      <c r="CU1808" s="54"/>
      <c r="CV1808" s="54"/>
      <c r="CW1808" s="54"/>
      <c r="CX1808" s="54"/>
      <c r="CY1808" s="54"/>
      <c r="CZ1808" s="54"/>
      <c r="DA1808" s="54"/>
      <c r="DB1808" s="54"/>
      <c r="DC1808" s="54"/>
      <c r="DD1808" s="54"/>
      <c r="DE1808" s="54"/>
      <c r="DF1808" s="54"/>
      <c r="DG1808" s="54"/>
      <c r="DH1808" s="54"/>
      <c r="DI1808" s="54"/>
      <c r="DJ1808" s="54"/>
      <c r="DK1808" s="54"/>
      <c r="DL1808" s="54"/>
      <c r="DM1808" s="54"/>
      <c r="DN1808" s="54"/>
      <c r="DO1808" s="54"/>
      <c r="DP1808" s="54"/>
      <c r="DQ1808" s="54"/>
      <c r="DR1808" s="54"/>
      <c r="DS1808" s="54"/>
      <c r="DT1808" s="54"/>
      <c r="DU1808" s="54"/>
      <c r="DV1808" s="54"/>
      <c r="DW1808" s="54"/>
      <c r="DX1808" s="54"/>
      <c r="DY1808" s="54"/>
      <c r="DZ1808" s="54"/>
      <c r="EA1808" s="54"/>
      <c r="EB1808" s="54"/>
      <c r="EC1808" s="54"/>
      <c r="ED1808" s="54"/>
      <c r="EE1808" s="54"/>
      <c r="EF1808" s="54"/>
      <c r="EG1808" s="54"/>
      <c r="EH1808" s="54"/>
      <c r="EI1808" s="54"/>
      <c r="EJ1808" s="54"/>
      <c r="EK1808" s="54"/>
      <c r="EL1808" s="54"/>
      <c r="EM1808" s="54"/>
      <c r="EN1808" s="54"/>
      <c r="EO1808" s="54"/>
      <c r="EP1808" s="54"/>
      <c r="EQ1808" s="54"/>
      <c r="ER1808" s="54"/>
      <c r="ES1808" s="54"/>
      <c r="ET1808" s="54"/>
      <c r="EU1808" s="54"/>
      <c r="EV1808" s="54"/>
      <c r="EW1808" s="54"/>
      <c r="EX1808" s="54"/>
      <c r="EY1808" s="54"/>
      <c r="EZ1808" s="54"/>
      <c r="FA1808" s="54"/>
      <c r="FB1808" s="54"/>
      <c r="FC1808" s="54"/>
      <c r="FD1808" s="54"/>
      <c r="FE1808" s="54"/>
      <c r="FF1808" s="54"/>
      <c r="FG1808" s="54"/>
      <c r="FH1808" s="54"/>
      <c r="FI1808" s="54"/>
      <c r="FJ1808" s="54"/>
      <c r="FK1808" s="54"/>
      <c r="FL1808" s="54"/>
      <c r="FM1808" s="54"/>
      <c r="FN1808" s="54"/>
      <c r="FO1808" s="54"/>
      <c r="FP1808" s="54"/>
      <c r="FQ1808" s="54"/>
      <c r="FR1808" s="54"/>
      <c r="FS1808" s="54"/>
      <c r="FT1808" s="54"/>
      <c r="FU1808" s="54"/>
      <c r="FV1808" s="54"/>
      <c r="FW1808" s="54"/>
      <c r="FX1808" s="54"/>
      <c r="FY1808" s="54"/>
      <c r="FZ1808" s="54"/>
      <c r="GA1808" s="54"/>
      <c r="GB1808" s="54"/>
      <c r="GC1808" s="54"/>
      <c r="GD1808" s="54"/>
      <c r="GE1808" s="54"/>
      <c r="GF1808" s="54"/>
      <c r="GG1808" s="54"/>
      <c r="GH1808" s="54"/>
      <c r="GI1808" s="54"/>
      <c r="GJ1808" s="54"/>
      <c r="GK1808" s="54"/>
      <c r="GL1808" s="54"/>
      <c r="GM1808" s="54"/>
      <c r="GN1808" s="54"/>
      <c r="GO1808" s="54"/>
      <c r="GP1808" s="54"/>
      <c r="GQ1808" s="54"/>
      <c r="GR1808" s="54"/>
      <c r="GS1808" s="54"/>
      <c r="GT1808" s="54"/>
      <c r="GU1808" s="54"/>
      <c r="GV1808" s="54"/>
      <c r="GW1808" s="54"/>
      <c r="GX1808" s="54"/>
      <c r="GY1808" s="54"/>
      <c r="GZ1808" s="54"/>
      <c r="HA1808" s="54"/>
      <c r="HB1808" s="54"/>
      <c r="HC1808" s="54"/>
      <c r="HD1808" s="54"/>
      <c r="HE1808" s="54"/>
      <c r="HF1808" s="54"/>
      <c r="HG1808" s="54"/>
      <c r="HH1808" s="54"/>
      <c r="HI1808" s="54"/>
      <c r="HJ1808" s="54"/>
      <c r="HK1808" s="54"/>
      <c r="HL1808" s="54"/>
      <c r="HM1808" s="54"/>
      <c r="HN1808" s="54"/>
      <c r="HO1808" s="54"/>
      <c r="HP1808" s="54"/>
      <c r="HQ1808" s="54"/>
      <c r="HR1808" s="54"/>
      <c r="HS1808" s="54"/>
      <c r="HT1808" s="54"/>
      <c r="HU1808" s="54"/>
      <c r="HV1808" s="54"/>
      <c r="HW1808" s="54"/>
      <c r="HX1808" s="54"/>
      <c r="HY1808" s="54"/>
      <c r="HZ1808" s="54"/>
      <c r="IA1808" s="54"/>
      <c r="IB1808" s="54"/>
      <c r="IC1808" s="54"/>
      <c r="ID1808" s="54"/>
      <c r="IE1808" s="54"/>
      <c r="IF1808" s="54"/>
      <c r="IG1808" s="54"/>
      <c r="IH1808" s="54"/>
      <c r="II1808" s="54"/>
      <c r="IJ1808" s="54"/>
      <c r="IK1808" s="54"/>
      <c r="IL1808" s="54"/>
      <c r="IM1808" s="54"/>
      <c r="IN1808" s="54"/>
      <c r="IO1808" s="54"/>
      <c r="IP1808" s="54"/>
      <c r="IQ1808" s="54"/>
      <c r="IR1808" s="54"/>
      <c r="IS1808" s="54"/>
      <c r="IT1808" s="54"/>
      <c r="IU1808" s="54"/>
      <c r="IV1808" s="54"/>
      <c r="IW1808" s="54"/>
      <c r="IX1808" s="54"/>
      <c r="IY1808" s="54"/>
      <c r="IZ1808" s="54"/>
      <c r="JA1808" s="16"/>
      <c r="JB1808" s="16"/>
      <c r="JC1808" s="16"/>
      <c r="JD1808" s="16"/>
    </row>
    <row r="1809" spans="1:264" s="6" customFormat="1" x14ac:dyDescent="0.25">
      <c r="A1809" s="55">
        <v>1805</v>
      </c>
      <c r="B1809" s="56">
        <f>ESTUDIANTES!B1809</f>
        <v>0</v>
      </c>
      <c r="C1809" s="56">
        <f>ESTUDIANTES!C1809</f>
        <v>0</v>
      </c>
      <c r="D1809" s="97">
        <f>ESTUDIANTES!D1809</f>
        <v>0</v>
      </c>
      <c r="E1809" s="97"/>
      <c r="F1809" s="97"/>
      <c r="G1809" s="97"/>
      <c r="H1809" s="57">
        <f>ESTUDIANTES!H1809</f>
        <v>0</v>
      </c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4"/>
      <c r="T1809" s="54"/>
      <c r="U1809" s="54"/>
      <c r="V1809" s="54"/>
      <c r="W1809" s="54"/>
      <c r="X1809" s="54"/>
      <c r="Y1809" s="54"/>
      <c r="Z1809" s="54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  <c r="AL1809" s="54"/>
      <c r="AM1809" s="54"/>
      <c r="AN1809" s="54"/>
      <c r="AO1809" s="54"/>
      <c r="AP1809" s="54"/>
      <c r="AQ1809" s="54"/>
      <c r="AR1809" s="54"/>
      <c r="AS1809" s="54"/>
      <c r="AT1809" s="54"/>
      <c r="AU1809" s="54"/>
      <c r="AV1809" s="54"/>
      <c r="AW1809" s="54"/>
      <c r="AX1809" s="54"/>
      <c r="AY1809" s="54"/>
      <c r="AZ1809" s="54"/>
      <c r="BA1809" s="54"/>
      <c r="BB1809" s="54"/>
      <c r="BC1809" s="54"/>
      <c r="BD1809" s="54"/>
      <c r="BE1809" s="54"/>
      <c r="BF1809" s="54"/>
      <c r="BG1809" s="54"/>
      <c r="BH1809" s="54"/>
      <c r="BI1809" s="54"/>
      <c r="BJ1809" s="54"/>
      <c r="BK1809" s="54"/>
      <c r="BL1809" s="54"/>
      <c r="BM1809" s="54"/>
      <c r="BN1809" s="54"/>
      <c r="BO1809" s="54"/>
      <c r="BP1809" s="54"/>
      <c r="BQ1809" s="54"/>
      <c r="BR1809" s="54"/>
      <c r="BS1809" s="54"/>
      <c r="BT1809" s="54"/>
      <c r="BU1809" s="54"/>
      <c r="BV1809" s="54"/>
      <c r="BW1809" s="54"/>
      <c r="BX1809" s="54"/>
      <c r="BY1809" s="54"/>
      <c r="BZ1809" s="54"/>
      <c r="CA1809" s="54"/>
      <c r="CB1809" s="54"/>
      <c r="CC1809" s="54"/>
      <c r="CD1809" s="54"/>
      <c r="CE1809" s="54"/>
      <c r="CF1809" s="54"/>
      <c r="CG1809" s="54"/>
      <c r="CH1809" s="54"/>
      <c r="CI1809" s="54"/>
      <c r="CJ1809" s="54"/>
      <c r="CK1809" s="54"/>
      <c r="CL1809" s="54"/>
      <c r="CM1809" s="54"/>
      <c r="CN1809" s="54"/>
      <c r="CO1809" s="54"/>
      <c r="CP1809" s="54"/>
      <c r="CQ1809" s="54"/>
      <c r="CR1809" s="54"/>
      <c r="CS1809" s="54"/>
      <c r="CT1809" s="54"/>
      <c r="CU1809" s="54"/>
      <c r="CV1809" s="54"/>
      <c r="CW1809" s="54"/>
      <c r="CX1809" s="54"/>
      <c r="CY1809" s="54"/>
      <c r="CZ1809" s="54"/>
      <c r="DA1809" s="54"/>
      <c r="DB1809" s="54"/>
      <c r="DC1809" s="54"/>
      <c r="DD1809" s="54"/>
      <c r="DE1809" s="54"/>
      <c r="DF1809" s="54"/>
      <c r="DG1809" s="54"/>
      <c r="DH1809" s="54"/>
      <c r="DI1809" s="54"/>
      <c r="DJ1809" s="54"/>
      <c r="DK1809" s="54"/>
      <c r="DL1809" s="54"/>
      <c r="DM1809" s="54"/>
      <c r="DN1809" s="54"/>
      <c r="DO1809" s="54"/>
      <c r="DP1809" s="54"/>
      <c r="DQ1809" s="54"/>
      <c r="DR1809" s="54"/>
      <c r="DS1809" s="54"/>
      <c r="DT1809" s="54"/>
      <c r="DU1809" s="54"/>
      <c r="DV1809" s="54"/>
      <c r="DW1809" s="54"/>
      <c r="DX1809" s="54"/>
      <c r="DY1809" s="54"/>
      <c r="DZ1809" s="54"/>
      <c r="EA1809" s="54"/>
      <c r="EB1809" s="54"/>
      <c r="EC1809" s="54"/>
      <c r="ED1809" s="54"/>
      <c r="EE1809" s="54"/>
      <c r="EF1809" s="54"/>
      <c r="EG1809" s="54"/>
      <c r="EH1809" s="54"/>
      <c r="EI1809" s="54"/>
      <c r="EJ1809" s="54"/>
      <c r="EK1809" s="54"/>
      <c r="EL1809" s="54"/>
      <c r="EM1809" s="54"/>
      <c r="EN1809" s="54"/>
      <c r="EO1809" s="54"/>
      <c r="EP1809" s="54"/>
      <c r="EQ1809" s="54"/>
      <c r="ER1809" s="54"/>
      <c r="ES1809" s="54"/>
      <c r="ET1809" s="54"/>
      <c r="EU1809" s="54"/>
      <c r="EV1809" s="54"/>
      <c r="EW1809" s="54"/>
      <c r="EX1809" s="54"/>
      <c r="EY1809" s="54"/>
      <c r="EZ1809" s="54"/>
      <c r="FA1809" s="54"/>
      <c r="FB1809" s="54"/>
      <c r="FC1809" s="54"/>
      <c r="FD1809" s="54"/>
      <c r="FE1809" s="54"/>
      <c r="FF1809" s="54"/>
      <c r="FG1809" s="54"/>
      <c r="FH1809" s="54"/>
      <c r="FI1809" s="54"/>
      <c r="FJ1809" s="54"/>
      <c r="FK1809" s="54"/>
      <c r="FL1809" s="54"/>
      <c r="FM1809" s="54"/>
      <c r="FN1809" s="54"/>
      <c r="FO1809" s="54"/>
      <c r="FP1809" s="54"/>
      <c r="FQ1809" s="54"/>
      <c r="FR1809" s="54"/>
      <c r="FS1809" s="54"/>
      <c r="FT1809" s="54"/>
      <c r="FU1809" s="54"/>
      <c r="FV1809" s="54"/>
      <c r="FW1809" s="54"/>
      <c r="FX1809" s="54"/>
      <c r="FY1809" s="54"/>
      <c r="FZ1809" s="54"/>
      <c r="GA1809" s="54"/>
      <c r="GB1809" s="54"/>
      <c r="GC1809" s="54"/>
      <c r="GD1809" s="54"/>
      <c r="GE1809" s="54"/>
      <c r="GF1809" s="54"/>
      <c r="GG1809" s="54"/>
      <c r="GH1809" s="54"/>
      <c r="GI1809" s="54"/>
      <c r="GJ1809" s="54"/>
      <c r="GK1809" s="54"/>
      <c r="GL1809" s="54"/>
      <c r="GM1809" s="54"/>
      <c r="GN1809" s="54"/>
      <c r="GO1809" s="54"/>
      <c r="GP1809" s="54"/>
      <c r="GQ1809" s="54"/>
      <c r="GR1809" s="54"/>
      <c r="GS1809" s="54"/>
      <c r="GT1809" s="54"/>
      <c r="GU1809" s="54"/>
      <c r="GV1809" s="54"/>
      <c r="GW1809" s="54"/>
      <c r="GX1809" s="54"/>
      <c r="GY1809" s="54"/>
      <c r="GZ1809" s="54"/>
      <c r="HA1809" s="54"/>
      <c r="HB1809" s="54"/>
      <c r="HC1809" s="54"/>
      <c r="HD1809" s="54"/>
      <c r="HE1809" s="54"/>
      <c r="HF1809" s="54"/>
      <c r="HG1809" s="54"/>
      <c r="HH1809" s="54"/>
      <c r="HI1809" s="54"/>
      <c r="HJ1809" s="54"/>
      <c r="HK1809" s="54"/>
      <c r="HL1809" s="54"/>
      <c r="HM1809" s="54"/>
      <c r="HN1809" s="54"/>
      <c r="HO1809" s="54"/>
      <c r="HP1809" s="54"/>
      <c r="HQ1809" s="54"/>
      <c r="HR1809" s="54"/>
      <c r="HS1809" s="54"/>
      <c r="HT1809" s="54"/>
      <c r="HU1809" s="54"/>
      <c r="HV1809" s="54"/>
      <c r="HW1809" s="54"/>
      <c r="HX1809" s="54"/>
      <c r="HY1809" s="54"/>
      <c r="HZ1809" s="54"/>
      <c r="IA1809" s="54"/>
      <c r="IB1809" s="54"/>
      <c r="IC1809" s="54"/>
      <c r="ID1809" s="54"/>
      <c r="IE1809" s="54"/>
      <c r="IF1809" s="54"/>
      <c r="IG1809" s="54"/>
      <c r="IH1809" s="54"/>
      <c r="II1809" s="54"/>
      <c r="IJ1809" s="54"/>
      <c r="IK1809" s="54"/>
      <c r="IL1809" s="54"/>
      <c r="IM1809" s="54"/>
      <c r="IN1809" s="54"/>
      <c r="IO1809" s="54"/>
      <c r="IP1809" s="54"/>
      <c r="IQ1809" s="54"/>
      <c r="IR1809" s="54"/>
      <c r="IS1809" s="54"/>
      <c r="IT1809" s="54"/>
      <c r="IU1809" s="54"/>
      <c r="IV1809" s="54"/>
      <c r="IW1809" s="54"/>
      <c r="IX1809" s="54"/>
      <c r="IY1809" s="54"/>
      <c r="IZ1809" s="54"/>
      <c r="JA1809" s="16"/>
      <c r="JB1809" s="16"/>
      <c r="JC1809" s="16"/>
      <c r="JD1809" s="16"/>
    </row>
    <row r="1810" spans="1:264" s="6" customFormat="1" x14ac:dyDescent="0.25">
      <c r="A1810" s="55">
        <v>1806</v>
      </c>
      <c r="B1810" s="56">
        <f>ESTUDIANTES!B1810</f>
        <v>0</v>
      </c>
      <c r="C1810" s="56">
        <f>ESTUDIANTES!C1810</f>
        <v>0</v>
      </c>
      <c r="D1810" s="97">
        <f>ESTUDIANTES!D1810</f>
        <v>0</v>
      </c>
      <c r="E1810" s="97"/>
      <c r="F1810" s="97"/>
      <c r="G1810" s="97"/>
      <c r="H1810" s="57">
        <f>ESTUDIANTES!H1810</f>
        <v>0</v>
      </c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  <c r="T1810" s="54"/>
      <c r="U1810" s="54"/>
      <c r="V1810" s="54"/>
      <c r="W1810" s="54"/>
      <c r="X1810" s="54"/>
      <c r="Y1810" s="54"/>
      <c r="Z1810" s="54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  <c r="AL1810" s="54"/>
      <c r="AM1810" s="54"/>
      <c r="AN1810" s="54"/>
      <c r="AO1810" s="54"/>
      <c r="AP1810" s="54"/>
      <c r="AQ1810" s="54"/>
      <c r="AR1810" s="54"/>
      <c r="AS1810" s="54"/>
      <c r="AT1810" s="54"/>
      <c r="AU1810" s="54"/>
      <c r="AV1810" s="54"/>
      <c r="AW1810" s="54"/>
      <c r="AX1810" s="54"/>
      <c r="AY1810" s="54"/>
      <c r="AZ1810" s="54"/>
      <c r="BA1810" s="54"/>
      <c r="BB1810" s="54"/>
      <c r="BC1810" s="54"/>
      <c r="BD1810" s="54"/>
      <c r="BE1810" s="54"/>
      <c r="BF1810" s="54"/>
      <c r="BG1810" s="54"/>
      <c r="BH1810" s="54"/>
      <c r="BI1810" s="54"/>
      <c r="BJ1810" s="54"/>
      <c r="BK1810" s="54"/>
      <c r="BL1810" s="54"/>
      <c r="BM1810" s="54"/>
      <c r="BN1810" s="54"/>
      <c r="BO1810" s="54"/>
      <c r="BP1810" s="54"/>
      <c r="BQ1810" s="54"/>
      <c r="BR1810" s="54"/>
      <c r="BS1810" s="54"/>
      <c r="BT1810" s="54"/>
      <c r="BU1810" s="54"/>
      <c r="BV1810" s="54"/>
      <c r="BW1810" s="54"/>
      <c r="BX1810" s="54"/>
      <c r="BY1810" s="54"/>
      <c r="BZ1810" s="54"/>
      <c r="CA1810" s="54"/>
      <c r="CB1810" s="54"/>
      <c r="CC1810" s="54"/>
      <c r="CD1810" s="54"/>
      <c r="CE1810" s="54"/>
      <c r="CF1810" s="54"/>
      <c r="CG1810" s="54"/>
      <c r="CH1810" s="54"/>
      <c r="CI1810" s="54"/>
      <c r="CJ1810" s="54"/>
      <c r="CK1810" s="54"/>
      <c r="CL1810" s="54"/>
      <c r="CM1810" s="54"/>
      <c r="CN1810" s="54"/>
      <c r="CO1810" s="54"/>
      <c r="CP1810" s="54"/>
      <c r="CQ1810" s="54"/>
      <c r="CR1810" s="54"/>
      <c r="CS1810" s="54"/>
      <c r="CT1810" s="54"/>
      <c r="CU1810" s="54"/>
      <c r="CV1810" s="54"/>
      <c r="CW1810" s="54"/>
      <c r="CX1810" s="54"/>
      <c r="CY1810" s="54"/>
      <c r="CZ1810" s="54"/>
      <c r="DA1810" s="54"/>
      <c r="DB1810" s="54"/>
      <c r="DC1810" s="54"/>
      <c r="DD1810" s="54"/>
      <c r="DE1810" s="54"/>
      <c r="DF1810" s="54"/>
      <c r="DG1810" s="54"/>
      <c r="DH1810" s="54"/>
      <c r="DI1810" s="54"/>
      <c r="DJ1810" s="54"/>
      <c r="DK1810" s="54"/>
      <c r="DL1810" s="54"/>
      <c r="DM1810" s="54"/>
      <c r="DN1810" s="54"/>
      <c r="DO1810" s="54"/>
      <c r="DP1810" s="54"/>
      <c r="DQ1810" s="54"/>
      <c r="DR1810" s="54"/>
      <c r="DS1810" s="54"/>
      <c r="DT1810" s="54"/>
      <c r="DU1810" s="54"/>
      <c r="DV1810" s="54"/>
      <c r="DW1810" s="54"/>
      <c r="DX1810" s="54"/>
      <c r="DY1810" s="54"/>
      <c r="DZ1810" s="54"/>
      <c r="EA1810" s="54"/>
      <c r="EB1810" s="54"/>
      <c r="EC1810" s="54"/>
      <c r="ED1810" s="54"/>
      <c r="EE1810" s="54"/>
      <c r="EF1810" s="54"/>
      <c r="EG1810" s="54"/>
      <c r="EH1810" s="54"/>
      <c r="EI1810" s="54"/>
      <c r="EJ1810" s="54"/>
      <c r="EK1810" s="54"/>
      <c r="EL1810" s="54"/>
      <c r="EM1810" s="54"/>
      <c r="EN1810" s="54"/>
      <c r="EO1810" s="54"/>
      <c r="EP1810" s="54"/>
      <c r="EQ1810" s="54"/>
      <c r="ER1810" s="54"/>
      <c r="ES1810" s="54"/>
      <c r="ET1810" s="54"/>
      <c r="EU1810" s="54"/>
      <c r="EV1810" s="54"/>
      <c r="EW1810" s="54"/>
      <c r="EX1810" s="54"/>
      <c r="EY1810" s="54"/>
      <c r="EZ1810" s="54"/>
      <c r="FA1810" s="54"/>
      <c r="FB1810" s="54"/>
      <c r="FC1810" s="54"/>
      <c r="FD1810" s="54"/>
      <c r="FE1810" s="54"/>
      <c r="FF1810" s="54"/>
      <c r="FG1810" s="54"/>
      <c r="FH1810" s="54"/>
      <c r="FI1810" s="54"/>
      <c r="FJ1810" s="54"/>
      <c r="FK1810" s="54"/>
      <c r="FL1810" s="54"/>
      <c r="FM1810" s="54"/>
      <c r="FN1810" s="54"/>
      <c r="FO1810" s="54"/>
      <c r="FP1810" s="54"/>
      <c r="FQ1810" s="54"/>
      <c r="FR1810" s="54"/>
      <c r="FS1810" s="54"/>
      <c r="FT1810" s="54"/>
      <c r="FU1810" s="54"/>
      <c r="FV1810" s="54"/>
      <c r="FW1810" s="54"/>
      <c r="FX1810" s="54"/>
      <c r="FY1810" s="54"/>
      <c r="FZ1810" s="54"/>
      <c r="GA1810" s="54"/>
      <c r="GB1810" s="54"/>
      <c r="GC1810" s="54"/>
      <c r="GD1810" s="54"/>
      <c r="GE1810" s="54"/>
      <c r="GF1810" s="54"/>
      <c r="GG1810" s="54"/>
      <c r="GH1810" s="54"/>
      <c r="GI1810" s="54"/>
      <c r="GJ1810" s="54"/>
      <c r="GK1810" s="54"/>
      <c r="GL1810" s="54"/>
      <c r="GM1810" s="54"/>
      <c r="GN1810" s="54"/>
      <c r="GO1810" s="54"/>
      <c r="GP1810" s="54"/>
      <c r="GQ1810" s="54"/>
      <c r="GR1810" s="54"/>
      <c r="GS1810" s="54"/>
      <c r="GT1810" s="54"/>
      <c r="GU1810" s="54"/>
      <c r="GV1810" s="54"/>
      <c r="GW1810" s="54"/>
      <c r="GX1810" s="54"/>
      <c r="GY1810" s="54"/>
      <c r="GZ1810" s="54"/>
      <c r="HA1810" s="54"/>
      <c r="HB1810" s="54"/>
      <c r="HC1810" s="54"/>
      <c r="HD1810" s="54"/>
      <c r="HE1810" s="54"/>
      <c r="HF1810" s="54"/>
      <c r="HG1810" s="54"/>
      <c r="HH1810" s="54"/>
      <c r="HI1810" s="54"/>
      <c r="HJ1810" s="54"/>
      <c r="HK1810" s="54"/>
      <c r="HL1810" s="54"/>
      <c r="HM1810" s="54"/>
      <c r="HN1810" s="54"/>
      <c r="HO1810" s="54"/>
      <c r="HP1810" s="54"/>
      <c r="HQ1810" s="54"/>
      <c r="HR1810" s="54"/>
      <c r="HS1810" s="54"/>
      <c r="HT1810" s="54"/>
      <c r="HU1810" s="54"/>
      <c r="HV1810" s="54"/>
      <c r="HW1810" s="54"/>
      <c r="HX1810" s="54"/>
      <c r="HY1810" s="54"/>
      <c r="HZ1810" s="54"/>
      <c r="IA1810" s="54"/>
      <c r="IB1810" s="54"/>
      <c r="IC1810" s="54"/>
      <c r="ID1810" s="54"/>
      <c r="IE1810" s="54"/>
      <c r="IF1810" s="54"/>
      <c r="IG1810" s="54"/>
      <c r="IH1810" s="54"/>
      <c r="II1810" s="54"/>
      <c r="IJ1810" s="54"/>
      <c r="IK1810" s="54"/>
      <c r="IL1810" s="54"/>
      <c r="IM1810" s="54"/>
      <c r="IN1810" s="54"/>
      <c r="IO1810" s="54"/>
      <c r="IP1810" s="54"/>
      <c r="IQ1810" s="54"/>
      <c r="IR1810" s="54"/>
      <c r="IS1810" s="54"/>
      <c r="IT1810" s="54"/>
      <c r="IU1810" s="54"/>
      <c r="IV1810" s="54"/>
      <c r="IW1810" s="54"/>
      <c r="IX1810" s="54"/>
      <c r="IY1810" s="54"/>
      <c r="IZ1810" s="54"/>
      <c r="JA1810" s="16"/>
      <c r="JB1810" s="16"/>
      <c r="JC1810" s="16"/>
      <c r="JD1810" s="16"/>
    </row>
    <row r="1811" spans="1:264" s="6" customFormat="1" x14ac:dyDescent="0.25">
      <c r="A1811" s="55">
        <v>1807</v>
      </c>
      <c r="B1811" s="56">
        <f>ESTUDIANTES!B1811</f>
        <v>0</v>
      </c>
      <c r="C1811" s="56">
        <f>ESTUDIANTES!C1811</f>
        <v>0</v>
      </c>
      <c r="D1811" s="97">
        <f>ESTUDIANTES!D1811</f>
        <v>0</v>
      </c>
      <c r="E1811" s="97"/>
      <c r="F1811" s="97"/>
      <c r="G1811" s="97"/>
      <c r="H1811" s="57">
        <f>ESTUDIANTES!H1811</f>
        <v>0</v>
      </c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  <c r="T1811" s="54"/>
      <c r="U1811" s="54"/>
      <c r="V1811" s="54"/>
      <c r="W1811" s="54"/>
      <c r="X1811" s="54"/>
      <c r="Y1811" s="54"/>
      <c r="Z1811" s="54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  <c r="AL1811" s="54"/>
      <c r="AM1811" s="54"/>
      <c r="AN1811" s="54"/>
      <c r="AO1811" s="54"/>
      <c r="AP1811" s="54"/>
      <c r="AQ1811" s="54"/>
      <c r="AR1811" s="54"/>
      <c r="AS1811" s="54"/>
      <c r="AT1811" s="54"/>
      <c r="AU1811" s="54"/>
      <c r="AV1811" s="54"/>
      <c r="AW1811" s="54"/>
      <c r="AX1811" s="54"/>
      <c r="AY1811" s="54"/>
      <c r="AZ1811" s="54"/>
      <c r="BA1811" s="54"/>
      <c r="BB1811" s="54"/>
      <c r="BC1811" s="54"/>
      <c r="BD1811" s="54"/>
      <c r="BE1811" s="54"/>
      <c r="BF1811" s="54"/>
      <c r="BG1811" s="54"/>
      <c r="BH1811" s="54"/>
      <c r="BI1811" s="54"/>
      <c r="BJ1811" s="54"/>
      <c r="BK1811" s="54"/>
      <c r="BL1811" s="54"/>
      <c r="BM1811" s="54"/>
      <c r="BN1811" s="54"/>
      <c r="BO1811" s="54"/>
      <c r="BP1811" s="54"/>
      <c r="BQ1811" s="54"/>
      <c r="BR1811" s="54"/>
      <c r="BS1811" s="54"/>
      <c r="BT1811" s="54"/>
      <c r="BU1811" s="54"/>
      <c r="BV1811" s="54"/>
      <c r="BW1811" s="54"/>
      <c r="BX1811" s="54"/>
      <c r="BY1811" s="54"/>
      <c r="BZ1811" s="54"/>
      <c r="CA1811" s="54"/>
      <c r="CB1811" s="54"/>
      <c r="CC1811" s="54"/>
      <c r="CD1811" s="54"/>
      <c r="CE1811" s="54"/>
      <c r="CF1811" s="54"/>
      <c r="CG1811" s="54"/>
      <c r="CH1811" s="54"/>
      <c r="CI1811" s="54"/>
      <c r="CJ1811" s="54"/>
      <c r="CK1811" s="54"/>
      <c r="CL1811" s="54"/>
      <c r="CM1811" s="54"/>
      <c r="CN1811" s="54"/>
      <c r="CO1811" s="54"/>
      <c r="CP1811" s="54"/>
      <c r="CQ1811" s="54"/>
      <c r="CR1811" s="54"/>
      <c r="CS1811" s="54"/>
      <c r="CT1811" s="54"/>
      <c r="CU1811" s="54"/>
      <c r="CV1811" s="54"/>
      <c r="CW1811" s="54"/>
      <c r="CX1811" s="54"/>
      <c r="CY1811" s="54"/>
      <c r="CZ1811" s="54"/>
      <c r="DA1811" s="54"/>
      <c r="DB1811" s="54"/>
      <c r="DC1811" s="54"/>
      <c r="DD1811" s="54"/>
      <c r="DE1811" s="54"/>
      <c r="DF1811" s="54"/>
      <c r="DG1811" s="54"/>
      <c r="DH1811" s="54"/>
      <c r="DI1811" s="54"/>
      <c r="DJ1811" s="54"/>
      <c r="DK1811" s="54"/>
      <c r="DL1811" s="54"/>
      <c r="DM1811" s="54"/>
      <c r="DN1811" s="54"/>
      <c r="DO1811" s="54"/>
      <c r="DP1811" s="54"/>
      <c r="DQ1811" s="54"/>
      <c r="DR1811" s="54"/>
      <c r="DS1811" s="54"/>
      <c r="DT1811" s="54"/>
      <c r="DU1811" s="54"/>
      <c r="DV1811" s="54"/>
      <c r="DW1811" s="54"/>
      <c r="DX1811" s="54"/>
      <c r="DY1811" s="54"/>
      <c r="DZ1811" s="54"/>
      <c r="EA1811" s="54"/>
      <c r="EB1811" s="54"/>
      <c r="EC1811" s="54"/>
      <c r="ED1811" s="54"/>
      <c r="EE1811" s="54"/>
      <c r="EF1811" s="54"/>
      <c r="EG1811" s="54"/>
      <c r="EH1811" s="54"/>
      <c r="EI1811" s="54"/>
      <c r="EJ1811" s="54"/>
      <c r="EK1811" s="54"/>
      <c r="EL1811" s="54"/>
      <c r="EM1811" s="54"/>
      <c r="EN1811" s="54"/>
      <c r="EO1811" s="54"/>
      <c r="EP1811" s="54"/>
      <c r="EQ1811" s="54"/>
      <c r="ER1811" s="54"/>
      <c r="ES1811" s="54"/>
      <c r="ET1811" s="54"/>
      <c r="EU1811" s="54"/>
      <c r="EV1811" s="54"/>
      <c r="EW1811" s="54"/>
      <c r="EX1811" s="54"/>
      <c r="EY1811" s="54"/>
      <c r="EZ1811" s="54"/>
      <c r="FA1811" s="54"/>
      <c r="FB1811" s="54"/>
      <c r="FC1811" s="54"/>
      <c r="FD1811" s="54"/>
      <c r="FE1811" s="54"/>
      <c r="FF1811" s="54"/>
      <c r="FG1811" s="54"/>
      <c r="FH1811" s="54"/>
      <c r="FI1811" s="54"/>
      <c r="FJ1811" s="54"/>
      <c r="FK1811" s="54"/>
      <c r="FL1811" s="54"/>
      <c r="FM1811" s="54"/>
      <c r="FN1811" s="54"/>
      <c r="FO1811" s="54"/>
      <c r="FP1811" s="54"/>
      <c r="FQ1811" s="54"/>
      <c r="FR1811" s="54"/>
      <c r="FS1811" s="54"/>
      <c r="FT1811" s="54"/>
      <c r="FU1811" s="54"/>
      <c r="FV1811" s="54"/>
      <c r="FW1811" s="54"/>
      <c r="FX1811" s="54"/>
      <c r="FY1811" s="54"/>
      <c r="FZ1811" s="54"/>
      <c r="GA1811" s="54"/>
      <c r="GB1811" s="54"/>
      <c r="GC1811" s="54"/>
      <c r="GD1811" s="54"/>
      <c r="GE1811" s="54"/>
      <c r="GF1811" s="54"/>
      <c r="GG1811" s="54"/>
      <c r="GH1811" s="54"/>
      <c r="GI1811" s="54"/>
      <c r="GJ1811" s="54"/>
      <c r="GK1811" s="54"/>
      <c r="GL1811" s="54"/>
      <c r="GM1811" s="54"/>
      <c r="GN1811" s="54"/>
      <c r="GO1811" s="54"/>
      <c r="GP1811" s="54"/>
      <c r="GQ1811" s="54"/>
      <c r="GR1811" s="54"/>
      <c r="GS1811" s="54"/>
      <c r="GT1811" s="54"/>
      <c r="GU1811" s="54"/>
      <c r="GV1811" s="54"/>
      <c r="GW1811" s="54"/>
      <c r="GX1811" s="54"/>
      <c r="GY1811" s="54"/>
      <c r="GZ1811" s="54"/>
      <c r="HA1811" s="54"/>
      <c r="HB1811" s="54"/>
      <c r="HC1811" s="54"/>
      <c r="HD1811" s="54"/>
      <c r="HE1811" s="54"/>
      <c r="HF1811" s="54"/>
      <c r="HG1811" s="54"/>
      <c r="HH1811" s="54"/>
      <c r="HI1811" s="54"/>
      <c r="HJ1811" s="54"/>
      <c r="HK1811" s="54"/>
      <c r="HL1811" s="54"/>
      <c r="HM1811" s="54"/>
      <c r="HN1811" s="54"/>
      <c r="HO1811" s="54"/>
      <c r="HP1811" s="54"/>
      <c r="HQ1811" s="54"/>
      <c r="HR1811" s="54"/>
      <c r="HS1811" s="54"/>
      <c r="HT1811" s="54"/>
      <c r="HU1811" s="54"/>
      <c r="HV1811" s="54"/>
      <c r="HW1811" s="54"/>
      <c r="HX1811" s="54"/>
      <c r="HY1811" s="54"/>
      <c r="HZ1811" s="54"/>
      <c r="IA1811" s="54"/>
      <c r="IB1811" s="54"/>
      <c r="IC1811" s="54"/>
      <c r="ID1811" s="54"/>
      <c r="IE1811" s="54"/>
      <c r="IF1811" s="54"/>
      <c r="IG1811" s="54"/>
      <c r="IH1811" s="54"/>
      <c r="II1811" s="54"/>
      <c r="IJ1811" s="54"/>
      <c r="IK1811" s="54"/>
      <c r="IL1811" s="54"/>
      <c r="IM1811" s="54"/>
      <c r="IN1811" s="54"/>
      <c r="IO1811" s="54"/>
      <c r="IP1811" s="54"/>
      <c r="IQ1811" s="54"/>
      <c r="IR1811" s="54"/>
      <c r="IS1811" s="54"/>
      <c r="IT1811" s="54"/>
      <c r="IU1811" s="54"/>
      <c r="IV1811" s="54"/>
      <c r="IW1811" s="54"/>
      <c r="IX1811" s="54"/>
      <c r="IY1811" s="54"/>
      <c r="IZ1811" s="54"/>
      <c r="JA1811" s="16"/>
      <c r="JB1811" s="16"/>
      <c r="JC1811" s="16"/>
      <c r="JD1811" s="16"/>
    </row>
    <row r="1812" spans="1:264" s="6" customFormat="1" x14ac:dyDescent="0.25">
      <c r="A1812" s="55">
        <v>1808</v>
      </c>
      <c r="B1812" s="56">
        <f>ESTUDIANTES!B1812</f>
        <v>0</v>
      </c>
      <c r="C1812" s="56">
        <f>ESTUDIANTES!C1812</f>
        <v>0</v>
      </c>
      <c r="D1812" s="97">
        <f>ESTUDIANTES!D1812</f>
        <v>0</v>
      </c>
      <c r="E1812" s="97"/>
      <c r="F1812" s="97"/>
      <c r="G1812" s="97"/>
      <c r="H1812" s="57">
        <f>ESTUDIANTES!H1812</f>
        <v>0</v>
      </c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4"/>
      <c r="T1812" s="54"/>
      <c r="U1812" s="54"/>
      <c r="V1812" s="54"/>
      <c r="W1812" s="54"/>
      <c r="X1812" s="54"/>
      <c r="Y1812" s="54"/>
      <c r="Z1812" s="54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  <c r="AL1812" s="54"/>
      <c r="AM1812" s="54"/>
      <c r="AN1812" s="54"/>
      <c r="AO1812" s="54"/>
      <c r="AP1812" s="54"/>
      <c r="AQ1812" s="54"/>
      <c r="AR1812" s="54"/>
      <c r="AS1812" s="54"/>
      <c r="AT1812" s="54"/>
      <c r="AU1812" s="54"/>
      <c r="AV1812" s="54"/>
      <c r="AW1812" s="54"/>
      <c r="AX1812" s="54"/>
      <c r="AY1812" s="54"/>
      <c r="AZ1812" s="54"/>
      <c r="BA1812" s="54"/>
      <c r="BB1812" s="54"/>
      <c r="BC1812" s="54"/>
      <c r="BD1812" s="54"/>
      <c r="BE1812" s="54"/>
      <c r="BF1812" s="54"/>
      <c r="BG1812" s="54"/>
      <c r="BH1812" s="54"/>
      <c r="BI1812" s="54"/>
      <c r="BJ1812" s="54"/>
      <c r="BK1812" s="54"/>
      <c r="BL1812" s="54"/>
      <c r="BM1812" s="54"/>
      <c r="BN1812" s="54"/>
      <c r="BO1812" s="54"/>
      <c r="BP1812" s="54"/>
      <c r="BQ1812" s="54"/>
      <c r="BR1812" s="54"/>
      <c r="BS1812" s="54"/>
      <c r="BT1812" s="54"/>
      <c r="BU1812" s="54"/>
      <c r="BV1812" s="54"/>
      <c r="BW1812" s="54"/>
      <c r="BX1812" s="54"/>
      <c r="BY1812" s="54"/>
      <c r="BZ1812" s="54"/>
      <c r="CA1812" s="54"/>
      <c r="CB1812" s="54"/>
      <c r="CC1812" s="54"/>
      <c r="CD1812" s="54"/>
      <c r="CE1812" s="54"/>
      <c r="CF1812" s="54"/>
      <c r="CG1812" s="54"/>
      <c r="CH1812" s="54"/>
      <c r="CI1812" s="54"/>
      <c r="CJ1812" s="54"/>
      <c r="CK1812" s="54"/>
      <c r="CL1812" s="54"/>
      <c r="CM1812" s="54"/>
      <c r="CN1812" s="54"/>
      <c r="CO1812" s="54"/>
      <c r="CP1812" s="54"/>
      <c r="CQ1812" s="54"/>
      <c r="CR1812" s="54"/>
      <c r="CS1812" s="54"/>
      <c r="CT1812" s="54"/>
      <c r="CU1812" s="54"/>
      <c r="CV1812" s="54"/>
      <c r="CW1812" s="54"/>
      <c r="CX1812" s="54"/>
      <c r="CY1812" s="54"/>
      <c r="CZ1812" s="54"/>
      <c r="DA1812" s="54"/>
      <c r="DB1812" s="54"/>
      <c r="DC1812" s="54"/>
      <c r="DD1812" s="54"/>
      <c r="DE1812" s="54"/>
      <c r="DF1812" s="54"/>
      <c r="DG1812" s="54"/>
      <c r="DH1812" s="54"/>
      <c r="DI1812" s="54"/>
      <c r="DJ1812" s="54"/>
      <c r="DK1812" s="54"/>
      <c r="DL1812" s="54"/>
      <c r="DM1812" s="54"/>
      <c r="DN1812" s="54"/>
      <c r="DO1812" s="54"/>
      <c r="DP1812" s="54"/>
      <c r="DQ1812" s="54"/>
      <c r="DR1812" s="54"/>
      <c r="DS1812" s="54"/>
      <c r="DT1812" s="54"/>
      <c r="DU1812" s="54"/>
      <c r="DV1812" s="54"/>
      <c r="DW1812" s="54"/>
      <c r="DX1812" s="54"/>
      <c r="DY1812" s="54"/>
      <c r="DZ1812" s="54"/>
      <c r="EA1812" s="54"/>
      <c r="EB1812" s="54"/>
      <c r="EC1812" s="54"/>
      <c r="ED1812" s="54"/>
      <c r="EE1812" s="54"/>
      <c r="EF1812" s="54"/>
      <c r="EG1812" s="54"/>
      <c r="EH1812" s="54"/>
      <c r="EI1812" s="54"/>
      <c r="EJ1812" s="54"/>
      <c r="EK1812" s="54"/>
      <c r="EL1812" s="54"/>
      <c r="EM1812" s="54"/>
      <c r="EN1812" s="54"/>
      <c r="EO1812" s="54"/>
      <c r="EP1812" s="54"/>
      <c r="EQ1812" s="54"/>
      <c r="ER1812" s="54"/>
      <c r="ES1812" s="54"/>
      <c r="ET1812" s="54"/>
      <c r="EU1812" s="54"/>
      <c r="EV1812" s="54"/>
      <c r="EW1812" s="54"/>
      <c r="EX1812" s="54"/>
      <c r="EY1812" s="54"/>
      <c r="EZ1812" s="54"/>
      <c r="FA1812" s="54"/>
      <c r="FB1812" s="54"/>
      <c r="FC1812" s="54"/>
      <c r="FD1812" s="54"/>
      <c r="FE1812" s="54"/>
      <c r="FF1812" s="54"/>
      <c r="FG1812" s="54"/>
      <c r="FH1812" s="54"/>
      <c r="FI1812" s="54"/>
      <c r="FJ1812" s="54"/>
      <c r="FK1812" s="54"/>
      <c r="FL1812" s="54"/>
      <c r="FM1812" s="54"/>
      <c r="FN1812" s="54"/>
      <c r="FO1812" s="54"/>
      <c r="FP1812" s="54"/>
      <c r="FQ1812" s="54"/>
      <c r="FR1812" s="54"/>
      <c r="FS1812" s="54"/>
      <c r="FT1812" s="54"/>
      <c r="FU1812" s="54"/>
      <c r="FV1812" s="54"/>
      <c r="FW1812" s="54"/>
      <c r="FX1812" s="54"/>
      <c r="FY1812" s="54"/>
      <c r="FZ1812" s="54"/>
      <c r="GA1812" s="54"/>
      <c r="GB1812" s="54"/>
      <c r="GC1812" s="54"/>
      <c r="GD1812" s="54"/>
      <c r="GE1812" s="54"/>
      <c r="GF1812" s="54"/>
      <c r="GG1812" s="54"/>
      <c r="GH1812" s="54"/>
      <c r="GI1812" s="54"/>
      <c r="GJ1812" s="54"/>
      <c r="GK1812" s="54"/>
      <c r="GL1812" s="54"/>
      <c r="GM1812" s="54"/>
      <c r="GN1812" s="54"/>
      <c r="GO1812" s="54"/>
      <c r="GP1812" s="54"/>
      <c r="GQ1812" s="54"/>
      <c r="GR1812" s="54"/>
      <c r="GS1812" s="54"/>
      <c r="GT1812" s="54"/>
      <c r="GU1812" s="54"/>
      <c r="GV1812" s="54"/>
      <c r="GW1812" s="54"/>
      <c r="GX1812" s="54"/>
      <c r="GY1812" s="54"/>
      <c r="GZ1812" s="54"/>
      <c r="HA1812" s="54"/>
      <c r="HB1812" s="54"/>
      <c r="HC1812" s="54"/>
      <c r="HD1812" s="54"/>
      <c r="HE1812" s="54"/>
      <c r="HF1812" s="54"/>
      <c r="HG1812" s="54"/>
      <c r="HH1812" s="54"/>
      <c r="HI1812" s="54"/>
      <c r="HJ1812" s="54"/>
      <c r="HK1812" s="54"/>
      <c r="HL1812" s="54"/>
      <c r="HM1812" s="54"/>
      <c r="HN1812" s="54"/>
      <c r="HO1812" s="54"/>
      <c r="HP1812" s="54"/>
      <c r="HQ1812" s="54"/>
      <c r="HR1812" s="54"/>
      <c r="HS1812" s="54"/>
      <c r="HT1812" s="54"/>
      <c r="HU1812" s="54"/>
      <c r="HV1812" s="54"/>
      <c r="HW1812" s="54"/>
      <c r="HX1812" s="54"/>
      <c r="HY1812" s="54"/>
      <c r="HZ1812" s="54"/>
      <c r="IA1812" s="54"/>
      <c r="IB1812" s="54"/>
      <c r="IC1812" s="54"/>
      <c r="ID1812" s="54"/>
      <c r="IE1812" s="54"/>
      <c r="IF1812" s="54"/>
      <c r="IG1812" s="54"/>
      <c r="IH1812" s="54"/>
      <c r="II1812" s="54"/>
      <c r="IJ1812" s="54"/>
      <c r="IK1812" s="54"/>
      <c r="IL1812" s="54"/>
      <c r="IM1812" s="54"/>
      <c r="IN1812" s="54"/>
      <c r="IO1812" s="54"/>
      <c r="IP1812" s="54"/>
      <c r="IQ1812" s="54"/>
      <c r="IR1812" s="54"/>
      <c r="IS1812" s="54"/>
      <c r="IT1812" s="54"/>
      <c r="IU1812" s="54"/>
      <c r="IV1812" s="54"/>
      <c r="IW1812" s="54"/>
      <c r="IX1812" s="54"/>
      <c r="IY1812" s="54"/>
      <c r="IZ1812" s="54"/>
      <c r="JA1812" s="16"/>
      <c r="JB1812" s="16"/>
      <c r="JC1812" s="16"/>
      <c r="JD1812" s="16"/>
    </row>
    <row r="1813" spans="1:264" s="6" customFormat="1" x14ac:dyDescent="0.25">
      <c r="A1813" s="55">
        <v>1809</v>
      </c>
      <c r="B1813" s="56">
        <f>ESTUDIANTES!B1813</f>
        <v>0</v>
      </c>
      <c r="C1813" s="56">
        <f>ESTUDIANTES!C1813</f>
        <v>0</v>
      </c>
      <c r="D1813" s="97">
        <f>ESTUDIANTES!D1813</f>
        <v>0</v>
      </c>
      <c r="E1813" s="97"/>
      <c r="F1813" s="97"/>
      <c r="G1813" s="97"/>
      <c r="H1813" s="57">
        <f>ESTUDIANTES!H1813</f>
        <v>0</v>
      </c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4"/>
      <c r="T1813" s="54"/>
      <c r="U1813" s="54"/>
      <c r="V1813" s="54"/>
      <c r="W1813" s="54"/>
      <c r="X1813" s="54"/>
      <c r="Y1813" s="54"/>
      <c r="Z1813" s="54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  <c r="AL1813" s="54"/>
      <c r="AM1813" s="54"/>
      <c r="AN1813" s="54"/>
      <c r="AO1813" s="54"/>
      <c r="AP1813" s="54"/>
      <c r="AQ1813" s="54"/>
      <c r="AR1813" s="54"/>
      <c r="AS1813" s="54"/>
      <c r="AT1813" s="54"/>
      <c r="AU1813" s="54"/>
      <c r="AV1813" s="54"/>
      <c r="AW1813" s="54"/>
      <c r="AX1813" s="54"/>
      <c r="AY1813" s="54"/>
      <c r="AZ1813" s="54"/>
      <c r="BA1813" s="54"/>
      <c r="BB1813" s="54"/>
      <c r="BC1813" s="54"/>
      <c r="BD1813" s="54"/>
      <c r="BE1813" s="54"/>
      <c r="BF1813" s="54"/>
      <c r="BG1813" s="54"/>
      <c r="BH1813" s="54"/>
      <c r="BI1813" s="54"/>
      <c r="BJ1813" s="54"/>
      <c r="BK1813" s="54"/>
      <c r="BL1813" s="54"/>
      <c r="BM1813" s="54"/>
      <c r="BN1813" s="54"/>
      <c r="BO1813" s="54"/>
      <c r="BP1813" s="54"/>
      <c r="BQ1813" s="54"/>
      <c r="BR1813" s="54"/>
      <c r="BS1813" s="54"/>
      <c r="BT1813" s="54"/>
      <c r="BU1813" s="54"/>
      <c r="BV1813" s="54"/>
      <c r="BW1813" s="54"/>
      <c r="BX1813" s="54"/>
      <c r="BY1813" s="54"/>
      <c r="BZ1813" s="54"/>
      <c r="CA1813" s="54"/>
      <c r="CB1813" s="54"/>
      <c r="CC1813" s="54"/>
      <c r="CD1813" s="54"/>
      <c r="CE1813" s="54"/>
      <c r="CF1813" s="54"/>
      <c r="CG1813" s="54"/>
      <c r="CH1813" s="54"/>
      <c r="CI1813" s="54"/>
      <c r="CJ1813" s="54"/>
      <c r="CK1813" s="54"/>
      <c r="CL1813" s="54"/>
      <c r="CM1813" s="54"/>
      <c r="CN1813" s="54"/>
      <c r="CO1813" s="54"/>
      <c r="CP1813" s="54"/>
      <c r="CQ1813" s="54"/>
      <c r="CR1813" s="54"/>
      <c r="CS1813" s="54"/>
      <c r="CT1813" s="54"/>
      <c r="CU1813" s="54"/>
      <c r="CV1813" s="54"/>
      <c r="CW1813" s="54"/>
      <c r="CX1813" s="54"/>
      <c r="CY1813" s="54"/>
      <c r="CZ1813" s="54"/>
      <c r="DA1813" s="54"/>
      <c r="DB1813" s="54"/>
      <c r="DC1813" s="54"/>
      <c r="DD1813" s="54"/>
      <c r="DE1813" s="54"/>
      <c r="DF1813" s="54"/>
      <c r="DG1813" s="54"/>
      <c r="DH1813" s="54"/>
      <c r="DI1813" s="54"/>
      <c r="DJ1813" s="54"/>
      <c r="DK1813" s="54"/>
      <c r="DL1813" s="54"/>
      <c r="DM1813" s="54"/>
      <c r="DN1813" s="54"/>
      <c r="DO1813" s="54"/>
      <c r="DP1813" s="54"/>
      <c r="DQ1813" s="54"/>
      <c r="DR1813" s="54"/>
      <c r="DS1813" s="54"/>
      <c r="DT1813" s="54"/>
      <c r="DU1813" s="54"/>
      <c r="DV1813" s="54"/>
      <c r="DW1813" s="54"/>
      <c r="DX1813" s="54"/>
      <c r="DY1813" s="54"/>
      <c r="DZ1813" s="54"/>
      <c r="EA1813" s="54"/>
      <c r="EB1813" s="54"/>
      <c r="EC1813" s="54"/>
      <c r="ED1813" s="54"/>
      <c r="EE1813" s="54"/>
      <c r="EF1813" s="54"/>
      <c r="EG1813" s="54"/>
      <c r="EH1813" s="54"/>
      <c r="EI1813" s="54"/>
      <c r="EJ1813" s="54"/>
      <c r="EK1813" s="54"/>
      <c r="EL1813" s="54"/>
      <c r="EM1813" s="54"/>
      <c r="EN1813" s="54"/>
      <c r="EO1813" s="54"/>
      <c r="EP1813" s="54"/>
      <c r="EQ1813" s="54"/>
      <c r="ER1813" s="54"/>
      <c r="ES1813" s="54"/>
      <c r="ET1813" s="54"/>
      <c r="EU1813" s="54"/>
      <c r="EV1813" s="54"/>
      <c r="EW1813" s="54"/>
      <c r="EX1813" s="54"/>
      <c r="EY1813" s="54"/>
      <c r="EZ1813" s="54"/>
      <c r="FA1813" s="54"/>
      <c r="FB1813" s="54"/>
      <c r="FC1813" s="54"/>
      <c r="FD1813" s="54"/>
      <c r="FE1813" s="54"/>
      <c r="FF1813" s="54"/>
      <c r="FG1813" s="54"/>
      <c r="FH1813" s="54"/>
      <c r="FI1813" s="54"/>
      <c r="FJ1813" s="54"/>
      <c r="FK1813" s="54"/>
      <c r="FL1813" s="54"/>
      <c r="FM1813" s="54"/>
      <c r="FN1813" s="54"/>
      <c r="FO1813" s="54"/>
      <c r="FP1813" s="54"/>
      <c r="FQ1813" s="54"/>
      <c r="FR1813" s="54"/>
      <c r="FS1813" s="54"/>
      <c r="FT1813" s="54"/>
      <c r="FU1813" s="54"/>
      <c r="FV1813" s="54"/>
      <c r="FW1813" s="54"/>
      <c r="FX1813" s="54"/>
      <c r="FY1813" s="54"/>
      <c r="FZ1813" s="54"/>
      <c r="GA1813" s="54"/>
      <c r="GB1813" s="54"/>
      <c r="GC1813" s="54"/>
      <c r="GD1813" s="54"/>
      <c r="GE1813" s="54"/>
      <c r="GF1813" s="54"/>
      <c r="GG1813" s="54"/>
      <c r="GH1813" s="54"/>
      <c r="GI1813" s="54"/>
      <c r="GJ1813" s="54"/>
      <c r="GK1813" s="54"/>
      <c r="GL1813" s="54"/>
      <c r="GM1813" s="54"/>
      <c r="GN1813" s="54"/>
      <c r="GO1813" s="54"/>
      <c r="GP1813" s="54"/>
      <c r="GQ1813" s="54"/>
      <c r="GR1813" s="54"/>
      <c r="GS1813" s="54"/>
      <c r="GT1813" s="54"/>
      <c r="GU1813" s="54"/>
      <c r="GV1813" s="54"/>
      <c r="GW1813" s="54"/>
      <c r="GX1813" s="54"/>
      <c r="GY1813" s="54"/>
      <c r="GZ1813" s="54"/>
      <c r="HA1813" s="54"/>
      <c r="HB1813" s="54"/>
      <c r="HC1813" s="54"/>
      <c r="HD1813" s="54"/>
      <c r="HE1813" s="54"/>
      <c r="HF1813" s="54"/>
      <c r="HG1813" s="54"/>
      <c r="HH1813" s="54"/>
      <c r="HI1813" s="54"/>
      <c r="HJ1813" s="54"/>
      <c r="HK1813" s="54"/>
      <c r="HL1813" s="54"/>
      <c r="HM1813" s="54"/>
      <c r="HN1813" s="54"/>
      <c r="HO1813" s="54"/>
      <c r="HP1813" s="54"/>
      <c r="HQ1813" s="54"/>
      <c r="HR1813" s="54"/>
      <c r="HS1813" s="54"/>
      <c r="HT1813" s="54"/>
      <c r="HU1813" s="54"/>
      <c r="HV1813" s="54"/>
      <c r="HW1813" s="54"/>
      <c r="HX1813" s="54"/>
      <c r="HY1813" s="54"/>
      <c r="HZ1813" s="54"/>
      <c r="IA1813" s="54"/>
      <c r="IB1813" s="54"/>
      <c r="IC1813" s="54"/>
      <c r="ID1813" s="54"/>
      <c r="IE1813" s="54"/>
      <c r="IF1813" s="54"/>
      <c r="IG1813" s="54"/>
      <c r="IH1813" s="54"/>
      <c r="II1813" s="54"/>
      <c r="IJ1813" s="54"/>
      <c r="IK1813" s="54"/>
      <c r="IL1813" s="54"/>
      <c r="IM1813" s="54"/>
      <c r="IN1813" s="54"/>
      <c r="IO1813" s="54"/>
      <c r="IP1813" s="54"/>
      <c r="IQ1813" s="54"/>
      <c r="IR1813" s="54"/>
      <c r="IS1813" s="54"/>
      <c r="IT1813" s="54"/>
      <c r="IU1813" s="54"/>
      <c r="IV1813" s="54"/>
      <c r="IW1813" s="54"/>
      <c r="IX1813" s="54"/>
      <c r="IY1813" s="54"/>
      <c r="IZ1813" s="54"/>
      <c r="JA1813" s="16"/>
      <c r="JB1813" s="16"/>
      <c r="JC1813" s="16"/>
      <c r="JD1813" s="16"/>
    </row>
    <row r="1814" spans="1:264" s="6" customFormat="1" x14ac:dyDescent="0.25">
      <c r="A1814" s="55">
        <v>1810</v>
      </c>
      <c r="B1814" s="56">
        <f>ESTUDIANTES!B1814</f>
        <v>0</v>
      </c>
      <c r="C1814" s="56">
        <f>ESTUDIANTES!C1814</f>
        <v>0</v>
      </c>
      <c r="D1814" s="97">
        <f>ESTUDIANTES!D1814</f>
        <v>0</v>
      </c>
      <c r="E1814" s="97"/>
      <c r="F1814" s="97"/>
      <c r="G1814" s="97"/>
      <c r="H1814" s="57">
        <f>ESTUDIANTES!H1814</f>
        <v>0</v>
      </c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  <c r="AL1814" s="54"/>
      <c r="AM1814" s="54"/>
      <c r="AN1814" s="54"/>
      <c r="AO1814" s="54"/>
      <c r="AP1814" s="54"/>
      <c r="AQ1814" s="54"/>
      <c r="AR1814" s="54"/>
      <c r="AS1814" s="54"/>
      <c r="AT1814" s="54"/>
      <c r="AU1814" s="54"/>
      <c r="AV1814" s="54"/>
      <c r="AW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4"/>
      <c r="BI1814" s="54"/>
      <c r="BJ1814" s="54"/>
      <c r="BK1814" s="54"/>
      <c r="BL1814" s="54"/>
      <c r="BM1814" s="54"/>
      <c r="BN1814" s="54"/>
      <c r="BO1814" s="54"/>
      <c r="BP1814" s="54"/>
      <c r="BQ1814" s="54"/>
      <c r="BR1814" s="54"/>
      <c r="BS1814" s="54"/>
      <c r="BT1814" s="54"/>
      <c r="BU1814" s="54"/>
      <c r="BV1814" s="54"/>
      <c r="BW1814" s="54"/>
      <c r="BX1814" s="54"/>
      <c r="BY1814" s="54"/>
      <c r="BZ1814" s="54"/>
      <c r="CA1814" s="54"/>
      <c r="CB1814" s="54"/>
      <c r="CC1814" s="54"/>
      <c r="CD1814" s="54"/>
      <c r="CE1814" s="54"/>
      <c r="CF1814" s="54"/>
      <c r="CG1814" s="54"/>
      <c r="CH1814" s="54"/>
      <c r="CI1814" s="54"/>
      <c r="CJ1814" s="54"/>
      <c r="CK1814" s="54"/>
      <c r="CL1814" s="54"/>
      <c r="CM1814" s="54"/>
      <c r="CN1814" s="54"/>
      <c r="CO1814" s="54"/>
      <c r="CP1814" s="54"/>
      <c r="CQ1814" s="54"/>
      <c r="CR1814" s="54"/>
      <c r="CS1814" s="54"/>
      <c r="CT1814" s="54"/>
      <c r="CU1814" s="54"/>
      <c r="CV1814" s="54"/>
      <c r="CW1814" s="54"/>
      <c r="CX1814" s="54"/>
      <c r="CY1814" s="54"/>
      <c r="CZ1814" s="54"/>
      <c r="DA1814" s="54"/>
      <c r="DB1814" s="54"/>
      <c r="DC1814" s="54"/>
      <c r="DD1814" s="54"/>
      <c r="DE1814" s="54"/>
      <c r="DF1814" s="54"/>
      <c r="DG1814" s="54"/>
      <c r="DH1814" s="54"/>
      <c r="DI1814" s="54"/>
      <c r="DJ1814" s="54"/>
      <c r="DK1814" s="54"/>
      <c r="DL1814" s="54"/>
      <c r="DM1814" s="54"/>
      <c r="DN1814" s="54"/>
      <c r="DO1814" s="54"/>
      <c r="DP1814" s="54"/>
      <c r="DQ1814" s="54"/>
      <c r="DR1814" s="54"/>
      <c r="DS1814" s="54"/>
      <c r="DT1814" s="54"/>
      <c r="DU1814" s="54"/>
      <c r="DV1814" s="54"/>
      <c r="DW1814" s="54"/>
      <c r="DX1814" s="54"/>
      <c r="DY1814" s="54"/>
      <c r="DZ1814" s="54"/>
      <c r="EA1814" s="54"/>
      <c r="EB1814" s="54"/>
      <c r="EC1814" s="54"/>
      <c r="ED1814" s="54"/>
      <c r="EE1814" s="54"/>
      <c r="EF1814" s="54"/>
      <c r="EG1814" s="54"/>
      <c r="EH1814" s="54"/>
      <c r="EI1814" s="54"/>
      <c r="EJ1814" s="54"/>
      <c r="EK1814" s="54"/>
      <c r="EL1814" s="54"/>
      <c r="EM1814" s="54"/>
      <c r="EN1814" s="54"/>
      <c r="EO1814" s="54"/>
      <c r="EP1814" s="54"/>
      <c r="EQ1814" s="54"/>
      <c r="ER1814" s="54"/>
      <c r="ES1814" s="54"/>
      <c r="ET1814" s="54"/>
      <c r="EU1814" s="54"/>
      <c r="EV1814" s="54"/>
      <c r="EW1814" s="54"/>
      <c r="EX1814" s="54"/>
      <c r="EY1814" s="54"/>
      <c r="EZ1814" s="54"/>
      <c r="FA1814" s="54"/>
      <c r="FB1814" s="54"/>
      <c r="FC1814" s="54"/>
      <c r="FD1814" s="54"/>
      <c r="FE1814" s="54"/>
      <c r="FF1814" s="54"/>
      <c r="FG1814" s="54"/>
      <c r="FH1814" s="54"/>
      <c r="FI1814" s="54"/>
      <c r="FJ1814" s="54"/>
      <c r="FK1814" s="54"/>
      <c r="FL1814" s="54"/>
      <c r="FM1814" s="54"/>
      <c r="FN1814" s="54"/>
      <c r="FO1814" s="54"/>
      <c r="FP1814" s="54"/>
      <c r="FQ1814" s="54"/>
      <c r="FR1814" s="54"/>
      <c r="FS1814" s="54"/>
      <c r="FT1814" s="54"/>
      <c r="FU1814" s="54"/>
      <c r="FV1814" s="54"/>
      <c r="FW1814" s="54"/>
      <c r="FX1814" s="54"/>
      <c r="FY1814" s="54"/>
      <c r="FZ1814" s="54"/>
      <c r="GA1814" s="54"/>
      <c r="GB1814" s="54"/>
      <c r="GC1814" s="54"/>
      <c r="GD1814" s="54"/>
      <c r="GE1814" s="54"/>
      <c r="GF1814" s="54"/>
      <c r="GG1814" s="54"/>
      <c r="GH1814" s="54"/>
      <c r="GI1814" s="54"/>
      <c r="GJ1814" s="54"/>
      <c r="GK1814" s="54"/>
      <c r="GL1814" s="54"/>
      <c r="GM1814" s="54"/>
      <c r="GN1814" s="54"/>
      <c r="GO1814" s="54"/>
      <c r="GP1814" s="54"/>
      <c r="GQ1814" s="54"/>
      <c r="GR1814" s="54"/>
      <c r="GS1814" s="54"/>
      <c r="GT1814" s="54"/>
      <c r="GU1814" s="54"/>
      <c r="GV1814" s="54"/>
      <c r="GW1814" s="54"/>
      <c r="GX1814" s="54"/>
      <c r="GY1814" s="54"/>
      <c r="GZ1814" s="54"/>
      <c r="HA1814" s="54"/>
      <c r="HB1814" s="54"/>
      <c r="HC1814" s="54"/>
      <c r="HD1814" s="54"/>
      <c r="HE1814" s="54"/>
      <c r="HF1814" s="54"/>
      <c r="HG1814" s="54"/>
      <c r="HH1814" s="54"/>
      <c r="HI1814" s="54"/>
      <c r="HJ1814" s="54"/>
      <c r="HK1814" s="54"/>
      <c r="HL1814" s="54"/>
      <c r="HM1814" s="54"/>
      <c r="HN1814" s="54"/>
      <c r="HO1814" s="54"/>
      <c r="HP1814" s="54"/>
      <c r="HQ1814" s="54"/>
      <c r="HR1814" s="54"/>
      <c r="HS1814" s="54"/>
      <c r="HT1814" s="54"/>
      <c r="HU1814" s="54"/>
      <c r="HV1814" s="54"/>
      <c r="HW1814" s="54"/>
      <c r="HX1814" s="54"/>
      <c r="HY1814" s="54"/>
      <c r="HZ1814" s="54"/>
      <c r="IA1814" s="54"/>
      <c r="IB1814" s="54"/>
      <c r="IC1814" s="54"/>
      <c r="ID1814" s="54"/>
      <c r="IE1814" s="54"/>
      <c r="IF1814" s="54"/>
      <c r="IG1814" s="54"/>
      <c r="IH1814" s="54"/>
      <c r="II1814" s="54"/>
      <c r="IJ1814" s="54"/>
      <c r="IK1814" s="54"/>
      <c r="IL1814" s="54"/>
      <c r="IM1814" s="54"/>
      <c r="IN1814" s="54"/>
      <c r="IO1814" s="54"/>
      <c r="IP1814" s="54"/>
      <c r="IQ1814" s="54"/>
      <c r="IR1814" s="54"/>
      <c r="IS1814" s="54"/>
      <c r="IT1814" s="54"/>
      <c r="IU1814" s="54"/>
      <c r="IV1814" s="54"/>
      <c r="IW1814" s="54"/>
      <c r="IX1814" s="54"/>
      <c r="IY1814" s="54"/>
      <c r="IZ1814" s="54"/>
      <c r="JA1814" s="16"/>
      <c r="JB1814" s="16"/>
      <c r="JC1814" s="16"/>
      <c r="JD1814" s="16"/>
    </row>
    <row r="1815" spans="1:264" s="6" customFormat="1" x14ac:dyDescent="0.25">
      <c r="A1815" s="55">
        <v>1811</v>
      </c>
      <c r="B1815" s="56">
        <f>ESTUDIANTES!B1815</f>
        <v>0</v>
      </c>
      <c r="C1815" s="56">
        <f>ESTUDIANTES!C1815</f>
        <v>0</v>
      </c>
      <c r="D1815" s="97">
        <f>ESTUDIANTES!D1815</f>
        <v>0</v>
      </c>
      <c r="E1815" s="97"/>
      <c r="F1815" s="97"/>
      <c r="G1815" s="97"/>
      <c r="H1815" s="57">
        <f>ESTUDIANTES!H1815</f>
        <v>0</v>
      </c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  <c r="AL1815" s="54"/>
      <c r="AM1815" s="54"/>
      <c r="AN1815" s="54"/>
      <c r="AO1815" s="54"/>
      <c r="AP1815" s="54"/>
      <c r="AQ1815" s="54"/>
      <c r="AR1815" s="54"/>
      <c r="AS1815" s="54"/>
      <c r="AT1815" s="54"/>
      <c r="AU1815" s="54"/>
      <c r="AV1815" s="54"/>
      <c r="AW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4"/>
      <c r="BI1815" s="54"/>
      <c r="BJ1815" s="54"/>
      <c r="BK1815" s="54"/>
      <c r="BL1815" s="54"/>
      <c r="BM1815" s="54"/>
      <c r="BN1815" s="54"/>
      <c r="BO1815" s="54"/>
      <c r="BP1815" s="54"/>
      <c r="BQ1815" s="54"/>
      <c r="BR1815" s="54"/>
      <c r="BS1815" s="54"/>
      <c r="BT1815" s="54"/>
      <c r="BU1815" s="54"/>
      <c r="BV1815" s="54"/>
      <c r="BW1815" s="54"/>
      <c r="BX1815" s="54"/>
      <c r="BY1815" s="54"/>
      <c r="BZ1815" s="54"/>
      <c r="CA1815" s="54"/>
      <c r="CB1815" s="54"/>
      <c r="CC1815" s="54"/>
      <c r="CD1815" s="54"/>
      <c r="CE1815" s="54"/>
      <c r="CF1815" s="54"/>
      <c r="CG1815" s="54"/>
      <c r="CH1815" s="54"/>
      <c r="CI1815" s="54"/>
      <c r="CJ1815" s="54"/>
      <c r="CK1815" s="54"/>
      <c r="CL1815" s="54"/>
      <c r="CM1815" s="54"/>
      <c r="CN1815" s="54"/>
      <c r="CO1815" s="54"/>
      <c r="CP1815" s="54"/>
      <c r="CQ1815" s="54"/>
      <c r="CR1815" s="54"/>
      <c r="CS1815" s="54"/>
      <c r="CT1815" s="54"/>
      <c r="CU1815" s="54"/>
      <c r="CV1815" s="54"/>
      <c r="CW1815" s="54"/>
      <c r="CX1815" s="54"/>
      <c r="CY1815" s="54"/>
      <c r="CZ1815" s="54"/>
      <c r="DA1815" s="54"/>
      <c r="DB1815" s="54"/>
      <c r="DC1815" s="54"/>
      <c r="DD1815" s="54"/>
      <c r="DE1815" s="54"/>
      <c r="DF1815" s="54"/>
      <c r="DG1815" s="54"/>
      <c r="DH1815" s="54"/>
      <c r="DI1815" s="54"/>
      <c r="DJ1815" s="54"/>
      <c r="DK1815" s="54"/>
      <c r="DL1815" s="54"/>
      <c r="DM1815" s="54"/>
      <c r="DN1815" s="54"/>
      <c r="DO1815" s="54"/>
      <c r="DP1815" s="54"/>
      <c r="DQ1815" s="54"/>
      <c r="DR1815" s="54"/>
      <c r="DS1815" s="54"/>
      <c r="DT1815" s="54"/>
      <c r="DU1815" s="54"/>
      <c r="DV1815" s="54"/>
      <c r="DW1815" s="54"/>
      <c r="DX1815" s="54"/>
      <c r="DY1815" s="54"/>
      <c r="DZ1815" s="54"/>
      <c r="EA1815" s="54"/>
      <c r="EB1815" s="54"/>
      <c r="EC1815" s="54"/>
      <c r="ED1815" s="54"/>
      <c r="EE1815" s="54"/>
      <c r="EF1815" s="54"/>
      <c r="EG1815" s="54"/>
      <c r="EH1815" s="54"/>
      <c r="EI1815" s="54"/>
      <c r="EJ1815" s="54"/>
      <c r="EK1815" s="54"/>
      <c r="EL1815" s="54"/>
      <c r="EM1815" s="54"/>
      <c r="EN1815" s="54"/>
      <c r="EO1815" s="54"/>
      <c r="EP1815" s="54"/>
      <c r="EQ1815" s="54"/>
      <c r="ER1815" s="54"/>
      <c r="ES1815" s="54"/>
      <c r="ET1815" s="54"/>
      <c r="EU1815" s="54"/>
      <c r="EV1815" s="54"/>
      <c r="EW1815" s="54"/>
      <c r="EX1815" s="54"/>
      <c r="EY1815" s="54"/>
      <c r="EZ1815" s="54"/>
      <c r="FA1815" s="54"/>
      <c r="FB1815" s="54"/>
      <c r="FC1815" s="54"/>
      <c r="FD1815" s="54"/>
      <c r="FE1815" s="54"/>
      <c r="FF1815" s="54"/>
      <c r="FG1815" s="54"/>
      <c r="FH1815" s="54"/>
      <c r="FI1815" s="54"/>
      <c r="FJ1815" s="54"/>
      <c r="FK1815" s="54"/>
      <c r="FL1815" s="54"/>
      <c r="FM1815" s="54"/>
      <c r="FN1815" s="54"/>
      <c r="FO1815" s="54"/>
      <c r="FP1815" s="54"/>
      <c r="FQ1815" s="54"/>
      <c r="FR1815" s="54"/>
      <c r="FS1815" s="54"/>
      <c r="FT1815" s="54"/>
      <c r="FU1815" s="54"/>
      <c r="FV1815" s="54"/>
      <c r="FW1815" s="54"/>
      <c r="FX1815" s="54"/>
      <c r="FY1815" s="54"/>
      <c r="FZ1815" s="54"/>
      <c r="GA1815" s="54"/>
      <c r="GB1815" s="54"/>
      <c r="GC1815" s="54"/>
      <c r="GD1815" s="54"/>
      <c r="GE1815" s="54"/>
      <c r="GF1815" s="54"/>
      <c r="GG1815" s="54"/>
      <c r="GH1815" s="54"/>
      <c r="GI1815" s="54"/>
      <c r="GJ1815" s="54"/>
      <c r="GK1815" s="54"/>
      <c r="GL1815" s="54"/>
      <c r="GM1815" s="54"/>
      <c r="GN1815" s="54"/>
      <c r="GO1815" s="54"/>
      <c r="GP1815" s="54"/>
      <c r="GQ1815" s="54"/>
      <c r="GR1815" s="54"/>
      <c r="GS1815" s="54"/>
      <c r="GT1815" s="54"/>
      <c r="GU1815" s="54"/>
      <c r="GV1815" s="54"/>
      <c r="GW1815" s="54"/>
      <c r="GX1815" s="54"/>
      <c r="GY1815" s="54"/>
      <c r="GZ1815" s="54"/>
      <c r="HA1815" s="54"/>
      <c r="HB1815" s="54"/>
      <c r="HC1815" s="54"/>
      <c r="HD1815" s="54"/>
      <c r="HE1815" s="54"/>
      <c r="HF1815" s="54"/>
      <c r="HG1815" s="54"/>
      <c r="HH1815" s="54"/>
      <c r="HI1815" s="54"/>
      <c r="HJ1815" s="54"/>
      <c r="HK1815" s="54"/>
      <c r="HL1815" s="54"/>
      <c r="HM1815" s="54"/>
      <c r="HN1815" s="54"/>
      <c r="HO1815" s="54"/>
      <c r="HP1815" s="54"/>
      <c r="HQ1815" s="54"/>
      <c r="HR1815" s="54"/>
      <c r="HS1815" s="54"/>
      <c r="HT1815" s="54"/>
      <c r="HU1815" s="54"/>
      <c r="HV1815" s="54"/>
      <c r="HW1815" s="54"/>
      <c r="HX1815" s="54"/>
      <c r="HY1815" s="54"/>
      <c r="HZ1815" s="54"/>
      <c r="IA1815" s="54"/>
      <c r="IB1815" s="54"/>
      <c r="IC1815" s="54"/>
      <c r="ID1815" s="54"/>
      <c r="IE1815" s="54"/>
      <c r="IF1815" s="54"/>
      <c r="IG1815" s="54"/>
      <c r="IH1815" s="54"/>
      <c r="II1815" s="54"/>
      <c r="IJ1815" s="54"/>
      <c r="IK1815" s="54"/>
      <c r="IL1815" s="54"/>
      <c r="IM1815" s="54"/>
      <c r="IN1815" s="54"/>
      <c r="IO1815" s="54"/>
      <c r="IP1815" s="54"/>
      <c r="IQ1815" s="54"/>
      <c r="IR1815" s="54"/>
      <c r="IS1815" s="54"/>
      <c r="IT1815" s="54"/>
      <c r="IU1815" s="54"/>
      <c r="IV1815" s="54"/>
      <c r="IW1815" s="54"/>
      <c r="IX1815" s="54"/>
      <c r="IY1815" s="54"/>
      <c r="IZ1815" s="54"/>
      <c r="JA1815" s="16"/>
      <c r="JB1815" s="16"/>
      <c r="JC1815" s="16"/>
      <c r="JD1815" s="16"/>
    </row>
    <row r="1816" spans="1:264" s="6" customFormat="1" x14ac:dyDescent="0.25">
      <c r="A1816" s="55">
        <v>1812</v>
      </c>
      <c r="B1816" s="56">
        <f>ESTUDIANTES!B1816</f>
        <v>0</v>
      </c>
      <c r="C1816" s="56">
        <f>ESTUDIANTES!C1816</f>
        <v>0</v>
      </c>
      <c r="D1816" s="97">
        <f>ESTUDIANTES!D1816</f>
        <v>0</v>
      </c>
      <c r="E1816" s="97"/>
      <c r="F1816" s="97"/>
      <c r="G1816" s="97"/>
      <c r="H1816" s="57">
        <f>ESTUDIANTES!H1816</f>
        <v>0</v>
      </c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  <c r="AL1816" s="54"/>
      <c r="AM1816" s="54"/>
      <c r="AN1816" s="54"/>
      <c r="AO1816" s="54"/>
      <c r="AP1816" s="54"/>
      <c r="AQ1816" s="54"/>
      <c r="AR1816" s="54"/>
      <c r="AS1816" s="54"/>
      <c r="AT1816" s="54"/>
      <c r="AU1816" s="54"/>
      <c r="AV1816" s="54"/>
      <c r="AW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4"/>
      <c r="BI1816" s="54"/>
      <c r="BJ1816" s="54"/>
      <c r="BK1816" s="54"/>
      <c r="BL1816" s="54"/>
      <c r="BM1816" s="54"/>
      <c r="BN1816" s="54"/>
      <c r="BO1816" s="54"/>
      <c r="BP1816" s="54"/>
      <c r="BQ1816" s="54"/>
      <c r="BR1816" s="54"/>
      <c r="BS1816" s="54"/>
      <c r="BT1816" s="54"/>
      <c r="BU1816" s="54"/>
      <c r="BV1816" s="54"/>
      <c r="BW1816" s="54"/>
      <c r="BX1816" s="54"/>
      <c r="BY1816" s="54"/>
      <c r="BZ1816" s="54"/>
      <c r="CA1816" s="54"/>
      <c r="CB1816" s="54"/>
      <c r="CC1816" s="54"/>
      <c r="CD1816" s="54"/>
      <c r="CE1816" s="54"/>
      <c r="CF1816" s="54"/>
      <c r="CG1816" s="54"/>
      <c r="CH1816" s="54"/>
      <c r="CI1816" s="54"/>
      <c r="CJ1816" s="54"/>
      <c r="CK1816" s="54"/>
      <c r="CL1816" s="54"/>
      <c r="CM1816" s="54"/>
      <c r="CN1816" s="54"/>
      <c r="CO1816" s="54"/>
      <c r="CP1816" s="54"/>
      <c r="CQ1816" s="54"/>
      <c r="CR1816" s="54"/>
      <c r="CS1816" s="54"/>
      <c r="CT1816" s="54"/>
      <c r="CU1816" s="54"/>
      <c r="CV1816" s="54"/>
      <c r="CW1816" s="54"/>
      <c r="CX1816" s="54"/>
      <c r="CY1816" s="54"/>
      <c r="CZ1816" s="54"/>
      <c r="DA1816" s="54"/>
      <c r="DB1816" s="54"/>
      <c r="DC1816" s="54"/>
      <c r="DD1816" s="54"/>
      <c r="DE1816" s="54"/>
      <c r="DF1816" s="54"/>
      <c r="DG1816" s="54"/>
      <c r="DH1816" s="54"/>
      <c r="DI1816" s="54"/>
      <c r="DJ1816" s="54"/>
      <c r="DK1816" s="54"/>
      <c r="DL1816" s="54"/>
      <c r="DM1816" s="54"/>
      <c r="DN1816" s="54"/>
      <c r="DO1816" s="54"/>
      <c r="DP1816" s="54"/>
      <c r="DQ1816" s="54"/>
      <c r="DR1816" s="54"/>
      <c r="DS1816" s="54"/>
      <c r="DT1816" s="54"/>
      <c r="DU1816" s="54"/>
      <c r="DV1816" s="54"/>
      <c r="DW1816" s="54"/>
      <c r="DX1816" s="54"/>
      <c r="DY1816" s="54"/>
      <c r="DZ1816" s="54"/>
      <c r="EA1816" s="54"/>
      <c r="EB1816" s="54"/>
      <c r="EC1816" s="54"/>
      <c r="ED1816" s="54"/>
      <c r="EE1816" s="54"/>
      <c r="EF1816" s="54"/>
      <c r="EG1816" s="54"/>
      <c r="EH1816" s="54"/>
      <c r="EI1816" s="54"/>
      <c r="EJ1816" s="54"/>
      <c r="EK1816" s="54"/>
      <c r="EL1816" s="54"/>
      <c r="EM1816" s="54"/>
      <c r="EN1816" s="54"/>
      <c r="EO1816" s="54"/>
      <c r="EP1816" s="54"/>
      <c r="EQ1816" s="54"/>
      <c r="ER1816" s="54"/>
      <c r="ES1816" s="54"/>
      <c r="ET1816" s="54"/>
      <c r="EU1816" s="54"/>
      <c r="EV1816" s="54"/>
      <c r="EW1816" s="54"/>
      <c r="EX1816" s="54"/>
      <c r="EY1816" s="54"/>
      <c r="EZ1816" s="54"/>
      <c r="FA1816" s="54"/>
      <c r="FB1816" s="54"/>
      <c r="FC1816" s="54"/>
      <c r="FD1816" s="54"/>
      <c r="FE1816" s="54"/>
      <c r="FF1816" s="54"/>
      <c r="FG1816" s="54"/>
      <c r="FH1816" s="54"/>
      <c r="FI1816" s="54"/>
      <c r="FJ1816" s="54"/>
      <c r="FK1816" s="54"/>
      <c r="FL1816" s="54"/>
      <c r="FM1816" s="54"/>
      <c r="FN1816" s="54"/>
      <c r="FO1816" s="54"/>
      <c r="FP1816" s="54"/>
      <c r="FQ1816" s="54"/>
      <c r="FR1816" s="54"/>
      <c r="FS1816" s="54"/>
      <c r="FT1816" s="54"/>
      <c r="FU1816" s="54"/>
      <c r="FV1816" s="54"/>
      <c r="FW1816" s="54"/>
      <c r="FX1816" s="54"/>
      <c r="FY1816" s="54"/>
      <c r="FZ1816" s="54"/>
      <c r="GA1816" s="54"/>
      <c r="GB1816" s="54"/>
      <c r="GC1816" s="54"/>
      <c r="GD1816" s="54"/>
      <c r="GE1816" s="54"/>
      <c r="GF1816" s="54"/>
      <c r="GG1816" s="54"/>
      <c r="GH1816" s="54"/>
      <c r="GI1816" s="54"/>
      <c r="GJ1816" s="54"/>
      <c r="GK1816" s="54"/>
      <c r="GL1816" s="54"/>
      <c r="GM1816" s="54"/>
      <c r="GN1816" s="54"/>
      <c r="GO1816" s="54"/>
      <c r="GP1816" s="54"/>
      <c r="GQ1816" s="54"/>
      <c r="GR1816" s="54"/>
      <c r="GS1816" s="54"/>
      <c r="GT1816" s="54"/>
      <c r="GU1816" s="54"/>
      <c r="GV1816" s="54"/>
      <c r="GW1816" s="54"/>
      <c r="GX1816" s="54"/>
      <c r="GY1816" s="54"/>
      <c r="GZ1816" s="54"/>
      <c r="HA1816" s="54"/>
      <c r="HB1816" s="54"/>
      <c r="HC1816" s="54"/>
      <c r="HD1816" s="54"/>
      <c r="HE1816" s="54"/>
      <c r="HF1816" s="54"/>
      <c r="HG1816" s="54"/>
      <c r="HH1816" s="54"/>
      <c r="HI1816" s="54"/>
      <c r="HJ1816" s="54"/>
      <c r="HK1816" s="54"/>
      <c r="HL1816" s="54"/>
      <c r="HM1816" s="54"/>
      <c r="HN1816" s="54"/>
      <c r="HO1816" s="54"/>
      <c r="HP1816" s="54"/>
      <c r="HQ1816" s="54"/>
      <c r="HR1816" s="54"/>
      <c r="HS1816" s="54"/>
      <c r="HT1816" s="54"/>
      <c r="HU1816" s="54"/>
      <c r="HV1816" s="54"/>
      <c r="HW1816" s="54"/>
      <c r="HX1816" s="54"/>
      <c r="HY1816" s="54"/>
      <c r="HZ1816" s="54"/>
      <c r="IA1816" s="54"/>
      <c r="IB1816" s="54"/>
      <c r="IC1816" s="54"/>
      <c r="ID1816" s="54"/>
      <c r="IE1816" s="54"/>
      <c r="IF1816" s="54"/>
      <c r="IG1816" s="54"/>
      <c r="IH1816" s="54"/>
      <c r="II1816" s="54"/>
      <c r="IJ1816" s="54"/>
      <c r="IK1816" s="54"/>
      <c r="IL1816" s="54"/>
      <c r="IM1816" s="54"/>
      <c r="IN1816" s="54"/>
      <c r="IO1816" s="54"/>
      <c r="IP1816" s="54"/>
      <c r="IQ1816" s="54"/>
      <c r="IR1816" s="54"/>
      <c r="IS1816" s="54"/>
      <c r="IT1816" s="54"/>
      <c r="IU1816" s="54"/>
      <c r="IV1816" s="54"/>
      <c r="IW1816" s="54"/>
      <c r="IX1816" s="54"/>
      <c r="IY1816" s="54"/>
      <c r="IZ1816" s="54"/>
      <c r="JA1816" s="16"/>
      <c r="JB1816" s="16"/>
      <c r="JC1816" s="16"/>
      <c r="JD1816" s="16"/>
    </row>
    <row r="1817" spans="1:264" s="6" customFormat="1" x14ac:dyDescent="0.25">
      <c r="A1817" s="55">
        <v>1813</v>
      </c>
      <c r="B1817" s="56">
        <f>ESTUDIANTES!B1817</f>
        <v>0</v>
      </c>
      <c r="C1817" s="56">
        <f>ESTUDIANTES!C1817</f>
        <v>0</v>
      </c>
      <c r="D1817" s="97">
        <f>ESTUDIANTES!D1817</f>
        <v>0</v>
      </c>
      <c r="E1817" s="97"/>
      <c r="F1817" s="97"/>
      <c r="G1817" s="97"/>
      <c r="H1817" s="57">
        <f>ESTUDIANTES!H1817</f>
        <v>0</v>
      </c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  <c r="AL1817" s="54"/>
      <c r="AM1817" s="54"/>
      <c r="AN1817" s="54"/>
      <c r="AO1817" s="54"/>
      <c r="AP1817" s="54"/>
      <c r="AQ1817" s="54"/>
      <c r="AR1817" s="54"/>
      <c r="AS1817" s="54"/>
      <c r="AT1817" s="54"/>
      <c r="AU1817" s="54"/>
      <c r="AV1817" s="54"/>
      <c r="AW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4"/>
      <c r="BI1817" s="54"/>
      <c r="BJ1817" s="54"/>
      <c r="BK1817" s="54"/>
      <c r="BL1817" s="54"/>
      <c r="BM1817" s="54"/>
      <c r="BN1817" s="54"/>
      <c r="BO1817" s="54"/>
      <c r="BP1817" s="54"/>
      <c r="BQ1817" s="54"/>
      <c r="BR1817" s="54"/>
      <c r="BS1817" s="54"/>
      <c r="BT1817" s="54"/>
      <c r="BU1817" s="54"/>
      <c r="BV1817" s="54"/>
      <c r="BW1817" s="54"/>
      <c r="BX1817" s="54"/>
      <c r="BY1817" s="54"/>
      <c r="BZ1817" s="54"/>
      <c r="CA1817" s="54"/>
      <c r="CB1817" s="54"/>
      <c r="CC1817" s="54"/>
      <c r="CD1817" s="54"/>
      <c r="CE1817" s="54"/>
      <c r="CF1817" s="54"/>
      <c r="CG1817" s="54"/>
      <c r="CH1817" s="54"/>
      <c r="CI1817" s="54"/>
      <c r="CJ1817" s="54"/>
      <c r="CK1817" s="54"/>
      <c r="CL1817" s="54"/>
      <c r="CM1817" s="54"/>
      <c r="CN1817" s="54"/>
      <c r="CO1817" s="54"/>
      <c r="CP1817" s="54"/>
      <c r="CQ1817" s="54"/>
      <c r="CR1817" s="54"/>
      <c r="CS1817" s="54"/>
      <c r="CT1817" s="54"/>
      <c r="CU1817" s="54"/>
      <c r="CV1817" s="54"/>
      <c r="CW1817" s="54"/>
      <c r="CX1817" s="54"/>
      <c r="CY1817" s="54"/>
      <c r="CZ1817" s="54"/>
      <c r="DA1817" s="54"/>
      <c r="DB1817" s="54"/>
      <c r="DC1817" s="54"/>
      <c r="DD1817" s="54"/>
      <c r="DE1817" s="54"/>
      <c r="DF1817" s="54"/>
      <c r="DG1817" s="54"/>
      <c r="DH1817" s="54"/>
      <c r="DI1817" s="54"/>
      <c r="DJ1817" s="54"/>
      <c r="DK1817" s="54"/>
      <c r="DL1817" s="54"/>
      <c r="DM1817" s="54"/>
      <c r="DN1817" s="54"/>
      <c r="DO1817" s="54"/>
      <c r="DP1817" s="54"/>
      <c r="DQ1817" s="54"/>
      <c r="DR1817" s="54"/>
      <c r="DS1817" s="54"/>
      <c r="DT1817" s="54"/>
      <c r="DU1817" s="54"/>
      <c r="DV1817" s="54"/>
      <c r="DW1817" s="54"/>
      <c r="DX1817" s="54"/>
      <c r="DY1817" s="54"/>
      <c r="DZ1817" s="54"/>
      <c r="EA1817" s="54"/>
      <c r="EB1817" s="54"/>
      <c r="EC1817" s="54"/>
      <c r="ED1817" s="54"/>
      <c r="EE1817" s="54"/>
      <c r="EF1817" s="54"/>
      <c r="EG1817" s="54"/>
      <c r="EH1817" s="54"/>
      <c r="EI1817" s="54"/>
      <c r="EJ1817" s="54"/>
      <c r="EK1817" s="54"/>
      <c r="EL1817" s="54"/>
      <c r="EM1817" s="54"/>
      <c r="EN1817" s="54"/>
      <c r="EO1817" s="54"/>
      <c r="EP1817" s="54"/>
      <c r="EQ1817" s="54"/>
      <c r="ER1817" s="54"/>
      <c r="ES1817" s="54"/>
      <c r="ET1817" s="54"/>
      <c r="EU1817" s="54"/>
      <c r="EV1817" s="54"/>
      <c r="EW1817" s="54"/>
      <c r="EX1817" s="54"/>
      <c r="EY1817" s="54"/>
      <c r="EZ1817" s="54"/>
      <c r="FA1817" s="54"/>
      <c r="FB1817" s="54"/>
      <c r="FC1817" s="54"/>
      <c r="FD1817" s="54"/>
      <c r="FE1817" s="54"/>
      <c r="FF1817" s="54"/>
      <c r="FG1817" s="54"/>
      <c r="FH1817" s="54"/>
      <c r="FI1817" s="54"/>
      <c r="FJ1817" s="54"/>
      <c r="FK1817" s="54"/>
      <c r="FL1817" s="54"/>
      <c r="FM1817" s="54"/>
      <c r="FN1817" s="54"/>
      <c r="FO1817" s="54"/>
      <c r="FP1817" s="54"/>
      <c r="FQ1817" s="54"/>
      <c r="FR1817" s="54"/>
      <c r="FS1817" s="54"/>
      <c r="FT1817" s="54"/>
      <c r="FU1817" s="54"/>
      <c r="FV1817" s="54"/>
      <c r="FW1817" s="54"/>
      <c r="FX1817" s="54"/>
      <c r="FY1817" s="54"/>
      <c r="FZ1817" s="54"/>
      <c r="GA1817" s="54"/>
      <c r="GB1817" s="54"/>
      <c r="GC1817" s="54"/>
      <c r="GD1817" s="54"/>
      <c r="GE1817" s="54"/>
      <c r="GF1817" s="54"/>
      <c r="GG1817" s="54"/>
      <c r="GH1817" s="54"/>
      <c r="GI1817" s="54"/>
      <c r="GJ1817" s="54"/>
      <c r="GK1817" s="54"/>
      <c r="GL1817" s="54"/>
      <c r="GM1817" s="54"/>
      <c r="GN1817" s="54"/>
      <c r="GO1817" s="54"/>
      <c r="GP1817" s="54"/>
      <c r="GQ1817" s="54"/>
      <c r="GR1817" s="54"/>
      <c r="GS1817" s="54"/>
      <c r="GT1817" s="54"/>
      <c r="GU1817" s="54"/>
      <c r="GV1817" s="54"/>
      <c r="GW1817" s="54"/>
      <c r="GX1817" s="54"/>
      <c r="GY1817" s="54"/>
      <c r="GZ1817" s="54"/>
      <c r="HA1817" s="54"/>
      <c r="HB1817" s="54"/>
      <c r="HC1817" s="54"/>
      <c r="HD1817" s="54"/>
      <c r="HE1817" s="54"/>
      <c r="HF1817" s="54"/>
      <c r="HG1817" s="54"/>
      <c r="HH1817" s="54"/>
      <c r="HI1817" s="54"/>
      <c r="HJ1817" s="54"/>
      <c r="HK1817" s="54"/>
      <c r="HL1817" s="54"/>
      <c r="HM1817" s="54"/>
      <c r="HN1817" s="54"/>
      <c r="HO1817" s="54"/>
      <c r="HP1817" s="54"/>
      <c r="HQ1817" s="54"/>
      <c r="HR1817" s="54"/>
      <c r="HS1817" s="54"/>
      <c r="HT1817" s="54"/>
      <c r="HU1817" s="54"/>
      <c r="HV1817" s="54"/>
      <c r="HW1817" s="54"/>
      <c r="HX1817" s="54"/>
      <c r="HY1817" s="54"/>
      <c r="HZ1817" s="54"/>
      <c r="IA1817" s="54"/>
      <c r="IB1817" s="54"/>
      <c r="IC1817" s="54"/>
      <c r="ID1817" s="54"/>
      <c r="IE1817" s="54"/>
      <c r="IF1817" s="54"/>
      <c r="IG1817" s="54"/>
      <c r="IH1817" s="54"/>
      <c r="II1817" s="54"/>
      <c r="IJ1817" s="54"/>
      <c r="IK1817" s="54"/>
      <c r="IL1817" s="54"/>
      <c r="IM1817" s="54"/>
      <c r="IN1817" s="54"/>
      <c r="IO1817" s="54"/>
      <c r="IP1817" s="54"/>
      <c r="IQ1817" s="54"/>
      <c r="IR1817" s="54"/>
      <c r="IS1817" s="54"/>
      <c r="IT1817" s="54"/>
      <c r="IU1817" s="54"/>
      <c r="IV1817" s="54"/>
      <c r="IW1817" s="54"/>
      <c r="IX1817" s="54"/>
      <c r="IY1817" s="54"/>
      <c r="IZ1817" s="54"/>
      <c r="JA1817" s="16"/>
      <c r="JB1817" s="16"/>
      <c r="JC1817" s="16"/>
      <c r="JD1817" s="16"/>
    </row>
    <row r="1818" spans="1:264" s="6" customFormat="1" x14ac:dyDescent="0.25">
      <c r="A1818" s="55">
        <v>1814</v>
      </c>
      <c r="B1818" s="56">
        <f>ESTUDIANTES!B1818</f>
        <v>0</v>
      </c>
      <c r="C1818" s="56">
        <f>ESTUDIANTES!C1818</f>
        <v>0</v>
      </c>
      <c r="D1818" s="97">
        <f>ESTUDIANTES!D1818</f>
        <v>0</v>
      </c>
      <c r="E1818" s="97"/>
      <c r="F1818" s="97"/>
      <c r="G1818" s="97"/>
      <c r="H1818" s="57">
        <f>ESTUDIANTES!H1818</f>
        <v>0</v>
      </c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  <c r="AL1818" s="54"/>
      <c r="AM1818" s="54"/>
      <c r="AN1818" s="54"/>
      <c r="AO1818" s="54"/>
      <c r="AP1818" s="54"/>
      <c r="AQ1818" s="54"/>
      <c r="AR1818" s="54"/>
      <c r="AS1818" s="54"/>
      <c r="AT1818" s="54"/>
      <c r="AU1818" s="54"/>
      <c r="AV1818" s="54"/>
      <c r="AW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4"/>
      <c r="BI1818" s="54"/>
      <c r="BJ1818" s="54"/>
      <c r="BK1818" s="54"/>
      <c r="BL1818" s="54"/>
      <c r="BM1818" s="54"/>
      <c r="BN1818" s="54"/>
      <c r="BO1818" s="54"/>
      <c r="BP1818" s="54"/>
      <c r="BQ1818" s="54"/>
      <c r="BR1818" s="54"/>
      <c r="BS1818" s="54"/>
      <c r="BT1818" s="54"/>
      <c r="BU1818" s="54"/>
      <c r="BV1818" s="54"/>
      <c r="BW1818" s="54"/>
      <c r="BX1818" s="54"/>
      <c r="BY1818" s="54"/>
      <c r="BZ1818" s="54"/>
      <c r="CA1818" s="54"/>
      <c r="CB1818" s="54"/>
      <c r="CC1818" s="54"/>
      <c r="CD1818" s="54"/>
      <c r="CE1818" s="54"/>
      <c r="CF1818" s="54"/>
      <c r="CG1818" s="54"/>
      <c r="CH1818" s="54"/>
      <c r="CI1818" s="54"/>
      <c r="CJ1818" s="54"/>
      <c r="CK1818" s="54"/>
      <c r="CL1818" s="54"/>
      <c r="CM1818" s="54"/>
      <c r="CN1818" s="54"/>
      <c r="CO1818" s="54"/>
      <c r="CP1818" s="54"/>
      <c r="CQ1818" s="54"/>
      <c r="CR1818" s="54"/>
      <c r="CS1818" s="54"/>
      <c r="CT1818" s="54"/>
      <c r="CU1818" s="54"/>
      <c r="CV1818" s="54"/>
      <c r="CW1818" s="54"/>
      <c r="CX1818" s="54"/>
      <c r="CY1818" s="54"/>
      <c r="CZ1818" s="54"/>
      <c r="DA1818" s="54"/>
      <c r="DB1818" s="54"/>
      <c r="DC1818" s="54"/>
      <c r="DD1818" s="54"/>
      <c r="DE1818" s="54"/>
      <c r="DF1818" s="54"/>
      <c r="DG1818" s="54"/>
      <c r="DH1818" s="54"/>
      <c r="DI1818" s="54"/>
      <c r="DJ1818" s="54"/>
      <c r="DK1818" s="54"/>
      <c r="DL1818" s="54"/>
      <c r="DM1818" s="54"/>
      <c r="DN1818" s="54"/>
      <c r="DO1818" s="54"/>
      <c r="DP1818" s="54"/>
      <c r="DQ1818" s="54"/>
      <c r="DR1818" s="54"/>
      <c r="DS1818" s="54"/>
      <c r="DT1818" s="54"/>
      <c r="DU1818" s="54"/>
      <c r="DV1818" s="54"/>
      <c r="DW1818" s="54"/>
      <c r="DX1818" s="54"/>
      <c r="DY1818" s="54"/>
      <c r="DZ1818" s="54"/>
      <c r="EA1818" s="54"/>
      <c r="EB1818" s="54"/>
      <c r="EC1818" s="54"/>
      <c r="ED1818" s="54"/>
      <c r="EE1818" s="54"/>
      <c r="EF1818" s="54"/>
      <c r="EG1818" s="54"/>
      <c r="EH1818" s="54"/>
      <c r="EI1818" s="54"/>
      <c r="EJ1818" s="54"/>
      <c r="EK1818" s="54"/>
      <c r="EL1818" s="54"/>
      <c r="EM1818" s="54"/>
      <c r="EN1818" s="54"/>
      <c r="EO1818" s="54"/>
      <c r="EP1818" s="54"/>
      <c r="EQ1818" s="54"/>
      <c r="ER1818" s="54"/>
      <c r="ES1818" s="54"/>
      <c r="ET1818" s="54"/>
      <c r="EU1818" s="54"/>
      <c r="EV1818" s="54"/>
      <c r="EW1818" s="54"/>
      <c r="EX1818" s="54"/>
      <c r="EY1818" s="54"/>
      <c r="EZ1818" s="54"/>
      <c r="FA1818" s="54"/>
      <c r="FB1818" s="54"/>
      <c r="FC1818" s="54"/>
      <c r="FD1818" s="54"/>
      <c r="FE1818" s="54"/>
      <c r="FF1818" s="54"/>
      <c r="FG1818" s="54"/>
      <c r="FH1818" s="54"/>
      <c r="FI1818" s="54"/>
      <c r="FJ1818" s="54"/>
      <c r="FK1818" s="54"/>
      <c r="FL1818" s="54"/>
      <c r="FM1818" s="54"/>
      <c r="FN1818" s="54"/>
      <c r="FO1818" s="54"/>
      <c r="FP1818" s="54"/>
      <c r="FQ1818" s="54"/>
      <c r="FR1818" s="54"/>
      <c r="FS1818" s="54"/>
      <c r="FT1818" s="54"/>
      <c r="FU1818" s="54"/>
      <c r="FV1818" s="54"/>
      <c r="FW1818" s="54"/>
      <c r="FX1818" s="54"/>
      <c r="FY1818" s="54"/>
      <c r="FZ1818" s="54"/>
      <c r="GA1818" s="54"/>
      <c r="GB1818" s="54"/>
      <c r="GC1818" s="54"/>
      <c r="GD1818" s="54"/>
      <c r="GE1818" s="54"/>
      <c r="GF1818" s="54"/>
      <c r="GG1818" s="54"/>
      <c r="GH1818" s="54"/>
      <c r="GI1818" s="54"/>
      <c r="GJ1818" s="54"/>
      <c r="GK1818" s="54"/>
      <c r="GL1818" s="54"/>
      <c r="GM1818" s="54"/>
      <c r="GN1818" s="54"/>
      <c r="GO1818" s="54"/>
      <c r="GP1818" s="54"/>
      <c r="GQ1818" s="54"/>
      <c r="GR1818" s="54"/>
      <c r="GS1818" s="54"/>
      <c r="GT1818" s="54"/>
      <c r="GU1818" s="54"/>
      <c r="GV1818" s="54"/>
      <c r="GW1818" s="54"/>
      <c r="GX1818" s="54"/>
      <c r="GY1818" s="54"/>
      <c r="GZ1818" s="54"/>
      <c r="HA1818" s="54"/>
      <c r="HB1818" s="54"/>
      <c r="HC1818" s="54"/>
      <c r="HD1818" s="54"/>
      <c r="HE1818" s="54"/>
      <c r="HF1818" s="54"/>
      <c r="HG1818" s="54"/>
      <c r="HH1818" s="54"/>
      <c r="HI1818" s="54"/>
      <c r="HJ1818" s="54"/>
      <c r="HK1818" s="54"/>
      <c r="HL1818" s="54"/>
      <c r="HM1818" s="54"/>
      <c r="HN1818" s="54"/>
      <c r="HO1818" s="54"/>
      <c r="HP1818" s="54"/>
      <c r="HQ1818" s="54"/>
      <c r="HR1818" s="54"/>
      <c r="HS1818" s="54"/>
      <c r="HT1818" s="54"/>
      <c r="HU1818" s="54"/>
      <c r="HV1818" s="54"/>
      <c r="HW1818" s="54"/>
      <c r="HX1818" s="54"/>
      <c r="HY1818" s="54"/>
      <c r="HZ1818" s="54"/>
      <c r="IA1818" s="54"/>
      <c r="IB1818" s="54"/>
      <c r="IC1818" s="54"/>
      <c r="ID1818" s="54"/>
      <c r="IE1818" s="54"/>
      <c r="IF1818" s="54"/>
      <c r="IG1818" s="54"/>
      <c r="IH1818" s="54"/>
      <c r="II1818" s="54"/>
      <c r="IJ1818" s="54"/>
      <c r="IK1818" s="54"/>
      <c r="IL1818" s="54"/>
      <c r="IM1818" s="54"/>
      <c r="IN1818" s="54"/>
      <c r="IO1818" s="54"/>
      <c r="IP1818" s="54"/>
      <c r="IQ1818" s="54"/>
      <c r="IR1818" s="54"/>
      <c r="IS1818" s="54"/>
      <c r="IT1818" s="54"/>
      <c r="IU1818" s="54"/>
      <c r="IV1818" s="54"/>
      <c r="IW1818" s="54"/>
      <c r="IX1818" s="54"/>
      <c r="IY1818" s="54"/>
      <c r="IZ1818" s="54"/>
      <c r="JA1818" s="16"/>
      <c r="JB1818" s="16"/>
      <c r="JC1818" s="16"/>
      <c r="JD1818" s="16"/>
    </row>
    <row r="1819" spans="1:264" s="6" customFormat="1" x14ac:dyDescent="0.25">
      <c r="A1819" s="55">
        <v>1815</v>
      </c>
      <c r="B1819" s="56">
        <f>ESTUDIANTES!B1819</f>
        <v>0</v>
      </c>
      <c r="C1819" s="56">
        <f>ESTUDIANTES!C1819</f>
        <v>0</v>
      </c>
      <c r="D1819" s="97">
        <f>ESTUDIANTES!D1819</f>
        <v>0</v>
      </c>
      <c r="E1819" s="97"/>
      <c r="F1819" s="97"/>
      <c r="G1819" s="97"/>
      <c r="H1819" s="57">
        <f>ESTUDIANTES!H1819</f>
        <v>0</v>
      </c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  <c r="T1819" s="54"/>
      <c r="U1819" s="54"/>
      <c r="V1819" s="54"/>
      <c r="W1819" s="54"/>
      <c r="X1819" s="54"/>
      <c r="Y1819" s="54"/>
      <c r="Z1819" s="54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  <c r="AL1819" s="54"/>
      <c r="AM1819" s="54"/>
      <c r="AN1819" s="54"/>
      <c r="AO1819" s="54"/>
      <c r="AP1819" s="54"/>
      <c r="AQ1819" s="54"/>
      <c r="AR1819" s="54"/>
      <c r="AS1819" s="54"/>
      <c r="AT1819" s="54"/>
      <c r="AU1819" s="54"/>
      <c r="AV1819" s="54"/>
      <c r="AW1819" s="54"/>
      <c r="AX1819" s="54"/>
      <c r="AY1819" s="54"/>
      <c r="AZ1819" s="54"/>
      <c r="BA1819" s="54"/>
      <c r="BB1819" s="54"/>
      <c r="BC1819" s="54"/>
      <c r="BD1819" s="54"/>
      <c r="BE1819" s="54"/>
      <c r="BF1819" s="54"/>
      <c r="BG1819" s="54"/>
      <c r="BH1819" s="54"/>
      <c r="BI1819" s="54"/>
      <c r="BJ1819" s="54"/>
      <c r="BK1819" s="54"/>
      <c r="BL1819" s="54"/>
      <c r="BM1819" s="54"/>
      <c r="BN1819" s="54"/>
      <c r="BO1819" s="54"/>
      <c r="BP1819" s="54"/>
      <c r="BQ1819" s="54"/>
      <c r="BR1819" s="54"/>
      <c r="BS1819" s="54"/>
      <c r="BT1819" s="54"/>
      <c r="BU1819" s="54"/>
      <c r="BV1819" s="54"/>
      <c r="BW1819" s="54"/>
      <c r="BX1819" s="54"/>
      <c r="BY1819" s="54"/>
      <c r="BZ1819" s="54"/>
      <c r="CA1819" s="54"/>
      <c r="CB1819" s="54"/>
      <c r="CC1819" s="54"/>
      <c r="CD1819" s="54"/>
      <c r="CE1819" s="54"/>
      <c r="CF1819" s="54"/>
      <c r="CG1819" s="54"/>
      <c r="CH1819" s="54"/>
      <c r="CI1819" s="54"/>
      <c r="CJ1819" s="54"/>
      <c r="CK1819" s="54"/>
      <c r="CL1819" s="54"/>
      <c r="CM1819" s="54"/>
      <c r="CN1819" s="54"/>
      <c r="CO1819" s="54"/>
      <c r="CP1819" s="54"/>
      <c r="CQ1819" s="54"/>
      <c r="CR1819" s="54"/>
      <c r="CS1819" s="54"/>
      <c r="CT1819" s="54"/>
      <c r="CU1819" s="54"/>
      <c r="CV1819" s="54"/>
      <c r="CW1819" s="54"/>
      <c r="CX1819" s="54"/>
      <c r="CY1819" s="54"/>
      <c r="CZ1819" s="54"/>
      <c r="DA1819" s="54"/>
      <c r="DB1819" s="54"/>
      <c r="DC1819" s="54"/>
      <c r="DD1819" s="54"/>
      <c r="DE1819" s="54"/>
      <c r="DF1819" s="54"/>
      <c r="DG1819" s="54"/>
      <c r="DH1819" s="54"/>
      <c r="DI1819" s="54"/>
      <c r="DJ1819" s="54"/>
      <c r="DK1819" s="54"/>
      <c r="DL1819" s="54"/>
      <c r="DM1819" s="54"/>
      <c r="DN1819" s="54"/>
      <c r="DO1819" s="54"/>
      <c r="DP1819" s="54"/>
      <c r="DQ1819" s="54"/>
      <c r="DR1819" s="54"/>
      <c r="DS1819" s="54"/>
      <c r="DT1819" s="54"/>
      <c r="DU1819" s="54"/>
      <c r="DV1819" s="54"/>
      <c r="DW1819" s="54"/>
      <c r="DX1819" s="54"/>
      <c r="DY1819" s="54"/>
      <c r="DZ1819" s="54"/>
      <c r="EA1819" s="54"/>
      <c r="EB1819" s="54"/>
      <c r="EC1819" s="54"/>
      <c r="ED1819" s="54"/>
      <c r="EE1819" s="54"/>
      <c r="EF1819" s="54"/>
      <c r="EG1819" s="54"/>
      <c r="EH1819" s="54"/>
      <c r="EI1819" s="54"/>
      <c r="EJ1819" s="54"/>
      <c r="EK1819" s="54"/>
      <c r="EL1819" s="54"/>
      <c r="EM1819" s="54"/>
      <c r="EN1819" s="54"/>
      <c r="EO1819" s="54"/>
      <c r="EP1819" s="54"/>
      <c r="EQ1819" s="54"/>
      <c r="ER1819" s="54"/>
      <c r="ES1819" s="54"/>
      <c r="ET1819" s="54"/>
      <c r="EU1819" s="54"/>
      <c r="EV1819" s="54"/>
      <c r="EW1819" s="54"/>
      <c r="EX1819" s="54"/>
      <c r="EY1819" s="54"/>
      <c r="EZ1819" s="54"/>
      <c r="FA1819" s="54"/>
      <c r="FB1819" s="54"/>
      <c r="FC1819" s="54"/>
      <c r="FD1819" s="54"/>
      <c r="FE1819" s="54"/>
      <c r="FF1819" s="54"/>
      <c r="FG1819" s="54"/>
      <c r="FH1819" s="54"/>
      <c r="FI1819" s="54"/>
      <c r="FJ1819" s="54"/>
      <c r="FK1819" s="54"/>
      <c r="FL1819" s="54"/>
      <c r="FM1819" s="54"/>
      <c r="FN1819" s="54"/>
      <c r="FO1819" s="54"/>
      <c r="FP1819" s="54"/>
      <c r="FQ1819" s="54"/>
      <c r="FR1819" s="54"/>
      <c r="FS1819" s="54"/>
      <c r="FT1819" s="54"/>
      <c r="FU1819" s="54"/>
      <c r="FV1819" s="54"/>
      <c r="FW1819" s="54"/>
      <c r="FX1819" s="54"/>
      <c r="FY1819" s="54"/>
      <c r="FZ1819" s="54"/>
      <c r="GA1819" s="54"/>
      <c r="GB1819" s="54"/>
      <c r="GC1819" s="54"/>
      <c r="GD1819" s="54"/>
      <c r="GE1819" s="54"/>
      <c r="GF1819" s="54"/>
      <c r="GG1819" s="54"/>
      <c r="GH1819" s="54"/>
      <c r="GI1819" s="54"/>
      <c r="GJ1819" s="54"/>
      <c r="GK1819" s="54"/>
      <c r="GL1819" s="54"/>
      <c r="GM1819" s="54"/>
      <c r="GN1819" s="54"/>
      <c r="GO1819" s="54"/>
      <c r="GP1819" s="54"/>
      <c r="GQ1819" s="54"/>
      <c r="GR1819" s="54"/>
      <c r="GS1819" s="54"/>
      <c r="GT1819" s="54"/>
      <c r="GU1819" s="54"/>
      <c r="GV1819" s="54"/>
      <c r="GW1819" s="54"/>
      <c r="GX1819" s="54"/>
      <c r="GY1819" s="54"/>
      <c r="GZ1819" s="54"/>
      <c r="HA1819" s="54"/>
      <c r="HB1819" s="54"/>
      <c r="HC1819" s="54"/>
      <c r="HD1819" s="54"/>
      <c r="HE1819" s="54"/>
      <c r="HF1819" s="54"/>
      <c r="HG1819" s="54"/>
      <c r="HH1819" s="54"/>
      <c r="HI1819" s="54"/>
      <c r="HJ1819" s="54"/>
      <c r="HK1819" s="54"/>
      <c r="HL1819" s="54"/>
      <c r="HM1819" s="54"/>
      <c r="HN1819" s="54"/>
      <c r="HO1819" s="54"/>
      <c r="HP1819" s="54"/>
      <c r="HQ1819" s="54"/>
      <c r="HR1819" s="54"/>
      <c r="HS1819" s="54"/>
      <c r="HT1819" s="54"/>
      <c r="HU1819" s="54"/>
      <c r="HV1819" s="54"/>
      <c r="HW1819" s="54"/>
      <c r="HX1819" s="54"/>
      <c r="HY1819" s="54"/>
      <c r="HZ1819" s="54"/>
      <c r="IA1819" s="54"/>
      <c r="IB1819" s="54"/>
      <c r="IC1819" s="54"/>
      <c r="ID1819" s="54"/>
      <c r="IE1819" s="54"/>
      <c r="IF1819" s="54"/>
      <c r="IG1819" s="54"/>
      <c r="IH1819" s="54"/>
      <c r="II1819" s="54"/>
      <c r="IJ1819" s="54"/>
      <c r="IK1819" s="54"/>
      <c r="IL1819" s="54"/>
      <c r="IM1819" s="54"/>
      <c r="IN1819" s="54"/>
      <c r="IO1819" s="54"/>
      <c r="IP1819" s="54"/>
      <c r="IQ1819" s="54"/>
      <c r="IR1819" s="54"/>
      <c r="IS1819" s="54"/>
      <c r="IT1819" s="54"/>
      <c r="IU1819" s="54"/>
      <c r="IV1819" s="54"/>
      <c r="IW1819" s="54"/>
      <c r="IX1819" s="54"/>
      <c r="IY1819" s="54"/>
      <c r="IZ1819" s="54"/>
      <c r="JA1819" s="16"/>
      <c r="JB1819" s="16"/>
      <c r="JC1819" s="16"/>
      <c r="JD1819" s="16"/>
    </row>
    <row r="1820" spans="1:264" s="6" customFormat="1" x14ac:dyDescent="0.25">
      <c r="A1820" s="55">
        <v>1816</v>
      </c>
      <c r="B1820" s="56">
        <f>ESTUDIANTES!B1820</f>
        <v>0</v>
      </c>
      <c r="C1820" s="56">
        <f>ESTUDIANTES!C1820</f>
        <v>0</v>
      </c>
      <c r="D1820" s="97">
        <f>ESTUDIANTES!D1820</f>
        <v>0</v>
      </c>
      <c r="E1820" s="97"/>
      <c r="F1820" s="97"/>
      <c r="G1820" s="97"/>
      <c r="H1820" s="57">
        <f>ESTUDIANTES!H1820</f>
        <v>0</v>
      </c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  <c r="T1820" s="54"/>
      <c r="U1820" s="54"/>
      <c r="V1820" s="54"/>
      <c r="W1820" s="54"/>
      <c r="X1820" s="54"/>
      <c r="Y1820" s="54"/>
      <c r="Z1820" s="54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  <c r="AL1820" s="54"/>
      <c r="AM1820" s="54"/>
      <c r="AN1820" s="54"/>
      <c r="AO1820" s="54"/>
      <c r="AP1820" s="54"/>
      <c r="AQ1820" s="54"/>
      <c r="AR1820" s="54"/>
      <c r="AS1820" s="54"/>
      <c r="AT1820" s="54"/>
      <c r="AU1820" s="54"/>
      <c r="AV1820" s="54"/>
      <c r="AW1820" s="54"/>
      <c r="AX1820" s="54"/>
      <c r="AY1820" s="54"/>
      <c r="AZ1820" s="54"/>
      <c r="BA1820" s="54"/>
      <c r="BB1820" s="54"/>
      <c r="BC1820" s="54"/>
      <c r="BD1820" s="54"/>
      <c r="BE1820" s="54"/>
      <c r="BF1820" s="54"/>
      <c r="BG1820" s="54"/>
      <c r="BH1820" s="54"/>
      <c r="BI1820" s="54"/>
      <c r="BJ1820" s="54"/>
      <c r="BK1820" s="54"/>
      <c r="BL1820" s="54"/>
      <c r="BM1820" s="54"/>
      <c r="BN1820" s="54"/>
      <c r="BO1820" s="54"/>
      <c r="BP1820" s="54"/>
      <c r="BQ1820" s="54"/>
      <c r="BR1820" s="54"/>
      <c r="BS1820" s="54"/>
      <c r="BT1820" s="54"/>
      <c r="BU1820" s="54"/>
      <c r="BV1820" s="54"/>
      <c r="BW1820" s="54"/>
      <c r="BX1820" s="54"/>
      <c r="BY1820" s="54"/>
      <c r="BZ1820" s="54"/>
      <c r="CA1820" s="54"/>
      <c r="CB1820" s="54"/>
      <c r="CC1820" s="54"/>
      <c r="CD1820" s="54"/>
      <c r="CE1820" s="54"/>
      <c r="CF1820" s="54"/>
      <c r="CG1820" s="54"/>
      <c r="CH1820" s="54"/>
      <c r="CI1820" s="54"/>
      <c r="CJ1820" s="54"/>
      <c r="CK1820" s="54"/>
      <c r="CL1820" s="54"/>
      <c r="CM1820" s="54"/>
      <c r="CN1820" s="54"/>
      <c r="CO1820" s="54"/>
      <c r="CP1820" s="54"/>
      <c r="CQ1820" s="54"/>
      <c r="CR1820" s="54"/>
      <c r="CS1820" s="54"/>
      <c r="CT1820" s="54"/>
      <c r="CU1820" s="54"/>
      <c r="CV1820" s="54"/>
      <c r="CW1820" s="54"/>
      <c r="CX1820" s="54"/>
      <c r="CY1820" s="54"/>
      <c r="CZ1820" s="54"/>
      <c r="DA1820" s="54"/>
      <c r="DB1820" s="54"/>
      <c r="DC1820" s="54"/>
      <c r="DD1820" s="54"/>
      <c r="DE1820" s="54"/>
      <c r="DF1820" s="54"/>
      <c r="DG1820" s="54"/>
      <c r="DH1820" s="54"/>
      <c r="DI1820" s="54"/>
      <c r="DJ1820" s="54"/>
      <c r="DK1820" s="54"/>
      <c r="DL1820" s="54"/>
      <c r="DM1820" s="54"/>
      <c r="DN1820" s="54"/>
      <c r="DO1820" s="54"/>
      <c r="DP1820" s="54"/>
      <c r="DQ1820" s="54"/>
      <c r="DR1820" s="54"/>
      <c r="DS1820" s="54"/>
      <c r="DT1820" s="54"/>
      <c r="DU1820" s="54"/>
      <c r="DV1820" s="54"/>
      <c r="DW1820" s="54"/>
      <c r="DX1820" s="54"/>
      <c r="DY1820" s="54"/>
      <c r="DZ1820" s="54"/>
      <c r="EA1820" s="54"/>
      <c r="EB1820" s="54"/>
      <c r="EC1820" s="54"/>
      <c r="ED1820" s="54"/>
      <c r="EE1820" s="54"/>
      <c r="EF1820" s="54"/>
      <c r="EG1820" s="54"/>
      <c r="EH1820" s="54"/>
      <c r="EI1820" s="54"/>
      <c r="EJ1820" s="54"/>
      <c r="EK1820" s="54"/>
      <c r="EL1820" s="54"/>
      <c r="EM1820" s="54"/>
      <c r="EN1820" s="54"/>
      <c r="EO1820" s="54"/>
      <c r="EP1820" s="54"/>
      <c r="EQ1820" s="54"/>
      <c r="ER1820" s="54"/>
      <c r="ES1820" s="54"/>
      <c r="ET1820" s="54"/>
      <c r="EU1820" s="54"/>
      <c r="EV1820" s="54"/>
      <c r="EW1820" s="54"/>
      <c r="EX1820" s="54"/>
      <c r="EY1820" s="54"/>
      <c r="EZ1820" s="54"/>
      <c r="FA1820" s="54"/>
      <c r="FB1820" s="54"/>
      <c r="FC1820" s="54"/>
      <c r="FD1820" s="54"/>
      <c r="FE1820" s="54"/>
      <c r="FF1820" s="54"/>
      <c r="FG1820" s="54"/>
      <c r="FH1820" s="54"/>
      <c r="FI1820" s="54"/>
      <c r="FJ1820" s="54"/>
      <c r="FK1820" s="54"/>
      <c r="FL1820" s="54"/>
      <c r="FM1820" s="54"/>
      <c r="FN1820" s="54"/>
      <c r="FO1820" s="54"/>
      <c r="FP1820" s="54"/>
      <c r="FQ1820" s="54"/>
      <c r="FR1820" s="54"/>
      <c r="FS1820" s="54"/>
      <c r="FT1820" s="54"/>
      <c r="FU1820" s="54"/>
      <c r="FV1820" s="54"/>
      <c r="FW1820" s="54"/>
      <c r="FX1820" s="54"/>
      <c r="FY1820" s="54"/>
      <c r="FZ1820" s="54"/>
      <c r="GA1820" s="54"/>
      <c r="GB1820" s="54"/>
      <c r="GC1820" s="54"/>
      <c r="GD1820" s="54"/>
      <c r="GE1820" s="54"/>
      <c r="GF1820" s="54"/>
      <c r="GG1820" s="54"/>
      <c r="GH1820" s="54"/>
      <c r="GI1820" s="54"/>
      <c r="GJ1820" s="54"/>
      <c r="GK1820" s="54"/>
      <c r="GL1820" s="54"/>
      <c r="GM1820" s="54"/>
      <c r="GN1820" s="54"/>
      <c r="GO1820" s="54"/>
      <c r="GP1820" s="54"/>
      <c r="GQ1820" s="54"/>
      <c r="GR1820" s="54"/>
      <c r="GS1820" s="54"/>
      <c r="GT1820" s="54"/>
      <c r="GU1820" s="54"/>
      <c r="GV1820" s="54"/>
      <c r="GW1820" s="54"/>
      <c r="GX1820" s="54"/>
      <c r="GY1820" s="54"/>
      <c r="GZ1820" s="54"/>
      <c r="HA1820" s="54"/>
      <c r="HB1820" s="54"/>
      <c r="HC1820" s="54"/>
      <c r="HD1820" s="54"/>
      <c r="HE1820" s="54"/>
      <c r="HF1820" s="54"/>
      <c r="HG1820" s="54"/>
      <c r="HH1820" s="54"/>
      <c r="HI1820" s="54"/>
      <c r="HJ1820" s="54"/>
      <c r="HK1820" s="54"/>
      <c r="HL1820" s="54"/>
      <c r="HM1820" s="54"/>
      <c r="HN1820" s="54"/>
      <c r="HO1820" s="54"/>
      <c r="HP1820" s="54"/>
      <c r="HQ1820" s="54"/>
      <c r="HR1820" s="54"/>
      <c r="HS1820" s="54"/>
      <c r="HT1820" s="54"/>
      <c r="HU1820" s="54"/>
      <c r="HV1820" s="54"/>
      <c r="HW1820" s="54"/>
      <c r="HX1820" s="54"/>
      <c r="HY1820" s="54"/>
      <c r="HZ1820" s="54"/>
      <c r="IA1820" s="54"/>
      <c r="IB1820" s="54"/>
      <c r="IC1820" s="54"/>
      <c r="ID1820" s="54"/>
      <c r="IE1820" s="54"/>
      <c r="IF1820" s="54"/>
      <c r="IG1820" s="54"/>
      <c r="IH1820" s="54"/>
      <c r="II1820" s="54"/>
      <c r="IJ1820" s="54"/>
      <c r="IK1820" s="54"/>
      <c r="IL1820" s="54"/>
      <c r="IM1820" s="54"/>
      <c r="IN1820" s="54"/>
      <c r="IO1820" s="54"/>
      <c r="IP1820" s="54"/>
      <c r="IQ1820" s="54"/>
      <c r="IR1820" s="54"/>
      <c r="IS1820" s="54"/>
      <c r="IT1820" s="54"/>
      <c r="IU1820" s="54"/>
      <c r="IV1820" s="54"/>
      <c r="IW1820" s="54"/>
      <c r="IX1820" s="54"/>
      <c r="IY1820" s="54"/>
      <c r="IZ1820" s="54"/>
      <c r="JA1820" s="16"/>
      <c r="JB1820" s="16"/>
      <c r="JC1820" s="16"/>
      <c r="JD1820" s="16"/>
    </row>
    <row r="1821" spans="1:264" s="6" customFormat="1" x14ac:dyDescent="0.25">
      <c r="A1821" s="55">
        <v>1817</v>
      </c>
      <c r="B1821" s="56">
        <f>ESTUDIANTES!B1821</f>
        <v>0</v>
      </c>
      <c r="C1821" s="56">
        <f>ESTUDIANTES!C1821</f>
        <v>0</v>
      </c>
      <c r="D1821" s="97">
        <f>ESTUDIANTES!D1821</f>
        <v>0</v>
      </c>
      <c r="E1821" s="97"/>
      <c r="F1821" s="97"/>
      <c r="G1821" s="97"/>
      <c r="H1821" s="57">
        <f>ESTUDIANTES!H1821</f>
        <v>0</v>
      </c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  <c r="AL1821" s="54"/>
      <c r="AM1821" s="54"/>
      <c r="AN1821" s="54"/>
      <c r="AO1821" s="54"/>
      <c r="AP1821" s="54"/>
      <c r="AQ1821" s="54"/>
      <c r="AR1821" s="54"/>
      <c r="AS1821" s="54"/>
      <c r="AT1821" s="54"/>
      <c r="AU1821" s="54"/>
      <c r="AV1821" s="54"/>
      <c r="AW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4"/>
      <c r="BI1821" s="54"/>
      <c r="BJ1821" s="54"/>
      <c r="BK1821" s="54"/>
      <c r="BL1821" s="54"/>
      <c r="BM1821" s="54"/>
      <c r="BN1821" s="54"/>
      <c r="BO1821" s="54"/>
      <c r="BP1821" s="54"/>
      <c r="BQ1821" s="54"/>
      <c r="BR1821" s="54"/>
      <c r="BS1821" s="54"/>
      <c r="BT1821" s="54"/>
      <c r="BU1821" s="54"/>
      <c r="BV1821" s="54"/>
      <c r="BW1821" s="54"/>
      <c r="BX1821" s="54"/>
      <c r="BY1821" s="54"/>
      <c r="BZ1821" s="54"/>
      <c r="CA1821" s="54"/>
      <c r="CB1821" s="54"/>
      <c r="CC1821" s="54"/>
      <c r="CD1821" s="54"/>
      <c r="CE1821" s="54"/>
      <c r="CF1821" s="54"/>
      <c r="CG1821" s="54"/>
      <c r="CH1821" s="54"/>
      <c r="CI1821" s="54"/>
      <c r="CJ1821" s="54"/>
      <c r="CK1821" s="54"/>
      <c r="CL1821" s="54"/>
      <c r="CM1821" s="54"/>
      <c r="CN1821" s="54"/>
      <c r="CO1821" s="54"/>
      <c r="CP1821" s="54"/>
      <c r="CQ1821" s="54"/>
      <c r="CR1821" s="54"/>
      <c r="CS1821" s="54"/>
      <c r="CT1821" s="54"/>
      <c r="CU1821" s="54"/>
      <c r="CV1821" s="54"/>
      <c r="CW1821" s="54"/>
      <c r="CX1821" s="54"/>
      <c r="CY1821" s="54"/>
      <c r="CZ1821" s="54"/>
      <c r="DA1821" s="54"/>
      <c r="DB1821" s="54"/>
      <c r="DC1821" s="54"/>
      <c r="DD1821" s="54"/>
      <c r="DE1821" s="54"/>
      <c r="DF1821" s="54"/>
      <c r="DG1821" s="54"/>
      <c r="DH1821" s="54"/>
      <c r="DI1821" s="54"/>
      <c r="DJ1821" s="54"/>
      <c r="DK1821" s="54"/>
      <c r="DL1821" s="54"/>
      <c r="DM1821" s="54"/>
      <c r="DN1821" s="54"/>
      <c r="DO1821" s="54"/>
      <c r="DP1821" s="54"/>
      <c r="DQ1821" s="54"/>
      <c r="DR1821" s="54"/>
      <c r="DS1821" s="54"/>
      <c r="DT1821" s="54"/>
      <c r="DU1821" s="54"/>
      <c r="DV1821" s="54"/>
      <c r="DW1821" s="54"/>
      <c r="DX1821" s="54"/>
      <c r="DY1821" s="54"/>
      <c r="DZ1821" s="54"/>
      <c r="EA1821" s="54"/>
      <c r="EB1821" s="54"/>
      <c r="EC1821" s="54"/>
      <c r="ED1821" s="54"/>
      <c r="EE1821" s="54"/>
      <c r="EF1821" s="54"/>
      <c r="EG1821" s="54"/>
      <c r="EH1821" s="54"/>
      <c r="EI1821" s="54"/>
      <c r="EJ1821" s="54"/>
      <c r="EK1821" s="54"/>
      <c r="EL1821" s="54"/>
      <c r="EM1821" s="54"/>
      <c r="EN1821" s="54"/>
      <c r="EO1821" s="54"/>
      <c r="EP1821" s="54"/>
      <c r="EQ1821" s="54"/>
      <c r="ER1821" s="54"/>
      <c r="ES1821" s="54"/>
      <c r="ET1821" s="54"/>
      <c r="EU1821" s="54"/>
      <c r="EV1821" s="54"/>
      <c r="EW1821" s="54"/>
      <c r="EX1821" s="54"/>
      <c r="EY1821" s="54"/>
      <c r="EZ1821" s="54"/>
      <c r="FA1821" s="54"/>
      <c r="FB1821" s="54"/>
      <c r="FC1821" s="54"/>
      <c r="FD1821" s="54"/>
      <c r="FE1821" s="54"/>
      <c r="FF1821" s="54"/>
      <c r="FG1821" s="54"/>
      <c r="FH1821" s="54"/>
      <c r="FI1821" s="54"/>
      <c r="FJ1821" s="54"/>
      <c r="FK1821" s="54"/>
      <c r="FL1821" s="54"/>
      <c r="FM1821" s="54"/>
      <c r="FN1821" s="54"/>
      <c r="FO1821" s="54"/>
      <c r="FP1821" s="54"/>
      <c r="FQ1821" s="54"/>
      <c r="FR1821" s="54"/>
      <c r="FS1821" s="54"/>
      <c r="FT1821" s="54"/>
      <c r="FU1821" s="54"/>
      <c r="FV1821" s="54"/>
      <c r="FW1821" s="54"/>
      <c r="FX1821" s="54"/>
      <c r="FY1821" s="54"/>
      <c r="FZ1821" s="54"/>
      <c r="GA1821" s="54"/>
      <c r="GB1821" s="54"/>
      <c r="GC1821" s="54"/>
      <c r="GD1821" s="54"/>
      <c r="GE1821" s="54"/>
      <c r="GF1821" s="54"/>
      <c r="GG1821" s="54"/>
      <c r="GH1821" s="54"/>
      <c r="GI1821" s="54"/>
      <c r="GJ1821" s="54"/>
      <c r="GK1821" s="54"/>
      <c r="GL1821" s="54"/>
      <c r="GM1821" s="54"/>
      <c r="GN1821" s="54"/>
      <c r="GO1821" s="54"/>
      <c r="GP1821" s="54"/>
      <c r="GQ1821" s="54"/>
      <c r="GR1821" s="54"/>
      <c r="GS1821" s="54"/>
      <c r="GT1821" s="54"/>
      <c r="GU1821" s="54"/>
      <c r="GV1821" s="54"/>
      <c r="GW1821" s="54"/>
      <c r="GX1821" s="54"/>
      <c r="GY1821" s="54"/>
      <c r="GZ1821" s="54"/>
      <c r="HA1821" s="54"/>
      <c r="HB1821" s="54"/>
      <c r="HC1821" s="54"/>
      <c r="HD1821" s="54"/>
      <c r="HE1821" s="54"/>
      <c r="HF1821" s="54"/>
      <c r="HG1821" s="54"/>
      <c r="HH1821" s="54"/>
      <c r="HI1821" s="54"/>
      <c r="HJ1821" s="54"/>
      <c r="HK1821" s="54"/>
      <c r="HL1821" s="54"/>
      <c r="HM1821" s="54"/>
      <c r="HN1821" s="54"/>
      <c r="HO1821" s="54"/>
      <c r="HP1821" s="54"/>
      <c r="HQ1821" s="54"/>
      <c r="HR1821" s="54"/>
      <c r="HS1821" s="54"/>
      <c r="HT1821" s="54"/>
      <c r="HU1821" s="54"/>
      <c r="HV1821" s="54"/>
      <c r="HW1821" s="54"/>
      <c r="HX1821" s="54"/>
      <c r="HY1821" s="54"/>
      <c r="HZ1821" s="54"/>
      <c r="IA1821" s="54"/>
      <c r="IB1821" s="54"/>
      <c r="IC1821" s="54"/>
      <c r="ID1821" s="54"/>
      <c r="IE1821" s="54"/>
      <c r="IF1821" s="54"/>
      <c r="IG1821" s="54"/>
      <c r="IH1821" s="54"/>
      <c r="II1821" s="54"/>
      <c r="IJ1821" s="54"/>
      <c r="IK1821" s="54"/>
      <c r="IL1821" s="54"/>
      <c r="IM1821" s="54"/>
      <c r="IN1821" s="54"/>
      <c r="IO1821" s="54"/>
      <c r="IP1821" s="54"/>
      <c r="IQ1821" s="54"/>
      <c r="IR1821" s="54"/>
      <c r="IS1821" s="54"/>
      <c r="IT1821" s="54"/>
      <c r="IU1821" s="54"/>
      <c r="IV1821" s="54"/>
      <c r="IW1821" s="54"/>
      <c r="IX1821" s="54"/>
      <c r="IY1821" s="54"/>
      <c r="IZ1821" s="54"/>
      <c r="JA1821" s="16"/>
      <c r="JB1821" s="16"/>
      <c r="JC1821" s="16"/>
      <c r="JD1821" s="16"/>
    </row>
    <row r="1822" spans="1:264" s="6" customFormat="1" x14ac:dyDescent="0.25">
      <c r="A1822" s="55">
        <v>1818</v>
      </c>
      <c r="B1822" s="56">
        <f>ESTUDIANTES!B1822</f>
        <v>0</v>
      </c>
      <c r="C1822" s="56">
        <f>ESTUDIANTES!C1822</f>
        <v>0</v>
      </c>
      <c r="D1822" s="97">
        <f>ESTUDIANTES!D1822</f>
        <v>0</v>
      </c>
      <c r="E1822" s="97"/>
      <c r="F1822" s="97"/>
      <c r="G1822" s="97"/>
      <c r="H1822" s="57">
        <f>ESTUDIANTES!H1822</f>
        <v>0</v>
      </c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  <c r="AL1822" s="54"/>
      <c r="AM1822" s="54"/>
      <c r="AN1822" s="54"/>
      <c r="AO1822" s="54"/>
      <c r="AP1822" s="54"/>
      <c r="AQ1822" s="54"/>
      <c r="AR1822" s="54"/>
      <c r="AS1822" s="54"/>
      <c r="AT1822" s="54"/>
      <c r="AU1822" s="54"/>
      <c r="AV1822" s="54"/>
      <c r="AW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4"/>
      <c r="BI1822" s="54"/>
      <c r="BJ1822" s="54"/>
      <c r="BK1822" s="54"/>
      <c r="BL1822" s="54"/>
      <c r="BM1822" s="54"/>
      <c r="BN1822" s="54"/>
      <c r="BO1822" s="54"/>
      <c r="BP1822" s="54"/>
      <c r="BQ1822" s="54"/>
      <c r="BR1822" s="54"/>
      <c r="BS1822" s="54"/>
      <c r="BT1822" s="54"/>
      <c r="BU1822" s="54"/>
      <c r="BV1822" s="54"/>
      <c r="BW1822" s="54"/>
      <c r="BX1822" s="54"/>
      <c r="BY1822" s="54"/>
      <c r="BZ1822" s="54"/>
      <c r="CA1822" s="54"/>
      <c r="CB1822" s="54"/>
      <c r="CC1822" s="54"/>
      <c r="CD1822" s="54"/>
      <c r="CE1822" s="54"/>
      <c r="CF1822" s="54"/>
      <c r="CG1822" s="54"/>
      <c r="CH1822" s="54"/>
      <c r="CI1822" s="54"/>
      <c r="CJ1822" s="54"/>
      <c r="CK1822" s="54"/>
      <c r="CL1822" s="54"/>
      <c r="CM1822" s="54"/>
      <c r="CN1822" s="54"/>
      <c r="CO1822" s="54"/>
      <c r="CP1822" s="54"/>
      <c r="CQ1822" s="54"/>
      <c r="CR1822" s="54"/>
      <c r="CS1822" s="54"/>
      <c r="CT1822" s="54"/>
      <c r="CU1822" s="54"/>
      <c r="CV1822" s="54"/>
      <c r="CW1822" s="54"/>
      <c r="CX1822" s="54"/>
      <c r="CY1822" s="54"/>
      <c r="CZ1822" s="54"/>
      <c r="DA1822" s="54"/>
      <c r="DB1822" s="54"/>
      <c r="DC1822" s="54"/>
      <c r="DD1822" s="54"/>
      <c r="DE1822" s="54"/>
      <c r="DF1822" s="54"/>
      <c r="DG1822" s="54"/>
      <c r="DH1822" s="54"/>
      <c r="DI1822" s="54"/>
      <c r="DJ1822" s="54"/>
      <c r="DK1822" s="54"/>
      <c r="DL1822" s="54"/>
      <c r="DM1822" s="54"/>
      <c r="DN1822" s="54"/>
      <c r="DO1822" s="54"/>
      <c r="DP1822" s="54"/>
      <c r="DQ1822" s="54"/>
      <c r="DR1822" s="54"/>
      <c r="DS1822" s="54"/>
      <c r="DT1822" s="54"/>
      <c r="DU1822" s="54"/>
      <c r="DV1822" s="54"/>
      <c r="DW1822" s="54"/>
      <c r="DX1822" s="54"/>
      <c r="DY1822" s="54"/>
      <c r="DZ1822" s="54"/>
      <c r="EA1822" s="54"/>
      <c r="EB1822" s="54"/>
      <c r="EC1822" s="54"/>
      <c r="ED1822" s="54"/>
      <c r="EE1822" s="54"/>
      <c r="EF1822" s="54"/>
      <c r="EG1822" s="54"/>
      <c r="EH1822" s="54"/>
      <c r="EI1822" s="54"/>
      <c r="EJ1822" s="54"/>
      <c r="EK1822" s="54"/>
      <c r="EL1822" s="54"/>
      <c r="EM1822" s="54"/>
      <c r="EN1822" s="54"/>
      <c r="EO1822" s="54"/>
      <c r="EP1822" s="54"/>
      <c r="EQ1822" s="54"/>
      <c r="ER1822" s="54"/>
      <c r="ES1822" s="54"/>
      <c r="ET1822" s="54"/>
      <c r="EU1822" s="54"/>
      <c r="EV1822" s="54"/>
      <c r="EW1822" s="54"/>
      <c r="EX1822" s="54"/>
      <c r="EY1822" s="54"/>
      <c r="EZ1822" s="54"/>
      <c r="FA1822" s="54"/>
      <c r="FB1822" s="54"/>
      <c r="FC1822" s="54"/>
      <c r="FD1822" s="54"/>
      <c r="FE1822" s="54"/>
      <c r="FF1822" s="54"/>
      <c r="FG1822" s="54"/>
      <c r="FH1822" s="54"/>
      <c r="FI1822" s="54"/>
      <c r="FJ1822" s="54"/>
      <c r="FK1822" s="54"/>
      <c r="FL1822" s="54"/>
      <c r="FM1822" s="54"/>
      <c r="FN1822" s="54"/>
      <c r="FO1822" s="54"/>
      <c r="FP1822" s="54"/>
      <c r="FQ1822" s="54"/>
      <c r="FR1822" s="54"/>
      <c r="FS1822" s="54"/>
      <c r="FT1822" s="54"/>
      <c r="FU1822" s="54"/>
      <c r="FV1822" s="54"/>
      <c r="FW1822" s="54"/>
      <c r="FX1822" s="54"/>
      <c r="FY1822" s="54"/>
      <c r="FZ1822" s="54"/>
      <c r="GA1822" s="54"/>
      <c r="GB1822" s="54"/>
      <c r="GC1822" s="54"/>
      <c r="GD1822" s="54"/>
      <c r="GE1822" s="54"/>
      <c r="GF1822" s="54"/>
      <c r="GG1822" s="54"/>
      <c r="GH1822" s="54"/>
      <c r="GI1822" s="54"/>
      <c r="GJ1822" s="54"/>
      <c r="GK1822" s="54"/>
      <c r="GL1822" s="54"/>
      <c r="GM1822" s="54"/>
      <c r="GN1822" s="54"/>
      <c r="GO1822" s="54"/>
      <c r="GP1822" s="54"/>
      <c r="GQ1822" s="54"/>
      <c r="GR1822" s="54"/>
      <c r="GS1822" s="54"/>
      <c r="GT1822" s="54"/>
      <c r="GU1822" s="54"/>
      <c r="GV1822" s="54"/>
      <c r="GW1822" s="54"/>
      <c r="GX1822" s="54"/>
      <c r="GY1822" s="54"/>
      <c r="GZ1822" s="54"/>
      <c r="HA1822" s="54"/>
      <c r="HB1822" s="54"/>
      <c r="HC1822" s="54"/>
      <c r="HD1822" s="54"/>
      <c r="HE1822" s="54"/>
      <c r="HF1822" s="54"/>
      <c r="HG1822" s="54"/>
      <c r="HH1822" s="54"/>
      <c r="HI1822" s="54"/>
      <c r="HJ1822" s="54"/>
      <c r="HK1822" s="54"/>
      <c r="HL1822" s="54"/>
      <c r="HM1822" s="54"/>
      <c r="HN1822" s="54"/>
      <c r="HO1822" s="54"/>
      <c r="HP1822" s="54"/>
      <c r="HQ1822" s="54"/>
      <c r="HR1822" s="54"/>
      <c r="HS1822" s="54"/>
      <c r="HT1822" s="54"/>
      <c r="HU1822" s="54"/>
      <c r="HV1822" s="54"/>
      <c r="HW1822" s="54"/>
      <c r="HX1822" s="54"/>
      <c r="HY1822" s="54"/>
      <c r="HZ1822" s="54"/>
      <c r="IA1822" s="54"/>
      <c r="IB1822" s="54"/>
      <c r="IC1822" s="54"/>
      <c r="ID1822" s="54"/>
      <c r="IE1822" s="54"/>
      <c r="IF1822" s="54"/>
      <c r="IG1822" s="54"/>
      <c r="IH1822" s="54"/>
      <c r="II1822" s="54"/>
      <c r="IJ1822" s="54"/>
      <c r="IK1822" s="54"/>
      <c r="IL1822" s="54"/>
      <c r="IM1822" s="54"/>
      <c r="IN1822" s="54"/>
      <c r="IO1822" s="54"/>
      <c r="IP1822" s="54"/>
      <c r="IQ1822" s="54"/>
      <c r="IR1822" s="54"/>
      <c r="IS1822" s="54"/>
      <c r="IT1822" s="54"/>
      <c r="IU1822" s="54"/>
      <c r="IV1822" s="54"/>
      <c r="IW1822" s="54"/>
      <c r="IX1822" s="54"/>
      <c r="IY1822" s="54"/>
      <c r="IZ1822" s="54"/>
      <c r="JA1822" s="16"/>
      <c r="JB1822" s="16"/>
      <c r="JC1822" s="16"/>
      <c r="JD1822" s="16"/>
    </row>
    <row r="1823" spans="1:264" s="6" customFormat="1" x14ac:dyDescent="0.25">
      <c r="A1823" s="55">
        <v>1819</v>
      </c>
      <c r="B1823" s="56">
        <f>ESTUDIANTES!B1823</f>
        <v>0</v>
      </c>
      <c r="C1823" s="56">
        <f>ESTUDIANTES!C1823</f>
        <v>0</v>
      </c>
      <c r="D1823" s="97">
        <f>ESTUDIANTES!D1823</f>
        <v>0</v>
      </c>
      <c r="E1823" s="97"/>
      <c r="F1823" s="97"/>
      <c r="G1823" s="97"/>
      <c r="H1823" s="57">
        <f>ESTUDIANTES!H1823</f>
        <v>0</v>
      </c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  <c r="AL1823" s="54"/>
      <c r="AM1823" s="54"/>
      <c r="AN1823" s="54"/>
      <c r="AO1823" s="54"/>
      <c r="AP1823" s="54"/>
      <c r="AQ1823" s="54"/>
      <c r="AR1823" s="54"/>
      <c r="AS1823" s="54"/>
      <c r="AT1823" s="54"/>
      <c r="AU1823" s="54"/>
      <c r="AV1823" s="54"/>
      <c r="AW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4"/>
      <c r="BI1823" s="54"/>
      <c r="BJ1823" s="54"/>
      <c r="BK1823" s="54"/>
      <c r="BL1823" s="54"/>
      <c r="BM1823" s="54"/>
      <c r="BN1823" s="54"/>
      <c r="BO1823" s="54"/>
      <c r="BP1823" s="54"/>
      <c r="BQ1823" s="54"/>
      <c r="BR1823" s="54"/>
      <c r="BS1823" s="54"/>
      <c r="BT1823" s="54"/>
      <c r="BU1823" s="54"/>
      <c r="BV1823" s="54"/>
      <c r="BW1823" s="54"/>
      <c r="BX1823" s="54"/>
      <c r="BY1823" s="54"/>
      <c r="BZ1823" s="54"/>
      <c r="CA1823" s="54"/>
      <c r="CB1823" s="54"/>
      <c r="CC1823" s="54"/>
      <c r="CD1823" s="54"/>
      <c r="CE1823" s="54"/>
      <c r="CF1823" s="54"/>
      <c r="CG1823" s="54"/>
      <c r="CH1823" s="54"/>
      <c r="CI1823" s="54"/>
      <c r="CJ1823" s="54"/>
      <c r="CK1823" s="54"/>
      <c r="CL1823" s="54"/>
      <c r="CM1823" s="54"/>
      <c r="CN1823" s="54"/>
      <c r="CO1823" s="54"/>
      <c r="CP1823" s="54"/>
      <c r="CQ1823" s="54"/>
      <c r="CR1823" s="54"/>
      <c r="CS1823" s="54"/>
      <c r="CT1823" s="54"/>
      <c r="CU1823" s="54"/>
      <c r="CV1823" s="54"/>
      <c r="CW1823" s="54"/>
      <c r="CX1823" s="54"/>
      <c r="CY1823" s="54"/>
      <c r="CZ1823" s="54"/>
      <c r="DA1823" s="54"/>
      <c r="DB1823" s="54"/>
      <c r="DC1823" s="54"/>
      <c r="DD1823" s="54"/>
      <c r="DE1823" s="54"/>
      <c r="DF1823" s="54"/>
      <c r="DG1823" s="54"/>
      <c r="DH1823" s="54"/>
      <c r="DI1823" s="54"/>
      <c r="DJ1823" s="54"/>
      <c r="DK1823" s="54"/>
      <c r="DL1823" s="54"/>
      <c r="DM1823" s="54"/>
      <c r="DN1823" s="54"/>
      <c r="DO1823" s="54"/>
      <c r="DP1823" s="54"/>
      <c r="DQ1823" s="54"/>
      <c r="DR1823" s="54"/>
      <c r="DS1823" s="54"/>
      <c r="DT1823" s="54"/>
      <c r="DU1823" s="54"/>
      <c r="DV1823" s="54"/>
      <c r="DW1823" s="54"/>
      <c r="DX1823" s="54"/>
      <c r="DY1823" s="54"/>
      <c r="DZ1823" s="54"/>
      <c r="EA1823" s="54"/>
      <c r="EB1823" s="54"/>
      <c r="EC1823" s="54"/>
      <c r="ED1823" s="54"/>
      <c r="EE1823" s="54"/>
      <c r="EF1823" s="54"/>
      <c r="EG1823" s="54"/>
      <c r="EH1823" s="54"/>
      <c r="EI1823" s="54"/>
      <c r="EJ1823" s="54"/>
      <c r="EK1823" s="54"/>
      <c r="EL1823" s="54"/>
      <c r="EM1823" s="54"/>
      <c r="EN1823" s="54"/>
      <c r="EO1823" s="54"/>
      <c r="EP1823" s="54"/>
      <c r="EQ1823" s="54"/>
      <c r="ER1823" s="54"/>
      <c r="ES1823" s="54"/>
      <c r="ET1823" s="54"/>
      <c r="EU1823" s="54"/>
      <c r="EV1823" s="54"/>
      <c r="EW1823" s="54"/>
      <c r="EX1823" s="54"/>
      <c r="EY1823" s="54"/>
      <c r="EZ1823" s="54"/>
      <c r="FA1823" s="54"/>
      <c r="FB1823" s="54"/>
      <c r="FC1823" s="54"/>
      <c r="FD1823" s="54"/>
      <c r="FE1823" s="54"/>
      <c r="FF1823" s="54"/>
      <c r="FG1823" s="54"/>
      <c r="FH1823" s="54"/>
      <c r="FI1823" s="54"/>
      <c r="FJ1823" s="54"/>
      <c r="FK1823" s="54"/>
      <c r="FL1823" s="54"/>
      <c r="FM1823" s="54"/>
      <c r="FN1823" s="54"/>
      <c r="FO1823" s="54"/>
      <c r="FP1823" s="54"/>
      <c r="FQ1823" s="54"/>
      <c r="FR1823" s="54"/>
      <c r="FS1823" s="54"/>
      <c r="FT1823" s="54"/>
      <c r="FU1823" s="54"/>
      <c r="FV1823" s="54"/>
      <c r="FW1823" s="54"/>
      <c r="FX1823" s="54"/>
      <c r="FY1823" s="54"/>
      <c r="FZ1823" s="54"/>
      <c r="GA1823" s="54"/>
      <c r="GB1823" s="54"/>
      <c r="GC1823" s="54"/>
      <c r="GD1823" s="54"/>
      <c r="GE1823" s="54"/>
      <c r="GF1823" s="54"/>
      <c r="GG1823" s="54"/>
      <c r="GH1823" s="54"/>
      <c r="GI1823" s="54"/>
      <c r="GJ1823" s="54"/>
      <c r="GK1823" s="54"/>
      <c r="GL1823" s="54"/>
      <c r="GM1823" s="54"/>
      <c r="GN1823" s="54"/>
      <c r="GO1823" s="54"/>
      <c r="GP1823" s="54"/>
      <c r="GQ1823" s="54"/>
      <c r="GR1823" s="54"/>
      <c r="GS1823" s="54"/>
      <c r="GT1823" s="54"/>
      <c r="GU1823" s="54"/>
      <c r="GV1823" s="54"/>
      <c r="GW1823" s="54"/>
      <c r="GX1823" s="54"/>
      <c r="GY1823" s="54"/>
      <c r="GZ1823" s="54"/>
      <c r="HA1823" s="54"/>
      <c r="HB1823" s="54"/>
      <c r="HC1823" s="54"/>
      <c r="HD1823" s="54"/>
      <c r="HE1823" s="54"/>
      <c r="HF1823" s="54"/>
      <c r="HG1823" s="54"/>
      <c r="HH1823" s="54"/>
      <c r="HI1823" s="54"/>
      <c r="HJ1823" s="54"/>
      <c r="HK1823" s="54"/>
      <c r="HL1823" s="54"/>
      <c r="HM1823" s="54"/>
      <c r="HN1823" s="54"/>
      <c r="HO1823" s="54"/>
      <c r="HP1823" s="54"/>
      <c r="HQ1823" s="54"/>
      <c r="HR1823" s="54"/>
      <c r="HS1823" s="54"/>
      <c r="HT1823" s="54"/>
      <c r="HU1823" s="54"/>
      <c r="HV1823" s="54"/>
      <c r="HW1823" s="54"/>
      <c r="HX1823" s="54"/>
      <c r="HY1823" s="54"/>
      <c r="HZ1823" s="54"/>
      <c r="IA1823" s="54"/>
      <c r="IB1823" s="54"/>
      <c r="IC1823" s="54"/>
      <c r="ID1823" s="54"/>
      <c r="IE1823" s="54"/>
      <c r="IF1823" s="54"/>
      <c r="IG1823" s="54"/>
      <c r="IH1823" s="54"/>
      <c r="II1823" s="54"/>
      <c r="IJ1823" s="54"/>
      <c r="IK1823" s="54"/>
      <c r="IL1823" s="54"/>
      <c r="IM1823" s="54"/>
      <c r="IN1823" s="54"/>
      <c r="IO1823" s="54"/>
      <c r="IP1823" s="54"/>
      <c r="IQ1823" s="54"/>
      <c r="IR1823" s="54"/>
      <c r="IS1823" s="54"/>
      <c r="IT1823" s="54"/>
      <c r="IU1823" s="54"/>
      <c r="IV1823" s="54"/>
      <c r="IW1823" s="54"/>
      <c r="IX1823" s="54"/>
      <c r="IY1823" s="54"/>
      <c r="IZ1823" s="54"/>
      <c r="JA1823" s="16"/>
      <c r="JB1823" s="16"/>
      <c r="JC1823" s="16"/>
      <c r="JD1823" s="16"/>
    </row>
    <row r="1824" spans="1:264" s="6" customFormat="1" x14ac:dyDescent="0.25">
      <c r="A1824" s="55">
        <v>1820</v>
      </c>
      <c r="B1824" s="56">
        <f>ESTUDIANTES!B1824</f>
        <v>0</v>
      </c>
      <c r="C1824" s="56">
        <f>ESTUDIANTES!C1824</f>
        <v>0</v>
      </c>
      <c r="D1824" s="97">
        <f>ESTUDIANTES!D1824</f>
        <v>0</v>
      </c>
      <c r="E1824" s="97"/>
      <c r="F1824" s="97"/>
      <c r="G1824" s="97"/>
      <c r="H1824" s="57">
        <f>ESTUDIANTES!H1824</f>
        <v>0</v>
      </c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  <c r="AL1824" s="54"/>
      <c r="AM1824" s="54"/>
      <c r="AN1824" s="54"/>
      <c r="AO1824" s="54"/>
      <c r="AP1824" s="54"/>
      <c r="AQ1824" s="54"/>
      <c r="AR1824" s="54"/>
      <c r="AS1824" s="54"/>
      <c r="AT1824" s="54"/>
      <c r="AU1824" s="54"/>
      <c r="AV1824" s="54"/>
      <c r="AW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4"/>
      <c r="BI1824" s="54"/>
      <c r="BJ1824" s="54"/>
      <c r="BK1824" s="54"/>
      <c r="BL1824" s="54"/>
      <c r="BM1824" s="54"/>
      <c r="BN1824" s="54"/>
      <c r="BO1824" s="54"/>
      <c r="BP1824" s="54"/>
      <c r="BQ1824" s="54"/>
      <c r="BR1824" s="54"/>
      <c r="BS1824" s="54"/>
      <c r="BT1824" s="54"/>
      <c r="BU1824" s="54"/>
      <c r="BV1824" s="54"/>
      <c r="BW1824" s="54"/>
      <c r="BX1824" s="54"/>
      <c r="BY1824" s="54"/>
      <c r="BZ1824" s="54"/>
      <c r="CA1824" s="54"/>
      <c r="CB1824" s="54"/>
      <c r="CC1824" s="54"/>
      <c r="CD1824" s="54"/>
      <c r="CE1824" s="54"/>
      <c r="CF1824" s="54"/>
      <c r="CG1824" s="54"/>
      <c r="CH1824" s="54"/>
      <c r="CI1824" s="54"/>
      <c r="CJ1824" s="54"/>
      <c r="CK1824" s="54"/>
      <c r="CL1824" s="54"/>
      <c r="CM1824" s="54"/>
      <c r="CN1824" s="54"/>
      <c r="CO1824" s="54"/>
      <c r="CP1824" s="54"/>
      <c r="CQ1824" s="54"/>
      <c r="CR1824" s="54"/>
      <c r="CS1824" s="54"/>
      <c r="CT1824" s="54"/>
      <c r="CU1824" s="54"/>
      <c r="CV1824" s="54"/>
      <c r="CW1824" s="54"/>
      <c r="CX1824" s="54"/>
      <c r="CY1824" s="54"/>
      <c r="CZ1824" s="54"/>
      <c r="DA1824" s="54"/>
      <c r="DB1824" s="54"/>
      <c r="DC1824" s="54"/>
      <c r="DD1824" s="54"/>
      <c r="DE1824" s="54"/>
      <c r="DF1824" s="54"/>
      <c r="DG1824" s="54"/>
      <c r="DH1824" s="54"/>
      <c r="DI1824" s="54"/>
      <c r="DJ1824" s="54"/>
      <c r="DK1824" s="54"/>
      <c r="DL1824" s="54"/>
      <c r="DM1824" s="54"/>
      <c r="DN1824" s="54"/>
      <c r="DO1824" s="54"/>
      <c r="DP1824" s="54"/>
      <c r="DQ1824" s="54"/>
      <c r="DR1824" s="54"/>
      <c r="DS1824" s="54"/>
      <c r="DT1824" s="54"/>
      <c r="DU1824" s="54"/>
      <c r="DV1824" s="54"/>
      <c r="DW1824" s="54"/>
      <c r="DX1824" s="54"/>
      <c r="DY1824" s="54"/>
      <c r="DZ1824" s="54"/>
      <c r="EA1824" s="54"/>
      <c r="EB1824" s="54"/>
      <c r="EC1824" s="54"/>
      <c r="ED1824" s="54"/>
      <c r="EE1824" s="54"/>
      <c r="EF1824" s="54"/>
      <c r="EG1824" s="54"/>
      <c r="EH1824" s="54"/>
      <c r="EI1824" s="54"/>
      <c r="EJ1824" s="54"/>
      <c r="EK1824" s="54"/>
      <c r="EL1824" s="54"/>
      <c r="EM1824" s="54"/>
      <c r="EN1824" s="54"/>
      <c r="EO1824" s="54"/>
      <c r="EP1824" s="54"/>
      <c r="EQ1824" s="54"/>
      <c r="ER1824" s="54"/>
      <c r="ES1824" s="54"/>
      <c r="ET1824" s="54"/>
      <c r="EU1824" s="54"/>
      <c r="EV1824" s="54"/>
      <c r="EW1824" s="54"/>
      <c r="EX1824" s="54"/>
      <c r="EY1824" s="54"/>
      <c r="EZ1824" s="54"/>
      <c r="FA1824" s="54"/>
      <c r="FB1824" s="54"/>
      <c r="FC1824" s="54"/>
      <c r="FD1824" s="54"/>
      <c r="FE1824" s="54"/>
      <c r="FF1824" s="54"/>
      <c r="FG1824" s="54"/>
      <c r="FH1824" s="54"/>
      <c r="FI1824" s="54"/>
      <c r="FJ1824" s="54"/>
      <c r="FK1824" s="54"/>
      <c r="FL1824" s="54"/>
      <c r="FM1824" s="54"/>
      <c r="FN1824" s="54"/>
      <c r="FO1824" s="54"/>
      <c r="FP1824" s="54"/>
      <c r="FQ1824" s="54"/>
      <c r="FR1824" s="54"/>
      <c r="FS1824" s="54"/>
      <c r="FT1824" s="54"/>
      <c r="FU1824" s="54"/>
      <c r="FV1824" s="54"/>
      <c r="FW1824" s="54"/>
      <c r="FX1824" s="54"/>
      <c r="FY1824" s="54"/>
      <c r="FZ1824" s="54"/>
      <c r="GA1824" s="54"/>
      <c r="GB1824" s="54"/>
      <c r="GC1824" s="54"/>
      <c r="GD1824" s="54"/>
      <c r="GE1824" s="54"/>
      <c r="GF1824" s="54"/>
      <c r="GG1824" s="54"/>
      <c r="GH1824" s="54"/>
      <c r="GI1824" s="54"/>
      <c r="GJ1824" s="54"/>
      <c r="GK1824" s="54"/>
      <c r="GL1824" s="54"/>
      <c r="GM1824" s="54"/>
      <c r="GN1824" s="54"/>
      <c r="GO1824" s="54"/>
      <c r="GP1824" s="54"/>
      <c r="GQ1824" s="54"/>
      <c r="GR1824" s="54"/>
      <c r="GS1824" s="54"/>
      <c r="GT1824" s="54"/>
      <c r="GU1824" s="54"/>
      <c r="GV1824" s="54"/>
      <c r="GW1824" s="54"/>
      <c r="GX1824" s="54"/>
      <c r="GY1824" s="54"/>
      <c r="GZ1824" s="54"/>
      <c r="HA1824" s="54"/>
      <c r="HB1824" s="54"/>
      <c r="HC1824" s="54"/>
      <c r="HD1824" s="54"/>
      <c r="HE1824" s="54"/>
      <c r="HF1824" s="54"/>
      <c r="HG1824" s="54"/>
      <c r="HH1824" s="54"/>
      <c r="HI1824" s="54"/>
      <c r="HJ1824" s="54"/>
      <c r="HK1824" s="54"/>
      <c r="HL1824" s="54"/>
      <c r="HM1824" s="54"/>
      <c r="HN1824" s="54"/>
      <c r="HO1824" s="54"/>
      <c r="HP1824" s="54"/>
      <c r="HQ1824" s="54"/>
      <c r="HR1824" s="54"/>
      <c r="HS1824" s="54"/>
      <c r="HT1824" s="54"/>
      <c r="HU1824" s="54"/>
      <c r="HV1824" s="54"/>
      <c r="HW1824" s="54"/>
      <c r="HX1824" s="54"/>
      <c r="HY1824" s="54"/>
      <c r="HZ1824" s="54"/>
      <c r="IA1824" s="54"/>
      <c r="IB1824" s="54"/>
      <c r="IC1824" s="54"/>
      <c r="ID1824" s="54"/>
      <c r="IE1824" s="54"/>
      <c r="IF1824" s="54"/>
      <c r="IG1824" s="54"/>
      <c r="IH1824" s="54"/>
      <c r="II1824" s="54"/>
      <c r="IJ1824" s="54"/>
      <c r="IK1824" s="54"/>
      <c r="IL1824" s="54"/>
      <c r="IM1824" s="54"/>
      <c r="IN1824" s="54"/>
      <c r="IO1824" s="54"/>
      <c r="IP1824" s="54"/>
      <c r="IQ1824" s="54"/>
      <c r="IR1824" s="54"/>
      <c r="IS1824" s="54"/>
      <c r="IT1824" s="54"/>
      <c r="IU1824" s="54"/>
      <c r="IV1824" s="54"/>
      <c r="IW1824" s="54"/>
      <c r="IX1824" s="54"/>
      <c r="IY1824" s="54"/>
      <c r="IZ1824" s="54"/>
      <c r="JA1824" s="16"/>
      <c r="JB1824" s="16"/>
      <c r="JC1824" s="16"/>
      <c r="JD1824" s="16"/>
    </row>
    <row r="1825" spans="1:264" s="6" customFormat="1" x14ac:dyDescent="0.25">
      <c r="A1825" s="55">
        <v>1821</v>
      </c>
      <c r="B1825" s="56">
        <f>ESTUDIANTES!B1825</f>
        <v>0</v>
      </c>
      <c r="C1825" s="56">
        <f>ESTUDIANTES!C1825</f>
        <v>0</v>
      </c>
      <c r="D1825" s="97">
        <f>ESTUDIANTES!D1825</f>
        <v>0</v>
      </c>
      <c r="E1825" s="97"/>
      <c r="F1825" s="97"/>
      <c r="G1825" s="97"/>
      <c r="H1825" s="57">
        <f>ESTUDIANTES!H1825</f>
        <v>0</v>
      </c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  <c r="AL1825" s="54"/>
      <c r="AM1825" s="54"/>
      <c r="AN1825" s="54"/>
      <c r="AO1825" s="54"/>
      <c r="AP1825" s="54"/>
      <c r="AQ1825" s="54"/>
      <c r="AR1825" s="54"/>
      <c r="AS1825" s="54"/>
      <c r="AT1825" s="54"/>
      <c r="AU1825" s="54"/>
      <c r="AV1825" s="54"/>
      <c r="AW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4"/>
      <c r="BI1825" s="54"/>
      <c r="BJ1825" s="54"/>
      <c r="BK1825" s="54"/>
      <c r="BL1825" s="54"/>
      <c r="BM1825" s="54"/>
      <c r="BN1825" s="54"/>
      <c r="BO1825" s="54"/>
      <c r="BP1825" s="54"/>
      <c r="BQ1825" s="54"/>
      <c r="BR1825" s="54"/>
      <c r="BS1825" s="54"/>
      <c r="BT1825" s="54"/>
      <c r="BU1825" s="54"/>
      <c r="BV1825" s="54"/>
      <c r="BW1825" s="54"/>
      <c r="BX1825" s="54"/>
      <c r="BY1825" s="54"/>
      <c r="BZ1825" s="54"/>
      <c r="CA1825" s="54"/>
      <c r="CB1825" s="54"/>
      <c r="CC1825" s="54"/>
      <c r="CD1825" s="54"/>
      <c r="CE1825" s="54"/>
      <c r="CF1825" s="54"/>
      <c r="CG1825" s="54"/>
      <c r="CH1825" s="54"/>
      <c r="CI1825" s="54"/>
      <c r="CJ1825" s="54"/>
      <c r="CK1825" s="54"/>
      <c r="CL1825" s="54"/>
      <c r="CM1825" s="54"/>
      <c r="CN1825" s="54"/>
      <c r="CO1825" s="54"/>
      <c r="CP1825" s="54"/>
      <c r="CQ1825" s="54"/>
      <c r="CR1825" s="54"/>
      <c r="CS1825" s="54"/>
      <c r="CT1825" s="54"/>
      <c r="CU1825" s="54"/>
      <c r="CV1825" s="54"/>
      <c r="CW1825" s="54"/>
      <c r="CX1825" s="54"/>
      <c r="CY1825" s="54"/>
      <c r="CZ1825" s="54"/>
      <c r="DA1825" s="54"/>
      <c r="DB1825" s="54"/>
      <c r="DC1825" s="54"/>
      <c r="DD1825" s="54"/>
      <c r="DE1825" s="54"/>
      <c r="DF1825" s="54"/>
      <c r="DG1825" s="54"/>
      <c r="DH1825" s="54"/>
      <c r="DI1825" s="54"/>
      <c r="DJ1825" s="54"/>
      <c r="DK1825" s="54"/>
      <c r="DL1825" s="54"/>
      <c r="DM1825" s="54"/>
      <c r="DN1825" s="54"/>
      <c r="DO1825" s="54"/>
      <c r="DP1825" s="54"/>
      <c r="DQ1825" s="54"/>
      <c r="DR1825" s="54"/>
      <c r="DS1825" s="54"/>
      <c r="DT1825" s="54"/>
      <c r="DU1825" s="54"/>
      <c r="DV1825" s="54"/>
      <c r="DW1825" s="54"/>
      <c r="DX1825" s="54"/>
      <c r="DY1825" s="54"/>
      <c r="DZ1825" s="54"/>
      <c r="EA1825" s="54"/>
      <c r="EB1825" s="54"/>
      <c r="EC1825" s="54"/>
      <c r="ED1825" s="54"/>
      <c r="EE1825" s="54"/>
      <c r="EF1825" s="54"/>
      <c r="EG1825" s="54"/>
      <c r="EH1825" s="54"/>
      <c r="EI1825" s="54"/>
      <c r="EJ1825" s="54"/>
      <c r="EK1825" s="54"/>
      <c r="EL1825" s="54"/>
      <c r="EM1825" s="54"/>
      <c r="EN1825" s="54"/>
      <c r="EO1825" s="54"/>
      <c r="EP1825" s="54"/>
      <c r="EQ1825" s="54"/>
      <c r="ER1825" s="54"/>
      <c r="ES1825" s="54"/>
      <c r="ET1825" s="54"/>
      <c r="EU1825" s="54"/>
      <c r="EV1825" s="54"/>
      <c r="EW1825" s="54"/>
      <c r="EX1825" s="54"/>
      <c r="EY1825" s="54"/>
      <c r="EZ1825" s="54"/>
      <c r="FA1825" s="54"/>
      <c r="FB1825" s="54"/>
      <c r="FC1825" s="54"/>
      <c r="FD1825" s="54"/>
      <c r="FE1825" s="54"/>
      <c r="FF1825" s="54"/>
      <c r="FG1825" s="54"/>
      <c r="FH1825" s="54"/>
      <c r="FI1825" s="54"/>
      <c r="FJ1825" s="54"/>
      <c r="FK1825" s="54"/>
      <c r="FL1825" s="54"/>
      <c r="FM1825" s="54"/>
      <c r="FN1825" s="54"/>
      <c r="FO1825" s="54"/>
      <c r="FP1825" s="54"/>
      <c r="FQ1825" s="54"/>
      <c r="FR1825" s="54"/>
      <c r="FS1825" s="54"/>
      <c r="FT1825" s="54"/>
      <c r="FU1825" s="54"/>
      <c r="FV1825" s="54"/>
      <c r="FW1825" s="54"/>
      <c r="FX1825" s="54"/>
      <c r="FY1825" s="54"/>
      <c r="FZ1825" s="54"/>
      <c r="GA1825" s="54"/>
      <c r="GB1825" s="54"/>
      <c r="GC1825" s="54"/>
      <c r="GD1825" s="54"/>
      <c r="GE1825" s="54"/>
      <c r="GF1825" s="54"/>
      <c r="GG1825" s="54"/>
      <c r="GH1825" s="54"/>
      <c r="GI1825" s="54"/>
      <c r="GJ1825" s="54"/>
      <c r="GK1825" s="54"/>
      <c r="GL1825" s="54"/>
      <c r="GM1825" s="54"/>
      <c r="GN1825" s="54"/>
      <c r="GO1825" s="54"/>
      <c r="GP1825" s="54"/>
      <c r="GQ1825" s="54"/>
      <c r="GR1825" s="54"/>
      <c r="GS1825" s="54"/>
      <c r="GT1825" s="54"/>
      <c r="GU1825" s="54"/>
      <c r="GV1825" s="54"/>
      <c r="GW1825" s="54"/>
      <c r="GX1825" s="54"/>
      <c r="GY1825" s="54"/>
      <c r="GZ1825" s="54"/>
      <c r="HA1825" s="54"/>
      <c r="HB1825" s="54"/>
      <c r="HC1825" s="54"/>
      <c r="HD1825" s="54"/>
      <c r="HE1825" s="54"/>
      <c r="HF1825" s="54"/>
      <c r="HG1825" s="54"/>
      <c r="HH1825" s="54"/>
      <c r="HI1825" s="54"/>
      <c r="HJ1825" s="54"/>
      <c r="HK1825" s="54"/>
      <c r="HL1825" s="54"/>
      <c r="HM1825" s="54"/>
      <c r="HN1825" s="54"/>
      <c r="HO1825" s="54"/>
      <c r="HP1825" s="54"/>
      <c r="HQ1825" s="54"/>
      <c r="HR1825" s="54"/>
      <c r="HS1825" s="54"/>
      <c r="HT1825" s="54"/>
      <c r="HU1825" s="54"/>
      <c r="HV1825" s="54"/>
      <c r="HW1825" s="54"/>
      <c r="HX1825" s="54"/>
      <c r="HY1825" s="54"/>
      <c r="HZ1825" s="54"/>
      <c r="IA1825" s="54"/>
      <c r="IB1825" s="54"/>
      <c r="IC1825" s="54"/>
      <c r="ID1825" s="54"/>
      <c r="IE1825" s="54"/>
      <c r="IF1825" s="54"/>
      <c r="IG1825" s="54"/>
      <c r="IH1825" s="54"/>
      <c r="II1825" s="54"/>
      <c r="IJ1825" s="54"/>
      <c r="IK1825" s="54"/>
      <c r="IL1825" s="54"/>
      <c r="IM1825" s="54"/>
      <c r="IN1825" s="54"/>
      <c r="IO1825" s="54"/>
      <c r="IP1825" s="54"/>
      <c r="IQ1825" s="54"/>
      <c r="IR1825" s="54"/>
      <c r="IS1825" s="54"/>
      <c r="IT1825" s="54"/>
      <c r="IU1825" s="54"/>
      <c r="IV1825" s="54"/>
      <c r="IW1825" s="54"/>
      <c r="IX1825" s="54"/>
      <c r="IY1825" s="54"/>
      <c r="IZ1825" s="54"/>
      <c r="JA1825" s="16"/>
      <c r="JB1825" s="16"/>
      <c r="JC1825" s="16"/>
      <c r="JD1825" s="16"/>
    </row>
    <row r="1826" spans="1:264" s="6" customFormat="1" x14ac:dyDescent="0.25">
      <c r="A1826" s="55">
        <v>1822</v>
      </c>
      <c r="B1826" s="56">
        <f>ESTUDIANTES!B1826</f>
        <v>0</v>
      </c>
      <c r="C1826" s="56">
        <f>ESTUDIANTES!C1826</f>
        <v>0</v>
      </c>
      <c r="D1826" s="97">
        <f>ESTUDIANTES!D1826</f>
        <v>0</v>
      </c>
      <c r="E1826" s="97"/>
      <c r="F1826" s="97"/>
      <c r="G1826" s="97"/>
      <c r="H1826" s="57">
        <f>ESTUDIANTES!H1826</f>
        <v>0</v>
      </c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  <c r="T1826" s="54"/>
      <c r="U1826" s="54"/>
      <c r="V1826" s="54"/>
      <c r="W1826" s="54"/>
      <c r="X1826" s="54"/>
      <c r="Y1826" s="54"/>
      <c r="Z1826" s="54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  <c r="AL1826" s="54"/>
      <c r="AM1826" s="54"/>
      <c r="AN1826" s="54"/>
      <c r="AO1826" s="54"/>
      <c r="AP1826" s="54"/>
      <c r="AQ1826" s="54"/>
      <c r="AR1826" s="54"/>
      <c r="AS1826" s="54"/>
      <c r="AT1826" s="54"/>
      <c r="AU1826" s="54"/>
      <c r="AV1826" s="54"/>
      <c r="AW1826" s="54"/>
      <c r="AX1826" s="54"/>
      <c r="AY1826" s="54"/>
      <c r="AZ1826" s="54"/>
      <c r="BA1826" s="54"/>
      <c r="BB1826" s="54"/>
      <c r="BC1826" s="54"/>
      <c r="BD1826" s="54"/>
      <c r="BE1826" s="54"/>
      <c r="BF1826" s="54"/>
      <c r="BG1826" s="54"/>
      <c r="BH1826" s="54"/>
      <c r="BI1826" s="54"/>
      <c r="BJ1826" s="54"/>
      <c r="BK1826" s="54"/>
      <c r="BL1826" s="54"/>
      <c r="BM1826" s="54"/>
      <c r="BN1826" s="54"/>
      <c r="BO1826" s="54"/>
      <c r="BP1826" s="54"/>
      <c r="BQ1826" s="54"/>
      <c r="BR1826" s="54"/>
      <c r="BS1826" s="54"/>
      <c r="BT1826" s="54"/>
      <c r="BU1826" s="54"/>
      <c r="BV1826" s="54"/>
      <c r="BW1826" s="54"/>
      <c r="BX1826" s="54"/>
      <c r="BY1826" s="54"/>
      <c r="BZ1826" s="54"/>
      <c r="CA1826" s="54"/>
      <c r="CB1826" s="54"/>
      <c r="CC1826" s="54"/>
      <c r="CD1826" s="54"/>
      <c r="CE1826" s="54"/>
      <c r="CF1826" s="54"/>
      <c r="CG1826" s="54"/>
      <c r="CH1826" s="54"/>
      <c r="CI1826" s="54"/>
      <c r="CJ1826" s="54"/>
      <c r="CK1826" s="54"/>
      <c r="CL1826" s="54"/>
      <c r="CM1826" s="54"/>
      <c r="CN1826" s="54"/>
      <c r="CO1826" s="54"/>
      <c r="CP1826" s="54"/>
      <c r="CQ1826" s="54"/>
      <c r="CR1826" s="54"/>
      <c r="CS1826" s="54"/>
      <c r="CT1826" s="54"/>
      <c r="CU1826" s="54"/>
      <c r="CV1826" s="54"/>
      <c r="CW1826" s="54"/>
      <c r="CX1826" s="54"/>
      <c r="CY1826" s="54"/>
      <c r="CZ1826" s="54"/>
      <c r="DA1826" s="54"/>
      <c r="DB1826" s="54"/>
      <c r="DC1826" s="54"/>
      <c r="DD1826" s="54"/>
      <c r="DE1826" s="54"/>
      <c r="DF1826" s="54"/>
      <c r="DG1826" s="54"/>
      <c r="DH1826" s="54"/>
      <c r="DI1826" s="54"/>
      <c r="DJ1826" s="54"/>
      <c r="DK1826" s="54"/>
      <c r="DL1826" s="54"/>
      <c r="DM1826" s="54"/>
      <c r="DN1826" s="54"/>
      <c r="DO1826" s="54"/>
      <c r="DP1826" s="54"/>
      <c r="DQ1826" s="54"/>
      <c r="DR1826" s="54"/>
      <c r="DS1826" s="54"/>
      <c r="DT1826" s="54"/>
      <c r="DU1826" s="54"/>
      <c r="DV1826" s="54"/>
      <c r="DW1826" s="54"/>
      <c r="DX1826" s="54"/>
      <c r="DY1826" s="54"/>
      <c r="DZ1826" s="54"/>
      <c r="EA1826" s="54"/>
      <c r="EB1826" s="54"/>
      <c r="EC1826" s="54"/>
      <c r="ED1826" s="54"/>
      <c r="EE1826" s="54"/>
      <c r="EF1826" s="54"/>
      <c r="EG1826" s="54"/>
      <c r="EH1826" s="54"/>
      <c r="EI1826" s="54"/>
      <c r="EJ1826" s="54"/>
      <c r="EK1826" s="54"/>
      <c r="EL1826" s="54"/>
      <c r="EM1826" s="54"/>
      <c r="EN1826" s="54"/>
      <c r="EO1826" s="54"/>
      <c r="EP1826" s="54"/>
      <c r="EQ1826" s="54"/>
      <c r="ER1826" s="54"/>
      <c r="ES1826" s="54"/>
      <c r="ET1826" s="54"/>
      <c r="EU1826" s="54"/>
      <c r="EV1826" s="54"/>
      <c r="EW1826" s="54"/>
      <c r="EX1826" s="54"/>
      <c r="EY1826" s="54"/>
      <c r="EZ1826" s="54"/>
      <c r="FA1826" s="54"/>
      <c r="FB1826" s="54"/>
      <c r="FC1826" s="54"/>
      <c r="FD1826" s="54"/>
      <c r="FE1826" s="54"/>
      <c r="FF1826" s="54"/>
      <c r="FG1826" s="54"/>
      <c r="FH1826" s="54"/>
      <c r="FI1826" s="54"/>
      <c r="FJ1826" s="54"/>
      <c r="FK1826" s="54"/>
      <c r="FL1826" s="54"/>
      <c r="FM1826" s="54"/>
      <c r="FN1826" s="54"/>
      <c r="FO1826" s="54"/>
      <c r="FP1826" s="54"/>
      <c r="FQ1826" s="54"/>
      <c r="FR1826" s="54"/>
      <c r="FS1826" s="54"/>
      <c r="FT1826" s="54"/>
      <c r="FU1826" s="54"/>
      <c r="FV1826" s="54"/>
      <c r="FW1826" s="54"/>
      <c r="FX1826" s="54"/>
      <c r="FY1826" s="54"/>
      <c r="FZ1826" s="54"/>
      <c r="GA1826" s="54"/>
      <c r="GB1826" s="54"/>
      <c r="GC1826" s="54"/>
      <c r="GD1826" s="54"/>
      <c r="GE1826" s="54"/>
      <c r="GF1826" s="54"/>
      <c r="GG1826" s="54"/>
      <c r="GH1826" s="54"/>
      <c r="GI1826" s="54"/>
      <c r="GJ1826" s="54"/>
      <c r="GK1826" s="54"/>
      <c r="GL1826" s="54"/>
      <c r="GM1826" s="54"/>
      <c r="GN1826" s="54"/>
      <c r="GO1826" s="54"/>
      <c r="GP1826" s="54"/>
      <c r="GQ1826" s="54"/>
      <c r="GR1826" s="54"/>
      <c r="GS1826" s="54"/>
      <c r="GT1826" s="54"/>
      <c r="GU1826" s="54"/>
      <c r="GV1826" s="54"/>
      <c r="GW1826" s="54"/>
      <c r="GX1826" s="54"/>
      <c r="GY1826" s="54"/>
      <c r="GZ1826" s="54"/>
      <c r="HA1826" s="54"/>
      <c r="HB1826" s="54"/>
      <c r="HC1826" s="54"/>
      <c r="HD1826" s="54"/>
      <c r="HE1826" s="54"/>
      <c r="HF1826" s="54"/>
      <c r="HG1826" s="54"/>
      <c r="HH1826" s="54"/>
      <c r="HI1826" s="54"/>
      <c r="HJ1826" s="54"/>
      <c r="HK1826" s="54"/>
      <c r="HL1826" s="54"/>
      <c r="HM1826" s="54"/>
      <c r="HN1826" s="54"/>
      <c r="HO1826" s="54"/>
      <c r="HP1826" s="54"/>
      <c r="HQ1826" s="54"/>
      <c r="HR1826" s="54"/>
      <c r="HS1826" s="54"/>
      <c r="HT1826" s="54"/>
      <c r="HU1826" s="54"/>
      <c r="HV1826" s="54"/>
      <c r="HW1826" s="54"/>
      <c r="HX1826" s="54"/>
      <c r="HY1826" s="54"/>
      <c r="HZ1826" s="54"/>
      <c r="IA1826" s="54"/>
      <c r="IB1826" s="54"/>
      <c r="IC1826" s="54"/>
      <c r="ID1826" s="54"/>
      <c r="IE1826" s="54"/>
      <c r="IF1826" s="54"/>
      <c r="IG1826" s="54"/>
      <c r="IH1826" s="54"/>
      <c r="II1826" s="54"/>
      <c r="IJ1826" s="54"/>
      <c r="IK1826" s="54"/>
      <c r="IL1826" s="54"/>
      <c r="IM1826" s="54"/>
      <c r="IN1826" s="54"/>
      <c r="IO1826" s="54"/>
      <c r="IP1826" s="54"/>
      <c r="IQ1826" s="54"/>
      <c r="IR1826" s="54"/>
      <c r="IS1826" s="54"/>
      <c r="IT1826" s="54"/>
      <c r="IU1826" s="54"/>
      <c r="IV1826" s="54"/>
      <c r="IW1826" s="54"/>
      <c r="IX1826" s="54"/>
      <c r="IY1826" s="54"/>
      <c r="IZ1826" s="54"/>
      <c r="JA1826" s="16"/>
      <c r="JB1826" s="16"/>
      <c r="JC1826" s="16"/>
      <c r="JD1826" s="16"/>
    </row>
    <row r="1827" spans="1:264" s="6" customFormat="1" x14ac:dyDescent="0.25">
      <c r="A1827" s="55">
        <v>1823</v>
      </c>
      <c r="B1827" s="56">
        <f>ESTUDIANTES!B1827</f>
        <v>0</v>
      </c>
      <c r="C1827" s="56">
        <f>ESTUDIANTES!C1827</f>
        <v>0</v>
      </c>
      <c r="D1827" s="97">
        <f>ESTUDIANTES!D1827</f>
        <v>0</v>
      </c>
      <c r="E1827" s="97"/>
      <c r="F1827" s="97"/>
      <c r="G1827" s="97"/>
      <c r="H1827" s="57">
        <f>ESTUDIANTES!H1827</f>
        <v>0</v>
      </c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  <c r="T1827" s="54"/>
      <c r="U1827" s="54"/>
      <c r="V1827" s="54"/>
      <c r="W1827" s="54"/>
      <c r="X1827" s="54"/>
      <c r="Y1827" s="54"/>
      <c r="Z1827" s="54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  <c r="AL1827" s="54"/>
      <c r="AM1827" s="54"/>
      <c r="AN1827" s="54"/>
      <c r="AO1827" s="54"/>
      <c r="AP1827" s="54"/>
      <c r="AQ1827" s="54"/>
      <c r="AR1827" s="54"/>
      <c r="AS1827" s="54"/>
      <c r="AT1827" s="54"/>
      <c r="AU1827" s="54"/>
      <c r="AV1827" s="54"/>
      <c r="AW1827" s="54"/>
      <c r="AX1827" s="54"/>
      <c r="AY1827" s="54"/>
      <c r="AZ1827" s="54"/>
      <c r="BA1827" s="54"/>
      <c r="BB1827" s="54"/>
      <c r="BC1827" s="54"/>
      <c r="BD1827" s="54"/>
      <c r="BE1827" s="54"/>
      <c r="BF1827" s="54"/>
      <c r="BG1827" s="54"/>
      <c r="BH1827" s="54"/>
      <c r="BI1827" s="54"/>
      <c r="BJ1827" s="54"/>
      <c r="BK1827" s="54"/>
      <c r="BL1827" s="54"/>
      <c r="BM1827" s="54"/>
      <c r="BN1827" s="54"/>
      <c r="BO1827" s="54"/>
      <c r="BP1827" s="54"/>
      <c r="BQ1827" s="54"/>
      <c r="BR1827" s="54"/>
      <c r="BS1827" s="54"/>
      <c r="BT1827" s="54"/>
      <c r="BU1827" s="54"/>
      <c r="BV1827" s="54"/>
      <c r="BW1827" s="54"/>
      <c r="BX1827" s="54"/>
      <c r="BY1827" s="54"/>
      <c r="BZ1827" s="54"/>
      <c r="CA1827" s="54"/>
      <c r="CB1827" s="54"/>
      <c r="CC1827" s="54"/>
      <c r="CD1827" s="54"/>
      <c r="CE1827" s="54"/>
      <c r="CF1827" s="54"/>
      <c r="CG1827" s="54"/>
      <c r="CH1827" s="54"/>
      <c r="CI1827" s="54"/>
      <c r="CJ1827" s="54"/>
      <c r="CK1827" s="54"/>
      <c r="CL1827" s="54"/>
      <c r="CM1827" s="54"/>
      <c r="CN1827" s="54"/>
      <c r="CO1827" s="54"/>
      <c r="CP1827" s="54"/>
      <c r="CQ1827" s="54"/>
      <c r="CR1827" s="54"/>
      <c r="CS1827" s="54"/>
      <c r="CT1827" s="54"/>
      <c r="CU1827" s="54"/>
      <c r="CV1827" s="54"/>
      <c r="CW1827" s="54"/>
      <c r="CX1827" s="54"/>
      <c r="CY1827" s="54"/>
      <c r="CZ1827" s="54"/>
      <c r="DA1827" s="54"/>
      <c r="DB1827" s="54"/>
      <c r="DC1827" s="54"/>
      <c r="DD1827" s="54"/>
      <c r="DE1827" s="54"/>
      <c r="DF1827" s="54"/>
      <c r="DG1827" s="54"/>
      <c r="DH1827" s="54"/>
      <c r="DI1827" s="54"/>
      <c r="DJ1827" s="54"/>
      <c r="DK1827" s="54"/>
      <c r="DL1827" s="54"/>
      <c r="DM1827" s="54"/>
      <c r="DN1827" s="54"/>
      <c r="DO1827" s="54"/>
      <c r="DP1827" s="54"/>
      <c r="DQ1827" s="54"/>
      <c r="DR1827" s="54"/>
      <c r="DS1827" s="54"/>
      <c r="DT1827" s="54"/>
      <c r="DU1827" s="54"/>
      <c r="DV1827" s="54"/>
      <c r="DW1827" s="54"/>
      <c r="DX1827" s="54"/>
      <c r="DY1827" s="54"/>
      <c r="DZ1827" s="54"/>
      <c r="EA1827" s="54"/>
      <c r="EB1827" s="54"/>
      <c r="EC1827" s="54"/>
      <c r="ED1827" s="54"/>
      <c r="EE1827" s="54"/>
      <c r="EF1827" s="54"/>
      <c r="EG1827" s="54"/>
      <c r="EH1827" s="54"/>
      <c r="EI1827" s="54"/>
      <c r="EJ1827" s="54"/>
      <c r="EK1827" s="54"/>
      <c r="EL1827" s="54"/>
      <c r="EM1827" s="54"/>
      <c r="EN1827" s="54"/>
      <c r="EO1827" s="54"/>
      <c r="EP1827" s="54"/>
      <c r="EQ1827" s="54"/>
      <c r="ER1827" s="54"/>
      <c r="ES1827" s="54"/>
      <c r="ET1827" s="54"/>
      <c r="EU1827" s="54"/>
      <c r="EV1827" s="54"/>
      <c r="EW1827" s="54"/>
      <c r="EX1827" s="54"/>
      <c r="EY1827" s="54"/>
      <c r="EZ1827" s="54"/>
      <c r="FA1827" s="54"/>
      <c r="FB1827" s="54"/>
      <c r="FC1827" s="54"/>
      <c r="FD1827" s="54"/>
      <c r="FE1827" s="54"/>
      <c r="FF1827" s="54"/>
      <c r="FG1827" s="54"/>
      <c r="FH1827" s="54"/>
      <c r="FI1827" s="54"/>
      <c r="FJ1827" s="54"/>
      <c r="FK1827" s="54"/>
      <c r="FL1827" s="54"/>
      <c r="FM1827" s="54"/>
      <c r="FN1827" s="54"/>
      <c r="FO1827" s="54"/>
      <c r="FP1827" s="54"/>
      <c r="FQ1827" s="54"/>
      <c r="FR1827" s="54"/>
      <c r="FS1827" s="54"/>
      <c r="FT1827" s="54"/>
      <c r="FU1827" s="54"/>
      <c r="FV1827" s="54"/>
      <c r="FW1827" s="54"/>
      <c r="FX1827" s="54"/>
      <c r="FY1827" s="54"/>
      <c r="FZ1827" s="54"/>
      <c r="GA1827" s="54"/>
      <c r="GB1827" s="54"/>
      <c r="GC1827" s="54"/>
      <c r="GD1827" s="54"/>
      <c r="GE1827" s="54"/>
      <c r="GF1827" s="54"/>
      <c r="GG1827" s="54"/>
      <c r="GH1827" s="54"/>
      <c r="GI1827" s="54"/>
      <c r="GJ1827" s="54"/>
      <c r="GK1827" s="54"/>
      <c r="GL1827" s="54"/>
      <c r="GM1827" s="54"/>
      <c r="GN1827" s="54"/>
      <c r="GO1827" s="54"/>
      <c r="GP1827" s="54"/>
      <c r="GQ1827" s="54"/>
      <c r="GR1827" s="54"/>
      <c r="GS1827" s="54"/>
      <c r="GT1827" s="54"/>
      <c r="GU1827" s="54"/>
      <c r="GV1827" s="54"/>
      <c r="GW1827" s="54"/>
      <c r="GX1827" s="54"/>
      <c r="GY1827" s="54"/>
      <c r="GZ1827" s="54"/>
      <c r="HA1827" s="54"/>
      <c r="HB1827" s="54"/>
      <c r="HC1827" s="54"/>
      <c r="HD1827" s="54"/>
      <c r="HE1827" s="54"/>
      <c r="HF1827" s="54"/>
      <c r="HG1827" s="54"/>
      <c r="HH1827" s="54"/>
      <c r="HI1827" s="54"/>
      <c r="HJ1827" s="54"/>
      <c r="HK1827" s="54"/>
      <c r="HL1827" s="54"/>
      <c r="HM1827" s="54"/>
      <c r="HN1827" s="54"/>
      <c r="HO1827" s="54"/>
      <c r="HP1827" s="54"/>
      <c r="HQ1827" s="54"/>
      <c r="HR1827" s="54"/>
      <c r="HS1827" s="54"/>
      <c r="HT1827" s="54"/>
      <c r="HU1827" s="54"/>
      <c r="HV1827" s="54"/>
      <c r="HW1827" s="54"/>
      <c r="HX1827" s="54"/>
      <c r="HY1827" s="54"/>
      <c r="HZ1827" s="54"/>
      <c r="IA1827" s="54"/>
      <c r="IB1827" s="54"/>
      <c r="IC1827" s="54"/>
      <c r="ID1827" s="54"/>
      <c r="IE1827" s="54"/>
      <c r="IF1827" s="54"/>
      <c r="IG1827" s="54"/>
      <c r="IH1827" s="54"/>
      <c r="II1827" s="54"/>
      <c r="IJ1827" s="54"/>
      <c r="IK1827" s="54"/>
      <c r="IL1827" s="54"/>
      <c r="IM1827" s="54"/>
      <c r="IN1827" s="54"/>
      <c r="IO1827" s="54"/>
      <c r="IP1827" s="54"/>
      <c r="IQ1827" s="54"/>
      <c r="IR1827" s="54"/>
      <c r="IS1827" s="54"/>
      <c r="IT1827" s="54"/>
      <c r="IU1827" s="54"/>
      <c r="IV1827" s="54"/>
      <c r="IW1827" s="54"/>
      <c r="IX1827" s="54"/>
      <c r="IY1827" s="54"/>
      <c r="IZ1827" s="54"/>
      <c r="JA1827" s="16"/>
      <c r="JB1827" s="16"/>
      <c r="JC1827" s="16"/>
      <c r="JD1827" s="16"/>
    </row>
    <row r="1828" spans="1:264" s="6" customFormat="1" x14ac:dyDescent="0.25">
      <c r="A1828" s="55">
        <v>1824</v>
      </c>
      <c r="B1828" s="56">
        <f>ESTUDIANTES!B1828</f>
        <v>0</v>
      </c>
      <c r="C1828" s="56">
        <f>ESTUDIANTES!C1828</f>
        <v>0</v>
      </c>
      <c r="D1828" s="97">
        <f>ESTUDIANTES!D1828</f>
        <v>0</v>
      </c>
      <c r="E1828" s="97"/>
      <c r="F1828" s="97"/>
      <c r="G1828" s="97"/>
      <c r="H1828" s="57">
        <f>ESTUDIANTES!H1828</f>
        <v>0</v>
      </c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  <c r="AL1828" s="54"/>
      <c r="AM1828" s="54"/>
      <c r="AN1828" s="54"/>
      <c r="AO1828" s="54"/>
      <c r="AP1828" s="54"/>
      <c r="AQ1828" s="54"/>
      <c r="AR1828" s="54"/>
      <c r="AS1828" s="54"/>
      <c r="AT1828" s="54"/>
      <c r="AU1828" s="54"/>
      <c r="AV1828" s="54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  <c r="BK1828" s="54"/>
      <c r="BL1828" s="54"/>
      <c r="BM1828" s="54"/>
      <c r="BN1828" s="54"/>
      <c r="BO1828" s="54"/>
      <c r="BP1828" s="54"/>
      <c r="BQ1828" s="54"/>
      <c r="BR1828" s="54"/>
      <c r="BS1828" s="54"/>
      <c r="BT1828" s="54"/>
      <c r="BU1828" s="54"/>
      <c r="BV1828" s="54"/>
      <c r="BW1828" s="54"/>
      <c r="BX1828" s="54"/>
      <c r="BY1828" s="54"/>
      <c r="BZ1828" s="54"/>
      <c r="CA1828" s="54"/>
      <c r="CB1828" s="54"/>
      <c r="CC1828" s="54"/>
      <c r="CD1828" s="54"/>
      <c r="CE1828" s="54"/>
      <c r="CF1828" s="54"/>
      <c r="CG1828" s="54"/>
      <c r="CH1828" s="54"/>
      <c r="CI1828" s="54"/>
      <c r="CJ1828" s="54"/>
      <c r="CK1828" s="54"/>
      <c r="CL1828" s="54"/>
      <c r="CM1828" s="54"/>
      <c r="CN1828" s="54"/>
      <c r="CO1828" s="54"/>
      <c r="CP1828" s="54"/>
      <c r="CQ1828" s="54"/>
      <c r="CR1828" s="54"/>
      <c r="CS1828" s="54"/>
      <c r="CT1828" s="54"/>
      <c r="CU1828" s="54"/>
      <c r="CV1828" s="54"/>
      <c r="CW1828" s="54"/>
      <c r="CX1828" s="54"/>
      <c r="CY1828" s="54"/>
      <c r="CZ1828" s="54"/>
      <c r="DA1828" s="54"/>
      <c r="DB1828" s="54"/>
      <c r="DC1828" s="54"/>
      <c r="DD1828" s="54"/>
      <c r="DE1828" s="54"/>
      <c r="DF1828" s="54"/>
      <c r="DG1828" s="54"/>
      <c r="DH1828" s="54"/>
      <c r="DI1828" s="54"/>
      <c r="DJ1828" s="54"/>
      <c r="DK1828" s="54"/>
      <c r="DL1828" s="54"/>
      <c r="DM1828" s="54"/>
      <c r="DN1828" s="54"/>
      <c r="DO1828" s="54"/>
      <c r="DP1828" s="54"/>
      <c r="DQ1828" s="54"/>
      <c r="DR1828" s="54"/>
      <c r="DS1828" s="54"/>
      <c r="DT1828" s="54"/>
      <c r="DU1828" s="54"/>
      <c r="DV1828" s="54"/>
      <c r="DW1828" s="54"/>
      <c r="DX1828" s="54"/>
      <c r="DY1828" s="54"/>
      <c r="DZ1828" s="54"/>
      <c r="EA1828" s="54"/>
      <c r="EB1828" s="54"/>
      <c r="EC1828" s="54"/>
      <c r="ED1828" s="54"/>
      <c r="EE1828" s="54"/>
      <c r="EF1828" s="54"/>
      <c r="EG1828" s="54"/>
      <c r="EH1828" s="54"/>
      <c r="EI1828" s="54"/>
      <c r="EJ1828" s="54"/>
      <c r="EK1828" s="54"/>
      <c r="EL1828" s="54"/>
      <c r="EM1828" s="54"/>
      <c r="EN1828" s="54"/>
      <c r="EO1828" s="54"/>
      <c r="EP1828" s="54"/>
      <c r="EQ1828" s="54"/>
      <c r="ER1828" s="54"/>
      <c r="ES1828" s="54"/>
      <c r="ET1828" s="54"/>
      <c r="EU1828" s="54"/>
      <c r="EV1828" s="54"/>
      <c r="EW1828" s="54"/>
      <c r="EX1828" s="54"/>
      <c r="EY1828" s="54"/>
      <c r="EZ1828" s="54"/>
      <c r="FA1828" s="54"/>
      <c r="FB1828" s="54"/>
      <c r="FC1828" s="54"/>
      <c r="FD1828" s="54"/>
      <c r="FE1828" s="54"/>
      <c r="FF1828" s="54"/>
      <c r="FG1828" s="54"/>
      <c r="FH1828" s="54"/>
      <c r="FI1828" s="54"/>
      <c r="FJ1828" s="54"/>
      <c r="FK1828" s="54"/>
      <c r="FL1828" s="54"/>
      <c r="FM1828" s="54"/>
      <c r="FN1828" s="54"/>
      <c r="FO1828" s="54"/>
      <c r="FP1828" s="54"/>
      <c r="FQ1828" s="54"/>
      <c r="FR1828" s="54"/>
      <c r="FS1828" s="54"/>
      <c r="FT1828" s="54"/>
      <c r="FU1828" s="54"/>
      <c r="FV1828" s="54"/>
      <c r="FW1828" s="54"/>
      <c r="FX1828" s="54"/>
      <c r="FY1828" s="54"/>
      <c r="FZ1828" s="54"/>
      <c r="GA1828" s="54"/>
      <c r="GB1828" s="54"/>
      <c r="GC1828" s="54"/>
      <c r="GD1828" s="54"/>
      <c r="GE1828" s="54"/>
      <c r="GF1828" s="54"/>
      <c r="GG1828" s="54"/>
      <c r="GH1828" s="54"/>
      <c r="GI1828" s="54"/>
      <c r="GJ1828" s="54"/>
      <c r="GK1828" s="54"/>
      <c r="GL1828" s="54"/>
      <c r="GM1828" s="54"/>
      <c r="GN1828" s="54"/>
      <c r="GO1828" s="54"/>
      <c r="GP1828" s="54"/>
      <c r="GQ1828" s="54"/>
      <c r="GR1828" s="54"/>
      <c r="GS1828" s="54"/>
      <c r="GT1828" s="54"/>
      <c r="GU1828" s="54"/>
      <c r="GV1828" s="54"/>
      <c r="GW1828" s="54"/>
      <c r="GX1828" s="54"/>
      <c r="GY1828" s="54"/>
      <c r="GZ1828" s="54"/>
      <c r="HA1828" s="54"/>
      <c r="HB1828" s="54"/>
      <c r="HC1828" s="54"/>
      <c r="HD1828" s="54"/>
      <c r="HE1828" s="54"/>
      <c r="HF1828" s="54"/>
      <c r="HG1828" s="54"/>
      <c r="HH1828" s="54"/>
      <c r="HI1828" s="54"/>
      <c r="HJ1828" s="54"/>
      <c r="HK1828" s="54"/>
      <c r="HL1828" s="54"/>
      <c r="HM1828" s="54"/>
      <c r="HN1828" s="54"/>
      <c r="HO1828" s="54"/>
      <c r="HP1828" s="54"/>
      <c r="HQ1828" s="54"/>
      <c r="HR1828" s="54"/>
      <c r="HS1828" s="54"/>
      <c r="HT1828" s="54"/>
      <c r="HU1828" s="54"/>
      <c r="HV1828" s="54"/>
      <c r="HW1828" s="54"/>
      <c r="HX1828" s="54"/>
      <c r="HY1828" s="54"/>
      <c r="HZ1828" s="54"/>
      <c r="IA1828" s="54"/>
      <c r="IB1828" s="54"/>
      <c r="IC1828" s="54"/>
      <c r="ID1828" s="54"/>
      <c r="IE1828" s="54"/>
      <c r="IF1828" s="54"/>
      <c r="IG1828" s="54"/>
      <c r="IH1828" s="54"/>
      <c r="II1828" s="54"/>
      <c r="IJ1828" s="54"/>
      <c r="IK1828" s="54"/>
      <c r="IL1828" s="54"/>
      <c r="IM1828" s="54"/>
      <c r="IN1828" s="54"/>
      <c r="IO1828" s="54"/>
      <c r="IP1828" s="54"/>
      <c r="IQ1828" s="54"/>
      <c r="IR1828" s="54"/>
      <c r="IS1828" s="54"/>
      <c r="IT1828" s="54"/>
      <c r="IU1828" s="54"/>
      <c r="IV1828" s="54"/>
      <c r="IW1828" s="54"/>
      <c r="IX1828" s="54"/>
      <c r="IY1828" s="54"/>
      <c r="IZ1828" s="54"/>
      <c r="JA1828" s="16"/>
      <c r="JB1828" s="16"/>
      <c r="JC1828" s="16"/>
      <c r="JD1828" s="16"/>
    </row>
    <row r="1829" spans="1:264" s="6" customFormat="1" x14ac:dyDescent="0.25">
      <c r="A1829" s="55">
        <v>1825</v>
      </c>
      <c r="B1829" s="56">
        <f>ESTUDIANTES!B1829</f>
        <v>0</v>
      </c>
      <c r="C1829" s="56">
        <f>ESTUDIANTES!C1829</f>
        <v>0</v>
      </c>
      <c r="D1829" s="97">
        <f>ESTUDIANTES!D1829</f>
        <v>0</v>
      </c>
      <c r="E1829" s="97"/>
      <c r="F1829" s="97"/>
      <c r="G1829" s="97"/>
      <c r="H1829" s="57">
        <f>ESTUDIANTES!H1829</f>
        <v>0</v>
      </c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  <c r="AL1829" s="54"/>
      <c r="AM1829" s="54"/>
      <c r="AN1829" s="54"/>
      <c r="AO1829" s="54"/>
      <c r="AP1829" s="54"/>
      <c r="AQ1829" s="54"/>
      <c r="AR1829" s="54"/>
      <c r="AS1829" s="54"/>
      <c r="AT1829" s="54"/>
      <c r="AU1829" s="54"/>
      <c r="AV1829" s="54"/>
      <c r="AW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4"/>
      <c r="BI1829" s="54"/>
      <c r="BJ1829" s="54"/>
      <c r="BK1829" s="54"/>
      <c r="BL1829" s="54"/>
      <c r="BM1829" s="54"/>
      <c r="BN1829" s="54"/>
      <c r="BO1829" s="54"/>
      <c r="BP1829" s="54"/>
      <c r="BQ1829" s="54"/>
      <c r="BR1829" s="54"/>
      <c r="BS1829" s="54"/>
      <c r="BT1829" s="54"/>
      <c r="BU1829" s="54"/>
      <c r="BV1829" s="54"/>
      <c r="BW1829" s="54"/>
      <c r="BX1829" s="54"/>
      <c r="BY1829" s="54"/>
      <c r="BZ1829" s="54"/>
      <c r="CA1829" s="54"/>
      <c r="CB1829" s="54"/>
      <c r="CC1829" s="54"/>
      <c r="CD1829" s="54"/>
      <c r="CE1829" s="54"/>
      <c r="CF1829" s="54"/>
      <c r="CG1829" s="54"/>
      <c r="CH1829" s="54"/>
      <c r="CI1829" s="54"/>
      <c r="CJ1829" s="54"/>
      <c r="CK1829" s="54"/>
      <c r="CL1829" s="54"/>
      <c r="CM1829" s="54"/>
      <c r="CN1829" s="54"/>
      <c r="CO1829" s="54"/>
      <c r="CP1829" s="54"/>
      <c r="CQ1829" s="54"/>
      <c r="CR1829" s="54"/>
      <c r="CS1829" s="54"/>
      <c r="CT1829" s="54"/>
      <c r="CU1829" s="54"/>
      <c r="CV1829" s="54"/>
      <c r="CW1829" s="54"/>
      <c r="CX1829" s="54"/>
      <c r="CY1829" s="54"/>
      <c r="CZ1829" s="54"/>
      <c r="DA1829" s="54"/>
      <c r="DB1829" s="54"/>
      <c r="DC1829" s="54"/>
      <c r="DD1829" s="54"/>
      <c r="DE1829" s="54"/>
      <c r="DF1829" s="54"/>
      <c r="DG1829" s="54"/>
      <c r="DH1829" s="54"/>
      <c r="DI1829" s="54"/>
      <c r="DJ1829" s="54"/>
      <c r="DK1829" s="54"/>
      <c r="DL1829" s="54"/>
      <c r="DM1829" s="54"/>
      <c r="DN1829" s="54"/>
      <c r="DO1829" s="54"/>
      <c r="DP1829" s="54"/>
      <c r="DQ1829" s="54"/>
      <c r="DR1829" s="54"/>
      <c r="DS1829" s="54"/>
      <c r="DT1829" s="54"/>
      <c r="DU1829" s="54"/>
      <c r="DV1829" s="54"/>
      <c r="DW1829" s="54"/>
      <c r="DX1829" s="54"/>
      <c r="DY1829" s="54"/>
      <c r="DZ1829" s="54"/>
      <c r="EA1829" s="54"/>
      <c r="EB1829" s="54"/>
      <c r="EC1829" s="54"/>
      <c r="ED1829" s="54"/>
      <c r="EE1829" s="54"/>
      <c r="EF1829" s="54"/>
      <c r="EG1829" s="54"/>
      <c r="EH1829" s="54"/>
      <c r="EI1829" s="54"/>
      <c r="EJ1829" s="54"/>
      <c r="EK1829" s="54"/>
      <c r="EL1829" s="54"/>
      <c r="EM1829" s="54"/>
      <c r="EN1829" s="54"/>
      <c r="EO1829" s="54"/>
      <c r="EP1829" s="54"/>
      <c r="EQ1829" s="54"/>
      <c r="ER1829" s="54"/>
      <c r="ES1829" s="54"/>
      <c r="ET1829" s="54"/>
      <c r="EU1829" s="54"/>
      <c r="EV1829" s="54"/>
      <c r="EW1829" s="54"/>
      <c r="EX1829" s="54"/>
      <c r="EY1829" s="54"/>
      <c r="EZ1829" s="54"/>
      <c r="FA1829" s="54"/>
      <c r="FB1829" s="54"/>
      <c r="FC1829" s="54"/>
      <c r="FD1829" s="54"/>
      <c r="FE1829" s="54"/>
      <c r="FF1829" s="54"/>
      <c r="FG1829" s="54"/>
      <c r="FH1829" s="54"/>
      <c r="FI1829" s="54"/>
      <c r="FJ1829" s="54"/>
      <c r="FK1829" s="54"/>
      <c r="FL1829" s="54"/>
      <c r="FM1829" s="54"/>
      <c r="FN1829" s="54"/>
      <c r="FO1829" s="54"/>
      <c r="FP1829" s="54"/>
      <c r="FQ1829" s="54"/>
      <c r="FR1829" s="54"/>
      <c r="FS1829" s="54"/>
      <c r="FT1829" s="54"/>
      <c r="FU1829" s="54"/>
      <c r="FV1829" s="54"/>
      <c r="FW1829" s="54"/>
      <c r="FX1829" s="54"/>
      <c r="FY1829" s="54"/>
      <c r="FZ1829" s="54"/>
      <c r="GA1829" s="54"/>
      <c r="GB1829" s="54"/>
      <c r="GC1829" s="54"/>
      <c r="GD1829" s="54"/>
      <c r="GE1829" s="54"/>
      <c r="GF1829" s="54"/>
      <c r="GG1829" s="54"/>
      <c r="GH1829" s="54"/>
      <c r="GI1829" s="54"/>
      <c r="GJ1829" s="54"/>
      <c r="GK1829" s="54"/>
      <c r="GL1829" s="54"/>
      <c r="GM1829" s="54"/>
      <c r="GN1829" s="54"/>
      <c r="GO1829" s="54"/>
      <c r="GP1829" s="54"/>
      <c r="GQ1829" s="54"/>
      <c r="GR1829" s="54"/>
      <c r="GS1829" s="54"/>
      <c r="GT1829" s="54"/>
      <c r="GU1829" s="54"/>
      <c r="GV1829" s="54"/>
      <c r="GW1829" s="54"/>
      <c r="GX1829" s="54"/>
      <c r="GY1829" s="54"/>
      <c r="GZ1829" s="54"/>
      <c r="HA1829" s="54"/>
      <c r="HB1829" s="54"/>
      <c r="HC1829" s="54"/>
      <c r="HD1829" s="54"/>
      <c r="HE1829" s="54"/>
      <c r="HF1829" s="54"/>
      <c r="HG1829" s="54"/>
      <c r="HH1829" s="54"/>
      <c r="HI1829" s="54"/>
      <c r="HJ1829" s="54"/>
      <c r="HK1829" s="54"/>
      <c r="HL1829" s="54"/>
      <c r="HM1829" s="54"/>
      <c r="HN1829" s="54"/>
      <c r="HO1829" s="54"/>
      <c r="HP1829" s="54"/>
      <c r="HQ1829" s="54"/>
      <c r="HR1829" s="54"/>
      <c r="HS1829" s="54"/>
      <c r="HT1829" s="54"/>
      <c r="HU1829" s="54"/>
      <c r="HV1829" s="54"/>
      <c r="HW1829" s="54"/>
      <c r="HX1829" s="54"/>
      <c r="HY1829" s="54"/>
      <c r="HZ1829" s="54"/>
      <c r="IA1829" s="54"/>
      <c r="IB1829" s="54"/>
      <c r="IC1829" s="54"/>
      <c r="ID1829" s="54"/>
      <c r="IE1829" s="54"/>
      <c r="IF1829" s="54"/>
      <c r="IG1829" s="54"/>
      <c r="IH1829" s="54"/>
      <c r="II1829" s="54"/>
      <c r="IJ1829" s="54"/>
      <c r="IK1829" s="54"/>
      <c r="IL1829" s="54"/>
      <c r="IM1829" s="54"/>
      <c r="IN1829" s="54"/>
      <c r="IO1829" s="54"/>
      <c r="IP1829" s="54"/>
      <c r="IQ1829" s="54"/>
      <c r="IR1829" s="54"/>
      <c r="IS1829" s="54"/>
      <c r="IT1829" s="54"/>
      <c r="IU1829" s="54"/>
      <c r="IV1829" s="54"/>
      <c r="IW1829" s="54"/>
      <c r="IX1829" s="54"/>
      <c r="IY1829" s="54"/>
      <c r="IZ1829" s="54"/>
      <c r="JA1829" s="16"/>
      <c r="JB1829" s="16"/>
      <c r="JC1829" s="16"/>
      <c r="JD1829" s="16"/>
    </row>
    <row r="1830" spans="1:264" s="6" customFormat="1" x14ac:dyDescent="0.25">
      <c r="A1830" s="55">
        <v>1826</v>
      </c>
      <c r="B1830" s="56">
        <f>ESTUDIANTES!B1830</f>
        <v>0</v>
      </c>
      <c r="C1830" s="56">
        <f>ESTUDIANTES!C1830</f>
        <v>0</v>
      </c>
      <c r="D1830" s="97">
        <f>ESTUDIANTES!D1830</f>
        <v>0</v>
      </c>
      <c r="E1830" s="97"/>
      <c r="F1830" s="97"/>
      <c r="G1830" s="97"/>
      <c r="H1830" s="57">
        <f>ESTUDIANTES!H1830</f>
        <v>0</v>
      </c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  <c r="T1830" s="54"/>
      <c r="U1830" s="54"/>
      <c r="V1830" s="54"/>
      <c r="W1830" s="54"/>
      <c r="X1830" s="54"/>
      <c r="Y1830" s="54"/>
      <c r="Z1830" s="54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  <c r="AL1830" s="54"/>
      <c r="AM1830" s="54"/>
      <c r="AN1830" s="54"/>
      <c r="AO1830" s="54"/>
      <c r="AP1830" s="54"/>
      <c r="AQ1830" s="54"/>
      <c r="AR1830" s="54"/>
      <c r="AS1830" s="54"/>
      <c r="AT1830" s="54"/>
      <c r="AU1830" s="54"/>
      <c r="AV1830" s="54"/>
      <c r="AW1830" s="54"/>
      <c r="AX1830" s="54"/>
      <c r="AY1830" s="54"/>
      <c r="AZ1830" s="54"/>
      <c r="BA1830" s="54"/>
      <c r="BB1830" s="54"/>
      <c r="BC1830" s="54"/>
      <c r="BD1830" s="54"/>
      <c r="BE1830" s="54"/>
      <c r="BF1830" s="54"/>
      <c r="BG1830" s="54"/>
      <c r="BH1830" s="54"/>
      <c r="BI1830" s="54"/>
      <c r="BJ1830" s="54"/>
      <c r="BK1830" s="54"/>
      <c r="BL1830" s="54"/>
      <c r="BM1830" s="54"/>
      <c r="BN1830" s="54"/>
      <c r="BO1830" s="54"/>
      <c r="BP1830" s="54"/>
      <c r="BQ1830" s="54"/>
      <c r="BR1830" s="54"/>
      <c r="BS1830" s="54"/>
      <c r="BT1830" s="54"/>
      <c r="BU1830" s="54"/>
      <c r="BV1830" s="54"/>
      <c r="BW1830" s="54"/>
      <c r="BX1830" s="54"/>
      <c r="BY1830" s="54"/>
      <c r="BZ1830" s="54"/>
      <c r="CA1830" s="54"/>
      <c r="CB1830" s="54"/>
      <c r="CC1830" s="54"/>
      <c r="CD1830" s="54"/>
      <c r="CE1830" s="54"/>
      <c r="CF1830" s="54"/>
      <c r="CG1830" s="54"/>
      <c r="CH1830" s="54"/>
      <c r="CI1830" s="54"/>
      <c r="CJ1830" s="54"/>
      <c r="CK1830" s="54"/>
      <c r="CL1830" s="54"/>
      <c r="CM1830" s="54"/>
      <c r="CN1830" s="54"/>
      <c r="CO1830" s="54"/>
      <c r="CP1830" s="54"/>
      <c r="CQ1830" s="54"/>
      <c r="CR1830" s="54"/>
      <c r="CS1830" s="54"/>
      <c r="CT1830" s="54"/>
      <c r="CU1830" s="54"/>
      <c r="CV1830" s="54"/>
      <c r="CW1830" s="54"/>
      <c r="CX1830" s="54"/>
      <c r="CY1830" s="54"/>
      <c r="CZ1830" s="54"/>
      <c r="DA1830" s="54"/>
      <c r="DB1830" s="54"/>
      <c r="DC1830" s="54"/>
      <c r="DD1830" s="54"/>
      <c r="DE1830" s="54"/>
      <c r="DF1830" s="54"/>
      <c r="DG1830" s="54"/>
      <c r="DH1830" s="54"/>
      <c r="DI1830" s="54"/>
      <c r="DJ1830" s="54"/>
      <c r="DK1830" s="54"/>
      <c r="DL1830" s="54"/>
      <c r="DM1830" s="54"/>
      <c r="DN1830" s="54"/>
      <c r="DO1830" s="54"/>
      <c r="DP1830" s="54"/>
      <c r="DQ1830" s="54"/>
      <c r="DR1830" s="54"/>
      <c r="DS1830" s="54"/>
      <c r="DT1830" s="54"/>
      <c r="DU1830" s="54"/>
      <c r="DV1830" s="54"/>
      <c r="DW1830" s="54"/>
      <c r="DX1830" s="54"/>
      <c r="DY1830" s="54"/>
      <c r="DZ1830" s="54"/>
      <c r="EA1830" s="54"/>
      <c r="EB1830" s="54"/>
      <c r="EC1830" s="54"/>
      <c r="ED1830" s="54"/>
      <c r="EE1830" s="54"/>
      <c r="EF1830" s="54"/>
      <c r="EG1830" s="54"/>
      <c r="EH1830" s="54"/>
      <c r="EI1830" s="54"/>
      <c r="EJ1830" s="54"/>
      <c r="EK1830" s="54"/>
      <c r="EL1830" s="54"/>
      <c r="EM1830" s="54"/>
      <c r="EN1830" s="54"/>
      <c r="EO1830" s="54"/>
      <c r="EP1830" s="54"/>
      <c r="EQ1830" s="54"/>
      <c r="ER1830" s="54"/>
      <c r="ES1830" s="54"/>
      <c r="ET1830" s="54"/>
      <c r="EU1830" s="54"/>
      <c r="EV1830" s="54"/>
      <c r="EW1830" s="54"/>
      <c r="EX1830" s="54"/>
      <c r="EY1830" s="54"/>
      <c r="EZ1830" s="54"/>
      <c r="FA1830" s="54"/>
      <c r="FB1830" s="54"/>
      <c r="FC1830" s="54"/>
      <c r="FD1830" s="54"/>
      <c r="FE1830" s="54"/>
      <c r="FF1830" s="54"/>
      <c r="FG1830" s="54"/>
      <c r="FH1830" s="54"/>
      <c r="FI1830" s="54"/>
      <c r="FJ1830" s="54"/>
      <c r="FK1830" s="54"/>
      <c r="FL1830" s="54"/>
      <c r="FM1830" s="54"/>
      <c r="FN1830" s="54"/>
      <c r="FO1830" s="54"/>
      <c r="FP1830" s="54"/>
      <c r="FQ1830" s="54"/>
      <c r="FR1830" s="54"/>
      <c r="FS1830" s="54"/>
      <c r="FT1830" s="54"/>
      <c r="FU1830" s="54"/>
      <c r="FV1830" s="54"/>
      <c r="FW1830" s="54"/>
      <c r="FX1830" s="54"/>
      <c r="FY1830" s="54"/>
      <c r="FZ1830" s="54"/>
      <c r="GA1830" s="54"/>
      <c r="GB1830" s="54"/>
      <c r="GC1830" s="54"/>
      <c r="GD1830" s="54"/>
      <c r="GE1830" s="54"/>
      <c r="GF1830" s="54"/>
      <c r="GG1830" s="54"/>
      <c r="GH1830" s="54"/>
      <c r="GI1830" s="54"/>
      <c r="GJ1830" s="54"/>
      <c r="GK1830" s="54"/>
      <c r="GL1830" s="54"/>
      <c r="GM1830" s="54"/>
      <c r="GN1830" s="54"/>
      <c r="GO1830" s="54"/>
      <c r="GP1830" s="54"/>
      <c r="GQ1830" s="54"/>
      <c r="GR1830" s="54"/>
      <c r="GS1830" s="54"/>
      <c r="GT1830" s="54"/>
      <c r="GU1830" s="54"/>
      <c r="GV1830" s="54"/>
      <c r="GW1830" s="54"/>
      <c r="GX1830" s="54"/>
      <c r="GY1830" s="54"/>
      <c r="GZ1830" s="54"/>
      <c r="HA1830" s="54"/>
      <c r="HB1830" s="54"/>
      <c r="HC1830" s="54"/>
      <c r="HD1830" s="54"/>
      <c r="HE1830" s="54"/>
      <c r="HF1830" s="54"/>
      <c r="HG1830" s="54"/>
      <c r="HH1830" s="54"/>
      <c r="HI1830" s="54"/>
      <c r="HJ1830" s="54"/>
      <c r="HK1830" s="54"/>
      <c r="HL1830" s="54"/>
      <c r="HM1830" s="54"/>
      <c r="HN1830" s="54"/>
      <c r="HO1830" s="54"/>
      <c r="HP1830" s="54"/>
      <c r="HQ1830" s="54"/>
      <c r="HR1830" s="54"/>
      <c r="HS1830" s="54"/>
      <c r="HT1830" s="54"/>
      <c r="HU1830" s="54"/>
      <c r="HV1830" s="54"/>
      <c r="HW1830" s="54"/>
      <c r="HX1830" s="54"/>
      <c r="HY1830" s="54"/>
      <c r="HZ1830" s="54"/>
      <c r="IA1830" s="54"/>
      <c r="IB1830" s="54"/>
      <c r="IC1830" s="54"/>
      <c r="ID1830" s="54"/>
      <c r="IE1830" s="54"/>
      <c r="IF1830" s="54"/>
      <c r="IG1830" s="54"/>
      <c r="IH1830" s="54"/>
      <c r="II1830" s="54"/>
      <c r="IJ1830" s="54"/>
      <c r="IK1830" s="54"/>
      <c r="IL1830" s="54"/>
      <c r="IM1830" s="54"/>
      <c r="IN1830" s="54"/>
      <c r="IO1830" s="54"/>
      <c r="IP1830" s="54"/>
      <c r="IQ1830" s="54"/>
      <c r="IR1830" s="54"/>
      <c r="IS1830" s="54"/>
      <c r="IT1830" s="54"/>
      <c r="IU1830" s="54"/>
      <c r="IV1830" s="54"/>
      <c r="IW1830" s="54"/>
      <c r="IX1830" s="54"/>
      <c r="IY1830" s="54"/>
      <c r="IZ1830" s="54"/>
      <c r="JA1830" s="16"/>
      <c r="JB1830" s="16"/>
      <c r="JC1830" s="16"/>
      <c r="JD1830" s="16"/>
    </row>
    <row r="1831" spans="1:264" s="6" customFormat="1" x14ac:dyDescent="0.25">
      <c r="A1831" s="55">
        <v>1827</v>
      </c>
      <c r="B1831" s="56">
        <f>ESTUDIANTES!B1831</f>
        <v>0</v>
      </c>
      <c r="C1831" s="56">
        <f>ESTUDIANTES!C1831</f>
        <v>0</v>
      </c>
      <c r="D1831" s="97">
        <f>ESTUDIANTES!D1831</f>
        <v>0</v>
      </c>
      <c r="E1831" s="97"/>
      <c r="F1831" s="97"/>
      <c r="G1831" s="97"/>
      <c r="H1831" s="57">
        <f>ESTUDIANTES!H1831</f>
        <v>0</v>
      </c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  <c r="T1831" s="54"/>
      <c r="U1831" s="54"/>
      <c r="V1831" s="54"/>
      <c r="W1831" s="54"/>
      <c r="X1831" s="54"/>
      <c r="Y1831" s="54"/>
      <c r="Z1831" s="54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  <c r="AL1831" s="54"/>
      <c r="AM1831" s="54"/>
      <c r="AN1831" s="54"/>
      <c r="AO1831" s="54"/>
      <c r="AP1831" s="54"/>
      <c r="AQ1831" s="54"/>
      <c r="AR1831" s="54"/>
      <c r="AS1831" s="54"/>
      <c r="AT1831" s="54"/>
      <c r="AU1831" s="54"/>
      <c r="AV1831" s="54"/>
      <c r="AW1831" s="54"/>
      <c r="AX1831" s="54"/>
      <c r="AY1831" s="54"/>
      <c r="AZ1831" s="54"/>
      <c r="BA1831" s="54"/>
      <c r="BB1831" s="54"/>
      <c r="BC1831" s="54"/>
      <c r="BD1831" s="54"/>
      <c r="BE1831" s="54"/>
      <c r="BF1831" s="54"/>
      <c r="BG1831" s="54"/>
      <c r="BH1831" s="54"/>
      <c r="BI1831" s="54"/>
      <c r="BJ1831" s="54"/>
      <c r="BK1831" s="54"/>
      <c r="BL1831" s="54"/>
      <c r="BM1831" s="54"/>
      <c r="BN1831" s="54"/>
      <c r="BO1831" s="54"/>
      <c r="BP1831" s="54"/>
      <c r="BQ1831" s="54"/>
      <c r="BR1831" s="54"/>
      <c r="BS1831" s="54"/>
      <c r="BT1831" s="54"/>
      <c r="BU1831" s="54"/>
      <c r="BV1831" s="54"/>
      <c r="BW1831" s="54"/>
      <c r="BX1831" s="54"/>
      <c r="BY1831" s="54"/>
      <c r="BZ1831" s="54"/>
      <c r="CA1831" s="54"/>
      <c r="CB1831" s="54"/>
      <c r="CC1831" s="54"/>
      <c r="CD1831" s="54"/>
      <c r="CE1831" s="54"/>
      <c r="CF1831" s="54"/>
      <c r="CG1831" s="54"/>
      <c r="CH1831" s="54"/>
      <c r="CI1831" s="54"/>
      <c r="CJ1831" s="54"/>
      <c r="CK1831" s="54"/>
      <c r="CL1831" s="54"/>
      <c r="CM1831" s="54"/>
      <c r="CN1831" s="54"/>
      <c r="CO1831" s="54"/>
      <c r="CP1831" s="54"/>
      <c r="CQ1831" s="54"/>
      <c r="CR1831" s="54"/>
      <c r="CS1831" s="54"/>
      <c r="CT1831" s="54"/>
      <c r="CU1831" s="54"/>
      <c r="CV1831" s="54"/>
      <c r="CW1831" s="54"/>
      <c r="CX1831" s="54"/>
      <c r="CY1831" s="54"/>
      <c r="CZ1831" s="54"/>
      <c r="DA1831" s="54"/>
      <c r="DB1831" s="54"/>
      <c r="DC1831" s="54"/>
      <c r="DD1831" s="54"/>
      <c r="DE1831" s="54"/>
      <c r="DF1831" s="54"/>
      <c r="DG1831" s="54"/>
      <c r="DH1831" s="54"/>
      <c r="DI1831" s="54"/>
      <c r="DJ1831" s="54"/>
      <c r="DK1831" s="54"/>
      <c r="DL1831" s="54"/>
      <c r="DM1831" s="54"/>
      <c r="DN1831" s="54"/>
      <c r="DO1831" s="54"/>
      <c r="DP1831" s="54"/>
      <c r="DQ1831" s="54"/>
      <c r="DR1831" s="54"/>
      <c r="DS1831" s="54"/>
      <c r="DT1831" s="54"/>
      <c r="DU1831" s="54"/>
      <c r="DV1831" s="54"/>
      <c r="DW1831" s="54"/>
      <c r="DX1831" s="54"/>
      <c r="DY1831" s="54"/>
      <c r="DZ1831" s="54"/>
      <c r="EA1831" s="54"/>
      <c r="EB1831" s="54"/>
      <c r="EC1831" s="54"/>
      <c r="ED1831" s="54"/>
      <c r="EE1831" s="54"/>
      <c r="EF1831" s="54"/>
      <c r="EG1831" s="54"/>
      <c r="EH1831" s="54"/>
      <c r="EI1831" s="54"/>
      <c r="EJ1831" s="54"/>
      <c r="EK1831" s="54"/>
      <c r="EL1831" s="54"/>
      <c r="EM1831" s="54"/>
      <c r="EN1831" s="54"/>
      <c r="EO1831" s="54"/>
      <c r="EP1831" s="54"/>
      <c r="EQ1831" s="54"/>
      <c r="ER1831" s="54"/>
      <c r="ES1831" s="54"/>
      <c r="ET1831" s="54"/>
      <c r="EU1831" s="54"/>
      <c r="EV1831" s="54"/>
      <c r="EW1831" s="54"/>
      <c r="EX1831" s="54"/>
      <c r="EY1831" s="54"/>
      <c r="EZ1831" s="54"/>
      <c r="FA1831" s="54"/>
      <c r="FB1831" s="54"/>
      <c r="FC1831" s="54"/>
      <c r="FD1831" s="54"/>
      <c r="FE1831" s="54"/>
      <c r="FF1831" s="54"/>
      <c r="FG1831" s="54"/>
      <c r="FH1831" s="54"/>
      <c r="FI1831" s="54"/>
      <c r="FJ1831" s="54"/>
      <c r="FK1831" s="54"/>
      <c r="FL1831" s="54"/>
      <c r="FM1831" s="54"/>
      <c r="FN1831" s="54"/>
      <c r="FO1831" s="54"/>
      <c r="FP1831" s="54"/>
      <c r="FQ1831" s="54"/>
      <c r="FR1831" s="54"/>
      <c r="FS1831" s="54"/>
      <c r="FT1831" s="54"/>
      <c r="FU1831" s="54"/>
      <c r="FV1831" s="54"/>
      <c r="FW1831" s="54"/>
      <c r="FX1831" s="54"/>
      <c r="FY1831" s="54"/>
      <c r="FZ1831" s="54"/>
      <c r="GA1831" s="54"/>
      <c r="GB1831" s="54"/>
      <c r="GC1831" s="54"/>
      <c r="GD1831" s="54"/>
      <c r="GE1831" s="54"/>
      <c r="GF1831" s="54"/>
      <c r="GG1831" s="54"/>
      <c r="GH1831" s="54"/>
      <c r="GI1831" s="54"/>
      <c r="GJ1831" s="54"/>
      <c r="GK1831" s="54"/>
      <c r="GL1831" s="54"/>
      <c r="GM1831" s="54"/>
      <c r="GN1831" s="54"/>
      <c r="GO1831" s="54"/>
      <c r="GP1831" s="54"/>
      <c r="GQ1831" s="54"/>
      <c r="GR1831" s="54"/>
      <c r="GS1831" s="54"/>
      <c r="GT1831" s="54"/>
      <c r="GU1831" s="54"/>
      <c r="GV1831" s="54"/>
      <c r="GW1831" s="54"/>
      <c r="GX1831" s="54"/>
      <c r="GY1831" s="54"/>
      <c r="GZ1831" s="54"/>
      <c r="HA1831" s="54"/>
      <c r="HB1831" s="54"/>
      <c r="HC1831" s="54"/>
      <c r="HD1831" s="54"/>
      <c r="HE1831" s="54"/>
      <c r="HF1831" s="54"/>
      <c r="HG1831" s="54"/>
      <c r="HH1831" s="54"/>
      <c r="HI1831" s="54"/>
      <c r="HJ1831" s="54"/>
      <c r="HK1831" s="54"/>
      <c r="HL1831" s="54"/>
      <c r="HM1831" s="54"/>
      <c r="HN1831" s="54"/>
      <c r="HO1831" s="54"/>
      <c r="HP1831" s="54"/>
      <c r="HQ1831" s="54"/>
      <c r="HR1831" s="54"/>
      <c r="HS1831" s="54"/>
      <c r="HT1831" s="54"/>
      <c r="HU1831" s="54"/>
      <c r="HV1831" s="54"/>
      <c r="HW1831" s="54"/>
      <c r="HX1831" s="54"/>
      <c r="HY1831" s="54"/>
      <c r="HZ1831" s="54"/>
      <c r="IA1831" s="54"/>
      <c r="IB1831" s="54"/>
      <c r="IC1831" s="54"/>
      <c r="ID1831" s="54"/>
      <c r="IE1831" s="54"/>
      <c r="IF1831" s="54"/>
      <c r="IG1831" s="54"/>
      <c r="IH1831" s="54"/>
      <c r="II1831" s="54"/>
      <c r="IJ1831" s="54"/>
      <c r="IK1831" s="54"/>
      <c r="IL1831" s="54"/>
      <c r="IM1831" s="54"/>
      <c r="IN1831" s="54"/>
      <c r="IO1831" s="54"/>
      <c r="IP1831" s="54"/>
      <c r="IQ1831" s="54"/>
      <c r="IR1831" s="54"/>
      <c r="IS1831" s="54"/>
      <c r="IT1831" s="54"/>
      <c r="IU1831" s="54"/>
      <c r="IV1831" s="54"/>
      <c r="IW1831" s="54"/>
      <c r="IX1831" s="54"/>
      <c r="IY1831" s="54"/>
      <c r="IZ1831" s="54"/>
      <c r="JA1831" s="16"/>
      <c r="JB1831" s="16"/>
      <c r="JC1831" s="16"/>
      <c r="JD1831" s="16"/>
    </row>
    <row r="1832" spans="1:264" s="6" customFormat="1" x14ac:dyDescent="0.25">
      <c r="A1832" s="55">
        <v>1828</v>
      </c>
      <c r="B1832" s="56">
        <f>ESTUDIANTES!B1832</f>
        <v>0</v>
      </c>
      <c r="C1832" s="56">
        <f>ESTUDIANTES!C1832</f>
        <v>0</v>
      </c>
      <c r="D1832" s="97">
        <f>ESTUDIANTES!D1832</f>
        <v>0</v>
      </c>
      <c r="E1832" s="97"/>
      <c r="F1832" s="97"/>
      <c r="G1832" s="97"/>
      <c r="H1832" s="57">
        <f>ESTUDIANTES!H1832</f>
        <v>0</v>
      </c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  <c r="S1832" s="54"/>
      <c r="T1832" s="54"/>
      <c r="U1832" s="54"/>
      <c r="V1832" s="54"/>
      <c r="W1832" s="54"/>
      <c r="X1832" s="54"/>
      <c r="Y1832" s="54"/>
      <c r="Z1832" s="54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  <c r="AL1832" s="54"/>
      <c r="AM1832" s="54"/>
      <c r="AN1832" s="54"/>
      <c r="AO1832" s="54"/>
      <c r="AP1832" s="54"/>
      <c r="AQ1832" s="54"/>
      <c r="AR1832" s="54"/>
      <c r="AS1832" s="54"/>
      <c r="AT1832" s="54"/>
      <c r="AU1832" s="54"/>
      <c r="AV1832" s="54"/>
      <c r="AW1832" s="54"/>
      <c r="AX1832" s="54"/>
      <c r="AY1832" s="54"/>
      <c r="AZ1832" s="54"/>
      <c r="BA1832" s="54"/>
      <c r="BB1832" s="54"/>
      <c r="BC1832" s="54"/>
      <c r="BD1832" s="54"/>
      <c r="BE1832" s="54"/>
      <c r="BF1832" s="54"/>
      <c r="BG1832" s="54"/>
      <c r="BH1832" s="54"/>
      <c r="BI1832" s="54"/>
      <c r="BJ1832" s="54"/>
      <c r="BK1832" s="54"/>
      <c r="BL1832" s="54"/>
      <c r="BM1832" s="54"/>
      <c r="BN1832" s="54"/>
      <c r="BO1832" s="54"/>
      <c r="BP1832" s="54"/>
      <c r="BQ1832" s="54"/>
      <c r="BR1832" s="54"/>
      <c r="BS1832" s="54"/>
      <c r="BT1832" s="54"/>
      <c r="BU1832" s="54"/>
      <c r="BV1832" s="54"/>
      <c r="BW1832" s="54"/>
      <c r="BX1832" s="54"/>
      <c r="BY1832" s="54"/>
      <c r="BZ1832" s="54"/>
      <c r="CA1832" s="54"/>
      <c r="CB1832" s="54"/>
      <c r="CC1832" s="54"/>
      <c r="CD1832" s="54"/>
      <c r="CE1832" s="54"/>
      <c r="CF1832" s="54"/>
      <c r="CG1832" s="54"/>
      <c r="CH1832" s="54"/>
      <c r="CI1832" s="54"/>
      <c r="CJ1832" s="54"/>
      <c r="CK1832" s="54"/>
      <c r="CL1832" s="54"/>
      <c r="CM1832" s="54"/>
      <c r="CN1832" s="54"/>
      <c r="CO1832" s="54"/>
      <c r="CP1832" s="54"/>
      <c r="CQ1832" s="54"/>
      <c r="CR1832" s="54"/>
      <c r="CS1832" s="54"/>
      <c r="CT1832" s="54"/>
      <c r="CU1832" s="54"/>
      <c r="CV1832" s="54"/>
      <c r="CW1832" s="54"/>
      <c r="CX1832" s="54"/>
      <c r="CY1832" s="54"/>
      <c r="CZ1832" s="54"/>
      <c r="DA1832" s="54"/>
      <c r="DB1832" s="54"/>
      <c r="DC1832" s="54"/>
      <c r="DD1832" s="54"/>
      <c r="DE1832" s="54"/>
      <c r="DF1832" s="54"/>
      <c r="DG1832" s="54"/>
      <c r="DH1832" s="54"/>
      <c r="DI1832" s="54"/>
      <c r="DJ1832" s="54"/>
      <c r="DK1832" s="54"/>
      <c r="DL1832" s="54"/>
      <c r="DM1832" s="54"/>
      <c r="DN1832" s="54"/>
      <c r="DO1832" s="54"/>
      <c r="DP1832" s="54"/>
      <c r="DQ1832" s="54"/>
      <c r="DR1832" s="54"/>
      <c r="DS1832" s="54"/>
      <c r="DT1832" s="54"/>
      <c r="DU1832" s="54"/>
      <c r="DV1832" s="54"/>
      <c r="DW1832" s="54"/>
      <c r="DX1832" s="54"/>
      <c r="DY1832" s="54"/>
      <c r="DZ1832" s="54"/>
      <c r="EA1832" s="54"/>
      <c r="EB1832" s="54"/>
      <c r="EC1832" s="54"/>
      <c r="ED1832" s="54"/>
      <c r="EE1832" s="54"/>
      <c r="EF1832" s="54"/>
      <c r="EG1832" s="54"/>
      <c r="EH1832" s="54"/>
      <c r="EI1832" s="54"/>
      <c r="EJ1832" s="54"/>
      <c r="EK1832" s="54"/>
      <c r="EL1832" s="54"/>
      <c r="EM1832" s="54"/>
      <c r="EN1832" s="54"/>
      <c r="EO1832" s="54"/>
      <c r="EP1832" s="54"/>
      <c r="EQ1832" s="54"/>
      <c r="ER1832" s="54"/>
      <c r="ES1832" s="54"/>
      <c r="ET1832" s="54"/>
      <c r="EU1832" s="54"/>
      <c r="EV1832" s="54"/>
      <c r="EW1832" s="54"/>
      <c r="EX1832" s="54"/>
      <c r="EY1832" s="54"/>
      <c r="EZ1832" s="54"/>
      <c r="FA1832" s="54"/>
      <c r="FB1832" s="54"/>
      <c r="FC1832" s="54"/>
      <c r="FD1832" s="54"/>
      <c r="FE1832" s="54"/>
      <c r="FF1832" s="54"/>
      <c r="FG1832" s="54"/>
      <c r="FH1832" s="54"/>
      <c r="FI1832" s="54"/>
      <c r="FJ1832" s="54"/>
      <c r="FK1832" s="54"/>
      <c r="FL1832" s="54"/>
      <c r="FM1832" s="54"/>
      <c r="FN1832" s="54"/>
      <c r="FO1832" s="54"/>
      <c r="FP1832" s="54"/>
      <c r="FQ1832" s="54"/>
      <c r="FR1832" s="54"/>
      <c r="FS1832" s="54"/>
      <c r="FT1832" s="54"/>
      <c r="FU1832" s="54"/>
      <c r="FV1832" s="54"/>
      <c r="FW1832" s="54"/>
      <c r="FX1832" s="54"/>
      <c r="FY1832" s="54"/>
      <c r="FZ1832" s="54"/>
      <c r="GA1832" s="54"/>
      <c r="GB1832" s="54"/>
      <c r="GC1832" s="54"/>
      <c r="GD1832" s="54"/>
      <c r="GE1832" s="54"/>
      <c r="GF1832" s="54"/>
      <c r="GG1832" s="54"/>
      <c r="GH1832" s="54"/>
      <c r="GI1832" s="54"/>
      <c r="GJ1832" s="54"/>
      <c r="GK1832" s="54"/>
      <c r="GL1832" s="54"/>
      <c r="GM1832" s="54"/>
      <c r="GN1832" s="54"/>
      <c r="GO1832" s="54"/>
      <c r="GP1832" s="54"/>
      <c r="GQ1832" s="54"/>
      <c r="GR1832" s="54"/>
      <c r="GS1832" s="54"/>
      <c r="GT1832" s="54"/>
      <c r="GU1832" s="54"/>
      <c r="GV1832" s="54"/>
      <c r="GW1832" s="54"/>
      <c r="GX1832" s="54"/>
      <c r="GY1832" s="54"/>
      <c r="GZ1832" s="54"/>
      <c r="HA1832" s="54"/>
      <c r="HB1832" s="54"/>
      <c r="HC1832" s="54"/>
      <c r="HD1832" s="54"/>
      <c r="HE1832" s="54"/>
      <c r="HF1832" s="54"/>
      <c r="HG1832" s="54"/>
      <c r="HH1832" s="54"/>
      <c r="HI1832" s="54"/>
      <c r="HJ1832" s="54"/>
      <c r="HK1832" s="54"/>
      <c r="HL1832" s="54"/>
      <c r="HM1832" s="54"/>
      <c r="HN1832" s="54"/>
      <c r="HO1832" s="54"/>
      <c r="HP1832" s="54"/>
      <c r="HQ1832" s="54"/>
      <c r="HR1832" s="54"/>
      <c r="HS1832" s="54"/>
      <c r="HT1832" s="54"/>
      <c r="HU1832" s="54"/>
      <c r="HV1832" s="54"/>
      <c r="HW1832" s="54"/>
      <c r="HX1832" s="54"/>
      <c r="HY1832" s="54"/>
      <c r="HZ1832" s="54"/>
      <c r="IA1832" s="54"/>
      <c r="IB1832" s="54"/>
      <c r="IC1832" s="54"/>
      <c r="ID1832" s="54"/>
      <c r="IE1832" s="54"/>
      <c r="IF1832" s="54"/>
      <c r="IG1832" s="54"/>
      <c r="IH1832" s="54"/>
      <c r="II1832" s="54"/>
      <c r="IJ1832" s="54"/>
      <c r="IK1832" s="54"/>
      <c r="IL1832" s="54"/>
      <c r="IM1832" s="54"/>
      <c r="IN1832" s="54"/>
      <c r="IO1832" s="54"/>
      <c r="IP1832" s="54"/>
      <c r="IQ1832" s="54"/>
      <c r="IR1832" s="54"/>
      <c r="IS1832" s="54"/>
      <c r="IT1832" s="54"/>
      <c r="IU1832" s="54"/>
      <c r="IV1832" s="54"/>
      <c r="IW1832" s="54"/>
      <c r="IX1832" s="54"/>
      <c r="IY1832" s="54"/>
      <c r="IZ1832" s="54"/>
      <c r="JA1832" s="16"/>
      <c r="JB1832" s="16"/>
      <c r="JC1832" s="16"/>
      <c r="JD1832" s="16"/>
    </row>
    <row r="1833" spans="1:264" s="6" customFormat="1" x14ac:dyDescent="0.25">
      <c r="A1833" s="55">
        <v>1829</v>
      </c>
      <c r="B1833" s="56">
        <f>ESTUDIANTES!B1833</f>
        <v>0</v>
      </c>
      <c r="C1833" s="56">
        <f>ESTUDIANTES!C1833</f>
        <v>0</v>
      </c>
      <c r="D1833" s="97">
        <f>ESTUDIANTES!D1833</f>
        <v>0</v>
      </c>
      <c r="E1833" s="97"/>
      <c r="F1833" s="97"/>
      <c r="G1833" s="97"/>
      <c r="H1833" s="57">
        <f>ESTUDIANTES!H1833</f>
        <v>0</v>
      </c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  <c r="S1833" s="54"/>
      <c r="T1833" s="54"/>
      <c r="U1833" s="54"/>
      <c r="V1833" s="54"/>
      <c r="W1833" s="54"/>
      <c r="X1833" s="54"/>
      <c r="Y1833" s="54"/>
      <c r="Z1833" s="54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  <c r="AL1833" s="54"/>
      <c r="AM1833" s="54"/>
      <c r="AN1833" s="54"/>
      <c r="AO1833" s="54"/>
      <c r="AP1833" s="54"/>
      <c r="AQ1833" s="54"/>
      <c r="AR1833" s="54"/>
      <c r="AS1833" s="54"/>
      <c r="AT1833" s="54"/>
      <c r="AU1833" s="54"/>
      <c r="AV1833" s="54"/>
      <c r="AW1833" s="54"/>
      <c r="AX1833" s="54"/>
      <c r="AY1833" s="54"/>
      <c r="AZ1833" s="54"/>
      <c r="BA1833" s="54"/>
      <c r="BB1833" s="54"/>
      <c r="BC1833" s="54"/>
      <c r="BD1833" s="54"/>
      <c r="BE1833" s="54"/>
      <c r="BF1833" s="54"/>
      <c r="BG1833" s="54"/>
      <c r="BH1833" s="54"/>
      <c r="BI1833" s="54"/>
      <c r="BJ1833" s="54"/>
      <c r="BK1833" s="54"/>
      <c r="BL1833" s="54"/>
      <c r="BM1833" s="54"/>
      <c r="BN1833" s="54"/>
      <c r="BO1833" s="54"/>
      <c r="BP1833" s="54"/>
      <c r="BQ1833" s="54"/>
      <c r="BR1833" s="54"/>
      <c r="BS1833" s="54"/>
      <c r="BT1833" s="54"/>
      <c r="BU1833" s="54"/>
      <c r="BV1833" s="54"/>
      <c r="BW1833" s="54"/>
      <c r="BX1833" s="54"/>
      <c r="BY1833" s="54"/>
      <c r="BZ1833" s="54"/>
      <c r="CA1833" s="54"/>
      <c r="CB1833" s="54"/>
      <c r="CC1833" s="54"/>
      <c r="CD1833" s="54"/>
      <c r="CE1833" s="54"/>
      <c r="CF1833" s="54"/>
      <c r="CG1833" s="54"/>
      <c r="CH1833" s="54"/>
      <c r="CI1833" s="54"/>
      <c r="CJ1833" s="54"/>
      <c r="CK1833" s="54"/>
      <c r="CL1833" s="54"/>
      <c r="CM1833" s="54"/>
      <c r="CN1833" s="54"/>
      <c r="CO1833" s="54"/>
      <c r="CP1833" s="54"/>
      <c r="CQ1833" s="54"/>
      <c r="CR1833" s="54"/>
      <c r="CS1833" s="54"/>
      <c r="CT1833" s="54"/>
      <c r="CU1833" s="54"/>
      <c r="CV1833" s="54"/>
      <c r="CW1833" s="54"/>
      <c r="CX1833" s="54"/>
      <c r="CY1833" s="54"/>
      <c r="CZ1833" s="54"/>
      <c r="DA1833" s="54"/>
      <c r="DB1833" s="54"/>
      <c r="DC1833" s="54"/>
      <c r="DD1833" s="54"/>
      <c r="DE1833" s="54"/>
      <c r="DF1833" s="54"/>
      <c r="DG1833" s="54"/>
      <c r="DH1833" s="54"/>
      <c r="DI1833" s="54"/>
      <c r="DJ1833" s="54"/>
      <c r="DK1833" s="54"/>
      <c r="DL1833" s="54"/>
      <c r="DM1833" s="54"/>
      <c r="DN1833" s="54"/>
      <c r="DO1833" s="54"/>
      <c r="DP1833" s="54"/>
      <c r="DQ1833" s="54"/>
      <c r="DR1833" s="54"/>
      <c r="DS1833" s="54"/>
      <c r="DT1833" s="54"/>
      <c r="DU1833" s="54"/>
      <c r="DV1833" s="54"/>
      <c r="DW1833" s="54"/>
      <c r="DX1833" s="54"/>
      <c r="DY1833" s="54"/>
      <c r="DZ1833" s="54"/>
      <c r="EA1833" s="54"/>
      <c r="EB1833" s="54"/>
      <c r="EC1833" s="54"/>
      <c r="ED1833" s="54"/>
      <c r="EE1833" s="54"/>
      <c r="EF1833" s="54"/>
      <c r="EG1833" s="54"/>
      <c r="EH1833" s="54"/>
      <c r="EI1833" s="54"/>
      <c r="EJ1833" s="54"/>
      <c r="EK1833" s="54"/>
      <c r="EL1833" s="54"/>
      <c r="EM1833" s="54"/>
      <c r="EN1833" s="54"/>
      <c r="EO1833" s="54"/>
      <c r="EP1833" s="54"/>
      <c r="EQ1833" s="54"/>
      <c r="ER1833" s="54"/>
      <c r="ES1833" s="54"/>
      <c r="ET1833" s="54"/>
      <c r="EU1833" s="54"/>
      <c r="EV1833" s="54"/>
      <c r="EW1833" s="54"/>
      <c r="EX1833" s="54"/>
      <c r="EY1833" s="54"/>
      <c r="EZ1833" s="54"/>
      <c r="FA1833" s="54"/>
      <c r="FB1833" s="54"/>
      <c r="FC1833" s="54"/>
      <c r="FD1833" s="54"/>
      <c r="FE1833" s="54"/>
      <c r="FF1833" s="54"/>
      <c r="FG1833" s="54"/>
      <c r="FH1833" s="54"/>
      <c r="FI1833" s="54"/>
      <c r="FJ1833" s="54"/>
      <c r="FK1833" s="54"/>
      <c r="FL1833" s="54"/>
      <c r="FM1833" s="54"/>
      <c r="FN1833" s="54"/>
      <c r="FO1833" s="54"/>
      <c r="FP1833" s="54"/>
      <c r="FQ1833" s="54"/>
      <c r="FR1833" s="54"/>
      <c r="FS1833" s="54"/>
      <c r="FT1833" s="54"/>
      <c r="FU1833" s="54"/>
      <c r="FV1833" s="54"/>
      <c r="FW1833" s="54"/>
      <c r="FX1833" s="54"/>
      <c r="FY1833" s="54"/>
      <c r="FZ1833" s="54"/>
      <c r="GA1833" s="54"/>
      <c r="GB1833" s="54"/>
      <c r="GC1833" s="54"/>
      <c r="GD1833" s="54"/>
      <c r="GE1833" s="54"/>
      <c r="GF1833" s="54"/>
      <c r="GG1833" s="54"/>
      <c r="GH1833" s="54"/>
      <c r="GI1833" s="54"/>
      <c r="GJ1833" s="54"/>
      <c r="GK1833" s="54"/>
      <c r="GL1833" s="54"/>
      <c r="GM1833" s="54"/>
      <c r="GN1833" s="54"/>
      <c r="GO1833" s="54"/>
      <c r="GP1833" s="54"/>
      <c r="GQ1833" s="54"/>
      <c r="GR1833" s="54"/>
      <c r="GS1833" s="54"/>
      <c r="GT1833" s="54"/>
      <c r="GU1833" s="54"/>
      <c r="GV1833" s="54"/>
      <c r="GW1833" s="54"/>
      <c r="GX1833" s="54"/>
      <c r="GY1833" s="54"/>
      <c r="GZ1833" s="54"/>
      <c r="HA1833" s="54"/>
      <c r="HB1833" s="54"/>
      <c r="HC1833" s="54"/>
      <c r="HD1833" s="54"/>
      <c r="HE1833" s="54"/>
      <c r="HF1833" s="54"/>
      <c r="HG1833" s="54"/>
      <c r="HH1833" s="54"/>
      <c r="HI1833" s="54"/>
      <c r="HJ1833" s="54"/>
      <c r="HK1833" s="54"/>
      <c r="HL1833" s="54"/>
      <c r="HM1833" s="54"/>
      <c r="HN1833" s="54"/>
      <c r="HO1833" s="54"/>
      <c r="HP1833" s="54"/>
      <c r="HQ1833" s="54"/>
      <c r="HR1833" s="54"/>
      <c r="HS1833" s="54"/>
      <c r="HT1833" s="54"/>
      <c r="HU1833" s="54"/>
      <c r="HV1833" s="54"/>
      <c r="HW1833" s="54"/>
      <c r="HX1833" s="54"/>
      <c r="HY1833" s="54"/>
      <c r="HZ1833" s="54"/>
      <c r="IA1833" s="54"/>
      <c r="IB1833" s="54"/>
      <c r="IC1833" s="54"/>
      <c r="ID1833" s="54"/>
      <c r="IE1833" s="54"/>
      <c r="IF1833" s="54"/>
      <c r="IG1833" s="54"/>
      <c r="IH1833" s="54"/>
      <c r="II1833" s="54"/>
      <c r="IJ1833" s="54"/>
      <c r="IK1833" s="54"/>
      <c r="IL1833" s="54"/>
      <c r="IM1833" s="54"/>
      <c r="IN1833" s="54"/>
      <c r="IO1833" s="54"/>
      <c r="IP1833" s="54"/>
      <c r="IQ1833" s="54"/>
      <c r="IR1833" s="54"/>
      <c r="IS1833" s="54"/>
      <c r="IT1833" s="54"/>
      <c r="IU1833" s="54"/>
      <c r="IV1833" s="54"/>
      <c r="IW1833" s="54"/>
      <c r="IX1833" s="54"/>
      <c r="IY1833" s="54"/>
      <c r="IZ1833" s="54"/>
      <c r="JA1833" s="16"/>
      <c r="JB1833" s="16"/>
      <c r="JC1833" s="16"/>
      <c r="JD1833" s="16"/>
    </row>
    <row r="1834" spans="1:264" s="6" customFormat="1" x14ac:dyDescent="0.25">
      <c r="A1834" s="55">
        <v>1830</v>
      </c>
      <c r="B1834" s="56">
        <f>ESTUDIANTES!B1834</f>
        <v>0</v>
      </c>
      <c r="C1834" s="56">
        <f>ESTUDIANTES!C1834</f>
        <v>0</v>
      </c>
      <c r="D1834" s="97">
        <f>ESTUDIANTES!D1834</f>
        <v>0</v>
      </c>
      <c r="E1834" s="97"/>
      <c r="F1834" s="97"/>
      <c r="G1834" s="97"/>
      <c r="H1834" s="57">
        <f>ESTUDIANTES!H1834</f>
        <v>0</v>
      </c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  <c r="S1834" s="54"/>
      <c r="T1834" s="54"/>
      <c r="U1834" s="54"/>
      <c r="V1834" s="54"/>
      <c r="W1834" s="54"/>
      <c r="X1834" s="54"/>
      <c r="Y1834" s="54"/>
      <c r="Z1834" s="54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  <c r="AL1834" s="54"/>
      <c r="AM1834" s="54"/>
      <c r="AN1834" s="54"/>
      <c r="AO1834" s="54"/>
      <c r="AP1834" s="54"/>
      <c r="AQ1834" s="54"/>
      <c r="AR1834" s="54"/>
      <c r="AS1834" s="54"/>
      <c r="AT1834" s="54"/>
      <c r="AU1834" s="54"/>
      <c r="AV1834" s="54"/>
      <c r="AW1834" s="54"/>
      <c r="AX1834" s="54"/>
      <c r="AY1834" s="54"/>
      <c r="AZ1834" s="54"/>
      <c r="BA1834" s="54"/>
      <c r="BB1834" s="54"/>
      <c r="BC1834" s="54"/>
      <c r="BD1834" s="54"/>
      <c r="BE1834" s="54"/>
      <c r="BF1834" s="54"/>
      <c r="BG1834" s="54"/>
      <c r="BH1834" s="54"/>
      <c r="BI1834" s="54"/>
      <c r="BJ1834" s="54"/>
      <c r="BK1834" s="54"/>
      <c r="BL1834" s="54"/>
      <c r="BM1834" s="54"/>
      <c r="BN1834" s="54"/>
      <c r="BO1834" s="54"/>
      <c r="BP1834" s="54"/>
      <c r="BQ1834" s="54"/>
      <c r="BR1834" s="54"/>
      <c r="BS1834" s="54"/>
      <c r="BT1834" s="54"/>
      <c r="BU1834" s="54"/>
      <c r="BV1834" s="54"/>
      <c r="BW1834" s="54"/>
      <c r="BX1834" s="54"/>
      <c r="BY1834" s="54"/>
      <c r="BZ1834" s="54"/>
      <c r="CA1834" s="54"/>
      <c r="CB1834" s="54"/>
      <c r="CC1834" s="54"/>
      <c r="CD1834" s="54"/>
      <c r="CE1834" s="54"/>
      <c r="CF1834" s="54"/>
      <c r="CG1834" s="54"/>
      <c r="CH1834" s="54"/>
      <c r="CI1834" s="54"/>
      <c r="CJ1834" s="54"/>
      <c r="CK1834" s="54"/>
      <c r="CL1834" s="54"/>
      <c r="CM1834" s="54"/>
      <c r="CN1834" s="54"/>
      <c r="CO1834" s="54"/>
      <c r="CP1834" s="54"/>
      <c r="CQ1834" s="54"/>
      <c r="CR1834" s="54"/>
      <c r="CS1834" s="54"/>
      <c r="CT1834" s="54"/>
      <c r="CU1834" s="54"/>
      <c r="CV1834" s="54"/>
      <c r="CW1834" s="54"/>
      <c r="CX1834" s="54"/>
      <c r="CY1834" s="54"/>
      <c r="CZ1834" s="54"/>
      <c r="DA1834" s="54"/>
      <c r="DB1834" s="54"/>
      <c r="DC1834" s="54"/>
      <c r="DD1834" s="54"/>
      <c r="DE1834" s="54"/>
      <c r="DF1834" s="54"/>
      <c r="DG1834" s="54"/>
      <c r="DH1834" s="54"/>
      <c r="DI1834" s="54"/>
      <c r="DJ1834" s="54"/>
      <c r="DK1834" s="54"/>
      <c r="DL1834" s="54"/>
      <c r="DM1834" s="54"/>
      <c r="DN1834" s="54"/>
      <c r="DO1834" s="54"/>
      <c r="DP1834" s="54"/>
      <c r="DQ1834" s="54"/>
      <c r="DR1834" s="54"/>
      <c r="DS1834" s="54"/>
      <c r="DT1834" s="54"/>
      <c r="DU1834" s="54"/>
      <c r="DV1834" s="54"/>
      <c r="DW1834" s="54"/>
      <c r="DX1834" s="54"/>
      <c r="DY1834" s="54"/>
      <c r="DZ1834" s="54"/>
      <c r="EA1834" s="54"/>
      <c r="EB1834" s="54"/>
      <c r="EC1834" s="54"/>
      <c r="ED1834" s="54"/>
      <c r="EE1834" s="54"/>
      <c r="EF1834" s="54"/>
      <c r="EG1834" s="54"/>
      <c r="EH1834" s="54"/>
      <c r="EI1834" s="54"/>
      <c r="EJ1834" s="54"/>
      <c r="EK1834" s="54"/>
      <c r="EL1834" s="54"/>
      <c r="EM1834" s="54"/>
      <c r="EN1834" s="54"/>
      <c r="EO1834" s="54"/>
      <c r="EP1834" s="54"/>
      <c r="EQ1834" s="54"/>
      <c r="ER1834" s="54"/>
      <c r="ES1834" s="54"/>
      <c r="ET1834" s="54"/>
      <c r="EU1834" s="54"/>
      <c r="EV1834" s="54"/>
      <c r="EW1834" s="54"/>
      <c r="EX1834" s="54"/>
      <c r="EY1834" s="54"/>
      <c r="EZ1834" s="54"/>
      <c r="FA1834" s="54"/>
      <c r="FB1834" s="54"/>
      <c r="FC1834" s="54"/>
      <c r="FD1834" s="54"/>
      <c r="FE1834" s="54"/>
      <c r="FF1834" s="54"/>
      <c r="FG1834" s="54"/>
      <c r="FH1834" s="54"/>
      <c r="FI1834" s="54"/>
      <c r="FJ1834" s="54"/>
      <c r="FK1834" s="54"/>
      <c r="FL1834" s="54"/>
      <c r="FM1834" s="54"/>
      <c r="FN1834" s="54"/>
      <c r="FO1834" s="54"/>
      <c r="FP1834" s="54"/>
      <c r="FQ1834" s="54"/>
      <c r="FR1834" s="54"/>
      <c r="FS1834" s="54"/>
      <c r="FT1834" s="54"/>
      <c r="FU1834" s="54"/>
      <c r="FV1834" s="54"/>
      <c r="FW1834" s="54"/>
      <c r="FX1834" s="54"/>
      <c r="FY1834" s="54"/>
      <c r="FZ1834" s="54"/>
      <c r="GA1834" s="54"/>
      <c r="GB1834" s="54"/>
      <c r="GC1834" s="54"/>
      <c r="GD1834" s="54"/>
      <c r="GE1834" s="54"/>
      <c r="GF1834" s="54"/>
      <c r="GG1834" s="54"/>
      <c r="GH1834" s="54"/>
      <c r="GI1834" s="54"/>
      <c r="GJ1834" s="54"/>
      <c r="GK1834" s="54"/>
      <c r="GL1834" s="54"/>
      <c r="GM1834" s="54"/>
      <c r="GN1834" s="54"/>
      <c r="GO1834" s="54"/>
      <c r="GP1834" s="54"/>
      <c r="GQ1834" s="54"/>
      <c r="GR1834" s="54"/>
      <c r="GS1834" s="54"/>
      <c r="GT1834" s="54"/>
      <c r="GU1834" s="54"/>
      <c r="GV1834" s="54"/>
      <c r="GW1834" s="54"/>
      <c r="GX1834" s="54"/>
      <c r="GY1834" s="54"/>
      <c r="GZ1834" s="54"/>
      <c r="HA1834" s="54"/>
      <c r="HB1834" s="54"/>
      <c r="HC1834" s="54"/>
      <c r="HD1834" s="54"/>
      <c r="HE1834" s="54"/>
      <c r="HF1834" s="54"/>
      <c r="HG1834" s="54"/>
      <c r="HH1834" s="54"/>
      <c r="HI1834" s="54"/>
      <c r="HJ1834" s="54"/>
      <c r="HK1834" s="54"/>
      <c r="HL1834" s="54"/>
      <c r="HM1834" s="54"/>
      <c r="HN1834" s="54"/>
      <c r="HO1834" s="54"/>
      <c r="HP1834" s="54"/>
      <c r="HQ1834" s="54"/>
      <c r="HR1834" s="54"/>
      <c r="HS1834" s="54"/>
      <c r="HT1834" s="54"/>
      <c r="HU1834" s="54"/>
      <c r="HV1834" s="54"/>
      <c r="HW1834" s="54"/>
      <c r="HX1834" s="54"/>
      <c r="HY1834" s="54"/>
      <c r="HZ1834" s="54"/>
      <c r="IA1834" s="54"/>
      <c r="IB1834" s="54"/>
      <c r="IC1834" s="54"/>
      <c r="ID1834" s="54"/>
      <c r="IE1834" s="54"/>
      <c r="IF1834" s="54"/>
      <c r="IG1834" s="54"/>
      <c r="IH1834" s="54"/>
      <c r="II1834" s="54"/>
      <c r="IJ1834" s="54"/>
      <c r="IK1834" s="54"/>
      <c r="IL1834" s="54"/>
      <c r="IM1834" s="54"/>
      <c r="IN1834" s="54"/>
      <c r="IO1834" s="54"/>
      <c r="IP1834" s="54"/>
      <c r="IQ1834" s="54"/>
      <c r="IR1834" s="54"/>
      <c r="IS1834" s="54"/>
      <c r="IT1834" s="54"/>
      <c r="IU1834" s="54"/>
      <c r="IV1834" s="54"/>
      <c r="IW1834" s="54"/>
      <c r="IX1834" s="54"/>
      <c r="IY1834" s="54"/>
      <c r="IZ1834" s="54"/>
      <c r="JA1834" s="16"/>
      <c r="JB1834" s="16"/>
      <c r="JC1834" s="16"/>
      <c r="JD1834" s="16"/>
    </row>
    <row r="1835" spans="1:264" s="6" customFormat="1" x14ac:dyDescent="0.25">
      <c r="A1835" s="55">
        <v>1831</v>
      </c>
      <c r="B1835" s="56">
        <f>ESTUDIANTES!B1835</f>
        <v>0</v>
      </c>
      <c r="C1835" s="56">
        <f>ESTUDIANTES!C1835</f>
        <v>0</v>
      </c>
      <c r="D1835" s="97">
        <f>ESTUDIANTES!D1835</f>
        <v>0</v>
      </c>
      <c r="E1835" s="97"/>
      <c r="F1835" s="97"/>
      <c r="G1835" s="97"/>
      <c r="H1835" s="57">
        <f>ESTUDIANTES!H1835</f>
        <v>0</v>
      </c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  <c r="T1835" s="54"/>
      <c r="U1835" s="54"/>
      <c r="V1835" s="54"/>
      <c r="W1835" s="54"/>
      <c r="X1835" s="54"/>
      <c r="Y1835" s="54"/>
      <c r="Z1835" s="54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  <c r="AL1835" s="54"/>
      <c r="AM1835" s="54"/>
      <c r="AN1835" s="54"/>
      <c r="AO1835" s="54"/>
      <c r="AP1835" s="54"/>
      <c r="AQ1835" s="54"/>
      <c r="AR1835" s="54"/>
      <c r="AS1835" s="54"/>
      <c r="AT1835" s="54"/>
      <c r="AU1835" s="54"/>
      <c r="AV1835" s="54"/>
      <c r="AW1835" s="54"/>
      <c r="AX1835" s="54"/>
      <c r="AY1835" s="54"/>
      <c r="AZ1835" s="54"/>
      <c r="BA1835" s="54"/>
      <c r="BB1835" s="54"/>
      <c r="BC1835" s="54"/>
      <c r="BD1835" s="54"/>
      <c r="BE1835" s="54"/>
      <c r="BF1835" s="54"/>
      <c r="BG1835" s="54"/>
      <c r="BH1835" s="54"/>
      <c r="BI1835" s="54"/>
      <c r="BJ1835" s="54"/>
      <c r="BK1835" s="54"/>
      <c r="BL1835" s="54"/>
      <c r="BM1835" s="54"/>
      <c r="BN1835" s="54"/>
      <c r="BO1835" s="54"/>
      <c r="BP1835" s="54"/>
      <c r="BQ1835" s="54"/>
      <c r="BR1835" s="54"/>
      <c r="BS1835" s="54"/>
      <c r="BT1835" s="54"/>
      <c r="BU1835" s="54"/>
      <c r="BV1835" s="54"/>
      <c r="BW1835" s="54"/>
      <c r="BX1835" s="54"/>
      <c r="BY1835" s="54"/>
      <c r="BZ1835" s="54"/>
      <c r="CA1835" s="54"/>
      <c r="CB1835" s="54"/>
      <c r="CC1835" s="54"/>
      <c r="CD1835" s="54"/>
      <c r="CE1835" s="54"/>
      <c r="CF1835" s="54"/>
      <c r="CG1835" s="54"/>
      <c r="CH1835" s="54"/>
      <c r="CI1835" s="54"/>
      <c r="CJ1835" s="54"/>
      <c r="CK1835" s="54"/>
      <c r="CL1835" s="54"/>
      <c r="CM1835" s="54"/>
      <c r="CN1835" s="54"/>
      <c r="CO1835" s="54"/>
      <c r="CP1835" s="54"/>
      <c r="CQ1835" s="54"/>
      <c r="CR1835" s="54"/>
      <c r="CS1835" s="54"/>
      <c r="CT1835" s="54"/>
      <c r="CU1835" s="54"/>
      <c r="CV1835" s="54"/>
      <c r="CW1835" s="54"/>
      <c r="CX1835" s="54"/>
      <c r="CY1835" s="54"/>
      <c r="CZ1835" s="54"/>
      <c r="DA1835" s="54"/>
      <c r="DB1835" s="54"/>
      <c r="DC1835" s="54"/>
      <c r="DD1835" s="54"/>
      <c r="DE1835" s="54"/>
      <c r="DF1835" s="54"/>
      <c r="DG1835" s="54"/>
      <c r="DH1835" s="54"/>
      <c r="DI1835" s="54"/>
      <c r="DJ1835" s="54"/>
      <c r="DK1835" s="54"/>
      <c r="DL1835" s="54"/>
      <c r="DM1835" s="54"/>
      <c r="DN1835" s="54"/>
      <c r="DO1835" s="54"/>
      <c r="DP1835" s="54"/>
      <c r="DQ1835" s="54"/>
      <c r="DR1835" s="54"/>
      <c r="DS1835" s="54"/>
      <c r="DT1835" s="54"/>
      <c r="DU1835" s="54"/>
      <c r="DV1835" s="54"/>
      <c r="DW1835" s="54"/>
      <c r="DX1835" s="54"/>
      <c r="DY1835" s="54"/>
      <c r="DZ1835" s="54"/>
      <c r="EA1835" s="54"/>
      <c r="EB1835" s="54"/>
      <c r="EC1835" s="54"/>
      <c r="ED1835" s="54"/>
      <c r="EE1835" s="54"/>
      <c r="EF1835" s="54"/>
      <c r="EG1835" s="54"/>
      <c r="EH1835" s="54"/>
      <c r="EI1835" s="54"/>
      <c r="EJ1835" s="54"/>
      <c r="EK1835" s="54"/>
      <c r="EL1835" s="54"/>
      <c r="EM1835" s="54"/>
      <c r="EN1835" s="54"/>
      <c r="EO1835" s="54"/>
      <c r="EP1835" s="54"/>
      <c r="EQ1835" s="54"/>
      <c r="ER1835" s="54"/>
      <c r="ES1835" s="54"/>
      <c r="ET1835" s="54"/>
      <c r="EU1835" s="54"/>
      <c r="EV1835" s="54"/>
      <c r="EW1835" s="54"/>
      <c r="EX1835" s="54"/>
      <c r="EY1835" s="54"/>
      <c r="EZ1835" s="54"/>
      <c r="FA1835" s="54"/>
      <c r="FB1835" s="54"/>
      <c r="FC1835" s="54"/>
      <c r="FD1835" s="54"/>
      <c r="FE1835" s="54"/>
      <c r="FF1835" s="54"/>
      <c r="FG1835" s="54"/>
      <c r="FH1835" s="54"/>
      <c r="FI1835" s="54"/>
      <c r="FJ1835" s="54"/>
      <c r="FK1835" s="54"/>
      <c r="FL1835" s="54"/>
      <c r="FM1835" s="54"/>
      <c r="FN1835" s="54"/>
      <c r="FO1835" s="54"/>
      <c r="FP1835" s="54"/>
      <c r="FQ1835" s="54"/>
      <c r="FR1835" s="54"/>
      <c r="FS1835" s="54"/>
      <c r="FT1835" s="54"/>
      <c r="FU1835" s="54"/>
      <c r="FV1835" s="54"/>
      <c r="FW1835" s="54"/>
      <c r="FX1835" s="54"/>
      <c r="FY1835" s="54"/>
      <c r="FZ1835" s="54"/>
      <c r="GA1835" s="54"/>
      <c r="GB1835" s="54"/>
      <c r="GC1835" s="54"/>
      <c r="GD1835" s="54"/>
      <c r="GE1835" s="54"/>
      <c r="GF1835" s="54"/>
      <c r="GG1835" s="54"/>
      <c r="GH1835" s="54"/>
      <c r="GI1835" s="54"/>
      <c r="GJ1835" s="54"/>
      <c r="GK1835" s="54"/>
      <c r="GL1835" s="54"/>
      <c r="GM1835" s="54"/>
      <c r="GN1835" s="54"/>
      <c r="GO1835" s="54"/>
      <c r="GP1835" s="54"/>
      <c r="GQ1835" s="54"/>
      <c r="GR1835" s="54"/>
      <c r="GS1835" s="54"/>
      <c r="GT1835" s="54"/>
      <c r="GU1835" s="54"/>
      <c r="GV1835" s="54"/>
      <c r="GW1835" s="54"/>
      <c r="GX1835" s="54"/>
      <c r="GY1835" s="54"/>
      <c r="GZ1835" s="54"/>
      <c r="HA1835" s="54"/>
      <c r="HB1835" s="54"/>
      <c r="HC1835" s="54"/>
      <c r="HD1835" s="54"/>
      <c r="HE1835" s="54"/>
      <c r="HF1835" s="54"/>
      <c r="HG1835" s="54"/>
      <c r="HH1835" s="54"/>
      <c r="HI1835" s="54"/>
      <c r="HJ1835" s="54"/>
      <c r="HK1835" s="54"/>
      <c r="HL1835" s="54"/>
      <c r="HM1835" s="54"/>
      <c r="HN1835" s="54"/>
      <c r="HO1835" s="54"/>
      <c r="HP1835" s="54"/>
      <c r="HQ1835" s="54"/>
      <c r="HR1835" s="54"/>
      <c r="HS1835" s="54"/>
      <c r="HT1835" s="54"/>
      <c r="HU1835" s="54"/>
      <c r="HV1835" s="54"/>
      <c r="HW1835" s="54"/>
      <c r="HX1835" s="54"/>
      <c r="HY1835" s="54"/>
      <c r="HZ1835" s="54"/>
      <c r="IA1835" s="54"/>
      <c r="IB1835" s="54"/>
      <c r="IC1835" s="54"/>
      <c r="ID1835" s="54"/>
      <c r="IE1835" s="54"/>
      <c r="IF1835" s="54"/>
      <c r="IG1835" s="54"/>
      <c r="IH1835" s="54"/>
      <c r="II1835" s="54"/>
      <c r="IJ1835" s="54"/>
      <c r="IK1835" s="54"/>
      <c r="IL1835" s="54"/>
      <c r="IM1835" s="54"/>
      <c r="IN1835" s="54"/>
      <c r="IO1835" s="54"/>
      <c r="IP1835" s="54"/>
      <c r="IQ1835" s="54"/>
      <c r="IR1835" s="54"/>
      <c r="IS1835" s="54"/>
      <c r="IT1835" s="54"/>
      <c r="IU1835" s="54"/>
      <c r="IV1835" s="54"/>
      <c r="IW1835" s="54"/>
      <c r="IX1835" s="54"/>
      <c r="IY1835" s="54"/>
      <c r="IZ1835" s="54"/>
      <c r="JA1835" s="16"/>
      <c r="JB1835" s="16"/>
      <c r="JC1835" s="16"/>
      <c r="JD1835" s="16"/>
    </row>
    <row r="1836" spans="1:264" s="6" customFormat="1" x14ac:dyDescent="0.25">
      <c r="A1836" s="55">
        <v>1832</v>
      </c>
      <c r="B1836" s="56">
        <f>ESTUDIANTES!B1836</f>
        <v>0</v>
      </c>
      <c r="C1836" s="56">
        <f>ESTUDIANTES!C1836</f>
        <v>0</v>
      </c>
      <c r="D1836" s="97">
        <f>ESTUDIANTES!D1836</f>
        <v>0</v>
      </c>
      <c r="E1836" s="97"/>
      <c r="F1836" s="97"/>
      <c r="G1836" s="97"/>
      <c r="H1836" s="57">
        <f>ESTUDIANTES!H1836</f>
        <v>0</v>
      </c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  <c r="T1836" s="54"/>
      <c r="U1836" s="54"/>
      <c r="V1836" s="54"/>
      <c r="W1836" s="54"/>
      <c r="X1836" s="54"/>
      <c r="Y1836" s="54"/>
      <c r="Z1836" s="54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  <c r="AL1836" s="54"/>
      <c r="AM1836" s="54"/>
      <c r="AN1836" s="54"/>
      <c r="AO1836" s="54"/>
      <c r="AP1836" s="54"/>
      <c r="AQ1836" s="54"/>
      <c r="AR1836" s="54"/>
      <c r="AS1836" s="54"/>
      <c r="AT1836" s="54"/>
      <c r="AU1836" s="54"/>
      <c r="AV1836" s="54"/>
      <c r="AW1836" s="54"/>
      <c r="AX1836" s="54"/>
      <c r="AY1836" s="54"/>
      <c r="AZ1836" s="54"/>
      <c r="BA1836" s="54"/>
      <c r="BB1836" s="54"/>
      <c r="BC1836" s="54"/>
      <c r="BD1836" s="54"/>
      <c r="BE1836" s="54"/>
      <c r="BF1836" s="54"/>
      <c r="BG1836" s="54"/>
      <c r="BH1836" s="54"/>
      <c r="BI1836" s="54"/>
      <c r="BJ1836" s="54"/>
      <c r="BK1836" s="54"/>
      <c r="BL1836" s="54"/>
      <c r="BM1836" s="54"/>
      <c r="BN1836" s="54"/>
      <c r="BO1836" s="54"/>
      <c r="BP1836" s="54"/>
      <c r="BQ1836" s="54"/>
      <c r="BR1836" s="54"/>
      <c r="BS1836" s="54"/>
      <c r="BT1836" s="54"/>
      <c r="BU1836" s="54"/>
      <c r="BV1836" s="54"/>
      <c r="BW1836" s="54"/>
      <c r="BX1836" s="54"/>
      <c r="BY1836" s="54"/>
      <c r="BZ1836" s="54"/>
      <c r="CA1836" s="54"/>
      <c r="CB1836" s="54"/>
      <c r="CC1836" s="54"/>
      <c r="CD1836" s="54"/>
      <c r="CE1836" s="54"/>
      <c r="CF1836" s="54"/>
      <c r="CG1836" s="54"/>
      <c r="CH1836" s="54"/>
      <c r="CI1836" s="54"/>
      <c r="CJ1836" s="54"/>
      <c r="CK1836" s="54"/>
      <c r="CL1836" s="54"/>
      <c r="CM1836" s="54"/>
      <c r="CN1836" s="54"/>
      <c r="CO1836" s="54"/>
      <c r="CP1836" s="54"/>
      <c r="CQ1836" s="54"/>
      <c r="CR1836" s="54"/>
      <c r="CS1836" s="54"/>
      <c r="CT1836" s="54"/>
      <c r="CU1836" s="54"/>
      <c r="CV1836" s="54"/>
      <c r="CW1836" s="54"/>
      <c r="CX1836" s="54"/>
      <c r="CY1836" s="54"/>
      <c r="CZ1836" s="54"/>
      <c r="DA1836" s="54"/>
      <c r="DB1836" s="54"/>
      <c r="DC1836" s="54"/>
      <c r="DD1836" s="54"/>
      <c r="DE1836" s="54"/>
      <c r="DF1836" s="54"/>
      <c r="DG1836" s="54"/>
      <c r="DH1836" s="54"/>
      <c r="DI1836" s="54"/>
      <c r="DJ1836" s="54"/>
      <c r="DK1836" s="54"/>
      <c r="DL1836" s="54"/>
      <c r="DM1836" s="54"/>
      <c r="DN1836" s="54"/>
      <c r="DO1836" s="54"/>
      <c r="DP1836" s="54"/>
      <c r="DQ1836" s="54"/>
      <c r="DR1836" s="54"/>
      <c r="DS1836" s="54"/>
      <c r="DT1836" s="54"/>
      <c r="DU1836" s="54"/>
      <c r="DV1836" s="54"/>
      <c r="DW1836" s="54"/>
      <c r="DX1836" s="54"/>
      <c r="DY1836" s="54"/>
      <c r="DZ1836" s="54"/>
      <c r="EA1836" s="54"/>
      <c r="EB1836" s="54"/>
      <c r="EC1836" s="54"/>
      <c r="ED1836" s="54"/>
      <c r="EE1836" s="54"/>
      <c r="EF1836" s="54"/>
      <c r="EG1836" s="54"/>
      <c r="EH1836" s="54"/>
      <c r="EI1836" s="54"/>
      <c r="EJ1836" s="54"/>
      <c r="EK1836" s="54"/>
      <c r="EL1836" s="54"/>
      <c r="EM1836" s="54"/>
      <c r="EN1836" s="54"/>
      <c r="EO1836" s="54"/>
      <c r="EP1836" s="54"/>
      <c r="EQ1836" s="54"/>
      <c r="ER1836" s="54"/>
      <c r="ES1836" s="54"/>
      <c r="ET1836" s="54"/>
      <c r="EU1836" s="54"/>
      <c r="EV1836" s="54"/>
      <c r="EW1836" s="54"/>
      <c r="EX1836" s="54"/>
      <c r="EY1836" s="54"/>
      <c r="EZ1836" s="54"/>
      <c r="FA1836" s="54"/>
      <c r="FB1836" s="54"/>
      <c r="FC1836" s="54"/>
      <c r="FD1836" s="54"/>
      <c r="FE1836" s="54"/>
      <c r="FF1836" s="54"/>
      <c r="FG1836" s="54"/>
      <c r="FH1836" s="54"/>
      <c r="FI1836" s="54"/>
      <c r="FJ1836" s="54"/>
      <c r="FK1836" s="54"/>
      <c r="FL1836" s="54"/>
      <c r="FM1836" s="54"/>
      <c r="FN1836" s="54"/>
      <c r="FO1836" s="54"/>
      <c r="FP1836" s="54"/>
      <c r="FQ1836" s="54"/>
      <c r="FR1836" s="54"/>
      <c r="FS1836" s="54"/>
      <c r="FT1836" s="54"/>
      <c r="FU1836" s="54"/>
      <c r="FV1836" s="54"/>
      <c r="FW1836" s="54"/>
      <c r="FX1836" s="54"/>
      <c r="FY1836" s="54"/>
      <c r="FZ1836" s="54"/>
      <c r="GA1836" s="54"/>
      <c r="GB1836" s="54"/>
      <c r="GC1836" s="54"/>
      <c r="GD1836" s="54"/>
      <c r="GE1836" s="54"/>
      <c r="GF1836" s="54"/>
      <c r="GG1836" s="54"/>
      <c r="GH1836" s="54"/>
      <c r="GI1836" s="54"/>
      <c r="GJ1836" s="54"/>
      <c r="GK1836" s="54"/>
      <c r="GL1836" s="54"/>
      <c r="GM1836" s="54"/>
      <c r="GN1836" s="54"/>
      <c r="GO1836" s="54"/>
      <c r="GP1836" s="54"/>
      <c r="GQ1836" s="54"/>
      <c r="GR1836" s="54"/>
      <c r="GS1836" s="54"/>
      <c r="GT1836" s="54"/>
      <c r="GU1836" s="54"/>
      <c r="GV1836" s="54"/>
      <c r="GW1836" s="54"/>
      <c r="GX1836" s="54"/>
      <c r="GY1836" s="54"/>
      <c r="GZ1836" s="54"/>
      <c r="HA1836" s="54"/>
      <c r="HB1836" s="54"/>
      <c r="HC1836" s="54"/>
      <c r="HD1836" s="54"/>
      <c r="HE1836" s="54"/>
      <c r="HF1836" s="54"/>
      <c r="HG1836" s="54"/>
      <c r="HH1836" s="54"/>
      <c r="HI1836" s="54"/>
      <c r="HJ1836" s="54"/>
      <c r="HK1836" s="54"/>
      <c r="HL1836" s="54"/>
      <c r="HM1836" s="54"/>
      <c r="HN1836" s="54"/>
      <c r="HO1836" s="54"/>
      <c r="HP1836" s="54"/>
      <c r="HQ1836" s="54"/>
      <c r="HR1836" s="54"/>
      <c r="HS1836" s="54"/>
      <c r="HT1836" s="54"/>
      <c r="HU1836" s="54"/>
      <c r="HV1836" s="54"/>
      <c r="HW1836" s="54"/>
      <c r="HX1836" s="54"/>
      <c r="HY1836" s="54"/>
      <c r="HZ1836" s="54"/>
      <c r="IA1836" s="54"/>
      <c r="IB1836" s="54"/>
      <c r="IC1836" s="54"/>
      <c r="ID1836" s="54"/>
      <c r="IE1836" s="54"/>
      <c r="IF1836" s="54"/>
      <c r="IG1836" s="54"/>
      <c r="IH1836" s="54"/>
      <c r="II1836" s="54"/>
      <c r="IJ1836" s="54"/>
      <c r="IK1836" s="54"/>
      <c r="IL1836" s="54"/>
      <c r="IM1836" s="54"/>
      <c r="IN1836" s="54"/>
      <c r="IO1836" s="54"/>
      <c r="IP1836" s="54"/>
      <c r="IQ1836" s="54"/>
      <c r="IR1836" s="54"/>
      <c r="IS1836" s="54"/>
      <c r="IT1836" s="54"/>
      <c r="IU1836" s="54"/>
      <c r="IV1836" s="54"/>
      <c r="IW1836" s="54"/>
      <c r="IX1836" s="54"/>
      <c r="IY1836" s="54"/>
      <c r="IZ1836" s="54"/>
      <c r="JA1836" s="16"/>
      <c r="JB1836" s="16"/>
      <c r="JC1836" s="16"/>
      <c r="JD1836" s="16"/>
    </row>
    <row r="1837" spans="1:264" s="6" customFormat="1" x14ac:dyDescent="0.25">
      <c r="A1837" s="55">
        <v>1833</v>
      </c>
      <c r="B1837" s="56">
        <f>ESTUDIANTES!B1837</f>
        <v>0</v>
      </c>
      <c r="C1837" s="56">
        <f>ESTUDIANTES!C1837</f>
        <v>0</v>
      </c>
      <c r="D1837" s="97">
        <f>ESTUDIANTES!D1837</f>
        <v>0</v>
      </c>
      <c r="E1837" s="97"/>
      <c r="F1837" s="97"/>
      <c r="G1837" s="97"/>
      <c r="H1837" s="57">
        <f>ESTUDIANTES!H1837</f>
        <v>0</v>
      </c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  <c r="T1837" s="54"/>
      <c r="U1837" s="54"/>
      <c r="V1837" s="54"/>
      <c r="W1837" s="54"/>
      <c r="X1837" s="54"/>
      <c r="Y1837" s="54"/>
      <c r="Z1837" s="54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  <c r="AL1837" s="54"/>
      <c r="AM1837" s="54"/>
      <c r="AN1837" s="54"/>
      <c r="AO1837" s="54"/>
      <c r="AP1837" s="54"/>
      <c r="AQ1837" s="54"/>
      <c r="AR1837" s="54"/>
      <c r="AS1837" s="54"/>
      <c r="AT1837" s="54"/>
      <c r="AU1837" s="54"/>
      <c r="AV1837" s="54"/>
      <c r="AW1837" s="54"/>
      <c r="AX1837" s="54"/>
      <c r="AY1837" s="54"/>
      <c r="AZ1837" s="54"/>
      <c r="BA1837" s="54"/>
      <c r="BB1837" s="54"/>
      <c r="BC1837" s="54"/>
      <c r="BD1837" s="54"/>
      <c r="BE1837" s="54"/>
      <c r="BF1837" s="54"/>
      <c r="BG1837" s="54"/>
      <c r="BH1837" s="54"/>
      <c r="BI1837" s="54"/>
      <c r="BJ1837" s="54"/>
      <c r="BK1837" s="54"/>
      <c r="BL1837" s="54"/>
      <c r="BM1837" s="54"/>
      <c r="BN1837" s="54"/>
      <c r="BO1837" s="54"/>
      <c r="BP1837" s="54"/>
      <c r="BQ1837" s="54"/>
      <c r="BR1837" s="54"/>
      <c r="BS1837" s="54"/>
      <c r="BT1837" s="54"/>
      <c r="BU1837" s="54"/>
      <c r="BV1837" s="54"/>
      <c r="BW1837" s="54"/>
      <c r="BX1837" s="54"/>
      <c r="BY1837" s="54"/>
      <c r="BZ1837" s="54"/>
      <c r="CA1837" s="54"/>
      <c r="CB1837" s="54"/>
      <c r="CC1837" s="54"/>
      <c r="CD1837" s="54"/>
      <c r="CE1837" s="54"/>
      <c r="CF1837" s="54"/>
      <c r="CG1837" s="54"/>
      <c r="CH1837" s="54"/>
      <c r="CI1837" s="54"/>
      <c r="CJ1837" s="54"/>
      <c r="CK1837" s="54"/>
      <c r="CL1837" s="54"/>
      <c r="CM1837" s="54"/>
      <c r="CN1837" s="54"/>
      <c r="CO1837" s="54"/>
      <c r="CP1837" s="54"/>
      <c r="CQ1837" s="54"/>
      <c r="CR1837" s="54"/>
      <c r="CS1837" s="54"/>
      <c r="CT1837" s="54"/>
      <c r="CU1837" s="54"/>
      <c r="CV1837" s="54"/>
      <c r="CW1837" s="54"/>
      <c r="CX1837" s="54"/>
      <c r="CY1837" s="54"/>
      <c r="CZ1837" s="54"/>
      <c r="DA1837" s="54"/>
      <c r="DB1837" s="54"/>
      <c r="DC1837" s="54"/>
      <c r="DD1837" s="54"/>
      <c r="DE1837" s="54"/>
      <c r="DF1837" s="54"/>
      <c r="DG1837" s="54"/>
      <c r="DH1837" s="54"/>
      <c r="DI1837" s="54"/>
      <c r="DJ1837" s="54"/>
      <c r="DK1837" s="54"/>
      <c r="DL1837" s="54"/>
      <c r="DM1837" s="54"/>
      <c r="DN1837" s="54"/>
      <c r="DO1837" s="54"/>
      <c r="DP1837" s="54"/>
      <c r="DQ1837" s="54"/>
      <c r="DR1837" s="54"/>
      <c r="DS1837" s="54"/>
      <c r="DT1837" s="54"/>
      <c r="DU1837" s="54"/>
      <c r="DV1837" s="54"/>
      <c r="DW1837" s="54"/>
      <c r="DX1837" s="54"/>
      <c r="DY1837" s="54"/>
      <c r="DZ1837" s="54"/>
      <c r="EA1837" s="54"/>
      <c r="EB1837" s="54"/>
      <c r="EC1837" s="54"/>
      <c r="ED1837" s="54"/>
      <c r="EE1837" s="54"/>
      <c r="EF1837" s="54"/>
      <c r="EG1837" s="54"/>
      <c r="EH1837" s="54"/>
      <c r="EI1837" s="54"/>
      <c r="EJ1837" s="54"/>
      <c r="EK1837" s="54"/>
      <c r="EL1837" s="54"/>
      <c r="EM1837" s="54"/>
      <c r="EN1837" s="54"/>
      <c r="EO1837" s="54"/>
      <c r="EP1837" s="54"/>
      <c r="EQ1837" s="54"/>
      <c r="ER1837" s="54"/>
      <c r="ES1837" s="54"/>
      <c r="ET1837" s="54"/>
      <c r="EU1837" s="54"/>
      <c r="EV1837" s="54"/>
      <c r="EW1837" s="54"/>
      <c r="EX1837" s="54"/>
      <c r="EY1837" s="54"/>
      <c r="EZ1837" s="54"/>
      <c r="FA1837" s="54"/>
      <c r="FB1837" s="54"/>
      <c r="FC1837" s="54"/>
      <c r="FD1837" s="54"/>
      <c r="FE1837" s="54"/>
      <c r="FF1837" s="54"/>
      <c r="FG1837" s="54"/>
      <c r="FH1837" s="54"/>
      <c r="FI1837" s="54"/>
      <c r="FJ1837" s="54"/>
      <c r="FK1837" s="54"/>
      <c r="FL1837" s="54"/>
      <c r="FM1837" s="54"/>
      <c r="FN1837" s="54"/>
      <c r="FO1837" s="54"/>
      <c r="FP1837" s="54"/>
      <c r="FQ1837" s="54"/>
      <c r="FR1837" s="54"/>
      <c r="FS1837" s="54"/>
      <c r="FT1837" s="54"/>
      <c r="FU1837" s="54"/>
      <c r="FV1837" s="54"/>
      <c r="FW1837" s="54"/>
      <c r="FX1837" s="54"/>
      <c r="FY1837" s="54"/>
      <c r="FZ1837" s="54"/>
      <c r="GA1837" s="54"/>
      <c r="GB1837" s="54"/>
      <c r="GC1837" s="54"/>
      <c r="GD1837" s="54"/>
      <c r="GE1837" s="54"/>
      <c r="GF1837" s="54"/>
      <c r="GG1837" s="54"/>
      <c r="GH1837" s="54"/>
      <c r="GI1837" s="54"/>
      <c r="GJ1837" s="54"/>
      <c r="GK1837" s="54"/>
      <c r="GL1837" s="54"/>
      <c r="GM1837" s="54"/>
      <c r="GN1837" s="54"/>
      <c r="GO1837" s="54"/>
      <c r="GP1837" s="54"/>
      <c r="GQ1837" s="54"/>
      <c r="GR1837" s="54"/>
      <c r="GS1837" s="54"/>
      <c r="GT1837" s="54"/>
      <c r="GU1837" s="54"/>
      <c r="GV1837" s="54"/>
      <c r="GW1837" s="54"/>
      <c r="GX1837" s="54"/>
      <c r="GY1837" s="54"/>
      <c r="GZ1837" s="54"/>
      <c r="HA1837" s="54"/>
      <c r="HB1837" s="54"/>
      <c r="HC1837" s="54"/>
      <c r="HD1837" s="54"/>
      <c r="HE1837" s="54"/>
      <c r="HF1837" s="54"/>
      <c r="HG1837" s="54"/>
      <c r="HH1837" s="54"/>
      <c r="HI1837" s="54"/>
      <c r="HJ1837" s="54"/>
      <c r="HK1837" s="54"/>
      <c r="HL1837" s="54"/>
      <c r="HM1837" s="54"/>
      <c r="HN1837" s="54"/>
      <c r="HO1837" s="54"/>
      <c r="HP1837" s="54"/>
      <c r="HQ1837" s="54"/>
      <c r="HR1837" s="54"/>
      <c r="HS1837" s="54"/>
      <c r="HT1837" s="54"/>
      <c r="HU1837" s="54"/>
      <c r="HV1837" s="54"/>
      <c r="HW1837" s="54"/>
      <c r="HX1837" s="54"/>
      <c r="HY1837" s="54"/>
      <c r="HZ1837" s="54"/>
      <c r="IA1837" s="54"/>
      <c r="IB1837" s="54"/>
      <c r="IC1837" s="54"/>
      <c r="ID1837" s="54"/>
      <c r="IE1837" s="54"/>
      <c r="IF1837" s="54"/>
      <c r="IG1837" s="54"/>
      <c r="IH1837" s="54"/>
      <c r="II1837" s="54"/>
      <c r="IJ1837" s="54"/>
      <c r="IK1837" s="54"/>
      <c r="IL1837" s="54"/>
      <c r="IM1837" s="54"/>
      <c r="IN1837" s="54"/>
      <c r="IO1837" s="54"/>
      <c r="IP1837" s="54"/>
      <c r="IQ1837" s="54"/>
      <c r="IR1837" s="54"/>
      <c r="IS1837" s="54"/>
      <c r="IT1837" s="54"/>
      <c r="IU1837" s="54"/>
      <c r="IV1837" s="54"/>
      <c r="IW1837" s="54"/>
      <c r="IX1837" s="54"/>
      <c r="IY1837" s="54"/>
      <c r="IZ1837" s="54"/>
      <c r="JA1837" s="16"/>
      <c r="JB1837" s="16"/>
      <c r="JC1837" s="16"/>
      <c r="JD1837" s="16"/>
    </row>
    <row r="1838" spans="1:264" s="6" customFormat="1" x14ac:dyDescent="0.25">
      <c r="A1838" s="55">
        <v>1834</v>
      </c>
      <c r="B1838" s="56">
        <f>ESTUDIANTES!B1838</f>
        <v>0</v>
      </c>
      <c r="C1838" s="56">
        <f>ESTUDIANTES!C1838</f>
        <v>0</v>
      </c>
      <c r="D1838" s="97">
        <f>ESTUDIANTES!D1838</f>
        <v>0</v>
      </c>
      <c r="E1838" s="97"/>
      <c r="F1838" s="97"/>
      <c r="G1838" s="97"/>
      <c r="H1838" s="57">
        <f>ESTUDIANTES!H1838</f>
        <v>0</v>
      </c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  <c r="T1838" s="54"/>
      <c r="U1838" s="54"/>
      <c r="V1838" s="54"/>
      <c r="W1838" s="54"/>
      <c r="X1838" s="54"/>
      <c r="Y1838" s="54"/>
      <c r="Z1838" s="54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  <c r="AL1838" s="54"/>
      <c r="AM1838" s="54"/>
      <c r="AN1838" s="54"/>
      <c r="AO1838" s="54"/>
      <c r="AP1838" s="54"/>
      <c r="AQ1838" s="54"/>
      <c r="AR1838" s="54"/>
      <c r="AS1838" s="54"/>
      <c r="AT1838" s="54"/>
      <c r="AU1838" s="54"/>
      <c r="AV1838" s="54"/>
      <c r="AW1838" s="54"/>
      <c r="AX1838" s="54"/>
      <c r="AY1838" s="54"/>
      <c r="AZ1838" s="54"/>
      <c r="BA1838" s="54"/>
      <c r="BB1838" s="54"/>
      <c r="BC1838" s="54"/>
      <c r="BD1838" s="54"/>
      <c r="BE1838" s="54"/>
      <c r="BF1838" s="54"/>
      <c r="BG1838" s="54"/>
      <c r="BH1838" s="54"/>
      <c r="BI1838" s="54"/>
      <c r="BJ1838" s="54"/>
      <c r="BK1838" s="54"/>
      <c r="BL1838" s="54"/>
      <c r="BM1838" s="54"/>
      <c r="BN1838" s="54"/>
      <c r="BO1838" s="54"/>
      <c r="BP1838" s="54"/>
      <c r="BQ1838" s="54"/>
      <c r="BR1838" s="54"/>
      <c r="BS1838" s="54"/>
      <c r="BT1838" s="54"/>
      <c r="BU1838" s="54"/>
      <c r="BV1838" s="54"/>
      <c r="BW1838" s="54"/>
      <c r="BX1838" s="54"/>
      <c r="BY1838" s="54"/>
      <c r="BZ1838" s="54"/>
      <c r="CA1838" s="54"/>
      <c r="CB1838" s="54"/>
      <c r="CC1838" s="54"/>
      <c r="CD1838" s="54"/>
      <c r="CE1838" s="54"/>
      <c r="CF1838" s="54"/>
      <c r="CG1838" s="54"/>
      <c r="CH1838" s="54"/>
      <c r="CI1838" s="54"/>
      <c r="CJ1838" s="54"/>
      <c r="CK1838" s="54"/>
      <c r="CL1838" s="54"/>
      <c r="CM1838" s="54"/>
      <c r="CN1838" s="54"/>
      <c r="CO1838" s="54"/>
      <c r="CP1838" s="54"/>
      <c r="CQ1838" s="54"/>
      <c r="CR1838" s="54"/>
      <c r="CS1838" s="54"/>
      <c r="CT1838" s="54"/>
      <c r="CU1838" s="54"/>
      <c r="CV1838" s="54"/>
      <c r="CW1838" s="54"/>
      <c r="CX1838" s="54"/>
      <c r="CY1838" s="54"/>
      <c r="CZ1838" s="54"/>
      <c r="DA1838" s="54"/>
      <c r="DB1838" s="54"/>
      <c r="DC1838" s="54"/>
      <c r="DD1838" s="54"/>
      <c r="DE1838" s="54"/>
      <c r="DF1838" s="54"/>
      <c r="DG1838" s="54"/>
      <c r="DH1838" s="54"/>
      <c r="DI1838" s="54"/>
      <c r="DJ1838" s="54"/>
      <c r="DK1838" s="54"/>
      <c r="DL1838" s="54"/>
      <c r="DM1838" s="54"/>
      <c r="DN1838" s="54"/>
      <c r="DO1838" s="54"/>
      <c r="DP1838" s="54"/>
      <c r="DQ1838" s="54"/>
      <c r="DR1838" s="54"/>
      <c r="DS1838" s="54"/>
      <c r="DT1838" s="54"/>
      <c r="DU1838" s="54"/>
      <c r="DV1838" s="54"/>
      <c r="DW1838" s="54"/>
      <c r="DX1838" s="54"/>
      <c r="DY1838" s="54"/>
      <c r="DZ1838" s="54"/>
      <c r="EA1838" s="54"/>
      <c r="EB1838" s="54"/>
      <c r="EC1838" s="54"/>
      <c r="ED1838" s="54"/>
      <c r="EE1838" s="54"/>
      <c r="EF1838" s="54"/>
      <c r="EG1838" s="54"/>
      <c r="EH1838" s="54"/>
      <c r="EI1838" s="54"/>
      <c r="EJ1838" s="54"/>
      <c r="EK1838" s="54"/>
      <c r="EL1838" s="54"/>
      <c r="EM1838" s="54"/>
      <c r="EN1838" s="54"/>
      <c r="EO1838" s="54"/>
      <c r="EP1838" s="54"/>
      <c r="EQ1838" s="54"/>
      <c r="ER1838" s="54"/>
      <c r="ES1838" s="54"/>
      <c r="ET1838" s="54"/>
      <c r="EU1838" s="54"/>
      <c r="EV1838" s="54"/>
      <c r="EW1838" s="54"/>
      <c r="EX1838" s="54"/>
      <c r="EY1838" s="54"/>
      <c r="EZ1838" s="54"/>
      <c r="FA1838" s="54"/>
      <c r="FB1838" s="54"/>
      <c r="FC1838" s="54"/>
      <c r="FD1838" s="54"/>
      <c r="FE1838" s="54"/>
      <c r="FF1838" s="54"/>
      <c r="FG1838" s="54"/>
      <c r="FH1838" s="54"/>
      <c r="FI1838" s="54"/>
      <c r="FJ1838" s="54"/>
      <c r="FK1838" s="54"/>
      <c r="FL1838" s="54"/>
      <c r="FM1838" s="54"/>
      <c r="FN1838" s="54"/>
      <c r="FO1838" s="54"/>
      <c r="FP1838" s="54"/>
      <c r="FQ1838" s="54"/>
      <c r="FR1838" s="54"/>
      <c r="FS1838" s="54"/>
      <c r="FT1838" s="54"/>
      <c r="FU1838" s="54"/>
      <c r="FV1838" s="54"/>
      <c r="FW1838" s="54"/>
      <c r="FX1838" s="54"/>
      <c r="FY1838" s="54"/>
      <c r="FZ1838" s="54"/>
      <c r="GA1838" s="54"/>
      <c r="GB1838" s="54"/>
      <c r="GC1838" s="54"/>
      <c r="GD1838" s="54"/>
      <c r="GE1838" s="54"/>
      <c r="GF1838" s="54"/>
      <c r="GG1838" s="54"/>
      <c r="GH1838" s="54"/>
      <c r="GI1838" s="54"/>
      <c r="GJ1838" s="54"/>
      <c r="GK1838" s="54"/>
      <c r="GL1838" s="54"/>
      <c r="GM1838" s="54"/>
      <c r="GN1838" s="54"/>
      <c r="GO1838" s="54"/>
      <c r="GP1838" s="54"/>
      <c r="GQ1838" s="54"/>
      <c r="GR1838" s="54"/>
      <c r="GS1838" s="54"/>
      <c r="GT1838" s="54"/>
      <c r="GU1838" s="54"/>
      <c r="GV1838" s="54"/>
      <c r="GW1838" s="54"/>
      <c r="GX1838" s="54"/>
      <c r="GY1838" s="54"/>
      <c r="GZ1838" s="54"/>
      <c r="HA1838" s="54"/>
      <c r="HB1838" s="54"/>
      <c r="HC1838" s="54"/>
      <c r="HD1838" s="54"/>
      <c r="HE1838" s="54"/>
      <c r="HF1838" s="54"/>
      <c r="HG1838" s="54"/>
      <c r="HH1838" s="54"/>
      <c r="HI1838" s="54"/>
      <c r="HJ1838" s="54"/>
      <c r="HK1838" s="54"/>
      <c r="HL1838" s="54"/>
      <c r="HM1838" s="54"/>
      <c r="HN1838" s="54"/>
      <c r="HO1838" s="54"/>
      <c r="HP1838" s="54"/>
      <c r="HQ1838" s="54"/>
      <c r="HR1838" s="54"/>
      <c r="HS1838" s="54"/>
      <c r="HT1838" s="54"/>
      <c r="HU1838" s="54"/>
      <c r="HV1838" s="54"/>
      <c r="HW1838" s="54"/>
      <c r="HX1838" s="54"/>
      <c r="HY1838" s="54"/>
      <c r="HZ1838" s="54"/>
      <c r="IA1838" s="54"/>
      <c r="IB1838" s="54"/>
      <c r="IC1838" s="54"/>
      <c r="ID1838" s="54"/>
      <c r="IE1838" s="54"/>
      <c r="IF1838" s="54"/>
      <c r="IG1838" s="54"/>
      <c r="IH1838" s="54"/>
      <c r="II1838" s="54"/>
      <c r="IJ1838" s="54"/>
      <c r="IK1838" s="54"/>
      <c r="IL1838" s="54"/>
      <c r="IM1838" s="54"/>
      <c r="IN1838" s="54"/>
      <c r="IO1838" s="54"/>
      <c r="IP1838" s="54"/>
      <c r="IQ1838" s="54"/>
      <c r="IR1838" s="54"/>
      <c r="IS1838" s="54"/>
      <c r="IT1838" s="54"/>
      <c r="IU1838" s="54"/>
      <c r="IV1838" s="54"/>
      <c r="IW1838" s="54"/>
      <c r="IX1838" s="54"/>
      <c r="IY1838" s="54"/>
      <c r="IZ1838" s="54"/>
      <c r="JA1838" s="16"/>
      <c r="JB1838" s="16"/>
      <c r="JC1838" s="16"/>
      <c r="JD1838" s="16"/>
    </row>
    <row r="1839" spans="1:264" s="6" customFormat="1" x14ac:dyDescent="0.25">
      <c r="A1839" s="55">
        <v>1835</v>
      </c>
      <c r="B1839" s="56">
        <f>ESTUDIANTES!B1839</f>
        <v>0</v>
      </c>
      <c r="C1839" s="56">
        <f>ESTUDIANTES!C1839</f>
        <v>0</v>
      </c>
      <c r="D1839" s="97">
        <f>ESTUDIANTES!D1839</f>
        <v>0</v>
      </c>
      <c r="E1839" s="97"/>
      <c r="F1839" s="97"/>
      <c r="G1839" s="97"/>
      <c r="H1839" s="57">
        <f>ESTUDIANTES!H1839</f>
        <v>0</v>
      </c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  <c r="T1839" s="54"/>
      <c r="U1839" s="54"/>
      <c r="V1839" s="54"/>
      <c r="W1839" s="54"/>
      <c r="X1839" s="54"/>
      <c r="Y1839" s="54"/>
      <c r="Z1839" s="54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  <c r="AL1839" s="54"/>
      <c r="AM1839" s="54"/>
      <c r="AN1839" s="54"/>
      <c r="AO1839" s="54"/>
      <c r="AP1839" s="54"/>
      <c r="AQ1839" s="54"/>
      <c r="AR1839" s="54"/>
      <c r="AS1839" s="54"/>
      <c r="AT1839" s="54"/>
      <c r="AU1839" s="54"/>
      <c r="AV1839" s="54"/>
      <c r="AW1839" s="54"/>
      <c r="AX1839" s="54"/>
      <c r="AY1839" s="54"/>
      <c r="AZ1839" s="54"/>
      <c r="BA1839" s="54"/>
      <c r="BB1839" s="54"/>
      <c r="BC1839" s="54"/>
      <c r="BD1839" s="54"/>
      <c r="BE1839" s="54"/>
      <c r="BF1839" s="54"/>
      <c r="BG1839" s="54"/>
      <c r="BH1839" s="54"/>
      <c r="BI1839" s="54"/>
      <c r="BJ1839" s="54"/>
      <c r="BK1839" s="54"/>
      <c r="BL1839" s="54"/>
      <c r="BM1839" s="54"/>
      <c r="BN1839" s="54"/>
      <c r="BO1839" s="54"/>
      <c r="BP1839" s="54"/>
      <c r="BQ1839" s="54"/>
      <c r="BR1839" s="54"/>
      <c r="BS1839" s="54"/>
      <c r="BT1839" s="54"/>
      <c r="BU1839" s="54"/>
      <c r="BV1839" s="54"/>
      <c r="BW1839" s="54"/>
      <c r="BX1839" s="54"/>
      <c r="BY1839" s="54"/>
      <c r="BZ1839" s="54"/>
      <c r="CA1839" s="54"/>
      <c r="CB1839" s="54"/>
      <c r="CC1839" s="54"/>
      <c r="CD1839" s="54"/>
      <c r="CE1839" s="54"/>
      <c r="CF1839" s="54"/>
      <c r="CG1839" s="54"/>
      <c r="CH1839" s="54"/>
      <c r="CI1839" s="54"/>
      <c r="CJ1839" s="54"/>
      <c r="CK1839" s="54"/>
      <c r="CL1839" s="54"/>
      <c r="CM1839" s="54"/>
      <c r="CN1839" s="54"/>
      <c r="CO1839" s="54"/>
      <c r="CP1839" s="54"/>
      <c r="CQ1839" s="54"/>
      <c r="CR1839" s="54"/>
      <c r="CS1839" s="54"/>
      <c r="CT1839" s="54"/>
      <c r="CU1839" s="54"/>
      <c r="CV1839" s="54"/>
      <c r="CW1839" s="54"/>
      <c r="CX1839" s="54"/>
      <c r="CY1839" s="54"/>
      <c r="CZ1839" s="54"/>
      <c r="DA1839" s="54"/>
      <c r="DB1839" s="54"/>
      <c r="DC1839" s="54"/>
      <c r="DD1839" s="54"/>
      <c r="DE1839" s="54"/>
      <c r="DF1839" s="54"/>
      <c r="DG1839" s="54"/>
      <c r="DH1839" s="54"/>
      <c r="DI1839" s="54"/>
      <c r="DJ1839" s="54"/>
      <c r="DK1839" s="54"/>
      <c r="DL1839" s="54"/>
      <c r="DM1839" s="54"/>
      <c r="DN1839" s="54"/>
      <c r="DO1839" s="54"/>
      <c r="DP1839" s="54"/>
      <c r="DQ1839" s="54"/>
      <c r="DR1839" s="54"/>
      <c r="DS1839" s="54"/>
      <c r="DT1839" s="54"/>
      <c r="DU1839" s="54"/>
      <c r="DV1839" s="54"/>
      <c r="DW1839" s="54"/>
      <c r="DX1839" s="54"/>
      <c r="DY1839" s="54"/>
      <c r="DZ1839" s="54"/>
      <c r="EA1839" s="54"/>
      <c r="EB1839" s="54"/>
      <c r="EC1839" s="54"/>
      <c r="ED1839" s="54"/>
      <c r="EE1839" s="54"/>
      <c r="EF1839" s="54"/>
      <c r="EG1839" s="54"/>
      <c r="EH1839" s="54"/>
      <c r="EI1839" s="54"/>
      <c r="EJ1839" s="54"/>
      <c r="EK1839" s="54"/>
      <c r="EL1839" s="54"/>
      <c r="EM1839" s="54"/>
      <c r="EN1839" s="54"/>
      <c r="EO1839" s="54"/>
      <c r="EP1839" s="54"/>
      <c r="EQ1839" s="54"/>
      <c r="ER1839" s="54"/>
      <c r="ES1839" s="54"/>
      <c r="ET1839" s="54"/>
      <c r="EU1839" s="54"/>
      <c r="EV1839" s="54"/>
      <c r="EW1839" s="54"/>
      <c r="EX1839" s="54"/>
      <c r="EY1839" s="54"/>
      <c r="EZ1839" s="54"/>
      <c r="FA1839" s="54"/>
      <c r="FB1839" s="54"/>
      <c r="FC1839" s="54"/>
      <c r="FD1839" s="54"/>
      <c r="FE1839" s="54"/>
      <c r="FF1839" s="54"/>
      <c r="FG1839" s="54"/>
      <c r="FH1839" s="54"/>
      <c r="FI1839" s="54"/>
      <c r="FJ1839" s="54"/>
      <c r="FK1839" s="54"/>
      <c r="FL1839" s="54"/>
      <c r="FM1839" s="54"/>
      <c r="FN1839" s="54"/>
      <c r="FO1839" s="54"/>
      <c r="FP1839" s="54"/>
      <c r="FQ1839" s="54"/>
      <c r="FR1839" s="54"/>
      <c r="FS1839" s="54"/>
      <c r="FT1839" s="54"/>
      <c r="FU1839" s="54"/>
      <c r="FV1839" s="54"/>
      <c r="FW1839" s="54"/>
      <c r="FX1839" s="54"/>
      <c r="FY1839" s="54"/>
      <c r="FZ1839" s="54"/>
      <c r="GA1839" s="54"/>
      <c r="GB1839" s="54"/>
      <c r="GC1839" s="54"/>
      <c r="GD1839" s="54"/>
      <c r="GE1839" s="54"/>
      <c r="GF1839" s="54"/>
      <c r="GG1839" s="54"/>
      <c r="GH1839" s="54"/>
      <c r="GI1839" s="54"/>
      <c r="GJ1839" s="54"/>
      <c r="GK1839" s="54"/>
      <c r="GL1839" s="54"/>
      <c r="GM1839" s="54"/>
      <c r="GN1839" s="54"/>
      <c r="GO1839" s="54"/>
      <c r="GP1839" s="54"/>
      <c r="GQ1839" s="54"/>
      <c r="GR1839" s="54"/>
      <c r="GS1839" s="54"/>
      <c r="GT1839" s="54"/>
      <c r="GU1839" s="54"/>
      <c r="GV1839" s="54"/>
      <c r="GW1839" s="54"/>
      <c r="GX1839" s="54"/>
      <c r="GY1839" s="54"/>
      <c r="GZ1839" s="54"/>
      <c r="HA1839" s="54"/>
      <c r="HB1839" s="54"/>
      <c r="HC1839" s="54"/>
      <c r="HD1839" s="54"/>
      <c r="HE1839" s="54"/>
      <c r="HF1839" s="54"/>
      <c r="HG1839" s="54"/>
      <c r="HH1839" s="54"/>
      <c r="HI1839" s="54"/>
      <c r="HJ1839" s="54"/>
      <c r="HK1839" s="54"/>
      <c r="HL1839" s="54"/>
      <c r="HM1839" s="54"/>
      <c r="HN1839" s="54"/>
      <c r="HO1839" s="54"/>
      <c r="HP1839" s="54"/>
      <c r="HQ1839" s="54"/>
      <c r="HR1839" s="54"/>
      <c r="HS1839" s="54"/>
      <c r="HT1839" s="54"/>
      <c r="HU1839" s="54"/>
      <c r="HV1839" s="54"/>
      <c r="HW1839" s="54"/>
      <c r="HX1839" s="54"/>
      <c r="HY1839" s="54"/>
      <c r="HZ1839" s="54"/>
      <c r="IA1839" s="54"/>
      <c r="IB1839" s="54"/>
      <c r="IC1839" s="54"/>
      <c r="ID1839" s="54"/>
      <c r="IE1839" s="54"/>
      <c r="IF1839" s="54"/>
      <c r="IG1839" s="54"/>
      <c r="IH1839" s="54"/>
      <c r="II1839" s="54"/>
      <c r="IJ1839" s="54"/>
      <c r="IK1839" s="54"/>
      <c r="IL1839" s="54"/>
      <c r="IM1839" s="54"/>
      <c r="IN1839" s="54"/>
      <c r="IO1839" s="54"/>
      <c r="IP1839" s="54"/>
      <c r="IQ1839" s="54"/>
      <c r="IR1839" s="54"/>
      <c r="IS1839" s="54"/>
      <c r="IT1839" s="54"/>
      <c r="IU1839" s="54"/>
      <c r="IV1839" s="54"/>
      <c r="IW1839" s="54"/>
      <c r="IX1839" s="54"/>
      <c r="IY1839" s="54"/>
      <c r="IZ1839" s="54"/>
      <c r="JA1839" s="16"/>
      <c r="JB1839" s="16"/>
      <c r="JC1839" s="16"/>
      <c r="JD1839" s="16"/>
    </row>
    <row r="1840" spans="1:264" s="6" customFormat="1" x14ac:dyDescent="0.25">
      <c r="A1840" s="55">
        <v>1836</v>
      </c>
      <c r="B1840" s="56">
        <f>ESTUDIANTES!B1840</f>
        <v>0</v>
      </c>
      <c r="C1840" s="56">
        <f>ESTUDIANTES!C1840</f>
        <v>0</v>
      </c>
      <c r="D1840" s="97">
        <f>ESTUDIANTES!D1840</f>
        <v>0</v>
      </c>
      <c r="E1840" s="97"/>
      <c r="F1840" s="97"/>
      <c r="G1840" s="97"/>
      <c r="H1840" s="57">
        <f>ESTUDIANTES!H1840</f>
        <v>0</v>
      </c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  <c r="S1840" s="54"/>
      <c r="T1840" s="54"/>
      <c r="U1840" s="54"/>
      <c r="V1840" s="54"/>
      <c r="W1840" s="54"/>
      <c r="X1840" s="54"/>
      <c r="Y1840" s="54"/>
      <c r="Z1840" s="54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  <c r="AL1840" s="54"/>
      <c r="AM1840" s="54"/>
      <c r="AN1840" s="54"/>
      <c r="AO1840" s="54"/>
      <c r="AP1840" s="54"/>
      <c r="AQ1840" s="54"/>
      <c r="AR1840" s="54"/>
      <c r="AS1840" s="54"/>
      <c r="AT1840" s="54"/>
      <c r="AU1840" s="54"/>
      <c r="AV1840" s="54"/>
      <c r="AW1840" s="54"/>
      <c r="AX1840" s="54"/>
      <c r="AY1840" s="54"/>
      <c r="AZ1840" s="54"/>
      <c r="BA1840" s="54"/>
      <c r="BB1840" s="54"/>
      <c r="BC1840" s="54"/>
      <c r="BD1840" s="54"/>
      <c r="BE1840" s="54"/>
      <c r="BF1840" s="54"/>
      <c r="BG1840" s="54"/>
      <c r="BH1840" s="54"/>
      <c r="BI1840" s="54"/>
      <c r="BJ1840" s="54"/>
      <c r="BK1840" s="54"/>
      <c r="BL1840" s="54"/>
      <c r="BM1840" s="54"/>
      <c r="BN1840" s="54"/>
      <c r="BO1840" s="54"/>
      <c r="BP1840" s="54"/>
      <c r="BQ1840" s="54"/>
      <c r="BR1840" s="54"/>
      <c r="BS1840" s="54"/>
      <c r="BT1840" s="54"/>
      <c r="BU1840" s="54"/>
      <c r="BV1840" s="54"/>
      <c r="BW1840" s="54"/>
      <c r="BX1840" s="54"/>
      <c r="BY1840" s="54"/>
      <c r="BZ1840" s="54"/>
      <c r="CA1840" s="54"/>
      <c r="CB1840" s="54"/>
      <c r="CC1840" s="54"/>
      <c r="CD1840" s="54"/>
      <c r="CE1840" s="54"/>
      <c r="CF1840" s="54"/>
      <c r="CG1840" s="54"/>
      <c r="CH1840" s="54"/>
      <c r="CI1840" s="54"/>
      <c r="CJ1840" s="54"/>
      <c r="CK1840" s="54"/>
      <c r="CL1840" s="54"/>
      <c r="CM1840" s="54"/>
      <c r="CN1840" s="54"/>
      <c r="CO1840" s="54"/>
      <c r="CP1840" s="54"/>
      <c r="CQ1840" s="54"/>
      <c r="CR1840" s="54"/>
      <c r="CS1840" s="54"/>
      <c r="CT1840" s="54"/>
      <c r="CU1840" s="54"/>
      <c r="CV1840" s="54"/>
      <c r="CW1840" s="54"/>
      <c r="CX1840" s="54"/>
      <c r="CY1840" s="54"/>
      <c r="CZ1840" s="54"/>
      <c r="DA1840" s="54"/>
      <c r="DB1840" s="54"/>
      <c r="DC1840" s="54"/>
      <c r="DD1840" s="54"/>
      <c r="DE1840" s="54"/>
      <c r="DF1840" s="54"/>
      <c r="DG1840" s="54"/>
      <c r="DH1840" s="54"/>
      <c r="DI1840" s="54"/>
      <c r="DJ1840" s="54"/>
      <c r="DK1840" s="54"/>
      <c r="DL1840" s="54"/>
      <c r="DM1840" s="54"/>
      <c r="DN1840" s="54"/>
      <c r="DO1840" s="54"/>
      <c r="DP1840" s="54"/>
      <c r="DQ1840" s="54"/>
      <c r="DR1840" s="54"/>
      <c r="DS1840" s="54"/>
      <c r="DT1840" s="54"/>
      <c r="DU1840" s="54"/>
      <c r="DV1840" s="54"/>
      <c r="DW1840" s="54"/>
      <c r="DX1840" s="54"/>
      <c r="DY1840" s="54"/>
      <c r="DZ1840" s="54"/>
      <c r="EA1840" s="54"/>
      <c r="EB1840" s="54"/>
      <c r="EC1840" s="54"/>
      <c r="ED1840" s="54"/>
      <c r="EE1840" s="54"/>
      <c r="EF1840" s="54"/>
      <c r="EG1840" s="54"/>
      <c r="EH1840" s="54"/>
      <c r="EI1840" s="54"/>
      <c r="EJ1840" s="54"/>
      <c r="EK1840" s="54"/>
      <c r="EL1840" s="54"/>
      <c r="EM1840" s="54"/>
      <c r="EN1840" s="54"/>
      <c r="EO1840" s="54"/>
      <c r="EP1840" s="54"/>
      <c r="EQ1840" s="54"/>
      <c r="ER1840" s="54"/>
      <c r="ES1840" s="54"/>
      <c r="ET1840" s="54"/>
      <c r="EU1840" s="54"/>
      <c r="EV1840" s="54"/>
      <c r="EW1840" s="54"/>
      <c r="EX1840" s="54"/>
      <c r="EY1840" s="54"/>
      <c r="EZ1840" s="54"/>
      <c r="FA1840" s="54"/>
      <c r="FB1840" s="54"/>
      <c r="FC1840" s="54"/>
      <c r="FD1840" s="54"/>
      <c r="FE1840" s="54"/>
      <c r="FF1840" s="54"/>
      <c r="FG1840" s="54"/>
      <c r="FH1840" s="54"/>
      <c r="FI1840" s="54"/>
      <c r="FJ1840" s="54"/>
      <c r="FK1840" s="54"/>
      <c r="FL1840" s="54"/>
      <c r="FM1840" s="54"/>
      <c r="FN1840" s="54"/>
      <c r="FO1840" s="54"/>
      <c r="FP1840" s="54"/>
      <c r="FQ1840" s="54"/>
      <c r="FR1840" s="54"/>
      <c r="FS1840" s="54"/>
      <c r="FT1840" s="54"/>
      <c r="FU1840" s="54"/>
      <c r="FV1840" s="54"/>
      <c r="FW1840" s="54"/>
      <c r="FX1840" s="54"/>
      <c r="FY1840" s="54"/>
      <c r="FZ1840" s="54"/>
      <c r="GA1840" s="54"/>
      <c r="GB1840" s="54"/>
      <c r="GC1840" s="54"/>
      <c r="GD1840" s="54"/>
      <c r="GE1840" s="54"/>
      <c r="GF1840" s="54"/>
      <c r="GG1840" s="54"/>
      <c r="GH1840" s="54"/>
      <c r="GI1840" s="54"/>
      <c r="GJ1840" s="54"/>
      <c r="GK1840" s="54"/>
      <c r="GL1840" s="54"/>
      <c r="GM1840" s="54"/>
      <c r="GN1840" s="54"/>
      <c r="GO1840" s="54"/>
      <c r="GP1840" s="54"/>
      <c r="GQ1840" s="54"/>
      <c r="GR1840" s="54"/>
      <c r="GS1840" s="54"/>
      <c r="GT1840" s="54"/>
      <c r="GU1840" s="54"/>
      <c r="GV1840" s="54"/>
      <c r="GW1840" s="54"/>
      <c r="GX1840" s="54"/>
      <c r="GY1840" s="54"/>
      <c r="GZ1840" s="54"/>
      <c r="HA1840" s="54"/>
      <c r="HB1840" s="54"/>
      <c r="HC1840" s="54"/>
      <c r="HD1840" s="54"/>
      <c r="HE1840" s="54"/>
      <c r="HF1840" s="54"/>
      <c r="HG1840" s="54"/>
      <c r="HH1840" s="54"/>
      <c r="HI1840" s="54"/>
      <c r="HJ1840" s="54"/>
      <c r="HK1840" s="54"/>
      <c r="HL1840" s="54"/>
      <c r="HM1840" s="54"/>
      <c r="HN1840" s="54"/>
      <c r="HO1840" s="54"/>
      <c r="HP1840" s="54"/>
      <c r="HQ1840" s="54"/>
      <c r="HR1840" s="54"/>
      <c r="HS1840" s="54"/>
      <c r="HT1840" s="54"/>
      <c r="HU1840" s="54"/>
      <c r="HV1840" s="54"/>
      <c r="HW1840" s="54"/>
      <c r="HX1840" s="54"/>
      <c r="HY1840" s="54"/>
      <c r="HZ1840" s="54"/>
      <c r="IA1840" s="54"/>
      <c r="IB1840" s="54"/>
      <c r="IC1840" s="54"/>
      <c r="ID1840" s="54"/>
      <c r="IE1840" s="54"/>
      <c r="IF1840" s="54"/>
      <c r="IG1840" s="54"/>
      <c r="IH1840" s="54"/>
      <c r="II1840" s="54"/>
      <c r="IJ1840" s="54"/>
      <c r="IK1840" s="54"/>
      <c r="IL1840" s="54"/>
      <c r="IM1840" s="54"/>
      <c r="IN1840" s="54"/>
      <c r="IO1840" s="54"/>
      <c r="IP1840" s="54"/>
      <c r="IQ1840" s="54"/>
      <c r="IR1840" s="54"/>
      <c r="IS1840" s="54"/>
      <c r="IT1840" s="54"/>
      <c r="IU1840" s="54"/>
      <c r="IV1840" s="54"/>
      <c r="IW1840" s="54"/>
      <c r="IX1840" s="54"/>
      <c r="IY1840" s="54"/>
      <c r="IZ1840" s="54"/>
      <c r="JA1840" s="16"/>
      <c r="JB1840" s="16"/>
      <c r="JC1840" s="16"/>
      <c r="JD1840" s="16"/>
    </row>
    <row r="1841" spans="1:264" s="6" customFormat="1" x14ac:dyDescent="0.25">
      <c r="A1841" s="55">
        <v>1837</v>
      </c>
      <c r="B1841" s="56">
        <f>ESTUDIANTES!B1841</f>
        <v>0</v>
      </c>
      <c r="C1841" s="56">
        <f>ESTUDIANTES!C1841</f>
        <v>0</v>
      </c>
      <c r="D1841" s="97">
        <f>ESTUDIANTES!D1841</f>
        <v>0</v>
      </c>
      <c r="E1841" s="97"/>
      <c r="F1841" s="97"/>
      <c r="G1841" s="97"/>
      <c r="H1841" s="57">
        <f>ESTUDIANTES!H1841</f>
        <v>0</v>
      </c>
      <c r="I1841" s="54"/>
      <c r="J1841" s="54"/>
      <c r="K1841" s="54"/>
      <c r="L1841" s="54"/>
      <c r="M1841" s="54"/>
      <c r="N1841" s="54"/>
      <c r="O1841" s="54"/>
      <c r="P1841" s="54"/>
      <c r="Q1841" s="54"/>
      <c r="R1841" s="54"/>
      <c r="S1841" s="54"/>
      <c r="T1841" s="54"/>
      <c r="U1841" s="54"/>
      <c r="V1841" s="54"/>
      <c r="W1841" s="54"/>
      <c r="X1841" s="54"/>
      <c r="Y1841" s="54"/>
      <c r="Z1841" s="54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  <c r="AL1841" s="54"/>
      <c r="AM1841" s="54"/>
      <c r="AN1841" s="54"/>
      <c r="AO1841" s="54"/>
      <c r="AP1841" s="54"/>
      <c r="AQ1841" s="54"/>
      <c r="AR1841" s="54"/>
      <c r="AS1841" s="54"/>
      <c r="AT1841" s="54"/>
      <c r="AU1841" s="54"/>
      <c r="AV1841" s="54"/>
      <c r="AW1841" s="54"/>
      <c r="AX1841" s="54"/>
      <c r="AY1841" s="54"/>
      <c r="AZ1841" s="54"/>
      <c r="BA1841" s="54"/>
      <c r="BB1841" s="54"/>
      <c r="BC1841" s="54"/>
      <c r="BD1841" s="54"/>
      <c r="BE1841" s="54"/>
      <c r="BF1841" s="54"/>
      <c r="BG1841" s="54"/>
      <c r="BH1841" s="54"/>
      <c r="BI1841" s="54"/>
      <c r="BJ1841" s="54"/>
      <c r="BK1841" s="54"/>
      <c r="BL1841" s="54"/>
      <c r="BM1841" s="54"/>
      <c r="BN1841" s="54"/>
      <c r="BO1841" s="54"/>
      <c r="BP1841" s="54"/>
      <c r="BQ1841" s="54"/>
      <c r="BR1841" s="54"/>
      <c r="BS1841" s="54"/>
      <c r="BT1841" s="54"/>
      <c r="BU1841" s="54"/>
      <c r="BV1841" s="54"/>
      <c r="BW1841" s="54"/>
      <c r="BX1841" s="54"/>
      <c r="BY1841" s="54"/>
      <c r="BZ1841" s="54"/>
      <c r="CA1841" s="54"/>
      <c r="CB1841" s="54"/>
      <c r="CC1841" s="54"/>
      <c r="CD1841" s="54"/>
      <c r="CE1841" s="54"/>
      <c r="CF1841" s="54"/>
      <c r="CG1841" s="54"/>
      <c r="CH1841" s="54"/>
      <c r="CI1841" s="54"/>
      <c r="CJ1841" s="54"/>
      <c r="CK1841" s="54"/>
      <c r="CL1841" s="54"/>
      <c r="CM1841" s="54"/>
      <c r="CN1841" s="54"/>
      <c r="CO1841" s="54"/>
      <c r="CP1841" s="54"/>
      <c r="CQ1841" s="54"/>
      <c r="CR1841" s="54"/>
      <c r="CS1841" s="54"/>
      <c r="CT1841" s="54"/>
      <c r="CU1841" s="54"/>
      <c r="CV1841" s="54"/>
      <c r="CW1841" s="54"/>
      <c r="CX1841" s="54"/>
      <c r="CY1841" s="54"/>
      <c r="CZ1841" s="54"/>
      <c r="DA1841" s="54"/>
      <c r="DB1841" s="54"/>
      <c r="DC1841" s="54"/>
      <c r="DD1841" s="54"/>
      <c r="DE1841" s="54"/>
      <c r="DF1841" s="54"/>
      <c r="DG1841" s="54"/>
      <c r="DH1841" s="54"/>
      <c r="DI1841" s="54"/>
      <c r="DJ1841" s="54"/>
      <c r="DK1841" s="54"/>
      <c r="DL1841" s="54"/>
      <c r="DM1841" s="54"/>
      <c r="DN1841" s="54"/>
      <c r="DO1841" s="54"/>
      <c r="DP1841" s="54"/>
      <c r="DQ1841" s="54"/>
      <c r="DR1841" s="54"/>
      <c r="DS1841" s="54"/>
      <c r="DT1841" s="54"/>
      <c r="DU1841" s="54"/>
      <c r="DV1841" s="54"/>
      <c r="DW1841" s="54"/>
      <c r="DX1841" s="54"/>
      <c r="DY1841" s="54"/>
      <c r="DZ1841" s="54"/>
      <c r="EA1841" s="54"/>
      <c r="EB1841" s="54"/>
      <c r="EC1841" s="54"/>
      <c r="ED1841" s="54"/>
      <c r="EE1841" s="54"/>
      <c r="EF1841" s="54"/>
      <c r="EG1841" s="54"/>
      <c r="EH1841" s="54"/>
      <c r="EI1841" s="54"/>
      <c r="EJ1841" s="54"/>
      <c r="EK1841" s="54"/>
      <c r="EL1841" s="54"/>
      <c r="EM1841" s="54"/>
      <c r="EN1841" s="54"/>
      <c r="EO1841" s="54"/>
      <c r="EP1841" s="54"/>
      <c r="EQ1841" s="54"/>
      <c r="ER1841" s="54"/>
      <c r="ES1841" s="54"/>
      <c r="ET1841" s="54"/>
      <c r="EU1841" s="54"/>
      <c r="EV1841" s="54"/>
      <c r="EW1841" s="54"/>
      <c r="EX1841" s="54"/>
      <c r="EY1841" s="54"/>
      <c r="EZ1841" s="54"/>
      <c r="FA1841" s="54"/>
      <c r="FB1841" s="54"/>
      <c r="FC1841" s="54"/>
      <c r="FD1841" s="54"/>
      <c r="FE1841" s="54"/>
      <c r="FF1841" s="54"/>
      <c r="FG1841" s="54"/>
      <c r="FH1841" s="54"/>
      <c r="FI1841" s="54"/>
      <c r="FJ1841" s="54"/>
      <c r="FK1841" s="54"/>
      <c r="FL1841" s="54"/>
      <c r="FM1841" s="54"/>
      <c r="FN1841" s="54"/>
      <c r="FO1841" s="54"/>
      <c r="FP1841" s="54"/>
      <c r="FQ1841" s="54"/>
      <c r="FR1841" s="54"/>
      <c r="FS1841" s="54"/>
      <c r="FT1841" s="54"/>
      <c r="FU1841" s="54"/>
      <c r="FV1841" s="54"/>
      <c r="FW1841" s="54"/>
      <c r="FX1841" s="54"/>
      <c r="FY1841" s="54"/>
      <c r="FZ1841" s="54"/>
      <c r="GA1841" s="54"/>
      <c r="GB1841" s="54"/>
      <c r="GC1841" s="54"/>
      <c r="GD1841" s="54"/>
      <c r="GE1841" s="54"/>
      <c r="GF1841" s="54"/>
      <c r="GG1841" s="54"/>
      <c r="GH1841" s="54"/>
      <c r="GI1841" s="54"/>
      <c r="GJ1841" s="54"/>
      <c r="GK1841" s="54"/>
      <c r="GL1841" s="54"/>
      <c r="GM1841" s="54"/>
      <c r="GN1841" s="54"/>
      <c r="GO1841" s="54"/>
      <c r="GP1841" s="54"/>
      <c r="GQ1841" s="54"/>
      <c r="GR1841" s="54"/>
      <c r="GS1841" s="54"/>
      <c r="GT1841" s="54"/>
      <c r="GU1841" s="54"/>
      <c r="GV1841" s="54"/>
      <c r="GW1841" s="54"/>
      <c r="GX1841" s="54"/>
      <c r="GY1841" s="54"/>
      <c r="GZ1841" s="54"/>
      <c r="HA1841" s="54"/>
      <c r="HB1841" s="54"/>
      <c r="HC1841" s="54"/>
      <c r="HD1841" s="54"/>
      <c r="HE1841" s="54"/>
      <c r="HF1841" s="54"/>
      <c r="HG1841" s="54"/>
      <c r="HH1841" s="54"/>
      <c r="HI1841" s="54"/>
      <c r="HJ1841" s="54"/>
      <c r="HK1841" s="54"/>
      <c r="HL1841" s="54"/>
      <c r="HM1841" s="54"/>
      <c r="HN1841" s="54"/>
      <c r="HO1841" s="54"/>
      <c r="HP1841" s="54"/>
      <c r="HQ1841" s="54"/>
      <c r="HR1841" s="54"/>
      <c r="HS1841" s="54"/>
      <c r="HT1841" s="54"/>
      <c r="HU1841" s="54"/>
      <c r="HV1841" s="54"/>
      <c r="HW1841" s="54"/>
      <c r="HX1841" s="54"/>
      <c r="HY1841" s="54"/>
      <c r="HZ1841" s="54"/>
      <c r="IA1841" s="54"/>
      <c r="IB1841" s="54"/>
      <c r="IC1841" s="54"/>
      <c r="ID1841" s="54"/>
      <c r="IE1841" s="54"/>
      <c r="IF1841" s="54"/>
      <c r="IG1841" s="54"/>
      <c r="IH1841" s="54"/>
      <c r="II1841" s="54"/>
      <c r="IJ1841" s="54"/>
      <c r="IK1841" s="54"/>
      <c r="IL1841" s="54"/>
      <c r="IM1841" s="54"/>
      <c r="IN1841" s="54"/>
      <c r="IO1841" s="54"/>
      <c r="IP1841" s="54"/>
      <c r="IQ1841" s="54"/>
      <c r="IR1841" s="54"/>
      <c r="IS1841" s="54"/>
      <c r="IT1841" s="54"/>
      <c r="IU1841" s="54"/>
      <c r="IV1841" s="54"/>
      <c r="IW1841" s="54"/>
      <c r="IX1841" s="54"/>
      <c r="IY1841" s="54"/>
      <c r="IZ1841" s="54"/>
      <c r="JA1841" s="16"/>
      <c r="JB1841" s="16"/>
      <c r="JC1841" s="16"/>
      <c r="JD1841" s="16"/>
    </row>
    <row r="1842" spans="1:264" s="6" customFormat="1" x14ac:dyDescent="0.25">
      <c r="A1842" s="55">
        <v>1838</v>
      </c>
      <c r="B1842" s="56">
        <f>ESTUDIANTES!B1842</f>
        <v>0</v>
      </c>
      <c r="C1842" s="56">
        <f>ESTUDIANTES!C1842</f>
        <v>0</v>
      </c>
      <c r="D1842" s="97">
        <f>ESTUDIANTES!D1842</f>
        <v>0</v>
      </c>
      <c r="E1842" s="97"/>
      <c r="F1842" s="97"/>
      <c r="G1842" s="97"/>
      <c r="H1842" s="57">
        <f>ESTUDIANTES!H1842</f>
        <v>0</v>
      </c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  <c r="T1842" s="54"/>
      <c r="U1842" s="54"/>
      <c r="V1842" s="54"/>
      <c r="W1842" s="54"/>
      <c r="X1842" s="54"/>
      <c r="Y1842" s="54"/>
      <c r="Z1842" s="54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  <c r="AL1842" s="54"/>
      <c r="AM1842" s="54"/>
      <c r="AN1842" s="54"/>
      <c r="AO1842" s="54"/>
      <c r="AP1842" s="54"/>
      <c r="AQ1842" s="54"/>
      <c r="AR1842" s="54"/>
      <c r="AS1842" s="54"/>
      <c r="AT1842" s="54"/>
      <c r="AU1842" s="54"/>
      <c r="AV1842" s="54"/>
      <c r="AW1842" s="54"/>
      <c r="AX1842" s="54"/>
      <c r="AY1842" s="54"/>
      <c r="AZ1842" s="54"/>
      <c r="BA1842" s="54"/>
      <c r="BB1842" s="54"/>
      <c r="BC1842" s="54"/>
      <c r="BD1842" s="54"/>
      <c r="BE1842" s="54"/>
      <c r="BF1842" s="54"/>
      <c r="BG1842" s="54"/>
      <c r="BH1842" s="54"/>
      <c r="BI1842" s="54"/>
      <c r="BJ1842" s="54"/>
      <c r="BK1842" s="54"/>
      <c r="BL1842" s="54"/>
      <c r="BM1842" s="54"/>
      <c r="BN1842" s="54"/>
      <c r="BO1842" s="54"/>
      <c r="BP1842" s="54"/>
      <c r="BQ1842" s="54"/>
      <c r="BR1842" s="54"/>
      <c r="BS1842" s="54"/>
      <c r="BT1842" s="54"/>
      <c r="BU1842" s="54"/>
      <c r="BV1842" s="54"/>
      <c r="BW1842" s="54"/>
      <c r="BX1842" s="54"/>
      <c r="BY1842" s="54"/>
      <c r="BZ1842" s="54"/>
      <c r="CA1842" s="54"/>
      <c r="CB1842" s="54"/>
      <c r="CC1842" s="54"/>
      <c r="CD1842" s="54"/>
      <c r="CE1842" s="54"/>
      <c r="CF1842" s="54"/>
      <c r="CG1842" s="54"/>
      <c r="CH1842" s="54"/>
      <c r="CI1842" s="54"/>
      <c r="CJ1842" s="54"/>
      <c r="CK1842" s="54"/>
      <c r="CL1842" s="54"/>
      <c r="CM1842" s="54"/>
      <c r="CN1842" s="54"/>
      <c r="CO1842" s="54"/>
      <c r="CP1842" s="54"/>
      <c r="CQ1842" s="54"/>
      <c r="CR1842" s="54"/>
      <c r="CS1842" s="54"/>
      <c r="CT1842" s="54"/>
      <c r="CU1842" s="54"/>
      <c r="CV1842" s="54"/>
      <c r="CW1842" s="54"/>
      <c r="CX1842" s="54"/>
      <c r="CY1842" s="54"/>
      <c r="CZ1842" s="54"/>
      <c r="DA1842" s="54"/>
      <c r="DB1842" s="54"/>
      <c r="DC1842" s="54"/>
      <c r="DD1842" s="54"/>
      <c r="DE1842" s="54"/>
      <c r="DF1842" s="54"/>
      <c r="DG1842" s="54"/>
      <c r="DH1842" s="54"/>
      <c r="DI1842" s="54"/>
      <c r="DJ1842" s="54"/>
      <c r="DK1842" s="54"/>
      <c r="DL1842" s="54"/>
      <c r="DM1842" s="54"/>
      <c r="DN1842" s="54"/>
      <c r="DO1842" s="54"/>
      <c r="DP1842" s="54"/>
      <c r="DQ1842" s="54"/>
      <c r="DR1842" s="54"/>
      <c r="DS1842" s="54"/>
      <c r="DT1842" s="54"/>
      <c r="DU1842" s="54"/>
      <c r="DV1842" s="54"/>
      <c r="DW1842" s="54"/>
      <c r="DX1842" s="54"/>
      <c r="DY1842" s="54"/>
      <c r="DZ1842" s="54"/>
      <c r="EA1842" s="54"/>
      <c r="EB1842" s="54"/>
      <c r="EC1842" s="54"/>
      <c r="ED1842" s="54"/>
      <c r="EE1842" s="54"/>
      <c r="EF1842" s="54"/>
      <c r="EG1842" s="54"/>
      <c r="EH1842" s="54"/>
      <c r="EI1842" s="54"/>
      <c r="EJ1842" s="54"/>
      <c r="EK1842" s="54"/>
      <c r="EL1842" s="54"/>
      <c r="EM1842" s="54"/>
      <c r="EN1842" s="54"/>
      <c r="EO1842" s="54"/>
      <c r="EP1842" s="54"/>
      <c r="EQ1842" s="54"/>
      <c r="ER1842" s="54"/>
      <c r="ES1842" s="54"/>
      <c r="ET1842" s="54"/>
      <c r="EU1842" s="54"/>
      <c r="EV1842" s="54"/>
      <c r="EW1842" s="54"/>
      <c r="EX1842" s="54"/>
      <c r="EY1842" s="54"/>
      <c r="EZ1842" s="54"/>
      <c r="FA1842" s="54"/>
      <c r="FB1842" s="54"/>
      <c r="FC1842" s="54"/>
      <c r="FD1842" s="54"/>
      <c r="FE1842" s="54"/>
      <c r="FF1842" s="54"/>
      <c r="FG1842" s="54"/>
      <c r="FH1842" s="54"/>
      <c r="FI1842" s="54"/>
      <c r="FJ1842" s="54"/>
      <c r="FK1842" s="54"/>
      <c r="FL1842" s="54"/>
      <c r="FM1842" s="54"/>
      <c r="FN1842" s="54"/>
      <c r="FO1842" s="54"/>
      <c r="FP1842" s="54"/>
      <c r="FQ1842" s="54"/>
      <c r="FR1842" s="54"/>
      <c r="FS1842" s="54"/>
      <c r="FT1842" s="54"/>
      <c r="FU1842" s="54"/>
      <c r="FV1842" s="54"/>
      <c r="FW1842" s="54"/>
      <c r="FX1842" s="54"/>
      <c r="FY1842" s="54"/>
      <c r="FZ1842" s="54"/>
      <c r="GA1842" s="54"/>
      <c r="GB1842" s="54"/>
      <c r="GC1842" s="54"/>
      <c r="GD1842" s="54"/>
      <c r="GE1842" s="54"/>
      <c r="GF1842" s="54"/>
      <c r="GG1842" s="54"/>
      <c r="GH1842" s="54"/>
      <c r="GI1842" s="54"/>
      <c r="GJ1842" s="54"/>
      <c r="GK1842" s="54"/>
      <c r="GL1842" s="54"/>
      <c r="GM1842" s="54"/>
      <c r="GN1842" s="54"/>
      <c r="GO1842" s="54"/>
      <c r="GP1842" s="54"/>
      <c r="GQ1842" s="54"/>
      <c r="GR1842" s="54"/>
      <c r="GS1842" s="54"/>
      <c r="GT1842" s="54"/>
      <c r="GU1842" s="54"/>
      <c r="GV1842" s="54"/>
      <c r="GW1842" s="54"/>
      <c r="GX1842" s="54"/>
      <c r="GY1842" s="54"/>
      <c r="GZ1842" s="54"/>
      <c r="HA1842" s="54"/>
      <c r="HB1842" s="54"/>
      <c r="HC1842" s="54"/>
      <c r="HD1842" s="54"/>
      <c r="HE1842" s="54"/>
      <c r="HF1842" s="54"/>
      <c r="HG1842" s="54"/>
      <c r="HH1842" s="54"/>
      <c r="HI1842" s="54"/>
      <c r="HJ1842" s="54"/>
      <c r="HK1842" s="54"/>
      <c r="HL1842" s="54"/>
      <c r="HM1842" s="54"/>
      <c r="HN1842" s="54"/>
      <c r="HO1842" s="54"/>
      <c r="HP1842" s="54"/>
      <c r="HQ1842" s="54"/>
      <c r="HR1842" s="54"/>
      <c r="HS1842" s="54"/>
      <c r="HT1842" s="54"/>
      <c r="HU1842" s="54"/>
      <c r="HV1842" s="54"/>
      <c r="HW1842" s="54"/>
      <c r="HX1842" s="54"/>
      <c r="HY1842" s="54"/>
      <c r="HZ1842" s="54"/>
      <c r="IA1842" s="54"/>
      <c r="IB1842" s="54"/>
      <c r="IC1842" s="54"/>
      <c r="ID1842" s="54"/>
      <c r="IE1842" s="54"/>
      <c r="IF1842" s="54"/>
      <c r="IG1842" s="54"/>
      <c r="IH1842" s="54"/>
      <c r="II1842" s="54"/>
      <c r="IJ1842" s="54"/>
      <c r="IK1842" s="54"/>
      <c r="IL1842" s="54"/>
      <c r="IM1842" s="54"/>
      <c r="IN1842" s="54"/>
      <c r="IO1842" s="54"/>
      <c r="IP1842" s="54"/>
      <c r="IQ1842" s="54"/>
      <c r="IR1842" s="54"/>
      <c r="IS1842" s="54"/>
      <c r="IT1842" s="54"/>
      <c r="IU1842" s="54"/>
      <c r="IV1842" s="54"/>
      <c r="IW1842" s="54"/>
      <c r="IX1842" s="54"/>
      <c r="IY1842" s="54"/>
      <c r="IZ1842" s="54"/>
      <c r="JA1842" s="16"/>
      <c r="JB1842" s="16"/>
      <c r="JC1842" s="16"/>
      <c r="JD1842" s="16"/>
    </row>
    <row r="1843" spans="1:264" s="6" customFormat="1" x14ac:dyDescent="0.25">
      <c r="A1843" s="55">
        <v>1839</v>
      </c>
      <c r="B1843" s="56">
        <f>ESTUDIANTES!B1843</f>
        <v>0</v>
      </c>
      <c r="C1843" s="56">
        <f>ESTUDIANTES!C1843</f>
        <v>0</v>
      </c>
      <c r="D1843" s="97">
        <f>ESTUDIANTES!D1843</f>
        <v>0</v>
      </c>
      <c r="E1843" s="97"/>
      <c r="F1843" s="97"/>
      <c r="G1843" s="97"/>
      <c r="H1843" s="57">
        <f>ESTUDIANTES!H1843</f>
        <v>0</v>
      </c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  <c r="T1843" s="54"/>
      <c r="U1843" s="54"/>
      <c r="V1843" s="54"/>
      <c r="W1843" s="54"/>
      <c r="X1843" s="54"/>
      <c r="Y1843" s="54"/>
      <c r="Z1843" s="54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  <c r="AL1843" s="54"/>
      <c r="AM1843" s="54"/>
      <c r="AN1843" s="54"/>
      <c r="AO1843" s="54"/>
      <c r="AP1843" s="54"/>
      <c r="AQ1843" s="54"/>
      <c r="AR1843" s="54"/>
      <c r="AS1843" s="54"/>
      <c r="AT1843" s="54"/>
      <c r="AU1843" s="54"/>
      <c r="AV1843" s="54"/>
      <c r="AW1843" s="54"/>
      <c r="AX1843" s="54"/>
      <c r="AY1843" s="54"/>
      <c r="AZ1843" s="54"/>
      <c r="BA1843" s="54"/>
      <c r="BB1843" s="54"/>
      <c r="BC1843" s="54"/>
      <c r="BD1843" s="54"/>
      <c r="BE1843" s="54"/>
      <c r="BF1843" s="54"/>
      <c r="BG1843" s="54"/>
      <c r="BH1843" s="54"/>
      <c r="BI1843" s="54"/>
      <c r="BJ1843" s="54"/>
      <c r="BK1843" s="54"/>
      <c r="BL1843" s="54"/>
      <c r="BM1843" s="54"/>
      <c r="BN1843" s="54"/>
      <c r="BO1843" s="54"/>
      <c r="BP1843" s="54"/>
      <c r="BQ1843" s="54"/>
      <c r="BR1843" s="54"/>
      <c r="BS1843" s="54"/>
      <c r="BT1843" s="54"/>
      <c r="BU1843" s="54"/>
      <c r="BV1843" s="54"/>
      <c r="BW1843" s="54"/>
      <c r="BX1843" s="54"/>
      <c r="BY1843" s="54"/>
      <c r="BZ1843" s="54"/>
      <c r="CA1843" s="54"/>
      <c r="CB1843" s="54"/>
      <c r="CC1843" s="54"/>
      <c r="CD1843" s="54"/>
      <c r="CE1843" s="54"/>
      <c r="CF1843" s="54"/>
      <c r="CG1843" s="54"/>
      <c r="CH1843" s="54"/>
      <c r="CI1843" s="54"/>
      <c r="CJ1843" s="54"/>
      <c r="CK1843" s="54"/>
      <c r="CL1843" s="54"/>
      <c r="CM1843" s="54"/>
      <c r="CN1843" s="54"/>
      <c r="CO1843" s="54"/>
      <c r="CP1843" s="54"/>
      <c r="CQ1843" s="54"/>
      <c r="CR1843" s="54"/>
      <c r="CS1843" s="54"/>
      <c r="CT1843" s="54"/>
      <c r="CU1843" s="54"/>
      <c r="CV1843" s="54"/>
      <c r="CW1843" s="54"/>
      <c r="CX1843" s="54"/>
      <c r="CY1843" s="54"/>
      <c r="CZ1843" s="54"/>
      <c r="DA1843" s="54"/>
      <c r="DB1843" s="54"/>
      <c r="DC1843" s="54"/>
      <c r="DD1843" s="54"/>
      <c r="DE1843" s="54"/>
      <c r="DF1843" s="54"/>
      <c r="DG1843" s="54"/>
      <c r="DH1843" s="54"/>
      <c r="DI1843" s="54"/>
      <c r="DJ1843" s="54"/>
      <c r="DK1843" s="54"/>
      <c r="DL1843" s="54"/>
      <c r="DM1843" s="54"/>
      <c r="DN1843" s="54"/>
      <c r="DO1843" s="54"/>
      <c r="DP1843" s="54"/>
      <c r="DQ1843" s="54"/>
      <c r="DR1843" s="54"/>
      <c r="DS1843" s="54"/>
      <c r="DT1843" s="54"/>
      <c r="DU1843" s="54"/>
      <c r="DV1843" s="54"/>
      <c r="DW1843" s="54"/>
      <c r="DX1843" s="54"/>
      <c r="DY1843" s="54"/>
      <c r="DZ1843" s="54"/>
      <c r="EA1843" s="54"/>
      <c r="EB1843" s="54"/>
      <c r="EC1843" s="54"/>
      <c r="ED1843" s="54"/>
      <c r="EE1843" s="54"/>
      <c r="EF1843" s="54"/>
      <c r="EG1843" s="54"/>
      <c r="EH1843" s="54"/>
      <c r="EI1843" s="54"/>
      <c r="EJ1843" s="54"/>
      <c r="EK1843" s="54"/>
      <c r="EL1843" s="54"/>
      <c r="EM1843" s="54"/>
      <c r="EN1843" s="54"/>
      <c r="EO1843" s="54"/>
      <c r="EP1843" s="54"/>
      <c r="EQ1843" s="54"/>
      <c r="ER1843" s="54"/>
      <c r="ES1843" s="54"/>
      <c r="ET1843" s="54"/>
      <c r="EU1843" s="54"/>
      <c r="EV1843" s="54"/>
      <c r="EW1843" s="54"/>
      <c r="EX1843" s="54"/>
      <c r="EY1843" s="54"/>
      <c r="EZ1843" s="54"/>
      <c r="FA1843" s="54"/>
      <c r="FB1843" s="54"/>
      <c r="FC1843" s="54"/>
      <c r="FD1843" s="54"/>
      <c r="FE1843" s="54"/>
      <c r="FF1843" s="54"/>
      <c r="FG1843" s="54"/>
      <c r="FH1843" s="54"/>
      <c r="FI1843" s="54"/>
      <c r="FJ1843" s="54"/>
      <c r="FK1843" s="54"/>
      <c r="FL1843" s="54"/>
      <c r="FM1843" s="54"/>
      <c r="FN1843" s="54"/>
      <c r="FO1843" s="54"/>
      <c r="FP1843" s="54"/>
      <c r="FQ1843" s="54"/>
      <c r="FR1843" s="54"/>
      <c r="FS1843" s="54"/>
      <c r="FT1843" s="54"/>
      <c r="FU1843" s="54"/>
      <c r="FV1843" s="54"/>
      <c r="FW1843" s="54"/>
      <c r="FX1843" s="54"/>
      <c r="FY1843" s="54"/>
      <c r="FZ1843" s="54"/>
      <c r="GA1843" s="54"/>
      <c r="GB1843" s="54"/>
      <c r="GC1843" s="54"/>
      <c r="GD1843" s="54"/>
      <c r="GE1843" s="54"/>
      <c r="GF1843" s="54"/>
      <c r="GG1843" s="54"/>
      <c r="GH1843" s="54"/>
      <c r="GI1843" s="54"/>
      <c r="GJ1843" s="54"/>
      <c r="GK1843" s="54"/>
      <c r="GL1843" s="54"/>
      <c r="GM1843" s="54"/>
      <c r="GN1843" s="54"/>
      <c r="GO1843" s="54"/>
      <c r="GP1843" s="54"/>
      <c r="GQ1843" s="54"/>
      <c r="GR1843" s="54"/>
      <c r="GS1843" s="54"/>
      <c r="GT1843" s="54"/>
      <c r="GU1843" s="54"/>
      <c r="GV1843" s="54"/>
      <c r="GW1843" s="54"/>
      <c r="GX1843" s="54"/>
      <c r="GY1843" s="54"/>
      <c r="GZ1843" s="54"/>
      <c r="HA1843" s="54"/>
      <c r="HB1843" s="54"/>
      <c r="HC1843" s="54"/>
      <c r="HD1843" s="54"/>
      <c r="HE1843" s="54"/>
      <c r="HF1843" s="54"/>
      <c r="HG1843" s="54"/>
      <c r="HH1843" s="54"/>
      <c r="HI1843" s="54"/>
      <c r="HJ1843" s="54"/>
      <c r="HK1843" s="54"/>
      <c r="HL1843" s="54"/>
      <c r="HM1843" s="54"/>
      <c r="HN1843" s="54"/>
      <c r="HO1843" s="54"/>
      <c r="HP1843" s="54"/>
      <c r="HQ1843" s="54"/>
      <c r="HR1843" s="54"/>
      <c r="HS1843" s="54"/>
      <c r="HT1843" s="54"/>
      <c r="HU1843" s="54"/>
      <c r="HV1843" s="54"/>
      <c r="HW1843" s="54"/>
      <c r="HX1843" s="54"/>
      <c r="HY1843" s="54"/>
      <c r="HZ1843" s="54"/>
      <c r="IA1843" s="54"/>
      <c r="IB1843" s="54"/>
      <c r="IC1843" s="54"/>
      <c r="ID1843" s="54"/>
      <c r="IE1843" s="54"/>
      <c r="IF1843" s="54"/>
      <c r="IG1843" s="54"/>
      <c r="IH1843" s="54"/>
      <c r="II1843" s="54"/>
      <c r="IJ1843" s="54"/>
      <c r="IK1843" s="54"/>
      <c r="IL1843" s="54"/>
      <c r="IM1843" s="54"/>
      <c r="IN1843" s="54"/>
      <c r="IO1843" s="54"/>
      <c r="IP1843" s="54"/>
      <c r="IQ1843" s="54"/>
      <c r="IR1843" s="54"/>
      <c r="IS1843" s="54"/>
      <c r="IT1843" s="54"/>
      <c r="IU1843" s="54"/>
      <c r="IV1843" s="54"/>
      <c r="IW1843" s="54"/>
      <c r="IX1843" s="54"/>
      <c r="IY1843" s="54"/>
      <c r="IZ1843" s="54"/>
      <c r="JA1843" s="16"/>
      <c r="JB1843" s="16"/>
      <c r="JC1843" s="16"/>
      <c r="JD1843" s="16"/>
    </row>
    <row r="1844" spans="1:264" s="6" customFormat="1" x14ac:dyDescent="0.25">
      <c r="A1844" s="55">
        <v>1840</v>
      </c>
      <c r="B1844" s="56">
        <f>ESTUDIANTES!B1844</f>
        <v>0</v>
      </c>
      <c r="C1844" s="56">
        <f>ESTUDIANTES!C1844</f>
        <v>0</v>
      </c>
      <c r="D1844" s="97">
        <f>ESTUDIANTES!D1844</f>
        <v>0</v>
      </c>
      <c r="E1844" s="97"/>
      <c r="F1844" s="97"/>
      <c r="G1844" s="97"/>
      <c r="H1844" s="57">
        <f>ESTUDIANTES!H1844</f>
        <v>0</v>
      </c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  <c r="T1844" s="54"/>
      <c r="U1844" s="54"/>
      <c r="V1844" s="54"/>
      <c r="W1844" s="54"/>
      <c r="X1844" s="54"/>
      <c r="Y1844" s="54"/>
      <c r="Z1844" s="54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  <c r="AL1844" s="54"/>
      <c r="AM1844" s="54"/>
      <c r="AN1844" s="54"/>
      <c r="AO1844" s="54"/>
      <c r="AP1844" s="54"/>
      <c r="AQ1844" s="54"/>
      <c r="AR1844" s="54"/>
      <c r="AS1844" s="54"/>
      <c r="AT1844" s="54"/>
      <c r="AU1844" s="54"/>
      <c r="AV1844" s="54"/>
      <c r="AW1844" s="54"/>
      <c r="AX1844" s="54"/>
      <c r="AY1844" s="54"/>
      <c r="AZ1844" s="54"/>
      <c r="BA1844" s="54"/>
      <c r="BB1844" s="54"/>
      <c r="BC1844" s="54"/>
      <c r="BD1844" s="54"/>
      <c r="BE1844" s="54"/>
      <c r="BF1844" s="54"/>
      <c r="BG1844" s="54"/>
      <c r="BH1844" s="54"/>
      <c r="BI1844" s="54"/>
      <c r="BJ1844" s="54"/>
      <c r="BK1844" s="54"/>
      <c r="BL1844" s="54"/>
      <c r="BM1844" s="54"/>
      <c r="BN1844" s="54"/>
      <c r="BO1844" s="54"/>
      <c r="BP1844" s="54"/>
      <c r="BQ1844" s="54"/>
      <c r="BR1844" s="54"/>
      <c r="BS1844" s="54"/>
      <c r="BT1844" s="54"/>
      <c r="BU1844" s="54"/>
      <c r="BV1844" s="54"/>
      <c r="BW1844" s="54"/>
      <c r="BX1844" s="54"/>
      <c r="BY1844" s="54"/>
      <c r="BZ1844" s="54"/>
      <c r="CA1844" s="54"/>
      <c r="CB1844" s="54"/>
      <c r="CC1844" s="54"/>
      <c r="CD1844" s="54"/>
      <c r="CE1844" s="54"/>
      <c r="CF1844" s="54"/>
      <c r="CG1844" s="54"/>
      <c r="CH1844" s="54"/>
      <c r="CI1844" s="54"/>
      <c r="CJ1844" s="54"/>
      <c r="CK1844" s="54"/>
      <c r="CL1844" s="54"/>
      <c r="CM1844" s="54"/>
      <c r="CN1844" s="54"/>
      <c r="CO1844" s="54"/>
      <c r="CP1844" s="54"/>
      <c r="CQ1844" s="54"/>
      <c r="CR1844" s="54"/>
      <c r="CS1844" s="54"/>
      <c r="CT1844" s="54"/>
      <c r="CU1844" s="54"/>
      <c r="CV1844" s="54"/>
      <c r="CW1844" s="54"/>
      <c r="CX1844" s="54"/>
      <c r="CY1844" s="54"/>
      <c r="CZ1844" s="54"/>
      <c r="DA1844" s="54"/>
      <c r="DB1844" s="54"/>
      <c r="DC1844" s="54"/>
      <c r="DD1844" s="54"/>
      <c r="DE1844" s="54"/>
      <c r="DF1844" s="54"/>
      <c r="DG1844" s="54"/>
      <c r="DH1844" s="54"/>
      <c r="DI1844" s="54"/>
      <c r="DJ1844" s="54"/>
      <c r="DK1844" s="54"/>
      <c r="DL1844" s="54"/>
      <c r="DM1844" s="54"/>
      <c r="DN1844" s="54"/>
      <c r="DO1844" s="54"/>
      <c r="DP1844" s="54"/>
      <c r="DQ1844" s="54"/>
      <c r="DR1844" s="54"/>
      <c r="DS1844" s="54"/>
      <c r="DT1844" s="54"/>
      <c r="DU1844" s="54"/>
      <c r="DV1844" s="54"/>
      <c r="DW1844" s="54"/>
      <c r="DX1844" s="54"/>
      <c r="DY1844" s="54"/>
      <c r="DZ1844" s="54"/>
      <c r="EA1844" s="54"/>
      <c r="EB1844" s="54"/>
      <c r="EC1844" s="54"/>
      <c r="ED1844" s="54"/>
      <c r="EE1844" s="54"/>
      <c r="EF1844" s="54"/>
      <c r="EG1844" s="54"/>
      <c r="EH1844" s="54"/>
      <c r="EI1844" s="54"/>
      <c r="EJ1844" s="54"/>
      <c r="EK1844" s="54"/>
      <c r="EL1844" s="54"/>
      <c r="EM1844" s="54"/>
      <c r="EN1844" s="54"/>
      <c r="EO1844" s="54"/>
      <c r="EP1844" s="54"/>
      <c r="EQ1844" s="54"/>
      <c r="ER1844" s="54"/>
      <c r="ES1844" s="54"/>
      <c r="ET1844" s="54"/>
      <c r="EU1844" s="54"/>
      <c r="EV1844" s="54"/>
      <c r="EW1844" s="54"/>
      <c r="EX1844" s="54"/>
      <c r="EY1844" s="54"/>
      <c r="EZ1844" s="54"/>
      <c r="FA1844" s="54"/>
      <c r="FB1844" s="54"/>
      <c r="FC1844" s="54"/>
      <c r="FD1844" s="54"/>
      <c r="FE1844" s="54"/>
      <c r="FF1844" s="54"/>
      <c r="FG1844" s="54"/>
      <c r="FH1844" s="54"/>
      <c r="FI1844" s="54"/>
      <c r="FJ1844" s="54"/>
      <c r="FK1844" s="54"/>
      <c r="FL1844" s="54"/>
      <c r="FM1844" s="54"/>
      <c r="FN1844" s="54"/>
      <c r="FO1844" s="54"/>
      <c r="FP1844" s="54"/>
      <c r="FQ1844" s="54"/>
      <c r="FR1844" s="54"/>
      <c r="FS1844" s="54"/>
      <c r="FT1844" s="54"/>
      <c r="FU1844" s="54"/>
      <c r="FV1844" s="54"/>
      <c r="FW1844" s="54"/>
      <c r="FX1844" s="54"/>
      <c r="FY1844" s="54"/>
      <c r="FZ1844" s="54"/>
      <c r="GA1844" s="54"/>
      <c r="GB1844" s="54"/>
      <c r="GC1844" s="54"/>
      <c r="GD1844" s="54"/>
      <c r="GE1844" s="54"/>
      <c r="GF1844" s="54"/>
      <c r="GG1844" s="54"/>
      <c r="GH1844" s="54"/>
      <c r="GI1844" s="54"/>
      <c r="GJ1844" s="54"/>
      <c r="GK1844" s="54"/>
      <c r="GL1844" s="54"/>
      <c r="GM1844" s="54"/>
      <c r="GN1844" s="54"/>
      <c r="GO1844" s="54"/>
      <c r="GP1844" s="54"/>
      <c r="GQ1844" s="54"/>
      <c r="GR1844" s="54"/>
      <c r="GS1844" s="54"/>
      <c r="GT1844" s="54"/>
      <c r="GU1844" s="54"/>
      <c r="GV1844" s="54"/>
      <c r="GW1844" s="54"/>
      <c r="GX1844" s="54"/>
      <c r="GY1844" s="54"/>
      <c r="GZ1844" s="54"/>
      <c r="HA1844" s="54"/>
      <c r="HB1844" s="54"/>
      <c r="HC1844" s="54"/>
      <c r="HD1844" s="54"/>
      <c r="HE1844" s="54"/>
      <c r="HF1844" s="54"/>
      <c r="HG1844" s="54"/>
      <c r="HH1844" s="54"/>
      <c r="HI1844" s="54"/>
      <c r="HJ1844" s="54"/>
      <c r="HK1844" s="54"/>
      <c r="HL1844" s="54"/>
      <c r="HM1844" s="54"/>
      <c r="HN1844" s="54"/>
      <c r="HO1844" s="54"/>
      <c r="HP1844" s="54"/>
      <c r="HQ1844" s="54"/>
      <c r="HR1844" s="54"/>
      <c r="HS1844" s="54"/>
      <c r="HT1844" s="54"/>
      <c r="HU1844" s="54"/>
      <c r="HV1844" s="54"/>
      <c r="HW1844" s="54"/>
      <c r="HX1844" s="54"/>
      <c r="HY1844" s="54"/>
      <c r="HZ1844" s="54"/>
      <c r="IA1844" s="54"/>
      <c r="IB1844" s="54"/>
      <c r="IC1844" s="54"/>
      <c r="ID1844" s="54"/>
      <c r="IE1844" s="54"/>
      <c r="IF1844" s="54"/>
      <c r="IG1844" s="54"/>
      <c r="IH1844" s="54"/>
      <c r="II1844" s="54"/>
      <c r="IJ1844" s="54"/>
      <c r="IK1844" s="54"/>
      <c r="IL1844" s="54"/>
      <c r="IM1844" s="54"/>
      <c r="IN1844" s="54"/>
      <c r="IO1844" s="54"/>
      <c r="IP1844" s="54"/>
      <c r="IQ1844" s="54"/>
      <c r="IR1844" s="54"/>
      <c r="IS1844" s="54"/>
      <c r="IT1844" s="54"/>
      <c r="IU1844" s="54"/>
      <c r="IV1844" s="54"/>
      <c r="IW1844" s="54"/>
      <c r="IX1844" s="54"/>
      <c r="IY1844" s="54"/>
      <c r="IZ1844" s="54"/>
      <c r="JA1844" s="16"/>
      <c r="JB1844" s="16"/>
      <c r="JC1844" s="16"/>
      <c r="JD1844" s="16"/>
    </row>
    <row r="1845" spans="1:264" s="6" customFormat="1" x14ac:dyDescent="0.25">
      <c r="A1845" s="55">
        <v>1841</v>
      </c>
      <c r="B1845" s="56">
        <f>ESTUDIANTES!B1845</f>
        <v>0</v>
      </c>
      <c r="C1845" s="56">
        <f>ESTUDIANTES!C1845</f>
        <v>0</v>
      </c>
      <c r="D1845" s="97">
        <f>ESTUDIANTES!D1845</f>
        <v>0</v>
      </c>
      <c r="E1845" s="97"/>
      <c r="F1845" s="97"/>
      <c r="G1845" s="97"/>
      <c r="H1845" s="57">
        <f>ESTUDIANTES!H1845</f>
        <v>0</v>
      </c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  <c r="T1845" s="54"/>
      <c r="U1845" s="54"/>
      <c r="V1845" s="54"/>
      <c r="W1845" s="54"/>
      <c r="X1845" s="54"/>
      <c r="Y1845" s="54"/>
      <c r="Z1845" s="54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  <c r="AL1845" s="54"/>
      <c r="AM1845" s="54"/>
      <c r="AN1845" s="54"/>
      <c r="AO1845" s="54"/>
      <c r="AP1845" s="54"/>
      <c r="AQ1845" s="54"/>
      <c r="AR1845" s="54"/>
      <c r="AS1845" s="54"/>
      <c r="AT1845" s="54"/>
      <c r="AU1845" s="54"/>
      <c r="AV1845" s="54"/>
      <c r="AW1845" s="54"/>
      <c r="AX1845" s="54"/>
      <c r="AY1845" s="54"/>
      <c r="AZ1845" s="54"/>
      <c r="BA1845" s="54"/>
      <c r="BB1845" s="54"/>
      <c r="BC1845" s="54"/>
      <c r="BD1845" s="54"/>
      <c r="BE1845" s="54"/>
      <c r="BF1845" s="54"/>
      <c r="BG1845" s="54"/>
      <c r="BH1845" s="54"/>
      <c r="BI1845" s="54"/>
      <c r="BJ1845" s="54"/>
      <c r="BK1845" s="54"/>
      <c r="BL1845" s="54"/>
      <c r="BM1845" s="54"/>
      <c r="BN1845" s="54"/>
      <c r="BO1845" s="54"/>
      <c r="BP1845" s="54"/>
      <c r="BQ1845" s="54"/>
      <c r="BR1845" s="54"/>
      <c r="BS1845" s="54"/>
      <c r="BT1845" s="54"/>
      <c r="BU1845" s="54"/>
      <c r="BV1845" s="54"/>
      <c r="BW1845" s="54"/>
      <c r="BX1845" s="54"/>
      <c r="BY1845" s="54"/>
      <c r="BZ1845" s="54"/>
      <c r="CA1845" s="54"/>
      <c r="CB1845" s="54"/>
      <c r="CC1845" s="54"/>
      <c r="CD1845" s="54"/>
      <c r="CE1845" s="54"/>
      <c r="CF1845" s="54"/>
      <c r="CG1845" s="54"/>
      <c r="CH1845" s="54"/>
      <c r="CI1845" s="54"/>
      <c r="CJ1845" s="54"/>
      <c r="CK1845" s="54"/>
      <c r="CL1845" s="54"/>
      <c r="CM1845" s="54"/>
      <c r="CN1845" s="54"/>
      <c r="CO1845" s="54"/>
      <c r="CP1845" s="54"/>
      <c r="CQ1845" s="54"/>
      <c r="CR1845" s="54"/>
      <c r="CS1845" s="54"/>
      <c r="CT1845" s="54"/>
      <c r="CU1845" s="54"/>
      <c r="CV1845" s="54"/>
      <c r="CW1845" s="54"/>
      <c r="CX1845" s="54"/>
      <c r="CY1845" s="54"/>
      <c r="CZ1845" s="54"/>
      <c r="DA1845" s="54"/>
      <c r="DB1845" s="54"/>
      <c r="DC1845" s="54"/>
      <c r="DD1845" s="54"/>
      <c r="DE1845" s="54"/>
      <c r="DF1845" s="54"/>
      <c r="DG1845" s="54"/>
      <c r="DH1845" s="54"/>
      <c r="DI1845" s="54"/>
      <c r="DJ1845" s="54"/>
      <c r="DK1845" s="54"/>
      <c r="DL1845" s="54"/>
      <c r="DM1845" s="54"/>
      <c r="DN1845" s="54"/>
      <c r="DO1845" s="54"/>
      <c r="DP1845" s="54"/>
      <c r="DQ1845" s="54"/>
      <c r="DR1845" s="54"/>
      <c r="DS1845" s="54"/>
      <c r="DT1845" s="54"/>
      <c r="DU1845" s="54"/>
      <c r="DV1845" s="54"/>
      <c r="DW1845" s="54"/>
      <c r="DX1845" s="54"/>
      <c r="DY1845" s="54"/>
      <c r="DZ1845" s="54"/>
      <c r="EA1845" s="54"/>
      <c r="EB1845" s="54"/>
      <c r="EC1845" s="54"/>
      <c r="ED1845" s="54"/>
      <c r="EE1845" s="54"/>
      <c r="EF1845" s="54"/>
      <c r="EG1845" s="54"/>
      <c r="EH1845" s="54"/>
      <c r="EI1845" s="54"/>
      <c r="EJ1845" s="54"/>
      <c r="EK1845" s="54"/>
      <c r="EL1845" s="54"/>
      <c r="EM1845" s="54"/>
      <c r="EN1845" s="54"/>
      <c r="EO1845" s="54"/>
      <c r="EP1845" s="54"/>
      <c r="EQ1845" s="54"/>
      <c r="ER1845" s="54"/>
      <c r="ES1845" s="54"/>
      <c r="ET1845" s="54"/>
      <c r="EU1845" s="54"/>
      <c r="EV1845" s="54"/>
      <c r="EW1845" s="54"/>
      <c r="EX1845" s="54"/>
      <c r="EY1845" s="54"/>
      <c r="EZ1845" s="54"/>
      <c r="FA1845" s="54"/>
      <c r="FB1845" s="54"/>
      <c r="FC1845" s="54"/>
      <c r="FD1845" s="54"/>
      <c r="FE1845" s="54"/>
      <c r="FF1845" s="54"/>
      <c r="FG1845" s="54"/>
      <c r="FH1845" s="54"/>
      <c r="FI1845" s="54"/>
      <c r="FJ1845" s="54"/>
      <c r="FK1845" s="54"/>
      <c r="FL1845" s="54"/>
      <c r="FM1845" s="54"/>
      <c r="FN1845" s="54"/>
      <c r="FO1845" s="54"/>
      <c r="FP1845" s="54"/>
      <c r="FQ1845" s="54"/>
      <c r="FR1845" s="54"/>
      <c r="FS1845" s="54"/>
      <c r="FT1845" s="54"/>
      <c r="FU1845" s="54"/>
      <c r="FV1845" s="54"/>
      <c r="FW1845" s="54"/>
      <c r="FX1845" s="54"/>
      <c r="FY1845" s="54"/>
      <c r="FZ1845" s="54"/>
      <c r="GA1845" s="54"/>
      <c r="GB1845" s="54"/>
      <c r="GC1845" s="54"/>
      <c r="GD1845" s="54"/>
      <c r="GE1845" s="54"/>
      <c r="GF1845" s="54"/>
      <c r="GG1845" s="54"/>
      <c r="GH1845" s="54"/>
      <c r="GI1845" s="54"/>
      <c r="GJ1845" s="54"/>
      <c r="GK1845" s="54"/>
      <c r="GL1845" s="54"/>
      <c r="GM1845" s="54"/>
      <c r="GN1845" s="54"/>
      <c r="GO1845" s="54"/>
      <c r="GP1845" s="54"/>
      <c r="GQ1845" s="54"/>
      <c r="GR1845" s="54"/>
      <c r="GS1845" s="54"/>
      <c r="GT1845" s="54"/>
      <c r="GU1845" s="54"/>
      <c r="GV1845" s="54"/>
      <c r="GW1845" s="54"/>
      <c r="GX1845" s="54"/>
      <c r="GY1845" s="54"/>
      <c r="GZ1845" s="54"/>
      <c r="HA1845" s="54"/>
      <c r="HB1845" s="54"/>
      <c r="HC1845" s="54"/>
      <c r="HD1845" s="54"/>
      <c r="HE1845" s="54"/>
      <c r="HF1845" s="54"/>
      <c r="HG1845" s="54"/>
      <c r="HH1845" s="54"/>
      <c r="HI1845" s="54"/>
      <c r="HJ1845" s="54"/>
      <c r="HK1845" s="54"/>
      <c r="HL1845" s="54"/>
      <c r="HM1845" s="54"/>
      <c r="HN1845" s="54"/>
      <c r="HO1845" s="54"/>
      <c r="HP1845" s="54"/>
      <c r="HQ1845" s="54"/>
      <c r="HR1845" s="54"/>
      <c r="HS1845" s="54"/>
      <c r="HT1845" s="54"/>
      <c r="HU1845" s="54"/>
      <c r="HV1845" s="54"/>
      <c r="HW1845" s="54"/>
      <c r="HX1845" s="54"/>
      <c r="HY1845" s="54"/>
      <c r="HZ1845" s="54"/>
      <c r="IA1845" s="54"/>
      <c r="IB1845" s="54"/>
      <c r="IC1845" s="54"/>
      <c r="ID1845" s="54"/>
      <c r="IE1845" s="54"/>
      <c r="IF1845" s="54"/>
      <c r="IG1845" s="54"/>
      <c r="IH1845" s="54"/>
      <c r="II1845" s="54"/>
      <c r="IJ1845" s="54"/>
      <c r="IK1845" s="54"/>
      <c r="IL1845" s="54"/>
      <c r="IM1845" s="54"/>
      <c r="IN1845" s="54"/>
      <c r="IO1845" s="54"/>
      <c r="IP1845" s="54"/>
      <c r="IQ1845" s="54"/>
      <c r="IR1845" s="54"/>
      <c r="IS1845" s="54"/>
      <c r="IT1845" s="54"/>
      <c r="IU1845" s="54"/>
      <c r="IV1845" s="54"/>
      <c r="IW1845" s="54"/>
      <c r="IX1845" s="54"/>
      <c r="IY1845" s="54"/>
      <c r="IZ1845" s="54"/>
      <c r="JA1845" s="16"/>
      <c r="JB1845" s="16"/>
      <c r="JC1845" s="16"/>
      <c r="JD1845" s="16"/>
    </row>
    <row r="1846" spans="1:264" s="6" customFormat="1" x14ac:dyDescent="0.25">
      <c r="A1846" s="55">
        <v>1842</v>
      </c>
      <c r="B1846" s="56">
        <f>ESTUDIANTES!B1846</f>
        <v>0</v>
      </c>
      <c r="C1846" s="56">
        <f>ESTUDIANTES!C1846</f>
        <v>0</v>
      </c>
      <c r="D1846" s="97">
        <f>ESTUDIANTES!D1846</f>
        <v>0</v>
      </c>
      <c r="E1846" s="97"/>
      <c r="F1846" s="97"/>
      <c r="G1846" s="97"/>
      <c r="H1846" s="57">
        <f>ESTUDIANTES!H1846</f>
        <v>0</v>
      </c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  <c r="T1846" s="54"/>
      <c r="U1846" s="54"/>
      <c r="V1846" s="54"/>
      <c r="W1846" s="54"/>
      <c r="X1846" s="54"/>
      <c r="Y1846" s="54"/>
      <c r="Z1846" s="54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  <c r="AL1846" s="54"/>
      <c r="AM1846" s="54"/>
      <c r="AN1846" s="54"/>
      <c r="AO1846" s="54"/>
      <c r="AP1846" s="54"/>
      <c r="AQ1846" s="54"/>
      <c r="AR1846" s="54"/>
      <c r="AS1846" s="54"/>
      <c r="AT1846" s="54"/>
      <c r="AU1846" s="54"/>
      <c r="AV1846" s="54"/>
      <c r="AW1846" s="54"/>
      <c r="AX1846" s="54"/>
      <c r="AY1846" s="54"/>
      <c r="AZ1846" s="54"/>
      <c r="BA1846" s="54"/>
      <c r="BB1846" s="54"/>
      <c r="BC1846" s="54"/>
      <c r="BD1846" s="54"/>
      <c r="BE1846" s="54"/>
      <c r="BF1846" s="54"/>
      <c r="BG1846" s="54"/>
      <c r="BH1846" s="54"/>
      <c r="BI1846" s="54"/>
      <c r="BJ1846" s="54"/>
      <c r="BK1846" s="54"/>
      <c r="BL1846" s="54"/>
      <c r="BM1846" s="54"/>
      <c r="BN1846" s="54"/>
      <c r="BO1846" s="54"/>
      <c r="BP1846" s="54"/>
      <c r="BQ1846" s="54"/>
      <c r="BR1846" s="54"/>
      <c r="BS1846" s="54"/>
      <c r="BT1846" s="54"/>
      <c r="BU1846" s="54"/>
      <c r="BV1846" s="54"/>
      <c r="BW1846" s="54"/>
      <c r="BX1846" s="54"/>
      <c r="BY1846" s="54"/>
      <c r="BZ1846" s="54"/>
      <c r="CA1846" s="54"/>
      <c r="CB1846" s="54"/>
      <c r="CC1846" s="54"/>
      <c r="CD1846" s="54"/>
      <c r="CE1846" s="54"/>
      <c r="CF1846" s="54"/>
      <c r="CG1846" s="54"/>
      <c r="CH1846" s="54"/>
      <c r="CI1846" s="54"/>
      <c r="CJ1846" s="54"/>
      <c r="CK1846" s="54"/>
      <c r="CL1846" s="54"/>
      <c r="CM1846" s="54"/>
      <c r="CN1846" s="54"/>
      <c r="CO1846" s="54"/>
      <c r="CP1846" s="54"/>
      <c r="CQ1846" s="54"/>
      <c r="CR1846" s="54"/>
      <c r="CS1846" s="54"/>
      <c r="CT1846" s="54"/>
      <c r="CU1846" s="54"/>
      <c r="CV1846" s="54"/>
      <c r="CW1846" s="54"/>
      <c r="CX1846" s="54"/>
      <c r="CY1846" s="54"/>
      <c r="CZ1846" s="54"/>
      <c r="DA1846" s="54"/>
      <c r="DB1846" s="54"/>
      <c r="DC1846" s="54"/>
      <c r="DD1846" s="54"/>
      <c r="DE1846" s="54"/>
      <c r="DF1846" s="54"/>
      <c r="DG1846" s="54"/>
      <c r="DH1846" s="54"/>
      <c r="DI1846" s="54"/>
      <c r="DJ1846" s="54"/>
      <c r="DK1846" s="54"/>
      <c r="DL1846" s="54"/>
      <c r="DM1846" s="54"/>
      <c r="DN1846" s="54"/>
      <c r="DO1846" s="54"/>
      <c r="DP1846" s="54"/>
      <c r="DQ1846" s="54"/>
      <c r="DR1846" s="54"/>
      <c r="DS1846" s="54"/>
      <c r="DT1846" s="54"/>
      <c r="DU1846" s="54"/>
      <c r="DV1846" s="54"/>
      <c r="DW1846" s="54"/>
      <c r="DX1846" s="54"/>
      <c r="DY1846" s="54"/>
      <c r="DZ1846" s="54"/>
      <c r="EA1846" s="54"/>
      <c r="EB1846" s="54"/>
      <c r="EC1846" s="54"/>
      <c r="ED1846" s="54"/>
      <c r="EE1846" s="54"/>
      <c r="EF1846" s="54"/>
      <c r="EG1846" s="54"/>
      <c r="EH1846" s="54"/>
      <c r="EI1846" s="54"/>
      <c r="EJ1846" s="54"/>
      <c r="EK1846" s="54"/>
      <c r="EL1846" s="54"/>
      <c r="EM1846" s="54"/>
      <c r="EN1846" s="54"/>
      <c r="EO1846" s="54"/>
      <c r="EP1846" s="54"/>
      <c r="EQ1846" s="54"/>
      <c r="ER1846" s="54"/>
      <c r="ES1846" s="54"/>
      <c r="ET1846" s="54"/>
      <c r="EU1846" s="54"/>
      <c r="EV1846" s="54"/>
      <c r="EW1846" s="54"/>
      <c r="EX1846" s="54"/>
      <c r="EY1846" s="54"/>
      <c r="EZ1846" s="54"/>
      <c r="FA1846" s="54"/>
      <c r="FB1846" s="54"/>
      <c r="FC1846" s="54"/>
      <c r="FD1846" s="54"/>
      <c r="FE1846" s="54"/>
      <c r="FF1846" s="54"/>
      <c r="FG1846" s="54"/>
      <c r="FH1846" s="54"/>
      <c r="FI1846" s="54"/>
      <c r="FJ1846" s="54"/>
      <c r="FK1846" s="54"/>
      <c r="FL1846" s="54"/>
      <c r="FM1846" s="54"/>
      <c r="FN1846" s="54"/>
      <c r="FO1846" s="54"/>
      <c r="FP1846" s="54"/>
      <c r="FQ1846" s="54"/>
      <c r="FR1846" s="54"/>
      <c r="FS1846" s="54"/>
      <c r="FT1846" s="54"/>
      <c r="FU1846" s="54"/>
      <c r="FV1846" s="54"/>
      <c r="FW1846" s="54"/>
      <c r="FX1846" s="54"/>
      <c r="FY1846" s="54"/>
      <c r="FZ1846" s="54"/>
      <c r="GA1846" s="54"/>
      <c r="GB1846" s="54"/>
      <c r="GC1846" s="54"/>
      <c r="GD1846" s="54"/>
      <c r="GE1846" s="54"/>
      <c r="GF1846" s="54"/>
      <c r="GG1846" s="54"/>
      <c r="GH1846" s="54"/>
      <c r="GI1846" s="54"/>
      <c r="GJ1846" s="54"/>
      <c r="GK1846" s="54"/>
      <c r="GL1846" s="54"/>
      <c r="GM1846" s="54"/>
      <c r="GN1846" s="54"/>
      <c r="GO1846" s="54"/>
      <c r="GP1846" s="54"/>
      <c r="GQ1846" s="54"/>
      <c r="GR1846" s="54"/>
      <c r="GS1846" s="54"/>
      <c r="GT1846" s="54"/>
      <c r="GU1846" s="54"/>
      <c r="GV1846" s="54"/>
      <c r="GW1846" s="54"/>
      <c r="GX1846" s="54"/>
      <c r="GY1846" s="54"/>
      <c r="GZ1846" s="54"/>
      <c r="HA1846" s="54"/>
      <c r="HB1846" s="54"/>
      <c r="HC1846" s="54"/>
      <c r="HD1846" s="54"/>
      <c r="HE1846" s="54"/>
      <c r="HF1846" s="54"/>
      <c r="HG1846" s="54"/>
      <c r="HH1846" s="54"/>
      <c r="HI1846" s="54"/>
      <c r="HJ1846" s="54"/>
      <c r="HK1846" s="54"/>
      <c r="HL1846" s="54"/>
      <c r="HM1846" s="54"/>
      <c r="HN1846" s="54"/>
      <c r="HO1846" s="54"/>
      <c r="HP1846" s="54"/>
      <c r="HQ1846" s="54"/>
      <c r="HR1846" s="54"/>
      <c r="HS1846" s="54"/>
      <c r="HT1846" s="54"/>
      <c r="HU1846" s="54"/>
      <c r="HV1846" s="54"/>
      <c r="HW1846" s="54"/>
      <c r="HX1846" s="54"/>
      <c r="HY1846" s="54"/>
      <c r="HZ1846" s="54"/>
      <c r="IA1846" s="54"/>
      <c r="IB1846" s="54"/>
      <c r="IC1846" s="54"/>
      <c r="ID1846" s="54"/>
      <c r="IE1846" s="54"/>
      <c r="IF1846" s="54"/>
      <c r="IG1846" s="54"/>
      <c r="IH1846" s="54"/>
      <c r="II1846" s="54"/>
      <c r="IJ1846" s="54"/>
      <c r="IK1846" s="54"/>
      <c r="IL1846" s="54"/>
      <c r="IM1846" s="54"/>
      <c r="IN1846" s="54"/>
      <c r="IO1846" s="54"/>
      <c r="IP1846" s="54"/>
      <c r="IQ1846" s="54"/>
      <c r="IR1846" s="54"/>
      <c r="IS1846" s="54"/>
      <c r="IT1846" s="54"/>
      <c r="IU1846" s="54"/>
      <c r="IV1846" s="54"/>
      <c r="IW1846" s="54"/>
      <c r="IX1846" s="54"/>
      <c r="IY1846" s="54"/>
      <c r="IZ1846" s="54"/>
      <c r="JA1846" s="16"/>
      <c r="JB1846" s="16"/>
      <c r="JC1846" s="16"/>
      <c r="JD1846" s="16"/>
    </row>
    <row r="1847" spans="1:264" s="6" customFormat="1" x14ac:dyDescent="0.25">
      <c r="A1847" s="55">
        <v>1843</v>
      </c>
      <c r="B1847" s="56">
        <f>ESTUDIANTES!B1847</f>
        <v>0</v>
      </c>
      <c r="C1847" s="56">
        <f>ESTUDIANTES!C1847</f>
        <v>0</v>
      </c>
      <c r="D1847" s="97">
        <f>ESTUDIANTES!D1847</f>
        <v>0</v>
      </c>
      <c r="E1847" s="97"/>
      <c r="F1847" s="97"/>
      <c r="G1847" s="97"/>
      <c r="H1847" s="57">
        <f>ESTUDIANTES!H1847</f>
        <v>0</v>
      </c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  <c r="S1847" s="54"/>
      <c r="T1847" s="54"/>
      <c r="U1847" s="54"/>
      <c r="V1847" s="54"/>
      <c r="W1847" s="54"/>
      <c r="X1847" s="54"/>
      <c r="Y1847" s="54"/>
      <c r="Z1847" s="54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  <c r="AL1847" s="54"/>
      <c r="AM1847" s="54"/>
      <c r="AN1847" s="54"/>
      <c r="AO1847" s="54"/>
      <c r="AP1847" s="54"/>
      <c r="AQ1847" s="54"/>
      <c r="AR1847" s="54"/>
      <c r="AS1847" s="54"/>
      <c r="AT1847" s="54"/>
      <c r="AU1847" s="54"/>
      <c r="AV1847" s="54"/>
      <c r="AW1847" s="54"/>
      <c r="AX1847" s="54"/>
      <c r="AY1847" s="54"/>
      <c r="AZ1847" s="54"/>
      <c r="BA1847" s="54"/>
      <c r="BB1847" s="54"/>
      <c r="BC1847" s="54"/>
      <c r="BD1847" s="54"/>
      <c r="BE1847" s="54"/>
      <c r="BF1847" s="54"/>
      <c r="BG1847" s="54"/>
      <c r="BH1847" s="54"/>
      <c r="BI1847" s="54"/>
      <c r="BJ1847" s="54"/>
      <c r="BK1847" s="54"/>
      <c r="BL1847" s="54"/>
      <c r="BM1847" s="54"/>
      <c r="BN1847" s="54"/>
      <c r="BO1847" s="54"/>
      <c r="BP1847" s="54"/>
      <c r="BQ1847" s="54"/>
      <c r="BR1847" s="54"/>
      <c r="BS1847" s="54"/>
      <c r="BT1847" s="54"/>
      <c r="BU1847" s="54"/>
      <c r="BV1847" s="54"/>
      <c r="BW1847" s="54"/>
      <c r="BX1847" s="54"/>
      <c r="BY1847" s="54"/>
      <c r="BZ1847" s="54"/>
      <c r="CA1847" s="54"/>
      <c r="CB1847" s="54"/>
      <c r="CC1847" s="54"/>
      <c r="CD1847" s="54"/>
      <c r="CE1847" s="54"/>
      <c r="CF1847" s="54"/>
      <c r="CG1847" s="54"/>
      <c r="CH1847" s="54"/>
      <c r="CI1847" s="54"/>
      <c r="CJ1847" s="54"/>
      <c r="CK1847" s="54"/>
      <c r="CL1847" s="54"/>
      <c r="CM1847" s="54"/>
      <c r="CN1847" s="54"/>
      <c r="CO1847" s="54"/>
      <c r="CP1847" s="54"/>
      <c r="CQ1847" s="54"/>
      <c r="CR1847" s="54"/>
      <c r="CS1847" s="54"/>
      <c r="CT1847" s="54"/>
      <c r="CU1847" s="54"/>
      <c r="CV1847" s="54"/>
      <c r="CW1847" s="54"/>
      <c r="CX1847" s="54"/>
      <c r="CY1847" s="54"/>
      <c r="CZ1847" s="54"/>
      <c r="DA1847" s="54"/>
      <c r="DB1847" s="54"/>
      <c r="DC1847" s="54"/>
      <c r="DD1847" s="54"/>
      <c r="DE1847" s="54"/>
      <c r="DF1847" s="54"/>
      <c r="DG1847" s="54"/>
      <c r="DH1847" s="54"/>
      <c r="DI1847" s="54"/>
      <c r="DJ1847" s="54"/>
      <c r="DK1847" s="54"/>
      <c r="DL1847" s="54"/>
      <c r="DM1847" s="54"/>
      <c r="DN1847" s="54"/>
      <c r="DO1847" s="54"/>
      <c r="DP1847" s="54"/>
      <c r="DQ1847" s="54"/>
      <c r="DR1847" s="54"/>
      <c r="DS1847" s="54"/>
      <c r="DT1847" s="54"/>
      <c r="DU1847" s="54"/>
      <c r="DV1847" s="54"/>
      <c r="DW1847" s="54"/>
      <c r="DX1847" s="54"/>
      <c r="DY1847" s="54"/>
      <c r="DZ1847" s="54"/>
      <c r="EA1847" s="54"/>
      <c r="EB1847" s="54"/>
      <c r="EC1847" s="54"/>
      <c r="ED1847" s="54"/>
      <c r="EE1847" s="54"/>
      <c r="EF1847" s="54"/>
      <c r="EG1847" s="54"/>
      <c r="EH1847" s="54"/>
      <c r="EI1847" s="54"/>
      <c r="EJ1847" s="54"/>
      <c r="EK1847" s="54"/>
      <c r="EL1847" s="54"/>
      <c r="EM1847" s="54"/>
      <c r="EN1847" s="54"/>
      <c r="EO1847" s="54"/>
      <c r="EP1847" s="54"/>
      <c r="EQ1847" s="54"/>
      <c r="ER1847" s="54"/>
      <c r="ES1847" s="54"/>
      <c r="ET1847" s="54"/>
      <c r="EU1847" s="54"/>
      <c r="EV1847" s="54"/>
      <c r="EW1847" s="54"/>
      <c r="EX1847" s="54"/>
      <c r="EY1847" s="54"/>
      <c r="EZ1847" s="54"/>
      <c r="FA1847" s="54"/>
      <c r="FB1847" s="54"/>
      <c r="FC1847" s="54"/>
      <c r="FD1847" s="54"/>
      <c r="FE1847" s="54"/>
      <c r="FF1847" s="54"/>
      <c r="FG1847" s="54"/>
      <c r="FH1847" s="54"/>
      <c r="FI1847" s="54"/>
      <c r="FJ1847" s="54"/>
      <c r="FK1847" s="54"/>
      <c r="FL1847" s="54"/>
      <c r="FM1847" s="54"/>
      <c r="FN1847" s="54"/>
      <c r="FO1847" s="54"/>
      <c r="FP1847" s="54"/>
      <c r="FQ1847" s="54"/>
      <c r="FR1847" s="54"/>
      <c r="FS1847" s="54"/>
      <c r="FT1847" s="54"/>
      <c r="FU1847" s="54"/>
      <c r="FV1847" s="54"/>
      <c r="FW1847" s="54"/>
      <c r="FX1847" s="54"/>
      <c r="FY1847" s="54"/>
      <c r="FZ1847" s="54"/>
      <c r="GA1847" s="54"/>
      <c r="GB1847" s="54"/>
      <c r="GC1847" s="54"/>
      <c r="GD1847" s="54"/>
      <c r="GE1847" s="54"/>
      <c r="GF1847" s="54"/>
      <c r="GG1847" s="54"/>
      <c r="GH1847" s="54"/>
      <c r="GI1847" s="54"/>
      <c r="GJ1847" s="54"/>
      <c r="GK1847" s="54"/>
      <c r="GL1847" s="54"/>
      <c r="GM1847" s="54"/>
      <c r="GN1847" s="54"/>
      <c r="GO1847" s="54"/>
      <c r="GP1847" s="54"/>
      <c r="GQ1847" s="54"/>
      <c r="GR1847" s="54"/>
      <c r="GS1847" s="54"/>
      <c r="GT1847" s="54"/>
      <c r="GU1847" s="54"/>
      <c r="GV1847" s="54"/>
      <c r="GW1847" s="54"/>
      <c r="GX1847" s="54"/>
      <c r="GY1847" s="54"/>
      <c r="GZ1847" s="54"/>
      <c r="HA1847" s="54"/>
      <c r="HB1847" s="54"/>
      <c r="HC1847" s="54"/>
      <c r="HD1847" s="54"/>
      <c r="HE1847" s="54"/>
      <c r="HF1847" s="54"/>
      <c r="HG1847" s="54"/>
      <c r="HH1847" s="54"/>
      <c r="HI1847" s="54"/>
      <c r="HJ1847" s="54"/>
      <c r="HK1847" s="54"/>
      <c r="HL1847" s="54"/>
      <c r="HM1847" s="54"/>
      <c r="HN1847" s="54"/>
      <c r="HO1847" s="54"/>
      <c r="HP1847" s="54"/>
      <c r="HQ1847" s="54"/>
      <c r="HR1847" s="54"/>
      <c r="HS1847" s="54"/>
      <c r="HT1847" s="54"/>
      <c r="HU1847" s="54"/>
      <c r="HV1847" s="54"/>
      <c r="HW1847" s="54"/>
      <c r="HX1847" s="54"/>
      <c r="HY1847" s="54"/>
      <c r="HZ1847" s="54"/>
      <c r="IA1847" s="54"/>
      <c r="IB1847" s="54"/>
      <c r="IC1847" s="54"/>
      <c r="ID1847" s="54"/>
      <c r="IE1847" s="54"/>
      <c r="IF1847" s="54"/>
      <c r="IG1847" s="54"/>
      <c r="IH1847" s="54"/>
      <c r="II1847" s="54"/>
      <c r="IJ1847" s="54"/>
      <c r="IK1847" s="54"/>
      <c r="IL1847" s="54"/>
      <c r="IM1847" s="54"/>
      <c r="IN1847" s="54"/>
      <c r="IO1847" s="54"/>
      <c r="IP1847" s="54"/>
      <c r="IQ1847" s="54"/>
      <c r="IR1847" s="54"/>
      <c r="IS1847" s="54"/>
      <c r="IT1847" s="54"/>
      <c r="IU1847" s="54"/>
      <c r="IV1847" s="54"/>
      <c r="IW1847" s="54"/>
      <c r="IX1847" s="54"/>
      <c r="IY1847" s="54"/>
      <c r="IZ1847" s="54"/>
      <c r="JA1847" s="16"/>
      <c r="JB1847" s="16"/>
      <c r="JC1847" s="16"/>
      <c r="JD1847" s="16"/>
    </row>
    <row r="1848" spans="1:264" s="6" customFormat="1" x14ac:dyDescent="0.25">
      <c r="A1848" s="55">
        <v>1844</v>
      </c>
      <c r="B1848" s="56">
        <f>ESTUDIANTES!B1848</f>
        <v>0</v>
      </c>
      <c r="C1848" s="56">
        <f>ESTUDIANTES!C1848</f>
        <v>0</v>
      </c>
      <c r="D1848" s="97">
        <f>ESTUDIANTES!D1848</f>
        <v>0</v>
      </c>
      <c r="E1848" s="97"/>
      <c r="F1848" s="97"/>
      <c r="G1848" s="97"/>
      <c r="H1848" s="57">
        <f>ESTUDIANTES!H1848</f>
        <v>0</v>
      </c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  <c r="S1848" s="54"/>
      <c r="T1848" s="54"/>
      <c r="U1848" s="54"/>
      <c r="V1848" s="54"/>
      <c r="W1848" s="54"/>
      <c r="X1848" s="54"/>
      <c r="Y1848" s="54"/>
      <c r="Z1848" s="54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  <c r="AL1848" s="54"/>
      <c r="AM1848" s="54"/>
      <c r="AN1848" s="54"/>
      <c r="AO1848" s="54"/>
      <c r="AP1848" s="54"/>
      <c r="AQ1848" s="54"/>
      <c r="AR1848" s="54"/>
      <c r="AS1848" s="54"/>
      <c r="AT1848" s="54"/>
      <c r="AU1848" s="54"/>
      <c r="AV1848" s="54"/>
      <c r="AW1848" s="54"/>
      <c r="AX1848" s="54"/>
      <c r="AY1848" s="54"/>
      <c r="AZ1848" s="54"/>
      <c r="BA1848" s="54"/>
      <c r="BB1848" s="54"/>
      <c r="BC1848" s="54"/>
      <c r="BD1848" s="54"/>
      <c r="BE1848" s="54"/>
      <c r="BF1848" s="54"/>
      <c r="BG1848" s="54"/>
      <c r="BH1848" s="54"/>
      <c r="BI1848" s="54"/>
      <c r="BJ1848" s="54"/>
      <c r="BK1848" s="54"/>
      <c r="BL1848" s="54"/>
      <c r="BM1848" s="54"/>
      <c r="BN1848" s="54"/>
      <c r="BO1848" s="54"/>
      <c r="BP1848" s="54"/>
      <c r="BQ1848" s="54"/>
      <c r="BR1848" s="54"/>
      <c r="BS1848" s="54"/>
      <c r="BT1848" s="54"/>
      <c r="BU1848" s="54"/>
      <c r="BV1848" s="54"/>
      <c r="BW1848" s="54"/>
      <c r="BX1848" s="54"/>
      <c r="BY1848" s="54"/>
      <c r="BZ1848" s="54"/>
      <c r="CA1848" s="54"/>
      <c r="CB1848" s="54"/>
      <c r="CC1848" s="54"/>
      <c r="CD1848" s="54"/>
      <c r="CE1848" s="54"/>
      <c r="CF1848" s="54"/>
      <c r="CG1848" s="54"/>
      <c r="CH1848" s="54"/>
      <c r="CI1848" s="54"/>
      <c r="CJ1848" s="54"/>
      <c r="CK1848" s="54"/>
      <c r="CL1848" s="54"/>
      <c r="CM1848" s="54"/>
      <c r="CN1848" s="54"/>
      <c r="CO1848" s="54"/>
      <c r="CP1848" s="54"/>
      <c r="CQ1848" s="54"/>
      <c r="CR1848" s="54"/>
      <c r="CS1848" s="54"/>
      <c r="CT1848" s="54"/>
      <c r="CU1848" s="54"/>
      <c r="CV1848" s="54"/>
      <c r="CW1848" s="54"/>
      <c r="CX1848" s="54"/>
      <c r="CY1848" s="54"/>
      <c r="CZ1848" s="54"/>
      <c r="DA1848" s="54"/>
      <c r="DB1848" s="54"/>
      <c r="DC1848" s="54"/>
      <c r="DD1848" s="54"/>
      <c r="DE1848" s="54"/>
      <c r="DF1848" s="54"/>
      <c r="DG1848" s="54"/>
      <c r="DH1848" s="54"/>
      <c r="DI1848" s="54"/>
      <c r="DJ1848" s="54"/>
      <c r="DK1848" s="54"/>
      <c r="DL1848" s="54"/>
      <c r="DM1848" s="54"/>
      <c r="DN1848" s="54"/>
      <c r="DO1848" s="54"/>
      <c r="DP1848" s="54"/>
      <c r="DQ1848" s="54"/>
      <c r="DR1848" s="54"/>
      <c r="DS1848" s="54"/>
      <c r="DT1848" s="54"/>
      <c r="DU1848" s="54"/>
      <c r="DV1848" s="54"/>
      <c r="DW1848" s="54"/>
      <c r="DX1848" s="54"/>
      <c r="DY1848" s="54"/>
      <c r="DZ1848" s="54"/>
      <c r="EA1848" s="54"/>
      <c r="EB1848" s="54"/>
      <c r="EC1848" s="54"/>
      <c r="ED1848" s="54"/>
      <c r="EE1848" s="54"/>
      <c r="EF1848" s="54"/>
      <c r="EG1848" s="54"/>
      <c r="EH1848" s="54"/>
      <c r="EI1848" s="54"/>
      <c r="EJ1848" s="54"/>
      <c r="EK1848" s="54"/>
      <c r="EL1848" s="54"/>
      <c r="EM1848" s="54"/>
      <c r="EN1848" s="54"/>
      <c r="EO1848" s="54"/>
      <c r="EP1848" s="54"/>
      <c r="EQ1848" s="54"/>
      <c r="ER1848" s="54"/>
      <c r="ES1848" s="54"/>
      <c r="ET1848" s="54"/>
      <c r="EU1848" s="54"/>
      <c r="EV1848" s="54"/>
      <c r="EW1848" s="54"/>
      <c r="EX1848" s="54"/>
      <c r="EY1848" s="54"/>
      <c r="EZ1848" s="54"/>
      <c r="FA1848" s="54"/>
      <c r="FB1848" s="54"/>
      <c r="FC1848" s="54"/>
      <c r="FD1848" s="54"/>
      <c r="FE1848" s="54"/>
      <c r="FF1848" s="54"/>
      <c r="FG1848" s="54"/>
      <c r="FH1848" s="54"/>
      <c r="FI1848" s="54"/>
      <c r="FJ1848" s="54"/>
      <c r="FK1848" s="54"/>
      <c r="FL1848" s="54"/>
      <c r="FM1848" s="54"/>
      <c r="FN1848" s="54"/>
      <c r="FO1848" s="54"/>
      <c r="FP1848" s="54"/>
      <c r="FQ1848" s="54"/>
      <c r="FR1848" s="54"/>
      <c r="FS1848" s="54"/>
      <c r="FT1848" s="54"/>
      <c r="FU1848" s="54"/>
      <c r="FV1848" s="54"/>
      <c r="FW1848" s="54"/>
      <c r="FX1848" s="54"/>
      <c r="FY1848" s="54"/>
      <c r="FZ1848" s="54"/>
      <c r="GA1848" s="54"/>
      <c r="GB1848" s="54"/>
      <c r="GC1848" s="54"/>
      <c r="GD1848" s="54"/>
      <c r="GE1848" s="54"/>
      <c r="GF1848" s="54"/>
      <c r="GG1848" s="54"/>
      <c r="GH1848" s="54"/>
      <c r="GI1848" s="54"/>
      <c r="GJ1848" s="54"/>
      <c r="GK1848" s="54"/>
      <c r="GL1848" s="54"/>
      <c r="GM1848" s="54"/>
      <c r="GN1848" s="54"/>
      <c r="GO1848" s="54"/>
      <c r="GP1848" s="54"/>
      <c r="GQ1848" s="54"/>
      <c r="GR1848" s="54"/>
      <c r="GS1848" s="54"/>
      <c r="GT1848" s="54"/>
      <c r="GU1848" s="54"/>
      <c r="GV1848" s="54"/>
      <c r="GW1848" s="54"/>
      <c r="GX1848" s="54"/>
      <c r="GY1848" s="54"/>
      <c r="GZ1848" s="54"/>
      <c r="HA1848" s="54"/>
      <c r="HB1848" s="54"/>
      <c r="HC1848" s="54"/>
      <c r="HD1848" s="54"/>
      <c r="HE1848" s="54"/>
      <c r="HF1848" s="54"/>
      <c r="HG1848" s="54"/>
      <c r="HH1848" s="54"/>
      <c r="HI1848" s="54"/>
      <c r="HJ1848" s="54"/>
      <c r="HK1848" s="54"/>
      <c r="HL1848" s="54"/>
      <c r="HM1848" s="54"/>
      <c r="HN1848" s="54"/>
      <c r="HO1848" s="54"/>
      <c r="HP1848" s="54"/>
      <c r="HQ1848" s="54"/>
      <c r="HR1848" s="54"/>
      <c r="HS1848" s="54"/>
      <c r="HT1848" s="54"/>
      <c r="HU1848" s="54"/>
      <c r="HV1848" s="54"/>
      <c r="HW1848" s="54"/>
      <c r="HX1848" s="54"/>
      <c r="HY1848" s="54"/>
      <c r="HZ1848" s="54"/>
      <c r="IA1848" s="54"/>
      <c r="IB1848" s="54"/>
      <c r="IC1848" s="54"/>
      <c r="ID1848" s="54"/>
      <c r="IE1848" s="54"/>
      <c r="IF1848" s="54"/>
      <c r="IG1848" s="54"/>
      <c r="IH1848" s="54"/>
      <c r="II1848" s="54"/>
      <c r="IJ1848" s="54"/>
      <c r="IK1848" s="54"/>
      <c r="IL1848" s="54"/>
      <c r="IM1848" s="54"/>
      <c r="IN1848" s="54"/>
      <c r="IO1848" s="54"/>
      <c r="IP1848" s="54"/>
      <c r="IQ1848" s="54"/>
      <c r="IR1848" s="54"/>
      <c r="IS1848" s="54"/>
      <c r="IT1848" s="54"/>
      <c r="IU1848" s="54"/>
      <c r="IV1848" s="54"/>
      <c r="IW1848" s="54"/>
      <c r="IX1848" s="54"/>
      <c r="IY1848" s="54"/>
      <c r="IZ1848" s="54"/>
      <c r="JA1848" s="16"/>
      <c r="JB1848" s="16"/>
      <c r="JC1848" s="16"/>
      <c r="JD1848" s="16"/>
    </row>
    <row r="1849" spans="1:264" s="6" customFormat="1" x14ac:dyDescent="0.25">
      <c r="A1849" s="55">
        <v>1845</v>
      </c>
      <c r="B1849" s="56">
        <f>ESTUDIANTES!B1849</f>
        <v>0</v>
      </c>
      <c r="C1849" s="56">
        <f>ESTUDIANTES!C1849</f>
        <v>0</v>
      </c>
      <c r="D1849" s="97">
        <f>ESTUDIANTES!D1849</f>
        <v>0</v>
      </c>
      <c r="E1849" s="97"/>
      <c r="F1849" s="97"/>
      <c r="G1849" s="97"/>
      <c r="H1849" s="57">
        <f>ESTUDIANTES!H1849</f>
        <v>0</v>
      </c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  <c r="T1849" s="54"/>
      <c r="U1849" s="54"/>
      <c r="V1849" s="54"/>
      <c r="W1849" s="54"/>
      <c r="X1849" s="54"/>
      <c r="Y1849" s="54"/>
      <c r="Z1849" s="54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  <c r="AL1849" s="54"/>
      <c r="AM1849" s="54"/>
      <c r="AN1849" s="54"/>
      <c r="AO1849" s="54"/>
      <c r="AP1849" s="54"/>
      <c r="AQ1849" s="54"/>
      <c r="AR1849" s="54"/>
      <c r="AS1849" s="54"/>
      <c r="AT1849" s="54"/>
      <c r="AU1849" s="54"/>
      <c r="AV1849" s="54"/>
      <c r="AW1849" s="54"/>
      <c r="AX1849" s="54"/>
      <c r="AY1849" s="54"/>
      <c r="AZ1849" s="54"/>
      <c r="BA1849" s="54"/>
      <c r="BB1849" s="54"/>
      <c r="BC1849" s="54"/>
      <c r="BD1849" s="54"/>
      <c r="BE1849" s="54"/>
      <c r="BF1849" s="54"/>
      <c r="BG1849" s="54"/>
      <c r="BH1849" s="54"/>
      <c r="BI1849" s="54"/>
      <c r="BJ1849" s="54"/>
      <c r="BK1849" s="54"/>
      <c r="BL1849" s="54"/>
      <c r="BM1849" s="54"/>
      <c r="BN1849" s="54"/>
      <c r="BO1849" s="54"/>
      <c r="BP1849" s="54"/>
      <c r="BQ1849" s="54"/>
      <c r="BR1849" s="54"/>
      <c r="BS1849" s="54"/>
      <c r="BT1849" s="54"/>
      <c r="BU1849" s="54"/>
      <c r="BV1849" s="54"/>
      <c r="BW1849" s="54"/>
      <c r="BX1849" s="54"/>
      <c r="BY1849" s="54"/>
      <c r="BZ1849" s="54"/>
      <c r="CA1849" s="54"/>
      <c r="CB1849" s="54"/>
      <c r="CC1849" s="54"/>
      <c r="CD1849" s="54"/>
      <c r="CE1849" s="54"/>
      <c r="CF1849" s="54"/>
      <c r="CG1849" s="54"/>
      <c r="CH1849" s="54"/>
      <c r="CI1849" s="54"/>
      <c r="CJ1849" s="54"/>
      <c r="CK1849" s="54"/>
      <c r="CL1849" s="54"/>
      <c r="CM1849" s="54"/>
      <c r="CN1849" s="54"/>
      <c r="CO1849" s="54"/>
      <c r="CP1849" s="54"/>
      <c r="CQ1849" s="54"/>
      <c r="CR1849" s="54"/>
      <c r="CS1849" s="54"/>
      <c r="CT1849" s="54"/>
      <c r="CU1849" s="54"/>
      <c r="CV1849" s="54"/>
      <c r="CW1849" s="54"/>
      <c r="CX1849" s="54"/>
      <c r="CY1849" s="54"/>
      <c r="CZ1849" s="54"/>
      <c r="DA1849" s="54"/>
      <c r="DB1849" s="54"/>
      <c r="DC1849" s="54"/>
      <c r="DD1849" s="54"/>
      <c r="DE1849" s="54"/>
      <c r="DF1849" s="54"/>
      <c r="DG1849" s="54"/>
      <c r="DH1849" s="54"/>
      <c r="DI1849" s="54"/>
      <c r="DJ1849" s="54"/>
      <c r="DK1849" s="54"/>
      <c r="DL1849" s="54"/>
      <c r="DM1849" s="54"/>
      <c r="DN1849" s="54"/>
      <c r="DO1849" s="54"/>
      <c r="DP1849" s="54"/>
      <c r="DQ1849" s="54"/>
      <c r="DR1849" s="54"/>
      <c r="DS1849" s="54"/>
      <c r="DT1849" s="54"/>
      <c r="DU1849" s="54"/>
      <c r="DV1849" s="54"/>
      <c r="DW1849" s="54"/>
      <c r="DX1849" s="54"/>
      <c r="DY1849" s="54"/>
      <c r="DZ1849" s="54"/>
      <c r="EA1849" s="54"/>
      <c r="EB1849" s="54"/>
      <c r="EC1849" s="54"/>
      <c r="ED1849" s="54"/>
      <c r="EE1849" s="54"/>
      <c r="EF1849" s="54"/>
      <c r="EG1849" s="54"/>
      <c r="EH1849" s="54"/>
      <c r="EI1849" s="54"/>
      <c r="EJ1849" s="54"/>
      <c r="EK1849" s="54"/>
      <c r="EL1849" s="54"/>
      <c r="EM1849" s="54"/>
      <c r="EN1849" s="54"/>
      <c r="EO1849" s="54"/>
      <c r="EP1849" s="54"/>
      <c r="EQ1849" s="54"/>
      <c r="ER1849" s="54"/>
      <c r="ES1849" s="54"/>
      <c r="ET1849" s="54"/>
      <c r="EU1849" s="54"/>
      <c r="EV1849" s="54"/>
      <c r="EW1849" s="54"/>
      <c r="EX1849" s="54"/>
      <c r="EY1849" s="54"/>
      <c r="EZ1849" s="54"/>
      <c r="FA1849" s="54"/>
      <c r="FB1849" s="54"/>
      <c r="FC1849" s="54"/>
      <c r="FD1849" s="54"/>
      <c r="FE1849" s="54"/>
      <c r="FF1849" s="54"/>
      <c r="FG1849" s="54"/>
      <c r="FH1849" s="54"/>
      <c r="FI1849" s="54"/>
      <c r="FJ1849" s="54"/>
      <c r="FK1849" s="54"/>
      <c r="FL1849" s="54"/>
      <c r="FM1849" s="54"/>
      <c r="FN1849" s="54"/>
      <c r="FO1849" s="54"/>
      <c r="FP1849" s="54"/>
      <c r="FQ1849" s="54"/>
      <c r="FR1849" s="54"/>
      <c r="FS1849" s="54"/>
      <c r="FT1849" s="54"/>
      <c r="FU1849" s="54"/>
      <c r="FV1849" s="54"/>
      <c r="FW1849" s="54"/>
      <c r="FX1849" s="54"/>
      <c r="FY1849" s="54"/>
      <c r="FZ1849" s="54"/>
      <c r="GA1849" s="54"/>
      <c r="GB1849" s="54"/>
      <c r="GC1849" s="54"/>
      <c r="GD1849" s="54"/>
      <c r="GE1849" s="54"/>
      <c r="GF1849" s="54"/>
      <c r="GG1849" s="54"/>
      <c r="GH1849" s="54"/>
      <c r="GI1849" s="54"/>
      <c r="GJ1849" s="54"/>
      <c r="GK1849" s="54"/>
      <c r="GL1849" s="54"/>
      <c r="GM1849" s="54"/>
      <c r="GN1849" s="54"/>
      <c r="GO1849" s="54"/>
      <c r="GP1849" s="54"/>
      <c r="GQ1849" s="54"/>
      <c r="GR1849" s="54"/>
      <c r="GS1849" s="54"/>
      <c r="GT1849" s="54"/>
      <c r="GU1849" s="54"/>
      <c r="GV1849" s="54"/>
      <c r="GW1849" s="54"/>
      <c r="GX1849" s="54"/>
      <c r="GY1849" s="54"/>
      <c r="GZ1849" s="54"/>
      <c r="HA1849" s="54"/>
      <c r="HB1849" s="54"/>
      <c r="HC1849" s="54"/>
      <c r="HD1849" s="54"/>
      <c r="HE1849" s="54"/>
      <c r="HF1849" s="54"/>
      <c r="HG1849" s="54"/>
      <c r="HH1849" s="54"/>
      <c r="HI1849" s="54"/>
      <c r="HJ1849" s="54"/>
      <c r="HK1849" s="54"/>
      <c r="HL1849" s="54"/>
      <c r="HM1849" s="54"/>
      <c r="HN1849" s="54"/>
      <c r="HO1849" s="54"/>
      <c r="HP1849" s="54"/>
      <c r="HQ1849" s="54"/>
      <c r="HR1849" s="54"/>
      <c r="HS1849" s="54"/>
      <c r="HT1849" s="54"/>
      <c r="HU1849" s="54"/>
      <c r="HV1849" s="54"/>
      <c r="HW1849" s="54"/>
      <c r="HX1849" s="54"/>
      <c r="HY1849" s="54"/>
      <c r="HZ1849" s="54"/>
      <c r="IA1849" s="54"/>
      <c r="IB1849" s="54"/>
      <c r="IC1849" s="54"/>
      <c r="ID1849" s="54"/>
      <c r="IE1849" s="54"/>
      <c r="IF1849" s="54"/>
      <c r="IG1849" s="54"/>
      <c r="IH1849" s="54"/>
      <c r="II1849" s="54"/>
      <c r="IJ1849" s="54"/>
      <c r="IK1849" s="54"/>
      <c r="IL1849" s="54"/>
      <c r="IM1849" s="54"/>
      <c r="IN1849" s="54"/>
      <c r="IO1849" s="54"/>
      <c r="IP1849" s="54"/>
      <c r="IQ1849" s="54"/>
      <c r="IR1849" s="54"/>
      <c r="IS1849" s="54"/>
      <c r="IT1849" s="54"/>
      <c r="IU1849" s="54"/>
      <c r="IV1849" s="54"/>
      <c r="IW1849" s="54"/>
      <c r="IX1849" s="54"/>
      <c r="IY1849" s="54"/>
      <c r="IZ1849" s="54"/>
      <c r="JA1849" s="16"/>
      <c r="JB1849" s="16"/>
      <c r="JC1849" s="16"/>
      <c r="JD1849" s="16"/>
    </row>
    <row r="1850" spans="1:264" s="6" customFormat="1" x14ac:dyDescent="0.25">
      <c r="A1850" s="55">
        <v>1846</v>
      </c>
      <c r="B1850" s="56">
        <f>ESTUDIANTES!B1850</f>
        <v>0</v>
      </c>
      <c r="C1850" s="56">
        <f>ESTUDIANTES!C1850</f>
        <v>0</v>
      </c>
      <c r="D1850" s="97">
        <f>ESTUDIANTES!D1850</f>
        <v>0</v>
      </c>
      <c r="E1850" s="97"/>
      <c r="F1850" s="97"/>
      <c r="G1850" s="97"/>
      <c r="H1850" s="57">
        <f>ESTUDIANTES!H1850</f>
        <v>0</v>
      </c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  <c r="S1850" s="54"/>
      <c r="T1850" s="54"/>
      <c r="U1850" s="54"/>
      <c r="V1850" s="54"/>
      <c r="W1850" s="54"/>
      <c r="X1850" s="54"/>
      <c r="Y1850" s="54"/>
      <c r="Z1850" s="54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  <c r="AL1850" s="54"/>
      <c r="AM1850" s="54"/>
      <c r="AN1850" s="54"/>
      <c r="AO1850" s="54"/>
      <c r="AP1850" s="54"/>
      <c r="AQ1850" s="54"/>
      <c r="AR1850" s="54"/>
      <c r="AS1850" s="54"/>
      <c r="AT1850" s="54"/>
      <c r="AU1850" s="54"/>
      <c r="AV1850" s="54"/>
      <c r="AW1850" s="54"/>
      <c r="AX1850" s="54"/>
      <c r="AY1850" s="54"/>
      <c r="AZ1850" s="54"/>
      <c r="BA1850" s="54"/>
      <c r="BB1850" s="54"/>
      <c r="BC1850" s="54"/>
      <c r="BD1850" s="54"/>
      <c r="BE1850" s="54"/>
      <c r="BF1850" s="54"/>
      <c r="BG1850" s="54"/>
      <c r="BH1850" s="54"/>
      <c r="BI1850" s="54"/>
      <c r="BJ1850" s="54"/>
      <c r="BK1850" s="54"/>
      <c r="BL1850" s="54"/>
      <c r="BM1850" s="54"/>
      <c r="BN1850" s="54"/>
      <c r="BO1850" s="54"/>
      <c r="BP1850" s="54"/>
      <c r="BQ1850" s="54"/>
      <c r="BR1850" s="54"/>
      <c r="BS1850" s="54"/>
      <c r="BT1850" s="54"/>
      <c r="BU1850" s="54"/>
      <c r="BV1850" s="54"/>
      <c r="BW1850" s="54"/>
      <c r="BX1850" s="54"/>
      <c r="BY1850" s="54"/>
      <c r="BZ1850" s="54"/>
      <c r="CA1850" s="54"/>
      <c r="CB1850" s="54"/>
      <c r="CC1850" s="54"/>
      <c r="CD1850" s="54"/>
      <c r="CE1850" s="54"/>
      <c r="CF1850" s="54"/>
      <c r="CG1850" s="54"/>
      <c r="CH1850" s="54"/>
      <c r="CI1850" s="54"/>
      <c r="CJ1850" s="54"/>
      <c r="CK1850" s="54"/>
      <c r="CL1850" s="54"/>
      <c r="CM1850" s="54"/>
      <c r="CN1850" s="54"/>
      <c r="CO1850" s="54"/>
      <c r="CP1850" s="54"/>
      <c r="CQ1850" s="54"/>
      <c r="CR1850" s="54"/>
      <c r="CS1850" s="54"/>
      <c r="CT1850" s="54"/>
      <c r="CU1850" s="54"/>
      <c r="CV1850" s="54"/>
      <c r="CW1850" s="54"/>
      <c r="CX1850" s="54"/>
      <c r="CY1850" s="54"/>
      <c r="CZ1850" s="54"/>
      <c r="DA1850" s="54"/>
      <c r="DB1850" s="54"/>
      <c r="DC1850" s="54"/>
      <c r="DD1850" s="54"/>
      <c r="DE1850" s="54"/>
      <c r="DF1850" s="54"/>
      <c r="DG1850" s="54"/>
      <c r="DH1850" s="54"/>
      <c r="DI1850" s="54"/>
      <c r="DJ1850" s="54"/>
      <c r="DK1850" s="54"/>
      <c r="DL1850" s="54"/>
      <c r="DM1850" s="54"/>
      <c r="DN1850" s="54"/>
      <c r="DO1850" s="54"/>
      <c r="DP1850" s="54"/>
      <c r="DQ1850" s="54"/>
      <c r="DR1850" s="54"/>
      <c r="DS1850" s="54"/>
      <c r="DT1850" s="54"/>
      <c r="DU1850" s="54"/>
      <c r="DV1850" s="54"/>
      <c r="DW1850" s="54"/>
      <c r="DX1850" s="54"/>
      <c r="DY1850" s="54"/>
      <c r="DZ1850" s="54"/>
      <c r="EA1850" s="54"/>
      <c r="EB1850" s="54"/>
      <c r="EC1850" s="54"/>
      <c r="ED1850" s="54"/>
      <c r="EE1850" s="54"/>
      <c r="EF1850" s="54"/>
      <c r="EG1850" s="54"/>
      <c r="EH1850" s="54"/>
      <c r="EI1850" s="54"/>
      <c r="EJ1850" s="54"/>
      <c r="EK1850" s="54"/>
      <c r="EL1850" s="54"/>
      <c r="EM1850" s="54"/>
      <c r="EN1850" s="54"/>
      <c r="EO1850" s="54"/>
      <c r="EP1850" s="54"/>
      <c r="EQ1850" s="54"/>
      <c r="ER1850" s="54"/>
      <c r="ES1850" s="54"/>
      <c r="ET1850" s="54"/>
      <c r="EU1850" s="54"/>
      <c r="EV1850" s="54"/>
      <c r="EW1850" s="54"/>
      <c r="EX1850" s="54"/>
      <c r="EY1850" s="54"/>
      <c r="EZ1850" s="54"/>
      <c r="FA1850" s="54"/>
      <c r="FB1850" s="54"/>
      <c r="FC1850" s="54"/>
      <c r="FD1850" s="54"/>
      <c r="FE1850" s="54"/>
      <c r="FF1850" s="54"/>
      <c r="FG1850" s="54"/>
      <c r="FH1850" s="54"/>
      <c r="FI1850" s="54"/>
      <c r="FJ1850" s="54"/>
      <c r="FK1850" s="54"/>
      <c r="FL1850" s="54"/>
      <c r="FM1850" s="54"/>
      <c r="FN1850" s="54"/>
      <c r="FO1850" s="54"/>
      <c r="FP1850" s="54"/>
      <c r="FQ1850" s="54"/>
      <c r="FR1850" s="54"/>
      <c r="FS1850" s="54"/>
      <c r="FT1850" s="54"/>
      <c r="FU1850" s="54"/>
      <c r="FV1850" s="54"/>
      <c r="FW1850" s="54"/>
      <c r="FX1850" s="54"/>
      <c r="FY1850" s="54"/>
      <c r="FZ1850" s="54"/>
      <c r="GA1850" s="54"/>
      <c r="GB1850" s="54"/>
      <c r="GC1850" s="54"/>
      <c r="GD1850" s="54"/>
      <c r="GE1850" s="54"/>
      <c r="GF1850" s="54"/>
      <c r="GG1850" s="54"/>
      <c r="GH1850" s="54"/>
      <c r="GI1850" s="54"/>
      <c r="GJ1850" s="54"/>
      <c r="GK1850" s="54"/>
      <c r="GL1850" s="54"/>
      <c r="GM1850" s="54"/>
      <c r="GN1850" s="54"/>
      <c r="GO1850" s="54"/>
      <c r="GP1850" s="54"/>
      <c r="GQ1850" s="54"/>
      <c r="GR1850" s="54"/>
      <c r="GS1850" s="54"/>
      <c r="GT1850" s="54"/>
      <c r="GU1850" s="54"/>
      <c r="GV1850" s="54"/>
      <c r="GW1850" s="54"/>
      <c r="GX1850" s="54"/>
      <c r="GY1850" s="54"/>
      <c r="GZ1850" s="54"/>
      <c r="HA1850" s="54"/>
      <c r="HB1850" s="54"/>
      <c r="HC1850" s="54"/>
      <c r="HD1850" s="54"/>
      <c r="HE1850" s="54"/>
      <c r="HF1850" s="54"/>
      <c r="HG1850" s="54"/>
      <c r="HH1850" s="54"/>
      <c r="HI1850" s="54"/>
      <c r="HJ1850" s="54"/>
      <c r="HK1850" s="54"/>
      <c r="HL1850" s="54"/>
      <c r="HM1850" s="54"/>
      <c r="HN1850" s="54"/>
      <c r="HO1850" s="54"/>
      <c r="HP1850" s="54"/>
      <c r="HQ1850" s="54"/>
      <c r="HR1850" s="54"/>
      <c r="HS1850" s="54"/>
      <c r="HT1850" s="54"/>
      <c r="HU1850" s="54"/>
      <c r="HV1850" s="54"/>
      <c r="HW1850" s="54"/>
      <c r="HX1850" s="54"/>
      <c r="HY1850" s="54"/>
      <c r="HZ1850" s="54"/>
      <c r="IA1850" s="54"/>
      <c r="IB1850" s="54"/>
      <c r="IC1850" s="54"/>
      <c r="ID1850" s="54"/>
      <c r="IE1850" s="54"/>
      <c r="IF1850" s="54"/>
      <c r="IG1850" s="54"/>
      <c r="IH1850" s="54"/>
      <c r="II1850" s="54"/>
      <c r="IJ1850" s="54"/>
      <c r="IK1850" s="54"/>
      <c r="IL1850" s="54"/>
      <c r="IM1850" s="54"/>
      <c r="IN1850" s="54"/>
      <c r="IO1850" s="54"/>
      <c r="IP1850" s="54"/>
      <c r="IQ1850" s="54"/>
      <c r="IR1850" s="54"/>
      <c r="IS1850" s="54"/>
      <c r="IT1850" s="54"/>
      <c r="IU1850" s="54"/>
      <c r="IV1850" s="54"/>
      <c r="IW1850" s="54"/>
      <c r="IX1850" s="54"/>
      <c r="IY1850" s="54"/>
      <c r="IZ1850" s="54"/>
      <c r="JA1850" s="16"/>
      <c r="JB1850" s="16"/>
      <c r="JC1850" s="16"/>
      <c r="JD1850" s="16"/>
    </row>
    <row r="1851" spans="1:264" s="6" customFormat="1" x14ac:dyDescent="0.25">
      <c r="A1851" s="55">
        <v>1847</v>
      </c>
      <c r="B1851" s="56">
        <f>ESTUDIANTES!B1851</f>
        <v>0</v>
      </c>
      <c r="C1851" s="56">
        <f>ESTUDIANTES!C1851</f>
        <v>0</v>
      </c>
      <c r="D1851" s="97">
        <f>ESTUDIANTES!D1851</f>
        <v>0</v>
      </c>
      <c r="E1851" s="97"/>
      <c r="F1851" s="97"/>
      <c r="G1851" s="97"/>
      <c r="H1851" s="57">
        <f>ESTUDIANTES!H1851</f>
        <v>0</v>
      </c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  <c r="T1851" s="54"/>
      <c r="U1851" s="54"/>
      <c r="V1851" s="54"/>
      <c r="W1851" s="54"/>
      <c r="X1851" s="54"/>
      <c r="Y1851" s="54"/>
      <c r="Z1851" s="54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  <c r="AL1851" s="54"/>
      <c r="AM1851" s="54"/>
      <c r="AN1851" s="54"/>
      <c r="AO1851" s="54"/>
      <c r="AP1851" s="54"/>
      <c r="AQ1851" s="54"/>
      <c r="AR1851" s="54"/>
      <c r="AS1851" s="54"/>
      <c r="AT1851" s="54"/>
      <c r="AU1851" s="54"/>
      <c r="AV1851" s="54"/>
      <c r="AW1851" s="54"/>
      <c r="AX1851" s="54"/>
      <c r="AY1851" s="54"/>
      <c r="AZ1851" s="54"/>
      <c r="BA1851" s="54"/>
      <c r="BB1851" s="54"/>
      <c r="BC1851" s="54"/>
      <c r="BD1851" s="54"/>
      <c r="BE1851" s="54"/>
      <c r="BF1851" s="54"/>
      <c r="BG1851" s="54"/>
      <c r="BH1851" s="54"/>
      <c r="BI1851" s="54"/>
      <c r="BJ1851" s="54"/>
      <c r="BK1851" s="54"/>
      <c r="BL1851" s="54"/>
      <c r="BM1851" s="54"/>
      <c r="BN1851" s="54"/>
      <c r="BO1851" s="54"/>
      <c r="BP1851" s="54"/>
      <c r="BQ1851" s="54"/>
      <c r="BR1851" s="54"/>
      <c r="BS1851" s="54"/>
      <c r="BT1851" s="54"/>
      <c r="BU1851" s="54"/>
      <c r="BV1851" s="54"/>
      <c r="BW1851" s="54"/>
      <c r="BX1851" s="54"/>
      <c r="BY1851" s="54"/>
      <c r="BZ1851" s="54"/>
      <c r="CA1851" s="54"/>
      <c r="CB1851" s="54"/>
      <c r="CC1851" s="54"/>
      <c r="CD1851" s="54"/>
      <c r="CE1851" s="54"/>
      <c r="CF1851" s="54"/>
      <c r="CG1851" s="54"/>
      <c r="CH1851" s="54"/>
      <c r="CI1851" s="54"/>
      <c r="CJ1851" s="54"/>
      <c r="CK1851" s="54"/>
      <c r="CL1851" s="54"/>
      <c r="CM1851" s="54"/>
      <c r="CN1851" s="54"/>
      <c r="CO1851" s="54"/>
      <c r="CP1851" s="54"/>
      <c r="CQ1851" s="54"/>
      <c r="CR1851" s="54"/>
      <c r="CS1851" s="54"/>
      <c r="CT1851" s="54"/>
      <c r="CU1851" s="54"/>
      <c r="CV1851" s="54"/>
      <c r="CW1851" s="54"/>
      <c r="CX1851" s="54"/>
      <c r="CY1851" s="54"/>
      <c r="CZ1851" s="54"/>
      <c r="DA1851" s="54"/>
      <c r="DB1851" s="54"/>
      <c r="DC1851" s="54"/>
      <c r="DD1851" s="54"/>
      <c r="DE1851" s="54"/>
      <c r="DF1851" s="54"/>
      <c r="DG1851" s="54"/>
      <c r="DH1851" s="54"/>
      <c r="DI1851" s="54"/>
      <c r="DJ1851" s="54"/>
      <c r="DK1851" s="54"/>
      <c r="DL1851" s="54"/>
      <c r="DM1851" s="54"/>
      <c r="DN1851" s="54"/>
      <c r="DO1851" s="54"/>
      <c r="DP1851" s="54"/>
      <c r="DQ1851" s="54"/>
      <c r="DR1851" s="54"/>
      <c r="DS1851" s="54"/>
      <c r="DT1851" s="54"/>
      <c r="DU1851" s="54"/>
      <c r="DV1851" s="54"/>
      <c r="DW1851" s="54"/>
      <c r="DX1851" s="54"/>
      <c r="DY1851" s="54"/>
      <c r="DZ1851" s="54"/>
      <c r="EA1851" s="54"/>
      <c r="EB1851" s="54"/>
      <c r="EC1851" s="54"/>
      <c r="ED1851" s="54"/>
      <c r="EE1851" s="54"/>
      <c r="EF1851" s="54"/>
      <c r="EG1851" s="54"/>
      <c r="EH1851" s="54"/>
      <c r="EI1851" s="54"/>
      <c r="EJ1851" s="54"/>
      <c r="EK1851" s="54"/>
      <c r="EL1851" s="54"/>
      <c r="EM1851" s="54"/>
      <c r="EN1851" s="54"/>
      <c r="EO1851" s="54"/>
      <c r="EP1851" s="54"/>
      <c r="EQ1851" s="54"/>
      <c r="ER1851" s="54"/>
      <c r="ES1851" s="54"/>
      <c r="ET1851" s="54"/>
      <c r="EU1851" s="54"/>
      <c r="EV1851" s="54"/>
      <c r="EW1851" s="54"/>
      <c r="EX1851" s="54"/>
      <c r="EY1851" s="54"/>
      <c r="EZ1851" s="54"/>
      <c r="FA1851" s="54"/>
      <c r="FB1851" s="54"/>
      <c r="FC1851" s="54"/>
      <c r="FD1851" s="54"/>
      <c r="FE1851" s="54"/>
      <c r="FF1851" s="54"/>
      <c r="FG1851" s="54"/>
      <c r="FH1851" s="54"/>
      <c r="FI1851" s="54"/>
      <c r="FJ1851" s="54"/>
      <c r="FK1851" s="54"/>
      <c r="FL1851" s="54"/>
      <c r="FM1851" s="54"/>
      <c r="FN1851" s="54"/>
      <c r="FO1851" s="54"/>
      <c r="FP1851" s="54"/>
      <c r="FQ1851" s="54"/>
      <c r="FR1851" s="54"/>
      <c r="FS1851" s="54"/>
      <c r="FT1851" s="54"/>
      <c r="FU1851" s="54"/>
      <c r="FV1851" s="54"/>
      <c r="FW1851" s="54"/>
      <c r="FX1851" s="54"/>
      <c r="FY1851" s="54"/>
      <c r="FZ1851" s="54"/>
      <c r="GA1851" s="54"/>
      <c r="GB1851" s="54"/>
      <c r="GC1851" s="54"/>
      <c r="GD1851" s="54"/>
      <c r="GE1851" s="54"/>
      <c r="GF1851" s="54"/>
      <c r="GG1851" s="54"/>
      <c r="GH1851" s="54"/>
      <c r="GI1851" s="54"/>
      <c r="GJ1851" s="54"/>
      <c r="GK1851" s="54"/>
      <c r="GL1851" s="54"/>
      <c r="GM1851" s="54"/>
      <c r="GN1851" s="54"/>
      <c r="GO1851" s="54"/>
      <c r="GP1851" s="54"/>
      <c r="GQ1851" s="54"/>
      <c r="GR1851" s="54"/>
      <c r="GS1851" s="54"/>
      <c r="GT1851" s="54"/>
      <c r="GU1851" s="54"/>
      <c r="GV1851" s="54"/>
      <c r="GW1851" s="54"/>
      <c r="GX1851" s="54"/>
      <c r="GY1851" s="54"/>
      <c r="GZ1851" s="54"/>
      <c r="HA1851" s="54"/>
      <c r="HB1851" s="54"/>
      <c r="HC1851" s="54"/>
      <c r="HD1851" s="54"/>
      <c r="HE1851" s="54"/>
      <c r="HF1851" s="54"/>
      <c r="HG1851" s="54"/>
      <c r="HH1851" s="54"/>
      <c r="HI1851" s="54"/>
      <c r="HJ1851" s="54"/>
      <c r="HK1851" s="54"/>
      <c r="HL1851" s="54"/>
      <c r="HM1851" s="54"/>
      <c r="HN1851" s="54"/>
      <c r="HO1851" s="54"/>
      <c r="HP1851" s="54"/>
      <c r="HQ1851" s="54"/>
      <c r="HR1851" s="54"/>
      <c r="HS1851" s="54"/>
      <c r="HT1851" s="54"/>
      <c r="HU1851" s="54"/>
      <c r="HV1851" s="54"/>
      <c r="HW1851" s="54"/>
      <c r="HX1851" s="54"/>
      <c r="HY1851" s="54"/>
      <c r="HZ1851" s="54"/>
      <c r="IA1851" s="54"/>
      <c r="IB1851" s="54"/>
      <c r="IC1851" s="54"/>
      <c r="ID1851" s="54"/>
      <c r="IE1851" s="54"/>
      <c r="IF1851" s="54"/>
      <c r="IG1851" s="54"/>
      <c r="IH1851" s="54"/>
      <c r="II1851" s="54"/>
      <c r="IJ1851" s="54"/>
      <c r="IK1851" s="54"/>
      <c r="IL1851" s="54"/>
      <c r="IM1851" s="54"/>
      <c r="IN1851" s="54"/>
      <c r="IO1851" s="54"/>
      <c r="IP1851" s="54"/>
      <c r="IQ1851" s="54"/>
      <c r="IR1851" s="54"/>
      <c r="IS1851" s="54"/>
      <c r="IT1851" s="54"/>
      <c r="IU1851" s="54"/>
      <c r="IV1851" s="54"/>
      <c r="IW1851" s="54"/>
      <c r="IX1851" s="54"/>
      <c r="IY1851" s="54"/>
      <c r="IZ1851" s="54"/>
      <c r="JA1851" s="16"/>
      <c r="JB1851" s="16"/>
      <c r="JC1851" s="16"/>
      <c r="JD1851" s="16"/>
    </row>
    <row r="1852" spans="1:264" s="6" customFormat="1" x14ac:dyDescent="0.25">
      <c r="A1852" s="55">
        <v>1848</v>
      </c>
      <c r="B1852" s="56">
        <f>ESTUDIANTES!B1852</f>
        <v>0</v>
      </c>
      <c r="C1852" s="56">
        <f>ESTUDIANTES!C1852</f>
        <v>0</v>
      </c>
      <c r="D1852" s="97">
        <f>ESTUDIANTES!D1852</f>
        <v>0</v>
      </c>
      <c r="E1852" s="97"/>
      <c r="F1852" s="97"/>
      <c r="G1852" s="97"/>
      <c r="H1852" s="57">
        <f>ESTUDIANTES!H1852</f>
        <v>0</v>
      </c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  <c r="T1852" s="54"/>
      <c r="U1852" s="54"/>
      <c r="V1852" s="54"/>
      <c r="W1852" s="54"/>
      <c r="X1852" s="54"/>
      <c r="Y1852" s="54"/>
      <c r="Z1852" s="54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  <c r="AL1852" s="54"/>
      <c r="AM1852" s="54"/>
      <c r="AN1852" s="54"/>
      <c r="AO1852" s="54"/>
      <c r="AP1852" s="54"/>
      <c r="AQ1852" s="54"/>
      <c r="AR1852" s="54"/>
      <c r="AS1852" s="54"/>
      <c r="AT1852" s="54"/>
      <c r="AU1852" s="54"/>
      <c r="AV1852" s="54"/>
      <c r="AW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4"/>
      <c r="BI1852" s="54"/>
      <c r="BJ1852" s="54"/>
      <c r="BK1852" s="54"/>
      <c r="BL1852" s="54"/>
      <c r="BM1852" s="54"/>
      <c r="BN1852" s="54"/>
      <c r="BO1852" s="54"/>
      <c r="BP1852" s="54"/>
      <c r="BQ1852" s="54"/>
      <c r="BR1852" s="54"/>
      <c r="BS1852" s="54"/>
      <c r="BT1852" s="54"/>
      <c r="BU1852" s="54"/>
      <c r="BV1852" s="54"/>
      <c r="BW1852" s="54"/>
      <c r="BX1852" s="54"/>
      <c r="BY1852" s="54"/>
      <c r="BZ1852" s="54"/>
      <c r="CA1852" s="54"/>
      <c r="CB1852" s="54"/>
      <c r="CC1852" s="54"/>
      <c r="CD1852" s="54"/>
      <c r="CE1852" s="54"/>
      <c r="CF1852" s="54"/>
      <c r="CG1852" s="54"/>
      <c r="CH1852" s="54"/>
      <c r="CI1852" s="54"/>
      <c r="CJ1852" s="54"/>
      <c r="CK1852" s="54"/>
      <c r="CL1852" s="54"/>
      <c r="CM1852" s="54"/>
      <c r="CN1852" s="54"/>
      <c r="CO1852" s="54"/>
      <c r="CP1852" s="54"/>
      <c r="CQ1852" s="54"/>
      <c r="CR1852" s="54"/>
      <c r="CS1852" s="54"/>
      <c r="CT1852" s="54"/>
      <c r="CU1852" s="54"/>
      <c r="CV1852" s="54"/>
      <c r="CW1852" s="54"/>
      <c r="CX1852" s="54"/>
      <c r="CY1852" s="54"/>
      <c r="CZ1852" s="54"/>
      <c r="DA1852" s="54"/>
      <c r="DB1852" s="54"/>
      <c r="DC1852" s="54"/>
      <c r="DD1852" s="54"/>
      <c r="DE1852" s="54"/>
      <c r="DF1852" s="54"/>
      <c r="DG1852" s="54"/>
      <c r="DH1852" s="54"/>
      <c r="DI1852" s="54"/>
      <c r="DJ1852" s="54"/>
      <c r="DK1852" s="54"/>
      <c r="DL1852" s="54"/>
      <c r="DM1852" s="54"/>
      <c r="DN1852" s="54"/>
      <c r="DO1852" s="54"/>
      <c r="DP1852" s="54"/>
      <c r="DQ1852" s="54"/>
      <c r="DR1852" s="54"/>
      <c r="DS1852" s="54"/>
      <c r="DT1852" s="54"/>
      <c r="DU1852" s="54"/>
      <c r="DV1852" s="54"/>
      <c r="DW1852" s="54"/>
      <c r="DX1852" s="54"/>
      <c r="DY1852" s="54"/>
      <c r="DZ1852" s="54"/>
      <c r="EA1852" s="54"/>
      <c r="EB1852" s="54"/>
      <c r="EC1852" s="54"/>
      <c r="ED1852" s="54"/>
      <c r="EE1852" s="54"/>
      <c r="EF1852" s="54"/>
      <c r="EG1852" s="54"/>
      <c r="EH1852" s="54"/>
      <c r="EI1852" s="54"/>
      <c r="EJ1852" s="54"/>
      <c r="EK1852" s="54"/>
      <c r="EL1852" s="54"/>
      <c r="EM1852" s="54"/>
      <c r="EN1852" s="54"/>
      <c r="EO1852" s="54"/>
      <c r="EP1852" s="54"/>
      <c r="EQ1852" s="54"/>
      <c r="ER1852" s="54"/>
      <c r="ES1852" s="54"/>
      <c r="ET1852" s="54"/>
      <c r="EU1852" s="54"/>
      <c r="EV1852" s="54"/>
      <c r="EW1852" s="54"/>
      <c r="EX1852" s="54"/>
      <c r="EY1852" s="54"/>
      <c r="EZ1852" s="54"/>
      <c r="FA1852" s="54"/>
      <c r="FB1852" s="54"/>
      <c r="FC1852" s="54"/>
      <c r="FD1852" s="54"/>
      <c r="FE1852" s="54"/>
      <c r="FF1852" s="54"/>
      <c r="FG1852" s="54"/>
      <c r="FH1852" s="54"/>
      <c r="FI1852" s="54"/>
      <c r="FJ1852" s="54"/>
      <c r="FK1852" s="54"/>
      <c r="FL1852" s="54"/>
      <c r="FM1852" s="54"/>
      <c r="FN1852" s="54"/>
      <c r="FO1852" s="54"/>
      <c r="FP1852" s="54"/>
      <c r="FQ1852" s="54"/>
      <c r="FR1852" s="54"/>
      <c r="FS1852" s="54"/>
      <c r="FT1852" s="54"/>
      <c r="FU1852" s="54"/>
      <c r="FV1852" s="54"/>
      <c r="FW1852" s="54"/>
      <c r="FX1852" s="54"/>
      <c r="FY1852" s="54"/>
      <c r="FZ1852" s="54"/>
      <c r="GA1852" s="54"/>
      <c r="GB1852" s="54"/>
      <c r="GC1852" s="54"/>
      <c r="GD1852" s="54"/>
      <c r="GE1852" s="54"/>
      <c r="GF1852" s="54"/>
      <c r="GG1852" s="54"/>
      <c r="GH1852" s="54"/>
      <c r="GI1852" s="54"/>
      <c r="GJ1852" s="54"/>
      <c r="GK1852" s="54"/>
      <c r="GL1852" s="54"/>
      <c r="GM1852" s="54"/>
      <c r="GN1852" s="54"/>
      <c r="GO1852" s="54"/>
      <c r="GP1852" s="54"/>
      <c r="GQ1852" s="54"/>
      <c r="GR1852" s="54"/>
      <c r="GS1852" s="54"/>
      <c r="GT1852" s="54"/>
      <c r="GU1852" s="54"/>
      <c r="GV1852" s="54"/>
      <c r="GW1852" s="54"/>
      <c r="GX1852" s="54"/>
      <c r="GY1852" s="54"/>
      <c r="GZ1852" s="54"/>
      <c r="HA1852" s="54"/>
      <c r="HB1852" s="54"/>
      <c r="HC1852" s="54"/>
      <c r="HD1852" s="54"/>
      <c r="HE1852" s="54"/>
      <c r="HF1852" s="54"/>
      <c r="HG1852" s="54"/>
      <c r="HH1852" s="54"/>
      <c r="HI1852" s="54"/>
      <c r="HJ1852" s="54"/>
      <c r="HK1852" s="54"/>
      <c r="HL1852" s="54"/>
      <c r="HM1852" s="54"/>
      <c r="HN1852" s="54"/>
      <c r="HO1852" s="54"/>
      <c r="HP1852" s="54"/>
      <c r="HQ1852" s="54"/>
      <c r="HR1852" s="54"/>
      <c r="HS1852" s="54"/>
      <c r="HT1852" s="54"/>
      <c r="HU1852" s="54"/>
      <c r="HV1852" s="54"/>
      <c r="HW1852" s="54"/>
      <c r="HX1852" s="54"/>
      <c r="HY1852" s="54"/>
      <c r="HZ1852" s="54"/>
      <c r="IA1852" s="54"/>
      <c r="IB1852" s="54"/>
      <c r="IC1852" s="54"/>
      <c r="ID1852" s="54"/>
      <c r="IE1852" s="54"/>
      <c r="IF1852" s="54"/>
      <c r="IG1852" s="54"/>
      <c r="IH1852" s="54"/>
      <c r="II1852" s="54"/>
      <c r="IJ1852" s="54"/>
      <c r="IK1852" s="54"/>
      <c r="IL1852" s="54"/>
      <c r="IM1852" s="54"/>
      <c r="IN1852" s="54"/>
      <c r="IO1852" s="54"/>
      <c r="IP1852" s="54"/>
      <c r="IQ1852" s="54"/>
      <c r="IR1852" s="54"/>
      <c r="IS1852" s="54"/>
      <c r="IT1852" s="54"/>
      <c r="IU1852" s="54"/>
      <c r="IV1852" s="54"/>
      <c r="IW1852" s="54"/>
      <c r="IX1852" s="54"/>
      <c r="IY1852" s="54"/>
      <c r="IZ1852" s="54"/>
      <c r="JA1852" s="16"/>
      <c r="JB1852" s="16"/>
      <c r="JC1852" s="16"/>
      <c r="JD1852" s="16"/>
    </row>
    <row r="1853" spans="1:264" s="6" customFormat="1" x14ac:dyDescent="0.25">
      <c r="A1853" s="55">
        <v>1849</v>
      </c>
      <c r="B1853" s="56">
        <f>ESTUDIANTES!B1853</f>
        <v>0</v>
      </c>
      <c r="C1853" s="56">
        <f>ESTUDIANTES!C1853</f>
        <v>0</v>
      </c>
      <c r="D1853" s="97">
        <f>ESTUDIANTES!D1853</f>
        <v>0</v>
      </c>
      <c r="E1853" s="97"/>
      <c r="F1853" s="97"/>
      <c r="G1853" s="97"/>
      <c r="H1853" s="57">
        <f>ESTUDIANTES!H1853</f>
        <v>0</v>
      </c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  <c r="T1853" s="54"/>
      <c r="U1853" s="54"/>
      <c r="V1853" s="54"/>
      <c r="W1853" s="54"/>
      <c r="X1853" s="54"/>
      <c r="Y1853" s="54"/>
      <c r="Z1853" s="54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  <c r="AL1853" s="54"/>
      <c r="AM1853" s="54"/>
      <c r="AN1853" s="54"/>
      <c r="AO1853" s="54"/>
      <c r="AP1853" s="54"/>
      <c r="AQ1853" s="54"/>
      <c r="AR1853" s="54"/>
      <c r="AS1853" s="54"/>
      <c r="AT1853" s="54"/>
      <c r="AU1853" s="54"/>
      <c r="AV1853" s="54"/>
      <c r="AW1853" s="54"/>
      <c r="AX1853" s="54"/>
      <c r="AY1853" s="54"/>
      <c r="AZ1853" s="54"/>
      <c r="BA1853" s="54"/>
      <c r="BB1853" s="54"/>
      <c r="BC1853" s="54"/>
      <c r="BD1853" s="54"/>
      <c r="BE1853" s="54"/>
      <c r="BF1853" s="54"/>
      <c r="BG1853" s="54"/>
      <c r="BH1853" s="54"/>
      <c r="BI1853" s="54"/>
      <c r="BJ1853" s="54"/>
      <c r="BK1853" s="54"/>
      <c r="BL1853" s="54"/>
      <c r="BM1853" s="54"/>
      <c r="BN1853" s="54"/>
      <c r="BO1853" s="54"/>
      <c r="BP1853" s="54"/>
      <c r="BQ1853" s="54"/>
      <c r="BR1853" s="54"/>
      <c r="BS1853" s="54"/>
      <c r="BT1853" s="54"/>
      <c r="BU1853" s="54"/>
      <c r="BV1853" s="54"/>
      <c r="BW1853" s="54"/>
      <c r="BX1853" s="54"/>
      <c r="BY1853" s="54"/>
      <c r="BZ1853" s="54"/>
      <c r="CA1853" s="54"/>
      <c r="CB1853" s="54"/>
      <c r="CC1853" s="54"/>
      <c r="CD1853" s="54"/>
      <c r="CE1853" s="54"/>
      <c r="CF1853" s="54"/>
      <c r="CG1853" s="54"/>
      <c r="CH1853" s="54"/>
      <c r="CI1853" s="54"/>
      <c r="CJ1853" s="54"/>
      <c r="CK1853" s="54"/>
      <c r="CL1853" s="54"/>
      <c r="CM1853" s="54"/>
      <c r="CN1853" s="54"/>
      <c r="CO1853" s="54"/>
      <c r="CP1853" s="54"/>
      <c r="CQ1853" s="54"/>
      <c r="CR1853" s="54"/>
      <c r="CS1853" s="54"/>
      <c r="CT1853" s="54"/>
      <c r="CU1853" s="54"/>
      <c r="CV1853" s="54"/>
      <c r="CW1853" s="54"/>
      <c r="CX1853" s="54"/>
      <c r="CY1853" s="54"/>
      <c r="CZ1853" s="54"/>
      <c r="DA1853" s="54"/>
      <c r="DB1853" s="54"/>
      <c r="DC1853" s="54"/>
      <c r="DD1853" s="54"/>
      <c r="DE1853" s="54"/>
      <c r="DF1853" s="54"/>
      <c r="DG1853" s="54"/>
      <c r="DH1853" s="54"/>
      <c r="DI1853" s="54"/>
      <c r="DJ1853" s="54"/>
      <c r="DK1853" s="54"/>
      <c r="DL1853" s="54"/>
      <c r="DM1853" s="54"/>
      <c r="DN1853" s="54"/>
      <c r="DO1853" s="54"/>
      <c r="DP1853" s="54"/>
      <c r="DQ1853" s="54"/>
      <c r="DR1853" s="54"/>
      <c r="DS1853" s="54"/>
      <c r="DT1853" s="54"/>
      <c r="DU1853" s="54"/>
      <c r="DV1853" s="54"/>
      <c r="DW1853" s="54"/>
      <c r="DX1853" s="54"/>
      <c r="DY1853" s="54"/>
      <c r="DZ1853" s="54"/>
      <c r="EA1853" s="54"/>
      <c r="EB1853" s="54"/>
      <c r="EC1853" s="54"/>
      <c r="ED1853" s="54"/>
      <c r="EE1853" s="54"/>
      <c r="EF1853" s="54"/>
      <c r="EG1853" s="54"/>
      <c r="EH1853" s="54"/>
      <c r="EI1853" s="54"/>
      <c r="EJ1853" s="54"/>
      <c r="EK1853" s="54"/>
      <c r="EL1853" s="54"/>
      <c r="EM1853" s="54"/>
      <c r="EN1853" s="54"/>
      <c r="EO1853" s="54"/>
      <c r="EP1853" s="54"/>
      <c r="EQ1853" s="54"/>
      <c r="ER1853" s="54"/>
      <c r="ES1853" s="54"/>
      <c r="ET1853" s="54"/>
      <c r="EU1853" s="54"/>
      <c r="EV1853" s="54"/>
      <c r="EW1853" s="54"/>
      <c r="EX1853" s="54"/>
      <c r="EY1853" s="54"/>
      <c r="EZ1853" s="54"/>
      <c r="FA1853" s="54"/>
      <c r="FB1853" s="54"/>
      <c r="FC1853" s="54"/>
      <c r="FD1853" s="54"/>
      <c r="FE1853" s="54"/>
      <c r="FF1853" s="54"/>
      <c r="FG1853" s="54"/>
      <c r="FH1853" s="54"/>
      <c r="FI1853" s="54"/>
      <c r="FJ1853" s="54"/>
      <c r="FK1853" s="54"/>
      <c r="FL1853" s="54"/>
      <c r="FM1853" s="54"/>
      <c r="FN1853" s="54"/>
      <c r="FO1853" s="54"/>
      <c r="FP1853" s="54"/>
      <c r="FQ1853" s="54"/>
      <c r="FR1853" s="54"/>
      <c r="FS1853" s="54"/>
      <c r="FT1853" s="54"/>
      <c r="FU1853" s="54"/>
      <c r="FV1853" s="54"/>
      <c r="FW1853" s="54"/>
      <c r="FX1853" s="54"/>
      <c r="FY1853" s="54"/>
      <c r="FZ1853" s="54"/>
      <c r="GA1853" s="54"/>
      <c r="GB1853" s="54"/>
      <c r="GC1853" s="54"/>
      <c r="GD1853" s="54"/>
      <c r="GE1853" s="54"/>
      <c r="GF1853" s="54"/>
      <c r="GG1853" s="54"/>
      <c r="GH1853" s="54"/>
      <c r="GI1853" s="54"/>
      <c r="GJ1853" s="54"/>
      <c r="GK1853" s="54"/>
      <c r="GL1853" s="54"/>
      <c r="GM1853" s="54"/>
      <c r="GN1853" s="54"/>
      <c r="GO1853" s="54"/>
      <c r="GP1853" s="54"/>
      <c r="GQ1853" s="54"/>
      <c r="GR1853" s="54"/>
      <c r="GS1853" s="54"/>
      <c r="GT1853" s="54"/>
      <c r="GU1853" s="54"/>
      <c r="GV1853" s="54"/>
      <c r="GW1853" s="54"/>
      <c r="GX1853" s="54"/>
      <c r="GY1853" s="54"/>
      <c r="GZ1853" s="54"/>
      <c r="HA1853" s="54"/>
      <c r="HB1853" s="54"/>
      <c r="HC1853" s="54"/>
      <c r="HD1853" s="54"/>
      <c r="HE1853" s="54"/>
      <c r="HF1853" s="54"/>
      <c r="HG1853" s="54"/>
      <c r="HH1853" s="54"/>
      <c r="HI1853" s="54"/>
      <c r="HJ1853" s="54"/>
      <c r="HK1853" s="54"/>
      <c r="HL1853" s="54"/>
      <c r="HM1853" s="54"/>
      <c r="HN1853" s="54"/>
      <c r="HO1853" s="54"/>
      <c r="HP1853" s="54"/>
      <c r="HQ1853" s="54"/>
      <c r="HR1853" s="54"/>
      <c r="HS1853" s="54"/>
      <c r="HT1853" s="54"/>
      <c r="HU1853" s="54"/>
      <c r="HV1853" s="54"/>
      <c r="HW1853" s="54"/>
      <c r="HX1853" s="54"/>
      <c r="HY1853" s="54"/>
      <c r="HZ1853" s="54"/>
      <c r="IA1853" s="54"/>
      <c r="IB1853" s="54"/>
      <c r="IC1853" s="54"/>
      <c r="ID1853" s="54"/>
      <c r="IE1853" s="54"/>
      <c r="IF1853" s="54"/>
      <c r="IG1853" s="54"/>
      <c r="IH1853" s="54"/>
      <c r="II1853" s="54"/>
      <c r="IJ1853" s="54"/>
      <c r="IK1853" s="54"/>
      <c r="IL1853" s="54"/>
      <c r="IM1853" s="54"/>
      <c r="IN1853" s="54"/>
      <c r="IO1853" s="54"/>
      <c r="IP1853" s="54"/>
      <c r="IQ1853" s="54"/>
      <c r="IR1853" s="54"/>
      <c r="IS1853" s="54"/>
      <c r="IT1853" s="54"/>
      <c r="IU1853" s="54"/>
      <c r="IV1853" s="54"/>
      <c r="IW1853" s="54"/>
      <c r="IX1853" s="54"/>
      <c r="IY1853" s="54"/>
      <c r="IZ1853" s="54"/>
      <c r="JA1853" s="16"/>
      <c r="JB1853" s="16"/>
      <c r="JC1853" s="16"/>
      <c r="JD1853" s="16"/>
    </row>
    <row r="1854" spans="1:264" s="6" customFormat="1" x14ac:dyDescent="0.25">
      <c r="A1854" s="55">
        <v>1850</v>
      </c>
      <c r="B1854" s="56">
        <f>ESTUDIANTES!B1854</f>
        <v>0</v>
      </c>
      <c r="C1854" s="56">
        <f>ESTUDIANTES!C1854</f>
        <v>0</v>
      </c>
      <c r="D1854" s="97">
        <f>ESTUDIANTES!D1854</f>
        <v>0</v>
      </c>
      <c r="E1854" s="97"/>
      <c r="F1854" s="97"/>
      <c r="G1854" s="97"/>
      <c r="H1854" s="57">
        <f>ESTUDIANTES!H1854</f>
        <v>0</v>
      </c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54"/>
      <c r="T1854" s="54"/>
      <c r="U1854" s="54"/>
      <c r="V1854" s="54"/>
      <c r="W1854" s="54"/>
      <c r="X1854" s="54"/>
      <c r="Y1854" s="54"/>
      <c r="Z1854" s="54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  <c r="AL1854" s="54"/>
      <c r="AM1854" s="54"/>
      <c r="AN1854" s="54"/>
      <c r="AO1854" s="54"/>
      <c r="AP1854" s="54"/>
      <c r="AQ1854" s="54"/>
      <c r="AR1854" s="54"/>
      <c r="AS1854" s="54"/>
      <c r="AT1854" s="54"/>
      <c r="AU1854" s="54"/>
      <c r="AV1854" s="54"/>
      <c r="AW1854" s="54"/>
      <c r="AX1854" s="54"/>
      <c r="AY1854" s="54"/>
      <c r="AZ1854" s="54"/>
      <c r="BA1854" s="54"/>
      <c r="BB1854" s="54"/>
      <c r="BC1854" s="54"/>
      <c r="BD1854" s="54"/>
      <c r="BE1854" s="54"/>
      <c r="BF1854" s="54"/>
      <c r="BG1854" s="54"/>
      <c r="BH1854" s="54"/>
      <c r="BI1854" s="54"/>
      <c r="BJ1854" s="54"/>
      <c r="BK1854" s="54"/>
      <c r="BL1854" s="54"/>
      <c r="BM1854" s="54"/>
      <c r="BN1854" s="54"/>
      <c r="BO1854" s="54"/>
      <c r="BP1854" s="54"/>
      <c r="BQ1854" s="54"/>
      <c r="BR1854" s="54"/>
      <c r="BS1854" s="54"/>
      <c r="BT1854" s="54"/>
      <c r="BU1854" s="54"/>
      <c r="BV1854" s="54"/>
      <c r="BW1854" s="54"/>
      <c r="BX1854" s="54"/>
      <c r="BY1854" s="54"/>
      <c r="BZ1854" s="54"/>
      <c r="CA1854" s="54"/>
      <c r="CB1854" s="54"/>
      <c r="CC1854" s="54"/>
      <c r="CD1854" s="54"/>
      <c r="CE1854" s="54"/>
      <c r="CF1854" s="54"/>
      <c r="CG1854" s="54"/>
      <c r="CH1854" s="54"/>
      <c r="CI1854" s="54"/>
      <c r="CJ1854" s="54"/>
      <c r="CK1854" s="54"/>
      <c r="CL1854" s="54"/>
      <c r="CM1854" s="54"/>
      <c r="CN1854" s="54"/>
      <c r="CO1854" s="54"/>
      <c r="CP1854" s="54"/>
      <c r="CQ1854" s="54"/>
      <c r="CR1854" s="54"/>
      <c r="CS1854" s="54"/>
      <c r="CT1854" s="54"/>
      <c r="CU1854" s="54"/>
      <c r="CV1854" s="54"/>
      <c r="CW1854" s="54"/>
      <c r="CX1854" s="54"/>
      <c r="CY1854" s="54"/>
      <c r="CZ1854" s="54"/>
      <c r="DA1854" s="54"/>
      <c r="DB1854" s="54"/>
      <c r="DC1854" s="54"/>
      <c r="DD1854" s="54"/>
      <c r="DE1854" s="54"/>
      <c r="DF1854" s="54"/>
      <c r="DG1854" s="54"/>
      <c r="DH1854" s="54"/>
      <c r="DI1854" s="54"/>
      <c r="DJ1854" s="54"/>
      <c r="DK1854" s="54"/>
      <c r="DL1854" s="54"/>
      <c r="DM1854" s="54"/>
      <c r="DN1854" s="54"/>
      <c r="DO1854" s="54"/>
      <c r="DP1854" s="54"/>
      <c r="DQ1854" s="54"/>
      <c r="DR1854" s="54"/>
      <c r="DS1854" s="54"/>
      <c r="DT1854" s="54"/>
      <c r="DU1854" s="54"/>
      <c r="DV1854" s="54"/>
      <c r="DW1854" s="54"/>
      <c r="DX1854" s="54"/>
      <c r="DY1854" s="54"/>
      <c r="DZ1854" s="54"/>
      <c r="EA1854" s="54"/>
      <c r="EB1854" s="54"/>
      <c r="EC1854" s="54"/>
      <c r="ED1854" s="54"/>
      <c r="EE1854" s="54"/>
      <c r="EF1854" s="54"/>
      <c r="EG1854" s="54"/>
      <c r="EH1854" s="54"/>
      <c r="EI1854" s="54"/>
      <c r="EJ1854" s="54"/>
      <c r="EK1854" s="54"/>
      <c r="EL1854" s="54"/>
      <c r="EM1854" s="54"/>
      <c r="EN1854" s="54"/>
      <c r="EO1854" s="54"/>
      <c r="EP1854" s="54"/>
      <c r="EQ1854" s="54"/>
      <c r="ER1854" s="54"/>
      <c r="ES1854" s="54"/>
      <c r="ET1854" s="54"/>
      <c r="EU1854" s="54"/>
      <c r="EV1854" s="54"/>
      <c r="EW1854" s="54"/>
      <c r="EX1854" s="54"/>
      <c r="EY1854" s="54"/>
      <c r="EZ1854" s="54"/>
      <c r="FA1854" s="54"/>
      <c r="FB1854" s="54"/>
      <c r="FC1854" s="54"/>
      <c r="FD1854" s="54"/>
      <c r="FE1854" s="54"/>
      <c r="FF1854" s="54"/>
      <c r="FG1854" s="54"/>
      <c r="FH1854" s="54"/>
      <c r="FI1854" s="54"/>
      <c r="FJ1854" s="54"/>
      <c r="FK1854" s="54"/>
      <c r="FL1854" s="54"/>
      <c r="FM1854" s="54"/>
      <c r="FN1854" s="54"/>
      <c r="FO1854" s="54"/>
      <c r="FP1854" s="54"/>
      <c r="FQ1854" s="54"/>
      <c r="FR1854" s="54"/>
      <c r="FS1854" s="54"/>
      <c r="FT1854" s="54"/>
      <c r="FU1854" s="54"/>
      <c r="FV1854" s="54"/>
      <c r="FW1854" s="54"/>
      <c r="FX1854" s="54"/>
      <c r="FY1854" s="54"/>
      <c r="FZ1854" s="54"/>
      <c r="GA1854" s="54"/>
      <c r="GB1854" s="54"/>
      <c r="GC1854" s="54"/>
      <c r="GD1854" s="54"/>
      <c r="GE1854" s="54"/>
      <c r="GF1854" s="54"/>
      <c r="GG1854" s="54"/>
      <c r="GH1854" s="54"/>
      <c r="GI1854" s="54"/>
      <c r="GJ1854" s="54"/>
      <c r="GK1854" s="54"/>
      <c r="GL1854" s="54"/>
      <c r="GM1854" s="54"/>
      <c r="GN1854" s="54"/>
      <c r="GO1854" s="54"/>
      <c r="GP1854" s="54"/>
      <c r="GQ1854" s="54"/>
      <c r="GR1854" s="54"/>
      <c r="GS1854" s="54"/>
      <c r="GT1854" s="54"/>
      <c r="GU1854" s="54"/>
      <c r="GV1854" s="54"/>
      <c r="GW1854" s="54"/>
      <c r="GX1854" s="54"/>
      <c r="GY1854" s="54"/>
      <c r="GZ1854" s="54"/>
      <c r="HA1854" s="54"/>
      <c r="HB1854" s="54"/>
      <c r="HC1854" s="54"/>
      <c r="HD1854" s="54"/>
      <c r="HE1854" s="54"/>
      <c r="HF1854" s="54"/>
      <c r="HG1854" s="54"/>
      <c r="HH1854" s="54"/>
      <c r="HI1854" s="54"/>
      <c r="HJ1854" s="54"/>
      <c r="HK1854" s="54"/>
      <c r="HL1854" s="54"/>
      <c r="HM1854" s="54"/>
      <c r="HN1854" s="54"/>
      <c r="HO1854" s="54"/>
      <c r="HP1854" s="54"/>
      <c r="HQ1854" s="54"/>
      <c r="HR1854" s="54"/>
      <c r="HS1854" s="54"/>
      <c r="HT1854" s="54"/>
      <c r="HU1854" s="54"/>
      <c r="HV1854" s="54"/>
      <c r="HW1854" s="54"/>
      <c r="HX1854" s="54"/>
      <c r="HY1854" s="54"/>
      <c r="HZ1854" s="54"/>
      <c r="IA1854" s="54"/>
      <c r="IB1854" s="54"/>
      <c r="IC1854" s="54"/>
      <c r="ID1854" s="54"/>
      <c r="IE1854" s="54"/>
      <c r="IF1854" s="54"/>
      <c r="IG1854" s="54"/>
      <c r="IH1854" s="54"/>
      <c r="II1854" s="54"/>
      <c r="IJ1854" s="54"/>
      <c r="IK1854" s="54"/>
      <c r="IL1854" s="54"/>
      <c r="IM1854" s="54"/>
      <c r="IN1854" s="54"/>
      <c r="IO1854" s="54"/>
      <c r="IP1854" s="54"/>
      <c r="IQ1854" s="54"/>
      <c r="IR1854" s="54"/>
      <c r="IS1854" s="54"/>
      <c r="IT1854" s="54"/>
      <c r="IU1854" s="54"/>
      <c r="IV1854" s="54"/>
      <c r="IW1854" s="54"/>
      <c r="IX1854" s="54"/>
      <c r="IY1854" s="54"/>
      <c r="IZ1854" s="54"/>
      <c r="JA1854" s="16"/>
      <c r="JB1854" s="16"/>
      <c r="JC1854" s="16"/>
      <c r="JD1854" s="16"/>
    </row>
    <row r="1855" spans="1:264" s="6" customFormat="1" x14ac:dyDescent="0.25">
      <c r="A1855" s="55">
        <v>1851</v>
      </c>
      <c r="B1855" s="56">
        <f>ESTUDIANTES!B1855</f>
        <v>0</v>
      </c>
      <c r="C1855" s="56">
        <f>ESTUDIANTES!C1855</f>
        <v>0</v>
      </c>
      <c r="D1855" s="97">
        <f>ESTUDIANTES!D1855</f>
        <v>0</v>
      </c>
      <c r="E1855" s="97"/>
      <c r="F1855" s="97"/>
      <c r="G1855" s="97"/>
      <c r="H1855" s="57">
        <f>ESTUDIANTES!H1855</f>
        <v>0</v>
      </c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54"/>
      <c r="T1855" s="54"/>
      <c r="U1855" s="54"/>
      <c r="V1855" s="54"/>
      <c r="W1855" s="54"/>
      <c r="X1855" s="54"/>
      <c r="Y1855" s="54"/>
      <c r="Z1855" s="54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  <c r="AL1855" s="54"/>
      <c r="AM1855" s="54"/>
      <c r="AN1855" s="54"/>
      <c r="AO1855" s="54"/>
      <c r="AP1855" s="54"/>
      <c r="AQ1855" s="54"/>
      <c r="AR1855" s="54"/>
      <c r="AS1855" s="54"/>
      <c r="AT1855" s="54"/>
      <c r="AU1855" s="54"/>
      <c r="AV1855" s="54"/>
      <c r="AW1855" s="54"/>
      <c r="AX1855" s="54"/>
      <c r="AY1855" s="54"/>
      <c r="AZ1855" s="54"/>
      <c r="BA1855" s="54"/>
      <c r="BB1855" s="54"/>
      <c r="BC1855" s="54"/>
      <c r="BD1855" s="54"/>
      <c r="BE1855" s="54"/>
      <c r="BF1855" s="54"/>
      <c r="BG1855" s="54"/>
      <c r="BH1855" s="54"/>
      <c r="BI1855" s="54"/>
      <c r="BJ1855" s="54"/>
      <c r="BK1855" s="54"/>
      <c r="BL1855" s="54"/>
      <c r="BM1855" s="54"/>
      <c r="BN1855" s="54"/>
      <c r="BO1855" s="54"/>
      <c r="BP1855" s="54"/>
      <c r="BQ1855" s="54"/>
      <c r="BR1855" s="54"/>
      <c r="BS1855" s="54"/>
      <c r="BT1855" s="54"/>
      <c r="BU1855" s="54"/>
      <c r="BV1855" s="54"/>
      <c r="BW1855" s="54"/>
      <c r="BX1855" s="54"/>
      <c r="BY1855" s="54"/>
      <c r="BZ1855" s="54"/>
      <c r="CA1855" s="54"/>
      <c r="CB1855" s="54"/>
      <c r="CC1855" s="54"/>
      <c r="CD1855" s="54"/>
      <c r="CE1855" s="54"/>
      <c r="CF1855" s="54"/>
      <c r="CG1855" s="54"/>
      <c r="CH1855" s="54"/>
      <c r="CI1855" s="54"/>
      <c r="CJ1855" s="54"/>
      <c r="CK1855" s="54"/>
      <c r="CL1855" s="54"/>
      <c r="CM1855" s="54"/>
      <c r="CN1855" s="54"/>
      <c r="CO1855" s="54"/>
      <c r="CP1855" s="54"/>
      <c r="CQ1855" s="54"/>
      <c r="CR1855" s="54"/>
      <c r="CS1855" s="54"/>
      <c r="CT1855" s="54"/>
      <c r="CU1855" s="54"/>
      <c r="CV1855" s="54"/>
      <c r="CW1855" s="54"/>
      <c r="CX1855" s="54"/>
      <c r="CY1855" s="54"/>
      <c r="CZ1855" s="54"/>
      <c r="DA1855" s="54"/>
      <c r="DB1855" s="54"/>
      <c r="DC1855" s="54"/>
      <c r="DD1855" s="54"/>
      <c r="DE1855" s="54"/>
      <c r="DF1855" s="54"/>
      <c r="DG1855" s="54"/>
      <c r="DH1855" s="54"/>
      <c r="DI1855" s="54"/>
      <c r="DJ1855" s="54"/>
      <c r="DK1855" s="54"/>
      <c r="DL1855" s="54"/>
      <c r="DM1855" s="54"/>
      <c r="DN1855" s="54"/>
      <c r="DO1855" s="54"/>
      <c r="DP1855" s="54"/>
      <c r="DQ1855" s="54"/>
      <c r="DR1855" s="54"/>
      <c r="DS1855" s="54"/>
      <c r="DT1855" s="54"/>
      <c r="DU1855" s="54"/>
      <c r="DV1855" s="54"/>
      <c r="DW1855" s="54"/>
      <c r="DX1855" s="54"/>
      <c r="DY1855" s="54"/>
      <c r="DZ1855" s="54"/>
      <c r="EA1855" s="54"/>
      <c r="EB1855" s="54"/>
      <c r="EC1855" s="54"/>
      <c r="ED1855" s="54"/>
      <c r="EE1855" s="54"/>
      <c r="EF1855" s="54"/>
      <c r="EG1855" s="54"/>
      <c r="EH1855" s="54"/>
      <c r="EI1855" s="54"/>
      <c r="EJ1855" s="54"/>
      <c r="EK1855" s="54"/>
      <c r="EL1855" s="54"/>
      <c r="EM1855" s="54"/>
      <c r="EN1855" s="54"/>
      <c r="EO1855" s="54"/>
      <c r="EP1855" s="54"/>
      <c r="EQ1855" s="54"/>
      <c r="ER1855" s="54"/>
      <c r="ES1855" s="54"/>
      <c r="ET1855" s="54"/>
      <c r="EU1855" s="54"/>
      <c r="EV1855" s="54"/>
      <c r="EW1855" s="54"/>
      <c r="EX1855" s="54"/>
      <c r="EY1855" s="54"/>
      <c r="EZ1855" s="54"/>
      <c r="FA1855" s="54"/>
      <c r="FB1855" s="54"/>
      <c r="FC1855" s="54"/>
      <c r="FD1855" s="54"/>
      <c r="FE1855" s="54"/>
      <c r="FF1855" s="54"/>
      <c r="FG1855" s="54"/>
      <c r="FH1855" s="54"/>
      <c r="FI1855" s="54"/>
      <c r="FJ1855" s="54"/>
      <c r="FK1855" s="54"/>
      <c r="FL1855" s="54"/>
      <c r="FM1855" s="54"/>
      <c r="FN1855" s="54"/>
      <c r="FO1855" s="54"/>
      <c r="FP1855" s="54"/>
      <c r="FQ1855" s="54"/>
      <c r="FR1855" s="54"/>
      <c r="FS1855" s="54"/>
      <c r="FT1855" s="54"/>
      <c r="FU1855" s="54"/>
      <c r="FV1855" s="54"/>
      <c r="FW1855" s="54"/>
      <c r="FX1855" s="54"/>
      <c r="FY1855" s="54"/>
      <c r="FZ1855" s="54"/>
      <c r="GA1855" s="54"/>
      <c r="GB1855" s="54"/>
      <c r="GC1855" s="54"/>
      <c r="GD1855" s="54"/>
      <c r="GE1855" s="54"/>
      <c r="GF1855" s="54"/>
      <c r="GG1855" s="54"/>
      <c r="GH1855" s="54"/>
      <c r="GI1855" s="54"/>
      <c r="GJ1855" s="54"/>
      <c r="GK1855" s="54"/>
      <c r="GL1855" s="54"/>
      <c r="GM1855" s="54"/>
      <c r="GN1855" s="54"/>
      <c r="GO1855" s="54"/>
      <c r="GP1855" s="54"/>
      <c r="GQ1855" s="54"/>
      <c r="GR1855" s="54"/>
      <c r="GS1855" s="54"/>
      <c r="GT1855" s="54"/>
      <c r="GU1855" s="54"/>
      <c r="GV1855" s="54"/>
      <c r="GW1855" s="54"/>
      <c r="GX1855" s="54"/>
      <c r="GY1855" s="54"/>
      <c r="GZ1855" s="54"/>
      <c r="HA1855" s="54"/>
      <c r="HB1855" s="54"/>
      <c r="HC1855" s="54"/>
      <c r="HD1855" s="54"/>
      <c r="HE1855" s="54"/>
      <c r="HF1855" s="54"/>
      <c r="HG1855" s="54"/>
      <c r="HH1855" s="54"/>
      <c r="HI1855" s="54"/>
      <c r="HJ1855" s="54"/>
      <c r="HK1855" s="54"/>
      <c r="HL1855" s="54"/>
      <c r="HM1855" s="54"/>
      <c r="HN1855" s="54"/>
      <c r="HO1855" s="54"/>
      <c r="HP1855" s="54"/>
      <c r="HQ1855" s="54"/>
      <c r="HR1855" s="54"/>
      <c r="HS1855" s="54"/>
      <c r="HT1855" s="54"/>
      <c r="HU1855" s="54"/>
      <c r="HV1855" s="54"/>
      <c r="HW1855" s="54"/>
      <c r="HX1855" s="54"/>
      <c r="HY1855" s="54"/>
      <c r="HZ1855" s="54"/>
      <c r="IA1855" s="54"/>
      <c r="IB1855" s="54"/>
      <c r="IC1855" s="54"/>
      <c r="ID1855" s="54"/>
      <c r="IE1855" s="54"/>
      <c r="IF1855" s="54"/>
      <c r="IG1855" s="54"/>
      <c r="IH1855" s="54"/>
      <c r="II1855" s="54"/>
      <c r="IJ1855" s="54"/>
      <c r="IK1855" s="54"/>
      <c r="IL1855" s="54"/>
      <c r="IM1855" s="54"/>
      <c r="IN1855" s="54"/>
      <c r="IO1855" s="54"/>
      <c r="IP1855" s="54"/>
      <c r="IQ1855" s="54"/>
      <c r="IR1855" s="54"/>
      <c r="IS1855" s="54"/>
      <c r="IT1855" s="54"/>
      <c r="IU1855" s="54"/>
      <c r="IV1855" s="54"/>
      <c r="IW1855" s="54"/>
      <c r="IX1855" s="54"/>
      <c r="IY1855" s="54"/>
      <c r="IZ1855" s="54"/>
      <c r="JA1855" s="16"/>
      <c r="JB1855" s="16"/>
      <c r="JC1855" s="16"/>
      <c r="JD1855" s="16"/>
    </row>
    <row r="1856" spans="1:264" s="6" customFormat="1" x14ac:dyDescent="0.25">
      <c r="A1856" s="55">
        <v>1852</v>
      </c>
      <c r="B1856" s="56">
        <f>ESTUDIANTES!B1856</f>
        <v>0</v>
      </c>
      <c r="C1856" s="56">
        <f>ESTUDIANTES!C1856</f>
        <v>0</v>
      </c>
      <c r="D1856" s="97">
        <f>ESTUDIANTES!D1856</f>
        <v>0</v>
      </c>
      <c r="E1856" s="97"/>
      <c r="F1856" s="97"/>
      <c r="G1856" s="97"/>
      <c r="H1856" s="57">
        <f>ESTUDIANTES!H1856</f>
        <v>0</v>
      </c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  <c r="T1856" s="54"/>
      <c r="U1856" s="54"/>
      <c r="V1856" s="54"/>
      <c r="W1856" s="54"/>
      <c r="X1856" s="54"/>
      <c r="Y1856" s="54"/>
      <c r="Z1856" s="54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  <c r="AL1856" s="54"/>
      <c r="AM1856" s="54"/>
      <c r="AN1856" s="54"/>
      <c r="AO1856" s="54"/>
      <c r="AP1856" s="54"/>
      <c r="AQ1856" s="54"/>
      <c r="AR1856" s="54"/>
      <c r="AS1856" s="54"/>
      <c r="AT1856" s="54"/>
      <c r="AU1856" s="54"/>
      <c r="AV1856" s="54"/>
      <c r="AW1856" s="54"/>
      <c r="AX1856" s="54"/>
      <c r="AY1856" s="54"/>
      <c r="AZ1856" s="54"/>
      <c r="BA1856" s="54"/>
      <c r="BB1856" s="54"/>
      <c r="BC1856" s="54"/>
      <c r="BD1856" s="54"/>
      <c r="BE1856" s="54"/>
      <c r="BF1856" s="54"/>
      <c r="BG1856" s="54"/>
      <c r="BH1856" s="54"/>
      <c r="BI1856" s="54"/>
      <c r="BJ1856" s="54"/>
      <c r="BK1856" s="54"/>
      <c r="BL1856" s="54"/>
      <c r="BM1856" s="54"/>
      <c r="BN1856" s="54"/>
      <c r="BO1856" s="54"/>
      <c r="BP1856" s="54"/>
      <c r="BQ1856" s="54"/>
      <c r="BR1856" s="54"/>
      <c r="BS1856" s="54"/>
      <c r="BT1856" s="54"/>
      <c r="BU1856" s="54"/>
      <c r="BV1856" s="54"/>
      <c r="BW1856" s="54"/>
      <c r="BX1856" s="54"/>
      <c r="BY1856" s="54"/>
      <c r="BZ1856" s="54"/>
      <c r="CA1856" s="54"/>
      <c r="CB1856" s="54"/>
      <c r="CC1856" s="54"/>
      <c r="CD1856" s="54"/>
      <c r="CE1856" s="54"/>
      <c r="CF1856" s="54"/>
      <c r="CG1856" s="54"/>
      <c r="CH1856" s="54"/>
      <c r="CI1856" s="54"/>
      <c r="CJ1856" s="54"/>
      <c r="CK1856" s="54"/>
      <c r="CL1856" s="54"/>
      <c r="CM1856" s="54"/>
      <c r="CN1856" s="54"/>
      <c r="CO1856" s="54"/>
      <c r="CP1856" s="54"/>
      <c r="CQ1856" s="54"/>
      <c r="CR1856" s="54"/>
      <c r="CS1856" s="54"/>
      <c r="CT1856" s="54"/>
      <c r="CU1856" s="54"/>
      <c r="CV1856" s="54"/>
      <c r="CW1856" s="54"/>
      <c r="CX1856" s="54"/>
      <c r="CY1856" s="54"/>
      <c r="CZ1856" s="54"/>
      <c r="DA1856" s="54"/>
      <c r="DB1856" s="54"/>
      <c r="DC1856" s="54"/>
      <c r="DD1856" s="54"/>
      <c r="DE1856" s="54"/>
      <c r="DF1856" s="54"/>
      <c r="DG1856" s="54"/>
      <c r="DH1856" s="54"/>
      <c r="DI1856" s="54"/>
      <c r="DJ1856" s="54"/>
      <c r="DK1856" s="54"/>
      <c r="DL1856" s="54"/>
      <c r="DM1856" s="54"/>
      <c r="DN1856" s="54"/>
      <c r="DO1856" s="54"/>
      <c r="DP1856" s="54"/>
      <c r="DQ1856" s="54"/>
      <c r="DR1856" s="54"/>
      <c r="DS1856" s="54"/>
      <c r="DT1856" s="54"/>
      <c r="DU1856" s="54"/>
      <c r="DV1856" s="54"/>
      <c r="DW1856" s="54"/>
      <c r="DX1856" s="54"/>
      <c r="DY1856" s="54"/>
      <c r="DZ1856" s="54"/>
      <c r="EA1856" s="54"/>
      <c r="EB1856" s="54"/>
      <c r="EC1856" s="54"/>
      <c r="ED1856" s="54"/>
      <c r="EE1856" s="54"/>
      <c r="EF1856" s="54"/>
      <c r="EG1856" s="54"/>
      <c r="EH1856" s="54"/>
      <c r="EI1856" s="54"/>
      <c r="EJ1856" s="54"/>
      <c r="EK1856" s="54"/>
      <c r="EL1856" s="54"/>
      <c r="EM1856" s="54"/>
      <c r="EN1856" s="54"/>
      <c r="EO1856" s="54"/>
      <c r="EP1856" s="54"/>
      <c r="EQ1856" s="54"/>
      <c r="ER1856" s="54"/>
      <c r="ES1856" s="54"/>
      <c r="ET1856" s="54"/>
      <c r="EU1856" s="54"/>
      <c r="EV1856" s="54"/>
      <c r="EW1856" s="54"/>
      <c r="EX1856" s="54"/>
      <c r="EY1856" s="54"/>
      <c r="EZ1856" s="54"/>
      <c r="FA1856" s="54"/>
      <c r="FB1856" s="54"/>
      <c r="FC1856" s="54"/>
      <c r="FD1856" s="54"/>
      <c r="FE1856" s="54"/>
      <c r="FF1856" s="54"/>
      <c r="FG1856" s="54"/>
      <c r="FH1856" s="54"/>
      <c r="FI1856" s="54"/>
      <c r="FJ1856" s="54"/>
      <c r="FK1856" s="54"/>
      <c r="FL1856" s="54"/>
      <c r="FM1856" s="54"/>
      <c r="FN1856" s="54"/>
      <c r="FO1856" s="54"/>
      <c r="FP1856" s="54"/>
      <c r="FQ1856" s="54"/>
      <c r="FR1856" s="54"/>
      <c r="FS1856" s="54"/>
      <c r="FT1856" s="54"/>
      <c r="FU1856" s="54"/>
      <c r="FV1856" s="54"/>
      <c r="FW1856" s="54"/>
      <c r="FX1856" s="54"/>
      <c r="FY1856" s="54"/>
      <c r="FZ1856" s="54"/>
      <c r="GA1856" s="54"/>
      <c r="GB1856" s="54"/>
      <c r="GC1856" s="54"/>
      <c r="GD1856" s="54"/>
      <c r="GE1856" s="54"/>
      <c r="GF1856" s="54"/>
      <c r="GG1856" s="54"/>
      <c r="GH1856" s="54"/>
      <c r="GI1856" s="54"/>
      <c r="GJ1856" s="54"/>
      <c r="GK1856" s="54"/>
      <c r="GL1856" s="54"/>
      <c r="GM1856" s="54"/>
      <c r="GN1856" s="54"/>
      <c r="GO1856" s="54"/>
      <c r="GP1856" s="54"/>
      <c r="GQ1856" s="54"/>
      <c r="GR1856" s="54"/>
      <c r="GS1856" s="54"/>
      <c r="GT1856" s="54"/>
      <c r="GU1856" s="54"/>
      <c r="GV1856" s="54"/>
      <c r="GW1856" s="54"/>
      <c r="GX1856" s="54"/>
      <c r="GY1856" s="54"/>
      <c r="GZ1856" s="54"/>
      <c r="HA1856" s="54"/>
      <c r="HB1856" s="54"/>
      <c r="HC1856" s="54"/>
      <c r="HD1856" s="54"/>
      <c r="HE1856" s="54"/>
      <c r="HF1856" s="54"/>
      <c r="HG1856" s="54"/>
      <c r="HH1856" s="54"/>
      <c r="HI1856" s="54"/>
      <c r="HJ1856" s="54"/>
      <c r="HK1856" s="54"/>
      <c r="HL1856" s="54"/>
      <c r="HM1856" s="54"/>
      <c r="HN1856" s="54"/>
      <c r="HO1856" s="54"/>
      <c r="HP1856" s="54"/>
      <c r="HQ1856" s="54"/>
      <c r="HR1856" s="54"/>
      <c r="HS1856" s="54"/>
      <c r="HT1856" s="54"/>
      <c r="HU1856" s="54"/>
      <c r="HV1856" s="54"/>
      <c r="HW1856" s="54"/>
      <c r="HX1856" s="54"/>
      <c r="HY1856" s="54"/>
      <c r="HZ1856" s="54"/>
      <c r="IA1856" s="54"/>
      <c r="IB1856" s="54"/>
      <c r="IC1856" s="54"/>
      <c r="ID1856" s="54"/>
      <c r="IE1856" s="54"/>
      <c r="IF1856" s="54"/>
      <c r="IG1856" s="54"/>
      <c r="IH1856" s="54"/>
      <c r="II1856" s="54"/>
      <c r="IJ1856" s="54"/>
      <c r="IK1856" s="54"/>
      <c r="IL1856" s="54"/>
      <c r="IM1856" s="54"/>
      <c r="IN1856" s="54"/>
      <c r="IO1856" s="54"/>
      <c r="IP1856" s="54"/>
      <c r="IQ1856" s="54"/>
      <c r="IR1856" s="54"/>
      <c r="IS1856" s="54"/>
      <c r="IT1856" s="54"/>
      <c r="IU1856" s="54"/>
      <c r="IV1856" s="54"/>
      <c r="IW1856" s="54"/>
      <c r="IX1856" s="54"/>
      <c r="IY1856" s="54"/>
      <c r="IZ1856" s="54"/>
      <c r="JA1856" s="16"/>
      <c r="JB1856" s="16"/>
      <c r="JC1856" s="16"/>
      <c r="JD1856" s="16"/>
    </row>
    <row r="1857" spans="1:264" s="6" customFormat="1" x14ac:dyDescent="0.25">
      <c r="A1857" s="55">
        <v>1853</v>
      </c>
      <c r="B1857" s="56">
        <f>ESTUDIANTES!B1857</f>
        <v>0</v>
      </c>
      <c r="C1857" s="56">
        <f>ESTUDIANTES!C1857</f>
        <v>0</v>
      </c>
      <c r="D1857" s="97">
        <f>ESTUDIANTES!D1857</f>
        <v>0</v>
      </c>
      <c r="E1857" s="97"/>
      <c r="F1857" s="97"/>
      <c r="G1857" s="97"/>
      <c r="H1857" s="57">
        <f>ESTUDIANTES!H1857</f>
        <v>0</v>
      </c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  <c r="T1857" s="54"/>
      <c r="U1857" s="54"/>
      <c r="V1857" s="54"/>
      <c r="W1857" s="54"/>
      <c r="X1857" s="54"/>
      <c r="Y1857" s="54"/>
      <c r="Z1857" s="54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  <c r="AL1857" s="54"/>
      <c r="AM1857" s="54"/>
      <c r="AN1857" s="54"/>
      <c r="AO1857" s="54"/>
      <c r="AP1857" s="54"/>
      <c r="AQ1857" s="54"/>
      <c r="AR1857" s="54"/>
      <c r="AS1857" s="54"/>
      <c r="AT1857" s="54"/>
      <c r="AU1857" s="54"/>
      <c r="AV1857" s="54"/>
      <c r="AW1857" s="54"/>
      <c r="AX1857" s="54"/>
      <c r="AY1857" s="54"/>
      <c r="AZ1857" s="54"/>
      <c r="BA1857" s="54"/>
      <c r="BB1857" s="54"/>
      <c r="BC1857" s="54"/>
      <c r="BD1857" s="54"/>
      <c r="BE1857" s="54"/>
      <c r="BF1857" s="54"/>
      <c r="BG1857" s="54"/>
      <c r="BH1857" s="54"/>
      <c r="BI1857" s="54"/>
      <c r="BJ1857" s="54"/>
      <c r="BK1857" s="54"/>
      <c r="BL1857" s="54"/>
      <c r="BM1857" s="54"/>
      <c r="BN1857" s="54"/>
      <c r="BO1857" s="54"/>
      <c r="BP1857" s="54"/>
      <c r="BQ1857" s="54"/>
      <c r="BR1857" s="54"/>
      <c r="BS1857" s="54"/>
      <c r="BT1857" s="54"/>
      <c r="BU1857" s="54"/>
      <c r="BV1857" s="54"/>
      <c r="BW1857" s="54"/>
      <c r="BX1857" s="54"/>
      <c r="BY1857" s="54"/>
      <c r="BZ1857" s="54"/>
      <c r="CA1857" s="54"/>
      <c r="CB1857" s="54"/>
      <c r="CC1857" s="54"/>
      <c r="CD1857" s="54"/>
      <c r="CE1857" s="54"/>
      <c r="CF1857" s="54"/>
      <c r="CG1857" s="54"/>
      <c r="CH1857" s="54"/>
      <c r="CI1857" s="54"/>
      <c r="CJ1857" s="54"/>
      <c r="CK1857" s="54"/>
      <c r="CL1857" s="54"/>
      <c r="CM1857" s="54"/>
      <c r="CN1857" s="54"/>
      <c r="CO1857" s="54"/>
      <c r="CP1857" s="54"/>
      <c r="CQ1857" s="54"/>
      <c r="CR1857" s="54"/>
      <c r="CS1857" s="54"/>
      <c r="CT1857" s="54"/>
      <c r="CU1857" s="54"/>
      <c r="CV1857" s="54"/>
      <c r="CW1857" s="54"/>
      <c r="CX1857" s="54"/>
      <c r="CY1857" s="54"/>
      <c r="CZ1857" s="54"/>
      <c r="DA1857" s="54"/>
      <c r="DB1857" s="54"/>
      <c r="DC1857" s="54"/>
      <c r="DD1857" s="54"/>
      <c r="DE1857" s="54"/>
      <c r="DF1857" s="54"/>
      <c r="DG1857" s="54"/>
      <c r="DH1857" s="54"/>
      <c r="DI1857" s="54"/>
      <c r="DJ1857" s="54"/>
      <c r="DK1857" s="54"/>
      <c r="DL1857" s="54"/>
      <c r="DM1857" s="54"/>
      <c r="DN1857" s="54"/>
      <c r="DO1857" s="54"/>
      <c r="DP1857" s="54"/>
      <c r="DQ1857" s="54"/>
      <c r="DR1857" s="54"/>
      <c r="DS1857" s="54"/>
      <c r="DT1857" s="54"/>
      <c r="DU1857" s="54"/>
      <c r="DV1857" s="54"/>
      <c r="DW1857" s="54"/>
      <c r="DX1857" s="54"/>
      <c r="DY1857" s="54"/>
      <c r="DZ1857" s="54"/>
      <c r="EA1857" s="54"/>
      <c r="EB1857" s="54"/>
      <c r="EC1857" s="54"/>
      <c r="ED1857" s="54"/>
      <c r="EE1857" s="54"/>
      <c r="EF1857" s="54"/>
      <c r="EG1857" s="54"/>
      <c r="EH1857" s="54"/>
      <c r="EI1857" s="54"/>
      <c r="EJ1857" s="54"/>
      <c r="EK1857" s="54"/>
      <c r="EL1857" s="54"/>
      <c r="EM1857" s="54"/>
      <c r="EN1857" s="54"/>
      <c r="EO1857" s="54"/>
      <c r="EP1857" s="54"/>
      <c r="EQ1857" s="54"/>
      <c r="ER1857" s="54"/>
      <c r="ES1857" s="54"/>
      <c r="ET1857" s="54"/>
      <c r="EU1857" s="54"/>
      <c r="EV1857" s="54"/>
      <c r="EW1857" s="54"/>
      <c r="EX1857" s="54"/>
      <c r="EY1857" s="54"/>
      <c r="EZ1857" s="54"/>
      <c r="FA1857" s="54"/>
      <c r="FB1857" s="54"/>
      <c r="FC1857" s="54"/>
      <c r="FD1857" s="54"/>
      <c r="FE1857" s="54"/>
      <c r="FF1857" s="54"/>
      <c r="FG1857" s="54"/>
      <c r="FH1857" s="54"/>
      <c r="FI1857" s="54"/>
      <c r="FJ1857" s="54"/>
      <c r="FK1857" s="54"/>
      <c r="FL1857" s="54"/>
      <c r="FM1857" s="54"/>
      <c r="FN1857" s="54"/>
      <c r="FO1857" s="54"/>
      <c r="FP1857" s="54"/>
      <c r="FQ1857" s="54"/>
      <c r="FR1857" s="54"/>
      <c r="FS1857" s="54"/>
      <c r="FT1857" s="54"/>
      <c r="FU1857" s="54"/>
      <c r="FV1857" s="54"/>
      <c r="FW1857" s="54"/>
      <c r="FX1857" s="54"/>
      <c r="FY1857" s="54"/>
      <c r="FZ1857" s="54"/>
      <c r="GA1857" s="54"/>
      <c r="GB1857" s="54"/>
      <c r="GC1857" s="54"/>
      <c r="GD1857" s="54"/>
      <c r="GE1857" s="54"/>
      <c r="GF1857" s="54"/>
      <c r="GG1857" s="54"/>
      <c r="GH1857" s="54"/>
      <c r="GI1857" s="54"/>
      <c r="GJ1857" s="54"/>
      <c r="GK1857" s="54"/>
      <c r="GL1857" s="54"/>
      <c r="GM1857" s="54"/>
      <c r="GN1857" s="54"/>
      <c r="GO1857" s="54"/>
      <c r="GP1857" s="54"/>
      <c r="GQ1857" s="54"/>
      <c r="GR1857" s="54"/>
      <c r="GS1857" s="54"/>
      <c r="GT1857" s="54"/>
      <c r="GU1857" s="54"/>
      <c r="GV1857" s="54"/>
      <c r="GW1857" s="54"/>
      <c r="GX1857" s="54"/>
      <c r="GY1857" s="54"/>
      <c r="GZ1857" s="54"/>
      <c r="HA1857" s="54"/>
      <c r="HB1857" s="54"/>
      <c r="HC1857" s="54"/>
      <c r="HD1857" s="54"/>
      <c r="HE1857" s="54"/>
      <c r="HF1857" s="54"/>
      <c r="HG1857" s="54"/>
      <c r="HH1857" s="54"/>
      <c r="HI1857" s="54"/>
      <c r="HJ1857" s="54"/>
      <c r="HK1857" s="54"/>
      <c r="HL1857" s="54"/>
      <c r="HM1857" s="54"/>
      <c r="HN1857" s="54"/>
      <c r="HO1857" s="54"/>
      <c r="HP1857" s="54"/>
      <c r="HQ1857" s="54"/>
      <c r="HR1857" s="54"/>
      <c r="HS1857" s="54"/>
      <c r="HT1857" s="54"/>
      <c r="HU1857" s="54"/>
      <c r="HV1857" s="54"/>
      <c r="HW1857" s="54"/>
      <c r="HX1857" s="54"/>
      <c r="HY1857" s="54"/>
      <c r="HZ1857" s="54"/>
      <c r="IA1857" s="54"/>
      <c r="IB1857" s="54"/>
      <c r="IC1857" s="54"/>
      <c r="ID1857" s="54"/>
      <c r="IE1857" s="54"/>
      <c r="IF1857" s="54"/>
      <c r="IG1857" s="54"/>
      <c r="IH1857" s="54"/>
      <c r="II1857" s="54"/>
      <c r="IJ1857" s="54"/>
      <c r="IK1857" s="54"/>
      <c r="IL1857" s="54"/>
      <c r="IM1857" s="54"/>
      <c r="IN1857" s="54"/>
      <c r="IO1857" s="54"/>
      <c r="IP1857" s="54"/>
      <c r="IQ1857" s="54"/>
      <c r="IR1857" s="54"/>
      <c r="IS1857" s="54"/>
      <c r="IT1857" s="54"/>
      <c r="IU1857" s="54"/>
      <c r="IV1857" s="54"/>
      <c r="IW1857" s="54"/>
      <c r="IX1857" s="54"/>
      <c r="IY1857" s="54"/>
      <c r="IZ1857" s="54"/>
      <c r="JA1857" s="16"/>
      <c r="JB1857" s="16"/>
      <c r="JC1857" s="16"/>
      <c r="JD1857" s="16"/>
    </row>
    <row r="1858" spans="1:264" s="6" customFormat="1" x14ac:dyDescent="0.25">
      <c r="A1858" s="55">
        <v>1854</v>
      </c>
      <c r="B1858" s="56">
        <f>ESTUDIANTES!B1858</f>
        <v>0</v>
      </c>
      <c r="C1858" s="56">
        <f>ESTUDIANTES!C1858</f>
        <v>0</v>
      </c>
      <c r="D1858" s="97">
        <f>ESTUDIANTES!D1858</f>
        <v>0</v>
      </c>
      <c r="E1858" s="97"/>
      <c r="F1858" s="97"/>
      <c r="G1858" s="97"/>
      <c r="H1858" s="57">
        <f>ESTUDIANTES!H1858</f>
        <v>0</v>
      </c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  <c r="T1858" s="54"/>
      <c r="U1858" s="54"/>
      <c r="V1858" s="54"/>
      <c r="W1858" s="54"/>
      <c r="X1858" s="54"/>
      <c r="Y1858" s="54"/>
      <c r="Z1858" s="54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  <c r="AL1858" s="54"/>
      <c r="AM1858" s="54"/>
      <c r="AN1858" s="54"/>
      <c r="AO1858" s="54"/>
      <c r="AP1858" s="54"/>
      <c r="AQ1858" s="54"/>
      <c r="AR1858" s="54"/>
      <c r="AS1858" s="54"/>
      <c r="AT1858" s="54"/>
      <c r="AU1858" s="54"/>
      <c r="AV1858" s="54"/>
      <c r="AW1858" s="54"/>
      <c r="AX1858" s="54"/>
      <c r="AY1858" s="54"/>
      <c r="AZ1858" s="54"/>
      <c r="BA1858" s="54"/>
      <c r="BB1858" s="54"/>
      <c r="BC1858" s="54"/>
      <c r="BD1858" s="54"/>
      <c r="BE1858" s="54"/>
      <c r="BF1858" s="54"/>
      <c r="BG1858" s="54"/>
      <c r="BH1858" s="54"/>
      <c r="BI1858" s="54"/>
      <c r="BJ1858" s="54"/>
      <c r="BK1858" s="54"/>
      <c r="BL1858" s="54"/>
      <c r="BM1858" s="54"/>
      <c r="BN1858" s="54"/>
      <c r="BO1858" s="54"/>
      <c r="BP1858" s="54"/>
      <c r="BQ1858" s="54"/>
      <c r="BR1858" s="54"/>
      <c r="BS1858" s="54"/>
      <c r="BT1858" s="54"/>
      <c r="BU1858" s="54"/>
      <c r="BV1858" s="54"/>
      <c r="BW1858" s="54"/>
      <c r="BX1858" s="54"/>
      <c r="BY1858" s="54"/>
      <c r="BZ1858" s="54"/>
      <c r="CA1858" s="54"/>
      <c r="CB1858" s="54"/>
      <c r="CC1858" s="54"/>
      <c r="CD1858" s="54"/>
      <c r="CE1858" s="54"/>
      <c r="CF1858" s="54"/>
      <c r="CG1858" s="54"/>
      <c r="CH1858" s="54"/>
      <c r="CI1858" s="54"/>
      <c r="CJ1858" s="54"/>
      <c r="CK1858" s="54"/>
      <c r="CL1858" s="54"/>
      <c r="CM1858" s="54"/>
      <c r="CN1858" s="54"/>
      <c r="CO1858" s="54"/>
      <c r="CP1858" s="54"/>
      <c r="CQ1858" s="54"/>
      <c r="CR1858" s="54"/>
      <c r="CS1858" s="54"/>
      <c r="CT1858" s="54"/>
      <c r="CU1858" s="54"/>
      <c r="CV1858" s="54"/>
      <c r="CW1858" s="54"/>
      <c r="CX1858" s="54"/>
      <c r="CY1858" s="54"/>
      <c r="CZ1858" s="54"/>
      <c r="DA1858" s="54"/>
      <c r="DB1858" s="54"/>
      <c r="DC1858" s="54"/>
      <c r="DD1858" s="54"/>
      <c r="DE1858" s="54"/>
      <c r="DF1858" s="54"/>
      <c r="DG1858" s="54"/>
      <c r="DH1858" s="54"/>
      <c r="DI1858" s="54"/>
      <c r="DJ1858" s="54"/>
      <c r="DK1858" s="54"/>
      <c r="DL1858" s="54"/>
      <c r="DM1858" s="54"/>
      <c r="DN1858" s="54"/>
      <c r="DO1858" s="54"/>
      <c r="DP1858" s="54"/>
      <c r="DQ1858" s="54"/>
      <c r="DR1858" s="54"/>
      <c r="DS1858" s="54"/>
      <c r="DT1858" s="54"/>
      <c r="DU1858" s="54"/>
      <c r="DV1858" s="54"/>
      <c r="DW1858" s="54"/>
      <c r="DX1858" s="54"/>
      <c r="DY1858" s="54"/>
      <c r="DZ1858" s="54"/>
      <c r="EA1858" s="54"/>
      <c r="EB1858" s="54"/>
      <c r="EC1858" s="54"/>
      <c r="ED1858" s="54"/>
      <c r="EE1858" s="54"/>
      <c r="EF1858" s="54"/>
      <c r="EG1858" s="54"/>
      <c r="EH1858" s="54"/>
      <c r="EI1858" s="54"/>
      <c r="EJ1858" s="54"/>
      <c r="EK1858" s="54"/>
      <c r="EL1858" s="54"/>
      <c r="EM1858" s="54"/>
      <c r="EN1858" s="54"/>
      <c r="EO1858" s="54"/>
      <c r="EP1858" s="54"/>
      <c r="EQ1858" s="54"/>
      <c r="ER1858" s="54"/>
      <c r="ES1858" s="54"/>
      <c r="ET1858" s="54"/>
      <c r="EU1858" s="54"/>
      <c r="EV1858" s="54"/>
      <c r="EW1858" s="54"/>
      <c r="EX1858" s="54"/>
      <c r="EY1858" s="54"/>
      <c r="EZ1858" s="54"/>
      <c r="FA1858" s="54"/>
      <c r="FB1858" s="54"/>
      <c r="FC1858" s="54"/>
      <c r="FD1858" s="54"/>
      <c r="FE1858" s="54"/>
      <c r="FF1858" s="54"/>
      <c r="FG1858" s="54"/>
      <c r="FH1858" s="54"/>
      <c r="FI1858" s="54"/>
      <c r="FJ1858" s="54"/>
      <c r="FK1858" s="54"/>
      <c r="FL1858" s="54"/>
      <c r="FM1858" s="54"/>
      <c r="FN1858" s="54"/>
      <c r="FO1858" s="54"/>
      <c r="FP1858" s="54"/>
      <c r="FQ1858" s="54"/>
      <c r="FR1858" s="54"/>
      <c r="FS1858" s="54"/>
      <c r="FT1858" s="54"/>
      <c r="FU1858" s="54"/>
      <c r="FV1858" s="54"/>
      <c r="FW1858" s="54"/>
      <c r="FX1858" s="54"/>
      <c r="FY1858" s="54"/>
      <c r="FZ1858" s="54"/>
      <c r="GA1858" s="54"/>
      <c r="GB1858" s="54"/>
      <c r="GC1858" s="54"/>
      <c r="GD1858" s="54"/>
      <c r="GE1858" s="54"/>
      <c r="GF1858" s="54"/>
      <c r="GG1858" s="54"/>
      <c r="GH1858" s="54"/>
      <c r="GI1858" s="54"/>
      <c r="GJ1858" s="54"/>
      <c r="GK1858" s="54"/>
      <c r="GL1858" s="54"/>
      <c r="GM1858" s="54"/>
      <c r="GN1858" s="54"/>
      <c r="GO1858" s="54"/>
      <c r="GP1858" s="54"/>
      <c r="GQ1858" s="54"/>
      <c r="GR1858" s="54"/>
      <c r="GS1858" s="54"/>
      <c r="GT1858" s="54"/>
      <c r="GU1858" s="54"/>
      <c r="GV1858" s="54"/>
      <c r="GW1858" s="54"/>
      <c r="GX1858" s="54"/>
      <c r="GY1858" s="54"/>
      <c r="GZ1858" s="54"/>
      <c r="HA1858" s="54"/>
      <c r="HB1858" s="54"/>
      <c r="HC1858" s="54"/>
      <c r="HD1858" s="54"/>
      <c r="HE1858" s="54"/>
      <c r="HF1858" s="54"/>
      <c r="HG1858" s="54"/>
      <c r="HH1858" s="54"/>
      <c r="HI1858" s="54"/>
      <c r="HJ1858" s="54"/>
      <c r="HK1858" s="54"/>
      <c r="HL1858" s="54"/>
      <c r="HM1858" s="54"/>
      <c r="HN1858" s="54"/>
      <c r="HO1858" s="54"/>
      <c r="HP1858" s="54"/>
      <c r="HQ1858" s="54"/>
      <c r="HR1858" s="54"/>
      <c r="HS1858" s="54"/>
      <c r="HT1858" s="54"/>
      <c r="HU1858" s="54"/>
      <c r="HV1858" s="54"/>
      <c r="HW1858" s="54"/>
      <c r="HX1858" s="54"/>
      <c r="HY1858" s="54"/>
      <c r="HZ1858" s="54"/>
      <c r="IA1858" s="54"/>
      <c r="IB1858" s="54"/>
      <c r="IC1858" s="54"/>
      <c r="ID1858" s="54"/>
      <c r="IE1858" s="54"/>
      <c r="IF1858" s="54"/>
      <c r="IG1858" s="54"/>
      <c r="IH1858" s="54"/>
      <c r="II1858" s="54"/>
      <c r="IJ1858" s="54"/>
      <c r="IK1858" s="54"/>
      <c r="IL1858" s="54"/>
      <c r="IM1858" s="54"/>
      <c r="IN1858" s="54"/>
      <c r="IO1858" s="54"/>
      <c r="IP1858" s="54"/>
      <c r="IQ1858" s="54"/>
      <c r="IR1858" s="54"/>
      <c r="IS1858" s="54"/>
      <c r="IT1858" s="54"/>
      <c r="IU1858" s="54"/>
      <c r="IV1858" s="54"/>
      <c r="IW1858" s="54"/>
      <c r="IX1858" s="54"/>
      <c r="IY1858" s="54"/>
      <c r="IZ1858" s="54"/>
      <c r="JA1858" s="16"/>
      <c r="JB1858" s="16"/>
      <c r="JC1858" s="16"/>
      <c r="JD1858" s="16"/>
    </row>
    <row r="1859" spans="1:264" s="6" customFormat="1" x14ac:dyDescent="0.25">
      <c r="A1859" s="55">
        <v>1855</v>
      </c>
      <c r="B1859" s="56">
        <f>ESTUDIANTES!B1859</f>
        <v>0</v>
      </c>
      <c r="C1859" s="56">
        <f>ESTUDIANTES!C1859</f>
        <v>0</v>
      </c>
      <c r="D1859" s="97">
        <f>ESTUDIANTES!D1859</f>
        <v>0</v>
      </c>
      <c r="E1859" s="97"/>
      <c r="F1859" s="97"/>
      <c r="G1859" s="97"/>
      <c r="H1859" s="57">
        <f>ESTUDIANTES!H1859</f>
        <v>0</v>
      </c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  <c r="S1859" s="54"/>
      <c r="T1859" s="54"/>
      <c r="U1859" s="54"/>
      <c r="V1859" s="54"/>
      <c r="W1859" s="54"/>
      <c r="X1859" s="54"/>
      <c r="Y1859" s="54"/>
      <c r="Z1859" s="54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  <c r="AL1859" s="54"/>
      <c r="AM1859" s="54"/>
      <c r="AN1859" s="54"/>
      <c r="AO1859" s="54"/>
      <c r="AP1859" s="54"/>
      <c r="AQ1859" s="54"/>
      <c r="AR1859" s="54"/>
      <c r="AS1859" s="54"/>
      <c r="AT1859" s="54"/>
      <c r="AU1859" s="54"/>
      <c r="AV1859" s="54"/>
      <c r="AW1859" s="54"/>
      <c r="AX1859" s="54"/>
      <c r="AY1859" s="54"/>
      <c r="AZ1859" s="54"/>
      <c r="BA1859" s="54"/>
      <c r="BB1859" s="54"/>
      <c r="BC1859" s="54"/>
      <c r="BD1859" s="54"/>
      <c r="BE1859" s="54"/>
      <c r="BF1859" s="54"/>
      <c r="BG1859" s="54"/>
      <c r="BH1859" s="54"/>
      <c r="BI1859" s="54"/>
      <c r="BJ1859" s="54"/>
      <c r="BK1859" s="54"/>
      <c r="BL1859" s="54"/>
      <c r="BM1859" s="54"/>
      <c r="BN1859" s="54"/>
      <c r="BO1859" s="54"/>
      <c r="BP1859" s="54"/>
      <c r="BQ1859" s="54"/>
      <c r="BR1859" s="54"/>
      <c r="BS1859" s="54"/>
      <c r="BT1859" s="54"/>
      <c r="BU1859" s="54"/>
      <c r="BV1859" s="54"/>
      <c r="BW1859" s="54"/>
      <c r="BX1859" s="54"/>
      <c r="BY1859" s="54"/>
      <c r="BZ1859" s="54"/>
      <c r="CA1859" s="54"/>
      <c r="CB1859" s="54"/>
      <c r="CC1859" s="54"/>
      <c r="CD1859" s="54"/>
      <c r="CE1859" s="54"/>
      <c r="CF1859" s="54"/>
      <c r="CG1859" s="54"/>
      <c r="CH1859" s="54"/>
      <c r="CI1859" s="54"/>
      <c r="CJ1859" s="54"/>
      <c r="CK1859" s="54"/>
      <c r="CL1859" s="54"/>
      <c r="CM1859" s="54"/>
      <c r="CN1859" s="54"/>
      <c r="CO1859" s="54"/>
      <c r="CP1859" s="54"/>
      <c r="CQ1859" s="54"/>
      <c r="CR1859" s="54"/>
      <c r="CS1859" s="54"/>
      <c r="CT1859" s="54"/>
      <c r="CU1859" s="54"/>
      <c r="CV1859" s="54"/>
      <c r="CW1859" s="54"/>
      <c r="CX1859" s="54"/>
      <c r="CY1859" s="54"/>
      <c r="CZ1859" s="54"/>
      <c r="DA1859" s="54"/>
      <c r="DB1859" s="54"/>
      <c r="DC1859" s="54"/>
      <c r="DD1859" s="54"/>
      <c r="DE1859" s="54"/>
      <c r="DF1859" s="54"/>
      <c r="DG1859" s="54"/>
      <c r="DH1859" s="54"/>
      <c r="DI1859" s="54"/>
      <c r="DJ1859" s="54"/>
      <c r="DK1859" s="54"/>
      <c r="DL1859" s="54"/>
      <c r="DM1859" s="54"/>
      <c r="DN1859" s="54"/>
      <c r="DO1859" s="54"/>
      <c r="DP1859" s="54"/>
      <c r="DQ1859" s="54"/>
      <c r="DR1859" s="54"/>
      <c r="DS1859" s="54"/>
      <c r="DT1859" s="54"/>
      <c r="DU1859" s="54"/>
      <c r="DV1859" s="54"/>
      <c r="DW1859" s="54"/>
      <c r="DX1859" s="54"/>
      <c r="DY1859" s="54"/>
      <c r="DZ1859" s="54"/>
      <c r="EA1859" s="54"/>
      <c r="EB1859" s="54"/>
      <c r="EC1859" s="54"/>
      <c r="ED1859" s="54"/>
      <c r="EE1859" s="54"/>
      <c r="EF1859" s="54"/>
      <c r="EG1859" s="54"/>
      <c r="EH1859" s="54"/>
      <c r="EI1859" s="54"/>
      <c r="EJ1859" s="54"/>
      <c r="EK1859" s="54"/>
      <c r="EL1859" s="54"/>
      <c r="EM1859" s="54"/>
      <c r="EN1859" s="54"/>
      <c r="EO1859" s="54"/>
      <c r="EP1859" s="54"/>
      <c r="EQ1859" s="54"/>
      <c r="ER1859" s="54"/>
      <c r="ES1859" s="54"/>
      <c r="ET1859" s="54"/>
      <c r="EU1859" s="54"/>
      <c r="EV1859" s="54"/>
      <c r="EW1859" s="54"/>
      <c r="EX1859" s="54"/>
      <c r="EY1859" s="54"/>
      <c r="EZ1859" s="54"/>
      <c r="FA1859" s="54"/>
      <c r="FB1859" s="54"/>
      <c r="FC1859" s="54"/>
      <c r="FD1859" s="54"/>
      <c r="FE1859" s="54"/>
      <c r="FF1859" s="54"/>
      <c r="FG1859" s="54"/>
      <c r="FH1859" s="54"/>
      <c r="FI1859" s="54"/>
      <c r="FJ1859" s="54"/>
      <c r="FK1859" s="54"/>
      <c r="FL1859" s="54"/>
      <c r="FM1859" s="54"/>
      <c r="FN1859" s="54"/>
      <c r="FO1859" s="54"/>
      <c r="FP1859" s="54"/>
      <c r="FQ1859" s="54"/>
      <c r="FR1859" s="54"/>
      <c r="FS1859" s="54"/>
      <c r="FT1859" s="54"/>
      <c r="FU1859" s="54"/>
      <c r="FV1859" s="54"/>
      <c r="FW1859" s="54"/>
      <c r="FX1859" s="54"/>
      <c r="FY1859" s="54"/>
      <c r="FZ1859" s="54"/>
      <c r="GA1859" s="54"/>
      <c r="GB1859" s="54"/>
      <c r="GC1859" s="54"/>
      <c r="GD1859" s="54"/>
      <c r="GE1859" s="54"/>
      <c r="GF1859" s="54"/>
      <c r="GG1859" s="54"/>
      <c r="GH1859" s="54"/>
      <c r="GI1859" s="54"/>
      <c r="GJ1859" s="54"/>
      <c r="GK1859" s="54"/>
      <c r="GL1859" s="54"/>
      <c r="GM1859" s="54"/>
      <c r="GN1859" s="54"/>
      <c r="GO1859" s="54"/>
      <c r="GP1859" s="54"/>
      <c r="GQ1859" s="54"/>
      <c r="GR1859" s="54"/>
      <c r="GS1859" s="54"/>
      <c r="GT1859" s="54"/>
      <c r="GU1859" s="54"/>
      <c r="GV1859" s="54"/>
      <c r="GW1859" s="54"/>
      <c r="GX1859" s="54"/>
      <c r="GY1859" s="54"/>
      <c r="GZ1859" s="54"/>
      <c r="HA1859" s="54"/>
      <c r="HB1859" s="54"/>
      <c r="HC1859" s="54"/>
      <c r="HD1859" s="54"/>
      <c r="HE1859" s="54"/>
      <c r="HF1859" s="54"/>
      <c r="HG1859" s="54"/>
      <c r="HH1859" s="54"/>
      <c r="HI1859" s="54"/>
      <c r="HJ1859" s="54"/>
      <c r="HK1859" s="54"/>
      <c r="HL1859" s="54"/>
      <c r="HM1859" s="54"/>
      <c r="HN1859" s="54"/>
      <c r="HO1859" s="54"/>
      <c r="HP1859" s="54"/>
      <c r="HQ1859" s="54"/>
      <c r="HR1859" s="54"/>
      <c r="HS1859" s="54"/>
      <c r="HT1859" s="54"/>
      <c r="HU1859" s="54"/>
      <c r="HV1859" s="54"/>
      <c r="HW1859" s="54"/>
      <c r="HX1859" s="54"/>
      <c r="HY1859" s="54"/>
      <c r="HZ1859" s="54"/>
      <c r="IA1859" s="54"/>
      <c r="IB1859" s="54"/>
      <c r="IC1859" s="54"/>
      <c r="ID1859" s="54"/>
      <c r="IE1859" s="54"/>
      <c r="IF1859" s="54"/>
      <c r="IG1859" s="54"/>
      <c r="IH1859" s="54"/>
      <c r="II1859" s="54"/>
      <c r="IJ1859" s="54"/>
      <c r="IK1859" s="54"/>
      <c r="IL1859" s="54"/>
      <c r="IM1859" s="54"/>
      <c r="IN1859" s="54"/>
      <c r="IO1859" s="54"/>
      <c r="IP1859" s="54"/>
      <c r="IQ1859" s="54"/>
      <c r="IR1859" s="54"/>
      <c r="IS1859" s="54"/>
      <c r="IT1859" s="54"/>
      <c r="IU1859" s="54"/>
      <c r="IV1859" s="54"/>
      <c r="IW1859" s="54"/>
      <c r="IX1859" s="54"/>
      <c r="IY1859" s="54"/>
      <c r="IZ1859" s="54"/>
      <c r="JA1859" s="16"/>
      <c r="JB1859" s="16"/>
      <c r="JC1859" s="16"/>
      <c r="JD1859" s="16"/>
    </row>
    <row r="1860" spans="1:264" s="6" customFormat="1" x14ac:dyDescent="0.25">
      <c r="A1860" s="55">
        <v>1856</v>
      </c>
      <c r="B1860" s="56">
        <f>ESTUDIANTES!B1860</f>
        <v>0</v>
      </c>
      <c r="C1860" s="56">
        <f>ESTUDIANTES!C1860</f>
        <v>0</v>
      </c>
      <c r="D1860" s="97">
        <f>ESTUDIANTES!D1860</f>
        <v>0</v>
      </c>
      <c r="E1860" s="97"/>
      <c r="F1860" s="97"/>
      <c r="G1860" s="97"/>
      <c r="H1860" s="57">
        <f>ESTUDIANTES!H1860</f>
        <v>0</v>
      </c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  <c r="T1860" s="54"/>
      <c r="U1860" s="54"/>
      <c r="V1860" s="54"/>
      <c r="W1860" s="54"/>
      <c r="X1860" s="54"/>
      <c r="Y1860" s="54"/>
      <c r="Z1860" s="54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  <c r="AL1860" s="54"/>
      <c r="AM1860" s="54"/>
      <c r="AN1860" s="54"/>
      <c r="AO1860" s="54"/>
      <c r="AP1860" s="54"/>
      <c r="AQ1860" s="54"/>
      <c r="AR1860" s="54"/>
      <c r="AS1860" s="54"/>
      <c r="AT1860" s="54"/>
      <c r="AU1860" s="54"/>
      <c r="AV1860" s="54"/>
      <c r="AW1860" s="54"/>
      <c r="AX1860" s="54"/>
      <c r="AY1860" s="54"/>
      <c r="AZ1860" s="54"/>
      <c r="BA1860" s="54"/>
      <c r="BB1860" s="54"/>
      <c r="BC1860" s="54"/>
      <c r="BD1860" s="54"/>
      <c r="BE1860" s="54"/>
      <c r="BF1860" s="54"/>
      <c r="BG1860" s="54"/>
      <c r="BH1860" s="54"/>
      <c r="BI1860" s="54"/>
      <c r="BJ1860" s="54"/>
      <c r="BK1860" s="54"/>
      <c r="BL1860" s="54"/>
      <c r="BM1860" s="54"/>
      <c r="BN1860" s="54"/>
      <c r="BO1860" s="54"/>
      <c r="BP1860" s="54"/>
      <c r="BQ1860" s="54"/>
      <c r="BR1860" s="54"/>
      <c r="BS1860" s="54"/>
      <c r="BT1860" s="54"/>
      <c r="BU1860" s="54"/>
      <c r="BV1860" s="54"/>
      <c r="BW1860" s="54"/>
      <c r="BX1860" s="54"/>
      <c r="BY1860" s="54"/>
      <c r="BZ1860" s="54"/>
      <c r="CA1860" s="54"/>
      <c r="CB1860" s="54"/>
      <c r="CC1860" s="54"/>
      <c r="CD1860" s="54"/>
      <c r="CE1860" s="54"/>
      <c r="CF1860" s="54"/>
      <c r="CG1860" s="54"/>
      <c r="CH1860" s="54"/>
      <c r="CI1860" s="54"/>
      <c r="CJ1860" s="54"/>
      <c r="CK1860" s="54"/>
      <c r="CL1860" s="54"/>
      <c r="CM1860" s="54"/>
      <c r="CN1860" s="54"/>
      <c r="CO1860" s="54"/>
      <c r="CP1860" s="54"/>
      <c r="CQ1860" s="54"/>
      <c r="CR1860" s="54"/>
      <c r="CS1860" s="54"/>
      <c r="CT1860" s="54"/>
      <c r="CU1860" s="54"/>
      <c r="CV1860" s="54"/>
      <c r="CW1860" s="54"/>
      <c r="CX1860" s="54"/>
      <c r="CY1860" s="54"/>
      <c r="CZ1860" s="54"/>
      <c r="DA1860" s="54"/>
      <c r="DB1860" s="54"/>
      <c r="DC1860" s="54"/>
      <c r="DD1860" s="54"/>
      <c r="DE1860" s="54"/>
      <c r="DF1860" s="54"/>
      <c r="DG1860" s="54"/>
      <c r="DH1860" s="54"/>
      <c r="DI1860" s="54"/>
      <c r="DJ1860" s="54"/>
      <c r="DK1860" s="54"/>
      <c r="DL1860" s="54"/>
      <c r="DM1860" s="54"/>
      <c r="DN1860" s="54"/>
      <c r="DO1860" s="54"/>
      <c r="DP1860" s="54"/>
      <c r="DQ1860" s="54"/>
      <c r="DR1860" s="54"/>
      <c r="DS1860" s="54"/>
      <c r="DT1860" s="54"/>
      <c r="DU1860" s="54"/>
      <c r="DV1860" s="54"/>
      <c r="DW1860" s="54"/>
      <c r="DX1860" s="54"/>
      <c r="DY1860" s="54"/>
      <c r="DZ1860" s="54"/>
      <c r="EA1860" s="54"/>
      <c r="EB1860" s="54"/>
      <c r="EC1860" s="54"/>
      <c r="ED1860" s="54"/>
      <c r="EE1860" s="54"/>
      <c r="EF1860" s="54"/>
      <c r="EG1860" s="54"/>
      <c r="EH1860" s="54"/>
      <c r="EI1860" s="54"/>
      <c r="EJ1860" s="54"/>
      <c r="EK1860" s="54"/>
      <c r="EL1860" s="54"/>
      <c r="EM1860" s="54"/>
      <c r="EN1860" s="54"/>
      <c r="EO1860" s="54"/>
      <c r="EP1860" s="54"/>
      <c r="EQ1860" s="54"/>
      <c r="ER1860" s="54"/>
      <c r="ES1860" s="54"/>
      <c r="ET1860" s="54"/>
      <c r="EU1860" s="54"/>
      <c r="EV1860" s="54"/>
      <c r="EW1860" s="54"/>
      <c r="EX1860" s="54"/>
      <c r="EY1860" s="54"/>
      <c r="EZ1860" s="54"/>
      <c r="FA1860" s="54"/>
      <c r="FB1860" s="54"/>
      <c r="FC1860" s="54"/>
      <c r="FD1860" s="54"/>
      <c r="FE1860" s="54"/>
      <c r="FF1860" s="54"/>
      <c r="FG1860" s="54"/>
      <c r="FH1860" s="54"/>
      <c r="FI1860" s="54"/>
      <c r="FJ1860" s="54"/>
      <c r="FK1860" s="54"/>
      <c r="FL1860" s="54"/>
      <c r="FM1860" s="54"/>
      <c r="FN1860" s="54"/>
      <c r="FO1860" s="54"/>
      <c r="FP1860" s="54"/>
      <c r="FQ1860" s="54"/>
      <c r="FR1860" s="54"/>
      <c r="FS1860" s="54"/>
      <c r="FT1860" s="54"/>
      <c r="FU1860" s="54"/>
      <c r="FV1860" s="54"/>
      <c r="FW1860" s="54"/>
      <c r="FX1860" s="54"/>
      <c r="FY1860" s="54"/>
      <c r="FZ1860" s="54"/>
      <c r="GA1860" s="54"/>
      <c r="GB1860" s="54"/>
      <c r="GC1860" s="54"/>
      <c r="GD1860" s="54"/>
      <c r="GE1860" s="54"/>
      <c r="GF1860" s="54"/>
      <c r="GG1860" s="54"/>
      <c r="GH1860" s="54"/>
      <c r="GI1860" s="54"/>
      <c r="GJ1860" s="54"/>
      <c r="GK1860" s="54"/>
      <c r="GL1860" s="54"/>
      <c r="GM1860" s="54"/>
      <c r="GN1860" s="54"/>
      <c r="GO1860" s="54"/>
      <c r="GP1860" s="54"/>
      <c r="GQ1860" s="54"/>
      <c r="GR1860" s="54"/>
      <c r="GS1860" s="54"/>
      <c r="GT1860" s="54"/>
      <c r="GU1860" s="54"/>
      <c r="GV1860" s="54"/>
      <c r="GW1860" s="54"/>
      <c r="GX1860" s="54"/>
      <c r="GY1860" s="54"/>
      <c r="GZ1860" s="54"/>
      <c r="HA1860" s="54"/>
      <c r="HB1860" s="54"/>
      <c r="HC1860" s="54"/>
      <c r="HD1860" s="54"/>
      <c r="HE1860" s="54"/>
      <c r="HF1860" s="54"/>
      <c r="HG1860" s="54"/>
      <c r="HH1860" s="54"/>
      <c r="HI1860" s="54"/>
      <c r="HJ1860" s="54"/>
      <c r="HK1860" s="54"/>
      <c r="HL1860" s="54"/>
      <c r="HM1860" s="54"/>
      <c r="HN1860" s="54"/>
      <c r="HO1860" s="54"/>
      <c r="HP1860" s="54"/>
      <c r="HQ1860" s="54"/>
      <c r="HR1860" s="54"/>
      <c r="HS1860" s="54"/>
      <c r="HT1860" s="54"/>
      <c r="HU1860" s="54"/>
      <c r="HV1860" s="54"/>
      <c r="HW1860" s="54"/>
      <c r="HX1860" s="54"/>
      <c r="HY1860" s="54"/>
      <c r="HZ1860" s="54"/>
      <c r="IA1860" s="54"/>
      <c r="IB1860" s="54"/>
      <c r="IC1860" s="54"/>
      <c r="ID1860" s="54"/>
      <c r="IE1860" s="54"/>
      <c r="IF1860" s="54"/>
      <c r="IG1860" s="54"/>
      <c r="IH1860" s="54"/>
      <c r="II1860" s="54"/>
      <c r="IJ1860" s="54"/>
      <c r="IK1860" s="54"/>
      <c r="IL1860" s="54"/>
      <c r="IM1860" s="54"/>
      <c r="IN1860" s="54"/>
      <c r="IO1860" s="54"/>
      <c r="IP1860" s="54"/>
      <c r="IQ1860" s="54"/>
      <c r="IR1860" s="54"/>
      <c r="IS1860" s="54"/>
      <c r="IT1860" s="54"/>
      <c r="IU1860" s="54"/>
      <c r="IV1860" s="54"/>
      <c r="IW1860" s="54"/>
      <c r="IX1860" s="54"/>
      <c r="IY1860" s="54"/>
      <c r="IZ1860" s="54"/>
      <c r="JA1860" s="16"/>
      <c r="JB1860" s="16"/>
      <c r="JC1860" s="16"/>
      <c r="JD1860" s="16"/>
    </row>
    <row r="1861" spans="1:264" s="6" customFormat="1" x14ac:dyDescent="0.25">
      <c r="A1861" s="55">
        <v>1857</v>
      </c>
      <c r="B1861" s="56">
        <f>ESTUDIANTES!B1861</f>
        <v>0</v>
      </c>
      <c r="C1861" s="56">
        <f>ESTUDIANTES!C1861</f>
        <v>0</v>
      </c>
      <c r="D1861" s="97">
        <f>ESTUDIANTES!D1861</f>
        <v>0</v>
      </c>
      <c r="E1861" s="97"/>
      <c r="F1861" s="97"/>
      <c r="G1861" s="97"/>
      <c r="H1861" s="57">
        <f>ESTUDIANTES!H1861</f>
        <v>0</v>
      </c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54"/>
      <c r="T1861" s="54"/>
      <c r="U1861" s="54"/>
      <c r="V1861" s="54"/>
      <c r="W1861" s="54"/>
      <c r="X1861" s="54"/>
      <c r="Y1861" s="54"/>
      <c r="Z1861" s="54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  <c r="AL1861" s="54"/>
      <c r="AM1861" s="54"/>
      <c r="AN1861" s="54"/>
      <c r="AO1861" s="54"/>
      <c r="AP1861" s="54"/>
      <c r="AQ1861" s="54"/>
      <c r="AR1861" s="54"/>
      <c r="AS1861" s="54"/>
      <c r="AT1861" s="54"/>
      <c r="AU1861" s="54"/>
      <c r="AV1861" s="54"/>
      <c r="AW1861" s="54"/>
      <c r="AX1861" s="54"/>
      <c r="AY1861" s="54"/>
      <c r="AZ1861" s="54"/>
      <c r="BA1861" s="54"/>
      <c r="BB1861" s="54"/>
      <c r="BC1861" s="54"/>
      <c r="BD1861" s="54"/>
      <c r="BE1861" s="54"/>
      <c r="BF1861" s="54"/>
      <c r="BG1861" s="54"/>
      <c r="BH1861" s="54"/>
      <c r="BI1861" s="54"/>
      <c r="BJ1861" s="54"/>
      <c r="BK1861" s="54"/>
      <c r="BL1861" s="54"/>
      <c r="BM1861" s="54"/>
      <c r="BN1861" s="54"/>
      <c r="BO1861" s="54"/>
      <c r="BP1861" s="54"/>
      <c r="BQ1861" s="54"/>
      <c r="BR1861" s="54"/>
      <c r="BS1861" s="54"/>
      <c r="BT1861" s="54"/>
      <c r="BU1861" s="54"/>
      <c r="BV1861" s="54"/>
      <c r="BW1861" s="54"/>
      <c r="BX1861" s="54"/>
      <c r="BY1861" s="54"/>
      <c r="BZ1861" s="54"/>
      <c r="CA1861" s="54"/>
      <c r="CB1861" s="54"/>
      <c r="CC1861" s="54"/>
      <c r="CD1861" s="54"/>
      <c r="CE1861" s="54"/>
      <c r="CF1861" s="54"/>
      <c r="CG1861" s="54"/>
      <c r="CH1861" s="54"/>
      <c r="CI1861" s="54"/>
      <c r="CJ1861" s="54"/>
      <c r="CK1861" s="54"/>
      <c r="CL1861" s="54"/>
      <c r="CM1861" s="54"/>
      <c r="CN1861" s="54"/>
      <c r="CO1861" s="54"/>
      <c r="CP1861" s="54"/>
      <c r="CQ1861" s="54"/>
      <c r="CR1861" s="54"/>
      <c r="CS1861" s="54"/>
      <c r="CT1861" s="54"/>
      <c r="CU1861" s="54"/>
      <c r="CV1861" s="54"/>
      <c r="CW1861" s="54"/>
      <c r="CX1861" s="54"/>
      <c r="CY1861" s="54"/>
      <c r="CZ1861" s="54"/>
      <c r="DA1861" s="54"/>
      <c r="DB1861" s="54"/>
      <c r="DC1861" s="54"/>
      <c r="DD1861" s="54"/>
      <c r="DE1861" s="54"/>
      <c r="DF1861" s="54"/>
      <c r="DG1861" s="54"/>
      <c r="DH1861" s="54"/>
      <c r="DI1861" s="54"/>
      <c r="DJ1861" s="54"/>
      <c r="DK1861" s="54"/>
      <c r="DL1861" s="54"/>
      <c r="DM1861" s="54"/>
      <c r="DN1861" s="54"/>
      <c r="DO1861" s="54"/>
      <c r="DP1861" s="54"/>
      <c r="DQ1861" s="54"/>
      <c r="DR1861" s="54"/>
      <c r="DS1861" s="54"/>
      <c r="DT1861" s="54"/>
      <c r="DU1861" s="54"/>
      <c r="DV1861" s="54"/>
      <c r="DW1861" s="54"/>
      <c r="DX1861" s="54"/>
      <c r="DY1861" s="54"/>
      <c r="DZ1861" s="54"/>
      <c r="EA1861" s="54"/>
      <c r="EB1861" s="54"/>
      <c r="EC1861" s="54"/>
      <c r="ED1861" s="54"/>
      <c r="EE1861" s="54"/>
      <c r="EF1861" s="54"/>
      <c r="EG1861" s="54"/>
      <c r="EH1861" s="54"/>
      <c r="EI1861" s="54"/>
      <c r="EJ1861" s="54"/>
      <c r="EK1861" s="54"/>
      <c r="EL1861" s="54"/>
      <c r="EM1861" s="54"/>
      <c r="EN1861" s="54"/>
      <c r="EO1861" s="54"/>
      <c r="EP1861" s="54"/>
      <c r="EQ1861" s="54"/>
      <c r="ER1861" s="54"/>
      <c r="ES1861" s="54"/>
      <c r="ET1861" s="54"/>
      <c r="EU1861" s="54"/>
      <c r="EV1861" s="54"/>
      <c r="EW1861" s="54"/>
      <c r="EX1861" s="54"/>
      <c r="EY1861" s="54"/>
      <c r="EZ1861" s="54"/>
      <c r="FA1861" s="54"/>
      <c r="FB1861" s="54"/>
      <c r="FC1861" s="54"/>
      <c r="FD1861" s="54"/>
      <c r="FE1861" s="54"/>
      <c r="FF1861" s="54"/>
      <c r="FG1861" s="54"/>
      <c r="FH1861" s="54"/>
      <c r="FI1861" s="54"/>
      <c r="FJ1861" s="54"/>
      <c r="FK1861" s="54"/>
      <c r="FL1861" s="54"/>
      <c r="FM1861" s="54"/>
      <c r="FN1861" s="54"/>
      <c r="FO1861" s="54"/>
      <c r="FP1861" s="54"/>
      <c r="FQ1861" s="54"/>
      <c r="FR1861" s="54"/>
      <c r="FS1861" s="54"/>
      <c r="FT1861" s="54"/>
      <c r="FU1861" s="54"/>
      <c r="FV1861" s="54"/>
      <c r="FW1861" s="54"/>
      <c r="FX1861" s="54"/>
      <c r="FY1861" s="54"/>
      <c r="FZ1861" s="54"/>
      <c r="GA1861" s="54"/>
      <c r="GB1861" s="54"/>
      <c r="GC1861" s="54"/>
      <c r="GD1861" s="54"/>
      <c r="GE1861" s="54"/>
      <c r="GF1861" s="54"/>
      <c r="GG1861" s="54"/>
      <c r="GH1861" s="54"/>
      <c r="GI1861" s="54"/>
      <c r="GJ1861" s="54"/>
      <c r="GK1861" s="54"/>
      <c r="GL1861" s="54"/>
      <c r="GM1861" s="54"/>
      <c r="GN1861" s="54"/>
      <c r="GO1861" s="54"/>
      <c r="GP1861" s="54"/>
      <c r="GQ1861" s="54"/>
      <c r="GR1861" s="54"/>
      <c r="GS1861" s="54"/>
      <c r="GT1861" s="54"/>
      <c r="GU1861" s="54"/>
      <c r="GV1861" s="54"/>
      <c r="GW1861" s="54"/>
      <c r="GX1861" s="54"/>
      <c r="GY1861" s="54"/>
      <c r="GZ1861" s="54"/>
      <c r="HA1861" s="54"/>
      <c r="HB1861" s="54"/>
      <c r="HC1861" s="54"/>
      <c r="HD1861" s="54"/>
      <c r="HE1861" s="54"/>
      <c r="HF1861" s="54"/>
      <c r="HG1861" s="54"/>
      <c r="HH1861" s="54"/>
      <c r="HI1861" s="54"/>
      <c r="HJ1861" s="54"/>
      <c r="HK1861" s="54"/>
      <c r="HL1861" s="54"/>
      <c r="HM1861" s="54"/>
      <c r="HN1861" s="54"/>
      <c r="HO1861" s="54"/>
      <c r="HP1861" s="54"/>
      <c r="HQ1861" s="54"/>
      <c r="HR1861" s="54"/>
      <c r="HS1861" s="54"/>
      <c r="HT1861" s="54"/>
      <c r="HU1861" s="54"/>
      <c r="HV1861" s="54"/>
      <c r="HW1861" s="54"/>
      <c r="HX1861" s="54"/>
      <c r="HY1861" s="54"/>
      <c r="HZ1861" s="54"/>
      <c r="IA1861" s="54"/>
      <c r="IB1861" s="54"/>
      <c r="IC1861" s="54"/>
      <c r="ID1861" s="54"/>
      <c r="IE1861" s="54"/>
      <c r="IF1861" s="54"/>
      <c r="IG1861" s="54"/>
      <c r="IH1861" s="54"/>
      <c r="II1861" s="54"/>
      <c r="IJ1861" s="54"/>
      <c r="IK1861" s="54"/>
      <c r="IL1861" s="54"/>
      <c r="IM1861" s="54"/>
      <c r="IN1861" s="54"/>
      <c r="IO1861" s="54"/>
      <c r="IP1861" s="54"/>
      <c r="IQ1861" s="54"/>
      <c r="IR1861" s="54"/>
      <c r="IS1861" s="54"/>
      <c r="IT1861" s="54"/>
      <c r="IU1861" s="54"/>
      <c r="IV1861" s="54"/>
      <c r="IW1861" s="54"/>
      <c r="IX1861" s="54"/>
      <c r="IY1861" s="54"/>
      <c r="IZ1861" s="54"/>
      <c r="JA1861" s="16"/>
      <c r="JB1861" s="16"/>
      <c r="JC1861" s="16"/>
      <c r="JD1861" s="16"/>
    </row>
    <row r="1862" spans="1:264" s="6" customFormat="1" x14ac:dyDescent="0.25">
      <c r="A1862" s="55">
        <v>1858</v>
      </c>
      <c r="B1862" s="56">
        <f>ESTUDIANTES!B1862</f>
        <v>0</v>
      </c>
      <c r="C1862" s="56">
        <f>ESTUDIANTES!C1862</f>
        <v>0</v>
      </c>
      <c r="D1862" s="97">
        <f>ESTUDIANTES!D1862</f>
        <v>0</v>
      </c>
      <c r="E1862" s="97"/>
      <c r="F1862" s="97"/>
      <c r="G1862" s="97"/>
      <c r="H1862" s="57">
        <f>ESTUDIANTES!H1862</f>
        <v>0</v>
      </c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  <c r="S1862" s="54"/>
      <c r="T1862" s="54"/>
      <c r="U1862" s="54"/>
      <c r="V1862" s="54"/>
      <c r="W1862" s="54"/>
      <c r="X1862" s="54"/>
      <c r="Y1862" s="54"/>
      <c r="Z1862" s="54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  <c r="AL1862" s="54"/>
      <c r="AM1862" s="54"/>
      <c r="AN1862" s="54"/>
      <c r="AO1862" s="54"/>
      <c r="AP1862" s="54"/>
      <c r="AQ1862" s="54"/>
      <c r="AR1862" s="54"/>
      <c r="AS1862" s="54"/>
      <c r="AT1862" s="54"/>
      <c r="AU1862" s="54"/>
      <c r="AV1862" s="54"/>
      <c r="AW1862" s="54"/>
      <c r="AX1862" s="54"/>
      <c r="AY1862" s="54"/>
      <c r="AZ1862" s="54"/>
      <c r="BA1862" s="54"/>
      <c r="BB1862" s="54"/>
      <c r="BC1862" s="54"/>
      <c r="BD1862" s="54"/>
      <c r="BE1862" s="54"/>
      <c r="BF1862" s="54"/>
      <c r="BG1862" s="54"/>
      <c r="BH1862" s="54"/>
      <c r="BI1862" s="54"/>
      <c r="BJ1862" s="54"/>
      <c r="BK1862" s="54"/>
      <c r="BL1862" s="54"/>
      <c r="BM1862" s="54"/>
      <c r="BN1862" s="54"/>
      <c r="BO1862" s="54"/>
      <c r="BP1862" s="54"/>
      <c r="BQ1862" s="54"/>
      <c r="BR1862" s="54"/>
      <c r="BS1862" s="54"/>
      <c r="BT1862" s="54"/>
      <c r="BU1862" s="54"/>
      <c r="BV1862" s="54"/>
      <c r="BW1862" s="54"/>
      <c r="BX1862" s="54"/>
      <c r="BY1862" s="54"/>
      <c r="BZ1862" s="54"/>
      <c r="CA1862" s="54"/>
      <c r="CB1862" s="54"/>
      <c r="CC1862" s="54"/>
      <c r="CD1862" s="54"/>
      <c r="CE1862" s="54"/>
      <c r="CF1862" s="54"/>
      <c r="CG1862" s="54"/>
      <c r="CH1862" s="54"/>
      <c r="CI1862" s="54"/>
      <c r="CJ1862" s="54"/>
      <c r="CK1862" s="54"/>
      <c r="CL1862" s="54"/>
      <c r="CM1862" s="54"/>
      <c r="CN1862" s="54"/>
      <c r="CO1862" s="54"/>
      <c r="CP1862" s="54"/>
      <c r="CQ1862" s="54"/>
      <c r="CR1862" s="54"/>
      <c r="CS1862" s="54"/>
      <c r="CT1862" s="54"/>
      <c r="CU1862" s="54"/>
      <c r="CV1862" s="54"/>
      <c r="CW1862" s="54"/>
      <c r="CX1862" s="54"/>
      <c r="CY1862" s="54"/>
      <c r="CZ1862" s="54"/>
      <c r="DA1862" s="54"/>
      <c r="DB1862" s="54"/>
      <c r="DC1862" s="54"/>
      <c r="DD1862" s="54"/>
      <c r="DE1862" s="54"/>
      <c r="DF1862" s="54"/>
      <c r="DG1862" s="54"/>
      <c r="DH1862" s="54"/>
      <c r="DI1862" s="54"/>
      <c r="DJ1862" s="54"/>
      <c r="DK1862" s="54"/>
      <c r="DL1862" s="54"/>
      <c r="DM1862" s="54"/>
      <c r="DN1862" s="54"/>
      <c r="DO1862" s="54"/>
      <c r="DP1862" s="54"/>
      <c r="DQ1862" s="54"/>
      <c r="DR1862" s="54"/>
      <c r="DS1862" s="54"/>
      <c r="DT1862" s="54"/>
      <c r="DU1862" s="54"/>
      <c r="DV1862" s="54"/>
      <c r="DW1862" s="54"/>
      <c r="DX1862" s="54"/>
      <c r="DY1862" s="54"/>
      <c r="DZ1862" s="54"/>
      <c r="EA1862" s="54"/>
      <c r="EB1862" s="54"/>
      <c r="EC1862" s="54"/>
      <c r="ED1862" s="54"/>
      <c r="EE1862" s="54"/>
      <c r="EF1862" s="54"/>
      <c r="EG1862" s="54"/>
      <c r="EH1862" s="54"/>
      <c r="EI1862" s="54"/>
      <c r="EJ1862" s="54"/>
      <c r="EK1862" s="54"/>
      <c r="EL1862" s="54"/>
      <c r="EM1862" s="54"/>
      <c r="EN1862" s="54"/>
      <c r="EO1862" s="54"/>
      <c r="EP1862" s="54"/>
      <c r="EQ1862" s="54"/>
      <c r="ER1862" s="54"/>
      <c r="ES1862" s="54"/>
      <c r="ET1862" s="54"/>
      <c r="EU1862" s="54"/>
      <c r="EV1862" s="54"/>
      <c r="EW1862" s="54"/>
      <c r="EX1862" s="54"/>
      <c r="EY1862" s="54"/>
      <c r="EZ1862" s="54"/>
      <c r="FA1862" s="54"/>
      <c r="FB1862" s="54"/>
      <c r="FC1862" s="54"/>
      <c r="FD1862" s="54"/>
      <c r="FE1862" s="54"/>
      <c r="FF1862" s="54"/>
      <c r="FG1862" s="54"/>
      <c r="FH1862" s="54"/>
      <c r="FI1862" s="54"/>
      <c r="FJ1862" s="54"/>
      <c r="FK1862" s="54"/>
      <c r="FL1862" s="54"/>
      <c r="FM1862" s="54"/>
      <c r="FN1862" s="54"/>
      <c r="FO1862" s="54"/>
      <c r="FP1862" s="54"/>
      <c r="FQ1862" s="54"/>
      <c r="FR1862" s="54"/>
      <c r="FS1862" s="54"/>
      <c r="FT1862" s="54"/>
      <c r="FU1862" s="54"/>
      <c r="FV1862" s="54"/>
      <c r="FW1862" s="54"/>
      <c r="FX1862" s="54"/>
      <c r="FY1862" s="54"/>
      <c r="FZ1862" s="54"/>
      <c r="GA1862" s="54"/>
      <c r="GB1862" s="54"/>
      <c r="GC1862" s="54"/>
      <c r="GD1862" s="54"/>
      <c r="GE1862" s="54"/>
      <c r="GF1862" s="54"/>
      <c r="GG1862" s="54"/>
      <c r="GH1862" s="54"/>
      <c r="GI1862" s="54"/>
      <c r="GJ1862" s="54"/>
      <c r="GK1862" s="54"/>
      <c r="GL1862" s="54"/>
      <c r="GM1862" s="54"/>
      <c r="GN1862" s="54"/>
      <c r="GO1862" s="54"/>
      <c r="GP1862" s="54"/>
      <c r="GQ1862" s="54"/>
      <c r="GR1862" s="54"/>
      <c r="GS1862" s="54"/>
      <c r="GT1862" s="54"/>
      <c r="GU1862" s="54"/>
      <c r="GV1862" s="54"/>
      <c r="GW1862" s="54"/>
      <c r="GX1862" s="54"/>
      <c r="GY1862" s="54"/>
      <c r="GZ1862" s="54"/>
      <c r="HA1862" s="54"/>
      <c r="HB1862" s="54"/>
      <c r="HC1862" s="54"/>
      <c r="HD1862" s="54"/>
      <c r="HE1862" s="54"/>
      <c r="HF1862" s="54"/>
      <c r="HG1862" s="54"/>
      <c r="HH1862" s="54"/>
      <c r="HI1862" s="54"/>
      <c r="HJ1862" s="54"/>
      <c r="HK1862" s="54"/>
      <c r="HL1862" s="54"/>
      <c r="HM1862" s="54"/>
      <c r="HN1862" s="54"/>
      <c r="HO1862" s="54"/>
      <c r="HP1862" s="54"/>
      <c r="HQ1862" s="54"/>
      <c r="HR1862" s="54"/>
      <c r="HS1862" s="54"/>
      <c r="HT1862" s="54"/>
      <c r="HU1862" s="54"/>
      <c r="HV1862" s="54"/>
      <c r="HW1862" s="54"/>
      <c r="HX1862" s="54"/>
      <c r="HY1862" s="54"/>
      <c r="HZ1862" s="54"/>
      <c r="IA1862" s="54"/>
      <c r="IB1862" s="54"/>
      <c r="IC1862" s="54"/>
      <c r="ID1862" s="54"/>
      <c r="IE1862" s="54"/>
      <c r="IF1862" s="54"/>
      <c r="IG1862" s="54"/>
      <c r="IH1862" s="54"/>
      <c r="II1862" s="54"/>
      <c r="IJ1862" s="54"/>
      <c r="IK1862" s="54"/>
      <c r="IL1862" s="54"/>
      <c r="IM1862" s="54"/>
      <c r="IN1862" s="54"/>
      <c r="IO1862" s="54"/>
      <c r="IP1862" s="54"/>
      <c r="IQ1862" s="54"/>
      <c r="IR1862" s="54"/>
      <c r="IS1862" s="54"/>
      <c r="IT1862" s="54"/>
      <c r="IU1862" s="54"/>
      <c r="IV1862" s="54"/>
      <c r="IW1862" s="54"/>
      <c r="IX1862" s="54"/>
      <c r="IY1862" s="54"/>
      <c r="IZ1862" s="54"/>
      <c r="JA1862" s="16"/>
      <c r="JB1862" s="16"/>
      <c r="JC1862" s="16"/>
      <c r="JD1862" s="16"/>
    </row>
    <row r="1863" spans="1:264" s="6" customFormat="1" x14ac:dyDescent="0.25">
      <c r="A1863" s="55">
        <v>1859</v>
      </c>
      <c r="B1863" s="56">
        <f>ESTUDIANTES!B1863</f>
        <v>0</v>
      </c>
      <c r="C1863" s="56">
        <f>ESTUDIANTES!C1863</f>
        <v>0</v>
      </c>
      <c r="D1863" s="97">
        <f>ESTUDIANTES!D1863</f>
        <v>0</v>
      </c>
      <c r="E1863" s="97"/>
      <c r="F1863" s="97"/>
      <c r="G1863" s="97"/>
      <c r="H1863" s="57">
        <f>ESTUDIANTES!H1863</f>
        <v>0</v>
      </c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  <c r="T1863" s="54"/>
      <c r="U1863" s="54"/>
      <c r="V1863" s="54"/>
      <c r="W1863" s="54"/>
      <c r="X1863" s="54"/>
      <c r="Y1863" s="54"/>
      <c r="Z1863" s="54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  <c r="AL1863" s="54"/>
      <c r="AM1863" s="54"/>
      <c r="AN1863" s="54"/>
      <c r="AO1863" s="54"/>
      <c r="AP1863" s="54"/>
      <c r="AQ1863" s="54"/>
      <c r="AR1863" s="54"/>
      <c r="AS1863" s="54"/>
      <c r="AT1863" s="54"/>
      <c r="AU1863" s="54"/>
      <c r="AV1863" s="54"/>
      <c r="AW1863" s="54"/>
      <c r="AX1863" s="54"/>
      <c r="AY1863" s="54"/>
      <c r="AZ1863" s="54"/>
      <c r="BA1863" s="54"/>
      <c r="BB1863" s="54"/>
      <c r="BC1863" s="54"/>
      <c r="BD1863" s="54"/>
      <c r="BE1863" s="54"/>
      <c r="BF1863" s="54"/>
      <c r="BG1863" s="54"/>
      <c r="BH1863" s="54"/>
      <c r="BI1863" s="54"/>
      <c r="BJ1863" s="54"/>
      <c r="BK1863" s="54"/>
      <c r="BL1863" s="54"/>
      <c r="BM1863" s="54"/>
      <c r="BN1863" s="54"/>
      <c r="BO1863" s="54"/>
      <c r="BP1863" s="54"/>
      <c r="BQ1863" s="54"/>
      <c r="BR1863" s="54"/>
      <c r="BS1863" s="54"/>
      <c r="BT1863" s="54"/>
      <c r="BU1863" s="54"/>
      <c r="BV1863" s="54"/>
      <c r="BW1863" s="54"/>
      <c r="BX1863" s="54"/>
      <c r="BY1863" s="54"/>
      <c r="BZ1863" s="54"/>
      <c r="CA1863" s="54"/>
      <c r="CB1863" s="54"/>
      <c r="CC1863" s="54"/>
      <c r="CD1863" s="54"/>
      <c r="CE1863" s="54"/>
      <c r="CF1863" s="54"/>
      <c r="CG1863" s="54"/>
      <c r="CH1863" s="54"/>
      <c r="CI1863" s="54"/>
      <c r="CJ1863" s="54"/>
      <c r="CK1863" s="54"/>
      <c r="CL1863" s="54"/>
      <c r="CM1863" s="54"/>
      <c r="CN1863" s="54"/>
      <c r="CO1863" s="54"/>
      <c r="CP1863" s="54"/>
      <c r="CQ1863" s="54"/>
      <c r="CR1863" s="54"/>
      <c r="CS1863" s="54"/>
      <c r="CT1863" s="54"/>
      <c r="CU1863" s="54"/>
      <c r="CV1863" s="54"/>
      <c r="CW1863" s="54"/>
      <c r="CX1863" s="54"/>
      <c r="CY1863" s="54"/>
      <c r="CZ1863" s="54"/>
      <c r="DA1863" s="54"/>
      <c r="DB1863" s="54"/>
      <c r="DC1863" s="54"/>
      <c r="DD1863" s="54"/>
      <c r="DE1863" s="54"/>
      <c r="DF1863" s="54"/>
      <c r="DG1863" s="54"/>
      <c r="DH1863" s="54"/>
      <c r="DI1863" s="54"/>
      <c r="DJ1863" s="54"/>
      <c r="DK1863" s="54"/>
      <c r="DL1863" s="54"/>
      <c r="DM1863" s="54"/>
      <c r="DN1863" s="54"/>
      <c r="DO1863" s="54"/>
      <c r="DP1863" s="54"/>
      <c r="DQ1863" s="54"/>
      <c r="DR1863" s="54"/>
      <c r="DS1863" s="54"/>
      <c r="DT1863" s="54"/>
      <c r="DU1863" s="54"/>
      <c r="DV1863" s="54"/>
      <c r="DW1863" s="54"/>
      <c r="DX1863" s="54"/>
      <c r="DY1863" s="54"/>
      <c r="DZ1863" s="54"/>
      <c r="EA1863" s="54"/>
      <c r="EB1863" s="54"/>
      <c r="EC1863" s="54"/>
      <c r="ED1863" s="54"/>
      <c r="EE1863" s="54"/>
      <c r="EF1863" s="54"/>
      <c r="EG1863" s="54"/>
      <c r="EH1863" s="54"/>
      <c r="EI1863" s="54"/>
      <c r="EJ1863" s="54"/>
      <c r="EK1863" s="54"/>
      <c r="EL1863" s="54"/>
      <c r="EM1863" s="54"/>
      <c r="EN1863" s="54"/>
      <c r="EO1863" s="54"/>
      <c r="EP1863" s="54"/>
      <c r="EQ1863" s="54"/>
      <c r="ER1863" s="54"/>
      <c r="ES1863" s="54"/>
      <c r="ET1863" s="54"/>
      <c r="EU1863" s="54"/>
      <c r="EV1863" s="54"/>
      <c r="EW1863" s="54"/>
      <c r="EX1863" s="54"/>
      <c r="EY1863" s="54"/>
      <c r="EZ1863" s="54"/>
      <c r="FA1863" s="54"/>
      <c r="FB1863" s="54"/>
      <c r="FC1863" s="54"/>
      <c r="FD1863" s="54"/>
      <c r="FE1863" s="54"/>
      <c r="FF1863" s="54"/>
      <c r="FG1863" s="54"/>
      <c r="FH1863" s="54"/>
      <c r="FI1863" s="54"/>
      <c r="FJ1863" s="54"/>
      <c r="FK1863" s="54"/>
      <c r="FL1863" s="54"/>
      <c r="FM1863" s="54"/>
      <c r="FN1863" s="54"/>
      <c r="FO1863" s="54"/>
      <c r="FP1863" s="54"/>
      <c r="FQ1863" s="54"/>
      <c r="FR1863" s="54"/>
      <c r="FS1863" s="54"/>
      <c r="FT1863" s="54"/>
      <c r="FU1863" s="54"/>
      <c r="FV1863" s="54"/>
      <c r="FW1863" s="54"/>
      <c r="FX1863" s="54"/>
      <c r="FY1863" s="54"/>
      <c r="FZ1863" s="54"/>
      <c r="GA1863" s="54"/>
      <c r="GB1863" s="54"/>
      <c r="GC1863" s="54"/>
      <c r="GD1863" s="54"/>
      <c r="GE1863" s="54"/>
      <c r="GF1863" s="54"/>
      <c r="GG1863" s="54"/>
      <c r="GH1863" s="54"/>
      <c r="GI1863" s="54"/>
      <c r="GJ1863" s="54"/>
      <c r="GK1863" s="54"/>
      <c r="GL1863" s="54"/>
      <c r="GM1863" s="54"/>
      <c r="GN1863" s="54"/>
      <c r="GO1863" s="54"/>
      <c r="GP1863" s="54"/>
      <c r="GQ1863" s="54"/>
      <c r="GR1863" s="54"/>
      <c r="GS1863" s="54"/>
      <c r="GT1863" s="54"/>
      <c r="GU1863" s="54"/>
      <c r="GV1863" s="54"/>
      <c r="GW1863" s="54"/>
      <c r="GX1863" s="54"/>
      <c r="GY1863" s="54"/>
      <c r="GZ1863" s="54"/>
      <c r="HA1863" s="54"/>
      <c r="HB1863" s="54"/>
      <c r="HC1863" s="54"/>
      <c r="HD1863" s="54"/>
      <c r="HE1863" s="54"/>
      <c r="HF1863" s="54"/>
      <c r="HG1863" s="54"/>
      <c r="HH1863" s="54"/>
      <c r="HI1863" s="54"/>
      <c r="HJ1863" s="54"/>
      <c r="HK1863" s="54"/>
      <c r="HL1863" s="54"/>
      <c r="HM1863" s="54"/>
      <c r="HN1863" s="54"/>
      <c r="HO1863" s="54"/>
      <c r="HP1863" s="54"/>
      <c r="HQ1863" s="54"/>
      <c r="HR1863" s="54"/>
      <c r="HS1863" s="54"/>
      <c r="HT1863" s="54"/>
      <c r="HU1863" s="54"/>
      <c r="HV1863" s="54"/>
      <c r="HW1863" s="54"/>
      <c r="HX1863" s="54"/>
      <c r="HY1863" s="54"/>
      <c r="HZ1863" s="54"/>
      <c r="IA1863" s="54"/>
      <c r="IB1863" s="54"/>
      <c r="IC1863" s="54"/>
      <c r="ID1863" s="54"/>
      <c r="IE1863" s="54"/>
      <c r="IF1863" s="54"/>
      <c r="IG1863" s="54"/>
      <c r="IH1863" s="54"/>
      <c r="II1863" s="54"/>
      <c r="IJ1863" s="54"/>
      <c r="IK1863" s="54"/>
      <c r="IL1863" s="54"/>
      <c r="IM1863" s="54"/>
      <c r="IN1863" s="54"/>
      <c r="IO1863" s="54"/>
      <c r="IP1863" s="54"/>
      <c r="IQ1863" s="54"/>
      <c r="IR1863" s="54"/>
      <c r="IS1863" s="54"/>
      <c r="IT1863" s="54"/>
      <c r="IU1863" s="54"/>
      <c r="IV1863" s="54"/>
      <c r="IW1863" s="54"/>
      <c r="IX1863" s="54"/>
      <c r="IY1863" s="54"/>
      <c r="IZ1863" s="54"/>
      <c r="JA1863" s="16"/>
      <c r="JB1863" s="16"/>
      <c r="JC1863" s="16"/>
      <c r="JD1863" s="16"/>
    </row>
    <row r="1864" spans="1:264" s="6" customFormat="1" x14ac:dyDescent="0.25">
      <c r="A1864" s="55">
        <v>1860</v>
      </c>
      <c r="B1864" s="56">
        <f>ESTUDIANTES!B1864</f>
        <v>0</v>
      </c>
      <c r="C1864" s="56">
        <f>ESTUDIANTES!C1864</f>
        <v>0</v>
      </c>
      <c r="D1864" s="97">
        <f>ESTUDIANTES!D1864</f>
        <v>0</v>
      </c>
      <c r="E1864" s="97"/>
      <c r="F1864" s="97"/>
      <c r="G1864" s="97"/>
      <c r="H1864" s="57">
        <f>ESTUDIANTES!H1864</f>
        <v>0</v>
      </c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  <c r="T1864" s="54"/>
      <c r="U1864" s="54"/>
      <c r="V1864" s="54"/>
      <c r="W1864" s="54"/>
      <c r="X1864" s="54"/>
      <c r="Y1864" s="54"/>
      <c r="Z1864" s="54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  <c r="AL1864" s="54"/>
      <c r="AM1864" s="54"/>
      <c r="AN1864" s="54"/>
      <c r="AO1864" s="54"/>
      <c r="AP1864" s="54"/>
      <c r="AQ1864" s="54"/>
      <c r="AR1864" s="54"/>
      <c r="AS1864" s="54"/>
      <c r="AT1864" s="54"/>
      <c r="AU1864" s="54"/>
      <c r="AV1864" s="54"/>
      <c r="AW1864" s="54"/>
      <c r="AX1864" s="54"/>
      <c r="AY1864" s="54"/>
      <c r="AZ1864" s="54"/>
      <c r="BA1864" s="54"/>
      <c r="BB1864" s="54"/>
      <c r="BC1864" s="54"/>
      <c r="BD1864" s="54"/>
      <c r="BE1864" s="54"/>
      <c r="BF1864" s="54"/>
      <c r="BG1864" s="54"/>
      <c r="BH1864" s="54"/>
      <c r="BI1864" s="54"/>
      <c r="BJ1864" s="54"/>
      <c r="BK1864" s="54"/>
      <c r="BL1864" s="54"/>
      <c r="BM1864" s="54"/>
      <c r="BN1864" s="54"/>
      <c r="BO1864" s="54"/>
      <c r="BP1864" s="54"/>
      <c r="BQ1864" s="54"/>
      <c r="BR1864" s="54"/>
      <c r="BS1864" s="54"/>
      <c r="BT1864" s="54"/>
      <c r="BU1864" s="54"/>
      <c r="BV1864" s="54"/>
      <c r="BW1864" s="54"/>
      <c r="BX1864" s="54"/>
      <c r="BY1864" s="54"/>
      <c r="BZ1864" s="54"/>
      <c r="CA1864" s="54"/>
      <c r="CB1864" s="54"/>
      <c r="CC1864" s="54"/>
      <c r="CD1864" s="54"/>
      <c r="CE1864" s="54"/>
      <c r="CF1864" s="54"/>
      <c r="CG1864" s="54"/>
      <c r="CH1864" s="54"/>
      <c r="CI1864" s="54"/>
      <c r="CJ1864" s="54"/>
      <c r="CK1864" s="54"/>
      <c r="CL1864" s="54"/>
      <c r="CM1864" s="54"/>
      <c r="CN1864" s="54"/>
      <c r="CO1864" s="54"/>
      <c r="CP1864" s="54"/>
      <c r="CQ1864" s="54"/>
      <c r="CR1864" s="54"/>
      <c r="CS1864" s="54"/>
      <c r="CT1864" s="54"/>
      <c r="CU1864" s="54"/>
      <c r="CV1864" s="54"/>
      <c r="CW1864" s="54"/>
      <c r="CX1864" s="54"/>
      <c r="CY1864" s="54"/>
      <c r="CZ1864" s="54"/>
      <c r="DA1864" s="54"/>
      <c r="DB1864" s="54"/>
      <c r="DC1864" s="54"/>
      <c r="DD1864" s="54"/>
      <c r="DE1864" s="54"/>
      <c r="DF1864" s="54"/>
      <c r="DG1864" s="54"/>
      <c r="DH1864" s="54"/>
      <c r="DI1864" s="54"/>
      <c r="DJ1864" s="54"/>
      <c r="DK1864" s="54"/>
      <c r="DL1864" s="54"/>
      <c r="DM1864" s="54"/>
      <c r="DN1864" s="54"/>
      <c r="DO1864" s="54"/>
      <c r="DP1864" s="54"/>
      <c r="DQ1864" s="54"/>
      <c r="DR1864" s="54"/>
      <c r="DS1864" s="54"/>
      <c r="DT1864" s="54"/>
      <c r="DU1864" s="54"/>
      <c r="DV1864" s="54"/>
      <c r="DW1864" s="54"/>
      <c r="DX1864" s="54"/>
      <c r="DY1864" s="54"/>
      <c r="DZ1864" s="54"/>
      <c r="EA1864" s="54"/>
      <c r="EB1864" s="54"/>
      <c r="EC1864" s="54"/>
      <c r="ED1864" s="54"/>
      <c r="EE1864" s="54"/>
      <c r="EF1864" s="54"/>
      <c r="EG1864" s="54"/>
      <c r="EH1864" s="54"/>
      <c r="EI1864" s="54"/>
      <c r="EJ1864" s="54"/>
      <c r="EK1864" s="54"/>
      <c r="EL1864" s="54"/>
      <c r="EM1864" s="54"/>
      <c r="EN1864" s="54"/>
      <c r="EO1864" s="54"/>
      <c r="EP1864" s="54"/>
      <c r="EQ1864" s="54"/>
      <c r="ER1864" s="54"/>
      <c r="ES1864" s="54"/>
      <c r="ET1864" s="54"/>
      <c r="EU1864" s="54"/>
      <c r="EV1864" s="54"/>
      <c r="EW1864" s="54"/>
      <c r="EX1864" s="54"/>
      <c r="EY1864" s="54"/>
      <c r="EZ1864" s="54"/>
      <c r="FA1864" s="54"/>
      <c r="FB1864" s="54"/>
      <c r="FC1864" s="54"/>
      <c r="FD1864" s="54"/>
      <c r="FE1864" s="54"/>
      <c r="FF1864" s="54"/>
      <c r="FG1864" s="54"/>
      <c r="FH1864" s="54"/>
      <c r="FI1864" s="54"/>
      <c r="FJ1864" s="54"/>
      <c r="FK1864" s="54"/>
      <c r="FL1864" s="54"/>
      <c r="FM1864" s="54"/>
      <c r="FN1864" s="54"/>
      <c r="FO1864" s="54"/>
      <c r="FP1864" s="54"/>
      <c r="FQ1864" s="54"/>
      <c r="FR1864" s="54"/>
      <c r="FS1864" s="54"/>
      <c r="FT1864" s="54"/>
      <c r="FU1864" s="54"/>
      <c r="FV1864" s="54"/>
      <c r="FW1864" s="54"/>
      <c r="FX1864" s="54"/>
      <c r="FY1864" s="54"/>
      <c r="FZ1864" s="54"/>
      <c r="GA1864" s="54"/>
      <c r="GB1864" s="54"/>
      <c r="GC1864" s="54"/>
      <c r="GD1864" s="54"/>
      <c r="GE1864" s="54"/>
      <c r="GF1864" s="54"/>
      <c r="GG1864" s="54"/>
      <c r="GH1864" s="54"/>
      <c r="GI1864" s="54"/>
      <c r="GJ1864" s="54"/>
      <c r="GK1864" s="54"/>
      <c r="GL1864" s="54"/>
      <c r="GM1864" s="54"/>
      <c r="GN1864" s="54"/>
      <c r="GO1864" s="54"/>
      <c r="GP1864" s="54"/>
      <c r="GQ1864" s="54"/>
      <c r="GR1864" s="54"/>
      <c r="GS1864" s="54"/>
      <c r="GT1864" s="54"/>
      <c r="GU1864" s="54"/>
      <c r="GV1864" s="54"/>
      <c r="GW1864" s="54"/>
      <c r="GX1864" s="54"/>
      <c r="GY1864" s="54"/>
      <c r="GZ1864" s="54"/>
      <c r="HA1864" s="54"/>
      <c r="HB1864" s="54"/>
      <c r="HC1864" s="54"/>
      <c r="HD1864" s="54"/>
      <c r="HE1864" s="54"/>
      <c r="HF1864" s="54"/>
      <c r="HG1864" s="54"/>
      <c r="HH1864" s="54"/>
      <c r="HI1864" s="54"/>
      <c r="HJ1864" s="54"/>
      <c r="HK1864" s="54"/>
      <c r="HL1864" s="54"/>
      <c r="HM1864" s="54"/>
      <c r="HN1864" s="54"/>
      <c r="HO1864" s="54"/>
      <c r="HP1864" s="54"/>
      <c r="HQ1864" s="54"/>
      <c r="HR1864" s="54"/>
      <c r="HS1864" s="54"/>
      <c r="HT1864" s="54"/>
      <c r="HU1864" s="54"/>
      <c r="HV1864" s="54"/>
      <c r="HW1864" s="54"/>
      <c r="HX1864" s="54"/>
      <c r="HY1864" s="54"/>
      <c r="HZ1864" s="54"/>
      <c r="IA1864" s="54"/>
      <c r="IB1864" s="54"/>
      <c r="IC1864" s="54"/>
      <c r="ID1864" s="54"/>
      <c r="IE1864" s="54"/>
      <c r="IF1864" s="54"/>
      <c r="IG1864" s="54"/>
      <c r="IH1864" s="54"/>
      <c r="II1864" s="54"/>
      <c r="IJ1864" s="54"/>
      <c r="IK1864" s="54"/>
      <c r="IL1864" s="54"/>
      <c r="IM1864" s="54"/>
      <c r="IN1864" s="54"/>
      <c r="IO1864" s="54"/>
      <c r="IP1864" s="54"/>
      <c r="IQ1864" s="54"/>
      <c r="IR1864" s="54"/>
      <c r="IS1864" s="54"/>
      <c r="IT1864" s="54"/>
      <c r="IU1864" s="54"/>
      <c r="IV1864" s="54"/>
      <c r="IW1864" s="54"/>
      <c r="IX1864" s="54"/>
      <c r="IY1864" s="54"/>
      <c r="IZ1864" s="54"/>
      <c r="JA1864" s="16"/>
      <c r="JB1864" s="16"/>
      <c r="JC1864" s="16"/>
      <c r="JD1864" s="16"/>
    </row>
    <row r="1865" spans="1:264" s="6" customFormat="1" x14ac:dyDescent="0.25">
      <c r="A1865" s="55">
        <v>1861</v>
      </c>
      <c r="B1865" s="56">
        <f>ESTUDIANTES!B1865</f>
        <v>0</v>
      </c>
      <c r="C1865" s="56">
        <f>ESTUDIANTES!C1865</f>
        <v>0</v>
      </c>
      <c r="D1865" s="97">
        <f>ESTUDIANTES!D1865</f>
        <v>0</v>
      </c>
      <c r="E1865" s="97"/>
      <c r="F1865" s="97"/>
      <c r="G1865" s="97"/>
      <c r="H1865" s="57">
        <f>ESTUDIANTES!H1865</f>
        <v>0</v>
      </c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  <c r="T1865" s="54"/>
      <c r="U1865" s="54"/>
      <c r="V1865" s="54"/>
      <c r="W1865" s="54"/>
      <c r="X1865" s="54"/>
      <c r="Y1865" s="54"/>
      <c r="Z1865" s="54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  <c r="AL1865" s="54"/>
      <c r="AM1865" s="54"/>
      <c r="AN1865" s="54"/>
      <c r="AO1865" s="54"/>
      <c r="AP1865" s="54"/>
      <c r="AQ1865" s="54"/>
      <c r="AR1865" s="54"/>
      <c r="AS1865" s="54"/>
      <c r="AT1865" s="54"/>
      <c r="AU1865" s="54"/>
      <c r="AV1865" s="54"/>
      <c r="AW1865" s="54"/>
      <c r="AX1865" s="54"/>
      <c r="AY1865" s="54"/>
      <c r="AZ1865" s="54"/>
      <c r="BA1865" s="54"/>
      <c r="BB1865" s="54"/>
      <c r="BC1865" s="54"/>
      <c r="BD1865" s="54"/>
      <c r="BE1865" s="54"/>
      <c r="BF1865" s="54"/>
      <c r="BG1865" s="54"/>
      <c r="BH1865" s="54"/>
      <c r="BI1865" s="54"/>
      <c r="BJ1865" s="54"/>
      <c r="BK1865" s="54"/>
      <c r="BL1865" s="54"/>
      <c r="BM1865" s="54"/>
      <c r="BN1865" s="54"/>
      <c r="BO1865" s="54"/>
      <c r="BP1865" s="54"/>
      <c r="BQ1865" s="54"/>
      <c r="BR1865" s="54"/>
      <c r="BS1865" s="54"/>
      <c r="BT1865" s="54"/>
      <c r="BU1865" s="54"/>
      <c r="BV1865" s="54"/>
      <c r="BW1865" s="54"/>
      <c r="BX1865" s="54"/>
      <c r="BY1865" s="54"/>
      <c r="BZ1865" s="54"/>
      <c r="CA1865" s="54"/>
      <c r="CB1865" s="54"/>
      <c r="CC1865" s="54"/>
      <c r="CD1865" s="54"/>
      <c r="CE1865" s="54"/>
      <c r="CF1865" s="54"/>
      <c r="CG1865" s="54"/>
      <c r="CH1865" s="54"/>
      <c r="CI1865" s="54"/>
      <c r="CJ1865" s="54"/>
      <c r="CK1865" s="54"/>
      <c r="CL1865" s="54"/>
      <c r="CM1865" s="54"/>
      <c r="CN1865" s="54"/>
      <c r="CO1865" s="54"/>
      <c r="CP1865" s="54"/>
      <c r="CQ1865" s="54"/>
      <c r="CR1865" s="54"/>
      <c r="CS1865" s="54"/>
      <c r="CT1865" s="54"/>
      <c r="CU1865" s="54"/>
      <c r="CV1865" s="54"/>
      <c r="CW1865" s="54"/>
      <c r="CX1865" s="54"/>
      <c r="CY1865" s="54"/>
      <c r="CZ1865" s="54"/>
      <c r="DA1865" s="54"/>
      <c r="DB1865" s="54"/>
      <c r="DC1865" s="54"/>
      <c r="DD1865" s="54"/>
      <c r="DE1865" s="54"/>
      <c r="DF1865" s="54"/>
      <c r="DG1865" s="54"/>
      <c r="DH1865" s="54"/>
      <c r="DI1865" s="54"/>
      <c r="DJ1865" s="54"/>
      <c r="DK1865" s="54"/>
      <c r="DL1865" s="54"/>
      <c r="DM1865" s="54"/>
      <c r="DN1865" s="54"/>
      <c r="DO1865" s="54"/>
      <c r="DP1865" s="54"/>
      <c r="DQ1865" s="54"/>
      <c r="DR1865" s="54"/>
      <c r="DS1865" s="54"/>
      <c r="DT1865" s="54"/>
      <c r="DU1865" s="54"/>
      <c r="DV1865" s="54"/>
      <c r="DW1865" s="54"/>
      <c r="DX1865" s="54"/>
      <c r="DY1865" s="54"/>
      <c r="DZ1865" s="54"/>
      <c r="EA1865" s="54"/>
      <c r="EB1865" s="54"/>
      <c r="EC1865" s="54"/>
      <c r="ED1865" s="54"/>
      <c r="EE1865" s="54"/>
      <c r="EF1865" s="54"/>
      <c r="EG1865" s="54"/>
      <c r="EH1865" s="54"/>
      <c r="EI1865" s="54"/>
      <c r="EJ1865" s="54"/>
      <c r="EK1865" s="54"/>
      <c r="EL1865" s="54"/>
      <c r="EM1865" s="54"/>
      <c r="EN1865" s="54"/>
      <c r="EO1865" s="54"/>
      <c r="EP1865" s="54"/>
      <c r="EQ1865" s="54"/>
      <c r="ER1865" s="54"/>
      <c r="ES1865" s="54"/>
      <c r="ET1865" s="54"/>
      <c r="EU1865" s="54"/>
      <c r="EV1865" s="54"/>
      <c r="EW1865" s="54"/>
      <c r="EX1865" s="54"/>
      <c r="EY1865" s="54"/>
      <c r="EZ1865" s="54"/>
      <c r="FA1865" s="54"/>
      <c r="FB1865" s="54"/>
      <c r="FC1865" s="54"/>
      <c r="FD1865" s="54"/>
      <c r="FE1865" s="54"/>
      <c r="FF1865" s="54"/>
      <c r="FG1865" s="54"/>
      <c r="FH1865" s="54"/>
      <c r="FI1865" s="54"/>
      <c r="FJ1865" s="54"/>
      <c r="FK1865" s="54"/>
      <c r="FL1865" s="54"/>
      <c r="FM1865" s="54"/>
      <c r="FN1865" s="54"/>
      <c r="FO1865" s="54"/>
      <c r="FP1865" s="54"/>
      <c r="FQ1865" s="54"/>
      <c r="FR1865" s="54"/>
      <c r="FS1865" s="54"/>
      <c r="FT1865" s="54"/>
      <c r="FU1865" s="54"/>
      <c r="FV1865" s="54"/>
      <c r="FW1865" s="54"/>
      <c r="FX1865" s="54"/>
      <c r="FY1865" s="54"/>
      <c r="FZ1865" s="54"/>
      <c r="GA1865" s="54"/>
      <c r="GB1865" s="54"/>
      <c r="GC1865" s="54"/>
      <c r="GD1865" s="54"/>
      <c r="GE1865" s="54"/>
      <c r="GF1865" s="54"/>
      <c r="GG1865" s="54"/>
      <c r="GH1865" s="54"/>
      <c r="GI1865" s="54"/>
      <c r="GJ1865" s="54"/>
      <c r="GK1865" s="54"/>
      <c r="GL1865" s="54"/>
      <c r="GM1865" s="54"/>
      <c r="GN1865" s="54"/>
      <c r="GO1865" s="54"/>
      <c r="GP1865" s="54"/>
      <c r="GQ1865" s="54"/>
      <c r="GR1865" s="54"/>
      <c r="GS1865" s="54"/>
      <c r="GT1865" s="54"/>
      <c r="GU1865" s="54"/>
      <c r="GV1865" s="54"/>
      <c r="GW1865" s="54"/>
      <c r="GX1865" s="54"/>
      <c r="GY1865" s="54"/>
      <c r="GZ1865" s="54"/>
      <c r="HA1865" s="54"/>
      <c r="HB1865" s="54"/>
      <c r="HC1865" s="54"/>
      <c r="HD1865" s="54"/>
      <c r="HE1865" s="54"/>
      <c r="HF1865" s="54"/>
      <c r="HG1865" s="54"/>
      <c r="HH1865" s="54"/>
      <c r="HI1865" s="54"/>
      <c r="HJ1865" s="54"/>
      <c r="HK1865" s="54"/>
      <c r="HL1865" s="54"/>
      <c r="HM1865" s="54"/>
      <c r="HN1865" s="54"/>
      <c r="HO1865" s="54"/>
      <c r="HP1865" s="54"/>
      <c r="HQ1865" s="54"/>
      <c r="HR1865" s="54"/>
      <c r="HS1865" s="54"/>
      <c r="HT1865" s="54"/>
      <c r="HU1865" s="54"/>
      <c r="HV1865" s="54"/>
      <c r="HW1865" s="54"/>
      <c r="HX1865" s="54"/>
      <c r="HY1865" s="54"/>
      <c r="HZ1865" s="54"/>
      <c r="IA1865" s="54"/>
      <c r="IB1865" s="54"/>
      <c r="IC1865" s="54"/>
      <c r="ID1865" s="54"/>
      <c r="IE1865" s="54"/>
      <c r="IF1865" s="54"/>
      <c r="IG1865" s="54"/>
      <c r="IH1865" s="54"/>
      <c r="II1865" s="54"/>
      <c r="IJ1865" s="54"/>
      <c r="IK1865" s="54"/>
      <c r="IL1865" s="54"/>
      <c r="IM1865" s="54"/>
      <c r="IN1865" s="54"/>
      <c r="IO1865" s="54"/>
      <c r="IP1865" s="54"/>
      <c r="IQ1865" s="54"/>
      <c r="IR1865" s="54"/>
      <c r="IS1865" s="54"/>
      <c r="IT1865" s="54"/>
      <c r="IU1865" s="54"/>
      <c r="IV1865" s="54"/>
      <c r="IW1865" s="54"/>
      <c r="IX1865" s="54"/>
      <c r="IY1865" s="54"/>
      <c r="IZ1865" s="54"/>
      <c r="JA1865" s="16"/>
      <c r="JB1865" s="16"/>
      <c r="JC1865" s="16"/>
      <c r="JD1865" s="16"/>
    </row>
    <row r="1866" spans="1:264" s="6" customFormat="1" x14ac:dyDescent="0.25">
      <c r="A1866" s="55">
        <v>1862</v>
      </c>
      <c r="B1866" s="56">
        <f>ESTUDIANTES!B1866</f>
        <v>0</v>
      </c>
      <c r="C1866" s="56">
        <f>ESTUDIANTES!C1866</f>
        <v>0</v>
      </c>
      <c r="D1866" s="97">
        <f>ESTUDIANTES!D1866</f>
        <v>0</v>
      </c>
      <c r="E1866" s="97"/>
      <c r="F1866" s="97"/>
      <c r="G1866" s="97"/>
      <c r="H1866" s="57">
        <f>ESTUDIANTES!H1866</f>
        <v>0</v>
      </c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54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  <c r="AL1866" s="54"/>
      <c r="AM1866" s="54"/>
      <c r="AN1866" s="54"/>
      <c r="AO1866" s="54"/>
      <c r="AP1866" s="54"/>
      <c r="AQ1866" s="54"/>
      <c r="AR1866" s="54"/>
      <c r="AS1866" s="54"/>
      <c r="AT1866" s="54"/>
      <c r="AU1866" s="54"/>
      <c r="AV1866" s="54"/>
      <c r="AW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4"/>
      <c r="BW1866" s="54"/>
      <c r="BX1866" s="54"/>
      <c r="BY1866" s="54"/>
      <c r="BZ1866" s="54"/>
      <c r="CA1866" s="54"/>
      <c r="CB1866" s="54"/>
      <c r="CC1866" s="54"/>
      <c r="CD1866" s="54"/>
      <c r="CE1866" s="54"/>
      <c r="CF1866" s="54"/>
      <c r="CG1866" s="54"/>
      <c r="CH1866" s="54"/>
      <c r="CI1866" s="54"/>
      <c r="CJ1866" s="54"/>
      <c r="CK1866" s="54"/>
      <c r="CL1866" s="54"/>
      <c r="CM1866" s="54"/>
      <c r="CN1866" s="54"/>
      <c r="CO1866" s="54"/>
      <c r="CP1866" s="54"/>
      <c r="CQ1866" s="54"/>
      <c r="CR1866" s="54"/>
      <c r="CS1866" s="54"/>
      <c r="CT1866" s="54"/>
      <c r="CU1866" s="54"/>
      <c r="CV1866" s="54"/>
      <c r="CW1866" s="54"/>
      <c r="CX1866" s="54"/>
      <c r="CY1866" s="54"/>
      <c r="CZ1866" s="54"/>
      <c r="DA1866" s="54"/>
      <c r="DB1866" s="54"/>
      <c r="DC1866" s="54"/>
      <c r="DD1866" s="54"/>
      <c r="DE1866" s="54"/>
      <c r="DF1866" s="54"/>
      <c r="DG1866" s="54"/>
      <c r="DH1866" s="54"/>
      <c r="DI1866" s="54"/>
      <c r="DJ1866" s="54"/>
      <c r="DK1866" s="54"/>
      <c r="DL1866" s="54"/>
      <c r="DM1866" s="54"/>
      <c r="DN1866" s="54"/>
      <c r="DO1866" s="54"/>
      <c r="DP1866" s="54"/>
      <c r="DQ1866" s="54"/>
      <c r="DR1866" s="54"/>
      <c r="DS1866" s="54"/>
      <c r="DT1866" s="54"/>
      <c r="DU1866" s="54"/>
      <c r="DV1866" s="54"/>
      <c r="DW1866" s="54"/>
      <c r="DX1866" s="54"/>
      <c r="DY1866" s="54"/>
      <c r="DZ1866" s="54"/>
      <c r="EA1866" s="54"/>
      <c r="EB1866" s="54"/>
      <c r="EC1866" s="54"/>
      <c r="ED1866" s="54"/>
      <c r="EE1866" s="54"/>
      <c r="EF1866" s="54"/>
      <c r="EG1866" s="54"/>
      <c r="EH1866" s="54"/>
      <c r="EI1866" s="54"/>
      <c r="EJ1866" s="54"/>
      <c r="EK1866" s="54"/>
      <c r="EL1866" s="54"/>
      <c r="EM1866" s="54"/>
      <c r="EN1866" s="54"/>
      <c r="EO1866" s="54"/>
      <c r="EP1866" s="54"/>
      <c r="EQ1866" s="54"/>
      <c r="ER1866" s="54"/>
      <c r="ES1866" s="54"/>
      <c r="ET1866" s="54"/>
      <c r="EU1866" s="54"/>
      <c r="EV1866" s="54"/>
      <c r="EW1866" s="54"/>
      <c r="EX1866" s="54"/>
      <c r="EY1866" s="54"/>
      <c r="EZ1866" s="54"/>
      <c r="FA1866" s="54"/>
      <c r="FB1866" s="54"/>
      <c r="FC1866" s="54"/>
      <c r="FD1866" s="54"/>
      <c r="FE1866" s="54"/>
      <c r="FF1866" s="54"/>
      <c r="FG1866" s="54"/>
      <c r="FH1866" s="54"/>
      <c r="FI1866" s="54"/>
      <c r="FJ1866" s="54"/>
      <c r="FK1866" s="54"/>
      <c r="FL1866" s="54"/>
      <c r="FM1866" s="54"/>
      <c r="FN1866" s="54"/>
      <c r="FO1866" s="54"/>
      <c r="FP1866" s="54"/>
      <c r="FQ1866" s="54"/>
      <c r="FR1866" s="54"/>
      <c r="FS1866" s="54"/>
      <c r="FT1866" s="54"/>
      <c r="FU1866" s="54"/>
      <c r="FV1866" s="54"/>
      <c r="FW1866" s="54"/>
      <c r="FX1866" s="54"/>
      <c r="FY1866" s="54"/>
      <c r="FZ1866" s="54"/>
      <c r="GA1866" s="54"/>
      <c r="GB1866" s="54"/>
      <c r="GC1866" s="54"/>
      <c r="GD1866" s="54"/>
      <c r="GE1866" s="54"/>
      <c r="GF1866" s="54"/>
      <c r="GG1866" s="54"/>
      <c r="GH1866" s="54"/>
      <c r="GI1866" s="54"/>
      <c r="GJ1866" s="54"/>
      <c r="GK1866" s="54"/>
      <c r="GL1866" s="54"/>
      <c r="GM1866" s="54"/>
      <c r="GN1866" s="54"/>
      <c r="GO1866" s="54"/>
      <c r="GP1866" s="54"/>
      <c r="GQ1866" s="54"/>
      <c r="GR1866" s="54"/>
      <c r="GS1866" s="54"/>
      <c r="GT1866" s="54"/>
      <c r="GU1866" s="54"/>
      <c r="GV1866" s="54"/>
      <c r="GW1866" s="54"/>
      <c r="GX1866" s="54"/>
      <c r="GY1866" s="54"/>
      <c r="GZ1866" s="54"/>
      <c r="HA1866" s="54"/>
      <c r="HB1866" s="54"/>
      <c r="HC1866" s="54"/>
      <c r="HD1866" s="54"/>
      <c r="HE1866" s="54"/>
      <c r="HF1866" s="54"/>
      <c r="HG1866" s="54"/>
      <c r="HH1866" s="54"/>
      <c r="HI1866" s="54"/>
      <c r="HJ1866" s="54"/>
      <c r="HK1866" s="54"/>
      <c r="HL1866" s="54"/>
      <c r="HM1866" s="54"/>
      <c r="HN1866" s="54"/>
      <c r="HO1866" s="54"/>
      <c r="HP1866" s="54"/>
      <c r="HQ1866" s="54"/>
      <c r="HR1866" s="54"/>
      <c r="HS1866" s="54"/>
      <c r="HT1866" s="54"/>
      <c r="HU1866" s="54"/>
      <c r="HV1866" s="54"/>
      <c r="HW1866" s="54"/>
      <c r="HX1866" s="54"/>
      <c r="HY1866" s="54"/>
      <c r="HZ1866" s="54"/>
      <c r="IA1866" s="54"/>
      <c r="IB1866" s="54"/>
      <c r="IC1866" s="54"/>
      <c r="ID1866" s="54"/>
      <c r="IE1866" s="54"/>
      <c r="IF1866" s="54"/>
      <c r="IG1866" s="54"/>
      <c r="IH1866" s="54"/>
      <c r="II1866" s="54"/>
      <c r="IJ1866" s="54"/>
      <c r="IK1866" s="54"/>
      <c r="IL1866" s="54"/>
      <c r="IM1866" s="54"/>
      <c r="IN1866" s="54"/>
      <c r="IO1866" s="54"/>
      <c r="IP1866" s="54"/>
      <c r="IQ1866" s="54"/>
      <c r="IR1866" s="54"/>
      <c r="IS1866" s="54"/>
      <c r="IT1866" s="54"/>
      <c r="IU1866" s="54"/>
      <c r="IV1866" s="54"/>
      <c r="IW1866" s="54"/>
      <c r="IX1866" s="54"/>
      <c r="IY1866" s="54"/>
      <c r="IZ1866" s="54"/>
      <c r="JA1866" s="16"/>
      <c r="JB1866" s="16"/>
      <c r="JC1866" s="16"/>
      <c r="JD1866" s="16"/>
    </row>
    <row r="1867" spans="1:264" s="6" customFormat="1" x14ac:dyDescent="0.25">
      <c r="A1867" s="55">
        <v>1863</v>
      </c>
      <c r="B1867" s="56">
        <f>ESTUDIANTES!B1867</f>
        <v>0</v>
      </c>
      <c r="C1867" s="56">
        <f>ESTUDIANTES!C1867</f>
        <v>0</v>
      </c>
      <c r="D1867" s="97">
        <f>ESTUDIANTES!D1867</f>
        <v>0</v>
      </c>
      <c r="E1867" s="97"/>
      <c r="F1867" s="97"/>
      <c r="G1867" s="97"/>
      <c r="H1867" s="57">
        <f>ESTUDIANTES!H1867</f>
        <v>0</v>
      </c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  <c r="T1867" s="54"/>
      <c r="U1867" s="54"/>
      <c r="V1867" s="54"/>
      <c r="W1867" s="54"/>
      <c r="X1867" s="54"/>
      <c r="Y1867" s="54"/>
      <c r="Z1867" s="54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  <c r="AL1867" s="54"/>
      <c r="AM1867" s="54"/>
      <c r="AN1867" s="54"/>
      <c r="AO1867" s="54"/>
      <c r="AP1867" s="54"/>
      <c r="AQ1867" s="54"/>
      <c r="AR1867" s="54"/>
      <c r="AS1867" s="54"/>
      <c r="AT1867" s="54"/>
      <c r="AU1867" s="54"/>
      <c r="AV1867" s="54"/>
      <c r="AW1867" s="54"/>
      <c r="AX1867" s="54"/>
      <c r="AY1867" s="54"/>
      <c r="AZ1867" s="54"/>
      <c r="BA1867" s="54"/>
      <c r="BB1867" s="54"/>
      <c r="BC1867" s="54"/>
      <c r="BD1867" s="54"/>
      <c r="BE1867" s="54"/>
      <c r="BF1867" s="54"/>
      <c r="BG1867" s="54"/>
      <c r="BH1867" s="54"/>
      <c r="BI1867" s="54"/>
      <c r="BJ1867" s="54"/>
      <c r="BK1867" s="54"/>
      <c r="BL1867" s="54"/>
      <c r="BM1867" s="54"/>
      <c r="BN1867" s="54"/>
      <c r="BO1867" s="54"/>
      <c r="BP1867" s="54"/>
      <c r="BQ1867" s="54"/>
      <c r="BR1867" s="54"/>
      <c r="BS1867" s="54"/>
      <c r="BT1867" s="54"/>
      <c r="BU1867" s="54"/>
      <c r="BV1867" s="54"/>
      <c r="BW1867" s="54"/>
      <c r="BX1867" s="54"/>
      <c r="BY1867" s="54"/>
      <c r="BZ1867" s="54"/>
      <c r="CA1867" s="54"/>
      <c r="CB1867" s="54"/>
      <c r="CC1867" s="54"/>
      <c r="CD1867" s="54"/>
      <c r="CE1867" s="54"/>
      <c r="CF1867" s="54"/>
      <c r="CG1867" s="54"/>
      <c r="CH1867" s="54"/>
      <c r="CI1867" s="54"/>
      <c r="CJ1867" s="54"/>
      <c r="CK1867" s="54"/>
      <c r="CL1867" s="54"/>
      <c r="CM1867" s="54"/>
      <c r="CN1867" s="54"/>
      <c r="CO1867" s="54"/>
      <c r="CP1867" s="54"/>
      <c r="CQ1867" s="54"/>
      <c r="CR1867" s="54"/>
      <c r="CS1867" s="54"/>
      <c r="CT1867" s="54"/>
      <c r="CU1867" s="54"/>
      <c r="CV1867" s="54"/>
      <c r="CW1867" s="54"/>
      <c r="CX1867" s="54"/>
      <c r="CY1867" s="54"/>
      <c r="CZ1867" s="54"/>
      <c r="DA1867" s="54"/>
      <c r="DB1867" s="54"/>
      <c r="DC1867" s="54"/>
      <c r="DD1867" s="54"/>
      <c r="DE1867" s="54"/>
      <c r="DF1867" s="54"/>
      <c r="DG1867" s="54"/>
      <c r="DH1867" s="54"/>
      <c r="DI1867" s="54"/>
      <c r="DJ1867" s="54"/>
      <c r="DK1867" s="54"/>
      <c r="DL1867" s="54"/>
      <c r="DM1867" s="54"/>
      <c r="DN1867" s="54"/>
      <c r="DO1867" s="54"/>
      <c r="DP1867" s="54"/>
      <c r="DQ1867" s="54"/>
      <c r="DR1867" s="54"/>
      <c r="DS1867" s="54"/>
      <c r="DT1867" s="54"/>
      <c r="DU1867" s="54"/>
      <c r="DV1867" s="54"/>
      <c r="DW1867" s="54"/>
      <c r="DX1867" s="54"/>
      <c r="DY1867" s="54"/>
      <c r="DZ1867" s="54"/>
      <c r="EA1867" s="54"/>
      <c r="EB1867" s="54"/>
      <c r="EC1867" s="54"/>
      <c r="ED1867" s="54"/>
      <c r="EE1867" s="54"/>
      <c r="EF1867" s="54"/>
      <c r="EG1867" s="54"/>
      <c r="EH1867" s="54"/>
      <c r="EI1867" s="54"/>
      <c r="EJ1867" s="54"/>
      <c r="EK1867" s="54"/>
      <c r="EL1867" s="54"/>
      <c r="EM1867" s="54"/>
      <c r="EN1867" s="54"/>
      <c r="EO1867" s="54"/>
      <c r="EP1867" s="54"/>
      <c r="EQ1867" s="54"/>
      <c r="ER1867" s="54"/>
      <c r="ES1867" s="54"/>
      <c r="ET1867" s="54"/>
      <c r="EU1867" s="54"/>
      <c r="EV1867" s="54"/>
      <c r="EW1867" s="54"/>
      <c r="EX1867" s="54"/>
      <c r="EY1867" s="54"/>
      <c r="EZ1867" s="54"/>
      <c r="FA1867" s="54"/>
      <c r="FB1867" s="54"/>
      <c r="FC1867" s="54"/>
      <c r="FD1867" s="54"/>
      <c r="FE1867" s="54"/>
      <c r="FF1867" s="54"/>
      <c r="FG1867" s="54"/>
      <c r="FH1867" s="54"/>
      <c r="FI1867" s="54"/>
      <c r="FJ1867" s="54"/>
      <c r="FK1867" s="54"/>
      <c r="FL1867" s="54"/>
      <c r="FM1867" s="54"/>
      <c r="FN1867" s="54"/>
      <c r="FO1867" s="54"/>
      <c r="FP1867" s="54"/>
      <c r="FQ1867" s="54"/>
      <c r="FR1867" s="54"/>
      <c r="FS1867" s="54"/>
      <c r="FT1867" s="54"/>
      <c r="FU1867" s="54"/>
      <c r="FV1867" s="54"/>
      <c r="FW1867" s="54"/>
      <c r="FX1867" s="54"/>
      <c r="FY1867" s="54"/>
      <c r="FZ1867" s="54"/>
      <c r="GA1867" s="54"/>
      <c r="GB1867" s="54"/>
      <c r="GC1867" s="54"/>
      <c r="GD1867" s="54"/>
      <c r="GE1867" s="54"/>
      <c r="GF1867" s="54"/>
      <c r="GG1867" s="54"/>
      <c r="GH1867" s="54"/>
      <c r="GI1867" s="54"/>
      <c r="GJ1867" s="54"/>
      <c r="GK1867" s="54"/>
      <c r="GL1867" s="54"/>
      <c r="GM1867" s="54"/>
      <c r="GN1867" s="54"/>
      <c r="GO1867" s="54"/>
      <c r="GP1867" s="54"/>
      <c r="GQ1867" s="54"/>
      <c r="GR1867" s="54"/>
      <c r="GS1867" s="54"/>
      <c r="GT1867" s="54"/>
      <c r="GU1867" s="54"/>
      <c r="GV1867" s="54"/>
      <c r="GW1867" s="54"/>
      <c r="GX1867" s="54"/>
      <c r="GY1867" s="54"/>
      <c r="GZ1867" s="54"/>
      <c r="HA1867" s="54"/>
      <c r="HB1867" s="54"/>
      <c r="HC1867" s="54"/>
      <c r="HD1867" s="54"/>
      <c r="HE1867" s="54"/>
      <c r="HF1867" s="54"/>
      <c r="HG1867" s="54"/>
      <c r="HH1867" s="54"/>
      <c r="HI1867" s="54"/>
      <c r="HJ1867" s="54"/>
      <c r="HK1867" s="54"/>
      <c r="HL1867" s="54"/>
      <c r="HM1867" s="54"/>
      <c r="HN1867" s="54"/>
      <c r="HO1867" s="54"/>
      <c r="HP1867" s="54"/>
      <c r="HQ1867" s="54"/>
      <c r="HR1867" s="54"/>
      <c r="HS1867" s="54"/>
      <c r="HT1867" s="54"/>
      <c r="HU1867" s="54"/>
      <c r="HV1867" s="54"/>
      <c r="HW1867" s="54"/>
      <c r="HX1867" s="54"/>
      <c r="HY1867" s="54"/>
      <c r="HZ1867" s="54"/>
      <c r="IA1867" s="54"/>
      <c r="IB1867" s="54"/>
      <c r="IC1867" s="54"/>
      <c r="ID1867" s="54"/>
      <c r="IE1867" s="54"/>
      <c r="IF1867" s="54"/>
      <c r="IG1867" s="54"/>
      <c r="IH1867" s="54"/>
      <c r="II1867" s="54"/>
      <c r="IJ1867" s="54"/>
      <c r="IK1867" s="54"/>
      <c r="IL1867" s="54"/>
      <c r="IM1867" s="54"/>
      <c r="IN1867" s="54"/>
      <c r="IO1867" s="54"/>
      <c r="IP1867" s="54"/>
      <c r="IQ1867" s="54"/>
      <c r="IR1867" s="54"/>
      <c r="IS1867" s="54"/>
      <c r="IT1867" s="54"/>
      <c r="IU1867" s="54"/>
      <c r="IV1867" s="54"/>
      <c r="IW1867" s="54"/>
      <c r="IX1867" s="54"/>
      <c r="IY1867" s="54"/>
      <c r="IZ1867" s="54"/>
      <c r="JA1867" s="16"/>
      <c r="JB1867" s="16"/>
      <c r="JC1867" s="16"/>
      <c r="JD1867" s="16"/>
    </row>
    <row r="1868" spans="1:264" s="6" customFormat="1" x14ac:dyDescent="0.25">
      <c r="A1868" s="55">
        <v>1864</v>
      </c>
      <c r="B1868" s="56">
        <f>ESTUDIANTES!B1868</f>
        <v>0</v>
      </c>
      <c r="C1868" s="56">
        <f>ESTUDIANTES!C1868</f>
        <v>0</v>
      </c>
      <c r="D1868" s="97">
        <f>ESTUDIANTES!D1868</f>
        <v>0</v>
      </c>
      <c r="E1868" s="97"/>
      <c r="F1868" s="97"/>
      <c r="G1868" s="97"/>
      <c r="H1868" s="57">
        <f>ESTUDIANTES!H1868</f>
        <v>0</v>
      </c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  <c r="S1868" s="54"/>
      <c r="T1868" s="54"/>
      <c r="U1868" s="54"/>
      <c r="V1868" s="54"/>
      <c r="W1868" s="54"/>
      <c r="X1868" s="54"/>
      <c r="Y1868" s="54"/>
      <c r="Z1868" s="54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  <c r="AL1868" s="54"/>
      <c r="AM1868" s="54"/>
      <c r="AN1868" s="54"/>
      <c r="AO1868" s="54"/>
      <c r="AP1868" s="54"/>
      <c r="AQ1868" s="54"/>
      <c r="AR1868" s="54"/>
      <c r="AS1868" s="54"/>
      <c r="AT1868" s="54"/>
      <c r="AU1868" s="54"/>
      <c r="AV1868" s="54"/>
      <c r="AW1868" s="54"/>
      <c r="AX1868" s="54"/>
      <c r="AY1868" s="54"/>
      <c r="AZ1868" s="54"/>
      <c r="BA1868" s="54"/>
      <c r="BB1868" s="54"/>
      <c r="BC1868" s="54"/>
      <c r="BD1868" s="54"/>
      <c r="BE1868" s="54"/>
      <c r="BF1868" s="54"/>
      <c r="BG1868" s="54"/>
      <c r="BH1868" s="54"/>
      <c r="BI1868" s="54"/>
      <c r="BJ1868" s="54"/>
      <c r="BK1868" s="54"/>
      <c r="BL1868" s="54"/>
      <c r="BM1868" s="54"/>
      <c r="BN1868" s="54"/>
      <c r="BO1868" s="54"/>
      <c r="BP1868" s="54"/>
      <c r="BQ1868" s="54"/>
      <c r="BR1868" s="54"/>
      <c r="BS1868" s="54"/>
      <c r="BT1868" s="54"/>
      <c r="BU1868" s="54"/>
      <c r="BV1868" s="54"/>
      <c r="BW1868" s="54"/>
      <c r="BX1868" s="54"/>
      <c r="BY1868" s="54"/>
      <c r="BZ1868" s="54"/>
      <c r="CA1868" s="54"/>
      <c r="CB1868" s="54"/>
      <c r="CC1868" s="54"/>
      <c r="CD1868" s="54"/>
      <c r="CE1868" s="54"/>
      <c r="CF1868" s="54"/>
      <c r="CG1868" s="54"/>
      <c r="CH1868" s="54"/>
      <c r="CI1868" s="54"/>
      <c r="CJ1868" s="54"/>
      <c r="CK1868" s="54"/>
      <c r="CL1868" s="54"/>
      <c r="CM1868" s="54"/>
      <c r="CN1868" s="54"/>
      <c r="CO1868" s="54"/>
      <c r="CP1868" s="54"/>
      <c r="CQ1868" s="54"/>
      <c r="CR1868" s="54"/>
      <c r="CS1868" s="54"/>
      <c r="CT1868" s="54"/>
      <c r="CU1868" s="54"/>
      <c r="CV1868" s="54"/>
      <c r="CW1868" s="54"/>
      <c r="CX1868" s="54"/>
      <c r="CY1868" s="54"/>
      <c r="CZ1868" s="54"/>
      <c r="DA1868" s="54"/>
      <c r="DB1868" s="54"/>
      <c r="DC1868" s="54"/>
      <c r="DD1868" s="54"/>
      <c r="DE1868" s="54"/>
      <c r="DF1868" s="54"/>
      <c r="DG1868" s="54"/>
      <c r="DH1868" s="54"/>
      <c r="DI1868" s="54"/>
      <c r="DJ1868" s="54"/>
      <c r="DK1868" s="54"/>
      <c r="DL1868" s="54"/>
      <c r="DM1868" s="54"/>
      <c r="DN1868" s="54"/>
      <c r="DO1868" s="54"/>
      <c r="DP1868" s="54"/>
      <c r="DQ1868" s="54"/>
      <c r="DR1868" s="54"/>
      <c r="DS1868" s="54"/>
      <c r="DT1868" s="54"/>
      <c r="DU1868" s="54"/>
      <c r="DV1868" s="54"/>
      <c r="DW1868" s="54"/>
      <c r="DX1868" s="54"/>
      <c r="DY1868" s="54"/>
      <c r="DZ1868" s="54"/>
      <c r="EA1868" s="54"/>
      <c r="EB1868" s="54"/>
      <c r="EC1868" s="54"/>
      <c r="ED1868" s="54"/>
      <c r="EE1868" s="54"/>
      <c r="EF1868" s="54"/>
      <c r="EG1868" s="54"/>
      <c r="EH1868" s="54"/>
      <c r="EI1868" s="54"/>
      <c r="EJ1868" s="54"/>
      <c r="EK1868" s="54"/>
      <c r="EL1868" s="54"/>
      <c r="EM1868" s="54"/>
      <c r="EN1868" s="54"/>
      <c r="EO1868" s="54"/>
      <c r="EP1868" s="54"/>
      <c r="EQ1868" s="54"/>
      <c r="ER1868" s="54"/>
      <c r="ES1868" s="54"/>
      <c r="ET1868" s="54"/>
      <c r="EU1868" s="54"/>
      <c r="EV1868" s="54"/>
      <c r="EW1868" s="54"/>
      <c r="EX1868" s="54"/>
      <c r="EY1868" s="54"/>
      <c r="EZ1868" s="54"/>
      <c r="FA1868" s="54"/>
      <c r="FB1868" s="54"/>
      <c r="FC1868" s="54"/>
      <c r="FD1868" s="54"/>
      <c r="FE1868" s="54"/>
      <c r="FF1868" s="54"/>
      <c r="FG1868" s="54"/>
      <c r="FH1868" s="54"/>
      <c r="FI1868" s="54"/>
      <c r="FJ1868" s="54"/>
      <c r="FK1868" s="54"/>
      <c r="FL1868" s="54"/>
      <c r="FM1868" s="54"/>
      <c r="FN1868" s="54"/>
      <c r="FO1868" s="54"/>
      <c r="FP1868" s="54"/>
      <c r="FQ1868" s="54"/>
      <c r="FR1868" s="54"/>
      <c r="FS1868" s="54"/>
      <c r="FT1868" s="54"/>
      <c r="FU1868" s="54"/>
      <c r="FV1868" s="54"/>
      <c r="FW1868" s="54"/>
      <c r="FX1868" s="54"/>
      <c r="FY1868" s="54"/>
      <c r="FZ1868" s="54"/>
      <c r="GA1868" s="54"/>
      <c r="GB1868" s="54"/>
      <c r="GC1868" s="54"/>
      <c r="GD1868" s="54"/>
      <c r="GE1868" s="54"/>
      <c r="GF1868" s="54"/>
      <c r="GG1868" s="54"/>
      <c r="GH1868" s="54"/>
      <c r="GI1868" s="54"/>
      <c r="GJ1868" s="54"/>
      <c r="GK1868" s="54"/>
      <c r="GL1868" s="54"/>
      <c r="GM1868" s="54"/>
      <c r="GN1868" s="54"/>
      <c r="GO1868" s="54"/>
      <c r="GP1868" s="54"/>
      <c r="GQ1868" s="54"/>
      <c r="GR1868" s="54"/>
      <c r="GS1868" s="54"/>
      <c r="GT1868" s="54"/>
      <c r="GU1868" s="54"/>
      <c r="GV1868" s="54"/>
      <c r="GW1868" s="54"/>
      <c r="GX1868" s="54"/>
      <c r="GY1868" s="54"/>
      <c r="GZ1868" s="54"/>
      <c r="HA1868" s="54"/>
      <c r="HB1868" s="54"/>
      <c r="HC1868" s="54"/>
      <c r="HD1868" s="54"/>
      <c r="HE1868" s="54"/>
      <c r="HF1868" s="54"/>
      <c r="HG1868" s="54"/>
      <c r="HH1868" s="54"/>
      <c r="HI1868" s="54"/>
      <c r="HJ1868" s="54"/>
      <c r="HK1868" s="54"/>
      <c r="HL1868" s="54"/>
      <c r="HM1868" s="54"/>
      <c r="HN1868" s="54"/>
      <c r="HO1868" s="54"/>
      <c r="HP1868" s="54"/>
      <c r="HQ1868" s="54"/>
      <c r="HR1868" s="54"/>
      <c r="HS1868" s="54"/>
      <c r="HT1868" s="54"/>
      <c r="HU1868" s="54"/>
      <c r="HV1868" s="54"/>
      <c r="HW1868" s="54"/>
      <c r="HX1868" s="54"/>
      <c r="HY1868" s="54"/>
      <c r="HZ1868" s="54"/>
      <c r="IA1868" s="54"/>
      <c r="IB1868" s="54"/>
      <c r="IC1868" s="54"/>
      <c r="ID1868" s="54"/>
      <c r="IE1868" s="54"/>
      <c r="IF1868" s="54"/>
      <c r="IG1868" s="54"/>
      <c r="IH1868" s="54"/>
      <c r="II1868" s="54"/>
      <c r="IJ1868" s="54"/>
      <c r="IK1868" s="54"/>
      <c r="IL1868" s="54"/>
      <c r="IM1868" s="54"/>
      <c r="IN1868" s="54"/>
      <c r="IO1868" s="54"/>
      <c r="IP1868" s="54"/>
      <c r="IQ1868" s="54"/>
      <c r="IR1868" s="54"/>
      <c r="IS1868" s="54"/>
      <c r="IT1868" s="54"/>
      <c r="IU1868" s="54"/>
      <c r="IV1868" s="54"/>
      <c r="IW1868" s="54"/>
      <c r="IX1868" s="54"/>
      <c r="IY1868" s="54"/>
      <c r="IZ1868" s="54"/>
      <c r="JA1868" s="16"/>
      <c r="JB1868" s="16"/>
      <c r="JC1868" s="16"/>
      <c r="JD1868" s="16"/>
    </row>
    <row r="1869" spans="1:264" s="6" customFormat="1" x14ac:dyDescent="0.25">
      <c r="A1869" s="55">
        <v>1865</v>
      </c>
      <c r="B1869" s="56">
        <f>ESTUDIANTES!B1869</f>
        <v>0</v>
      </c>
      <c r="C1869" s="56">
        <f>ESTUDIANTES!C1869</f>
        <v>0</v>
      </c>
      <c r="D1869" s="97">
        <f>ESTUDIANTES!D1869</f>
        <v>0</v>
      </c>
      <c r="E1869" s="97"/>
      <c r="F1869" s="97"/>
      <c r="G1869" s="97"/>
      <c r="H1869" s="57">
        <f>ESTUDIANTES!H1869</f>
        <v>0</v>
      </c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54"/>
      <c r="T1869" s="54"/>
      <c r="U1869" s="54"/>
      <c r="V1869" s="54"/>
      <c r="W1869" s="54"/>
      <c r="X1869" s="54"/>
      <c r="Y1869" s="54"/>
      <c r="Z1869" s="54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  <c r="AL1869" s="54"/>
      <c r="AM1869" s="54"/>
      <c r="AN1869" s="54"/>
      <c r="AO1869" s="54"/>
      <c r="AP1869" s="54"/>
      <c r="AQ1869" s="54"/>
      <c r="AR1869" s="54"/>
      <c r="AS1869" s="54"/>
      <c r="AT1869" s="54"/>
      <c r="AU1869" s="54"/>
      <c r="AV1869" s="54"/>
      <c r="AW1869" s="54"/>
      <c r="AX1869" s="54"/>
      <c r="AY1869" s="54"/>
      <c r="AZ1869" s="54"/>
      <c r="BA1869" s="54"/>
      <c r="BB1869" s="54"/>
      <c r="BC1869" s="54"/>
      <c r="BD1869" s="54"/>
      <c r="BE1869" s="54"/>
      <c r="BF1869" s="54"/>
      <c r="BG1869" s="54"/>
      <c r="BH1869" s="54"/>
      <c r="BI1869" s="54"/>
      <c r="BJ1869" s="54"/>
      <c r="BK1869" s="54"/>
      <c r="BL1869" s="54"/>
      <c r="BM1869" s="54"/>
      <c r="BN1869" s="54"/>
      <c r="BO1869" s="54"/>
      <c r="BP1869" s="54"/>
      <c r="BQ1869" s="54"/>
      <c r="BR1869" s="54"/>
      <c r="BS1869" s="54"/>
      <c r="BT1869" s="54"/>
      <c r="BU1869" s="54"/>
      <c r="BV1869" s="54"/>
      <c r="BW1869" s="54"/>
      <c r="BX1869" s="54"/>
      <c r="BY1869" s="54"/>
      <c r="BZ1869" s="54"/>
      <c r="CA1869" s="54"/>
      <c r="CB1869" s="54"/>
      <c r="CC1869" s="54"/>
      <c r="CD1869" s="54"/>
      <c r="CE1869" s="54"/>
      <c r="CF1869" s="54"/>
      <c r="CG1869" s="54"/>
      <c r="CH1869" s="54"/>
      <c r="CI1869" s="54"/>
      <c r="CJ1869" s="54"/>
      <c r="CK1869" s="54"/>
      <c r="CL1869" s="54"/>
      <c r="CM1869" s="54"/>
      <c r="CN1869" s="54"/>
      <c r="CO1869" s="54"/>
      <c r="CP1869" s="54"/>
      <c r="CQ1869" s="54"/>
      <c r="CR1869" s="54"/>
      <c r="CS1869" s="54"/>
      <c r="CT1869" s="54"/>
      <c r="CU1869" s="54"/>
      <c r="CV1869" s="54"/>
      <c r="CW1869" s="54"/>
      <c r="CX1869" s="54"/>
      <c r="CY1869" s="54"/>
      <c r="CZ1869" s="54"/>
      <c r="DA1869" s="54"/>
      <c r="DB1869" s="54"/>
      <c r="DC1869" s="54"/>
      <c r="DD1869" s="54"/>
      <c r="DE1869" s="54"/>
      <c r="DF1869" s="54"/>
      <c r="DG1869" s="54"/>
      <c r="DH1869" s="54"/>
      <c r="DI1869" s="54"/>
      <c r="DJ1869" s="54"/>
      <c r="DK1869" s="54"/>
      <c r="DL1869" s="54"/>
      <c r="DM1869" s="54"/>
      <c r="DN1869" s="54"/>
      <c r="DO1869" s="54"/>
      <c r="DP1869" s="54"/>
      <c r="DQ1869" s="54"/>
      <c r="DR1869" s="54"/>
      <c r="DS1869" s="54"/>
      <c r="DT1869" s="54"/>
      <c r="DU1869" s="54"/>
      <c r="DV1869" s="54"/>
      <c r="DW1869" s="54"/>
      <c r="DX1869" s="54"/>
      <c r="DY1869" s="54"/>
      <c r="DZ1869" s="54"/>
      <c r="EA1869" s="54"/>
      <c r="EB1869" s="54"/>
      <c r="EC1869" s="54"/>
      <c r="ED1869" s="54"/>
      <c r="EE1869" s="54"/>
      <c r="EF1869" s="54"/>
      <c r="EG1869" s="54"/>
      <c r="EH1869" s="54"/>
      <c r="EI1869" s="54"/>
      <c r="EJ1869" s="54"/>
      <c r="EK1869" s="54"/>
      <c r="EL1869" s="54"/>
      <c r="EM1869" s="54"/>
      <c r="EN1869" s="54"/>
      <c r="EO1869" s="54"/>
      <c r="EP1869" s="54"/>
      <c r="EQ1869" s="54"/>
      <c r="ER1869" s="54"/>
      <c r="ES1869" s="54"/>
      <c r="ET1869" s="54"/>
      <c r="EU1869" s="54"/>
      <c r="EV1869" s="54"/>
      <c r="EW1869" s="54"/>
      <c r="EX1869" s="54"/>
      <c r="EY1869" s="54"/>
      <c r="EZ1869" s="54"/>
      <c r="FA1869" s="54"/>
      <c r="FB1869" s="54"/>
      <c r="FC1869" s="54"/>
      <c r="FD1869" s="54"/>
      <c r="FE1869" s="54"/>
      <c r="FF1869" s="54"/>
      <c r="FG1869" s="54"/>
      <c r="FH1869" s="54"/>
      <c r="FI1869" s="54"/>
      <c r="FJ1869" s="54"/>
      <c r="FK1869" s="54"/>
      <c r="FL1869" s="54"/>
      <c r="FM1869" s="54"/>
      <c r="FN1869" s="54"/>
      <c r="FO1869" s="54"/>
      <c r="FP1869" s="54"/>
      <c r="FQ1869" s="54"/>
      <c r="FR1869" s="54"/>
      <c r="FS1869" s="54"/>
      <c r="FT1869" s="54"/>
      <c r="FU1869" s="54"/>
      <c r="FV1869" s="54"/>
      <c r="FW1869" s="54"/>
      <c r="FX1869" s="54"/>
      <c r="FY1869" s="54"/>
      <c r="FZ1869" s="54"/>
      <c r="GA1869" s="54"/>
      <c r="GB1869" s="54"/>
      <c r="GC1869" s="54"/>
      <c r="GD1869" s="54"/>
      <c r="GE1869" s="54"/>
      <c r="GF1869" s="54"/>
      <c r="GG1869" s="54"/>
      <c r="GH1869" s="54"/>
      <c r="GI1869" s="54"/>
      <c r="GJ1869" s="54"/>
      <c r="GK1869" s="54"/>
      <c r="GL1869" s="54"/>
      <c r="GM1869" s="54"/>
      <c r="GN1869" s="54"/>
      <c r="GO1869" s="54"/>
      <c r="GP1869" s="54"/>
      <c r="GQ1869" s="54"/>
      <c r="GR1869" s="54"/>
      <c r="GS1869" s="54"/>
      <c r="GT1869" s="54"/>
      <c r="GU1869" s="54"/>
      <c r="GV1869" s="54"/>
      <c r="GW1869" s="54"/>
      <c r="GX1869" s="54"/>
      <c r="GY1869" s="54"/>
      <c r="GZ1869" s="54"/>
      <c r="HA1869" s="54"/>
      <c r="HB1869" s="54"/>
      <c r="HC1869" s="54"/>
      <c r="HD1869" s="54"/>
      <c r="HE1869" s="54"/>
      <c r="HF1869" s="54"/>
      <c r="HG1869" s="54"/>
      <c r="HH1869" s="54"/>
      <c r="HI1869" s="54"/>
      <c r="HJ1869" s="54"/>
      <c r="HK1869" s="54"/>
      <c r="HL1869" s="54"/>
      <c r="HM1869" s="54"/>
      <c r="HN1869" s="54"/>
      <c r="HO1869" s="54"/>
      <c r="HP1869" s="54"/>
      <c r="HQ1869" s="54"/>
      <c r="HR1869" s="54"/>
      <c r="HS1869" s="54"/>
      <c r="HT1869" s="54"/>
      <c r="HU1869" s="54"/>
      <c r="HV1869" s="54"/>
      <c r="HW1869" s="54"/>
      <c r="HX1869" s="54"/>
      <c r="HY1869" s="54"/>
      <c r="HZ1869" s="54"/>
      <c r="IA1869" s="54"/>
      <c r="IB1869" s="54"/>
      <c r="IC1869" s="54"/>
      <c r="ID1869" s="54"/>
      <c r="IE1869" s="54"/>
      <c r="IF1869" s="54"/>
      <c r="IG1869" s="54"/>
      <c r="IH1869" s="54"/>
      <c r="II1869" s="54"/>
      <c r="IJ1869" s="54"/>
      <c r="IK1869" s="54"/>
      <c r="IL1869" s="54"/>
      <c r="IM1869" s="54"/>
      <c r="IN1869" s="54"/>
      <c r="IO1869" s="54"/>
      <c r="IP1869" s="54"/>
      <c r="IQ1869" s="54"/>
      <c r="IR1869" s="54"/>
      <c r="IS1869" s="54"/>
      <c r="IT1869" s="54"/>
      <c r="IU1869" s="54"/>
      <c r="IV1869" s="54"/>
      <c r="IW1869" s="54"/>
      <c r="IX1869" s="54"/>
      <c r="IY1869" s="54"/>
      <c r="IZ1869" s="54"/>
      <c r="JA1869" s="16"/>
      <c r="JB1869" s="16"/>
      <c r="JC1869" s="16"/>
      <c r="JD1869" s="16"/>
    </row>
    <row r="1870" spans="1:264" s="6" customFormat="1" x14ac:dyDescent="0.25">
      <c r="A1870" s="55">
        <v>1866</v>
      </c>
      <c r="B1870" s="56">
        <f>ESTUDIANTES!B1870</f>
        <v>0</v>
      </c>
      <c r="C1870" s="56">
        <f>ESTUDIANTES!C1870</f>
        <v>0</v>
      </c>
      <c r="D1870" s="97">
        <f>ESTUDIANTES!D1870</f>
        <v>0</v>
      </c>
      <c r="E1870" s="97"/>
      <c r="F1870" s="97"/>
      <c r="G1870" s="97"/>
      <c r="H1870" s="57">
        <f>ESTUDIANTES!H1870</f>
        <v>0</v>
      </c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  <c r="AL1870" s="54"/>
      <c r="AM1870" s="54"/>
      <c r="AN1870" s="54"/>
      <c r="AO1870" s="54"/>
      <c r="AP1870" s="54"/>
      <c r="AQ1870" s="54"/>
      <c r="AR1870" s="54"/>
      <c r="AS1870" s="54"/>
      <c r="AT1870" s="54"/>
      <c r="AU1870" s="54"/>
      <c r="AV1870" s="54"/>
      <c r="AW1870" s="54"/>
      <c r="AX1870" s="54"/>
      <c r="AY1870" s="54"/>
      <c r="AZ1870" s="54"/>
      <c r="BA1870" s="54"/>
      <c r="BB1870" s="54"/>
      <c r="BC1870" s="54"/>
      <c r="BD1870" s="54"/>
      <c r="BE1870" s="54"/>
      <c r="BF1870" s="54"/>
      <c r="BG1870" s="54"/>
      <c r="BH1870" s="54"/>
      <c r="BI1870" s="54"/>
      <c r="BJ1870" s="54"/>
      <c r="BK1870" s="54"/>
      <c r="BL1870" s="54"/>
      <c r="BM1870" s="54"/>
      <c r="BN1870" s="54"/>
      <c r="BO1870" s="54"/>
      <c r="BP1870" s="54"/>
      <c r="BQ1870" s="54"/>
      <c r="BR1870" s="54"/>
      <c r="BS1870" s="54"/>
      <c r="BT1870" s="54"/>
      <c r="BU1870" s="54"/>
      <c r="BV1870" s="54"/>
      <c r="BW1870" s="54"/>
      <c r="BX1870" s="54"/>
      <c r="BY1870" s="54"/>
      <c r="BZ1870" s="54"/>
      <c r="CA1870" s="54"/>
      <c r="CB1870" s="54"/>
      <c r="CC1870" s="54"/>
      <c r="CD1870" s="54"/>
      <c r="CE1870" s="54"/>
      <c r="CF1870" s="54"/>
      <c r="CG1870" s="54"/>
      <c r="CH1870" s="54"/>
      <c r="CI1870" s="54"/>
      <c r="CJ1870" s="54"/>
      <c r="CK1870" s="54"/>
      <c r="CL1870" s="54"/>
      <c r="CM1870" s="54"/>
      <c r="CN1870" s="54"/>
      <c r="CO1870" s="54"/>
      <c r="CP1870" s="54"/>
      <c r="CQ1870" s="54"/>
      <c r="CR1870" s="54"/>
      <c r="CS1870" s="54"/>
      <c r="CT1870" s="54"/>
      <c r="CU1870" s="54"/>
      <c r="CV1870" s="54"/>
      <c r="CW1870" s="54"/>
      <c r="CX1870" s="54"/>
      <c r="CY1870" s="54"/>
      <c r="CZ1870" s="54"/>
      <c r="DA1870" s="54"/>
      <c r="DB1870" s="54"/>
      <c r="DC1870" s="54"/>
      <c r="DD1870" s="54"/>
      <c r="DE1870" s="54"/>
      <c r="DF1870" s="54"/>
      <c r="DG1870" s="54"/>
      <c r="DH1870" s="54"/>
      <c r="DI1870" s="54"/>
      <c r="DJ1870" s="54"/>
      <c r="DK1870" s="54"/>
      <c r="DL1870" s="54"/>
      <c r="DM1870" s="54"/>
      <c r="DN1870" s="54"/>
      <c r="DO1870" s="54"/>
      <c r="DP1870" s="54"/>
      <c r="DQ1870" s="54"/>
      <c r="DR1870" s="54"/>
      <c r="DS1870" s="54"/>
      <c r="DT1870" s="54"/>
      <c r="DU1870" s="54"/>
      <c r="DV1870" s="54"/>
      <c r="DW1870" s="54"/>
      <c r="DX1870" s="54"/>
      <c r="DY1870" s="54"/>
      <c r="DZ1870" s="54"/>
      <c r="EA1870" s="54"/>
      <c r="EB1870" s="54"/>
      <c r="EC1870" s="54"/>
      <c r="ED1870" s="54"/>
      <c r="EE1870" s="54"/>
      <c r="EF1870" s="54"/>
      <c r="EG1870" s="54"/>
      <c r="EH1870" s="54"/>
      <c r="EI1870" s="54"/>
      <c r="EJ1870" s="54"/>
      <c r="EK1870" s="54"/>
      <c r="EL1870" s="54"/>
      <c r="EM1870" s="54"/>
      <c r="EN1870" s="54"/>
      <c r="EO1870" s="54"/>
      <c r="EP1870" s="54"/>
      <c r="EQ1870" s="54"/>
      <c r="ER1870" s="54"/>
      <c r="ES1870" s="54"/>
      <c r="ET1870" s="54"/>
      <c r="EU1870" s="54"/>
      <c r="EV1870" s="54"/>
      <c r="EW1870" s="54"/>
      <c r="EX1870" s="54"/>
      <c r="EY1870" s="54"/>
      <c r="EZ1870" s="54"/>
      <c r="FA1870" s="54"/>
      <c r="FB1870" s="54"/>
      <c r="FC1870" s="54"/>
      <c r="FD1870" s="54"/>
      <c r="FE1870" s="54"/>
      <c r="FF1870" s="54"/>
      <c r="FG1870" s="54"/>
      <c r="FH1870" s="54"/>
      <c r="FI1870" s="54"/>
      <c r="FJ1870" s="54"/>
      <c r="FK1870" s="54"/>
      <c r="FL1870" s="54"/>
      <c r="FM1870" s="54"/>
      <c r="FN1870" s="54"/>
      <c r="FO1870" s="54"/>
      <c r="FP1870" s="54"/>
      <c r="FQ1870" s="54"/>
      <c r="FR1870" s="54"/>
      <c r="FS1870" s="54"/>
      <c r="FT1870" s="54"/>
      <c r="FU1870" s="54"/>
      <c r="FV1870" s="54"/>
      <c r="FW1870" s="54"/>
      <c r="FX1870" s="54"/>
      <c r="FY1870" s="54"/>
      <c r="FZ1870" s="54"/>
      <c r="GA1870" s="54"/>
      <c r="GB1870" s="54"/>
      <c r="GC1870" s="54"/>
      <c r="GD1870" s="54"/>
      <c r="GE1870" s="54"/>
      <c r="GF1870" s="54"/>
      <c r="GG1870" s="54"/>
      <c r="GH1870" s="54"/>
      <c r="GI1870" s="54"/>
      <c r="GJ1870" s="54"/>
      <c r="GK1870" s="54"/>
      <c r="GL1870" s="54"/>
      <c r="GM1870" s="54"/>
      <c r="GN1870" s="54"/>
      <c r="GO1870" s="54"/>
      <c r="GP1870" s="54"/>
      <c r="GQ1870" s="54"/>
      <c r="GR1870" s="54"/>
      <c r="GS1870" s="54"/>
      <c r="GT1870" s="54"/>
      <c r="GU1870" s="54"/>
      <c r="GV1870" s="54"/>
      <c r="GW1870" s="54"/>
      <c r="GX1870" s="54"/>
      <c r="GY1870" s="54"/>
      <c r="GZ1870" s="54"/>
      <c r="HA1870" s="54"/>
      <c r="HB1870" s="54"/>
      <c r="HC1870" s="54"/>
      <c r="HD1870" s="54"/>
      <c r="HE1870" s="54"/>
      <c r="HF1870" s="54"/>
      <c r="HG1870" s="54"/>
      <c r="HH1870" s="54"/>
      <c r="HI1870" s="54"/>
      <c r="HJ1870" s="54"/>
      <c r="HK1870" s="54"/>
      <c r="HL1870" s="54"/>
      <c r="HM1870" s="54"/>
      <c r="HN1870" s="54"/>
      <c r="HO1870" s="54"/>
      <c r="HP1870" s="54"/>
      <c r="HQ1870" s="54"/>
      <c r="HR1870" s="54"/>
      <c r="HS1870" s="54"/>
      <c r="HT1870" s="54"/>
      <c r="HU1870" s="54"/>
      <c r="HV1870" s="54"/>
      <c r="HW1870" s="54"/>
      <c r="HX1870" s="54"/>
      <c r="HY1870" s="54"/>
      <c r="HZ1870" s="54"/>
      <c r="IA1870" s="54"/>
      <c r="IB1870" s="54"/>
      <c r="IC1870" s="54"/>
      <c r="ID1870" s="54"/>
      <c r="IE1870" s="54"/>
      <c r="IF1870" s="54"/>
      <c r="IG1870" s="54"/>
      <c r="IH1870" s="54"/>
      <c r="II1870" s="54"/>
      <c r="IJ1870" s="54"/>
      <c r="IK1870" s="54"/>
      <c r="IL1870" s="54"/>
      <c r="IM1870" s="54"/>
      <c r="IN1870" s="54"/>
      <c r="IO1870" s="54"/>
      <c r="IP1870" s="54"/>
      <c r="IQ1870" s="54"/>
      <c r="IR1870" s="54"/>
      <c r="IS1870" s="54"/>
      <c r="IT1870" s="54"/>
      <c r="IU1870" s="54"/>
      <c r="IV1870" s="54"/>
      <c r="IW1870" s="54"/>
      <c r="IX1870" s="54"/>
      <c r="IY1870" s="54"/>
      <c r="IZ1870" s="54"/>
      <c r="JA1870" s="16"/>
      <c r="JB1870" s="16"/>
      <c r="JC1870" s="16"/>
      <c r="JD1870" s="16"/>
    </row>
    <row r="1871" spans="1:264" s="6" customFormat="1" x14ac:dyDescent="0.25">
      <c r="A1871" s="55">
        <v>1867</v>
      </c>
      <c r="B1871" s="56">
        <f>ESTUDIANTES!B1871</f>
        <v>0</v>
      </c>
      <c r="C1871" s="56">
        <f>ESTUDIANTES!C1871</f>
        <v>0</v>
      </c>
      <c r="D1871" s="97">
        <f>ESTUDIANTES!D1871</f>
        <v>0</v>
      </c>
      <c r="E1871" s="97"/>
      <c r="F1871" s="97"/>
      <c r="G1871" s="97"/>
      <c r="H1871" s="57">
        <f>ESTUDIANTES!H1871</f>
        <v>0</v>
      </c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  <c r="T1871" s="54"/>
      <c r="U1871" s="54"/>
      <c r="V1871" s="54"/>
      <c r="W1871" s="54"/>
      <c r="X1871" s="54"/>
      <c r="Y1871" s="54"/>
      <c r="Z1871" s="54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  <c r="AL1871" s="54"/>
      <c r="AM1871" s="54"/>
      <c r="AN1871" s="54"/>
      <c r="AO1871" s="54"/>
      <c r="AP1871" s="54"/>
      <c r="AQ1871" s="54"/>
      <c r="AR1871" s="54"/>
      <c r="AS1871" s="54"/>
      <c r="AT1871" s="54"/>
      <c r="AU1871" s="54"/>
      <c r="AV1871" s="54"/>
      <c r="AW1871" s="54"/>
      <c r="AX1871" s="54"/>
      <c r="AY1871" s="54"/>
      <c r="AZ1871" s="54"/>
      <c r="BA1871" s="54"/>
      <c r="BB1871" s="54"/>
      <c r="BC1871" s="54"/>
      <c r="BD1871" s="54"/>
      <c r="BE1871" s="54"/>
      <c r="BF1871" s="54"/>
      <c r="BG1871" s="54"/>
      <c r="BH1871" s="54"/>
      <c r="BI1871" s="54"/>
      <c r="BJ1871" s="54"/>
      <c r="BK1871" s="54"/>
      <c r="BL1871" s="54"/>
      <c r="BM1871" s="54"/>
      <c r="BN1871" s="54"/>
      <c r="BO1871" s="54"/>
      <c r="BP1871" s="54"/>
      <c r="BQ1871" s="54"/>
      <c r="BR1871" s="54"/>
      <c r="BS1871" s="54"/>
      <c r="BT1871" s="54"/>
      <c r="BU1871" s="54"/>
      <c r="BV1871" s="54"/>
      <c r="BW1871" s="54"/>
      <c r="BX1871" s="54"/>
      <c r="BY1871" s="54"/>
      <c r="BZ1871" s="54"/>
      <c r="CA1871" s="54"/>
      <c r="CB1871" s="54"/>
      <c r="CC1871" s="54"/>
      <c r="CD1871" s="54"/>
      <c r="CE1871" s="54"/>
      <c r="CF1871" s="54"/>
      <c r="CG1871" s="54"/>
      <c r="CH1871" s="54"/>
      <c r="CI1871" s="54"/>
      <c r="CJ1871" s="54"/>
      <c r="CK1871" s="54"/>
      <c r="CL1871" s="54"/>
      <c r="CM1871" s="54"/>
      <c r="CN1871" s="54"/>
      <c r="CO1871" s="54"/>
      <c r="CP1871" s="54"/>
      <c r="CQ1871" s="54"/>
      <c r="CR1871" s="54"/>
      <c r="CS1871" s="54"/>
      <c r="CT1871" s="54"/>
      <c r="CU1871" s="54"/>
      <c r="CV1871" s="54"/>
      <c r="CW1871" s="54"/>
      <c r="CX1871" s="54"/>
      <c r="CY1871" s="54"/>
      <c r="CZ1871" s="54"/>
      <c r="DA1871" s="54"/>
      <c r="DB1871" s="54"/>
      <c r="DC1871" s="54"/>
      <c r="DD1871" s="54"/>
      <c r="DE1871" s="54"/>
      <c r="DF1871" s="54"/>
      <c r="DG1871" s="54"/>
      <c r="DH1871" s="54"/>
      <c r="DI1871" s="54"/>
      <c r="DJ1871" s="54"/>
      <c r="DK1871" s="54"/>
      <c r="DL1871" s="54"/>
      <c r="DM1871" s="54"/>
      <c r="DN1871" s="54"/>
      <c r="DO1871" s="54"/>
      <c r="DP1871" s="54"/>
      <c r="DQ1871" s="54"/>
      <c r="DR1871" s="54"/>
      <c r="DS1871" s="54"/>
      <c r="DT1871" s="54"/>
      <c r="DU1871" s="54"/>
      <c r="DV1871" s="54"/>
      <c r="DW1871" s="54"/>
      <c r="DX1871" s="54"/>
      <c r="DY1871" s="54"/>
      <c r="DZ1871" s="54"/>
      <c r="EA1871" s="54"/>
      <c r="EB1871" s="54"/>
      <c r="EC1871" s="54"/>
      <c r="ED1871" s="54"/>
      <c r="EE1871" s="54"/>
      <c r="EF1871" s="54"/>
      <c r="EG1871" s="54"/>
      <c r="EH1871" s="54"/>
      <c r="EI1871" s="54"/>
      <c r="EJ1871" s="54"/>
      <c r="EK1871" s="54"/>
      <c r="EL1871" s="54"/>
      <c r="EM1871" s="54"/>
      <c r="EN1871" s="54"/>
      <c r="EO1871" s="54"/>
      <c r="EP1871" s="54"/>
      <c r="EQ1871" s="54"/>
      <c r="ER1871" s="54"/>
      <c r="ES1871" s="54"/>
      <c r="ET1871" s="54"/>
      <c r="EU1871" s="54"/>
      <c r="EV1871" s="54"/>
      <c r="EW1871" s="54"/>
      <c r="EX1871" s="54"/>
      <c r="EY1871" s="54"/>
      <c r="EZ1871" s="54"/>
      <c r="FA1871" s="54"/>
      <c r="FB1871" s="54"/>
      <c r="FC1871" s="54"/>
      <c r="FD1871" s="54"/>
      <c r="FE1871" s="54"/>
      <c r="FF1871" s="54"/>
      <c r="FG1871" s="54"/>
      <c r="FH1871" s="54"/>
      <c r="FI1871" s="54"/>
      <c r="FJ1871" s="54"/>
      <c r="FK1871" s="54"/>
      <c r="FL1871" s="54"/>
      <c r="FM1871" s="54"/>
      <c r="FN1871" s="54"/>
      <c r="FO1871" s="54"/>
      <c r="FP1871" s="54"/>
      <c r="FQ1871" s="54"/>
      <c r="FR1871" s="54"/>
      <c r="FS1871" s="54"/>
      <c r="FT1871" s="54"/>
      <c r="FU1871" s="54"/>
      <c r="FV1871" s="54"/>
      <c r="FW1871" s="54"/>
      <c r="FX1871" s="54"/>
      <c r="FY1871" s="54"/>
      <c r="FZ1871" s="54"/>
      <c r="GA1871" s="54"/>
      <c r="GB1871" s="54"/>
      <c r="GC1871" s="54"/>
      <c r="GD1871" s="54"/>
      <c r="GE1871" s="54"/>
      <c r="GF1871" s="54"/>
      <c r="GG1871" s="54"/>
      <c r="GH1871" s="54"/>
      <c r="GI1871" s="54"/>
      <c r="GJ1871" s="54"/>
      <c r="GK1871" s="54"/>
      <c r="GL1871" s="54"/>
      <c r="GM1871" s="54"/>
      <c r="GN1871" s="54"/>
      <c r="GO1871" s="54"/>
      <c r="GP1871" s="54"/>
      <c r="GQ1871" s="54"/>
      <c r="GR1871" s="54"/>
      <c r="GS1871" s="54"/>
      <c r="GT1871" s="54"/>
      <c r="GU1871" s="54"/>
      <c r="GV1871" s="54"/>
      <c r="GW1871" s="54"/>
      <c r="GX1871" s="54"/>
      <c r="GY1871" s="54"/>
      <c r="GZ1871" s="54"/>
      <c r="HA1871" s="54"/>
      <c r="HB1871" s="54"/>
      <c r="HC1871" s="54"/>
      <c r="HD1871" s="54"/>
      <c r="HE1871" s="54"/>
      <c r="HF1871" s="54"/>
      <c r="HG1871" s="54"/>
      <c r="HH1871" s="54"/>
      <c r="HI1871" s="54"/>
      <c r="HJ1871" s="54"/>
      <c r="HK1871" s="54"/>
      <c r="HL1871" s="54"/>
      <c r="HM1871" s="54"/>
      <c r="HN1871" s="54"/>
      <c r="HO1871" s="54"/>
      <c r="HP1871" s="54"/>
      <c r="HQ1871" s="54"/>
      <c r="HR1871" s="54"/>
      <c r="HS1871" s="54"/>
      <c r="HT1871" s="54"/>
      <c r="HU1871" s="54"/>
      <c r="HV1871" s="54"/>
      <c r="HW1871" s="54"/>
      <c r="HX1871" s="54"/>
      <c r="HY1871" s="54"/>
      <c r="HZ1871" s="54"/>
      <c r="IA1871" s="54"/>
      <c r="IB1871" s="54"/>
      <c r="IC1871" s="54"/>
      <c r="ID1871" s="54"/>
      <c r="IE1871" s="54"/>
      <c r="IF1871" s="54"/>
      <c r="IG1871" s="54"/>
      <c r="IH1871" s="54"/>
      <c r="II1871" s="54"/>
      <c r="IJ1871" s="54"/>
      <c r="IK1871" s="54"/>
      <c r="IL1871" s="54"/>
      <c r="IM1871" s="54"/>
      <c r="IN1871" s="54"/>
      <c r="IO1871" s="54"/>
      <c r="IP1871" s="54"/>
      <c r="IQ1871" s="54"/>
      <c r="IR1871" s="54"/>
      <c r="IS1871" s="54"/>
      <c r="IT1871" s="54"/>
      <c r="IU1871" s="54"/>
      <c r="IV1871" s="54"/>
      <c r="IW1871" s="54"/>
      <c r="IX1871" s="54"/>
      <c r="IY1871" s="54"/>
      <c r="IZ1871" s="54"/>
      <c r="JA1871" s="16"/>
      <c r="JB1871" s="16"/>
      <c r="JC1871" s="16"/>
      <c r="JD1871" s="16"/>
    </row>
    <row r="1872" spans="1:264" s="6" customFormat="1" x14ac:dyDescent="0.25">
      <c r="A1872" s="55">
        <v>1868</v>
      </c>
      <c r="B1872" s="56">
        <f>ESTUDIANTES!B1872</f>
        <v>0</v>
      </c>
      <c r="C1872" s="56">
        <f>ESTUDIANTES!C1872</f>
        <v>0</v>
      </c>
      <c r="D1872" s="97">
        <f>ESTUDIANTES!D1872</f>
        <v>0</v>
      </c>
      <c r="E1872" s="97"/>
      <c r="F1872" s="97"/>
      <c r="G1872" s="97"/>
      <c r="H1872" s="57">
        <f>ESTUDIANTES!H1872</f>
        <v>0</v>
      </c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  <c r="T1872" s="54"/>
      <c r="U1872" s="54"/>
      <c r="V1872" s="54"/>
      <c r="W1872" s="54"/>
      <c r="X1872" s="54"/>
      <c r="Y1872" s="54"/>
      <c r="Z1872" s="54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  <c r="AL1872" s="54"/>
      <c r="AM1872" s="54"/>
      <c r="AN1872" s="54"/>
      <c r="AO1872" s="54"/>
      <c r="AP1872" s="54"/>
      <c r="AQ1872" s="54"/>
      <c r="AR1872" s="54"/>
      <c r="AS1872" s="54"/>
      <c r="AT1872" s="54"/>
      <c r="AU1872" s="54"/>
      <c r="AV1872" s="54"/>
      <c r="AW1872" s="54"/>
      <c r="AX1872" s="54"/>
      <c r="AY1872" s="54"/>
      <c r="AZ1872" s="54"/>
      <c r="BA1872" s="54"/>
      <c r="BB1872" s="54"/>
      <c r="BC1872" s="54"/>
      <c r="BD1872" s="54"/>
      <c r="BE1872" s="54"/>
      <c r="BF1872" s="54"/>
      <c r="BG1872" s="54"/>
      <c r="BH1872" s="54"/>
      <c r="BI1872" s="54"/>
      <c r="BJ1872" s="54"/>
      <c r="BK1872" s="54"/>
      <c r="BL1872" s="54"/>
      <c r="BM1872" s="54"/>
      <c r="BN1872" s="54"/>
      <c r="BO1872" s="54"/>
      <c r="BP1872" s="54"/>
      <c r="BQ1872" s="54"/>
      <c r="BR1872" s="54"/>
      <c r="BS1872" s="54"/>
      <c r="BT1872" s="54"/>
      <c r="BU1872" s="54"/>
      <c r="BV1872" s="54"/>
      <c r="BW1872" s="54"/>
      <c r="BX1872" s="54"/>
      <c r="BY1872" s="54"/>
      <c r="BZ1872" s="54"/>
      <c r="CA1872" s="54"/>
      <c r="CB1872" s="54"/>
      <c r="CC1872" s="54"/>
      <c r="CD1872" s="54"/>
      <c r="CE1872" s="54"/>
      <c r="CF1872" s="54"/>
      <c r="CG1872" s="54"/>
      <c r="CH1872" s="54"/>
      <c r="CI1872" s="54"/>
      <c r="CJ1872" s="54"/>
      <c r="CK1872" s="54"/>
      <c r="CL1872" s="54"/>
      <c r="CM1872" s="54"/>
      <c r="CN1872" s="54"/>
      <c r="CO1872" s="54"/>
      <c r="CP1872" s="54"/>
      <c r="CQ1872" s="54"/>
      <c r="CR1872" s="54"/>
      <c r="CS1872" s="54"/>
      <c r="CT1872" s="54"/>
      <c r="CU1872" s="54"/>
      <c r="CV1872" s="54"/>
      <c r="CW1872" s="54"/>
      <c r="CX1872" s="54"/>
      <c r="CY1872" s="54"/>
      <c r="CZ1872" s="54"/>
      <c r="DA1872" s="54"/>
      <c r="DB1872" s="54"/>
      <c r="DC1872" s="54"/>
      <c r="DD1872" s="54"/>
      <c r="DE1872" s="54"/>
      <c r="DF1872" s="54"/>
      <c r="DG1872" s="54"/>
      <c r="DH1872" s="54"/>
      <c r="DI1872" s="54"/>
      <c r="DJ1872" s="54"/>
      <c r="DK1872" s="54"/>
      <c r="DL1872" s="54"/>
      <c r="DM1872" s="54"/>
      <c r="DN1872" s="54"/>
      <c r="DO1872" s="54"/>
      <c r="DP1872" s="54"/>
      <c r="DQ1872" s="54"/>
      <c r="DR1872" s="54"/>
      <c r="DS1872" s="54"/>
      <c r="DT1872" s="54"/>
      <c r="DU1872" s="54"/>
      <c r="DV1872" s="54"/>
      <c r="DW1872" s="54"/>
      <c r="DX1872" s="54"/>
      <c r="DY1872" s="54"/>
      <c r="DZ1872" s="54"/>
      <c r="EA1872" s="54"/>
      <c r="EB1872" s="54"/>
      <c r="EC1872" s="54"/>
      <c r="ED1872" s="54"/>
      <c r="EE1872" s="54"/>
      <c r="EF1872" s="54"/>
      <c r="EG1872" s="54"/>
      <c r="EH1872" s="54"/>
      <c r="EI1872" s="54"/>
      <c r="EJ1872" s="54"/>
      <c r="EK1872" s="54"/>
      <c r="EL1872" s="54"/>
      <c r="EM1872" s="54"/>
      <c r="EN1872" s="54"/>
      <c r="EO1872" s="54"/>
      <c r="EP1872" s="54"/>
      <c r="EQ1872" s="54"/>
      <c r="ER1872" s="54"/>
      <c r="ES1872" s="54"/>
      <c r="ET1872" s="54"/>
      <c r="EU1872" s="54"/>
      <c r="EV1872" s="54"/>
      <c r="EW1872" s="54"/>
      <c r="EX1872" s="54"/>
      <c r="EY1872" s="54"/>
      <c r="EZ1872" s="54"/>
      <c r="FA1872" s="54"/>
      <c r="FB1872" s="54"/>
      <c r="FC1872" s="54"/>
      <c r="FD1872" s="54"/>
      <c r="FE1872" s="54"/>
      <c r="FF1872" s="54"/>
      <c r="FG1872" s="54"/>
      <c r="FH1872" s="54"/>
      <c r="FI1872" s="54"/>
      <c r="FJ1872" s="54"/>
      <c r="FK1872" s="54"/>
      <c r="FL1872" s="54"/>
      <c r="FM1872" s="54"/>
      <c r="FN1872" s="54"/>
      <c r="FO1872" s="54"/>
      <c r="FP1872" s="54"/>
      <c r="FQ1872" s="54"/>
      <c r="FR1872" s="54"/>
      <c r="FS1872" s="54"/>
      <c r="FT1872" s="54"/>
      <c r="FU1872" s="54"/>
      <c r="FV1872" s="54"/>
      <c r="FW1872" s="54"/>
      <c r="FX1872" s="54"/>
      <c r="FY1872" s="54"/>
      <c r="FZ1872" s="54"/>
      <c r="GA1872" s="54"/>
      <c r="GB1872" s="54"/>
      <c r="GC1872" s="54"/>
      <c r="GD1872" s="54"/>
      <c r="GE1872" s="54"/>
      <c r="GF1872" s="54"/>
      <c r="GG1872" s="54"/>
      <c r="GH1872" s="54"/>
      <c r="GI1872" s="54"/>
      <c r="GJ1872" s="54"/>
      <c r="GK1872" s="54"/>
      <c r="GL1872" s="54"/>
      <c r="GM1872" s="54"/>
      <c r="GN1872" s="54"/>
      <c r="GO1872" s="54"/>
      <c r="GP1872" s="54"/>
      <c r="GQ1872" s="54"/>
      <c r="GR1872" s="54"/>
      <c r="GS1872" s="54"/>
      <c r="GT1872" s="54"/>
      <c r="GU1872" s="54"/>
      <c r="GV1872" s="54"/>
      <c r="GW1872" s="54"/>
      <c r="GX1872" s="54"/>
      <c r="GY1872" s="54"/>
      <c r="GZ1872" s="54"/>
      <c r="HA1872" s="54"/>
      <c r="HB1872" s="54"/>
      <c r="HC1872" s="54"/>
      <c r="HD1872" s="54"/>
      <c r="HE1872" s="54"/>
      <c r="HF1872" s="54"/>
      <c r="HG1872" s="54"/>
      <c r="HH1872" s="54"/>
      <c r="HI1872" s="54"/>
      <c r="HJ1872" s="54"/>
      <c r="HK1872" s="54"/>
      <c r="HL1872" s="54"/>
      <c r="HM1872" s="54"/>
      <c r="HN1872" s="54"/>
      <c r="HO1872" s="54"/>
      <c r="HP1872" s="54"/>
      <c r="HQ1872" s="54"/>
      <c r="HR1872" s="54"/>
      <c r="HS1872" s="54"/>
      <c r="HT1872" s="54"/>
      <c r="HU1872" s="54"/>
      <c r="HV1872" s="54"/>
      <c r="HW1872" s="54"/>
      <c r="HX1872" s="54"/>
      <c r="HY1872" s="54"/>
      <c r="HZ1872" s="54"/>
      <c r="IA1872" s="54"/>
      <c r="IB1872" s="54"/>
      <c r="IC1872" s="54"/>
      <c r="ID1872" s="54"/>
      <c r="IE1872" s="54"/>
      <c r="IF1872" s="54"/>
      <c r="IG1872" s="54"/>
      <c r="IH1872" s="54"/>
      <c r="II1872" s="54"/>
      <c r="IJ1872" s="54"/>
      <c r="IK1872" s="54"/>
      <c r="IL1872" s="54"/>
      <c r="IM1872" s="54"/>
      <c r="IN1872" s="54"/>
      <c r="IO1872" s="54"/>
      <c r="IP1872" s="54"/>
      <c r="IQ1872" s="54"/>
      <c r="IR1872" s="54"/>
      <c r="IS1872" s="54"/>
      <c r="IT1872" s="54"/>
      <c r="IU1872" s="54"/>
      <c r="IV1872" s="54"/>
      <c r="IW1872" s="54"/>
      <c r="IX1872" s="54"/>
      <c r="IY1872" s="54"/>
      <c r="IZ1872" s="54"/>
      <c r="JA1872" s="16"/>
      <c r="JB1872" s="16"/>
      <c r="JC1872" s="16"/>
      <c r="JD1872" s="16"/>
    </row>
    <row r="1873" spans="1:264" s="6" customFormat="1" x14ac:dyDescent="0.25">
      <c r="A1873" s="55">
        <v>1869</v>
      </c>
      <c r="B1873" s="56">
        <f>ESTUDIANTES!B1873</f>
        <v>0</v>
      </c>
      <c r="C1873" s="56">
        <f>ESTUDIANTES!C1873</f>
        <v>0</v>
      </c>
      <c r="D1873" s="97">
        <f>ESTUDIANTES!D1873</f>
        <v>0</v>
      </c>
      <c r="E1873" s="97"/>
      <c r="F1873" s="97"/>
      <c r="G1873" s="97"/>
      <c r="H1873" s="57">
        <f>ESTUDIANTES!H1873</f>
        <v>0</v>
      </c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  <c r="T1873" s="54"/>
      <c r="U1873" s="54"/>
      <c r="V1873" s="54"/>
      <c r="W1873" s="54"/>
      <c r="X1873" s="54"/>
      <c r="Y1873" s="54"/>
      <c r="Z1873" s="54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  <c r="AL1873" s="54"/>
      <c r="AM1873" s="54"/>
      <c r="AN1873" s="54"/>
      <c r="AO1873" s="54"/>
      <c r="AP1873" s="54"/>
      <c r="AQ1873" s="54"/>
      <c r="AR1873" s="54"/>
      <c r="AS1873" s="54"/>
      <c r="AT1873" s="54"/>
      <c r="AU1873" s="54"/>
      <c r="AV1873" s="54"/>
      <c r="AW1873" s="54"/>
      <c r="AX1873" s="54"/>
      <c r="AY1873" s="54"/>
      <c r="AZ1873" s="54"/>
      <c r="BA1873" s="54"/>
      <c r="BB1873" s="54"/>
      <c r="BC1873" s="54"/>
      <c r="BD1873" s="54"/>
      <c r="BE1873" s="54"/>
      <c r="BF1873" s="54"/>
      <c r="BG1873" s="54"/>
      <c r="BH1873" s="54"/>
      <c r="BI1873" s="54"/>
      <c r="BJ1873" s="54"/>
      <c r="BK1873" s="54"/>
      <c r="BL1873" s="54"/>
      <c r="BM1873" s="54"/>
      <c r="BN1873" s="54"/>
      <c r="BO1873" s="54"/>
      <c r="BP1873" s="54"/>
      <c r="BQ1873" s="54"/>
      <c r="BR1873" s="54"/>
      <c r="BS1873" s="54"/>
      <c r="BT1873" s="54"/>
      <c r="BU1873" s="54"/>
      <c r="BV1873" s="54"/>
      <c r="BW1873" s="54"/>
      <c r="BX1873" s="54"/>
      <c r="BY1873" s="54"/>
      <c r="BZ1873" s="54"/>
      <c r="CA1873" s="54"/>
      <c r="CB1873" s="54"/>
      <c r="CC1873" s="54"/>
      <c r="CD1873" s="54"/>
      <c r="CE1873" s="54"/>
      <c r="CF1873" s="54"/>
      <c r="CG1873" s="54"/>
      <c r="CH1873" s="54"/>
      <c r="CI1873" s="54"/>
      <c r="CJ1873" s="54"/>
      <c r="CK1873" s="54"/>
      <c r="CL1873" s="54"/>
      <c r="CM1873" s="54"/>
      <c r="CN1873" s="54"/>
      <c r="CO1873" s="54"/>
      <c r="CP1873" s="54"/>
      <c r="CQ1873" s="54"/>
      <c r="CR1873" s="54"/>
      <c r="CS1873" s="54"/>
      <c r="CT1873" s="54"/>
      <c r="CU1873" s="54"/>
      <c r="CV1873" s="54"/>
      <c r="CW1873" s="54"/>
      <c r="CX1873" s="54"/>
      <c r="CY1873" s="54"/>
      <c r="CZ1873" s="54"/>
      <c r="DA1873" s="54"/>
      <c r="DB1873" s="54"/>
      <c r="DC1873" s="54"/>
      <c r="DD1873" s="54"/>
      <c r="DE1873" s="54"/>
      <c r="DF1873" s="54"/>
      <c r="DG1873" s="54"/>
      <c r="DH1873" s="54"/>
      <c r="DI1873" s="54"/>
      <c r="DJ1873" s="54"/>
      <c r="DK1873" s="54"/>
      <c r="DL1873" s="54"/>
      <c r="DM1873" s="54"/>
      <c r="DN1873" s="54"/>
      <c r="DO1873" s="54"/>
      <c r="DP1873" s="54"/>
      <c r="DQ1873" s="54"/>
      <c r="DR1873" s="54"/>
      <c r="DS1873" s="54"/>
      <c r="DT1873" s="54"/>
      <c r="DU1873" s="54"/>
      <c r="DV1873" s="54"/>
      <c r="DW1873" s="54"/>
      <c r="DX1873" s="54"/>
      <c r="DY1873" s="54"/>
      <c r="DZ1873" s="54"/>
      <c r="EA1873" s="54"/>
      <c r="EB1873" s="54"/>
      <c r="EC1873" s="54"/>
      <c r="ED1873" s="54"/>
      <c r="EE1873" s="54"/>
      <c r="EF1873" s="54"/>
      <c r="EG1873" s="54"/>
      <c r="EH1873" s="54"/>
      <c r="EI1873" s="54"/>
      <c r="EJ1873" s="54"/>
      <c r="EK1873" s="54"/>
      <c r="EL1873" s="54"/>
      <c r="EM1873" s="54"/>
      <c r="EN1873" s="54"/>
      <c r="EO1873" s="54"/>
      <c r="EP1873" s="54"/>
      <c r="EQ1873" s="54"/>
      <c r="ER1873" s="54"/>
      <c r="ES1873" s="54"/>
      <c r="ET1873" s="54"/>
      <c r="EU1873" s="54"/>
      <c r="EV1873" s="54"/>
      <c r="EW1873" s="54"/>
      <c r="EX1873" s="54"/>
      <c r="EY1873" s="54"/>
      <c r="EZ1873" s="54"/>
      <c r="FA1873" s="54"/>
      <c r="FB1873" s="54"/>
      <c r="FC1873" s="54"/>
      <c r="FD1873" s="54"/>
      <c r="FE1873" s="54"/>
      <c r="FF1873" s="54"/>
      <c r="FG1873" s="54"/>
      <c r="FH1873" s="54"/>
      <c r="FI1873" s="54"/>
      <c r="FJ1873" s="54"/>
      <c r="FK1873" s="54"/>
      <c r="FL1873" s="54"/>
      <c r="FM1873" s="54"/>
      <c r="FN1873" s="54"/>
      <c r="FO1873" s="54"/>
      <c r="FP1873" s="54"/>
      <c r="FQ1873" s="54"/>
      <c r="FR1873" s="54"/>
      <c r="FS1873" s="54"/>
      <c r="FT1873" s="54"/>
      <c r="FU1873" s="54"/>
      <c r="FV1873" s="54"/>
      <c r="FW1873" s="54"/>
      <c r="FX1873" s="54"/>
      <c r="FY1873" s="54"/>
      <c r="FZ1873" s="54"/>
      <c r="GA1873" s="54"/>
      <c r="GB1873" s="54"/>
      <c r="GC1873" s="54"/>
      <c r="GD1873" s="54"/>
      <c r="GE1873" s="54"/>
      <c r="GF1873" s="54"/>
      <c r="GG1873" s="54"/>
      <c r="GH1873" s="54"/>
      <c r="GI1873" s="54"/>
      <c r="GJ1873" s="54"/>
      <c r="GK1873" s="54"/>
      <c r="GL1873" s="54"/>
      <c r="GM1873" s="54"/>
      <c r="GN1873" s="54"/>
      <c r="GO1873" s="54"/>
      <c r="GP1873" s="54"/>
      <c r="GQ1873" s="54"/>
      <c r="GR1873" s="54"/>
      <c r="GS1873" s="54"/>
      <c r="GT1873" s="54"/>
      <c r="GU1873" s="54"/>
      <c r="GV1873" s="54"/>
      <c r="GW1873" s="54"/>
      <c r="GX1873" s="54"/>
      <c r="GY1873" s="54"/>
      <c r="GZ1873" s="54"/>
      <c r="HA1873" s="54"/>
      <c r="HB1873" s="54"/>
      <c r="HC1873" s="54"/>
      <c r="HD1873" s="54"/>
      <c r="HE1873" s="54"/>
      <c r="HF1873" s="54"/>
      <c r="HG1873" s="54"/>
      <c r="HH1873" s="54"/>
      <c r="HI1873" s="54"/>
      <c r="HJ1873" s="54"/>
      <c r="HK1873" s="54"/>
      <c r="HL1873" s="54"/>
      <c r="HM1873" s="54"/>
      <c r="HN1873" s="54"/>
      <c r="HO1873" s="54"/>
      <c r="HP1873" s="54"/>
      <c r="HQ1873" s="54"/>
      <c r="HR1873" s="54"/>
      <c r="HS1873" s="54"/>
      <c r="HT1873" s="54"/>
      <c r="HU1873" s="54"/>
      <c r="HV1873" s="54"/>
      <c r="HW1873" s="54"/>
      <c r="HX1873" s="54"/>
      <c r="HY1873" s="54"/>
      <c r="HZ1873" s="54"/>
      <c r="IA1873" s="54"/>
      <c r="IB1873" s="54"/>
      <c r="IC1873" s="54"/>
      <c r="ID1873" s="54"/>
      <c r="IE1873" s="54"/>
      <c r="IF1873" s="54"/>
      <c r="IG1873" s="54"/>
      <c r="IH1873" s="54"/>
      <c r="II1873" s="54"/>
      <c r="IJ1873" s="54"/>
      <c r="IK1873" s="54"/>
      <c r="IL1873" s="54"/>
      <c r="IM1873" s="54"/>
      <c r="IN1873" s="54"/>
      <c r="IO1873" s="54"/>
      <c r="IP1873" s="54"/>
      <c r="IQ1873" s="54"/>
      <c r="IR1873" s="54"/>
      <c r="IS1873" s="54"/>
      <c r="IT1873" s="54"/>
      <c r="IU1873" s="54"/>
      <c r="IV1873" s="54"/>
      <c r="IW1873" s="54"/>
      <c r="IX1873" s="54"/>
      <c r="IY1873" s="54"/>
      <c r="IZ1873" s="54"/>
      <c r="JA1873" s="16"/>
      <c r="JB1873" s="16"/>
      <c r="JC1873" s="16"/>
      <c r="JD1873" s="16"/>
    </row>
    <row r="1874" spans="1:264" s="6" customFormat="1" x14ac:dyDescent="0.25">
      <c r="A1874" s="55">
        <v>1870</v>
      </c>
      <c r="B1874" s="56">
        <f>ESTUDIANTES!B1874</f>
        <v>0</v>
      </c>
      <c r="C1874" s="56">
        <f>ESTUDIANTES!C1874</f>
        <v>0</v>
      </c>
      <c r="D1874" s="97">
        <f>ESTUDIANTES!D1874</f>
        <v>0</v>
      </c>
      <c r="E1874" s="97"/>
      <c r="F1874" s="97"/>
      <c r="G1874" s="97"/>
      <c r="H1874" s="57">
        <f>ESTUDIANTES!H1874</f>
        <v>0</v>
      </c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  <c r="T1874" s="54"/>
      <c r="U1874" s="54"/>
      <c r="V1874" s="54"/>
      <c r="W1874" s="54"/>
      <c r="X1874" s="54"/>
      <c r="Y1874" s="54"/>
      <c r="Z1874" s="54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  <c r="AL1874" s="54"/>
      <c r="AM1874" s="54"/>
      <c r="AN1874" s="54"/>
      <c r="AO1874" s="54"/>
      <c r="AP1874" s="54"/>
      <c r="AQ1874" s="54"/>
      <c r="AR1874" s="54"/>
      <c r="AS1874" s="54"/>
      <c r="AT1874" s="54"/>
      <c r="AU1874" s="54"/>
      <c r="AV1874" s="54"/>
      <c r="AW1874" s="54"/>
      <c r="AX1874" s="54"/>
      <c r="AY1874" s="54"/>
      <c r="AZ1874" s="54"/>
      <c r="BA1874" s="54"/>
      <c r="BB1874" s="54"/>
      <c r="BC1874" s="54"/>
      <c r="BD1874" s="54"/>
      <c r="BE1874" s="54"/>
      <c r="BF1874" s="54"/>
      <c r="BG1874" s="54"/>
      <c r="BH1874" s="54"/>
      <c r="BI1874" s="54"/>
      <c r="BJ1874" s="54"/>
      <c r="BK1874" s="54"/>
      <c r="BL1874" s="54"/>
      <c r="BM1874" s="54"/>
      <c r="BN1874" s="54"/>
      <c r="BO1874" s="54"/>
      <c r="BP1874" s="54"/>
      <c r="BQ1874" s="54"/>
      <c r="BR1874" s="54"/>
      <c r="BS1874" s="54"/>
      <c r="BT1874" s="54"/>
      <c r="BU1874" s="54"/>
      <c r="BV1874" s="54"/>
      <c r="BW1874" s="54"/>
      <c r="BX1874" s="54"/>
      <c r="BY1874" s="54"/>
      <c r="BZ1874" s="54"/>
      <c r="CA1874" s="54"/>
      <c r="CB1874" s="54"/>
      <c r="CC1874" s="54"/>
      <c r="CD1874" s="54"/>
      <c r="CE1874" s="54"/>
      <c r="CF1874" s="54"/>
      <c r="CG1874" s="54"/>
      <c r="CH1874" s="54"/>
      <c r="CI1874" s="54"/>
      <c r="CJ1874" s="54"/>
      <c r="CK1874" s="54"/>
      <c r="CL1874" s="54"/>
      <c r="CM1874" s="54"/>
      <c r="CN1874" s="54"/>
      <c r="CO1874" s="54"/>
      <c r="CP1874" s="54"/>
      <c r="CQ1874" s="54"/>
      <c r="CR1874" s="54"/>
      <c r="CS1874" s="54"/>
      <c r="CT1874" s="54"/>
      <c r="CU1874" s="54"/>
      <c r="CV1874" s="54"/>
      <c r="CW1874" s="54"/>
      <c r="CX1874" s="54"/>
      <c r="CY1874" s="54"/>
      <c r="CZ1874" s="54"/>
      <c r="DA1874" s="54"/>
      <c r="DB1874" s="54"/>
      <c r="DC1874" s="54"/>
      <c r="DD1874" s="54"/>
      <c r="DE1874" s="54"/>
      <c r="DF1874" s="54"/>
      <c r="DG1874" s="54"/>
      <c r="DH1874" s="54"/>
      <c r="DI1874" s="54"/>
      <c r="DJ1874" s="54"/>
      <c r="DK1874" s="54"/>
      <c r="DL1874" s="54"/>
      <c r="DM1874" s="54"/>
      <c r="DN1874" s="54"/>
      <c r="DO1874" s="54"/>
      <c r="DP1874" s="54"/>
      <c r="DQ1874" s="54"/>
      <c r="DR1874" s="54"/>
      <c r="DS1874" s="54"/>
      <c r="DT1874" s="54"/>
      <c r="DU1874" s="54"/>
      <c r="DV1874" s="54"/>
      <c r="DW1874" s="54"/>
      <c r="DX1874" s="54"/>
      <c r="DY1874" s="54"/>
      <c r="DZ1874" s="54"/>
      <c r="EA1874" s="54"/>
      <c r="EB1874" s="54"/>
      <c r="EC1874" s="54"/>
      <c r="ED1874" s="54"/>
      <c r="EE1874" s="54"/>
      <c r="EF1874" s="54"/>
      <c r="EG1874" s="54"/>
      <c r="EH1874" s="54"/>
      <c r="EI1874" s="54"/>
      <c r="EJ1874" s="54"/>
      <c r="EK1874" s="54"/>
      <c r="EL1874" s="54"/>
      <c r="EM1874" s="54"/>
      <c r="EN1874" s="54"/>
      <c r="EO1874" s="54"/>
      <c r="EP1874" s="54"/>
      <c r="EQ1874" s="54"/>
      <c r="ER1874" s="54"/>
      <c r="ES1874" s="54"/>
      <c r="ET1874" s="54"/>
      <c r="EU1874" s="54"/>
      <c r="EV1874" s="54"/>
      <c r="EW1874" s="54"/>
      <c r="EX1874" s="54"/>
      <c r="EY1874" s="54"/>
      <c r="EZ1874" s="54"/>
      <c r="FA1874" s="54"/>
      <c r="FB1874" s="54"/>
      <c r="FC1874" s="54"/>
      <c r="FD1874" s="54"/>
      <c r="FE1874" s="54"/>
      <c r="FF1874" s="54"/>
      <c r="FG1874" s="54"/>
      <c r="FH1874" s="54"/>
      <c r="FI1874" s="54"/>
      <c r="FJ1874" s="54"/>
      <c r="FK1874" s="54"/>
      <c r="FL1874" s="54"/>
      <c r="FM1874" s="54"/>
      <c r="FN1874" s="54"/>
      <c r="FO1874" s="54"/>
      <c r="FP1874" s="54"/>
      <c r="FQ1874" s="54"/>
      <c r="FR1874" s="54"/>
      <c r="FS1874" s="54"/>
      <c r="FT1874" s="54"/>
      <c r="FU1874" s="54"/>
      <c r="FV1874" s="54"/>
      <c r="FW1874" s="54"/>
      <c r="FX1874" s="54"/>
      <c r="FY1874" s="54"/>
      <c r="FZ1874" s="54"/>
      <c r="GA1874" s="54"/>
      <c r="GB1874" s="54"/>
      <c r="GC1874" s="54"/>
      <c r="GD1874" s="54"/>
      <c r="GE1874" s="54"/>
      <c r="GF1874" s="54"/>
      <c r="GG1874" s="54"/>
      <c r="GH1874" s="54"/>
      <c r="GI1874" s="54"/>
      <c r="GJ1874" s="54"/>
      <c r="GK1874" s="54"/>
      <c r="GL1874" s="54"/>
      <c r="GM1874" s="54"/>
      <c r="GN1874" s="54"/>
      <c r="GO1874" s="54"/>
      <c r="GP1874" s="54"/>
      <c r="GQ1874" s="54"/>
      <c r="GR1874" s="54"/>
      <c r="GS1874" s="54"/>
      <c r="GT1874" s="54"/>
      <c r="GU1874" s="54"/>
      <c r="GV1874" s="54"/>
      <c r="GW1874" s="54"/>
      <c r="GX1874" s="54"/>
      <c r="GY1874" s="54"/>
      <c r="GZ1874" s="54"/>
      <c r="HA1874" s="54"/>
      <c r="HB1874" s="54"/>
      <c r="HC1874" s="54"/>
      <c r="HD1874" s="54"/>
      <c r="HE1874" s="54"/>
      <c r="HF1874" s="54"/>
      <c r="HG1874" s="54"/>
      <c r="HH1874" s="54"/>
      <c r="HI1874" s="54"/>
      <c r="HJ1874" s="54"/>
      <c r="HK1874" s="54"/>
      <c r="HL1874" s="54"/>
      <c r="HM1874" s="54"/>
      <c r="HN1874" s="54"/>
      <c r="HO1874" s="54"/>
      <c r="HP1874" s="54"/>
      <c r="HQ1874" s="54"/>
      <c r="HR1874" s="54"/>
      <c r="HS1874" s="54"/>
      <c r="HT1874" s="54"/>
      <c r="HU1874" s="54"/>
      <c r="HV1874" s="54"/>
      <c r="HW1874" s="54"/>
      <c r="HX1874" s="54"/>
      <c r="HY1874" s="54"/>
      <c r="HZ1874" s="54"/>
      <c r="IA1874" s="54"/>
      <c r="IB1874" s="54"/>
      <c r="IC1874" s="54"/>
      <c r="ID1874" s="54"/>
      <c r="IE1874" s="54"/>
      <c r="IF1874" s="54"/>
      <c r="IG1874" s="54"/>
      <c r="IH1874" s="54"/>
      <c r="II1874" s="54"/>
      <c r="IJ1874" s="54"/>
      <c r="IK1874" s="54"/>
      <c r="IL1874" s="54"/>
      <c r="IM1874" s="54"/>
      <c r="IN1874" s="54"/>
      <c r="IO1874" s="54"/>
      <c r="IP1874" s="54"/>
      <c r="IQ1874" s="54"/>
      <c r="IR1874" s="54"/>
      <c r="IS1874" s="54"/>
      <c r="IT1874" s="54"/>
      <c r="IU1874" s="54"/>
      <c r="IV1874" s="54"/>
      <c r="IW1874" s="54"/>
      <c r="IX1874" s="54"/>
      <c r="IY1874" s="54"/>
      <c r="IZ1874" s="54"/>
      <c r="JA1874" s="16"/>
      <c r="JB1874" s="16"/>
      <c r="JC1874" s="16"/>
      <c r="JD1874" s="16"/>
    </row>
    <row r="1875" spans="1:264" s="6" customFormat="1" x14ac:dyDescent="0.25">
      <c r="A1875" s="55">
        <v>1871</v>
      </c>
      <c r="B1875" s="56">
        <f>ESTUDIANTES!B1875</f>
        <v>0</v>
      </c>
      <c r="C1875" s="56">
        <f>ESTUDIANTES!C1875</f>
        <v>0</v>
      </c>
      <c r="D1875" s="97">
        <f>ESTUDIANTES!D1875</f>
        <v>0</v>
      </c>
      <c r="E1875" s="97"/>
      <c r="F1875" s="97"/>
      <c r="G1875" s="97"/>
      <c r="H1875" s="57">
        <f>ESTUDIANTES!H1875</f>
        <v>0</v>
      </c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54"/>
      <c r="T1875" s="54"/>
      <c r="U1875" s="54"/>
      <c r="V1875" s="54"/>
      <c r="W1875" s="54"/>
      <c r="X1875" s="54"/>
      <c r="Y1875" s="54"/>
      <c r="Z1875" s="54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  <c r="AL1875" s="54"/>
      <c r="AM1875" s="54"/>
      <c r="AN1875" s="54"/>
      <c r="AO1875" s="54"/>
      <c r="AP1875" s="54"/>
      <c r="AQ1875" s="54"/>
      <c r="AR1875" s="54"/>
      <c r="AS1875" s="54"/>
      <c r="AT1875" s="54"/>
      <c r="AU1875" s="54"/>
      <c r="AV1875" s="54"/>
      <c r="AW1875" s="54"/>
      <c r="AX1875" s="54"/>
      <c r="AY1875" s="54"/>
      <c r="AZ1875" s="54"/>
      <c r="BA1875" s="54"/>
      <c r="BB1875" s="54"/>
      <c r="BC1875" s="54"/>
      <c r="BD1875" s="54"/>
      <c r="BE1875" s="54"/>
      <c r="BF1875" s="54"/>
      <c r="BG1875" s="54"/>
      <c r="BH1875" s="54"/>
      <c r="BI1875" s="54"/>
      <c r="BJ1875" s="54"/>
      <c r="BK1875" s="54"/>
      <c r="BL1875" s="54"/>
      <c r="BM1875" s="54"/>
      <c r="BN1875" s="54"/>
      <c r="BO1875" s="54"/>
      <c r="BP1875" s="54"/>
      <c r="BQ1875" s="54"/>
      <c r="BR1875" s="54"/>
      <c r="BS1875" s="54"/>
      <c r="BT1875" s="54"/>
      <c r="BU1875" s="54"/>
      <c r="BV1875" s="54"/>
      <c r="BW1875" s="54"/>
      <c r="BX1875" s="54"/>
      <c r="BY1875" s="54"/>
      <c r="BZ1875" s="54"/>
      <c r="CA1875" s="54"/>
      <c r="CB1875" s="54"/>
      <c r="CC1875" s="54"/>
      <c r="CD1875" s="54"/>
      <c r="CE1875" s="54"/>
      <c r="CF1875" s="54"/>
      <c r="CG1875" s="54"/>
      <c r="CH1875" s="54"/>
      <c r="CI1875" s="54"/>
      <c r="CJ1875" s="54"/>
      <c r="CK1875" s="54"/>
      <c r="CL1875" s="54"/>
      <c r="CM1875" s="54"/>
      <c r="CN1875" s="54"/>
      <c r="CO1875" s="54"/>
      <c r="CP1875" s="54"/>
      <c r="CQ1875" s="54"/>
      <c r="CR1875" s="54"/>
      <c r="CS1875" s="54"/>
      <c r="CT1875" s="54"/>
      <c r="CU1875" s="54"/>
      <c r="CV1875" s="54"/>
      <c r="CW1875" s="54"/>
      <c r="CX1875" s="54"/>
      <c r="CY1875" s="54"/>
      <c r="CZ1875" s="54"/>
      <c r="DA1875" s="54"/>
      <c r="DB1875" s="54"/>
      <c r="DC1875" s="54"/>
      <c r="DD1875" s="54"/>
      <c r="DE1875" s="54"/>
      <c r="DF1875" s="54"/>
      <c r="DG1875" s="54"/>
      <c r="DH1875" s="54"/>
      <c r="DI1875" s="54"/>
      <c r="DJ1875" s="54"/>
      <c r="DK1875" s="54"/>
      <c r="DL1875" s="54"/>
      <c r="DM1875" s="54"/>
      <c r="DN1875" s="54"/>
      <c r="DO1875" s="54"/>
      <c r="DP1875" s="54"/>
      <c r="DQ1875" s="54"/>
      <c r="DR1875" s="54"/>
      <c r="DS1875" s="54"/>
      <c r="DT1875" s="54"/>
      <c r="DU1875" s="54"/>
      <c r="DV1875" s="54"/>
      <c r="DW1875" s="54"/>
      <c r="DX1875" s="54"/>
      <c r="DY1875" s="54"/>
      <c r="DZ1875" s="54"/>
      <c r="EA1875" s="54"/>
      <c r="EB1875" s="54"/>
      <c r="EC1875" s="54"/>
      <c r="ED1875" s="54"/>
      <c r="EE1875" s="54"/>
      <c r="EF1875" s="54"/>
      <c r="EG1875" s="54"/>
      <c r="EH1875" s="54"/>
      <c r="EI1875" s="54"/>
      <c r="EJ1875" s="54"/>
      <c r="EK1875" s="54"/>
      <c r="EL1875" s="54"/>
      <c r="EM1875" s="54"/>
      <c r="EN1875" s="54"/>
      <c r="EO1875" s="54"/>
      <c r="EP1875" s="54"/>
      <c r="EQ1875" s="54"/>
      <c r="ER1875" s="54"/>
      <c r="ES1875" s="54"/>
      <c r="ET1875" s="54"/>
      <c r="EU1875" s="54"/>
      <c r="EV1875" s="54"/>
      <c r="EW1875" s="54"/>
      <c r="EX1875" s="54"/>
      <c r="EY1875" s="54"/>
      <c r="EZ1875" s="54"/>
      <c r="FA1875" s="54"/>
      <c r="FB1875" s="54"/>
      <c r="FC1875" s="54"/>
      <c r="FD1875" s="54"/>
      <c r="FE1875" s="54"/>
      <c r="FF1875" s="54"/>
      <c r="FG1875" s="54"/>
      <c r="FH1875" s="54"/>
      <c r="FI1875" s="54"/>
      <c r="FJ1875" s="54"/>
      <c r="FK1875" s="54"/>
      <c r="FL1875" s="54"/>
      <c r="FM1875" s="54"/>
      <c r="FN1875" s="54"/>
      <c r="FO1875" s="54"/>
      <c r="FP1875" s="54"/>
      <c r="FQ1875" s="54"/>
      <c r="FR1875" s="54"/>
      <c r="FS1875" s="54"/>
      <c r="FT1875" s="54"/>
      <c r="FU1875" s="54"/>
      <c r="FV1875" s="54"/>
      <c r="FW1875" s="54"/>
      <c r="FX1875" s="54"/>
      <c r="FY1875" s="54"/>
      <c r="FZ1875" s="54"/>
      <c r="GA1875" s="54"/>
      <c r="GB1875" s="54"/>
      <c r="GC1875" s="54"/>
      <c r="GD1875" s="54"/>
      <c r="GE1875" s="54"/>
      <c r="GF1875" s="54"/>
      <c r="GG1875" s="54"/>
      <c r="GH1875" s="54"/>
      <c r="GI1875" s="54"/>
      <c r="GJ1875" s="54"/>
      <c r="GK1875" s="54"/>
      <c r="GL1875" s="54"/>
      <c r="GM1875" s="54"/>
      <c r="GN1875" s="54"/>
      <c r="GO1875" s="54"/>
      <c r="GP1875" s="54"/>
      <c r="GQ1875" s="54"/>
      <c r="GR1875" s="54"/>
      <c r="GS1875" s="54"/>
      <c r="GT1875" s="54"/>
      <c r="GU1875" s="54"/>
      <c r="GV1875" s="54"/>
      <c r="GW1875" s="54"/>
      <c r="GX1875" s="54"/>
      <c r="GY1875" s="54"/>
      <c r="GZ1875" s="54"/>
      <c r="HA1875" s="54"/>
      <c r="HB1875" s="54"/>
      <c r="HC1875" s="54"/>
      <c r="HD1875" s="54"/>
      <c r="HE1875" s="54"/>
      <c r="HF1875" s="54"/>
      <c r="HG1875" s="54"/>
      <c r="HH1875" s="54"/>
      <c r="HI1875" s="54"/>
      <c r="HJ1875" s="54"/>
      <c r="HK1875" s="54"/>
      <c r="HL1875" s="54"/>
      <c r="HM1875" s="54"/>
      <c r="HN1875" s="54"/>
      <c r="HO1875" s="54"/>
      <c r="HP1875" s="54"/>
      <c r="HQ1875" s="54"/>
      <c r="HR1875" s="54"/>
      <c r="HS1875" s="54"/>
      <c r="HT1875" s="54"/>
      <c r="HU1875" s="54"/>
      <c r="HV1875" s="54"/>
      <c r="HW1875" s="54"/>
      <c r="HX1875" s="54"/>
      <c r="HY1875" s="54"/>
      <c r="HZ1875" s="54"/>
      <c r="IA1875" s="54"/>
      <c r="IB1875" s="54"/>
      <c r="IC1875" s="54"/>
      <c r="ID1875" s="54"/>
      <c r="IE1875" s="54"/>
      <c r="IF1875" s="54"/>
      <c r="IG1875" s="54"/>
      <c r="IH1875" s="54"/>
      <c r="II1875" s="54"/>
      <c r="IJ1875" s="54"/>
      <c r="IK1875" s="54"/>
      <c r="IL1875" s="54"/>
      <c r="IM1875" s="54"/>
      <c r="IN1875" s="54"/>
      <c r="IO1875" s="54"/>
      <c r="IP1875" s="54"/>
      <c r="IQ1875" s="54"/>
      <c r="IR1875" s="54"/>
      <c r="IS1875" s="54"/>
      <c r="IT1875" s="54"/>
      <c r="IU1875" s="54"/>
      <c r="IV1875" s="54"/>
      <c r="IW1875" s="54"/>
      <c r="IX1875" s="54"/>
      <c r="IY1875" s="54"/>
      <c r="IZ1875" s="54"/>
      <c r="JA1875" s="16"/>
      <c r="JB1875" s="16"/>
      <c r="JC1875" s="16"/>
      <c r="JD1875" s="16"/>
    </row>
    <row r="1876" spans="1:264" s="6" customFormat="1" x14ac:dyDescent="0.25">
      <c r="A1876" s="55">
        <v>1872</v>
      </c>
      <c r="B1876" s="56">
        <f>ESTUDIANTES!B1876</f>
        <v>0</v>
      </c>
      <c r="C1876" s="56">
        <f>ESTUDIANTES!C1876</f>
        <v>0</v>
      </c>
      <c r="D1876" s="97">
        <f>ESTUDIANTES!D1876</f>
        <v>0</v>
      </c>
      <c r="E1876" s="97"/>
      <c r="F1876" s="97"/>
      <c r="G1876" s="97"/>
      <c r="H1876" s="57">
        <f>ESTUDIANTES!H1876</f>
        <v>0</v>
      </c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54"/>
      <c r="T1876" s="54"/>
      <c r="U1876" s="54"/>
      <c r="V1876" s="54"/>
      <c r="W1876" s="54"/>
      <c r="X1876" s="54"/>
      <c r="Y1876" s="54"/>
      <c r="Z1876" s="54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  <c r="AL1876" s="54"/>
      <c r="AM1876" s="54"/>
      <c r="AN1876" s="54"/>
      <c r="AO1876" s="54"/>
      <c r="AP1876" s="54"/>
      <c r="AQ1876" s="54"/>
      <c r="AR1876" s="54"/>
      <c r="AS1876" s="54"/>
      <c r="AT1876" s="54"/>
      <c r="AU1876" s="54"/>
      <c r="AV1876" s="54"/>
      <c r="AW1876" s="54"/>
      <c r="AX1876" s="54"/>
      <c r="AY1876" s="54"/>
      <c r="AZ1876" s="54"/>
      <c r="BA1876" s="54"/>
      <c r="BB1876" s="54"/>
      <c r="BC1876" s="54"/>
      <c r="BD1876" s="54"/>
      <c r="BE1876" s="54"/>
      <c r="BF1876" s="54"/>
      <c r="BG1876" s="54"/>
      <c r="BH1876" s="54"/>
      <c r="BI1876" s="54"/>
      <c r="BJ1876" s="54"/>
      <c r="BK1876" s="54"/>
      <c r="BL1876" s="54"/>
      <c r="BM1876" s="54"/>
      <c r="BN1876" s="54"/>
      <c r="BO1876" s="54"/>
      <c r="BP1876" s="54"/>
      <c r="BQ1876" s="54"/>
      <c r="BR1876" s="54"/>
      <c r="BS1876" s="54"/>
      <c r="BT1876" s="54"/>
      <c r="BU1876" s="54"/>
      <c r="BV1876" s="54"/>
      <c r="BW1876" s="54"/>
      <c r="BX1876" s="54"/>
      <c r="BY1876" s="54"/>
      <c r="BZ1876" s="54"/>
      <c r="CA1876" s="54"/>
      <c r="CB1876" s="54"/>
      <c r="CC1876" s="54"/>
      <c r="CD1876" s="54"/>
      <c r="CE1876" s="54"/>
      <c r="CF1876" s="54"/>
      <c r="CG1876" s="54"/>
      <c r="CH1876" s="54"/>
      <c r="CI1876" s="54"/>
      <c r="CJ1876" s="54"/>
      <c r="CK1876" s="54"/>
      <c r="CL1876" s="54"/>
      <c r="CM1876" s="54"/>
      <c r="CN1876" s="54"/>
      <c r="CO1876" s="54"/>
      <c r="CP1876" s="54"/>
      <c r="CQ1876" s="54"/>
      <c r="CR1876" s="54"/>
      <c r="CS1876" s="54"/>
      <c r="CT1876" s="54"/>
      <c r="CU1876" s="54"/>
      <c r="CV1876" s="54"/>
      <c r="CW1876" s="54"/>
      <c r="CX1876" s="54"/>
      <c r="CY1876" s="54"/>
      <c r="CZ1876" s="54"/>
      <c r="DA1876" s="54"/>
      <c r="DB1876" s="54"/>
      <c r="DC1876" s="54"/>
      <c r="DD1876" s="54"/>
      <c r="DE1876" s="54"/>
      <c r="DF1876" s="54"/>
      <c r="DG1876" s="54"/>
      <c r="DH1876" s="54"/>
      <c r="DI1876" s="54"/>
      <c r="DJ1876" s="54"/>
      <c r="DK1876" s="54"/>
      <c r="DL1876" s="54"/>
      <c r="DM1876" s="54"/>
      <c r="DN1876" s="54"/>
      <c r="DO1876" s="54"/>
      <c r="DP1876" s="54"/>
      <c r="DQ1876" s="54"/>
      <c r="DR1876" s="54"/>
      <c r="DS1876" s="54"/>
      <c r="DT1876" s="54"/>
      <c r="DU1876" s="54"/>
      <c r="DV1876" s="54"/>
      <c r="DW1876" s="54"/>
      <c r="DX1876" s="54"/>
      <c r="DY1876" s="54"/>
      <c r="DZ1876" s="54"/>
      <c r="EA1876" s="54"/>
      <c r="EB1876" s="54"/>
      <c r="EC1876" s="54"/>
      <c r="ED1876" s="54"/>
      <c r="EE1876" s="54"/>
      <c r="EF1876" s="54"/>
      <c r="EG1876" s="54"/>
      <c r="EH1876" s="54"/>
      <c r="EI1876" s="54"/>
      <c r="EJ1876" s="54"/>
      <c r="EK1876" s="54"/>
      <c r="EL1876" s="54"/>
      <c r="EM1876" s="54"/>
      <c r="EN1876" s="54"/>
      <c r="EO1876" s="54"/>
      <c r="EP1876" s="54"/>
      <c r="EQ1876" s="54"/>
      <c r="ER1876" s="54"/>
      <c r="ES1876" s="54"/>
      <c r="ET1876" s="54"/>
      <c r="EU1876" s="54"/>
      <c r="EV1876" s="54"/>
      <c r="EW1876" s="54"/>
      <c r="EX1876" s="54"/>
      <c r="EY1876" s="54"/>
      <c r="EZ1876" s="54"/>
      <c r="FA1876" s="54"/>
      <c r="FB1876" s="54"/>
      <c r="FC1876" s="54"/>
      <c r="FD1876" s="54"/>
      <c r="FE1876" s="54"/>
      <c r="FF1876" s="54"/>
      <c r="FG1876" s="54"/>
      <c r="FH1876" s="54"/>
      <c r="FI1876" s="54"/>
      <c r="FJ1876" s="54"/>
      <c r="FK1876" s="54"/>
      <c r="FL1876" s="54"/>
      <c r="FM1876" s="54"/>
      <c r="FN1876" s="54"/>
      <c r="FO1876" s="54"/>
      <c r="FP1876" s="54"/>
      <c r="FQ1876" s="54"/>
      <c r="FR1876" s="54"/>
      <c r="FS1876" s="54"/>
      <c r="FT1876" s="54"/>
      <c r="FU1876" s="54"/>
      <c r="FV1876" s="54"/>
      <c r="FW1876" s="54"/>
      <c r="FX1876" s="54"/>
      <c r="FY1876" s="54"/>
      <c r="FZ1876" s="54"/>
      <c r="GA1876" s="54"/>
      <c r="GB1876" s="54"/>
      <c r="GC1876" s="54"/>
      <c r="GD1876" s="54"/>
      <c r="GE1876" s="54"/>
      <c r="GF1876" s="54"/>
      <c r="GG1876" s="54"/>
      <c r="GH1876" s="54"/>
      <c r="GI1876" s="54"/>
      <c r="GJ1876" s="54"/>
      <c r="GK1876" s="54"/>
      <c r="GL1876" s="54"/>
      <c r="GM1876" s="54"/>
      <c r="GN1876" s="54"/>
      <c r="GO1876" s="54"/>
      <c r="GP1876" s="54"/>
      <c r="GQ1876" s="54"/>
      <c r="GR1876" s="54"/>
      <c r="GS1876" s="54"/>
      <c r="GT1876" s="54"/>
      <c r="GU1876" s="54"/>
      <c r="GV1876" s="54"/>
      <c r="GW1876" s="54"/>
      <c r="GX1876" s="54"/>
      <c r="GY1876" s="54"/>
      <c r="GZ1876" s="54"/>
      <c r="HA1876" s="54"/>
      <c r="HB1876" s="54"/>
      <c r="HC1876" s="54"/>
      <c r="HD1876" s="54"/>
      <c r="HE1876" s="54"/>
      <c r="HF1876" s="54"/>
      <c r="HG1876" s="54"/>
      <c r="HH1876" s="54"/>
      <c r="HI1876" s="54"/>
      <c r="HJ1876" s="54"/>
      <c r="HK1876" s="54"/>
      <c r="HL1876" s="54"/>
      <c r="HM1876" s="54"/>
      <c r="HN1876" s="54"/>
      <c r="HO1876" s="54"/>
      <c r="HP1876" s="54"/>
      <c r="HQ1876" s="54"/>
      <c r="HR1876" s="54"/>
      <c r="HS1876" s="54"/>
      <c r="HT1876" s="54"/>
      <c r="HU1876" s="54"/>
      <c r="HV1876" s="54"/>
      <c r="HW1876" s="54"/>
      <c r="HX1876" s="54"/>
      <c r="HY1876" s="54"/>
      <c r="HZ1876" s="54"/>
      <c r="IA1876" s="54"/>
      <c r="IB1876" s="54"/>
      <c r="IC1876" s="54"/>
      <c r="ID1876" s="54"/>
      <c r="IE1876" s="54"/>
      <c r="IF1876" s="54"/>
      <c r="IG1876" s="54"/>
      <c r="IH1876" s="54"/>
      <c r="II1876" s="54"/>
      <c r="IJ1876" s="54"/>
      <c r="IK1876" s="54"/>
      <c r="IL1876" s="54"/>
      <c r="IM1876" s="54"/>
      <c r="IN1876" s="54"/>
      <c r="IO1876" s="54"/>
      <c r="IP1876" s="54"/>
      <c r="IQ1876" s="54"/>
      <c r="IR1876" s="54"/>
      <c r="IS1876" s="54"/>
      <c r="IT1876" s="54"/>
      <c r="IU1876" s="54"/>
      <c r="IV1876" s="54"/>
      <c r="IW1876" s="54"/>
      <c r="IX1876" s="54"/>
      <c r="IY1876" s="54"/>
      <c r="IZ1876" s="54"/>
      <c r="JA1876" s="16"/>
      <c r="JB1876" s="16"/>
      <c r="JC1876" s="16"/>
      <c r="JD1876" s="16"/>
    </row>
    <row r="1877" spans="1:264" s="6" customFormat="1" x14ac:dyDescent="0.25">
      <c r="A1877" s="55">
        <v>1873</v>
      </c>
      <c r="B1877" s="56">
        <f>ESTUDIANTES!B1877</f>
        <v>0</v>
      </c>
      <c r="C1877" s="56">
        <f>ESTUDIANTES!C1877</f>
        <v>0</v>
      </c>
      <c r="D1877" s="97">
        <f>ESTUDIANTES!D1877</f>
        <v>0</v>
      </c>
      <c r="E1877" s="97"/>
      <c r="F1877" s="97"/>
      <c r="G1877" s="97"/>
      <c r="H1877" s="57">
        <f>ESTUDIANTES!H1877</f>
        <v>0</v>
      </c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  <c r="T1877" s="54"/>
      <c r="U1877" s="54"/>
      <c r="V1877" s="54"/>
      <c r="W1877" s="54"/>
      <c r="X1877" s="54"/>
      <c r="Y1877" s="54"/>
      <c r="Z1877" s="54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  <c r="AL1877" s="54"/>
      <c r="AM1877" s="54"/>
      <c r="AN1877" s="54"/>
      <c r="AO1877" s="54"/>
      <c r="AP1877" s="54"/>
      <c r="AQ1877" s="54"/>
      <c r="AR1877" s="54"/>
      <c r="AS1877" s="54"/>
      <c r="AT1877" s="54"/>
      <c r="AU1877" s="54"/>
      <c r="AV1877" s="54"/>
      <c r="AW1877" s="54"/>
      <c r="AX1877" s="54"/>
      <c r="AY1877" s="54"/>
      <c r="AZ1877" s="54"/>
      <c r="BA1877" s="54"/>
      <c r="BB1877" s="54"/>
      <c r="BC1877" s="54"/>
      <c r="BD1877" s="54"/>
      <c r="BE1877" s="54"/>
      <c r="BF1877" s="54"/>
      <c r="BG1877" s="54"/>
      <c r="BH1877" s="54"/>
      <c r="BI1877" s="54"/>
      <c r="BJ1877" s="54"/>
      <c r="BK1877" s="54"/>
      <c r="BL1877" s="54"/>
      <c r="BM1877" s="54"/>
      <c r="BN1877" s="54"/>
      <c r="BO1877" s="54"/>
      <c r="BP1877" s="54"/>
      <c r="BQ1877" s="54"/>
      <c r="BR1877" s="54"/>
      <c r="BS1877" s="54"/>
      <c r="BT1877" s="54"/>
      <c r="BU1877" s="54"/>
      <c r="BV1877" s="54"/>
      <c r="BW1877" s="54"/>
      <c r="BX1877" s="54"/>
      <c r="BY1877" s="54"/>
      <c r="BZ1877" s="54"/>
      <c r="CA1877" s="54"/>
      <c r="CB1877" s="54"/>
      <c r="CC1877" s="54"/>
      <c r="CD1877" s="54"/>
      <c r="CE1877" s="54"/>
      <c r="CF1877" s="54"/>
      <c r="CG1877" s="54"/>
      <c r="CH1877" s="54"/>
      <c r="CI1877" s="54"/>
      <c r="CJ1877" s="54"/>
      <c r="CK1877" s="54"/>
      <c r="CL1877" s="54"/>
      <c r="CM1877" s="54"/>
      <c r="CN1877" s="54"/>
      <c r="CO1877" s="54"/>
      <c r="CP1877" s="54"/>
      <c r="CQ1877" s="54"/>
      <c r="CR1877" s="54"/>
      <c r="CS1877" s="54"/>
      <c r="CT1877" s="54"/>
      <c r="CU1877" s="54"/>
      <c r="CV1877" s="54"/>
      <c r="CW1877" s="54"/>
      <c r="CX1877" s="54"/>
      <c r="CY1877" s="54"/>
      <c r="CZ1877" s="54"/>
      <c r="DA1877" s="54"/>
      <c r="DB1877" s="54"/>
      <c r="DC1877" s="54"/>
      <c r="DD1877" s="54"/>
      <c r="DE1877" s="54"/>
      <c r="DF1877" s="54"/>
      <c r="DG1877" s="54"/>
      <c r="DH1877" s="54"/>
      <c r="DI1877" s="54"/>
      <c r="DJ1877" s="54"/>
      <c r="DK1877" s="54"/>
      <c r="DL1877" s="54"/>
      <c r="DM1877" s="54"/>
      <c r="DN1877" s="54"/>
      <c r="DO1877" s="54"/>
      <c r="DP1877" s="54"/>
      <c r="DQ1877" s="54"/>
      <c r="DR1877" s="54"/>
      <c r="DS1877" s="54"/>
      <c r="DT1877" s="54"/>
      <c r="DU1877" s="54"/>
      <c r="DV1877" s="54"/>
      <c r="DW1877" s="54"/>
      <c r="DX1877" s="54"/>
      <c r="DY1877" s="54"/>
      <c r="DZ1877" s="54"/>
      <c r="EA1877" s="54"/>
      <c r="EB1877" s="54"/>
      <c r="EC1877" s="54"/>
      <c r="ED1877" s="54"/>
      <c r="EE1877" s="54"/>
      <c r="EF1877" s="54"/>
      <c r="EG1877" s="54"/>
      <c r="EH1877" s="54"/>
      <c r="EI1877" s="54"/>
      <c r="EJ1877" s="54"/>
      <c r="EK1877" s="54"/>
      <c r="EL1877" s="54"/>
      <c r="EM1877" s="54"/>
      <c r="EN1877" s="54"/>
      <c r="EO1877" s="54"/>
      <c r="EP1877" s="54"/>
      <c r="EQ1877" s="54"/>
      <c r="ER1877" s="54"/>
      <c r="ES1877" s="54"/>
      <c r="ET1877" s="54"/>
      <c r="EU1877" s="54"/>
      <c r="EV1877" s="54"/>
      <c r="EW1877" s="54"/>
      <c r="EX1877" s="54"/>
      <c r="EY1877" s="54"/>
      <c r="EZ1877" s="54"/>
      <c r="FA1877" s="54"/>
      <c r="FB1877" s="54"/>
      <c r="FC1877" s="54"/>
      <c r="FD1877" s="54"/>
      <c r="FE1877" s="54"/>
      <c r="FF1877" s="54"/>
      <c r="FG1877" s="54"/>
      <c r="FH1877" s="54"/>
      <c r="FI1877" s="54"/>
      <c r="FJ1877" s="54"/>
      <c r="FK1877" s="54"/>
      <c r="FL1877" s="54"/>
      <c r="FM1877" s="54"/>
      <c r="FN1877" s="54"/>
      <c r="FO1877" s="54"/>
      <c r="FP1877" s="54"/>
      <c r="FQ1877" s="54"/>
      <c r="FR1877" s="54"/>
      <c r="FS1877" s="54"/>
      <c r="FT1877" s="54"/>
      <c r="FU1877" s="54"/>
      <c r="FV1877" s="54"/>
      <c r="FW1877" s="54"/>
      <c r="FX1877" s="54"/>
      <c r="FY1877" s="54"/>
      <c r="FZ1877" s="54"/>
      <c r="GA1877" s="54"/>
      <c r="GB1877" s="54"/>
      <c r="GC1877" s="54"/>
      <c r="GD1877" s="54"/>
      <c r="GE1877" s="54"/>
      <c r="GF1877" s="54"/>
      <c r="GG1877" s="54"/>
      <c r="GH1877" s="54"/>
      <c r="GI1877" s="54"/>
      <c r="GJ1877" s="54"/>
      <c r="GK1877" s="54"/>
      <c r="GL1877" s="54"/>
      <c r="GM1877" s="54"/>
      <c r="GN1877" s="54"/>
      <c r="GO1877" s="54"/>
      <c r="GP1877" s="54"/>
      <c r="GQ1877" s="54"/>
      <c r="GR1877" s="54"/>
      <c r="GS1877" s="54"/>
      <c r="GT1877" s="54"/>
      <c r="GU1877" s="54"/>
      <c r="GV1877" s="54"/>
      <c r="GW1877" s="54"/>
      <c r="GX1877" s="54"/>
      <c r="GY1877" s="54"/>
      <c r="GZ1877" s="54"/>
      <c r="HA1877" s="54"/>
      <c r="HB1877" s="54"/>
      <c r="HC1877" s="54"/>
      <c r="HD1877" s="54"/>
      <c r="HE1877" s="54"/>
      <c r="HF1877" s="54"/>
      <c r="HG1877" s="54"/>
      <c r="HH1877" s="54"/>
      <c r="HI1877" s="54"/>
      <c r="HJ1877" s="54"/>
      <c r="HK1877" s="54"/>
      <c r="HL1877" s="54"/>
      <c r="HM1877" s="54"/>
      <c r="HN1877" s="54"/>
      <c r="HO1877" s="54"/>
      <c r="HP1877" s="54"/>
      <c r="HQ1877" s="54"/>
      <c r="HR1877" s="54"/>
      <c r="HS1877" s="54"/>
      <c r="HT1877" s="54"/>
      <c r="HU1877" s="54"/>
      <c r="HV1877" s="54"/>
      <c r="HW1877" s="54"/>
      <c r="HX1877" s="54"/>
      <c r="HY1877" s="54"/>
      <c r="HZ1877" s="54"/>
      <c r="IA1877" s="54"/>
      <c r="IB1877" s="54"/>
      <c r="IC1877" s="54"/>
      <c r="ID1877" s="54"/>
      <c r="IE1877" s="54"/>
      <c r="IF1877" s="54"/>
      <c r="IG1877" s="54"/>
      <c r="IH1877" s="54"/>
      <c r="II1877" s="54"/>
      <c r="IJ1877" s="54"/>
      <c r="IK1877" s="54"/>
      <c r="IL1877" s="54"/>
      <c r="IM1877" s="54"/>
      <c r="IN1877" s="54"/>
      <c r="IO1877" s="54"/>
      <c r="IP1877" s="54"/>
      <c r="IQ1877" s="54"/>
      <c r="IR1877" s="54"/>
      <c r="IS1877" s="54"/>
      <c r="IT1877" s="54"/>
      <c r="IU1877" s="54"/>
      <c r="IV1877" s="54"/>
      <c r="IW1877" s="54"/>
      <c r="IX1877" s="54"/>
      <c r="IY1877" s="54"/>
      <c r="IZ1877" s="54"/>
      <c r="JA1877" s="16"/>
      <c r="JB1877" s="16"/>
      <c r="JC1877" s="16"/>
      <c r="JD1877" s="16"/>
    </row>
    <row r="1878" spans="1:264" s="6" customFormat="1" x14ac:dyDescent="0.25">
      <c r="A1878" s="55">
        <v>1874</v>
      </c>
      <c r="B1878" s="56">
        <f>ESTUDIANTES!B1878</f>
        <v>0</v>
      </c>
      <c r="C1878" s="56">
        <f>ESTUDIANTES!C1878</f>
        <v>0</v>
      </c>
      <c r="D1878" s="97">
        <f>ESTUDIANTES!D1878</f>
        <v>0</v>
      </c>
      <c r="E1878" s="97"/>
      <c r="F1878" s="97"/>
      <c r="G1878" s="97"/>
      <c r="H1878" s="57">
        <f>ESTUDIANTES!H1878</f>
        <v>0</v>
      </c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  <c r="T1878" s="54"/>
      <c r="U1878" s="54"/>
      <c r="V1878" s="54"/>
      <c r="W1878" s="54"/>
      <c r="X1878" s="54"/>
      <c r="Y1878" s="54"/>
      <c r="Z1878" s="54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  <c r="AL1878" s="54"/>
      <c r="AM1878" s="54"/>
      <c r="AN1878" s="54"/>
      <c r="AO1878" s="54"/>
      <c r="AP1878" s="54"/>
      <c r="AQ1878" s="54"/>
      <c r="AR1878" s="54"/>
      <c r="AS1878" s="54"/>
      <c r="AT1878" s="54"/>
      <c r="AU1878" s="54"/>
      <c r="AV1878" s="54"/>
      <c r="AW1878" s="54"/>
      <c r="AX1878" s="54"/>
      <c r="AY1878" s="54"/>
      <c r="AZ1878" s="54"/>
      <c r="BA1878" s="54"/>
      <c r="BB1878" s="54"/>
      <c r="BC1878" s="54"/>
      <c r="BD1878" s="54"/>
      <c r="BE1878" s="54"/>
      <c r="BF1878" s="54"/>
      <c r="BG1878" s="54"/>
      <c r="BH1878" s="54"/>
      <c r="BI1878" s="54"/>
      <c r="BJ1878" s="54"/>
      <c r="BK1878" s="54"/>
      <c r="BL1878" s="54"/>
      <c r="BM1878" s="54"/>
      <c r="BN1878" s="54"/>
      <c r="BO1878" s="54"/>
      <c r="BP1878" s="54"/>
      <c r="BQ1878" s="54"/>
      <c r="BR1878" s="54"/>
      <c r="BS1878" s="54"/>
      <c r="BT1878" s="54"/>
      <c r="BU1878" s="54"/>
      <c r="BV1878" s="54"/>
      <c r="BW1878" s="54"/>
      <c r="BX1878" s="54"/>
      <c r="BY1878" s="54"/>
      <c r="BZ1878" s="54"/>
      <c r="CA1878" s="54"/>
      <c r="CB1878" s="54"/>
      <c r="CC1878" s="54"/>
      <c r="CD1878" s="54"/>
      <c r="CE1878" s="54"/>
      <c r="CF1878" s="54"/>
      <c r="CG1878" s="54"/>
      <c r="CH1878" s="54"/>
      <c r="CI1878" s="54"/>
      <c r="CJ1878" s="54"/>
      <c r="CK1878" s="54"/>
      <c r="CL1878" s="54"/>
      <c r="CM1878" s="54"/>
      <c r="CN1878" s="54"/>
      <c r="CO1878" s="54"/>
      <c r="CP1878" s="54"/>
      <c r="CQ1878" s="54"/>
      <c r="CR1878" s="54"/>
      <c r="CS1878" s="54"/>
      <c r="CT1878" s="54"/>
      <c r="CU1878" s="54"/>
      <c r="CV1878" s="54"/>
      <c r="CW1878" s="54"/>
      <c r="CX1878" s="54"/>
      <c r="CY1878" s="54"/>
      <c r="CZ1878" s="54"/>
      <c r="DA1878" s="54"/>
      <c r="DB1878" s="54"/>
      <c r="DC1878" s="54"/>
      <c r="DD1878" s="54"/>
      <c r="DE1878" s="54"/>
      <c r="DF1878" s="54"/>
      <c r="DG1878" s="54"/>
      <c r="DH1878" s="54"/>
      <c r="DI1878" s="54"/>
      <c r="DJ1878" s="54"/>
      <c r="DK1878" s="54"/>
      <c r="DL1878" s="54"/>
      <c r="DM1878" s="54"/>
      <c r="DN1878" s="54"/>
      <c r="DO1878" s="54"/>
      <c r="DP1878" s="54"/>
      <c r="DQ1878" s="54"/>
      <c r="DR1878" s="54"/>
      <c r="DS1878" s="54"/>
      <c r="DT1878" s="54"/>
      <c r="DU1878" s="54"/>
      <c r="DV1878" s="54"/>
      <c r="DW1878" s="54"/>
      <c r="DX1878" s="54"/>
      <c r="DY1878" s="54"/>
      <c r="DZ1878" s="54"/>
      <c r="EA1878" s="54"/>
      <c r="EB1878" s="54"/>
      <c r="EC1878" s="54"/>
      <c r="ED1878" s="54"/>
      <c r="EE1878" s="54"/>
      <c r="EF1878" s="54"/>
      <c r="EG1878" s="54"/>
      <c r="EH1878" s="54"/>
      <c r="EI1878" s="54"/>
      <c r="EJ1878" s="54"/>
      <c r="EK1878" s="54"/>
      <c r="EL1878" s="54"/>
      <c r="EM1878" s="54"/>
      <c r="EN1878" s="54"/>
      <c r="EO1878" s="54"/>
      <c r="EP1878" s="54"/>
      <c r="EQ1878" s="54"/>
      <c r="ER1878" s="54"/>
      <c r="ES1878" s="54"/>
      <c r="ET1878" s="54"/>
      <c r="EU1878" s="54"/>
      <c r="EV1878" s="54"/>
      <c r="EW1878" s="54"/>
      <c r="EX1878" s="54"/>
      <c r="EY1878" s="54"/>
      <c r="EZ1878" s="54"/>
      <c r="FA1878" s="54"/>
      <c r="FB1878" s="54"/>
      <c r="FC1878" s="54"/>
      <c r="FD1878" s="54"/>
      <c r="FE1878" s="54"/>
      <c r="FF1878" s="54"/>
      <c r="FG1878" s="54"/>
      <c r="FH1878" s="54"/>
      <c r="FI1878" s="54"/>
      <c r="FJ1878" s="54"/>
      <c r="FK1878" s="54"/>
      <c r="FL1878" s="54"/>
      <c r="FM1878" s="54"/>
      <c r="FN1878" s="54"/>
      <c r="FO1878" s="54"/>
      <c r="FP1878" s="54"/>
      <c r="FQ1878" s="54"/>
      <c r="FR1878" s="54"/>
      <c r="FS1878" s="54"/>
      <c r="FT1878" s="54"/>
      <c r="FU1878" s="54"/>
      <c r="FV1878" s="54"/>
      <c r="FW1878" s="54"/>
      <c r="FX1878" s="54"/>
      <c r="FY1878" s="54"/>
      <c r="FZ1878" s="54"/>
      <c r="GA1878" s="54"/>
      <c r="GB1878" s="54"/>
      <c r="GC1878" s="54"/>
      <c r="GD1878" s="54"/>
      <c r="GE1878" s="54"/>
      <c r="GF1878" s="54"/>
      <c r="GG1878" s="54"/>
      <c r="GH1878" s="54"/>
      <c r="GI1878" s="54"/>
      <c r="GJ1878" s="54"/>
      <c r="GK1878" s="54"/>
      <c r="GL1878" s="54"/>
      <c r="GM1878" s="54"/>
      <c r="GN1878" s="54"/>
      <c r="GO1878" s="54"/>
      <c r="GP1878" s="54"/>
      <c r="GQ1878" s="54"/>
      <c r="GR1878" s="54"/>
      <c r="GS1878" s="54"/>
      <c r="GT1878" s="54"/>
      <c r="GU1878" s="54"/>
      <c r="GV1878" s="54"/>
      <c r="GW1878" s="54"/>
      <c r="GX1878" s="54"/>
      <c r="GY1878" s="54"/>
      <c r="GZ1878" s="54"/>
      <c r="HA1878" s="54"/>
      <c r="HB1878" s="54"/>
      <c r="HC1878" s="54"/>
      <c r="HD1878" s="54"/>
      <c r="HE1878" s="54"/>
      <c r="HF1878" s="54"/>
      <c r="HG1878" s="54"/>
      <c r="HH1878" s="54"/>
      <c r="HI1878" s="54"/>
      <c r="HJ1878" s="54"/>
      <c r="HK1878" s="54"/>
      <c r="HL1878" s="54"/>
      <c r="HM1878" s="54"/>
      <c r="HN1878" s="54"/>
      <c r="HO1878" s="54"/>
      <c r="HP1878" s="54"/>
      <c r="HQ1878" s="54"/>
      <c r="HR1878" s="54"/>
      <c r="HS1878" s="54"/>
      <c r="HT1878" s="54"/>
      <c r="HU1878" s="54"/>
      <c r="HV1878" s="54"/>
      <c r="HW1878" s="54"/>
      <c r="HX1878" s="54"/>
      <c r="HY1878" s="54"/>
      <c r="HZ1878" s="54"/>
      <c r="IA1878" s="54"/>
      <c r="IB1878" s="54"/>
      <c r="IC1878" s="54"/>
      <c r="ID1878" s="54"/>
      <c r="IE1878" s="54"/>
      <c r="IF1878" s="54"/>
      <c r="IG1878" s="54"/>
      <c r="IH1878" s="54"/>
      <c r="II1878" s="54"/>
      <c r="IJ1878" s="54"/>
      <c r="IK1878" s="54"/>
      <c r="IL1878" s="54"/>
      <c r="IM1878" s="54"/>
      <c r="IN1878" s="54"/>
      <c r="IO1878" s="54"/>
      <c r="IP1878" s="54"/>
      <c r="IQ1878" s="54"/>
      <c r="IR1878" s="54"/>
      <c r="IS1878" s="54"/>
      <c r="IT1878" s="54"/>
      <c r="IU1878" s="54"/>
      <c r="IV1878" s="54"/>
      <c r="IW1878" s="54"/>
      <c r="IX1878" s="54"/>
      <c r="IY1878" s="54"/>
      <c r="IZ1878" s="54"/>
      <c r="JA1878" s="16"/>
      <c r="JB1878" s="16"/>
      <c r="JC1878" s="16"/>
      <c r="JD1878" s="16"/>
    </row>
    <row r="1879" spans="1:264" s="6" customFormat="1" x14ac:dyDescent="0.25">
      <c r="A1879" s="55">
        <v>1875</v>
      </c>
      <c r="B1879" s="56">
        <f>ESTUDIANTES!B1879</f>
        <v>0</v>
      </c>
      <c r="C1879" s="56">
        <f>ESTUDIANTES!C1879</f>
        <v>0</v>
      </c>
      <c r="D1879" s="97">
        <f>ESTUDIANTES!D1879</f>
        <v>0</v>
      </c>
      <c r="E1879" s="97"/>
      <c r="F1879" s="97"/>
      <c r="G1879" s="97"/>
      <c r="H1879" s="57">
        <f>ESTUDIANTES!H1879</f>
        <v>0</v>
      </c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4"/>
      <c r="T1879" s="54"/>
      <c r="U1879" s="54"/>
      <c r="V1879" s="54"/>
      <c r="W1879" s="54"/>
      <c r="X1879" s="54"/>
      <c r="Y1879" s="54"/>
      <c r="Z1879" s="54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  <c r="AL1879" s="54"/>
      <c r="AM1879" s="54"/>
      <c r="AN1879" s="54"/>
      <c r="AO1879" s="54"/>
      <c r="AP1879" s="54"/>
      <c r="AQ1879" s="54"/>
      <c r="AR1879" s="54"/>
      <c r="AS1879" s="54"/>
      <c r="AT1879" s="54"/>
      <c r="AU1879" s="54"/>
      <c r="AV1879" s="54"/>
      <c r="AW1879" s="54"/>
      <c r="AX1879" s="54"/>
      <c r="AY1879" s="54"/>
      <c r="AZ1879" s="54"/>
      <c r="BA1879" s="54"/>
      <c r="BB1879" s="54"/>
      <c r="BC1879" s="54"/>
      <c r="BD1879" s="54"/>
      <c r="BE1879" s="54"/>
      <c r="BF1879" s="54"/>
      <c r="BG1879" s="54"/>
      <c r="BH1879" s="54"/>
      <c r="BI1879" s="54"/>
      <c r="BJ1879" s="54"/>
      <c r="BK1879" s="54"/>
      <c r="BL1879" s="54"/>
      <c r="BM1879" s="54"/>
      <c r="BN1879" s="54"/>
      <c r="BO1879" s="54"/>
      <c r="BP1879" s="54"/>
      <c r="BQ1879" s="54"/>
      <c r="BR1879" s="54"/>
      <c r="BS1879" s="54"/>
      <c r="BT1879" s="54"/>
      <c r="BU1879" s="54"/>
      <c r="BV1879" s="54"/>
      <c r="BW1879" s="54"/>
      <c r="BX1879" s="54"/>
      <c r="BY1879" s="54"/>
      <c r="BZ1879" s="54"/>
      <c r="CA1879" s="54"/>
      <c r="CB1879" s="54"/>
      <c r="CC1879" s="54"/>
      <c r="CD1879" s="54"/>
      <c r="CE1879" s="54"/>
      <c r="CF1879" s="54"/>
      <c r="CG1879" s="54"/>
      <c r="CH1879" s="54"/>
      <c r="CI1879" s="54"/>
      <c r="CJ1879" s="54"/>
      <c r="CK1879" s="54"/>
      <c r="CL1879" s="54"/>
      <c r="CM1879" s="54"/>
      <c r="CN1879" s="54"/>
      <c r="CO1879" s="54"/>
      <c r="CP1879" s="54"/>
      <c r="CQ1879" s="54"/>
      <c r="CR1879" s="54"/>
      <c r="CS1879" s="54"/>
      <c r="CT1879" s="54"/>
      <c r="CU1879" s="54"/>
      <c r="CV1879" s="54"/>
      <c r="CW1879" s="54"/>
      <c r="CX1879" s="54"/>
      <c r="CY1879" s="54"/>
      <c r="CZ1879" s="54"/>
      <c r="DA1879" s="54"/>
      <c r="DB1879" s="54"/>
      <c r="DC1879" s="54"/>
      <c r="DD1879" s="54"/>
      <c r="DE1879" s="54"/>
      <c r="DF1879" s="54"/>
      <c r="DG1879" s="54"/>
      <c r="DH1879" s="54"/>
      <c r="DI1879" s="54"/>
      <c r="DJ1879" s="54"/>
      <c r="DK1879" s="54"/>
      <c r="DL1879" s="54"/>
      <c r="DM1879" s="54"/>
      <c r="DN1879" s="54"/>
      <c r="DO1879" s="54"/>
      <c r="DP1879" s="54"/>
      <c r="DQ1879" s="54"/>
      <c r="DR1879" s="54"/>
      <c r="DS1879" s="54"/>
      <c r="DT1879" s="54"/>
      <c r="DU1879" s="54"/>
      <c r="DV1879" s="54"/>
      <c r="DW1879" s="54"/>
      <c r="DX1879" s="54"/>
      <c r="DY1879" s="54"/>
      <c r="DZ1879" s="54"/>
      <c r="EA1879" s="54"/>
      <c r="EB1879" s="54"/>
      <c r="EC1879" s="54"/>
      <c r="ED1879" s="54"/>
      <c r="EE1879" s="54"/>
      <c r="EF1879" s="54"/>
      <c r="EG1879" s="54"/>
      <c r="EH1879" s="54"/>
      <c r="EI1879" s="54"/>
      <c r="EJ1879" s="54"/>
      <c r="EK1879" s="54"/>
      <c r="EL1879" s="54"/>
      <c r="EM1879" s="54"/>
      <c r="EN1879" s="54"/>
      <c r="EO1879" s="54"/>
      <c r="EP1879" s="54"/>
      <c r="EQ1879" s="54"/>
      <c r="ER1879" s="54"/>
      <c r="ES1879" s="54"/>
      <c r="ET1879" s="54"/>
      <c r="EU1879" s="54"/>
      <c r="EV1879" s="54"/>
      <c r="EW1879" s="54"/>
      <c r="EX1879" s="54"/>
      <c r="EY1879" s="54"/>
      <c r="EZ1879" s="54"/>
      <c r="FA1879" s="54"/>
      <c r="FB1879" s="54"/>
      <c r="FC1879" s="54"/>
      <c r="FD1879" s="54"/>
      <c r="FE1879" s="54"/>
      <c r="FF1879" s="54"/>
      <c r="FG1879" s="54"/>
      <c r="FH1879" s="54"/>
      <c r="FI1879" s="54"/>
      <c r="FJ1879" s="54"/>
      <c r="FK1879" s="54"/>
      <c r="FL1879" s="54"/>
      <c r="FM1879" s="54"/>
      <c r="FN1879" s="54"/>
      <c r="FO1879" s="54"/>
      <c r="FP1879" s="54"/>
      <c r="FQ1879" s="54"/>
      <c r="FR1879" s="54"/>
      <c r="FS1879" s="54"/>
      <c r="FT1879" s="54"/>
      <c r="FU1879" s="54"/>
      <c r="FV1879" s="54"/>
      <c r="FW1879" s="54"/>
      <c r="FX1879" s="54"/>
      <c r="FY1879" s="54"/>
      <c r="FZ1879" s="54"/>
      <c r="GA1879" s="54"/>
      <c r="GB1879" s="54"/>
      <c r="GC1879" s="54"/>
      <c r="GD1879" s="54"/>
      <c r="GE1879" s="54"/>
      <c r="GF1879" s="54"/>
      <c r="GG1879" s="54"/>
      <c r="GH1879" s="54"/>
      <c r="GI1879" s="54"/>
      <c r="GJ1879" s="54"/>
      <c r="GK1879" s="54"/>
      <c r="GL1879" s="54"/>
      <c r="GM1879" s="54"/>
      <c r="GN1879" s="54"/>
      <c r="GO1879" s="54"/>
      <c r="GP1879" s="54"/>
      <c r="GQ1879" s="54"/>
      <c r="GR1879" s="54"/>
      <c r="GS1879" s="54"/>
      <c r="GT1879" s="54"/>
      <c r="GU1879" s="54"/>
      <c r="GV1879" s="54"/>
      <c r="GW1879" s="54"/>
      <c r="GX1879" s="54"/>
      <c r="GY1879" s="54"/>
      <c r="GZ1879" s="54"/>
      <c r="HA1879" s="54"/>
      <c r="HB1879" s="54"/>
      <c r="HC1879" s="54"/>
      <c r="HD1879" s="54"/>
      <c r="HE1879" s="54"/>
      <c r="HF1879" s="54"/>
      <c r="HG1879" s="54"/>
      <c r="HH1879" s="54"/>
      <c r="HI1879" s="54"/>
      <c r="HJ1879" s="54"/>
      <c r="HK1879" s="54"/>
      <c r="HL1879" s="54"/>
      <c r="HM1879" s="54"/>
      <c r="HN1879" s="54"/>
      <c r="HO1879" s="54"/>
      <c r="HP1879" s="54"/>
      <c r="HQ1879" s="54"/>
      <c r="HR1879" s="54"/>
      <c r="HS1879" s="54"/>
      <c r="HT1879" s="54"/>
      <c r="HU1879" s="54"/>
      <c r="HV1879" s="54"/>
      <c r="HW1879" s="54"/>
      <c r="HX1879" s="54"/>
      <c r="HY1879" s="54"/>
      <c r="HZ1879" s="54"/>
      <c r="IA1879" s="54"/>
      <c r="IB1879" s="54"/>
      <c r="IC1879" s="54"/>
      <c r="ID1879" s="54"/>
      <c r="IE1879" s="54"/>
      <c r="IF1879" s="54"/>
      <c r="IG1879" s="54"/>
      <c r="IH1879" s="54"/>
      <c r="II1879" s="54"/>
      <c r="IJ1879" s="54"/>
      <c r="IK1879" s="54"/>
      <c r="IL1879" s="54"/>
      <c r="IM1879" s="54"/>
      <c r="IN1879" s="54"/>
      <c r="IO1879" s="54"/>
      <c r="IP1879" s="54"/>
      <c r="IQ1879" s="54"/>
      <c r="IR1879" s="54"/>
      <c r="IS1879" s="54"/>
      <c r="IT1879" s="54"/>
      <c r="IU1879" s="54"/>
      <c r="IV1879" s="54"/>
      <c r="IW1879" s="54"/>
      <c r="IX1879" s="54"/>
      <c r="IY1879" s="54"/>
      <c r="IZ1879" s="54"/>
      <c r="JA1879" s="16"/>
      <c r="JB1879" s="16"/>
      <c r="JC1879" s="16"/>
      <c r="JD1879" s="16"/>
    </row>
    <row r="1880" spans="1:264" s="6" customFormat="1" x14ac:dyDescent="0.25">
      <c r="A1880" s="55">
        <v>1876</v>
      </c>
      <c r="B1880" s="56">
        <f>ESTUDIANTES!B1880</f>
        <v>0</v>
      </c>
      <c r="C1880" s="56">
        <f>ESTUDIANTES!C1880</f>
        <v>0</v>
      </c>
      <c r="D1880" s="97">
        <f>ESTUDIANTES!D1880</f>
        <v>0</v>
      </c>
      <c r="E1880" s="97"/>
      <c r="F1880" s="97"/>
      <c r="G1880" s="97"/>
      <c r="H1880" s="57">
        <f>ESTUDIANTES!H1880</f>
        <v>0</v>
      </c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  <c r="T1880" s="54"/>
      <c r="U1880" s="54"/>
      <c r="V1880" s="54"/>
      <c r="W1880" s="54"/>
      <c r="X1880" s="54"/>
      <c r="Y1880" s="54"/>
      <c r="Z1880" s="54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  <c r="AL1880" s="54"/>
      <c r="AM1880" s="54"/>
      <c r="AN1880" s="54"/>
      <c r="AO1880" s="54"/>
      <c r="AP1880" s="54"/>
      <c r="AQ1880" s="54"/>
      <c r="AR1880" s="54"/>
      <c r="AS1880" s="54"/>
      <c r="AT1880" s="54"/>
      <c r="AU1880" s="54"/>
      <c r="AV1880" s="54"/>
      <c r="AW1880" s="54"/>
      <c r="AX1880" s="54"/>
      <c r="AY1880" s="54"/>
      <c r="AZ1880" s="54"/>
      <c r="BA1880" s="54"/>
      <c r="BB1880" s="54"/>
      <c r="BC1880" s="54"/>
      <c r="BD1880" s="54"/>
      <c r="BE1880" s="54"/>
      <c r="BF1880" s="54"/>
      <c r="BG1880" s="54"/>
      <c r="BH1880" s="54"/>
      <c r="BI1880" s="54"/>
      <c r="BJ1880" s="54"/>
      <c r="BK1880" s="54"/>
      <c r="BL1880" s="54"/>
      <c r="BM1880" s="54"/>
      <c r="BN1880" s="54"/>
      <c r="BO1880" s="54"/>
      <c r="BP1880" s="54"/>
      <c r="BQ1880" s="54"/>
      <c r="BR1880" s="54"/>
      <c r="BS1880" s="54"/>
      <c r="BT1880" s="54"/>
      <c r="BU1880" s="54"/>
      <c r="BV1880" s="54"/>
      <c r="BW1880" s="54"/>
      <c r="BX1880" s="54"/>
      <c r="BY1880" s="54"/>
      <c r="BZ1880" s="54"/>
      <c r="CA1880" s="54"/>
      <c r="CB1880" s="54"/>
      <c r="CC1880" s="54"/>
      <c r="CD1880" s="54"/>
      <c r="CE1880" s="54"/>
      <c r="CF1880" s="54"/>
      <c r="CG1880" s="54"/>
      <c r="CH1880" s="54"/>
      <c r="CI1880" s="54"/>
      <c r="CJ1880" s="54"/>
      <c r="CK1880" s="54"/>
      <c r="CL1880" s="54"/>
      <c r="CM1880" s="54"/>
      <c r="CN1880" s="54"/>
      <c r="CO1880" s="54"/>
      <c r="CP1880" s="54"/>
      <c r="CQ1880" s="54"/>
      <c r="CR1880" s="54"/>
      <c r="CS1880" s="54"/>
      <c r="CT1880" s="54"/>
      <c r="CU1880" s="54"/>
      <c r="CV1880" s="54"/>
      <c r="CW1880" s="54"/>
      <c r="CX1880" s="54"/>
      <c r="CY1880" s="54"/>
      <c r="CZ1880" s="54"/>
      <c r="DA1880" s="54"/>
      <c r="DB1880" s="54"/>
      <c r="DC1880" s="54"/>
      <c r="DD1880" s="54"/>
      <c r="DE1880" s="54"/>
      <c r="DF1880" s="54"/>
      <c r="DG1880" s="54"/>
      <c r="DH1880" s="54"/>
      <c r="DI1880" s="54"/>
      <c r="DJ1880" s="54"/>
      <c r="DK1880" s="54"/>
      <c r="DL1880" s="54"/>
      <c r="DM1880" s="54"/>
      <c r="DN1880" s="54"/>
      <c r="DO1880" s="54"/>
      <c r="DP1880" s="54"/>
      <c r="DQ1880" s="54"/>
      <c r="DR1880" s="54"/>
      <c r="DS1880" s="54"/>
      <c r="DT1880" s="54"/>
      <c r="DU1880" s="54"/>
      <c r="DV1880" s="54"/>
      <c r="DW1880" s="54"/>
      <c r="DX1880" s="54"/>
      <c r="DY1880" s="54"/>
      <c r="DZ1880" s="54"/>
      <c r="EA1880" s="54"/>
      <c r="EB1880" s="54"/>
      <c r="EC1880" s="54"/>
      <c r="ED1880" s="54"/>
      <c r="EE1880" s="54"/>
      <c r="EF1880" s="54"/>
      <c r="EG1880" s="54"/>
      <c r="EH1880" s="54"/>
      <c r="EI1880" s="54"/>
      <c r="EJ1880" s="54"/>
      <c r="EK1880" s="54"/>
      <c r="EL1880" s="54"/>
      <c r="EM1880" s="54"/>
      <c r="EN1880" s="54"/>
      <c r="EO1880" s="54"/>
      <c r="EP1880" s="54"/>
      <c r="EQ1880" s="54"/>
      <c r="ER1880" s="54"/>
      <c r="ES1880" s="54"/>
      <c r="ET1880" s="54"/>
      <c r="EU1880" s="54"/>
      <c r="EV1880" s="54"/>
      <c r="EW1880" s="54"/>
      <c r="EX1880" s="54"/>
      <c r="EY1880" s="54"/>
      <c r="EZ1880" s="54"/>
      <c r="FA1880" s="54"/>
      <c r="FB1880" s="54"/>
      <c r="FC1880" s="54"/>
      <c r="FD1880" s="54"/>
      <c r="FE1880" s="54"/>
      <c r="FF1880" s="54"/>
      <c r="FG1880" s="54"/>
      <c r="FH1880" s="54"/>
      <c r="FI1880" s="54"/>
      <c r="FJ1880" s="54"/>
      <c r="FK1880" s="54"/>
      <c r="FL1880" s="54"/>
      <c r="FM1880" s="54"/>
      <c r="FN1880" s="54"/>
      <c r="FO1880" s="54"/>
      <c r="FP1880" s="54"/>
      <c r="FQ1880" s="54"/>
      <c r="FR1880" s="54"/>
      <c r="FS1880" s="54"/>
      <c r="FT1880" s="54"/>
      <c r="FU1880" s="54"/>
      <c r="FV1880" s="54"/>
      <c r="FW1880" s="54"/>
      <c r="FX1880" s="54"/>
      <c r="FY1880" s="54"/>
      <c r="FZ1880" s="54"/>
      <c r="GA1880" s="54"/>
      <c r="GB1880" s="54"/>
      <c r="GC1880" s="54"/>
      <c r="GD1880" s="54"/>
      <c r="GE1880" s="54"/>
      <c r="GF1880" s="54"/>
      <c r="GG1880" s="54"/>
      <c r="GH1880" s="54"/>
      <c r="GI1880" s="54"/>
      <c r="GJ1880" s="54"/>
      <c r="GK1880" s="54"/>
      <c r="GL1880" s="54"/>
      <c r="GM1880" s="54"/>
      <c r="GN1880" s="54"/>
      <c r="GO1880" s="54"/>
      <c r="GP1880" s="54"/>
      <c r="GQ1880" s="54"/>
      <c r="GR1880" s="54"/>
      <c r="GS1880" s="54"/>
      <c r="GT1880" s="54"/>
      <c r="GU1880" s="54"/>
      <c r="GV1880" s="54"/>
      <c r="GW1880" s="54"/>
      <c r="GX1880" s="54"/>
      <c r="GY1880" s="54"/>
      <c r="GZ1880" s="54"/>
      <c r="HA1880" s="54"/>
      <c r="HB1880" s="54"/>
      <c r="HC1880" s="54"/>
      <c r="HD1880" s="54"/>
      <c r="HE1880" s="54"/>
      <c r="HF1880" s="54"/>
      <c r="HG1880" s="54"/>
      <c r="HH1880" s="54"/>
      <c r="HI1880" s="54"/>
      <c r="HJ1880" s="54"/>
      <c r="HK1880" s="54"/>
      <c r="HL1880" s="54"/>
      <c r="HM1880" s="54"/>
      <c r="HN1880" s="54"/>
      <c r="HO1880" s="54"/>
      <c r="HP1880" s="54"/>
      <c r="HQ1880" s="54"/>
      <c r="HR1880" s="54"/>
      <c r="HS1880" s="54"/>
      <c r="HT1880" s="54"/>
      <c r="HU1880" s="54"/>
      <c r="HV1880" s="54"/>
      <c r="HW1880" s="54"/>
      <c r="HX1880" s="54"/>
      <c r="HY1880" s="54"/>
      <c r="HZ1880" s="54"/>
      <c r="IA1880" s="54"/>
      <c r="IB1880" s="54"/>
      <c r="IC1880" s="54"/>
      <c r="ID1880" s="54"/>
      <c r="IE1880" s="54"/>
      <c r="IF1880" s="54"/>
      <c r="IG1880" s="54"/>
      <c r="IH1880" s="54"/>
      <c r="II1880" s="54"/>
      <c r="IJ1880" s="54"/>
      <c r="IK1880" s="54"/>
      <c r="IL1880" s="54"/>
      <c r="IM1880" s="54"/>
      <c r="IN1880" s="54"/>
      <c r="IO1880" s="54"/>
      <c r="IP1880" s="54"/>
      <c r="IQ1880" s="54"/>
      <c r="IR1880" s="54"/>
      <c r="IS1880" s="54"/>
      <c r="IT1880" s="54"/>
      <c r="IU1880" s="54"/>
      <c r="IV1880" s="54"/>
      <c r="IW1880" s="54"/>
      <c r="IX1880" s="54"/>
      <c r="IY1880" s="54"/>
      <c r="IZ1880" s="54"/>
      <c r="JA1880" s="16"/>
      <c r="JB1880" s="16"/>
      <c r="JC1880" s="16"/>
      <c r="JD1880" s="16"/>
    </row>
    <row r="1881" spans="1:264" s="6" customFormat="1" x14ac:dyDescent="0.25">
      <c r="A1881" s="55">
        <v>1877</v>
      </c>
      <c r="B1881" s="56">
        <f>ESTUDIANTES!B1881</f>
        <v>0</v>
      </c>
      <c r="C1881" s="56">
        <f>ESTUDIANTES!C1881</f>
        <v>0</v>
      </c>
      <c r="D1881" s="97">
        <f>ESTUDIANTES!D1881</f>
        <v>0</v>
      </c>
      <c r="E1881" s="97"/>
      <c r="F1881" s="97"/>
      <c r="G1881" s="97"/>
      <c r="H1881" s="57">
        <f>ESTUDIANTES!H1881</f>
        <v>0</v>
      </c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  <c r="T1881" s="54"/>
      <c r="U1881" s="54"/>
      <c r="V1881" s="54"/>
      <c r="W1881" s="54"/>
      <c r="X1881" s="54"/>
      <c r="Y1881" s="54"/>
      <c r="Z1881" s="54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  <c r="AL1881" s="54"/>
      <c r="AM1881" s="54"/>
      <c r="AN1881" s="54"/>
      <c r="AO1881" s="54"/>
      <c r="AP1881" s="54"/>
      <c r="AQ1881" s="54"/>
      <c r="AR1881" s="54"/>
      <c r="AS1881" s="54"/>
      <c r="AT1881" s="54"/>
      <c r="AU1881" s="54"/>
      <c r="AV1881" s="54"/>
      <c r="AW1881" s="54"/>
      <c r="AX1881" s="54"/>
      <c r="AY1881" s="54"/>
      <c r="AZ1881" s="54"/>
      <c r="BA1881" s="54"/>
      <c r="BB1881" s="54"/>
      <c r="BC1881" s="54"/>
      <c r="BD1881" s="54"/>
      <c r="BE1881" s="54"/>
      <c r="BF1881" s="54"/>
      <c r="BG1881" s="54"/>
      <c r="BH1881" s="54"/>
      <c r="BI1881" s="54"/>
      <c r="BJ1881" s="54"/>
      <c r="BK1881" s="54"/>
      <c r="BL1881" s="54"/>
      <c r="BM1881" s="54"/>
      <c r="BN1881" s="54"/>
      <c r="BO1881" s="54"/>
      <c r="BP1881" s="54"/>
      <c r="BQ1881" s="54"/>
      <c r="BR1881" s="54"/>
      <c r="BS1881" s="54"/>
      <c r="BT1881" s="54"/>
      <c r="BU1881" s="54"/>
      <c r="BV1881" s="54"/>
      <c r="BW1881" s="54"/>
      <c r="BX1881" s="54"/>
      <c r="BY1881" s="54"/>
      <c r="BZ1881" s="54"/>
      <c r="CA1881" s="54"/>
      <c r="CB1881" s="54"/>
      <c r="CC1881" s="54"/>
      <c r="CD1881" s="54"/>
      <c r="CE1881" s="54"/>
      <c r="CF1881" s="54"/>
      <c r="CG1881" s="54"/>
      <c r="CH1881" s="54"/>
      <c r="CI1881" s="54"/>
      <c r="CJ1881" s="54"/>
      <c r="CK1881" s="54"/>
      <c r="CL1881" s="54"/>
      <c r="CM1881" s="54"/>
      <c r="CN1881" s="54"/>
      <c r="CO1881" s="54"/>
      <c r="CP1881" s="54"/>
      <c r="CQ1881" s="54"/>
      <c r="CR1881" s="54"/>
      <c r="CS1881" s="54"/>
      <c r="CT1881" s="54"/>
      <c r="CU1881" s="54"/>
      <c r="CV1881" s="54"/>
      <c r="CW1881" s="54"/>
      <c r="CX1881" s="54"/>
      <c r="CY1881" s="54"/>
      <c r="CZ1881" s="54"/>
      <c r="DA1881" s="54"/>
      <c r="DB1881" s="54"/>
      <c r="DC1881" s="54"/>
      <c r="DD1881" s="54"/>
      <c r="DE1881" s="54"/>
      <c r="DF1881" s="54"/>
      <c r="DG1881" s="54"/>
      <c r="DH1881" s="54"/>
      <c r="DI1881" s="54"/>
      <c r="DJ1881" s="54"/>
      <c r="DK1881" s="54"/>
      <c r="DL1881" s="54"/>
      <c r="DM1881" s="54"/>
      <c r="DN1881" s="54"/>
      <c r="DO1881" s="54"/>
      <c r="DP1881" s="54"/>
      <c r="DQ1881" s="54"/>
      <c r="DR1881" s="54"/>
      <c r="DS1881" s="54"/>
      <c r="DT1881" s="54"/>
      <c r="DU1881" s="54"/>
      <c r="DV1881" s="54"/>
      <c r="DW1881" s="54"/>
      <c r="DX1881" s="54"/>
      <c r="DY1881" s="54"/>
      <c r="DZ1881" s="54"/>
      <c r="EA1881" s="54"/>
      <c r="EB1881" s="54"/>
      <c r="EC1881" s="54"/>
      <c r="ED1881" s="54"/>
      <c r="EE1881" s="54"/>
      <c r="EF1881" s="54"/>
      <c r="EG1881" s="54"/>
      <c r="EH1881" s="54"/>
      <c r="EI1881" s="54"/>
      <c r="EJ1881" s="54"/>
      <c r="EK1881" s="54"/>
      <c r="EL1881" s="54"/>
      <c r="EM1881" s="54"/>
      <c r="EN1881" s="54"/>
      <c r="EO1881" s="54"/>
      <c r="EP1881" s="54"/>
      <c r="EQ1881" s="54"/>
      <c r="ER1881" s="54"/>
      <c r="ES1881" s="54"/>
      <c r="ET1881" s="54"/>
      <c r="EU1881" s="54"/>
      <c r="EV1881" s="54"/>
      <c r="EW1881" s="54"/>
      <c r="EX1881" s="54"/>
      <c r="EY1881" s="54"/>
      <c r="EZ1881" s="54"/>
      <c r="FA1881" s="54"/>
      <c r="FB1881" s="54"/>
      <c r="FC1881" s="54"/>
      <c r="FD1881" s="54"/>
      <c r="FE1881" s="54"/>
      <c r="FF1881" s="54"/>
      <c r="FG1881" s="54"/>
      <c r="FH1881" s="54"/>
      <c r="FI1881" s="54"/>
      <c r="FJ1881" s="54"/>
      <c r="FK1881" s="54"/>
      <c r="FL1881" s="54"/>
      <c r="FM1881" s="54"/>
      <c r="FN1881" s="54"/>
      <c r="FO1881" s="54"/>
      <c r="FP1881" s="54"/>
      <c r="FQ1881" s="54"/>
      <c r="FR1881" s="54"/>
      <c r="FS1881" s="54"/>
      <c r="FT1881" s="54"/>
      <c r="FU1881" s="54"/>
      <c r="FV1881" s="54"/>
      <c r="FW1881" s="54"/>
      <c r="FX1881" s="54"/>
      <c r="FY1881" s="54"/>
      <c r="FZ1881" s="54"/>
      <c r="GA1881" s="54"/>
      <c r="GB1881" s="54"/>
      <c r="GC1881" s="54"/>
      <c r="GD1881" s="54"/>
      <c r="GE1881" s="54"/>
      <c r="GF1881" s="54"/>
      <c r="GG1881" s="54"/>
      <c r="GH1881" s="54"/>
      <c r="GI1881" s="54"/>
      <c r="GJ1881" s="54"/>
      <c r="GK1881" s="54"/>
      <c r="GL1881" s="54"/>
      <c r="GM1881" s="54"/>
      <c r="GN1881" s="54"/>
      <c r="GO1881" s="54"/>
      <c r="GP1881" s="54"/>
      <c r="GQ1881" s="54"/>
      <c r="GR1881" s="54"/>
      <c r="GS1881" s="54"/>
      <c r="GT1881" s="54"/>
      <c r="GU1881" s="54"/>
      <c r="GV1881" s="54"/>
      <c r="GW1881" s="54"/>
      <c r="GX1881" s="54"/>
      <c r="GY1881" s="54"/>
      <c r="GZ1881" s="54"/>
      <c r="HA1881" s="54"/>
      <c r="HB1881" s="54"/>
      <c r="HC1881" s="54"/>
      <c r="HD1881" s="54"/>
      <c r="HE1881" s="54"/>
      <c r="HF1881" s="54"/>
      <c r="HG1881" s="54"/>
      <c r="HH1881" s="54"/>
      <c r="HI1881" s="54"/>
      <c r="HJ1881" s="54"/>
      <c r="HK1881" s="54"/>
      <c r="HL1881" s="54"/>
      <c r="HM1881" s="54"/>
      <c r="HN1881" s="54"/>
      <c r="HO1881" s="54"/>
      <c r="HP1881" s="54"/>
      <c r="HQ1881" s="54"/>
      <c r="HR1881" s="54"/>
      <c r="HS1881" s="54"/>
      <c r="HT1881" s="54"/>
      <c r="HU1881" s="54"/>
      <c r="HV1881" s="54"/>
      <c r="HW1881" s="54"/>
      <c r="HX1881" s="54"/>
      <c r="HY1881" s="54"/>
      <c r="HZ1881" s="54"/>
      <c r="IA1881" s="54"/>
      <c r="IB1881" s="54"/>
      <c r="IC1881" s="54"/>
      <c r="ID1881" s="54"/>
      <c r="IE1881" s="54"/>
      <c r="IF1881" s="54"/>
      <c r="IG1881" s="54"/>
      <c r="IH1881" s="54"/>
      <c r="II1881" s="54"/>
      <c r="IJ1881" s="54"/>
      <c r="IK1881" s="54"/>
      <c r="IL1881" s="54"/>
      <c r="IM1881" s="54"/>
      <c r="IN1881" s="54"/>
      <c r="IO1881" s="54"/>
      <c r="IP1881" s="54"/>
      <c r="IQ1881" s="54"/>
      <c r="IR1881" s="54"/>
      <c r="IS1881" s="54"/>
      <c r="IT1881" s="54"/>
      <c r="IU1881" s="54"/>
      <c r="IV1881" s="54"/>
      <c r="IW1881" s="54"/>
      <c r="IX1881" s="54"/>
      <c r="IY1881" s="54"/>
      <c r="IZ1881" s="54"/>
      <c r="JA1881" s="16"/>
      <c r="JB1881" s="16"/>
      <c r="JC1881" s="16"/>
      <c r="JD1881" s="16"/>
    </row>
    <row r="1882" spans="1:264" s="6" customFormat="1" x14ac:dyDescent="0.25">
      <c r="A1882" s="55">
        <v>1878</v>
      </c>
      <c r="B1882" s="56">
        <f>ESTUDIANTES!B1882</f>
        <v>0</v>
      </c>
      <c r="C1882" s="56">
        <f>ESTUDIANTES!C1882</f>
        <v>0</v>
      </c>
      <c r="D1882" s="97">
        <f>ESTUDIANTES!D1882</f>
        <v>0</v>
      </c>
      <c r="E1882" s="97"/>
      <c r="F1882" s="97"/>
      <c r="G1882" s="97"/>
      <c r="H1882" s="57">
        <f>ESTUDIANTES!H1882</f>
        <v>0</v>
      </c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4"/>
      <c r="T1882" s="54"/>
      <c r="U1882" s="54"/>
      <c r="V1882" s="54"/>
      <c r="W1882" s="54"/>
      <c r="X1882" s="54"/>
      <c r="Y1882" s="54"/>
      <c r="Z1882" s="54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  <c r="AL1882" s="54"/>
      <c r="AM1882" s="54"/>
      <c r="AN1882" s="54"/>
      <c r="AO1882" s="54"/>
      <c r="AP1882" s="54"/>
      <c r="AQ1882" s="54"/>
      <c r="AR1882" s="54"/>
      <c r="AS1882" s="54"/>
      <c r="AT1882" s="54"/>
      <c r="AU1882" s="54"/>
      <c r="AV1882" s="54"/>
      <c r="AW1882" s="54"/>
      <c r="AX1882" s="54"/>
      <c r="AY1882" s="54"/>
      <c r="AZ1882" s="54"/>
      <c r="BA1882" s="54"/>
      <c r="BB1882" s="54"/>
      <c r="BC1882" s="54"/>
      <c r="BD1882" s="54"/>
      <c r="BE1882" s="54"/>
      <c r="BF1882" s="54"/>
      <c r="BG1882" s="54"/>
      <c r="BH1882" s="54"/>
      <c r="BI1882" s="54"/>
      <c r="BJ1882" s="54"/>
      <c r="BK1882" s="54"/>
      <c r="BL1882" s="54"/>
      <c r="BM1882" s="54"/>
      <c r="BN1882" s="54"/>
      <c r="BO1882" s="54"/>
      <c r="BP1882" s="54"/>
      <c r="BQ1882" s="54"/>
      <c r="BR1882" s="54"/>
      <c r="BS1882" s="54"/>
      <c r="BT1882" s="54"/>
      <c r="BU1882" s="54"/>
      <c r="BV1882" s="54"/>
      <c r="BW1882" s="54"/>
      <c r="BX1882" s="54"/>
      <c r="BY1882" s="54"/>
      <c r="BZ1882" s="54"/>
      <c r="CA1882" s="54"/>
      <c r="CB1882" s="54"/>
      <c r="CC1882" s="54"/>
      <c r="CD1882" s="54"/>
      <c r="CE1882" s="54"/>
      <c r="CF1882" s="54"/>
      <c r="CG1882" s="54"/>
      <c r="CH1882" s="54"/>
      <c r="CI1882" s="54"/>
      <c r="CJ1882" s="54"/>
      <c r="CK1882" s="54"/>
      <c r="CL1882" s="54"/>
      <c r="CM1882" s="54"/>
      <c r="CN1882" s="54"/>
      <c r="CO1882" s="54"/>
      <c r="CP1882" s="54"/>
      <c r="CQ1882" s="54"/>
      <c r="CR1882" s="54"/>
      <c r="CS1882" s="54"/>
      <c r="CT1882" s="54"/>
      <c r="CU1882" s="54"/>
      <c r="CV1882" s="54"/>
      <c r="CW1882" s="54"/>
      <c r="CX1882" s="54"/>
      <c r="CY1882" s="54"/>
      <c r="CZ1882" s="54"/>
      <c r="DA1882" s="54"/>
      <c r="DB1882" s="54"/>
      <c r="DC1882" s="54"/>
      <c r="DD1882" s="54"/>
      <c r="DE1882" s="54"/>
      <c r="DF1882" s="54"/>
      <c r="DG1882" s="54"/>
      <c r="DH1882" s="54"/>
      <c r="DI1882" s="54"/>
      <c r="DJ1882" s="54"/>
      <c r="DK1882" s="54"/>
      <c r="DL1882" s="54"/>
      <c r="DM1882" s="54"/>
      <c r="DN1882" s="54"/>
      <c r="DO1882" s="54"/>
      <c r="DP1882" s="54"/>
      <c r="DQ1882" s="54"/>
      <c r="DR1882" s="54"/>
      <c r="DS1882" s="54"/>
      <c r="DT1882" s="54"/>
      <c r="DU1882" s="54"/>
      <c r="DV1882" s="54"/>
      <c r="DW1882" s="54"/>
      <c r="DX1882" s="54"/>
      <c r="DY1882" s="54"/>
      <c r="DZ1882" s="54"/>
      <c r="EA1882" s="54"/>
      <c r="EB1882" s="54"/>
      <c r="EC1882" s="54"/>
      <c r="ED1882" s="54"/>
      <c r="EE1882" s="54"/>
      <c r="EF1882" s="54"/>
      <c r="EG1882" s="54"/>
      <c r="EH1882" s="54"/>
      <c r="EI1882" s="54"/>
      <c r="EJ1882" s="54"/>
      <c r="EK1882" s="54"/>
      <c r="EL1882" s="54"/>
      <c r="EM1882" s="54"/>
      <c r="EN1882" s="54"/>
      <c r="EO1882" s="54"/>
      <c r="EP1882" s="54"/>
      <c r="EQ1882" s="54"/>
      <c r="ER1882" s="54"/>
      <c r="ES1882" s="54"/>
      <c r="ET1882" s="54"/>
      <c r="EU1882" s="54"/>
      <c r="EV1882" s="54"/>
      <c r="EW1882" s="54"/>
      <c r="EX1882" s="54"/>
      <c r="EY1882" s="54"/>
      <c r="EZ1882" s="54"/>
      <c r="FA1882" s="54"/>
      <c r="FB1882" s="54"/>
      <c r="FC1882" s="54"/>
      <c r="FD1882" s="54"/>
      <c r="FE1882" s="54"/>
      <c r="FF1882" s="54"/>
      <c r="FG1882" s="54"/>
      <c r="FH1882" s="54"/>
      <c r="FI1882" s="54"/>
      <c r="FJ1882" s="54"/>
      <c r="FK1882" s="54"/>
      <c r="FL1882" s="54"/>
      <c r="FM1882" s="54"/>
      <c r="FN1882" s="54"/>
      <c r="FO1882" s="54"/>
      <c r="FP1882" s="54"/>
      <c r="FQ1882" s="54"/>
      <c r="FR1882" s="54"/>
      <c r="FS1882" s="54"/>
      <c r="FT1882" s="54"/>
      <c r="FU1882" s="54"/>
      <c r="FV1882" s="54"/>
      <c r="FW1882" s="54"/>
      <c r="FX1882" s="54"/>
      <c r="FY1882" s="54"/>
      <c r="FZ1882" s="54"/>
      <c r="GA1882" s="54"/>
      <c r="GB1882" s="54"/>
      <c r="GC1882" s="54"/>
      <c r="GD1882" s="54"/>
      <c r="GE1882" s="54"/>
      <c r="GF1882" s="54"/>
      <c r="GG1882" s="54"/>
      <c r="GH1882" s="54"/>
      <c r="GI1882" s="54"/>
      <c r="GJ1882" s="54"/>
      <c r="GK1882" s="54"/>
      <c r="GL1882" s="54"/>
      <c r="GM1882" s="54"/>
      <c r="GN1882" s="54"/>
      <c r="GO1882" s="54"/>
      <c r="GP1882" s="54"/>
      <c r="GQ1882" s="54"/>
      <c r="GR1882" s="54"/>
      <c r="GS1882" s="54"/>
      <c r="GT1882" s="54"/>
      <c r="GU1882" s="54"/>
      <c r="GV1882" s="54"/>
      <c r="GW1882" s="54"/>
      <c r="GX1882" s="54"/>
      <c r="GY1882" s="54"/>
      <c r="GZ1882" s="54"/>
      <c r="HA1882" s="54"/>
      <c r="HB1882" s="54"/>
      <c r="HC1882" s="54"/>
      <c r="HD1882" s="54"/>
      <c r="HE1882" s="54"/>
      <c r="HF1882" s="54"/>
      <c r="HG1882" s="54"/>
      <c r="HH1882" s="54"/>
      <c r="HI1882" s="54"/>
      <c r="HJ1882" s="54"/>
      <c r="HK1882" s="54"/>
      <c r="HL1882" s="54"/>
      <c r="HM1882" s="54"/>
      <c r="HN1882" s="54"/>
      <c r="HO1882" s="54"/>
      <c r="HP1882" s="54"/>
      <c r="HQ1882" s="54"/>
      <c r="HR1882" s="54"/>
      <c r="HS1882" s="54"/>
      <c r="HT1882" s="54"/>
      <c r="HU1882" s="54"/>
      <c r="HV1882" s="54"/>
      <c r="HW1882" s="54"/>
      <c r="HX1882" s="54"/>
      <c r="HY1882" s="54"/>
      <c r="HZ1882" s="54"/>
      <c r="IA1882" s="54"/>
      <c r="IB1882" s="54"/>
      <c r="IC1882" s="54"/>
      <c r="ID1882" s="54"/>
      <c r="IE1882" s="54"/>
      <c r="IF1882" s="54"/>
      <c r="IG1882" s="54"/>
      <c r="IH1882" s="54"/>
      <c r="II1882" s="54"/>
      <c r="IJ1882" s="54"/>
      <c r="IK1882" s="54"/>
      <c r="IL1882" s="54"/>
      <c r="IM1882" s="54"/>
      <c r="IN1882" s="54"/>
      <c r="IO1882" s="54"/>
      <c r="IP1882" s="54"/>
      <c r="IQ1882" s="54"/>
      <c r="IR1882" s="54"/>
      <c r="IS1882" s="54"/>
      <c r="IT1882" s="54"/>
      <c r="IU1882" s="54"/>
      <c r="IV1882" s="54"/>
      <c r="IW1882" s="54"/>
      <c r="IX1882" s="54"/>
      <c r="IY1882" s="54"/>
      <c r="IZ1882" s="54"/>
      <c r="JA1882" s="16"/>
      <c r="JB1882" s="16"/>
      <c r="JC1882" s="16"/>
      <c r="JD1882" s="16"/>
    </row>
    <row r="1883" spans="1:264" s="6" customFormat="1" x14ac:dyDescent="0.25">
      <c r="A1883" s="55">
        <v>1879</v>
      </c>
      <c r="B1883" s="56">
        <f>ESTUDIANTES!B1883</f>
        <v>0</v>
      </c>
      <c r="C1883" s="56">
        <f>ESTUDIANTES!C1883</f>
        <v>0</v>
      </c>
      <c r="D1883" s="97">
        <f>ESTUDIANTES!D1883</f>
        <v>0</v>
      </c>
      <c r="E1883" s="97"/>
      <c r="F1883" s="97"/>
      <c r="G1883" s="97"/>
      <c r="H1883" s="57">
        <f>ESTUDIANTES!H1883</f>
        <v>0</v>
      </c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4"/>
      <c r="T1883" s="54"/>
      <c r="U1883" s="54"/>
      <c r="V1883" s="54"/>
      <c r="W1883" s="54"/>
      <c r="X1883" s="54"/>
      <c r="Y1883" s="54"/>
      <c r="Z1883" s="54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  <c r="AL1883" s="54"/>
      <c r="AM1883" s="54"/>
      <c r="AN1883" s="54"/>
      <c r="AO1883" s="54"/>
      <c r="AP1883" s="54"/>
      <c r="AQ1883" s="54"/>
      <c r="AR1883" s="54"/>
      <c r="AS1883" s="54"/>
      <c r="AT1883" s="54"/>
      <c r="AU1883" s="54"/>
      <c r="AV1883" s="54"/>
      <c r="AW1883" s="54"/>
      <c r="AX1883" s="54"/>
      <c r="AY1883" s="54"/>
      <c r="AZ1883" s="54"/>
      <c r="BA1883" s="54"/>
      <c r="BB1883" s="54"/>
      <c r="BC1883" s="54"/>
      <c r="BD1883" s="54"/>
      <c r="BE1883" s="54"/>
      <c r="BF1883" s="54"/>
      <c r="BG1883" s="54"/>
      <c r="BH1883" s="54"/>
      <c r="BI1883" s="54"/>
      <c r="BJ1883" s="54"/>
      <c r="BK1883" s="54"/>
      <c r="BL1883" s="54"/>
      <c r="BM1883" s="54"/>
      <c r="BN1883" s="54"/>
      <c r="BO1883" s="54"/>
      <c r="BP1883" s="54"/>
      <c r="BQ1883" s="54"/>
      <c r="BR1883" s="54"/>
      <c r="BS1883" s="54"/>
      <c r="BT1883" s="54"/>
      <c r="BU1883" s="54"/>
      <c r="BV1883" s="54"/>
      <c r="BW1883" s="54"/>
      <c r="BX1883" s="54"/>
      <c r="BY1883" s="54"/>
      <c r="BZ1883" s="54"/>
      <c r="CA1883" s="54"/>
      <c r="CB1883" s="54"/>
      <c r="CC1883" s="54"/>
      <c r="CD1883" s="54"/>
      <c r="CE1883" s="54"/>
      <c r="CF1883" s="54"/>
      <c r="CG1883" s="54"/>
      <c r="CH1883" s="54"/>
      <c r="CI1883" s="54"/>
      <c r="CJ1883" s="54"/>
      <c r="CK1883" s="54"/>
      <c r="CL1883" s="54"/>
      <c r="CM1883" s="54"/>
      <c r="CN1883" s="54"/>
      <c r="CO1883" s="54"/>
      <c r="CP1883" s="54"/>
      <c r="CQ1883" s="54"/>
      <c r="CR1883" s="54"/>
      <c r="CS1883" s="54"/>
      <c r="CT1883" s="54"/>
      <c r="CU1883" s="54"/>
      <c r="CV1883" s="54"/>
      <c r="CW1883" s="54"/>
      <c r="CX1883" s="54"/>
      <c r="CY1883" s="54"/>
      <c r="CZ1883" s="54"/>
      <c r="DA1883" s="54"/>
      <c r="DB1883" s="54"/>
      <c r="DC1883" s="54"/>
      <c r="DD1883" s="54"/>
      <c r="DE1883" s="54"/>
      <c r="DF1883" s="54"/>
      <c r="DG1883" s="54"/>
      <c r="DH1883" s="54"/>
      <c r="DI1883" s="54"/>
      <c r="DJ1883" s="54"/>
      <c r="DK1883" s="54"/>
      <c r="DL1883" s="54"/>
      <c r="DM1883" s="54"/>
      <c r="DN1883" s="54"/>
      <c r="DO1883" s="54"/>
      <c r="DP1883" s="54"/>
      <c r="DQ1883" s="54"/>
      <c r="DR1883" s="54"/>
      <c r="DS1883" s="54"/>
      <c r="DT1883" s="54"/>
      <c r="DU1883" s="54"/>
      <c r="DV1883" s="54"/>
      <c r="DW1883" s="54"/>
      <c r="DX1883" s="54"/>
      <c r="DY1883" s="54"/>
      <c r="DZ1883" s="54"/>
      <c r="EA1883" s="54"/>
      <c r="EB1883" s="54"/>
      <c r="EC1883" s="54"/>
      <c r="ED1883" s="54"/>
      <c r="EE1883" s="54"/>
      <c r="EF1883" s="54"/>
      <c r="EG1883" s="54"/>
      <c r="EH1883" s="54"/>
      <c r="EI1883" s="54"/>
      <c r="EJ1883" s="54"/>
      <c r="EK1883" s="54"/>
      <c r="EL1883" s="54"/>
      <c r="EM1883" s="54"/>
      <c r="EN1883" s="54"/>
      <c r="EO1883" s="54"/>
      <c r="EP1883" s="54"/>
      <c r="EQ1883" s="54"/>
      <c r="ER1883" s="54"/>
      <c r="ES1883" s="54"/>
      <c r="ET1883" s="54"/>
      <c r="EU1883" s="54"/>
      <c r="EV1883" s="54"/>
      <c r="EW1883" s="54"/>
      <c r="EX1883" s="54"/>
      <c r="EY1883" s="54"/>
      <c r="EZ1883" s="54"/>
      <c r="FA1883" s="54"/>
      <c r="FB1883" s="54"/>
      <c r="FC1883" s="54"/>
      <c r="FD1883" s="54"/>
      <c r="FE1883" s="54"/>
      <c r="FF1883" s="54"/>
      <c r="FG1883" s="54"/>
      <c r="FH1883" s="54"/>
      <c r="FI1883" s="54"/>
      <c r="FJ1883" s="54"/>
      <c r="FK1883" s="54"/>
      <c r="FL1883" s="54"/>
      <c r="FM1883" s="54"/>
      <c r="FN1883" s="54"/>
      <c r="FO1883" s="54"/>
      <c r="FP1883" s="54"/>
      <c r="FQ1883" s="54"/>
      <c r="FR1883" s="54"/>
      <c r="FS1883" s="54"/>
      <c r="FT1883" s="54"/>
      <c r="FU1883" s="54"/>
      <c r="FV1883" s="54"/>
      <c r="FW1883" s="54"/>
      <c r="FX1883" s="54"/>
      <c r="FY1883" s="54"/>
      <c r="FZ1883" s="54"/>
      <c r="GA1883" s="54"/>
      <c r="GB1883" s="54"/>
      <c r="GC1883" s="54"/>
      <c r="GD1883" s="54"/>
      <c r="GE1883" s="54"/>
      <c r="GF1883" s="54"/>
      <c r="GG1883" s="54"/>
      <c r="GH1883" s="54"/>
      <c r="GI1883" s="54"/>
      <c r="GJ1883" s="54"/>
      <c r="GK1883" s="54"/>
      <c r="GL1883" s="54"/>
      <c r="GM1883" s="54"/>
      <c r="GN1883" s="54"/>
      <c r="GO1883" s="54"/>
      <c r="GP1883" s="54"/>
      <c r="GQ1883" s="54"/>
      <c r="GR1883" s="54"/>
      <c r="GS1883" s="54"/>
      <c r="GT1883" s="54"/>
      <c r="GU1883" s="54"/>
      <c r="GV1883" s="54"/>
      <c r="GW1883" s="54"/>
      <c r="GX1883" s="54"/>
      <c r="GY1883" s="54"/>
      <c r="GZ1883" s="54"/>
      <c r="HA1883" s="54"/>
      <c r="HB1883" s="54"/>
      <c r="HC1883" s="54"/>
      <c r="HD1883" s="54"/>
      <c r="HE1883" s="54"/>
      <c r="HF1883" s="54"/>
      <c r="HG1883" s="54"/>
      <c r="HH1883" s="54"/>
      <c r="HI1883" s="54"/>
      <c r="HJ1883" s="54"/>
      <c r="HK1883" s="54"/>
      <c r="HL1883" s="54"/>
      <c r="HM1883" s="54"/>
      <c r="HN1883" s="54"/>
      <c r="HO1883" s="54"/>
      <c r="HP1883" s="54"/>
      <c r="HQ1883" s="54"/>
      <c r="HR1883" s="54"/>
      <c r="HS1883" s="54"/>
      <c r="HT1883" s="54"/>
      <c r="HU1883" s="54"/>
      <c r="HV1883" s="54"/>
      <c r="HW1883" s="54"/>
      <c r="HX1883" s="54"/>
      <c r="HY1883" s="54"/>
      <c r="HZ1883" s="54"/>
      <c r="IA1883" s="54"/>
      <c r="IB1883" s="54"/>
      <c r="IC1883" s="54"/>
      <c r="ID1883" s="54"/>
      <c r="IE1883" s="54"/>
      <c r="IF1883" s="54"/>
      <c r="IG1883" s="54"/>
      <c r="IH1883" s="54"/>
      <c r="II1883" s="54"/>
      <c r="IJ1883" s="54"/>
      <c r="IK1883" s="54"/>
      <c r="IL1883" s="54"/>
      <c r="IM1883" s="54"/>
      <c r="IN1883" s="54"/>
      <c r="IO1883" s="54"/>
      <c r="IP1883" s="54"/>
      <c r="IQ1883" s="54"/>
      <c r="IR1883" s="54"/>
      <c r="IS1883" s="54"/>
      <c r="IT1883" s="54"/>
      <c r="IU1883" s="54"/>
      <c r="IV1883" s="54"/>
      <c r="IW1883" s="54"/>
      <c r="IX1883" s="54"/>
      <c r="IY1883" s="54"/>
      <c r="IZ1883" s="54"/>
      <c r="JA1883" s="16"/>
      <c r="JB1883" s="16"/>
      <c r="JC1883" s="16"/>
      <c r="JD1883" s="16"/>
    </row>
    <row r="1884" spans="1:264" s="6" customFormat="1" x14ac:dyDescent="0.25">
      <c r="A1884" s="55">
        <v>1880</v>
      </c>
      <c r="B1884" s="56">
        <f>ESTUDIANTES!B1884</f>
        <v>0</v>
      </c>
      <c r="C1884" s="56">
        <f>ESTUDIANTES!C1884</f>
        <v>0</v>
      </c>
      <c r="D1884" s="97">
        <f>ESTUDIANTES!D1884</f>
        <v>0</v>
      </c>
      <c r="E1884" s="97"/>
      <c r="F1884" s="97"/>
      <c r="G1884" s="97"/>
      <c r="H1884" s="57">
        <f>ESTUDIANTES!H1884</f>
        <v>0</v>
      </c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  <c r="T1884" s="54"/>
      <c r="U1884" s="54"/>
      <c r="V1884" s="54"/>
      <c r="W1884" s="54"/>
      <c r="X1884" s="54"/>
      <c r="Y1884" s="54"/>
      <c r="Z1884" s="54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  <c r="AL1884" s="54"/>
      <c r="AM1884" s="54"/>
      <c r="AN1884" s="54"/>
      <c r="AO1884" s="54"/>
      <c r="AP1884" s="54"/>
      <c r="AQ1884" s="54"/>
      <c r="AR1884" s="54"/>
      <c r="AS1884" s="54"/>
      <c r="AT1884" s="54"/>
      <c r="AU1884" s="54"/>
      <c r="AV1884" s="54"/>
      <c r="AW1884" s="54"/>
      <c r="AX1884" s="54"/>
      <c r="AY1884" s="54"/>
      <c r="AZ1884" s="54"/>
      <c r="BA1884" s="54"/>
      <c r="BB1884" s="54"/>
      <c r="BC1884" s="54"/>
      <c r="BD1884" s="54"/>
      <c r="BE1884" s="54"/>
      <c r="BF1884" s="54"/>
      <c r="BG1884" s="54"/>
      <c r="BH1884" s="54"/>
      <c r="BI1884" s="54"/>
      <c r="BJ1884" s="54"/>
      <c r="BK1884" s="54"/>
      <c r="BL1884" s="54"/>
      <c r="BM1884" s="54"/>
      <c r="BN1884" s="54"/>
      <c r="BO1884" s="54"/>
      <c r="BP1884" s="54"/>
      <c r="BQ1884" s="54"/>
      <c r="BR1884" s="54"/>
      <c r="BS1884" s="54"/>
      <c r="BT1884" s="54"/>
      <c r="BU1884" s="54"/>
      <c r="BV1884" s="54"/>
      <c r="BW1884" s="54"/>
      <c r="BX1884" s="54"/>
      <c r="BY1884" s="54"/>
      <c r="BZ1884" s="54"/>
      <c r="CA1884" s="54"/>
      <c r="CB1884" s="54"/>
      <c r="CC1884" s="54"/>
      <c r="CD1884" s="54"/>
      <c r="CE1884" s="54"/>
      <c r="CF1884" s="54"/>
      <c r="CG1884" s="54"/>
      <c r="CH1884" s="54"/>
      <c r="CI1884" s="54"/>
      <c r="CJ1884" s="54"/>
      <c r="CK1884" s="54"/>
      <c r="CL1884" s="54"/>
      <c r="CM1884" s="54"/>
      <c r="CN1884" s="54"/>
      <c r="CO1884" s="54"/>
      <c r="CP1884" s="54"/>
      <c r="CQ1884" s="54"/>
      <c r="CR1884" s="54"/>
      <c r="CS1884" s="54"/>
      <c r="CT1884" s="54"/>
      <c r="CU1884" s="54"/>
      <c r="CV1884" s="54"/>
      <c r="CW1884" s="54"/>
      <c r="CX1884" s="54"/>
      <c r="CY1884" s="54"/>
      <c r="CZ1884" s="54"/>
      <c r="DA1884" s="54"/>
      <c r="DB1884" s="54"/>
      <c r="DC1884" s="54"/>
      <c r="DD1884" s="54"/>
      <c r="DE1884" s="54"/>
      <c r="DF1884" s="54"/>
      <c r="DG1884" s="54"/>
      <c r="DH1884" s="54"/>
      <c r="DI1884" s="54"/>
      <c r="DJ1884" s="54"/>
      <c r="DK1884" s="54"/>
      <c r="DL1884" s="54"/>
      <c r="DM1884" s="54"/>
      <c r="DN1884" s="54"/>
      <c r="DO1884" s="54"/>
      <c r="DP1884" s="54"/>
      <c r="DQ1884" s="54"/>
      <c r="DR1884" s="54"/>
      <c r="DS1884" s="54"/>
      <c r="DT1884" s="54"/>
      <c r="DU1884" s="54"/>
      <c r="DV1884" s="54"/>
      <c r="DW1884" s="54"/>
      <c r="DX1884" s="54"/>
      <c r="DY1884" s="54"/>
      <c r="DZ1884" s="54"/>
      <c r="EA1884" s="54"/>
      <c r="EB1884" s="54"/>
      <c r="EC1884" s="54"/>
      <c r="ED1884" s="54"/>
      <c r="EE1884" s="54"/>
      <c r="EF1884" s="54"/>
      <c r="EG1884" s="54"/>
      <c r="EH1884" s="54"/>
      <c r="EI1884" s="54"/>
      <c r="EJ1884" s="54"/>
      <c r="EK1884" s="54"/>
      <c r="EL1884" s="54"/>
      <c r="EM1884" s="54"/>
      <c r="EN1884" s="54"/>
      <c r="EO1884" s="54"/>
      <c r="EP1884" s="54"/>
      <c r="EQ1884" s="54"/>
      <c r="ER1884" s="54"/>
      <c r="ES1884" s="54"/>
      <c r="ET1884" s="54"/>
      <c r="EU1884" s="54"/>
      <c r="EV1884" s="54"/>
      <c r="EW1884" s="54"/>
      <c r="EX1884" s="54"/>
      <c r="EY1884" s="54"/>
      <c r="EZ1884" s="54"/>
      <c r="FA1884" s="54"/>
      <c r="FB1884" s="54"/>
      <c r="FC1884" s="54"/>
      <c r="FD1884" s="54"/>
      <c r="FE1884" s="54"/>
      <c r="FF1884" s="54"/>
      <c r="FG1884" s="54"/>
      <c r="FH1884" s="54"/>
      <c r="FI1884" s="54"/>
      <c r="FJ1884" s="54"/>
      <c r="FK1884" s="54"/>
      <c r="FL1884" s="54"/>
      <c r="FM1884" s="54"/>
      <c r="FN1884" s="54"/>
      <c r="FO1884" s="54"/>
      <c r="FP1884" s="54"/>
      <c r="FQ1884" s="54"/>
      <c r="FR1884" s="54"/>
      <c r="FS1884" s="54"/>
      <c r="FT1884" s="54"/>
      <c r="FU1884" s="54"/>
      <c r="FV1884" s="54"/>
      <c r="FW1884" s="54"/>
      <c r="FX1884" s="54"/>
      <c r="FY1884" s="54"/>
      <c r="FZ1884" s="54"/>
      <c r="GA1884" s="54"/>
      <c r="GB1884" s="54"/>
      <c r="GC1884" s="54"/>
      <c r="GD1884" s="54"/>
      <c r="GE1884" s="54"/>
      <c r="GF1884" s="54"/>
      <c r="GG1884" s="54"/>
      <c r="GH1884" s="54"/>
      <c r="GI1884" s="54"/>
      <c r="GJ1884" s="54"/>
      <c r="GK1884" s="54"/>
      <c r="GL1884" s="54"/>
      <c r="GM1884" s="54"/>
      <c r="GN1884" s="54"/>
      <c r="GO1884" s="54"/>
      <c r="GP1884" s="54"/>
      <c r="GQ1884" s="54"/>
      <c r="GR1884" s="54"/>
      <c r="GS1884" s="54"/>
      <c r="GT1884" s="54"/>
      <c r="GU1884" s="54"/>
      <c r="GV1884" s="54"/>
      <c r="GW1884" s="54"/>
      <c r="GX1884" s="54"/>
      <c r="GY1884" s="54"/>
      <c r="GZ1884" s="54"/>
      <c r="HA1884" s="54"/>
      <c r="HB1884" s="54"/>
      <c r="HC1884" s="54"/>
      <c r="HD1884" s="54"/>
      <c r="HE1884" s="54"/>
      <c r="HF1884" s="54"/>
      <c r="HG1884" s="54"/>
      <c r="HH1884" s="54"/>
      <c r="HI1884" s="54"/>
      <c r="HJ1884" s="54"/>
      <c r="HK1884" s="54"/>
      <c r="HL1884" s="54"/>
      <c r="HM1884" s="54"/>
      <c r="HN1884" s="54"/>
      <c r="HO1884" s="54"/>
      <c r="HP1884" s="54"/>
      <c r="HQ1884" s="54"/>
      <c r="HR1884" s="54"/>
      <c r="HS1884" s="54"/>
      <c r="HT1884" s="54"/>
      <c r="HU1884" s="54"/>
      <c r="HV1884" s="54"/>
      <c r="HW1884" s="54"/>
      <c r="HX1884" s="54"/>
      <c r="HY1884" s="54"/>
      <c r="HZ1884" s="54"/>
      <c r="IA1884" s="54"/>
      <c r="IB1884" s="54"/>
      <c r="IC1884" s="54"/>
      <c r="ID1884" s="54"/>
      <c r="IE1884" s="54"/>
      <c r="IF1884" s="54"/>
      <c r="IG1884" s="54"/>
      <c r="IH1884" s="54"/>
      <c r="II1884" s="54"/>
      <c r="IJ1884" s="54"/>
      <c r="IK1884" s="54"/>
      <c r="IL1884" s="54"/>
      <c r="IM1884" s="54"/>
      <c r="IN1884" s="54"/>
      <c r="IO1884" s="54"/>
      <c r="IP1884" s="54"/>
      <c r="IQ1884" s="54"/>
      <c r="IR1884" s="54"/>
      <c r="IS1884" s="54"/>
      <c r="IT1884" s="54"/>
      <c r="IU1884" s="54"/>
      <c r="IV1884" s="54"/>
      <c r="IW1884" s="54"/>
      <c r="IX1884" s="54"/>
      <c r="IY1884" s="54"/>
      <c r="IZ1884" s="54"/>
      <c r="JA1884" s="16"/>
      <c r="JB1884" s="16"/>
      <c r="JC1884" s="16"/>
      <c r="JD1884" s="16"/>
    </row>
    <row r="1885" spans="1:264" s="6" customFormat="1" x14ac:dyDescent="0.25">
      <c r="A1885" s="55">
        <v>1881</v>
      </c>
      <c r="B1885" s="56">
        <f>ESTUDIANTES!B1885</f>
        <v>0</v>
      </c>
      <c r="C1885" s="56">
        <f>ESTUDIANTES!C1885</f>
        <v>0</v>
      </c>
      <c r="D1885" s="97">
        <f>ESTUDIANTES!D1885</f>
        <v>0</v>
      </c>
      <c r="E1885" s="97"/>
      <c r="F1885" s="97"/>
      <c r="G1885" s="97"/>
      <c r="H1885" s="57">
        <f>ESTUDIANTES!H1885</f>
        <v>0</v>
      </c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  <c r="T1885" s="54"/>
      <c r="U1885" s="54"/>
      <c r="V1885" s="54"/>
      <c r="W1885" s="54"/>
      <c r="X1885" s="54"/>
      <c r="Y1885" s="54"/>
      <c r="Z1885" s="54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  <c r="AL1885" s="54"/>
      <c r="AM1885" s="54"/>
      <c r="AN1885" s="54"/>
      <c r="AO1885" s="54"/>
      <c r="AP1885" s="54"/>
      <c r="AQ1885" s="54"/>
      <c r="AR1885" s="54"/>
      <c r="AS1885" s="54"/>
      <c r="AT1885" s="54"/>
      <c r="AU1885" s="54"/>
      <c r="AV1885" s="54"/>
      <c r="AW1885" s="54"/>
      <c r="AX1885" s="54"/>
      <c r="AY1885" s="54"/>
      <c r="AZ1885" s="54"/>
      <c r="BA1885" s="54"/>
      <c r="BB1885" s="54"/>
      <c r="BC1885" s="54"/>
      <c r="BD1885" s="54"/>
      <c r="BE1885" s="54"/>
      <c r="BF1885" s="54"/>
      <c r="BG1885" s="54"/>
      <c r="BH1885" s="54"/>
      <c r="BI1885" s="54"/>
      <c r="BJ1885" s="54"/>
      <c r="BK1885" s="54"/>
      <c r="BL1885" s="54"/>
      <c r="BM1885" s="54"/>
      <c r="BN1885" s="54"/>
      <c r="BO1885" s="54"/>
      <c r="BP1885" s="54"/>
      <c r="BQ1885" s="54"/>
      <c r="BR1885" s="54"/>
      <c r="BS1885" s="54"/>
      <c r="BT1885" s="54"/>
      <c r="BU1885" s="54"/>
      <c r="BV1885" s="54"/>
      <c r="BW1885" s="54"/>
      <c r="BX1885" s="54"/>
      <c r="BY1885" s="54"/>
      <c r="BZ1885" s="54"/>
      <c r="CA1885" s="54"/>
      <c r="CB1885" s="54"/>
      <c r="CC1885" s="54"/>
      <c r="CD1885" s="54"/>
      <c r="CE1885" s="54"/>
      <c r="CF1885" s="54"/>
      <c r="CG1885" s="54"/>
      <c r="CH1885" s="54"/>
      <c r="CI1885" s="54"/>
      <c r="CJ1885" s="54"/>
      <c r="CK1885" s="54"/>
      <c r="CL1885" s="54"/>
      <c r="CM1885" s="54"/>
      <c r="CN1885" s="54"/>
      <c r="CO1885" s="54"/>
      <c r="CP1885" s="54"/>
      <c r="CQ1885" s="54"/>
      <c r="CR1885" s="54"/>
      <c r="CS1885" s="54"/>
      <c r="CT1885" s="54"/>
      <c r="CU1885" s="54"/>
      <c r="CV1885" s="54"/>
      <c r="CW1885" s="54"/>
      <c r="CX1885" s="54"/>
      <c r="CY1885" s="54"/>
      <c r="CZ1885" s="54"/>
      <c r="DA1885" s="54"/>
      <c r="DB1885" s="54"/>
      <c r="DC1885" s="54"/>
      <c r="DD1885" s="54"/>
      <c r="DE1885" s="54"/>
      <c r="DF1885" s="54"/>
      <c r="DG1885" s="54"/>
      <c r="DH1885" s="54"/>
      <c r="DI1885" s="54"/>
      <c r="DJ1885" s="54"/>
      <c r="DK1885" s="54"/>
      <c r="DL1885" s="54"/>
      <c r="DM1885" s="54"/>
      <c r="DN1885" s="54"/>
      <c r="DO1885" s="54"/>
      <c r="DP1885" s="54"/>
      <c r="DQ1885" s="54"/>
      <c r="DR1885" s="54"/>
      <c r="DS1885" s="54"/>
      <c r="DT1885" s="54"/>
      <c r="DU1885" s="54"/>
      <c r="DV1885" s="54"/>
      <c r="DW1885" s="54"/>
      <c r="DX1885" s="54"/>
      <c r="DY1885" s="54"/>
      <c r="DZ1885" s="54"/>
      <c r="EA1885" s="54"/>
      <c r="EB1885" s="54"/>
      <c r="EC1885" s="54"/>
      <c r="ED1885" s="54"/>
      <c r="EE1885" s="54"/>
      <c r="EF1885" s="54"/>
      <c r="EG1885" s="54"/>
      <c r="EH1885" s="54"/>
      <c r="EI1885" s="54"/>
      <c r="EJ1885" s="54"/>
      <c r="EK1885" s="54"/>
      <c r="EL1885" s="54"/>
      <c r="EM1885" s="54"/>
      <c r="EN1885" s="54"/>
      <c r="EO1885" s="54"/>
      <c r="EP1885" s="54"/>
      <c r="EQ1885" s="54"/>
      <c r="ER1885" s="54"/>
      <c r="ES1885" s="54"/>
      <c r="ET1885" s="54"/>
      <c r="EU1885" s="54"/>
      <c r="EV1885" s="54"/>
      <c r="EW1885" s="54"/>
      <c r="EX1885" s="54"/>
      <c r="EY1885" s="54"/>
      <c r="EZ1885" s="54"/>
      <c r="FA1885" s="54"/>
      <c r="FB1885" s="54"/>
      <c r="FC1885" s="54"/>
      <c r="FD1885" s="54"/>
      <c r="FE1885" s="54"/>
      <c r="FF1885" s="54"/>
      <c r="FG1885" s="54"/>
      <c r="FH1885" s="54"/>
      <c r="FI1885" s="54"/>
      <c r="FJ1885" s="54"/>
      <c r="FK1885" s="54"/>
      <c r="FL1885" s="54"/>
      <c r="FM1885" s="54"/>
      <c r="FN1885" s="54"/>
      <c r="FO1885" s="54"/>
      <c r="FP1885" s="54"/>
      <c r="FQ1885" s="54"/>
      <c r="FR1885" s="54"/>
      <c r="FS1885" s="54"/>
      <c r="FT1885" s="54"/>
      <c r="FU1885" s="54"/>
      <c r="FV1885" s="54"/>
      <c r="FW1885" s="54"/>
      <c r="FX1885" s="54"/>
      <c r="FY1885" s="54"/>
      <c r="FZ1885" s="54"/>
      <c r="GA1885" s="54"/>
      <c r="GB1885" s="54"/>
      <c r="GC1885" s="54"/>
      <c r="GD1885" s="54"/>
      <c r="GE1885" s="54"/>
      <c r="GF1885" s="54"/>
      <c r="GG1885" s="54"/>
      <c r="GH1885" s="54"/>
      <c r="GI1885" s="54"/>
      <c r="GJ1885" s="54"/>
      <c r="GK1885" s="54"/>
      <c r="GL1885" s="54"/>
      <c r="GM1885" s="54"/>
      <c r="GN1885" s="54"/>
      <c r="GO1885" s="54"/>
      <c r="GP1885" s="54"/>
      <c r="GQ1885" s="54"/>
      <c r="GR1885" s="54"/>
      <c r="GS1885" s="54"/>
      <c r="GT1885" s="54"/>
      <c r="GU1885" s="54"/>
      <c r="GV1885" s="54"/>
      <c r="GW1885" s="54"/>
      <c r="GX1885" s="54"/>
      <c r="GY1885" s="54"/>
      <c r="GZ1885" s="54"/>
      <c r="HA1885" s="54"/>
      <c r="HB1885" s="54"/>
      <c r="HC1885" s="54"/>
      <c r="HD1885" s="54"/>
      <c r="HE1885" s="54"/>
      <c r="HF1885" s="54"/>
      <c r="HG1885" s="54"/>
      <c r="HH1885" s="54"/>
      <c r="HI1885" s="54"/>
      <c r="HJ1885" s="54"/>
      <c r="HK1885" s="54"/>
      <c r="HL1885" s="54"/>
      <c r="HM1885" s="54"/>
      <c r="HN1885" s="54"/>
      <c r="HO1885" s="54"/>
      <c r="HP1885" s="54"/>
      <c r="HQ1885" s="54"/>
      <c r="HR1885" s="54"/>
      <c r="HS1885" s="54"/>
      <c r="HT1885" s="54"/>
      <c r="HU1885" s="54"/>
      <c r="HV1885" s="54"/>
      <c r="HW1885" s="54"/>
      <c r="HX1885" s="54"/>
      <c r="HY1885" s="54"/>
      <c r="HZ1885" s="54"/>
      <c r="IA1885" s="54"/>
      <c r="IB1885" s="54"/>
      <c r="IC1885" s="54"/>
      <c r="ID1885" s="54"/>
      <c r="IE1885" s="54"/>
      <c r="IF1885" s="54"/>
      <c r="IG1885" s="54"/>
      <c r="IH1885" s="54"/>
      <c r="II1885" s="54"/>
      <c r="IJ1885" s="54"/>
      <c r="IK1885" s="54"/>
      <c r="IL1885" s="54"/>
      <c r="IM1885" s="54"/>
      <c r="IN1885" s="54"/>
      <c r="IO1885" s="54"/>
      <c r="IP1885" s="54"/>
      <c r="IQ1885" s="54"/>
      <c r="IR1885" s="54"/>
      <c r="IS1885" s="54"/>
      <c r="IT1885" s="54"/>
      <c r="IU1885" s="54"/>
      <c r="IV1885" s="54"/>
      <c r="IW1885" s="54"/>
      <c r="IX1885" s="54"/>
      <c r="IY1885" s="54"/>
      <c r="IZ1885" s="54"/>
      <c r="JA1885" s="16"/>
      <c r="JB1885" s="16"/>
      <c r="JC1885" s="16"/>
      <c r="JD1885" s="16"/>
    </row>
    <row r="1886" spans="1:264" s="6" customFormat="1" x14ac:dyDescent="0.25">
      <c r="A1886" s="55">
        <v>1882</v>
      </c>
      <c r="B1886" s="56">
        <f>ESTUDIANTES!B1886</f>
        <v>0</v>
      </c>
      <c r="C1886" s="56">
        <f>ESTUDIANTES!C1886</f>
        <v>0</v>
      </c>
      <c r="D1886" s="97">
        <f>ESTUDIANTES!D1886</f>
        <v>0</v>
      </c>
      <c r="E1886" s="97"/>
      <c r="F1886" s="97"/>
      <c r="G1886" s="97"/>
      <c r="H1886" s="57">
        <f>ESTUDIANTES!H1886</f>
        <v>0</v>
      </c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  <c r="T1886" s="54"/>
      <c r="U1886" s="54"/>
      <c r="V1886" s="54"/>
      <c r="W1886" s="54"/>
      <c r="X1886" s="54"/>
      <c r="Y1886" s="54"/>
      <c r="Z1886" s="54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  <c r="AL1886" s="54"/>
      <c r="AM1886" s="54"/>
      <c r="AN1886" s="54"/>
      <c r="AO1886" s="54"/>
      <c r="AP1886" s="54"/>
      <c r="AQ1886" s="54"/>
      <c r="AR1886" s="54"/>
      <c r="AS1886" s="54"/>
      <c r="AT1886" s="54"/>
      <c r="AU1886" s="54"/>
      <c r="AV1886" s="54"/>
      <c r="AW1886" s="54"/>
      <c r="AX1886" s="54"/>
      <c r="AY1886" s="54"/>
      <c r="AZ1886" s="54"/>
      <c r="BA1886" s="54"/>
      <c r="BB1886" s="54"/>
      <c r="BC1886" s="54"/>
      <c r="BD1886" s="54"/>
      <c r="BE1886" s="54"/>
      <c r="BF1886" s="54"/>
      <c r="BG1886" s="54"/>
      <c r="BH1886" s="54"/>
      <c r="BI1886" s="54"/>
      <c r="BJ1886" s="54"/>
      <c r="BK1886" s="54"/>
      <c r="BL1886" s="54"/>
      <c r="BM1886" s="54"/>
      <c r="BN1886" s="54"/>
      <c r="BO1886" s="54"/>
      <c r="BP1886" s="54"/>
      <c r="BQ1886" s="54"/>
      <c r="BR1886" s="54"/>
      <c r="BS1886" s="54"/>
      <c r="BT1886" s="54"/>
      <c r="BU1886" s="54"/>
      <c r="BV1886" s="54"/>
      <c r="BW1886" s="54"/>
      <c r="BX1886" s="54"/>
      <c r="BY1886" s="54"/>
      <c r="BZ1886" s="54"/>
      <c r="CA1886" s="54"/>
      <c r="CB1886" s="54"/>
      <c r="CC1886" s="54"/>
      <c r="CD1886" s="54"/>
      <c r="CE1886" s="54"/>
      <c r="CF1886" s="54"/>
      <c r="CG1886" s="54"/>
      <c r="CH1886" s="54"/>
      <c r="CI1886" s="54"/>
      <c r="CJ1886" s="54"/>
      <c r="CK1886" s="54"/>
      <c r="CL1886" s="54"/>
      <c r="CM1886" s="54"/>
      <c r="CN1886" s="54"/>
      <c r="CO1886" s="54"/>
      <c r="CP1886" s="54"/>
      <c r="CQ1886" s="54"/>
      <c r="CR1886" s="54"/>
      <c r="CS1886" s="54"/>
      <c r="CT1886" s="54"/>
      <c r="CU1886" s="54"/>
      <c r="CV1886" s="54"/>
      <c r="CW1886" s="54"/>
      <c r="CX1886" s="54"/>
      <c r="CY1886" s="54"/>
      <c r="CZ1886" s="54"/>
      <c r="DA1886" s="54"/>
      <c r="DB1886" s="54"/>
      <c r="DC1886" s="54"/>
      <c r="DD1886" s="54"/>
      <c r="DE1886" s="54"/>
      <c r="DF1886" s="54"/>
      <c r="DG1886" s="54"/>
      <c r="DH1886" s="54"/>
      <c r="DI1886" s="54"/>
      <c r="DJ1886" s="54"/>
      <c r="DK1886" s="54"/>
      <c r="DL1886" s="54"/>
      <c r="DM1886" s="54"/>
      <c r="DN1886" s="54"/>
      <c r="DO1886" s="54"/>
      <c r="DP1886" s="54"/>
      <c r="DQ1886" s="54"/>
      <c r="DR1886" s="54"/>
      <c r="DS1886" s="54"/>
      <c r="DT1886" s="54"/>
      <c r="DU1886" s="54"/>
      <c r="DV1886" s="54"/>
      <c r="DW1886" s="54"/>
      <c r="DX1886" s="54"/>
      <c r="DY1886" s="54"/>
      <c r="DZ1886" s="54"/>
      <c r="EA1886" s="54"/>
      <c r="EB1886" s="54"/>
      <c r="EC1886" s="54"/>
      <c r="ED1886" s="54"/>
      <c r="EE1886" s="54"/>
      <c r="EF1886" s="54"/>
      <c r="EG1886" s="54"/>
      <c r="EH1886" s="54"/>
      <c r="EI1886" s="54"/>
      <c r="EJ1886" s="54"/>
      <c r="EK1886" s="54"/>
      <c r="EL1886" s="54"/>
      <c r="EM1886" s="54"/>
      <c r="EN1886" s="54"/>
      <c r="EO1886" s="54"/>
      <c r="EP1886" s="54"/>
      <c r="EQ1886" s="54"/>
      <c r="ER1886" s="54"/>
      <c r="ES1886" s="54"/>
      <c r="ET1886" s="54"/>
      <c r="EU1886" s="54"/>
      <c r="EV1886" s="54"/>
      <c r="EW1886" s="54"/>
      <c r="EX1886" s="54"/>
      <c r="EY1886" s="54"/>
      <c r="EZ1886" s="54"/>
      <c r="FA1886" s="54"/>
      <c r="FB1886" s="54"/>
      <c r="FC1886" s="54"/>
      <c r="FD1886" s="54"/>
      <c r="FE1886" s="54"/>
      <c r="FF1886" s="54"/>
      <c r="FG1886" s="54"/>
      <c r="FH1886" s="54"/>
      <c r="FI1886" s="54"/>
      <c r="FJ1886" s="54"/>
      <c r="FK1886" s="54"/>
      <c r="FL1886" s="54"/>
      <c r="FM1886" s="54"/>
      <c r="FN1886" s="54"/>
      <c r="FO1886" s="54"/>
      <c r="FP1886" s="54"/>
      <c r="FQ1886" s="54"/>
      <c r="FR1886" s="54"/>
      <c r="FS1886" s="54"/>
      <c r="FT1886" s="54"/>
      <c r="FU1886" s="54"/>
      <c r="FV1886" s="54"/>
      <c r="FW1886" s="54"/>
      <c r="FX1886" s="54"/>
      <c r="FY1886" s="54"/>
      <c r="FZ1886" s="54"/>
      <c r="GA1886" s="54"/>
      <c r="GB1886" s="54"/>
      <c r="GC1886" s="54"/>
      <c r="GD1886" s="54"/>
      <c r="GE1886" s="54"/>
      <c r="GF1886" s="54"/>
      <c r="GG1886" s="54"/>
      <c r="GH1886" s="54"/>
      <c r="GI1886" s="54"/>
      <c r="GJ1886" s="54"/>
      <c r="GK1886" s="54"/>
      <c r="GL1886" s="54"/>
      <c r="GM1886" s="54"/>
      <c r="GN1886" s="54"/>
      <c r="GO1886" s="54"/>
      <c r="GP1886" s="54"/>
      <c r="GQ1886" s="54"/>
      <c r="GR1886" s="54"/>
      <c r="GS1886" s="54"/>
      <c r="GT1886" s="54"/>
      <c r="GU1886" s="54"/>
      <c r="GV1886" s="54"/>
      <c r="GW1886" s="54"/>
      <c r="GX1886" s="54"/>
      <c r="GY1886" s="54"/>
      <c r="GZ1886" s="54"/>
      <c r="HA1886" s="54"/>
      <c r="HB1886" s="54"/>
      <c r="HC1886" s="54"/>
      <c r="HD1886" s="54"/>
      <c r="HE1886" s="54"/>
      <c r="HF1886" s="54"/>
      <c r="HG1886" s="54"/>
      <c r="HH1886" s="54"/>
      <c r="HI1886" s="54"/>
      <c r="HJ1886" s="54"/>
      <c r="HK1886" s="54"/>
      <c r="HL1886" s="54"/>
      <c r="HM1886" s="54"/>
      <c r="HN1886" s="54"/>
      <c r="HO1886" s="54"/>
      <c r="HP1886" s="54"/>
      <c r="HQ1886" s="54"/>
      <c r="HR1886" s="54"/>
      <c r="HS1886" s="54"/>
      <c r="HT1886" s="54"/>
      <c r="HU1886" s="54"/>
      <c r="HV1886" s="54"/>
      <c r="HW1886" s="54"/>
      <c r="HX1886" s="54"/>
      <c r="HY1886" s="54"/>
      <c r="HZ1886" s="54"/>
      <c r="IA1886" s="54"/>
      <c r="IB1886" s="54"/>
      <c r="IC1886" s="54"/>
      <c r="ID1886" s="54"/>
      <c r="IE1886" s="54"/>
      <c r="IF1886" s="54"/>
      <c r="IG1886" s="54"/>
      <c r="IH1886" s="54"/>
      <c r="II1886" s="54"/>
      <c r="IJ1886" s="54"/>
      <c r="IK1886" s="54"/>
      <c r="IL1886" s="54"/>
      <c r="IM1886" s="54"/>
      <c r="IN1886" s="54"/>
      <c r="IO1886" s="54"/>
      <c r="IP1886" s="54"/>
      <c r="IQ1886" s="54"/>
      <c r="IR1886" s="54"/>
      <c r="IS1886" s="54"/>
      <c r="IT1886" s="54"/>
      <c r="IU1886" s="54"/>
      <c r="IV1886" s="54"/>
      <c r="IW1886" s="54"/>
      <c r="IX1886" s="54"/>
      <c r="IY1886" s="54"/>
      <c r="IZ1886" s="54"/>
      <c r="JA1886" s="16"/>
      <c r="JB1886" s="16"/>
      <c r="JC1886" s="16"/>
      <c r="JD1886" s="16"/>
    </row>
    <row r="1887" spans="1:264" s="6" customFormat="1" x14ac:dyDescent="0.25">
      <c r="A1887" s="55">
        <v>1883</v>
      </c>
      <c r="B1887" s="56">
        <f>ESTUDIANTES!B1887</f>
        <v>0</v>
      </c>
      <c r="C1887" s="56">
        <f>ESTUDIANTES!C1887</f>
        <v>0</v>
      </c>
      <c r="D1887" s="97">
        <f>ESTUDIANTES!D1887</f>
        <v>0</v>
      </c>
      <c r="E1887" s="97"/>
      <c r="F1887" s="97"/>
      <c r="G1887" s="97"/>
      <c r="H1887" s="57">
        <f>ESTUDIANTES!H1887</f>
        <v>0</v>
      </c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  <c r="T1887" s="54"/>
      <c r="U1887" s="54"/>
      <c r="V1887" s="54"/>
      <c r="W1887" s="54"/>
      <c r="X1887" s="54"/>
      <c r="Y1887" s="54"/>
      <c r="Z1887" s="54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  <c r="AL1887" s="54"/>
      <c r="AM1887" s="54"/>
      <c r="AN1887" s="54"/>
      <c r="AO1887" s="54"/>
      <c r="AP1887" s="54"/>
      <c r="AQ1887" s="54"/>
      <c r="AR1887" s="54"/>
      <c r="AS1887" s="54"/>
      <c r="AT1887" s="54"/>
      <c r="AU1887" s="54"/>
      <c r="AV1887" s="54"/>
      <c r="AW1887" s="54"/>
      <c r="AX1887" s="54"/>
      <c r="AY1887" s="54"/>
      <c r="AZ1887" s="54"/>
      <c r="BA1887" s="54"/>
      <c r="BB1887" s="54"/>
      <c r="BC1887" s="54"/>
      <c r="BD1887" s="54"/>
      <c r="BE1887" s="54"/>
      <c r="BF1887" s="54"/>
      <c r="BG1887" s="54"/>
      <c r="BH1887" s="54"/>
      <c r="BI1887" s="54"/>
      <c r="BJ1887" s="54"/>
      <c r="BK1887" s="54"/>
      <c r="BL1887" s="54"/>
      <c r="BM1887" s="54"/>
      <c r="BN1887" s="54"/>
      <c r="BO1887" s="54"/>
      <c r="BP1887" s="54"/>
      <c r="BQ1887" s="54"/>
      <c r="BR1887" s="54"/>
      <c r="BS1887" s="54"/>
      <c r="BT1887" s="54"/>
      <c r="BU1887" s="54"/>
      <c r="BV1887" s="54"/>
      <c r="BW1887" s="54"/>
      <c r="BX1887" s="54"/>
      <c r="BY1887" s="54"/>
      <c r="BZ1887" s="54"/>
      <c r="CA1887" s="54"/>
      <c r="CB1887" s="54"/>
      <c r="CC1887" s="54"/>
      <c r="CD1887" s="54"/>
      <c r="CE1887" s="54"/>
      <c r="CF1887" s="54"/>
      <c r="CG1887" s="54"/>
      <c r="CH1887" s="54"/>
      <c r="CI1887" s="54"/>
      <c r="CJ1887" s="54"/>
      <c r="CK1887" s="54"/>
      <c r="CL1887" s="54"/>
      <c r="CM1887" s="54"/>
      <c r="CN1887" s="54"/>
      <c r="CO1887" s="54"/>
      <c r="CP1887" s="54"/>
      <c r="CQ1887" s="54"/>
      <c r="CR1887" s="54"/>
      <c r="CS1887" s="54"/>
      <c r="CT1887" s="54"/>
      <c r="CU1887" s="54"/>
      <c r="CV1887" s="54"/>
      <c r="CW1887" s="54"/>
      <c r="CX1887" s="54"/>
      <c r="CY1887" s="54"/>
      <c r="CZ1887" s="54"/>
      <c r="DA1887" s="54"/>
      <c r="DB1887" s="54"/>
      <c r="DC1887" s="54"/>
      <c r="DD1887" s="54"/>
      <c r="DE1887" s="54"/>
      <c r="DF1887" s="54"/>
      <c r="DG1887" s="54"/>
      <c r="DH1887" s="54"/>
      <c r="DI1887" s="54"/>
      <c r="DJ1887" s="54"/>
      <c r="DK1887" s="54"/>
      <c r="DL1887" s="54"/>
      <c r="DM1887" s="54"/>
      <c r="DN1887" s="54"/>
      <c r="DO1887" s="54"/>
      <c r="DP1887" s="54"/>
      <c r="DQ1887" s="54"/>
      <c r="DR1887" s="54"/>
      <c r="DS1887" s="54"/>
      <c r="DT1887" s="54"/>
      <c r="DU1887" s="54"/>
      <c r="DV1887" s="54"/>
      <c r="DW1887" s="54"/>
      <c r="DX1887" s="54"/>
      <c r="DY1887" s="54"/>
      <c r="DZ1887" s="54"/>
      <c r="EA1887" s="54"/>
      <c r="EB1887" s="54"/>
      <c r="EC1887" s="54"/>
      <c r="ED1887" s="54"/>
      <c r="EE1887" s="54"/>
      <c r="EF1887" s="54"/>
      <c r="EG1887" s="54"/>
      <c r="EH1887" s="54"/>
      <c r="EI1887" s="54"/>
      <c r="EJ1887" s="54"/>
      <c r="EK1887" s="54"/>
      <c r="EL1887" s="54"/>
      <c r="EM1887" s="54"/>
      <c r="EN1887" s="54"/>
      <c r="EO1887" s="54"/>
      <c r="EP1887" s="54"/>
      <c r="EQ1887" s="54"/>
      <c r="ER1887" s="54"/>
      <c r="ES1887" s="54"/>
      <c r="ET1887" s="54"/>
      <c r="EU1887" s="54"/>
      <c r="EV1887" s="54"/>
      <c r="EW1887" s="54"/>
      <c r="EX1887" s="54"/>
      <c r="EY1887" s="54"/>
      <c r="EZ1887" s="54"/>
      <c r="FA1887" s="54"/>
      <c r="FB1887" s="54"/>
      <c r="FC1887" s="54"/>
      <c r="FD1887" s="54"/>
      <c r="FE1887" s="54"/>
      <c r="FF1887" s="54"/>
      <c r="FG1887" s="54"/>
      <c r="FH1887" s="54"/>
      <c r="FI1887" s="54"/>
      <c r="FJ1887" s="54"/>
      <c r="FK1887" s="54"/>
      <c r="FL1887" s="54"/>
      <c r="FM1887" s="54"/>
      <c r="FN1887" s="54"/>
      <c r="FO1887" s="54"/>
      <c r="FP1887" s="54"/>
      <c r="FQ1887" s="54"/>
      <c r="FR1887" s="54"/>
      <c r="FS1887" s="54"/>
      <c r="FT1887" s="54"/>
      <c r="FU1887" s="54"/>
      <c r="FV1887" s="54"/>
      <c r="FW1887" s="54"/>
      <c r="FX1887" s="54"/>
      <c r="FY1887" s="54"/>
      <c r="FZ1887" s="54"/>
      <c r="GA1887" s="54"/>
      <c r="GB1887" s="54"/>
      <c r="GC1887" s="54"/>
      <c r="GD1887" s="54"/>
      <c r="GE1887" s="54"/>
      <c r="GF1887" s="54"/>
      <c r="GG1887" s="54"/>
      <c r="GH1887" s="54"/>
      <c r="GI1887" s="54"/>
      <c r="GJ1887" s="54"/>
      <c r="GK1887" s="54"/>
      <c r="GL1887" s="54"/>
      <c r="GM1887" s="54"/>
      <c r="GN1887" s="54"/>
      <c r="GO1887" s="54"/>
      <c r="GP1887" s="54"/>
      <c r="GQ1887" s="54"/>
      <c r="GR1887" s="54"/>
      <c r="GS1887" s="54"/>
      <c r="GT1887" s="54"/>
      <c r="GU1887" s="54"/>
      <c r="GV1887" s="54"/>
      <c r="GW1887" s="54"/>
      <c r="GX1887" s="54"/>
      <c r="GY1887" s="54"/>
      <c r="GZ1887" s="54"/>
      <c r="HA1887" s="54"/>
      <c r="HB1887" s="54"/>
      <c r="HC1887" s="54"/>
      <c r="HD1887" s="54"/>
      <c r="HE1887" s="54"/>
      <c r="HF1887" s="54"/>
      <c r="HG1887" s="54"/>
      <c r="HH1887" s="54"/>
      <c r="HI1887" s="54"/>
      <c r="HJ1887" s="54"/>
      <c r="HK1887" s="54"/>
      <c r="HL1887" s="54"/>
      <c r="HM1887" s="54"/>
      <c r="HN1887" s="54"/>
      <c r="HO1887" s="54"/>
      <c r="HP1887" s="54"/>
      <c r="HQ1887" s="54"/>
      <c r="HR1887" s="54"/>
      <c r="HS1887" s="54"/>
      <c r="HT1887" s="54"/>
      <c r="HU1887" s="54"/>
      <c r="HV1887" s="54"/>
      <c r="HW1887" s="54"/>
      <c r="HX1887" s="54"/>
      <c r="HY1887" s="54"/>
      <c r="HZ1887" s="54"/>
      <c r="IA1887" s="54"/>
      <c r="IB1887" s="54"/>
      <c r="IC1887" s="54"/>
      <c r="ID1887" s="54"/>
      <c r="IE1887" s="54"/>
      <c r="IF1887" s="54"/>
      <c r="IG1887" s="54"/>
      <c r="IH1887" s="54"/>
      <c r="II1887" s="54"/>
      <c r="IJ1887" s="54"/>
      <c r="IK1887" s="54"/>
      <c r="IL1887" s="54"/>
      <c r="IM1887" s="54"/>
      <c r="IN1887" s="54"/>
      <c r="IO1887" s="54"/>
      <c r="IP1887" s="54"/>
      <c r="IQ1887" s="54"/>
      <c r="IR1887" s="54"/>
      <c r="IS1887" s="54"/>
      <c r="IT1887" s="54"/>
      <c r="IU1887" s="54"/>
      <c r="IV1887" s="54"/>
      <c r="IW1887" s="54"/>
      <c r="IX1887" s="54"/>
      <c r="IY1887" s="54"/>
      <c r="IZ1887" s="54"/>
      <c r="JA1887" s="16"/>
      <c r="JB1887" s="16"/>
      <c r="JC1887" s="16"/>
      <c r="JD1887" s="16"/>
    </row>
    <row r="1888" spans="1:264" s="6" customFormat="1" x14ac:dyDescent="0.25">
      <c r="A1888" s="55">
        <v>1884</v>
      </c>
      <c r="B1888" s="56">
        <f>ESTUDIANTES!B1888</f>
        <v>0</v>
      </c>
      <c r="C1888" s="56">
        <f>ESTUDIANTES!C1888</f>
        <v>0</v>
      </c>
      <c r="D1888" s="97">
        <f>ESTUDIANTES!D1888</f>
        <v>0</v>
      </c>
      <c r="E1888" s="97"/>
      <c r="F1888" s="97"/>
      <c r="G1888" s="97"/>
      <c r="H1888" s="57">
        <f>ESTUDIANTES!H1888</f>
        <v>0</v>
      </c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  <c r="T1888" s="54"/>
      <c r="U1888" s="54"/>
      <c r="V1888" s="54"/>
      <c r="W1888" s="54"/>
      <c r="X1888" s="54"/>
      <c r="Y1888" s="54"/>
      <c r="Z1888" s="54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  <c r="AL1888" s="54"/>
      <c r="AM1888" s="54"/>
      <c r="AN1888" s="54"/>
      <c r="AO1888" s="54"/>
      <c r="AP1888" s="54"/>
      <c r="AQ1888" s="54"/>
      <c r="AR1888" s="54"/>
      <c r="AS1888" s="54"/>
      <c r="AT1888" s="54"/>
      <c r="AU1888" s="54"/>
      <c r="AV1888" s="54"/>
      <c r="AW1888" s="54"/>
      <c r="AX1888" s="54"/>
      <c r="AY1888" s="54"/>
      <c r="AZ1888" s="54"/>
      <c r="BA1888" s="54"/>
      <c r="BB1888" s="54"/>
      <c r="BC1888" s="54"/>
      <c r="BD1888" s="54"/>
      <c r="BE1888" s="54"/>
      <c r="BF1888" s="54"/>
      <c r="BG1888" s="54"/>
      <c r="BH1888" s="54"/>
      <c r="BI1888" s="54"/>
      <c r="BJ1888" s="54"/>
      <c r="BK1888" s="54"/>
      <c r="BL1888" s="54"/>
      <c r="BM1888" s="54"/>
      <c r="BN1888" s="54"/>
      <c r="BO1888" s="54"/>
      <c r="BP1888" s="54"/>
      <c r="BQ1888" s="54"/>
      <c r="BR1888" s="54"/>
      <c r="BS1888" s="54"/>
      <c r="BT1888" s="54"/>
      <c r="BU1888" s="54"/>
      <c r="BV1888" s="54"/>
      <c r="BW1888" s="54"/>
      <c r="BX1888" s="54"/>
      <c r="BY1888" s="54"/>
      <c r="BZ1888" s="54"/>
      <c r="CA1888" s="54"/>
      <c r="CB1888" s="54"/>
      <c r="CC1888" s="54"/>
      <c r="CD1888" s="54"/>
      <c r="CE1888" s="54"/>
      <c r="CF1888" s="54"/>
      <c r="CG1888" s="54"/>
      <c r="CH1888" s="54"/>
      <c r="CI1888" s="54"/>
      <c r="CJ1888" s="54"/>
      <c r="CK1888" s="54"/>
      <c r="CL1888" s="54"/>
      <c r="CM1888" s="54"/>
      <c r="CN1888" s="54"/>
      <c r="CO1888" s="54"/>
      <c r="CP1888" s="54"/>
      <c r="CQ1888" s="54"/>
      <c r="CR1888" s="54"/>
      <c r="CS1888" s="54"/>
      <c r="CT1888" s="54"/>
      <c r="CU1888" s="54"/>
      <c r="CV1888" s="54"/>
      <c r="CW1888" s="54"/>
      <c r="CX1888" s="54"/>
      <c r="CY1888" s="54"/>
      <c r="CZ1888" s="54"/>
      <c r="DA1888" s="54"/>
      <c r="DB1888" s="54"/>
      <c r="DC1888" s="54"/>
      <c r="DD1888" s="54"/>
      <c r="DE1888" s="54"/>
      <c r="DF1888" s="54"/>
      <c r="DG1888" s="54"/>
      <c r="DH1888" s="54"/>
      <c r="DI1888" s="54"/>
      <c r="DJ1888" s="54"/>
      <c r="DK1888" s="54"/>
      <c r="DL1888" s="54"/>
      <c r="DM1888" s="54"/>
      <c r="DN1888" s="54"/>
      <c r="DO1888" s="54"/>
      <c r="DP1888" s="54"/>
      <c r="DQ1888" s="54"/>
      <c r="DR1888" s="54"/>
      <c r="DS1888" s="54"/>
      <c r="DT1888" s="54"/>
      <c r="DU1888" s="54"/>
      <c r="DV1888" s="54"/>
      <c r="DW1888" s="54"/>
      <c r="DX1888" s="54"/>
      <c r="DY1888" s="54"/>
      <c r="DZ1888" s="54"/>
      <c r="EA1888" s="54"/>
      <c r="EB1888" s="54"/>
      <c r="EC1888" s="54"/>
      <c r="ED1888" s="54"/>
      <c r="EE1888" s="54"/>
      <c r="EF1888" s="54"/>
      <c r="EG1888" s="54"/>
      <c r="EH1888" s="54"/>
      <c r="EI1888" s="54"/>
      <c r="EJ1888" s="54"/>
      <c r="EK1888" s="54"/>
      <c r="EL1888" s="54"/>
      <c r="EM1888" s="54"/>
      <c r="EN1888" s="54"/>
      <c r="EO1888" s="54"/>
      <c r="EP1888" s="54"/>
      <c r="EQ1888" s="54"/>
      <c r="ER1888" s="54"/>
      <c r="ES1888" s="54"/>
      <c r="ET1888" s="54"/>
      <c r="EU1888" s="54"/>
      <c r="EV1888" s="54"/>
      <c r="EW1888" s="54"/>
      <c r="EX1888" s="54"/>
      <c r="EY1888" s="54"/>
      <c r="EZ1888" s="54"/>
      <c r="FA1888" s="54"/>
      <c r="FB1888" s="54"/>
      <c r="FC1888" s="54"/>
      <c r="FD1888" s="54"/>
      <c r="FE1888" s="54"/>
      <c r="FF1888" s="54"/>
      <c r="FG1888" s="54"/>
      <c r="FH1888" s="54"/>
      <c r="FI1888" s="54"/>
      <c r="FJ1888" s="54"/>
      <c r="FK1888" s="54"/>
      <c r="FL1888" s="54"/>
      <c r="FM1888" s="54"/>
      <c r="FN1888" s="54"/>
      <c r="FO1888" s="54"/>
      <c r="FP1888" s="54"/>
      <c r="FQ1888" s="54"/>
      <c r="FR1888" s="54"/>
      <c r="FS1888" s="54"/>
      <c r="FT1888" s="54"/>
      <c r="FU1888" s="54"/>
      <c r="FV1888" s="54"/>
      <c r="FW1888" s="54"/>
      <c r="FX1888" s="54"/>
      <c r="FY1888" s="54"/>
      <c r="FZ1888" s="54"/>
      <c r="GA1888" s="54"/>
      <c r="GB1888" s="54"/>
      <c r="GC1888" s="54"/>
      <c r="GD1888" s="54"/>
      <c r="GE1888" s="54"/>
      <c r="GF1888" s="54"/>
      <c r="GG1888" s="54"/>
      <c r="GH1888" s="54"/>
      <c r="GI1888" s="54"/>
      <c r="GJ1888" s="54"/>
      <c r="GK1888" s="54"/>
      <c r="GL1888" s="54"/>
      <c r="GM1888" s="54"/>
      <c r="GN1888" s="54"/>
      <c r="GO1888" s="54"/>
      <c r="GP1888" s="54"/>
      <c r="GQ1888" s="54"/>
      <c r="GR1888" s="54"/>
      <c r="GS1888" s="54"/>
      <c r="GT1888" s="54"/>
      <c r="GU1888" s="54"/>
      <c r="GV1888" s="54"/>
      <c r="GW1888" s="54"/>
      <c r="GX1888" s="54"/>
      <c r="GY1888" s="54"/>
      <c r="GZ1888" s="54"/>
      <c r="HA1888" s="54"/>
      <c r="HB1888" s="54"/>
      <c r="HC1888" s="54"/>
      <c r="HD1888" s="54"/>
      <c r="HE1888" s="54"/>
      <c r="HF1888" s="54"/>
      <c r="HG1888" s="54"/>
      <c r="HH1888" s="54"/>
      <c r="HI1888" s="54"/>
      <c r="HJ1888" s="54"/>
      <c r="HK1888" s="54"/>
      <c r="HL1888" s="54"/>
      <c r="HM1888" s="54"/>
      <c r="HN1888" s="54"/>
      <c r="HO1888" s="54"/>
      <c r="HP1888" s="54"/>
      <c r="HQ1888" s="54"/>
      <c r="HR1888" s="54"/>
      <c r="HS1888" s="54"/>
      <c r="HT1888" s="54"/>
      <c r="HU1888" s="54"/>
      <c r="HV1888" s="54"/>
      <c r="HW1888" s="54"/>
      <c r="HX1888" s="54"/>
      <c r="HY1888" s="54"/>
      <c r="HZ1888" s="54"/>
      <c r="IA1888" s="54"/>
      <c r="IB1888" s="54"/>
      <c r="IC1888" s="54"/>
      <c r="ID1888" s="54"/>
      <c r="IE1888" s="54"/>
      <c r="IF1888" s="54"/>
      <c r="IG1888" s="54"/>
      <c r="IH1888" s="54"/>
      <c r="II1888" s="54"/>
      <c r="IJ1888" s="54"/>
      <c r="IK1888" s="54"/>
      <c r="IL1888" s="54"/>
      <c r="IM1888" s="54"/>
      <c r="IN1888" s="54"/>
      <c r="IO1888" s="54"/>
      <c r="IP1888" s="54"/>
      <c r="IQ1888" s="54"/>
      <c r="IR1888" s="54"/>
      <c r="IS1888" s="54"/>
      <c r="IT1888" s="54"/>
      <c r="IU1888" s="54"/>
      <c r="IV1888" s="54"/>
      <c r="IW1888" s="54"/>
      <c r="IX1888" s="54"/>
      <c r="IY1888" s="54"/>
      <c r="IZ1888" s="54"/>
      <c r="JA1888" s="16"/>
      <c r="JB1888" s="16"/>
      <c r="JC1888" s="16"/>
      <c r="JD1888" s="16"/>
    </row>
    <row r="1889" spans="1:264" s="6" customFormat="1" x14ac:dyDescent="0.25">
      <c r="A1889" s="55">
        <v>1885</v>
      </c>
      <c r="B1889" s="56">
        <f>ESTUDIANTES!B1889</f>
        <v>0</v>
      </c>
      <c r="C1889" s="56">
        <f>ESTUDIANTES!C1889</f>
        <v>0</v>
      </c>
      <c r="D1889" s="97">
        <f>ESTUDIANTES!D1889</f>
        <v>0</v>
      </c>
      <c r="E1889" s="97"/>
      <c r="F1889" s="97"/>
      <c r="G1889" s="97"/>
      <c r="H1889" s="57">
        <f>ESTUDIANTES!H1889</f>
        <v>0</v>
      </c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4"/>
      <c r="T1889" s="54"/>
      <c r="U1889" s="54"/>
      <c r="V1889" s="54"/>
      <c r="W1889" s="54"/>
      <c r="X1889" s="54"/>
      <c r="Y1889" s="54"/>
      <c r="Z1889" s="54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  <c r="AL1889" s="54"/>
      <c r="AM1889" s="54"/>
      <c r="AN1889" s="54"/>
      <c r="AO1889" s="54"/>
      <c r="AP1889" s="54"/>
      <c r="AQ1889" s="54"/>
      <c r="AR1889" s="54"/>
      <c r="AS1889" s="54"/>
      <c r="AT1889" s="54"/>
      <c r="AU1889" s="54"/>
      <c r="AV1889" s="54"/>
      <c r="AW1889" s="54"/>
      <c r="AX1889" s="54"/>
      <c r="AY1889" s="54"/>
      <c r="AZ1889" s="54"/>
      <c r="BA1889" s="54"/>
      <c r="BB1889" s="54"/>
      <c r="BC1889" s="54"/>
      <c r="BD1889" s="54"/>
      <c r="BE1889" s="54"/>
      <c r="BF1889" s="54"/>
      <c r="BG1889" s="54"/>
      <c r="BH1889" s="54"/>
      <c r="BI1889" s="54"/>
      <c r="BJ1889" s="54"/>
      <c r="BK1889" s="54"/>
      <c r="BL1889" s="54"/>
      <c r="BM1889" s="54"/>
      <c r="BN1889" s="54"/>
      <c r="BO1889" s="54"/>
      <c r="BP1889" s="54"/>
      <c r="BQ1889" s="54"/>
      <c r="BR1889" s="54"/>
      <c r="BS1889" s="54"/>
      <c r="BT1889" s="54"/>
      <c r="BU1889" s="54"/>
      <c r="BV1889" s="54"/>
      <c r="BW1889" s="54"/>
      <c r="BX1889" s="54"/>
      <c r="BY1889" s="54"/>
      <c r="BZ1889" s="54"/>
      <c r="CA1889" s="54"/>
      <c r="CB1889" s="54"/>
      <c r="CC1889" s="54"/>
      <c r="CD1889" s="54"/>
      <c r="CE1889" s="54"/>
      <c r="CF1889" s="54"/>
      <c r="CG1889" s="54"/>
      <c r="CH1889" s="54"/>
      <c r="CI1889" s="54"/>
      <c r="CJ1889" s="54"/>
      <c r="CK1889" s="54"/>
      <c r="CL1889" s="54"/>
      <c r="CM1889" s="54"/>
      <c r="CN1889" s="54"/>
      <c r="CO1889" s="54"/>
      <c r="CP1889" s="54"/>
      <c r="CQ1889" s="54"/>
      <c r="CR1889" s="54"/>
      <c r="CS1889" s="54"/>
      <c r="CT1889" s="54"/>
      <c r="CU1889" s="54"/>
      <c r="CV1889" s="54"/>
      <c r="CW1889" s="54"/>
      <c r="CX1889" s="54"/>
      <c r="CY1889" s="54"/>
      <c r="CZ1889" s="54"/>
      <c r="DA1889" s="54"/>
      <c r="DB1889" s="54"/>
      <c r="DC1889" s="54"/>
      <c r="DD1889" s="54"/>
      <c r="DE1889" s="54"/>
      <c r="DF1889" s="54"/>
      <c r="DG1889" s="54"/>
      <c r="DH1889" s="54"/>
      <c r="DI1889" s="54"/>
      <c r="DJ1889" s="54"/>
      <c r="DK1889" s="54"/>
      <c r="DL1889" s="54"/>
      <c r="DM1889" s="54"/>
      <c r="DN1889" s="54"/>
      <c r="DO1889" s="54"/>
      <c r="DP1889" s="54"/>
      <c r="DQ1889" s="54"/>
      <c r="DR1889" s="54"/>
      <c r="DS1889" s="54"/>
      <c r="DT1889" s="54"/>
      <c r="DU1889" s="54"/>
      <c r="DV1889" s="54"/>
      <c r="DW1889" s="54"/>
      <c r="DX1889" s="54"/>
      <c r="DY1889" s="54"/>
      <c r="DZ1889" s="54"/>
      <c r="EA1889" s="54"/>
      <c r="EB1889" s="54"/>
      <c r="EC1889" s="54"/>
      <c r="ED1889" s="54"/>
      <c r="EE1889" s="54"/>
      <c r="EF1889" s="54"/>
      <c r="EG1889" s="54"/>
      <c r="EH1889" s="54"/>
      <c r="EI1889" s="54"/>
      <c r="EJ1889" s="54"/>
      <c r="EK1889" s="54"/>
      <c r="EL1889" s="54"/>
      <c r="EM1889" s="54"/>
      <c r="EN1889" s="54"/>
      <c r="EO1889" s="54"/>
      <c r="EP1889" s="54"/>
      <c r="EQ1889" s="54"/>
      <c r="ER1889" s="54"/>
      <c r="ES1889" s="54"/>
      <c r="ET1889" s="54"/>
      <c r="EU1889" s="54"/>
      <c r="EV1889" s="54"/>
      <c r="EW1889" s="54"/>
      <c r="EX1889" s="54"/>
      <c r="EY1889" s="54"/>
      <c r="EZ1889" s="54"/>
      <c r="FA1889" s="54"/>
      <c r="FB1889" s="54"/>
      <c r="FC1889" s="54"/>
      <c r="FD1889" s="54"/>
      <c r="FE1889" s="54"/>
      <c r="FF1889" s="54"/>
      <c r="FG1889" s="54"/>
      <c r="FH1889" s="54"/>
      <c r="FI1889" s="54"/>
      <c r="FJ1889" s="54"/>
      <c r="FK1889" s="54"/>
      <c r="FL1889" s="54"/>
      <c r="FM1889" s="54"/>
      <c r="FN1889" s="54"/>
      <c r="FO1889" s="54"/>
      <c r="FP1889" s="54"/>
      <c r="FQ1889" s="54"/>
      <c r="FR1889" s="54"/>
      <c r="FS1889" s="54"/>
      <c r="FT1889" s="54"/>
      <c r="FU1889" s="54"/>
      <c r="FV1889" s="54"/>
      <c r="FW1889" s="54"/>
      <c r="FX1889" s="54"/>
      <c r="FY1889" s="54"/>
      <c r="FZ1889" s="54"/>
      <c r="GA1889" s="54"/>
      <c r="GB1889" s="54"/>
      <c r="GC1889" s="54"/>
      <c r="GD1889" s="54"/>
      <c r="GE1889" s="54"/>
      <c r="GF1889" s="54"/>
      <c r="GG1889" s="54"/>
      <c r="GH1889" s="54"/>
      <c r="GI1889" s="54"/>
      <c r="GJ1889" s="54"/>
      <c r="GK1889" s="54"/>
      <c r="GL1889" s="54"/>
      <c r="GM1889" s="54"/>
      <c r="GN1889" s="54"/>
      <c r="GO1889" s="54"/>
      <c r="GP1889" s="54"/>
      <c r="GQ1889" s="54"/>
      <c r="GR1889" s="54"/>
      <c r="GS1889" s="54"/>
      <c r="GT1889" s="54"/>
      <c r="GU1889" s="54"/>
      <c r="GV1889" s="54"/>
      <c r="GW1889" s="54"/>
      <c r="GX1889" s="54"/>
      <c r="GY1889" s="54"/>
      <c r="GZ1889" s="54"/>
      <c r="HA1889" s="54"/>
      <c r="HB1889" s="54"/>
      <c r="HC1889" s="54"/>
      <c r="HD1889" s="54"/>
      <c r="HE1889" s="54"/>
      <c r="HF1889" s="54"/>
      <c r="HG1889" s="54"/>
      <c r="HH1889" s="54"/>
      <c r="HI1889" s="54"/>
      <c r="HJ1889" s="54"/>
      <c r="HK1889" s="54"/>
      <c r="HL1889" s="54"/>
      <c r="HM1889" s="54"/>
      <c r="HN1889" s="54"/>
      <c r="HO1889" s="54"/>
      <c r="HP1889" s="54"/>
      <c r="HQ1889" s="54"/>
      <c r="HR1889" s="54"/>
      <c r="HS1889" s="54"/>
      <c r="HT1889" s="54"/>
      <c r="HU1889" s="54"/>
      <c r="HV1889" s="54"/>
      <c r="HW1889" s="54"/>
      <c r="HX1889" s="54"/>
      <c r="HY1889" s="54"/>
      <c r="HZ1889" s="54"/>
      <c r="IA1889" s="54"/>
      <c r="IB1889" s="54"/>
      <c r="IC1889" s="54"/>
      <c r="ID1889" s="54"/>
      <c r="IE1889" s="54"/>
      <c r="IF1889" s="54"/>
      <c r="IG1889" s="54"/>
      <c r="IH1889" s="54"/>
      <c r="II1889" s="54"/>
      <c r="IJ1889" s="54"/>
      <c r="IK1889" s="54"/>
      <c r="IL1889" s="54"/>
      <c r="IM1889" s="54"/>
      <c r="IN1889" s="54"/>
      <c r="IO1889" s="54"/>
      <c r="IP1889" s="54"/>
      <c r="IQ1889" s="54"/>
      <c r="IR1889" s="54"/>
      <c r="IS1889" s="54"/>
      <c r="IT1889" s="54"/>
      <c r="IU1889" s="54"/>
      <c r="IV1889" s="54"/>
      <c r="IW1889" s="54"/>
      <c r="IX1889" s="54"/>
      <c r="IY1889" s="54"/>
      <c r="IZ1889" s="54"/>
      <c r="JA1889" s="16"/>
      <c r="JB1889" s="16"/>
      <c r="JC1889" s="16"/>
      <c r="JD1889" s="16"/>
    </row>
    <row r="1890" spans="1:264" s="6" customFormat="1" x14ac:dyDescent="0.25">
      <c r="A1890" s="55">
        <v>1886</v>
      </c>
      <c r="B1890" s="56">
        <f>ESTUDIANTES!B1890</f>
        <v>0</v>
      </c>
      <c r="C1890" s="56">
        <f>ESTUDIANTES!C1890</f>
        <v>0</v>
      </c>
      <c r="D1890" s="97">
        <f>ESTUDIANTES!D1890</f>
        <v>0</v>
      </c>
      <c r="E1890" s="97"/>
      <c r="F1890" s="97"/>
      <c r="G1890" s="97"/>
      <c r="H1890" s="57">
        <f>ESTUDIANTES!H1890</f>
        <v>0</v>
      </c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54"/>
      <c r="T1890" s="54"/>
      <c r="U1890" s="54"/>
      <c r="V1890" s="54"/>
      <c r="W1890" s="54"/>
      <c r="X1890" s="54"/>
      <c r="Y1890" s="54"/>
      <c r="Z1890" s="54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  <c r="AL1890" s="54"/>
      <c r="AM1890" s="54"/>
      <c r="AN1890" s="54"/>
      <c r="AO1890" s="54"/>
      <c r="AP1890" s="54"/>
      <c r="AQ1890" s="54"/>
      <c r="AR1890" s="54"/>
      <c r="AS1890" s="54"/>
      <c r="AT1890" s="54"/>
      <c r="AU1890" s="54"/>
      <c r="AV1890" s="54"/>
      <c r="AW1890" s="54"/>
      <c r="AX1890" s="54"/>
      <c r="AY1890" s="54"/>
      <c r="AZ1890" s="54"/>
      <c r="BA1890" s="54"/>
      <c r="BB1890" s="54"/>
      <c r="BC1890" s="54"/>
      <c r="BD1890" s="54"/>
      <c r="BE1890" s="54"/>
      <c r="BF1890" s="54"/>
      <c r="BG1890" s="54"/>
      <c r="BH1890" s="54"/>
      <c r="BI1890" s="54"/>
      <c r="BJ1890" s="54"/>
      <c r="BK1890" s="54"/>
      <c r="BL1890" s="54"/>
      <c r="BM1890" s="54"/>
      <c r="BN1890" s="54"/>
      <c r="BO1890" s="54"/>
      <c r="BP1890" s="54"/>
      <c r="BQ1890" s="54"/>
      <c r="BR1890" s="54"/>
      <c r="BS1890" s="54"/>
      <c r="BT1890" s="54"/>
      <c r="BU1890" s="54"/>
      <c r="BV1890" s="54"/>
      <c r="BW1890" s="54"/>
      <c r="BX1890" s="54"/>
      <c r="BY1890" s="54"/>
      <c r="BZ1890" s="54"/>
      <c r="CA1890" s="54"/>
      <c r="CB1890" s="54"/>
      <c r="CC1890" s="54"/>
      <c r="CD1890" s="54"/>
      <c r="CE1890" s="54"/>
      <c r="CF1890" s="54"/>
      <c r="CG1890" s="54"/>
      <c r="CH1890" s="54"/>
      <c r="CI1890" s="54"/>
      <c r="CJ1890" s="54"/>
      <c r="CK1890" s="54"/>
      <c r="CL1890" s="54"/>
      <c r="CM1890" s="54"/>
      <c r="CN1890" s="54"/>
      <c r="CO1890" s="54"/>
      <c r="CP1890" s="54"/>
      <c r="CQ1890" s="54"/>
      <c r="CR1890" s="54"/>
      <c r="CS1890" s="54"/>
      <c r="CT1890" s="54"/>
      <c r="CU1890" s="54"/>
      <c r="CV1890" s="54"/>
      <c r="CW1890" s="54"/>
      <c r="CX1890" s="54"/>
      <c r="CY1890" s="54"/>
      <c r="CZ1890" s="54"/>
      <c r="DA1890" s="54"/>
      <c r="DB1890" s="54"/>
      <c r="DC1890" s="54"/>
      <c r="DD1890" s="54"/>
      <c r="DE1890" s="54"/>
      <c r="DF1890" s="54"/>
      <c r="DG1890" s="54"/>
      <c r="DH1890" s="54"/>
      <c r="DI1890" s="54"/>
      <c r="DJ1890" s="54"/>
      <c r="DK1890" s="54"/>
      <c r="DL1890" s="54"/>
      <c r="DM1890" s="54"/>
      <c r="DN1890" s="54"/>
      <c r="DO1890" s="54"/>
      <c r="DP1890" s="54"/>
      <c r="DQ1890" s="54"/>
      <c r="DR1890" s="54"/>
      <c r="DS1890" s="54"/>
      <c r="DT1890" s="54"/>
      <c r="DU1890" s="54"/>
      <c r="DV1890" s="54"/>
      <c r="DW1890" s="54"/>
      <c r="DX1890" s="54"/>
      <c r="DY1890" s="54"/>
      <c r="DZ1890" s="54"/>
      <c r="EA1890" s="54"/>
      <c r="EB1890" s="54"/>
      <c r="EC1890" s="54"/>
      <c r="ED1890" s="54"/>
      <c r="EE1890" s="54"/>
      <c r="EF1890" s="54"/>
      <c r="EG1890" s="54"/>
      <c r="EH1890" s="54"/>
      <c r="EI1890" s="54"/>
      <c r="EJ1890" s="54"/>
      <c r="EK1890" s="54"/>
      <c r="EL1890" s="54"/>
      <c r="EM1890" s="54"/>
      <c r="EN1890" s="54"/>
      <c r="EO1890" s="54"/>
      <c r="EP1890" s="54"/>
      <c r="EQ1890" s="54"/>
      <c r="ER1890" s="54"/>
      <c r="ES1890" s="54"/>
      <c r="ET1890" s="54"/>
      <c r="EU1890" s="54"/>
      <c r="EV1890" s="54"/>
      <c r="EW1890" s="54"/>
      <c r="EX1890" s="54"/>
      <c r="EY1890" s="54"/>
      <c r="EZ1890" s="54"/>
      <c r="FA1890" s="54"/>
      <c r="FB1890" s="54"/>
      <c r="FC1890" s="54"/>
      <c r="FD1890" s="54"/>
      <c r="FE1890" s="54"/>
      <c r="FF1890" s="54"/>
      <c r="FG1890" s="54"/>
      <c r="FH1890" s="54"/>
      <c r="FI1890" s="54"/>
      <c r="FJ1890" s="54"/>
      <c r="FK1890" s="54"/>
      <c r="FL1890" s="54"/>
      <c r="FM1890" s="54"/>
      <c r="FN1890" s="54"/>
      <c r="FO1890" s="54"/>
      <c r="FP1890" s="54"/>
      <c r="FQ1890" s="54"/>
      <c r="FR1890" s="54"/>
      <c r="FS1890" s="54"/>
      <c r="FT1890" s="54"/>
      <c r="FU1890" s="54"/>
      <c r="FV1890" s="54"/>
      <c r="FW1890" s="54"/>
      <c r="FX1890" s="54"/>
      <c r="FY1890" s="54"/>
      <c r="FZ1890" s="54"/>
      <c r="GA1890" s="54"/>
      <c r="GB1890" s="54"/>
      <c r="GC1890" s="54"/>
      <c r="GD1890" s="54"/>
      <c r="GE1890" s="54"/>
      <c r="GF1890" s="54"/>
      <c r="GG1890" s="54"/>
      <c r="GH1890" s="54"/>
      <c r="GI1890" s="54"/>
      <c r="GJ1890" s="54"/>
      <c r="GK1890" s="54"/>
      <c r="GL1890" s="54"/>
      <c r="GM1890" s="54"/>
      <c r="GN1890" s="54"/>
      <c r="GO1890" s="54"/>
      <c r="GP1890" s="54"/>
      <c r="GQ1890" s="54"/>
      <c r="GR1890" s="54"/>
      <c r="GS1890" s="54"/>
      <c r="GT1890" s="54"/>
      <c r="GU1890" s="54"/>
      <c r="GV1890" s="54"/>
      <c r="GW1890" s="54"/>
      <c r="GX1890" s="54"/>
      <c r="GY1890" s="54"/>
      <c r="GZ1890" s="54"/>
      <c r="HA1890" s="54"/>
      <c r="HB1890" s="54"/>
      <c r="HC1890" s="54"/>
      <c r="HD1890" s="54"/>
      <c r="HE1890" s="54"/>
      <c r="HF1890" s="54"/>
      <c r="HG1890" s="54"/>
      <c r="HH1890" s="54"/>
      <c r="HI1890" s="54"/>
      <c r="HJ1890" s="54"/>
      <c r="HK1890" s="54"/>
      <c r="HL1890" s="54"/>
      <c r="HM1890" s="54"/>
      <c r="HN1890" s="54"/>
      <c r="HO1890" s="54"/>
      <c r="HP1890" s="54"/>
      <c r="HQ1890" s="54"/>
      <c r="HR1890" s="54"/>
      <c r="HS1890" s="54"/>
      <c r="HT1890" s="54"/>
      <c r="HU1890" s="54"/>
      <c r="HV1890" s="54"/>
      <c r="HW1890" s="54"/>
      <c r="HX1890" s="54"/>
      <c r="HY1890" s="54"/>
      <c r="HZ1890" s="54"/>
      <c r="IA1890" s="54"/>
      <c r="IB1890" s="54"/>
      <c r="IC1890" s="54"/>
      <c r="ID1890" s="54"/>
      <c r="IE1890" s="54"/>
      <c r="IF1890" s="54"/>
      <c r="IG1890" s="54"/>
      <c r="IH1890" s="54"/>
      <c r="II1890" s="54"/>
      <c r="IJ1890" s="54"/>
      <c r="IK1890" s="54"/>
      <c r="IL1890" s="54"/>
      <c r="IM1890" s="54"/>
      <c r="IN1890" s="54"/>
      <c r="IO1890" s="54"/>
      <c r="IP1890" s="54"/>
      <c r="IQ1890" s="54"/>
      <c r="IR1890" s="54"/>
      <c r="IS1890" s="54"/>
      <c r="IT1890" s="54"/>
      <c r="IU1890" s="54"/>
      <c r="IV1890" s="54"/>
      <c r="IW1890" s="54"/>
      <c r="IX1890" s="54"/>
      <c r="IY1890" s="54"/>
      <c r="IZ1890" s="54"/>
      <c r="JA1890" s="16"/>
      <c r="JB1890" s="16"/>
      <c r="JC1890" s="16"/>
      <c r="JD1890" s="16"/>
    </row>
    <row r="1891" spans="1:264" s="6" customFormat="1" x14ac:dyDescent="0.25">
      <c r="A1891" s="55">
        <v>1887</v>
      </c>
      <c r="B1891" s="56">
        <f>ESTUDIANTES!B1891</f>
        <v>0</v>
      </c>
      <c r="C1891" s="56">
        <f>ESTUDIANTES!C1891</f>
        <v>0</v>
      </c>
      <c r="D1891" s="97">
        <f>ESTUDIANTES!D1891</f>
        <v>0</v>
      </c>
      <c r="E1891" s="97"/>
      <c r="F1891" s="97"/>
      <c r="G1891" s="97"/>
      <c r="H1891" s="57">
        <f>ESTUDIANTES!H1891</f>
        <v>0</v>
      </c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  <c r="AL1891" s="54"/>
      <c r="AM1891" s="54"/>
      <c r="AN1891" s="54"/>
      <c r="AO1891" s="54"/>
      <c r="AP1891" s="54"/>
      <c r="AQ1891" s="54"/>
      <c r="AR1891" s="54"/>
      <c r="AS1891" s="54"/>
      <c r="AT1891" s="54"/>
      <c r="AU1891" s="54"/>
      <c r="AV1891" s="54"/>
      <c r="AW1891" s="54"/>
      <c r="AX1891" s="54"/>
      <c r="AY1891" s="54"/>
      <c r="AZ1891" s="54"/>
      <c r="BA1891" s="54"/>
      <c r="BB1891" s="54"/>
      <c r="BC1891" s="54"/>
      <c r="BD1891" s="54"/>
      <c r="BE1891" s="54"/>
      <c r="BF1891" s="54"/>
      <c r="BG1891" s="54"/>
      <c r="BH1891" s="54"/>
      <c r="BI1891" s="54"/>
      <c r="BJ1891" s="54"/>
      <c r="BK1891" s="54"/>
      <c r="BL1891" s="54"/>
      <c r="BM1891" s="54"/>
      <c r="BN1891" s="54"/>
      <c r="BO1891" s="54"/>
      <c r="BP1891" s="54"/>
      <c r="BQ1891" s="54"/>
      <c r="BR1891" s="54"/>
      <c r="BS1891" s="54"/>
      <c r="BT1891" s="54"/>
      <c r="BU1891" s="54"/>
      <c r="BV1891" s="54"/>
      <c r="BW1891" s="54"/>
      <c r="BX1891" s="54"/>
      <c r="BY1891" s="54"/>
      <c r="BZ1891" s="54"/>
      <c r="CA1891" s="54"/>
      <c r="CB1891" s="54"/>
      <c r="CC1891" s="54"/>
      <c r="CD1891" s="54"/>
      <c r="CE1891" s="54"/>
      <c r="CF1891" s="54"/>
      <c r="CG1891" s="54"/>
      <c r="CH1891" s="54"/>
      <c r="CI1891" s="54"/>
      <c r="CJ1891" s="54"/>
      <c r="CK1891" s="54"/>
      <c r="CL1891" s="54"/>
      <c r="CM1891" s="54"/>
      <c r="CN1891" s="54"/>
      <c r="CO1891" s="54"/>
      <c r="CP1891" s="54"/>
      <c r="CQ1891" s="54"/>
      <c r="CR1891" s="54"/>
      <c r="CS1891" s="54"/>
      <c r="CT1891" s="54"/>
      <c r="CU1891" s="54"/>
      <c r="CV1891" s="54"/>
      <c r="CW1891" s="54"/>
      <c r="CX1891" s="54"/>
      <c r="CY1891" s="54"/>
      <c r="CZ1891" s="54"/>
      <c r="DA1891" s="54"/>
      <c r="DB1891" s="54"/>
      <c r="DC1891" s="54"/>
      <c r="DD1891" s="54"/>
      <c r="DE1891" s="54"/>
      <c r="DF1891" s="54"/>
      <c r="DG1891" s="54"/>
      <c r="DH1891" s="54"/>
      <c r="DI1891" s="54"/>
      <c r="DJ1891" s="54"/>
      <c r="DK1891" s="54"/>
      <c r="DL1891" s="54"/>
      <c r="DM1891" s="54"/>
      <c r="DN1891" s="54"/>
      <c r="DO1891" s="54"/>
      <c r="DP1891" s="54"/>
      <c r="DQ1891" s="54"/>
      <c r="DR1891" s="54"/>
      <c r="DS1891" s="54"/>
      <c r="DT1891" s="54"/>
      <c r="DU1891" s="54"/>
      <c r="DV1891" s="54"/>
      <c r="DW1891" s="54"/>
      <c r="DX1891" s="54"/>
      <c r="DY1891" s="54"/>
      <c r="DZ1891" s="54"/>
      <c r="EA1891" s="54"/>
      <c r="EB1891" s="54"/>
      <c r="EC1891" s="54"/>
      <c r="ED1891" s="54"/>
      <c r="EE1891" s="54"/>
      <c r="EF1891" s="54"/>
      <c r="EG1891" s="54"/>
      <c r="EH1891" s="54"/>
      <c r="EI1891" s="54"/>
      <c r="EJ1891" s="54"/>
      <c r="EK1891" s="54"/>
      <c r="EL1891" s="54"/>
      <c r="EM1891" s="54"/>
      <c r="EN1891" s="54"/>
      <c r="EO1891" s="54"/>
      <c r="EP1891" s="54"/>
      <c r="EQ1891" s="54"/>
      <c r="ER1891" s="54"/>
      <c r="ES1891" s="54"/>
      <c r="ET1891" s="54"/>
      <c r="EU1891" s="54"/>
      <c r="EV1891" s="54"/>
      <c r="EW1891" s="54"/>
      <c r="EX1891" s="54"/>
      <c r="EY1891" s="54"/>
      <c r="EZ1891" s="54"/>
      <c r="FA1891" s="54"/>
      <c r="FB1891" s="54"/>
      <c r="FC1891" s="54"/>
      <c r="FD1891" s="54"/>
      <c r="FE1891" s="54"/>
      <c r="FF1891" s="54"/>
      <c r="FG1891" s="54"/>
      <c r="FH1891" s="54"/>
      <c r="FI1891" s="54"/>
      <c r="FJ1891" s="54"/>
      <c r="FK1891" s="54"/>
      <c r="FL1891" s="54"/>
      <c r="FM1891" s="54"/>
      <c r="FN1891" s="54"/>
      <c r="FO1891" s="54"/>
      <c r="FP1891" s="54"/>
      <c r="FQ1891" s="54"/>
      <c r="FR1891" s="54"/>
      <c r="FS1891" s="54"/>
      <c r="FT1891" s="54"/>
      <c r="FU1891" s="54"/>
      <c r="FV1891" s="54"/>
      <c r="FW1891" s="54"/>
      <c r="FX1891" s="54"/>
      <c r="FY1891" s="54"/>
      <c r="FZ1891" s="54"/>
      <c r="GA1891" s="54"/>
      <c r="GB1891" s="54"/>
      <c r="GC1891" s="54"/>
      <c r="GD1891" s="54"/>
      <c r="GE1891" s="54"/>
      <c r="GF1891" s="54"/>
      <c r="GG1891" s="54"/>
      <c r="GH1891" s="54"/>
      <c r="GI1891" s="54"/>
      <c r="GJ1891" s="54"/>
      <c r="GK1891" s="54"/>
      <c r="GL1891" s="54"/>
      <c r="GM1891" s="54"/>
      <c r="GN1891" s="54"/>
      <c r="GO1891" s="54"/>
      <c r="GP1891" s="54"/>
      <c r="GQ1891" s="54"/>
      <c r="GR1891" s="54"/>
      <c r="GS1891" s="54"/>
      <c r="GT1891" s="54"/>
      <c r="GU1891" s="54"/>
      <c r="GV1891" s="54"/>
      <c r="GW1891" s="54"/>
      <c r="GX1891" s="54"/>
      <c r="GY1891" s="54"/>
      <c r="GZ1891" s="54"/>
      <c r="HA1891" s="54"/>
      <c r="HB1891" s="54"/>
      <c r="HC1891" s="54"/>
      <c r="HD1891" s="54"/>
      <c r="HE1891" s="54"/>
      <c r="HF1891" s="54"/>
      <c r="HG1891" s="54"/>
      <c r="HH1891" s="54"/>
      <c r="HI1891" s="54"/>
      <c r="HJ1891" s="54"/>
      <c r="HK1891" s="54"/>
      <c r="HL1891" s="54"/>
      <c r="HM1891" s="54"/>
      <c r="HN1891" s="54"/>
      <c r="HO1891" s="54"/>
      <c r="HP1891" s="54"/>
      <c r="HQ1891" s="54"/>
      <c r="HR1891" s="54"/>
      <c r="HS1891" s="54"/>
      <c r="HT1891" s="54"/>
      <c r="HU1891" s="54"/>
      <c r="HV1891" s="54"/>
      <c r="HW1891" s="54"/>
      <c r="HX1891" s="54"/>
      <c r="HY1891" s="54"/>
      <c r="HZ1891" s="54"/>
      <c r="IA1891" s="54"/>
      <c r="IB1891" s="54"/>
      <c r="IC1891" s="54"/>
      <c r="ID1891" s="54"/>
      <c r="IE1891" s="54"/>
      <c r="IF1891" s="54"/>
      <c r="IG1891" s="54"/>
      <c r="IH1891" s="54"/>
      <c r="II1891" s="54"/>
      <c r="IJ1891" s="54"/>
      <c r="IK1891" s="54"/>
      <c r="IL1891" s="54"/>
      <c r="IM1891" s="54"/>
      <c r="IN1891" s="54"/>
      <c r="IO1891" s="54"/>
      <c r="IP1891" s="54"/>
      <c r="IQ1891" s="54"/>
      <c r="IR1891" s="54"/>
      <c r="IS1891" s="54"/>
      <c r="IT1891" s="54"/>
      <c r="IU1891" s="54"/>
      <c r="IV1891" s="54"/>
      <c r="IW1891" s="54"/>
      <c r="IX1891" s="54"/>
      <c r="IY1891" s="54"/>
      <c r="IZ1891" s="54"/>
      <c r="JA1891" s="16"/>
      <c r="JB1891" s="16"/>
      <c r="JC1891" s="16"/>
      <c r="JD1891" s="16"/>
    </row>
    <row r="1892" spans="1:264" s="6" customFormat="1" x14ac:dyDescent="0.25">
      <c r="A1892" s="55">
        <v>1888</v>
      </c>
      <c r="B1892" s="56">
        <f>ESTUDIANTES!B1892</f>
        <v>0</v>
      </c>
      <c r="C1892" s="56">
        <f>ESTUDIANTES!C1892</f>
        <v>0</v>
      </c>
      <c r="D1892" s="97">
        <f>ESTUDIANTES!D1892</f>
        <v>0</v>
      </c>
      <c r="E1892" s="97"/>
      <c r="F1892" s="97"/>
      <c r="G1892" s="97"/>
      <c r="H1892" s="57">
        <f>ESTUDIANTES!H1892</f>
        <v>0</v>
      </c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  <c r="T1892" s="54"/>
      <c r="U1892" s="54"/>
      <c r="V1892" s="54"/>
      <c r="W1892" s="54"/>
      <c r="X1892" s="54"/>
      <c r="Y1892" s="54"/>
      <c r="Z1892" s="54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  <c r="AL1892" s="54"/>
      <c r="AM1892" s="54"/>
      <c r="AN1892" s="54"/>
      <c r="AO1892" s="54"/>
      <c r="AP1892" s="54"/>
      <c r="AQ1892" s="54"/>
      <c r="AR1892" s="54"/>
      <c r="AS1892" s="54"/>
      <c r="AT1892" s="54"/>
      <c r="AU1892" s="54"/>
      <c r="AV1892" s="54"/>
      <c r="AW1892" s="54"/>
      <c r="AX1892" s="54"/>
      <c r="AY1892" s="54"/>
      <c r="AZ1892" s="54"/>
      <c r="BA1892" s="54"/>
      <c r="BB1892" s="54"/>
      <c r="BC1892" s="54"/>
      <c r="BD1892" s="54"/>
      <c r="BE1892" s="54"/>
      <c r="BF1892" s="54"/>
      <c r="BG1892" s="54"/>
      <c r="BH1892" s="54"/>
      <c r="BI1892" s="54"/>
      <c r="BJ1892" s="54"/>
      <c r="BK1892" s="54"/>
      <c r="BL1892" s="54"/>
      <c r="BM1892" s="54"/>
      <c r="BN1892" s="54"/>
      <c r="BO1892" s="54"/>
      <c r="BP1892" s="54"/>
      <c r="BQ1892" s="54"/>
      <c r="BR1892" s="54"/>
      <c r="BS1892" s="54"/>
      <c r="BT1892" s="54"/>
      <c r="BU1892" s="54"/>
      <c r="BV1892" s="54"/>
      <c r="BW1892" s="54"/>
      <c r="BX1892" s="54"/>
      <c r="BY1892" s="54"/>
      <c r="BZ1892" s="54"/>
      <c r="CA1892" s="54"/>
      <c r="CB1892" s="54"/>
      <c r="CC1892" s="54"/>
      <c r="CD1892" s="54"/>
      <c r="CE1892" s="54"/>
      <c r="CF1892" s="54"/>
      <c r="CG1892" s="54"/>
      <c r="CH1892" s="54"/>
      <c r="CI1892" s="54"/>
      <c r="CJ1892" s="54"/>
      <c r="CK1892" s="54"/>
      <c r="CL1892" s="54"/>
      <c r="CM1892" s="54"/>
      <c r="CN1892" s="54"/>
      <c r="CO1892" s="54"/>
      <c r="CP1892" s="54"/>
      <c r="CQ1892" s="54"/>
      <c r="CR1892" s="54"/>
      <c r="CS1892" s="54"/>
      <c r="CT1892" s="54"/>
      <c r="CU1892" s="54"/>
      <c r="CV1892" s="54"/>
      <c r="CW1892" s="54"/>
      <c r="CX1892" s="54"/>
      <c r="CY1892" s="54"/>
      <c r="CZ1892" s="54"/>
      <c r="DA1892" s="54"/>
      <c r="DB1892" s="54"/>
      <c r="DC1892" s="54"/>
      <c r="DD1892" s="54"/>
      <c r="DE1892" s="54"/>
      <c r="DF1892" s="54"/>
      <c r="DG1892" s="54"/>
      <c r="DH1892" s="54"/>
      <c r="DI1892" s="54"/>
      <c r="DJ1892" s="54"/>
      <c r="DK1892" s="54"/>
      <c r="DL1892" s="54"/>
      <c r="DM1892" s="54"/>
      <c r="DN1892" s="54"/>
      <c r="DO1892" s="54"/>
      <c r="DP1892" s="54"/>
      <c r="DQ1892" s="54"/>
      <c r="DR1892" s="54"/>
      <c r="DS1892" s="54"/>
      <c r="DT1892" s="54"/>
      <c r="DU1892" s="54"/>
      <c r="DV1892" s="54"/>
      <c r="DW1892" s="54"/>
      <c r="DX1892" s="54"/>
      <c r="DY1892" s="54"/>
      <c r="DZ1892" s="54"/>
      <c r="EA1892" s="54"/>
      <c r="EB1892" s="54"/>
      <c r="EC1892" s="54"/>
      <c r="ED1892" s="54"/>
      <c r="EE1892" s="54"/>
      <c r="EF1892" s="54"/>
      <c r="EG1892" s="54"/>
      <c r="EH1892" s="54"/>
      <c r="EI1892" s="54"/>
      <c r="EJ1892" s="54"/>
      <c r="EK1892" s="54"/>
      <c r="EL1892" s="54"/>
      <c r="EM1892" s="54"/>
      <c r="EN1892" s="54"/>
      <c r="EO1892" s="54"/>
      <c r="EP1892" s="54"/>
      <c r="EQ1892" s="54"/>
      <c r="ER1892" s="54"/>
      <c r="ES1892" s="54"/>
      <c r="ET1892" s="54"/>
      <c r="EU1892" s="54"/>
      <c r="EV1892" s="54"/>
      <c r="EW1892" s="54"/>
      <c r="EX1892" s="54"/>
      <c r="EY1892" s="54"/>
      <c r="EZ1892" s="54"/>
      <c r="FA1892" s="54"/>
      <c r="FB1892" s="54"/>
      <c r="FC1892" s="54"/>
      <c r="FD1892" s="54"/>
      <c r="FE1892" s="54"/>
      <c r="FF1892" s="54"/>
      <c r="FG1892" s="54"/>
      <c r="FH1892" s="54"/>
      <c r="FI1892" s="54"/>
      <c r="FJ1892" s="54"/>
      <c r="FK1892" s="54"/>
      <c r="FL1892" s="54"/>
      <c r="FM1892" s="54"/>
      <c r="FN1892" s="54"/>
      <c r="FO1892" s="54"/>
      <c r="FP1892" s="54"/>
      <c r="FQ1892" s="54"/>
      <c r="FR1892" s="54"/>
      <c r="FS1892" s="54"/>
      <c r="FT1892" s="54"/>
      <c r="FU1892" s="54"/>
      <c r="FV1892" s="54"/>
      <c r="FW1892" s="54"/>
      <c r="FX1892" s="54"/>
      <c r="FY1892" s="54"/>
      <c r="FZ1892" s="54"/>
      <c r="GA1892" s="54"/>
      <c r="GB1892" s="54"/>
      <c r="GC1892" s="54"/>
      <c r="GD1892" s="54"/>
      <c r="GE1892" s="54"/>
      <c r="GF1892" s="54"/>
      <c r="GG1892" s="54"/>
      <c r="GH1892" s="54"/>
      <c r="GI1892" s="54"/>
      <c r="GJ1892" s="54"/>
      <c r="GK1892" s="54"/>
      <c r="GL1892" s="54"/>
      <c r="GM1892" s="54"/>
      <c r="GN1892" s="54"/>
      <c r="GO1892" s="54"/>
      <c r="GP1892" s="54"/>
      <c r="GQ1892" s="54"/>
      <c r="GR1892" s="54"/>
      <c r="GS1892" s="54"/>
      <c r="GT1892" s="54"/>
      <c r="GU1892" s="54"/>
      <c r="GV1892" s="54"/>
      <c r="GW1892" s="54"/>
      <c r="GX1892" s="54"/>
      <c r="GY1892" s="54"/>
      <c r="GZ1892" s="54"/>
      <c r="HA1892" s="54"/>
      <c r="HB1892" s="54"/>
      <c r="HC1892" s="54"/>
      <c r="HD1892" s="54"/>
      <c r="HE1892" s="54"/>
      <c r="HF1892" s="54"/>
      <c r="HG1892" s="54"/>
      <c r="HH1892" s="54"/>
      <c r="HI1892" s="54"/>
      <c r="HJ1892" s="54"/>
      <c r="HK1892" s="54"/>
      <c r="HL1892" s="54"/>
      <c r="HM1892" s="54"/>
      <c r="HN1892" s="54"/>
      <c r="HO1892" s="54"/>
      <c r="HP1892" s="54"/>
      <c r="HQ1892" s="54"/>
      <c r="HR1892" s="54"/>
      <c r="HS1892" s="54"/>
      <c r="HT1892" s="54"/>
      <c r="HU1892" s="54"/>
      <c r="HV1892" s="54"/>
      <c r="HW1892" s="54"/>
      <c r="HX1892" s="54"/>
      <c r="HY1892" s="54"/>
      <c r="HZ1892" s="54"/>
      <c r="IA1892" s="54"/>
      <c r="IB1892" s="54"/>
      <c r="IC1892" s="54"/>
      <c r="ID1892" s="54"/>
      <c r="IE1892" s="54"/>
      <c r="IF1892" s="54"/>
      <c r="IG1892" s="54"/>
      <c r="IH1892" s="54"/>
      <c r="II1892" s="54"/>
      <c r="IJ1892" s="54"/>
      <c r="IK1892" s="54"/>
      <c r="IL1892" s="54"/>
      <c r="IM1892" s="54"/>
      <c r="IN1892" s="54"/>
      <c r="IO1892" s="54"/>
      <c r="IP1892" s="54"/>
      <c r="IQ1892" s="54"/>
      <c r="IR1892" s="54"/>
      <c r="IS1892" s="54"/>
      <c r="IT1892" s="54"/>
      <c r="IU1892" s="54"/>
      <c r="IV1892" s="54"/>
      <c r="IW1892" s="54"/>
      <c r="IX1892" s="54"/>
      <c r="IY1892" s="54"/>
      <c r="IZ1892" s="54"/>
      <c r="JA1892" s="16"/>
      <c r="JB1892" s="16"/>
      <c r="JC1892" s="16"/>
      <c r="JD1892" s="16"/>
    </row>
    <row r="1893" spans="1:264" s="6" customFormat="1" x14ac:dyDescent="0.25">
      <c r="A1893" s="55">
        <v>1889</v>
      </c>
      <c r="B1893" s="56">
        <f>ESTUDIANTES!B1893</f>
        <v>0</v>
      </c>
      <c r="C1893" s="56">
        <f>ESTUDIANTES!C1893</f>
        <v>0</v>
      </c>
      <c r="D1893" s="97">
        <f>ESTUDIANTES!D1893</f>
        <v>0</v>
      </c>
      <c r="E1893" s="97"/>
      <c r="F1893" s="97"/>
      <c r="G1893" s="97"/>
      <c r="H1893" s="57">
        <f>ESTUDIANTES!H1893</f>
        <v>0</v>
      </c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  <c r="T1893" s="54"/>
      <c r="U1893" s="54"/>
      <c r="V1893" s="54"/>
      <c r="W1893" s="54"/>
      <c r="X1893" s="54"/>
      <c r="Y1893" s="54"/>
      <c r="Z1893" s="54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  <c r="AL1893" s="54"/>
      <c r="AM1893" s="54"/>
      <c r="AN1893" s="54"/>
      <c r="AO1893" s="54"/>
      <c r="AP1893" s="54"/>
      <c r="AQ1893" s="54"/>
      <c r="AR1893" s="54"/>
      <c r="AS1893" s="54"/>
      <c r="AT1893" s="54"/>
      <c r="AU1893" s="54"/>
      <c r="AV1893" s="54"/>
      <c r="AW1893" s="54"/>
      <c r="AX1893" s="54"/>
      <c r="AY1893" s="54"/>
      <c r="AZ1893" s="54"/>
      <c r="BA1893" s="54"/>
      <c r="BB1893" s="54"/>
      <c r="BC1893" s="54"/>
      <c r="BD1893" s="54"/>
      <c r="BE1893" s="54"/>
      <c r="BF1893" s="54"/>
      <c r="BG1893" s="54"/>
      <c r="BH1893" s="54"/>
      <c r="BI1893" s="54"/>
      <c r="BJ1893" s="54"/>
      <c r="BK1893" s="54"/>
      <c r="BL1893" s="54"/>
      <c r="BM1893" s="54"/>
      <c r="BN1893" s="54"/>
      <c r="BO1893" s="54"/>
      <c r="BP1893" s="54"/>
      <c r="BQ1893" s="54"/>
      <c r="BR1893" s="54"/>
      <c r="BS1893" s="54"/>
      <c r="BT1893" s="54"/>
      <c r="BU1893" s="54"/>
      <c r="BV1893" s="54"/>
      <c r="BW1893" s="54"/>
      <c r="BX1893" s="54"/>
      <c r="BY1893" s="54"/>
      <c r="BZ1893" s="54"/>
      <c r="CA1893" s="54"/>
      <c r="CB1893" s="54"/>
      <c r="CC1893" s="54"/>
      <c r="CD1893" s="54"/>
      <c r="CE1893" s="54"/>
      <c r="CF1893" s="54"/>
      <c r="CG1893" s="54"/>
      <c r="CH1893" s="54"/>
      <c r="CI1893" s="54"/>
      <c r="CJ1893" s="54"/>
      <c r="CK1893" s="54"/>
      <c r="CL1893" s="54"/>
      <c r="CM1893" s="54"/>
      <c r="CN1893" s="54"/>
      <c r="CO1893" s="54"/>
      <c r="CP1893" s="54"/>
      <c r="CQ1893" s="54"/>
      <c r="CR1893" s="54"/>
      <c r="CS1893" s="54"/>
      <c r="CT1893" s="54"/>
      <c r="CU1893" s="54"/>
      <c r="CV1893" s="54"/>
      <c r="CW1893" s="54"/>
      <c r="CX1893" s="54"/>
      <c r="CY1893" s="54"/>
      <c r="CZ1893" s="54"/>
      <c r="DA1893" s="54"/>
      <c r="DB1893" s="54"/>
      <c r="DC1893" s="54"/>
      <c r="DD1893" s="54"/>
      <c r="DE1893" s="54"/>
      <c r="DF1893" s="54"/>
      <c r="DG1893" s="54"/>
      <c r="DH1893" s="54"/>
      <c r="DI1893" s="54"/>
      <c r="DJ1893" s="54"/>
      <c r="DK1893" s="54"/>
      <c r="DL1893" s="54"/>
      <c r="DM1893" s="54"/>
      <c r="DN1893" s="54"/>
      <c r="DO1893" s="54"/>
      <c r="DP1893" s="54"/>
      <c r="DQ1893" s="54"/>
      <c r="DR1893" s="54"/>
      <c r="DS1893" s="54"/>
      <c r="DT1893" s="54"/>
      <c r="DU1893" s="54"/>
      <c r="DV1893" s="54"/>
      <c r="DW1893" s="54"/>
      <c r="DX1893" s="54"/>
      <c r="DY1893" s="54"/>
      <c r="DZ1893" s="54"/>
      <c r="EA1893" s="54"/>
      <c r="EB1893" s="54"/>
      <c r="EC1893" s="54"/>
      <c r="ED1893" s="54"/>
      <c r="EE1893" s="54"/>
      <c r="EF1893" s="54"/>
      <c r="EG1893" s="54"/>
      <c r="EH1893" s="54"/>
      <c r="EI1893" s="54"/>
      <c r="EJ1893" s="54"/>
      <c r="EK1893" s="54"/>
      <c r="EL1893" s="54"/>
      <c r="EM1893" s="54"/>
      <c r="EN1893" s="54"/>
      <c r="EO1893" s="54"/>
      <c r="EP1893" s="54"/>
      <c r="EQ1893" s="54"/>
      <c r="ER1893" s="54"/>
      <c r="ES1893" s="54"/>
      <c r="ET1893" s="54"/>
      <c r="EU1893" s="54"/>
      <c r="EV1893" s="54"/>
      <c r="EW1893" s="54"/>
      <c r="EX1893" s="54"/>
      <c r="EY1893" s="54"/>
      <c r="EZ1893" s="54"/>
      <c r="FA1893" s="54"/>
      <c r="FB1893" s="54"/>
      <c r="FC1893" s="54"/>
      <c r="FD1893" s="54"/>
      <c r="FE1893" s="54"/>
      <c r="FF1893" s="54"/>
      <c r="FG1893" s="54"/>
      <c r="FH1893" s="54"/>
      <c r="FI1893" s="54"/>
      <c r="FJ1893" s="54"/>
      <c r="FK1893" s="54"/>
      <c r="FL1893" s="54"/>
      <c r="FM1893" s="54"/>
      <c r="FN1893" s="54"/>
      <c r="FO1893" s="54"/>
      <c r="FP1893" s="54"/>
      <c r="FQ1893" s="54"/>
      <c r="FR1893" s="54"/>
      <c r="FS1893" s="54"/>
      <c r="FT1893" s="54"/>
      <c r="FU1893" s="54"/>
      <c r="FV1893" s="54"/>
      <c r="FW1893" s="54"/>
      <c r="FX1893" s="54"/>
      <c r="FY1893" s="54"/>
      <c r="FZ1893" s="54"/>
      <c r="GA1893" s="54"/>
      <c r="GB1893" s="54"/>
      <c r="GC1893" s="54"/>
      <c r="GD1893" s="54"/>
      <c r="GE1893" s="54"/>
      <c r="GF1893" s="54"/>
      <c r="GG1893" s="54"/>
      <c r="GH1893" s="54"/>
      <c r="GI1893" s="54"/>
      <c r="GJ1893" s="54"/>
      <c r="GK1893" s="54"/>
      <c r="GL1893" s="54"/>
      <c r="GM1893" s="54"/>
      <c r="GN1893" s="54"/>
      <c r="GO1893" s="54"/>
      <c r="GP1893" s="54"/>
      <c r="GQ1893" s="54"/>
      <c r="GR1893" s="54"/>
      <c r="GS1893" s="54"/>
      <c r="GT1893" s="54"/>
      <c r="GU1893" s="54"/>
      <c r="GV1893" s="54"/>
      <c r="GW1893" s="54"/>
      <c r="GX1893" s="54"/>
      <c r="GY1893" s="54"/>
      <c r="GZ1893" s="54"/>
      <c r="HA1893" s="54"/>
      <c r="HB1893" s="54"/>
      <c r="HC1893" s="54"/>
      <c r="HD1893" s="54"/>
      <c r="HE1893" s="54"/>
      <c r="HF1893" s="54"/>
      <c r="HG1893" s="54"/>
      <c r="HH1893" s="54"/>
      <c r="HI1893" s="54"/>
      <c r="HJ1893" s="54"/>
      <c r="HK1893" s="54"/>
      <c r="HL1893" s="54"/>
      <c r="HM1893" s="54"/>
      <c r="HN1893" s="54"/>
      <c r="HO1893" s="54"/>
      <c r="HP1893" s="54"/>
      <c r="HQ1893" s="54"/>
      <c r="HR1893" s="54"/>
      <c r="HS1893" s="54"/>
      <c r="HT1893" s="54"/>
      <c r="HU1893" s="54"/>
      <c r="HV1893" s="54"/>
      <c r="HW1893" s="54"/>
      <c r="HX1893" s="54"/>
      <c r="HY1893" s="54"/>
      <c r="HZ1893" s="54"/>
      <c r="IA1893" s="54"/>
      <c r="IB1893" s="54"/>
      <c r="IC1893" s="54"/>
      <c r="ID1893" s="54"/>
      <c r="IE1893" s="54"/>
      <c r="IF1893" s="54"/>
      <c r="IG1893" s="54"/>
      <c r="IH1893" s="54"/>
      <c r="II1893" s="54"/>
      <c r="IJ1893" s="54"/>
      <c r="IK1893" s="54"/>
      <c r="IL1893" s="54"/>
      <c r="IM1893" s="54"/>
      <c r="IN1893" s="54"/>
      <c r="IO1893" s="54"/>
      <c r="IP1893" s="54"/>
      <c r="IQ1893" s="54"/>
      <c r="IR1893" s="54"/>
      <c r="IS1893" s="54"/>
      <c r="IT1893" s="54"/>
      <c r="IU1893" s="54"/>
      <c r="IV1893" s="54"/>
      <c r="IW1893" s="54"/>
      <c r="IX1893" s="54"/>
      <c r="IY1893" s="54"/>
      <c r="IZ1893" s="54"/>
      <c r="JA1893" s="16"/>
      <c r="JB1893" s="16"/>
      <c r="JC1893" s="16"/>
      <c r="JD1893" s="16"/>
    </row>
    <row r="1894" spans="1:264" s="6" customFormat="1" x14ac:dyDescent="0.25">
      <c r="A1894" s="55">
        <v>1890</v>
      </c>
      <c r="B1894" s="56">
        <f>ESTUDIANTES!B1894</f>
        <v>0</v>
      </c>
      <c r="C1894" s="56">
        <f>ESTUDIANTES!C1894</f>
        <v>0</v>
      </c>
      <c r="D1894" s="97">
        <f>ESTUDIANTES!D1894</f>
        <v>0</v>
      </c>
      <c r="E1894" s="97"/>
      <c r="F1894" s="97"/>
      <c r="G1894" s="97"/>
      <c r="H1894" s="57">
        <f>ESTUDIANTES!H1894</f>
        <v>0</v>
      </c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  <c r="T1894" s="54"/>
      <c r="U1894" s="54"/>
      <c r="V1894" s="54"/>
      <c r="W1894" s="54"/>
      <c r="X1894" s="54"/>
      <c r="Y1894" s="54"/>
      <c r="Z1894" s="54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  <c r="AL1894" s="54"/>
      <c r="AM1894" s="54"/>
      <c r="AN1894" s="54"/>
      <c r="AO1894" s="54"/>
      <c r="AP1894" s="54"/>
      <c r="AQ1894" s="54"/>
      <c r="AR1894" s="54"/>
      <c r="AS1894" s="54"/>
      <c r="AT1894" s="54"/>
      <c r="AU1894" s="54"/>
      <c r="AV1894" s="54"/>
      <c r="AW1894" s="54"/>
      <c r="AX1894" s="54"/>
      <c r="AY1894" s="54"/>
      <c r="AZ1894" s="54"/>
      <c r="BA1894" s="54"/>
      <c r="BB1894" s="54"/>
      <c r="BC1894" s="54"/>
      <c r="BD1894" s="54"/>
      <c r="BE1894" s="54"/>
      <c r="BF1894" s="54"/>
      <c r="BG1894" s="54"/>
      <c r="BH1894" s="54"/>
      <c r="BI1894" s="54"/>
      <c r="BJ1894" s="54"/>
      <c r="BK1894" s="54"/>
      <c r="BL1894" s="54"/>
      <c r="BM1894" s="54"/>
      <c r="BN1894" s="54"/>
      <c r="BO1894" s="54"/>
      <c r="BP1894" s="54"/>
      <c r="BQ1894" s="54"/>
      <c r="BR1894" s="54"/>
      <c r="BS1894" s="54"/>
      <c r="BT1894" s="54"/>
      <c r="BU1894" s="54"/>
      <c r="BV1894" s="54"/>
      <c r="BW1894" s="54"/>
      <c r="BX1894" s="54"/>
      <c r="BY1894" s="54"/>
      <c r="BZ1894" s="54"/>
      <c r="CA1894" s="54"/>
      <c r="CB1894" s="54"/>
      <c r="CC1894" s="54"/>
      <c r="CD1894" s="54"/>
      <c r="CE1894" s="54"/>
      <c r="CF1894" s="54"/>
      <c r="CG1894" s="54"/>
      <c r="CH1894" s="54"/>
      <c r="CI1894" s="54"/>
      <c r="CJ1894" s="54"/>
      <c r="CK1894" s="54"/>
      <c r="CL1894" s="54"/>
      <c r="CM1894" s="54"/>
      <c r="CN1894" s="54"/>
      <c r="CO1894" s="54"/>
      <c r="CP1894" s="54"/>
      <c r="CQ1894" s="54"/>
      <c r="CR1894" s="54"/>
      <c r="CS1894" s="54"/>
      <c r="CT1894" s="54"/>
      <c r="CU1894" s="54"/>
      <c r="CV1894" s="54"/>
      <c r="CW1894" s="54"/>
      <c r="CX1894" s="54"/>
      <c r="CY1894" s="54"/>
      <c r="CZ1894" s="54"/>
      <c r="DA1894" s="54"/>
      <c r="DB1894" s="54"/>
      <c r="DC1894" s="54"/>
      <c r="DD1894" s="54"/>
      <c r="DE1894" s="54"/>
      <c r="DF1894" s="54"/>
      <c r="DG1894" s="54"/>
      <c r="DH1894" s="54"/>
      <c r="DI1894" s="54"/>
      <c r="DJ1894" s="54"/>
      <c r="DK1894" s="54"/>
      <c r="DL1894" s="54"/>
      <c r="DM1894" s="54"/>
      <c r="DN1894" s="54"/>
      <c r="DO1894" s="54"/>
      <c r="DP1894" s="54"/>
      <c r="DQ1894" s="54"/>
      <c r="DR1894" s="54"/>
      <c r="DS1894" s="54"/>
      <c r="DT1894" s="54"/>
      <c r="DU1894" s="54"/>
      <c r="DV1894" s="54"/>
      <c r="DW1894" s="54"/>
      <c r="DX1894" s="54"/>
      <c r="DY1894" s="54"/>
      <c r="DZ1894" s="54"/>
      <c r="EA1894" s="54"/>
      <c r="EB1894" s="54"/>
      <c r="EC1894" s="54"/>
      <c r="ED1894" s="54"/>
      <c r="EE1894" s="54"/>
      <c r="EF1894" s="54"/>
      <c r="EG1894" s="54"/>
      <c r="EH1894" s="54"/>
      <c r="EI1894" s="54"/>
      <c r="EJ1894" s="54"/>
      <c r="EK1894" s="54"/>
      <c r="EL1894" s="54"/>
      <c r="EM1894" s="54"/>
      <c r="EN1894" s="54"/>
      <c r="EO1894" s="54"/>
      <c r="EP1894" s="54"/>
      <c r="EQ1894" s="54"/>
      <c r="ER1894" s="54"/>
      <c r="ES1894" s="54"/>
      <c r="ET1894" s="54"/>
      <c r="EU1894" s="54"/>
      <c r="EV1894" s="54"/>
      <c r="EW1894" s="54"/>
      <c r="EX1894" s="54"/>
      <c r="EY1894" s="54"/>
      <c r="EZ1894" s="54"/>
      <c r="FA1894" s="54"/>
      <c r="FB1894" s="54"/>
      <c r="FC1894" s="54"/>
      <c r="FD1894" s="54"/>
      <c r="FE1894" s="54"/>
      <c r="FF1894" s="54"/>
      <c r="FG1894" s="54"/>
      <c r="FH1894" s="54"/>
      <c r="FI1894" s="54"/>
      <c r="FJ1894" s="54"/>
      <c r="FK1894" s="54"/>
      <c r="FL1894" s="54"/>
      <c r="FM1894" s="54"/>
      <c r="FN1894" s="54"/>
      <c r="FO1894" s="54"/>
      <c r="FP1894" s="54"/>
      <c r="FQ1894" s="54"/>
      <c r="FR1894" s="54"/>
      <c r="FS1894" s="54"/>
      <c r="FT1894" s="54"/>
      <c r="FU1894" s="54"/>
      <c r="FV1894" s="54"/>
      <c r="FW1894" s="54"/>
      <c r="FX1894" s="54"/>
      <c r="FY1894" s="54"/>
      <c r="FZ1894" s="54"/>
      <c r="GA1894" s="54"/>
      <c r="GB1894" s="54"/>
      <c r="GC1894" s="54"/>
      <c r="GD1894" s="54"/>
      <c r="GE1894" s="54"/>
      <c r="GF1894" s="54"/>
      <c r="GG1894" s="54"/>
      <c r="GH1894" s="54"/>
      <c r="GI1894" s="54"/>
      <c r="GJ1894" s="54"/>
      <c r="GK1894" s="54"/>
      <c r="GL1894" s="54"/>
      <c r="GM1894" s="54"/>
      <c r="GN1894" s="54"/>
      <c r="GO1894" s="54"/>
      <c r="GP1894" s="54"/>
      <c r="GQ1894" s="54"/>
      <c r="GR1894" s="54"/>
      <c r="GS1894" s="54"/>
      <c r="GT1894" s="54"/>
      <c r="GU1894" s="54"/>
      <c r="GV1894" s="54"/>
      <c r="GW1894" s="54"/>
      <c r="GX1894" s="54"/>
      <c r="GY1894" s="54"/>
      <c r="GZ1894" s="54"/>
      <c r="HA1894" s="54"/>
      <c r="HB1894" s="54"/>
      <c r="HC1894" s="54"/>
      <c r="HD1894" s="54"/>
      <c r="HE1894" s="54"/>
      <c r="HF1894" s="54"/>
      <c r="HG1894" s="54"/>
      <c r="HH1894" s="54"/>
      <c r="HI1894" s="54"/>
      <c r="HJ1894" s="54"/>
      <c r="HK1894" s="54"/>
      <c r="HL1894" s="54"/>
      <c r="HM1894" s="54"/>
      <c r="HN1894" s="54"/>
      <c r="HO1894" s="54"/>
      <c r="HP1894" s="54"/>
      <c r="HQ1894" s="54"/>
      <c r="HR1894" s="54"/>
      <c r="HS1894" s="54"/>
      <c r="HT1894" s="54"/>
      <c r="HU1894" s="54"/>
      <c r="HV1894" s="54"/>
      <c r="HW1894" s="54"/>
      <c r="HX1894" s="54"/>
      <c r="HY1894" s="54"/>
      <c r="HZ1894" s="54"/>
      <c r="IA1894" s="54"/>
      <c r="IB1894" s="54"/>
      <c r="IC1894" s="54"/>
      <c r="ID1894" s="54"/>
      <c r="IE1894" s="54"/>
      <c r="IF1894" s="54"/>
      <c r="IG1894" s="54"/>
      <c r="IH1894" s="54"/>
      <c r="II1894" s="54"/>
      <c r="IJ1894" s="54"/>
      <c r="IK1894" s="54"/>
      <c r="IL1894" s="54"/>
      <c r="IM1894" s="54"/>
      <c r="IN1894" s="54"/>
      <c r="IO1894" s="54"/>
      <c r="IP1894" s="54"/>
      <c r="IQ1894" s="54"/>
      <c r="IR1894" s="54"/>
      <c r="IS1894" s="54"/>
      <c r="IT1894" s="54"/>
      <c r="IU1894" s="54"/>
      <c r="IV1894" s="54"/>
      <c r="IW1894" s="54"/>
      <c r="IX1894" s="54"/>
      <c r="IY1894" s="54"/>
      <c r="IZ1894" s="54"/>
      <c r="JA1894" s="16"/>
      <c r="JB1894" s="16"/>
      <c r="JC1894" s="16"/>
      <c r="JD1894" s="16"/>
    </row>
    <row r="1895" spans="1:264" s="6" customFormat="1" x14ac:dyDescent="0.25">
      <c r="A1895" s="55">
        <v>1891</v>
      </c>
      <c r="B1895" s="56">
        <f>ESTUDIANTES!B1895</f>
        <v>0</v>
      </c>
      <c r="C1895" s="56">
        <f>ESTUDIANTES!C1895</f>
        <v>0</v>
      </c>
      <c r="D1895" s="97">
        <f>ESTUDIANTES!D1895</f>
        <v>0</v>
      </c>
      <c r="E1895" s="97"/>
      <c r="F1895" s="97"/>
      <c r="G1895" s="97"/>
      <c r="H1895" s="57">
        <f>ESTUDIANTES!H1895</f>
        <v>0</v>
      </c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  <c r="T1895" s="54"/>
      <c r="U1895" s="54"/>
      <c r="V1895" s="54"/>
      <c r="W1895" s="54"/>
      <c r="X1895" s="54"/>
      <c r="Y1895" s="54"/>
      <c r="Z1895" s="54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  <c r="AL1895" s="54"/>
      <c r="AM1895" s="54"/>
      <c r="AN1895" s="54"/>
      <c r="AO1895" s="54"/>
      <c r="AP1895" s="54"/>
      <c r="AQ1895" s="54"/>
      <c r="AR1895" s="54"/>
      <c r="AS1895" s="54"/>
      <c r="AT1895" s="54"/>
      <c r="AU1895" s="54"/>
      <c r="AV1895" s="54"/>
      <c r="AW1895" s="54"/>
      <c r="AX1895" s="54"/>
      <c r="AY1895" s="54"/>
      <c r="AZ1895" s="54"/>
      <c r="BA1895" s="54"/>
      <c r="BB1895" s="54"/>
      <c r="BC1895" s="54"/>
      <c r="BD1895" s="54"/>
      <c r="BE1895" s="54"/>
      <c r="BF1895" s="54"/>
      <c r="BG1895" s="54"/>
      <c r="BH1895" s="54"/>
      <c r="BI1895" s="54"/>
      <c r="BJ1895" s="54"/>
      <c r="BK1895" s="54"/>
      <c r="BL1895" s="54"/>
      <c r="BM1895" s="54"/>
      <c r="BN1895" s="54"/>
      <c r="BO1895" s="54"/>
      <c r="BP1895" s="54"/>
      <c r="BQ1895" s="54"/>
      <c r="BR1895" s="54"/>
      <c r="BS1895" s="54"/>
      <c r="BT1895" s="54"/>
      <c r="BU1895" s="54"/>
      <c r="BV1895" s="54"/>
      <c r="BW1895" s="54"/>
      <c r="BX1895" s="54"/>
      <c r="BY1895" s="54"/>
      <c r="BZ1895" s="54"/>
      <c r="CA1895" s="54"/>
      <c r="CB1895" s="54"/>
      <c r="CC1895" s="54"/>
      <c r="CD1895" s="54"/>
      <c r="CE1895" s="54"/>
      <c r="CF1895" s="54"/>
      <c r="CG1895" s="54"/>
      <c r="CH1895" s="54"/>
      <c r="CI1895" s="54"/>
      <c r="CJ1895" s="54"/>
      <c r="CK1895" s="54"/>
      <c r="CL1895" s="54"/>
      <c r="CM1895" s="54"/>
      <c r="CN1895" s="54"/>
      <c r="CO1895" s="54"/>
      <c r="CP1895" s="54"/>
      <c r="CQ1895" s="54"/>
      <c r="CR1895" s="54"/>
      <c r="CS1895" s="54"/>
      <c r="CT1895" s="54"/>
      <c r="CU1895" s="54"/>
      <c r="CV1895" s="54"/>
      <c r="CW1895" s="54"/>
      <c r="CX1895" s="54"/>
      <c r="CY1895" s="54"/>
      <c r="CZ1895" s="54"/>
      <c r="DA1895" s="54"/>
      <c r="DB1895" s="54"/>
      <c r="DC1895" s="54"/>
      <c r="DD1895" s="54"/>
      <c r="DE1895" s="54"/>
      <c r="DF1895" s="54"/>
      <c r="DG1895" s="54"/>
      <c r="DH1895" s="54"/>
      <c r="DI1895" s="54"/>
      <c r="DJ1895" s="54"/>
      <c r="DK1895" s="54"/>
      <c r="DL1895" s="54"/>
      <c r="DM1895" s="54"/>
      <c r="DN1895" s="54"/>
      <c r="DO1895" s="54"/>
      <c r="DP1895" s="54"/>
      <c r="DQ1895" s="54"/>
      <c r="DR1895" s="54"/>
      <c r="DS1895" s="54"/>
      <c r="DT1895" s="54"/>
      <c r="DU1895" s="54"/>
      <c r="DV1895" s="54"/>
      <c r="DW1895" s="54"/>
      <c r="DX1895" s="54"/>
      <c r="DY1895" s="54"/>
      <c r="DZ1895" s="54"/>
      <c r="EA1895" s="54"/>
      <c r="EB1895" s="54"/>
      <c r="EC1895" s="54"/>
      <c r="ED1895" s="54"/>
      <c r="EE1895" s="54"/>
      <c r="EF1895" s="54"/>
      <c r="EG1895" s="54"/>
      <c r="EH1895" s="54"/>
      <c r="EI1895" s="54"/>
      <c r="EJ1895" s="54"/>
      <c r="EK1895" s="54"/>
      <c r="EL1895" s="54"/>
      <c r="EM1895" s="54"/>
      <c r="EN1895" s="54"/>
      <c r="EO1895" s="54"/>
      <c r="EP1895" s="54"/>
      <c r="EQ1895" s="54"/>
      <c r="ER1895" s="54"/>
      <c r="ES1895" s="54"/>
      <c r="ET1895" s="54"/>
      <c r="EU1895" s="54"/>
      <c r="EV1895" s="54"/>
      <c r="EW1895" s="54"/>
      <c r="EX1895" s="54"/>
      <c r="EY1895" s="54"/>
      <c r="EZ1895" s="54"/>
      <c r="FA1895" s="54"/>
      <c r="FB1895" s="54"/>
      <c r="FC1895" s="54"/>
      <c r="FD1895" s="54"/>
      <c r="FE1895" s="54"/>
      <c r="FF1895" s="54"/>
      <c r="FG1895" s="54"/>
      <c r="FH1895" s="54"/>
      <c r="FI1895" s="54"/>
      <c r="FJ1895" s="54"/>
      <c r="FK1895" s="54"/>
      <c r="FL1895" s="54"/>
      <c r="FM1895" s="54"/>
      <c r="FN1895" s="54"/>
      <c r="FO1895" s="54"/>
      <c r="FP1895" s="54"/>
      <c r="FQ1895" s="54"/>
      <c r="FR1895" s="54"/>
      <c r="FS1895" s="54"/>
      <c r="FT1895" s="54"/>
      <c r="FU1895" s="54"/>
      <c r="FV1895" s="54"/>
      <c r="FW1895" s="54"/>
      <c r="FX1895" s="54"/>
      <c r="FY1895" s="54"/>
      <c r="FZ1895" s="54"/>
      <c r="GA1895" s="54"/>
      <c r="GB1895" s="54"/>
      <c r="GC1895" s="54"/>
      <c r="GD1895" s="54"/>
      <c r="GE1895" s="54"/>
      <c r="GF1895" s="54"/>
      <c r="GG1895" s="54"/>
      <c r="GH1895" s="54"/>
      <c r="GI1895" s="54"/>
      <c r="GJ1895" s="54"/>
      <c r="GK1895" s="54"/>
      <c r="GL1895" s="54"/>
      <c r="GM1895" s="54"/>
      <c r="GN1895" s="54"/>
      <c r="GO1895" s="54"/>
      <c r="GP1895" s="54"/>
      <c r="GQ1895" s="54"/>
      <c r="GR1895" s="54"/>
      <c r="GS1895" s="54"/>
      <c r="GT1895" s="54"/>
      <c r="GU1895" s="54"/>
      <c r="GV1895" s="54"/>
      <c r="GW1895" s="54"/>
      <c r="GX1895" s="54"/>
      <c r="GY1895" s="54"/>
      <c r="GZ1895" s="54"/>
      <c r="HA1895" s="54"/>
      <c r="HB1895" s="54"/>
      <c r="HC1895" s="54"/>
      <c r="HD1895" s="54"/>
      <c r="HE1895" s="54"/>
      <c r="HF1895" s="54"/>
      <c r="HG1895" s="54"/>
      <c r="HH1895" s="54"/>
      <c r="HI1895" s="54"/>
      <c r="HJ1895" s="54"/>
      <c r="HK1895" s="54"/>
      <c r="HL1895" s="54"/>
      <c r="HM1895" s="54"/>
      <c r="HN1895" s="54"/>
      <c r="HO1895" s="54"/>
      <c r="HP1895" s="54"/>
      <c r="HQ1895" s="54"/>
      <c r="HR1895" s="54"/>
      <c r="HS1895" s="54"/>
      <c r="HT1895" s="54"/>
      <c r="HU1895" s="54"/>
      <c r="HV1895" s="54"/>
      <c r="HW1895" s="54"/>
      <c r="HX1895" s="54"/>
      <c r="HY1895" s="54"/>
      <c r="HZ1895" s="54"/>
      <c r="IA1895" s="54"/>
      <c r="IB1895" s="54"/>
      <c r="IC1895" s="54"/>
      <c r="ID1895" s="54"/>
      <c r="IE1895" s="54"/>
      <c r="IF1895" s="54"/>
      <c r="IG1895" s="54"/>
      <c r="IH1895" s="54"/>
      <c r="II1895" s="54"/>
      <c r="IJ1895" s="54"/>
      <c r="IK1895" s="54"/>
      <c r="IL1895" s="54"/>
      <c r="IM1895" s="54"/>
      <c r="IN1895" s="54"/>
      <c r="IO1895" s="54"/>
      <c r="IP1895" s="54"/>
      <c r="IQ1895" s="54"/>
      <c r="IR1895" s="54"/>
      <c r="IS1895" s="54"/>
      <c r="IT1895" s="54"/>
      <c r="IU1895" s="54"/>
      <c r="IV1895" s="54"/>
      <c r="IW1895" s="54"/>
      <c r="IX1895" s="54"/>
      <c r="IY1895" s="54"/>
      <c r="IZ1895" s="54"/>
      <c r="JA1895" s="16"/>
      <c r="JB1895" s="16"/>
      <c r="JC1895" s="16"/>
      <c r="JD1895" s="16"/>
    </row>
    <row r="1896" spans="1:264" s="6" customFormat="1" x14ac:dyDescent="0.25">
      <c r="A1896" s="55">
        <v>1892</v>
      </c>
      <c r="B1896" s="56">
        <f>ESTUDIANTES!B1896</f>
        <v>0</v>
      </c>
      <c r="C1896" s="56">
        <f>ESTUDIANTES!C1896</f>
        <v>0</v>
      </c>
      <c r="D1896" s="97">
        <f>ESTUDIANTES!D1896</f>
        <v>0</v>
      </c>
      <c r="E1896" s="97"/>
      <c r="F1896" s="97"/>
      <c r="G1896" s="97"/>
      <c r="H1896" s="57">
        <f>ESTUDIANTES!H1896</f>
        <v>0</v>
      </c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4"/>
      <c r="T1896" s="54"/>
      <c r="U1896" s="54"/>
      <c r="V1896" s="54"/>
      <c r="W1896" s="54"/>
      <c r="X1896" s="54"/>
      <c r="Y1896" s="54"/>
      <c r="Z1896" s="54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  <c r="AL1896" s="54"/>
      <c r="AM1896" s="54"/>
      <c r="AN1896" s="54"/>
      <c r="AO1896" s="54"/>
      <c r="AP1896" s="54"/>
      <c r="AQ1896" s="54"/>
      <c r="AR1896" s="54"/>
      <c r="AS1896" s="54"/>
      <c r="AT1896" s="54"/>
      <c r="AU1896" s="54"/>
      <c r="AV1896" s="54"/>
      <c r="AW1896" s="54"/>
      <c r="AX1896" s="54"/>
      <c r="AY1896" s="54"/>
      <c r="AZ1896" s="54"/>
      <c r="BA1896" s="54"/>
      <c r="BB1896" s="54"/>
      <c r="BC1896" s="54"/>
      <c r="BD1896" s="54"/>
      <c r="BE1896" s="54"/>
      <c r="BF1896" s="54"/>
      <c r="BG1896" s="54"/>
      <c r="BH1896" s="54"/>
      <c r="BI1896" s="54"/>
      <c r="BJ1896" s="54"/>
      <c r="BK1896" s="54"/>
      <c r="BL1896" s="54"/>
      <c r="BM1896" s="54"/>
      <c r="BN1896" s="54"/>
      <c r="BO1896" s="54"/>
      <c r="BP1896" s="54"/>
      <c r="BQ1896" s="54"/>
      <c r="BR1896" s="54"/>
      <c r="BS1896" s="54"/>
      <c r="BT1896" s="54"/>
      <c r="BU1896" s="54"/>
      <c r="BV1896" s="54"/>
      <c r="BW1896" s="54"/>
      <c r="BX1896" s="54"/>
      <c r="BY1896" s="54"/>
      <c r="BZ1896" s="54"/>
      <c r="CA1896" s="54"/>
      <c r="CB1896" s="54"/>
      <c r="CC1896" s="54"/>
      <c r="CD1896" s="54"/>
      <c r="CE1896" s="54"/>
      <c r="CF1896" s="54"/>
      <c r="CG1896" s="54"/>
      <c r="CH1896" s="54"/>
      <c r="CI1896" s="54"/>
      <c r="CJ1896" s="54"/>
      <c r="CK1896" s="54"/>
      <c r="CL1896" s="54"/>
      <c r="CM1896" s="54"/>
      <c r="CN1896" s="54"/>
      <c r="CO1896" s="54"/>
      <c r="CP1896" s="54"/>
      <c r="CQ1896" s="54"/>
      <c r="CR1896" s="54"/>
      <c r="CS1896" s="54"/>
      <c r="CT1896" s="54"/>
      <c r="CU1896" s="54"/>
      <c r="CV1896" s="54"/>
      <c r="CW1896" s="54"/>
      <c r="CX1896" s="54"/>
      <c r="CY1896" s="54"/>
      <c r="CZ1896" s="54"/>
      <c r="DA1896" s="54"/>
      <c r="DB1896" s="54"/>
      <c r="DC1896" s="54"/>
      <c r="DD1896" s="54"/>
      <c r="DE1896" s="54"/>
      <c r="DF1896" s="54"/>
      <c r="DG1896" s="54"/>
      <c r="DH1896" s="54"/>
      <c r="DI1896" s="54"/>
      <c r="DJ1896" s="54"/>
      <c r="DK1896" s="54"/>
      <c r="DL1896" s="54"/>
      <c r="DM1896" s="54"/>
      <c r="DN1896" s="54"/>
      <c r="DO1896" s="54"/>
      <c r="DP1896" s="54"/>
      <c r="DQ1896" s="54"/>
      <c r="DR1896" s="54"/>
      <c r="DS1896" s="54"/>
      <c r="DT1896" s="54"/>
      <c r="DU1896" s="54"/>
      <c r="DV1896" s="54"/>
      <c r="DW1896" s="54"/>
      <c r="DX1896" s="54"/>
      <c r="DY1896" s="54"/>
      <c r="DZ1896" s="54"/>
      <c r="EA1896" s="54"/>
      <c r="EB1896" s="54"/>
      <c r="EC1896" s="54"/>
      <c r="ED1896" s="54"/>
      <c r="EE1896" s="54"/>
      <c r="EF1896" s="54"/>
      <c r="EG1896" s="54"/>
      <c r="EH1896" s="54"/>
      <c r="EI1896" s="54"/>
      <c r="EJ1896" s="54"/>
      <c r="EK1896" s="54"/>
      <c r="EL1896" s="54"/>
      <c r="EM1896" s="54"/>
      <c r="EN1896" s="54"/>
      <c r="EO1896" s="54"/>
      <c r="EP1896" s="54"/>
      <c r="EQ1896" s="54"/>
      <c r="ER1896" s="54"/>
      <c r="ES1896" s="54"/>
      <c r="ET1896" s="54"/>
      <c r="EU1896" s="54"/>
      <c r="EV1896" s="54"/>
      <c r="EW1896" s="54"/>
      <c r="EX1896" s="54"/>
      <c r="EY1896" s="54"/>
      <c r="EZ1896" s="54"/>
      <c r="FA1896" s="54"/>
      <c r="FB1896" s="54"/>
      <c r="FC1896" s="54"/>
      <c r="FD1896" s="54"/>
      <c r="FE1896" s="54"/>
      <c r="FF1896" s="54"/>
      <c r="FG1896" s="54"/>
      <c r="FH1896" s="54"/>
      <c r="FI1896" s="54"/>
      <c r="FJ1896" s="54"/>
      <c r="FK1896" s="54"/>
      <c r="FL1896" s="54"/>
      <c r="FM1896" s="54"/>
      <c r="FN1896" s="54"/>
      <c r="FO1896" s="54"/>
      <c r="FP1896" s="54"/>
      <c r="FQ1896" s="54"/>
      <c r="FR1896" s="54"/>
      <c r="FS1896" s="54"/>
      <c r="FT1896" s="54"/>
      <c r="FU1896" s="54"/>
      <c r="FV1896" s="54"/>
      <c r="FW1896" s="54"/>
      <c r="FX1896" s="54"/>
      <c r="FY1896" s="54"/>
      <c r="FZ1896" s="54"/>
      <c r="GA1896" s="54"/>
      <c r="GB1896" s="54"/>
      <c r="GC1896" s="54"/>
      <c r="GD1896" s="54"/>
      <c r="GE1896" s="54"/>
      <c r="GF1896" s="54"/>
      <c r="GG1896" s="54"/>
      <c r="GH1896" s="54"/>
      <c r="GI1896" s="54"/>
      <c r="GJ1896" s="54"/>
      <c r="GK1896" s="54"/>
      <c r="GL1896" s="54"/>
      <c r="GM1896" s="54"/>
      <c r="GN1896" s="54"/>
      <c r="GO1896" s="54"/>
      <c r="GP1896" s="54"/>
      <c r="GQ1896" s="54"/>
      <c r="GR1896" s="54"/>
      <c r="GS1896" s="54"/>
      <c r="GT1896" s="54"/>
      <c r="GU1896" s="54"/>
      <c r="GV1896" s="54"/>
      <c r="GW1896" s="54"/>
      <c r="GX1896" s="54"/>
      <c r="GY1896" s="54"/>
      <c r="GZ1896" s="54"/>
      <c r="HA1896" s="54"/>
      <c r="HB1896" s="54"/>
      <c r="HC1896" s="54"/>
      <c r="HD1896" s="54"/>
      <c r="HE1896" s="54"/>
      <c r="HF1896" s="54"/>
      <c r="HG1896" s="54"/>
      <c r="HH1896" s="54"/>
      <c r="HI1896" s="54"/>
      <c r="HJ1896" s="54"/>
      <c r="HK1896" s="54"/>
      <c r="HL1896" s="54"/>
      <c r="HM1896" s="54"/>
      <c r="HN1896" s="54"/>
      <c r="HO1896" s="54"/>
      <c r="HP1896" s="54"/>
      <c r="HQ1896" s="54"/>
      <c r="HR1896" s="54"/>
      <c r="HS1896" s="54"/>
      <c r="HT1896" s="54"/>
      <c r="HU1896" s="54"/>
      <c r="HV1896" s="54"/>
      <c r="HW1896" s="54"/>
      <c r="HX1896" s="54"/>
      <c r="HY1896" s="54"/>
      <c r="HZ1896" s="54"/>
      <c r="IA1896" s="54"/>
      <c r="IB1896" s="54"/>
      <c r="IC1896" s="54"/>
      <c r="ID1896" s="54"/>
      <c r="IE1896" s="54"/>
      <c r="IF1896" s="54"/>
      <c r="IG1896" s="54"/>
      <c r="IH1896" s="54"/>
      <c r="II1896" s="54"/>
      <c r="IJ1896" s="54"/>
      <c r="IK1896" s="54"/>
      <c r="IL1896" s="54"/>
      <c r="IM1896" s="54"/>
      <c r="IN1896" s="54"/>
      <c r="IO1896" s="54"/>
      <c r="IP1896" s="54"/>
      <c r="IQ1896" s="54"/>
      <c r="IR1896" s="54"/>
      <c r="IS1896" s="54"/>
      <c r="IT1896" s="54"/>
      <c r="IU1896" s="54"/>
      <c r="IV1896" s="54"/>
      <c r="IW1896" s="54"/>
      <c r="IX1896" s="54"/>
      <c r="IY1896" s="54"/>
      <c r="IZ1896" s="54"/>
      <c r="JA1896" s="16"/>
      <c r="JB1896" s="16"/>
      <c r="JC1896" s="16"/>
      <c r="JD1896" s="16"/>
    </row>
    <row r="1897" spans="1:264" s="6" customFormat="1" x14ac:dyDescent="0.25">
      <c r="A1897" s="55">
        <v>1893</v>
      </c>
      <c r="B1897" s="56">
        <f>ESTUDIANTES!B1897</f>
        <v>0</v>
      </c>
      <c r="C1897" s="56">
        <f>ESTUDIANTES!C1897</f>
        <v>0</v>
      </c>
      <c r="D1897" s="97">
        <f>ESTUDIANTES!D1897</f>
        <v>0</v>
      </c>
      <c r="E1897" s="97"/>
      <c r="F1897" s="97"/>
      <c r="G1897" s="97"/>
      <c r="H1897" s="57">
        <f>ESTUDIANTES!H1897</f>
        <v>0</v>
      </c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4"/>
      <c r="T1897" s="54"/>
      <c r="U1897" s="54"/>
      <c r="V1897" s="54"/>
      <c r="W1897" s="54"/>
      <c r="X1897" s="54"/>
      <c r="Y1897" s="54"/>
      <c r="Z1897" s="54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  <c r="AL1897" s="54"/>
      <c r="AM1897" s="54"/>
      <c r="AN1897" s="54"/>
      <c r="AO1897" s="54"/>
      <c r="AP1897" s="54"/>
      <c r="AQ1897" s="54"/>
      <c r="AR1897" s="54"/>
      <c r="AS1897" s="54"/>
      <c r="AT1897" s="54"/>
      <c r="AU1897" s="54"/>
      <c r="AV1897" s="54"/>
      <c r="AW1897" s="54"/>
      <c r="AX1897" s="54"/>
      <c r="AY1897" s="54"/>
      <c r="AZ1897" s="54"/>
      <c r="BA1897" s="54"/>
      <c r="BB1897" s="54"/>
      <c r="BC1897" s="54"/>
      <c r="BD1897" s="54"/>
      <c r="BE1897" s="54"/>
      <c r="BF1897" s="54"/>
      <c r="BG1897" s="54"/>
      <c r="BH1897" s="54"/>
      <c r="BI1897" s="54"/>
      <c r="BJ1897" s="54"/>
      <c r="BK1897" s="54"/>
      <c r="BL1897" s="54"/>
      <c r="BM1897" s="54"/>
      <c r="BN1897" s="54"/>
      <c r="BO1897" s="54"/>
      <c r="BP1897" s="54"/>
      <c r="BQ1897" s="54"/>
      <c r="BR1897" s="54"/>
      <c r="BS1897" s="54"/>
      <c r="BT1897" s="54"/>
      <c r="BU1897" s="54"/>
      <c r="BV1897" s="54"/>
      <c r="BW1897" s="54"/>
      <c r="BX1897" s="54"/>
      <c r="BY1897" s="54"/>
      <c r="BZ1897" s="54"/>
      <c r="CA1897" s="54"/>
      <c r="CB1897" s="54"/>
      <c r="CC1897" s="54"/>
      <c r="CD1897" s="54"/>
      <c r="CE1897" s="54"/>
      <c r="CF1897" s="54"/>
      <c r="CG1897" s="54"/>
      <c r="CH1897" s="54"/>
      <c r="CI1897" s="54"/>
      <c r="CJ1897" s="54"/>
      <c r="CK1897" s="54"/>
      <c r="CL1897" s="54"/>
      <c r="CM1897" s="54"/>
      <c r="CN1897" s="54"/>
      <c r="CO1897" s="54"/>
      <c r="CP1897" s="54"/>
      <c r="CQ1897" s="54"/>
      <c r="CR1897" s="54"/>
      <c r="CS1897" s="54"/>
      <c r="CT1897" s="54"/>
      <c r="CU1897" s="54"/>
      <c r="CV1897" s="54"/>
      <c r="CW1897" s="54"/>
      <c r="CX1897" s="54"/>
      <c r="CY1897" s="54"/>
      <c r="CZ1897" s="54"/>
      <c r="DA1897" s="54"/>
      <c r="DB1897" s="54"/>
      <c r="DC1897" s="54"/>
      <c r="DD1897" s="54"/>
      <c r="DE1897" s="54"/>
      <c r="DF1897" s="54"/>
      <c r="DG1897" s="54"/>
      <c r="DH1897" s="54"/>
      <c r="DI1897" s="54"/>
      <c r="DJ1897" s="54"/>
      <c r="DK1897" s="54"/>
      <c r="DL1897" s="54"/>
      <c r="DM1897" s="54"/>
      <c r="DN1897" s="54"/>
      <c r="DO1897" s="54"/>
      <c r="DP1897" s="54"/>
      <c r="DQ1897" s="54"/>
      <c r="DR1897" s="54"/>
      <c r="DS1897" s="54"/>
      <c r="DT1897" s="54"/>
      <c r="DU1897" s="54"/>
      <c r="DV1897" s="54"/>
      <c r="DW1897" s="54"/>
      <c r="DX1897" s="54"/>
      <c r="DY1897" s="54"/>
      <c r="DZ1897" s="54"/>
      <c r="EA1897" s="54"/>
      <c r="EB1897" s="54"/>
      <c r="EC1897" s="54"/>
      <c r="ED1897" s="54"/>
      <c r="EE1897" s="54"/>
      <c r="EF1897" s="54"/>
      <c r="EG1897" s="54"/>
      <c r="EH1897" s="54"/>
      <c r="EI1897" s="54"/>
      <c r="EJ1897" s="54"/>
      <c r="EK1897" s="54"/>
      <c r="EL1897" s="54"/>
      <c r="EM1897" s="54"/>
      <c r="EN1897" s="54"/>
      <c r="EO1897" s="54"/>
      <c r="EP1897" s="54"/>
      <c r="EQ1897" s="54"/>
      <c r="ER1897" s="54"/>
      <c r="ES1897" s="54"/>
      <c r="ET1897" s="54"/>
      <c r="EU1897" s="54"/>
      <c r="EV1897" s="54"/>
      <c r="EW1897" s="54"/>
      <c r="EX1897" s="54"/>
      <c r="EY1897" s="54"/>
      <c r="EZ1897" s="54"/>
      <c r="FA1897" s="54"/>
      <c r="FB1897" s="54"/>
      <c r="FC1897" s="54"/>
      <c r="FD1897" s="54"/>
      <c r="FE1897" s="54"/>
      <c r="FF1897" s="54"/>
      <c r="FG1897" s="54"/>
      <c r="FH1897" s="54"/>
      <c r="FI1897" s="54"/>
      <c r="FJ1897" s="54"/>
      <c r="FK1897" s="54"/>
      <c r="FL1897" s="54"/>
      <c r="FM1897" s="54"/>
      <c r="FN1897" s="54"/>
      <c r="FO1897" s="54"/>
      <c r="FP1897" s="54"/>
      <c r="FQ1897" s="54"/>
      <c r="FR1897" s="54"/>
      <c r="FS1897" s="54"/>
      <c r="FT1897" s="54"/>
      <c r="FU1897" s="54"/>
      <c r="FV1897" s="54"/>
      <c r="FW1897" s="54"/>
      <c r="FX1897" s="54"/>
      <c r="FY1897" s="54"/>
      <c r="FZ1897" s="54"/>
      <c r="GA1897" s="54"/>
      <c r="GB1897" s="54"/>
      <c r="GC1897" s="54"/>
      <c r="GD1897" s="54"/>
      <c r="GE1897" s="54"/>
      <c r="GF1897" s="54"/>
      <c r="GG1897" s="54"/>
      <c r="GH1897" s="54"/>
      <c r="GI1897" s="54"/>
      <c r="GJ1897" s="54"/>
      <c r="GK1897" s="54"/>
      <c r="GL1897" s="54"/>
      <c r="GM1897" s="54"/>
      <c r="GN1897" s="54"/>
      <c r="GO1897" s="54"/>
      <c r="GP1897" s="54"/>
      <c r="GQ1897" s="54"/>
      <c r="GR1897" s="54"/>
      <c r="GS1897" s="54"/>
      <c r="GT1897" s="54"/>
      <c r="GU1897" s="54"/>
      <c r="GV1897" s="54"/>
      <c r="GW1897" s="54"/>
      <c r="GX1897" s="54"/>
      <c r="GY1897" s="54"/>
      <c r="GZ1897" s="54"/>
      <c r="HA1897" s="54"/>
      <c r="HB1897" s="54"/>
      <c r="HC1897" s="54"/>
      <c r="HD1897" s="54"/>
      <c r="HE1897" s="54"/>
      <c r="HF1897" s="54"/>
      <c r="HG1897" s="54"/>
      <c r="HH1897" s="54"/>
      <c r="HI1897" s="54"/>
      <c r="HJ1897" s="54"/>
      <c r="HK1897" s="54"/>
      <c r="HL1897" s="54"/>
      <c r="HM1897" s="54"/>
      <c r="HN1897" s="54"/>
      <c r="HO1897" s="54"/>
      <c r="HP1897" s="54"/>
      <c r="HQ1897" s="54"/>
      <c r="HR1897" s="54"/>
      <c r="HS1897" s="54"/>
      <c r="HT1897" s="54"/>
      <c r="HU1897" s="54"/>
      <c r="HV1897" s="54"/>
      <c r="HW1897" s="54"/>
      <c r="HX1897" s="54"/>
      <c r="HY1897" s="54"/>
      <c r="HZ1897" s="54"/>
      <c r="IA1897" s="54"/>
      <c r="IB1897" s="54"/>
      <c r="IC1897" s="54"/>
      <c r="ID1897" s="54"/>
      <c r="IE1897" s="54"/>
      <c r="IF1897" s="54"/>
      <c r="IG1897" s="54"/>
      <c r="IH1897" s="54"/>
      <c r="II1897" s="54"/>
      <c r="IJ1897" s="54"/>
      <c r="IK1897" s="54"/>
      <c r="IL1897" s="54"/>
      <c r="IM1897" s="54"/>
      <c r="IN1897" s="54"/>
      <c r="IO1897" s="54"/>
      <c r="IP1897" s="54"/>
      <c r="IQ1897" s="54"/>
      <c r="IR1897" s="54"/>
      <c r="IS1897" s="54"/>
      <c r="IT1897" s="54"/>
      <c r="IU1897" s="54"/>
      <c r="IV1897" s="54"/>
      <c r="IW1897" s="54"/>
      <c r="IX1897" s="54"/>
      <c r="IY1897" s="54"/>
      <c r="IZ1897" s="54"/>
      <c r="JA1897" s="16"/>
      <c r="JB1897" s="16"/>
      <c r="JC1897" s="16"/>
      <c r="JD1897" s="16"/>
    </row>
    <row r="1898" spans="1:264" s="6" customFormat="1" x14ac:dyDescent="0.25">
      <c r="A1898" s="55">
        <v>1894</v>
      </c>
      <c r="B1898" s="56">
        <f>ESTUDIANTES!B1898</f>
        <v>0</v>
      </c>
      <c r="C1898" s="56">
        <f>ESTUDIANTES!C1898</f>
        <v>0</v>
      </c>
      <c r="D1898" s="97">
        <f>ESTUDIANTES!D1898</f>
        <v>0</v>
      </c>
      <c r="E1898" s="97"/>
      <c r="F1898" s="97"/>
      <c r="G1898" s="97"/>
      <c r="H1898" s="57">
        <f>ESTUDIANTES!H1898</f>
        <v>0</v>
      </c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  <c r="AL1898" s="54"/>
      <c r="AM1898" s="54"/>
      <c r="AN1898" s="54"/>
      <c r="AO1898" s="54"/>
      <c r="AP1898" s="54"/>
      <c r="AQ1898" s="54"/>
      <c r="AR1898" s="54"/>
      <c r="AS1898" s="54"/>
      <c r="AT1898" s="54"/>
      <c r="AU1898" s="54"/>
      <c r="AV1898" s="54"/>
      <c r="AW1898" s="54"/>
      <c r="AX1898" s="54"/>
      <c r="AY1898" s="54"/>
      <c r="AZ1898" s="54"/>
      <c r="BA1898" s="54"/>
      <c r="BB1898" s="54"/>
      <c r="BC1898" s="54"/>
      <c r="BD1898" s="54"/>
      <c r="BE1898" s="54"/>
      <c r="BF1898" s="54"/>
      <c r="BG1898" s="54"/>
      <c r="BH1898" s="54"/>
      <c r="BI1898" s="54"/>
      <c r="BJ1898" s="54"/>
      <c r="BK1898" s="54"/>
      <c r="BL1898" s="54"/>
      <c r="BM1898" s="54"/>
      <c r="BN1898" s="54"/>
      <c r="BO1898" s="54"/>
      <c r="BP1898" s="54"/>
      <c r="BQ1898" s="54"/>
      <c r="BR1898" s="54"/>
      <c r="BS1898" s="54"/>
      <c r="BT1898" s="54"/>
      <c r="BU1898" s="54"/>
      <c r="BV1898" s="54"/>
      <c r="BW1898" s="54"/>
      <c r="BX1898" s="54"/>
      <c r="BY1898" s="54"/>
      <c r="BZ1898" s="54"/>
      <c r="CA1898" s="54"/>
      <c r="CB1898" s="54"/>
      <c r="CC1898" s="54"/>
      <c r="CD1898" s="54"/>
      <c r="CE1898" s="54"/>
      <c r="CF1898" s="54"/>
      <c r="CG1898" s="54"/>
      <c r="CH1898" s="54"/>
      <c r="CI1898" s="54"/>
      <c r="CJ1898" s="54"/>
      <c r="CK1898" s="54"/>
      <c r="CL1898" s="54"/>
      <c r="CM1898" s="54"/>
      <c r="CN1898" s="54"/>
      <c r="CO1898" s="54"/>
      <c r="CP1898" s="54"/>
      <c r="CQ1898" s="54"/>
      <c r="CR1898" s="54"/>
      <c r="CS1898" s="54"/>
      <c r="CT1898" s="54"/>
      <c r="CU1898" s="54"/>
      <c r="CV1898" s="54"/>
      <c r="CW1898" s="54"/>
      <c r="CX1898" s="54"/>
      <c r="CY1898" s="54"/>
      <c r="CZ1898" s="54"/>
      <c r="DA1898" s="54"/>
      <c r="DB1898" s="54"/>
      <c r="DC1898" s="54"/>
      <c r="DD1898" s="54"/>
      <c r="DE1898" s="54"/>
      <c r="DF1898" s="54"/>
      <c r="DG1898" s="54"/>
      <c r="DH1898" s="54"/>
      <c r="DI1898" s="54"/>
      <c r="DJ1898" s="54"/>
      <c r="DK1898" s="54"/>
      <c r="DL1898" s="54"/>
      <c r="DM1898" s="54"/>
      <c r="DN1898" s="54"/>
      <c r="DO1898" s="54"/>
      <c r="DP1898" s="54"/>
      <c r="DQ1898" s="54"/>
      <c r="DR1898" s="54"/>
      <c r="DS1898" s="54"/>
      <c r="DT1898" s="54"/>
      <c r="DU1898" s="54"/>
      <c r="DV1898" s="54"/>
      <c r="DW1898" s="54"/>
      <c r="DX1898" s="54"/>
      <c r="DY1898" s="54"/>
      <c r="DZ1898" s="54"/>
      <c r="EA1898" s="54"/>
      <c r="EB1898" s="54"/>
      <c r="EC1898" s="54"/>
      <c r="ED1898" s="54"/>
      <c r="EE1898" s="54"/>
      <c r="EF1898" s="54"/>
      <c r="EG1898" s="54"/>
      <c r="EH1898" s="54"/>
      <c r="EI1898" s="54"/>
      <c r="EJ1898" s="54"/>
      <c r="EK1898" s="54"/>
      <c r="EL1898" s="54"/>
      <c r="EM1898" s="54"/>
      <c r="EN1898" s="54"/>
      <c r="EO1898" s="54"/>
      <c r="EP1898" s="54"/>
      <c r="EQ1898" s="54"/>
      <c r="ER1898" s="54"/>
      <c r="ES1898" s="54"/>
      <c r="ET1898" s="54"/>
      <c r="EU1898" s="54"/>
      <c r="EV1898" s="54"/>
      <c r="EW1898" s="54"/>
      <c r="EX1898" s="54"/>
      <c r="EY1898" s="54"/>
      <c r="EZ1898" s="54"/>
      <c r="FA1898" s="54"/>
      <c r="FB1898" s="54"/>
      <c r="FC1898" s="54"/>
      <c r="FD1898" s="54"/>
      <c r="FE1898" s="54"/>
      <c r="FF1898" s="54"/>
      <c r="FG1898" s="54"/>
      <c r="FH1898" s="54"/>
      <c r="FI1898" s="54"/>
      <c r="FJ1898" s="54"/>
      <c r="FK1898" s="54"/>
      <c r="FL1898" s="54"/>
      <c r="FM1898" s="54"/>
      <c r="FN1898" s="54"/>
      <c r="FO1898" s="54"/>
      <c r="FP1898" s="54"/>
      <c r="FQ1898" s="54"/>
      <c r="FR1898" s="54"/>
      <c r="FS1898" s="54"/>
      <c r="FT1898" s="54"/>
      <c r="FU1898" s="54"/>
      <c r="FV1898" s="54"/>
      <c r="FW1898" s="54"/>
      <c r="FX1898" s="54"/>
      <c r="FY1898" s="54"/>
      <c r="FZ1898" s="54"/>
      <c r="GA1898" s="54"/>
      <c r="GB1898" s="54"/>
      <c r="GC1898" s="54"/>
      <c r="GD1898" s="54"/>
      <c r="GE1898" s="54"/>
      <c r="GF1898" s="54"/>
      <c r="GG1898" s="54"/>
      <c r="GH1898" s="54"/>
      <c r="GI1898" s="54"/>
      <c r="GJ1898" s="54"/>
      <c r="GK1898" s="54"/>
      <c r="GL1898" s="54"/>
      <c r="GM1898" s="54"/>
      <c r="GN1898" s="54"/>
      <c r="GO1898" s="54"/>
      <c r="GP1898" s="54"/>
      <c r="GQ1898" s="54"/>
      <c r="GR1898" s="54"/>
      <c r="GS1898" s="54"/>
      <c r="GT1898" s="54"/>
      <c r="GU1898" s="54"/>
      <c r="GV1898" s="54"/>
      <c r="GW1898" s="54"/>
      <c r="GX1898" s="54"/>
      <c r="GY1898" s="54"/>
      <c r="GZ1898" s="54"/>
      <c r="HA1898" s="54"/>
      <c r="HB1898" s="54"/>
      <c r="HC1898" s="54"/>
      <c r="HD1898" s="54"/>
      <c r="HE1898" s="54"/>
      <c r="HF1898" s="54"/>
      <c r="HG1898" s="54"/>
      <c r="HH1898" s="54"/>
      <c r="HI1898" s="54"/>
      <c r="HJ1898" s="54"/>
      <c r="HK1898" s="54"/>
      <c r="HL1898" s="54"/>
      <c r="HM1898" s="54"/>
      <c r="HN1898" s="54"/>
      <c r="HO1898" s="54"/>
      <c r="HP1898" s="54"/>
      <c r="HQ1898" s="54"/>
      <c r="HR1898" s="54"/>
      <c r="HS1898" s="54"/>
      <c r="HT1898" s="54"/>
      <c r="HU1898" s="54"/>
      <c r="HV1898" s="54"/>
      <c r="HW1898" s="54"/>
      <c r="HX1898" s="54"/>
      <c r="HY1898" s="54"/>
      <c r="HZ1898" s="54"/>
      <c r="IA1898" s="54"/>
      <c r="IB1898" s="54"/>
      <c r="IC1898" s="54"/>
      <c r="ID1898" s="54"/>
      <c r="IE1898" s="54"/>
      <c r="IF1898" s="54"/>
      <c r="IG1898" s="54"/>
      <c r="IH1898" s="54"/>
      <c r="II1898" s="54"/>
      <c r="IJ1898" s="54"/>
      <c r="IK1898" s="54"/>
      <c r="IL1898" s="54"/>
      <c r="IM1898" s="54"/>
      <c r="IN1898" s="54"/>
      <c r="IO1898" s="54"/>
      <c r="IP1898" s="54"/>
      <c r="IQ1898" s="54"/>
      <c r="IR1898" s="54"/>
      <c r="IS1898" s="54"/>
      <c r="IT1898" s="54"/>
      <c r="IU1898" s="54"/>
      <c r="IV1898" s="54"/>
      <c r="IW1898" s="54"/>
      <c r="IX1898" s="54"/>
      <c r="IY1898" s="54"/>
      <c r="IZ1898" s="54"/>
      <c r="JA1898" s="16"/>
      <c r="JB1898" s="16"/>
      <c r="JC1898" s="16"/>
      <c r="JD1898" s="16"/>
    </row>
    <row r="1899" spans="1:264" s="6" customFormat="1" x14ac:dyDescent="0.25">
      <c r="A1899" s="55">
        <v>1895</v>
      </c>
      <c r="B1899" s="56">
        <f>ESTUDIANTES!B1899</f>
        <v>0</v>
      </c>
      <c r="C1899" s="56">
        <f>ESTUDIANTES!C1899</f>
        <v>0</v>
      </c>
      <c r="D1899" s="97">
        <f>ESTUDIANTES!D1899</f>
        <v>0</v>
      </c>
      <c r="E1899" s="97"/>
      <c r="F1899" s="97"/>
      <c r="G1899" s="97"/>
      <c r="H1899" s="57">
        <f>ESTUDIANTES!H1899</f>
        <v>0</v>
      </c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  <c r="T1899" s="54"/>
      <c r="U1899" s="54"/>
      <c r="V1899" s="54"/>
      <c r="W1899" s="54"/>
      <c r="X1899" s="54"/>
      <c r="Y1899" s="54"/>
      <c r="Z1899" s="54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  <c r="AL1899" s="54"/>
      <c r="AM1899" s="54"/>
      <c r="AN1899" s="54"/>
      <c r="AO1899" s="54"/>
      <c r="AP1899" s="54"/>
      <c r="AQ1899" s="54"/>
      <c r="AR1899" s="54"/>
      <c r="AS1899" s="54"/>
      <c r="AT1899" s="54"/>
      <c r="AU1899" s="54"/>
      <c r="AV1899" s="54"/>
      <c r="AW1899" s="54"/>
      <c r="AX1899" s="54"/>
      <c r="AY1899" s="54"/>
      <c r="AZ1899" s="54"/>
      <c r="BA1899" s="54"/>
      <c r="BB1899" s="54"/>
      <c r="BC1899" s="54"/>
      <c r="BD1899" s="54"/>
      <c r="BE1899" s="54"/>
      <c r="BF1899" s="54"/>
      <c r="BG1899" s="54"/>
      <c r="BH1899" s="54"/>
      <c r="BI1899" s="54"/>
      <c r="BJ1899" s="54"/>
      <c r="BK1899" s="54"/>
      <c r="BL1899" s="54"/>
      <c r="BM1899" s="54"/>
      <c r="BN1899" s="54"/>
      <c r="BO1899" s="54"/>
      <c r="BP1899" s="54"/>
      <c r="BQ1899" s="54"/>
      <c r="BR1899" s="54"/>
      <c r="BS1899" s="54"/>
      <c r="BT1899" s="54"/>
      <c r="BU1899" s="54"/>
      <c r="BV1899" s="54"/>
      <c r="BW1899" s="54"/>
      <c r="BX1899" s="54"/>
      <c r="BY1899" s="54"/>
      <c r="BZ1899" s="54"/>
      <c r="CA1899" s="54"/>
      <c r="CB1899" s="54"/>
      <c r="CC1899" s="54"/>
      <c r="CD1899" s="54"/>
      <c r="CE1899" s="54"/>
      <c r="CF1899" s="54"/>
      <c r="CG1899" s="54"/>
      <c r="CH1899" s="54"/>
      <c r="CI1899" s="54"/>
      <c r="CJ1899" s="54"/>
      <c r="CK1899" s="54"/>
      <c r="CL1899" s="54"/>
      <c r="CM1899" s="54"/>
      <c r="CN1899" s="54"/>
      <c r="CO1899" s="54"/>
      <c r="CP1899" s="54"/>
      <c r="CQ1899" s="54"/>
      <c r="CR1899" s="54"/>
      <c r="CS1899" s="54"/>
      <c r="CT1899" s="54"/>
      <c r="CU1899" s="54"/>
      <c r="CV1899" s="54"/>
      <c r="CW1899" s="54"/>
      <c r="CX1899" s="54"/>
      <c r="CY1899" s="54"/>
      <c r="CZ1899" s="54"/>
      <c r="DA1899" s="54"/>
      <c r="DB1899" s="54"/>
      <c r="DC1899" s="54"/>
      <c r="DD1899" s="54"/>
      <c r="DE1899" s="54"/>
      <c r="DF1899" s="54"/>
      <c r="DG1899" s="54"/>
      <c r="DH1899" s="54"/>
      <c r="DI1899" s="54"/>
      <c r="DJ1899" s="54"/>
      <c r="DK1899" s="54"/>
      <c r="DL1899" s="54"/>
      <c r="DM1899" s="54"/>
      <c r="DN1899" s="54"/>
      <c r="DO1899" s="54"/>
      <c r="DP1899" s="54"/>
      <c r="DQ1899" s="54"/>
      <c r="DR1899" s="54"/>
      <c r="DS1899" s="54"/>
      <c r="DT1899" s="54"/>
      <c r="DU1899" s="54"/>
      <c r="DV1899" s="54"/>
      <c r="DW1899" s="54"/>
      <c r="DX1899" s="54"/>
      <c r="DY1899" s="54"/>
      <c r="DZ1899" s="54"/>
      <c r="EA1899" s="54"/>
      <c r="EB1899" s="54"/>
      <c r="EC1899" s="54"/>
      <c r="ED1899" s="54"/>
      <c r="EE1899" s="54"/>
      <c r="EF1899" s="54"/>
      <c r="EG1899" s="54"/>
      <c r="EH1899" s="54"/>
      <c r="EI1899" s="54"/>
      <c r="EJ1899" s="54"/>
      <c r="EK1899" s="54"/>
      <c r="EL1899" s="54"/>
      <c r="EM1899" s="54"/>
      <c r="EN1899" s="54"/>
      <c r="EO1899" s="54"/>
      <c r="EP1899" s="54"/>
      <c r="EQ1899" s="54"/>
      <c r="ER1899" s="54"/>
      <c r="ES1899" s="54"/>
      <c r="ET1899" s="54"/>
      <c r="EU1899" s="54"/>
      <c r="EV1899" s="54"/>
      <c r="EW1899" s="54"/>
      <c r="EX1899" s="54"/>
      <c r="EY1899" s="54"/>
      <c r="EZ1899" s="54"/>
      <c r="FA1899" s="54"/>
      <c r="FB1899" s="54"/>
      <c r="FC1899" s="54"/>
      <c r="FD1899" s="54"/>
      <c r="FE1899" s="54"/>
      <c r="FF1899" s="54"/>
      <c r="FG1899" s="54"/>
      <c r="FH1899" s="54"/>
      <c r="FI1899" s="54"/>
      <c r="FJ1899" s="54"/>
      <c r="FK1899" s="54"/>
      <c r="FL1899" s="54"/>
      <c r="FM1899" s="54"/>
      <c r="FN1899" s="54"/>
      <c r="FO1899" s="54"/>
      <c r="FP1899" s="54"/>
      <c r="FQ1899" s="54"/>
      <c r="FR1899" s="54"/>
      <c r="FS1899" s="54"/>
      <c r="FT1899" s="54"/>
      <c r="FU1899" s="54"/>
      <c r="FV1899" s="54"/>
      <c r="FW1899" s="54"/>
      <c r="FX1899" s="54"/>
      <c r="FY1899" s="54"/>
      <c r="FZ1899" s="54"/>
      <c r="GA1899" s="54"/>
      <c r="GB1899" s="54"/>
      <c r="GC1899" s="54"/>
      <c r="GD1899" s="54"/>
      <c r="GE1899" s="54"/>
      <c r="GF1899" s="54"/>
      <c r="GG1899" s="54"/>
      <c r="GH1899" s="54"/>
      <c r="GI1899" s="54"/>
      <c r="GJ1899" s="54"/>
      <c r="GK1899" s="54"/>
      <c r="GL1899" s="54"/>
      <c r="GM1899" s="54"/>
      <c r="GN1899" s="54"/>
      <c r="GO1899" s="54"/>
      <c r="GP1899" s="54"/>
      <c r="GQ1899" s="54"/>
      <c r="GR1899" s="54"/>
      <c r="GS1899" s="54"/>
      <c r="GT1899" s="54"/>
      <c r="GU1899" s="54"/>
      <c r="GV1899" s="54"/>
      <c r="GW1899" s="54"/>
      <c r="GX1899" s="54"/>
      <c r="GY1899" s="54"/>
      <c r="GZ1899" s="54"/>
      <c r="HA1899" s="54"/>
      <c r="HB1899" s="54"/>
      <c r="HC1899" s="54"/>
      <c r="HD1899" s="54"/>
      <c r="HE1899" s="54"/>
      <c r="HF1899" s="54"/>
      <c r="HG1899" s="54"/>
      <c r="HH1899" s="54"/>
      <c r="HI1899" s="54"/>
      <c r="HJ1899" s="54"/>
      <c r="HK1899" s="54"/>
      <c r="HL1899" s="54"/>
      <c r="HM1899" s="54"/>
      <c r="HN1899" s="54"/>
      <c r="HO1899" s="54"/>
      <c r="HP1899" s="54"/>
      <c r="HQ1899" s="54"/>
      <c r="HR1899" s="54"/>
      <c r="HS1899" s="54"/>
      <c r="HT1899" s="54"/>
      <c r="HU1899" s="54"/>
      <c r="HV1899" s="54"/>
      <c r="HW1899" s="54"/>
      <c r="HX1899" s="54"/>
      <c r="HY1899" s="54"/>
      <c r="HZ1899" s="54"/>
      <c r="IA1899" s="54"/>
      <c r="IB1899" s="54"/>
      <c r="IC1899" s="54"/>
      <c r="ID1899" s="54"/>
      <c r="IE1899" s="54"/>
      <c r="IF1899" s="54"/>
      <c r="IG1899" s="54"/>
      <c r="IH1899" s="54"/>
      <c r="II1899" s="54"/>
      <c r="IJ1899" s="54"/>
      <c r="IK1899" s="54"/>
      <c r="IL1899" s="54"/>
      <c r="IM1899" s="54"/>
      <c r="IN1899" s="54"/>
      <c r="IO1899" s="54"/>
      <c r="IP1899" s="54"/>
      <c r="IQ1899" s="54"/>
      <c r="IR1899" s="54"/>
      <c r="IS1899" s="54"/>
      <c r="IT1899" s="54"/>
      <c r="IU1899" s="54"/>
      <c r="IV1899" s="54"/>
      <c r="IW1899" s="54"/>
      <c r="IX1899" s="54"/>
      <c r="IY1899" s="54"/>
      <c r="IZ1899" s="54"/>
      <c r="JA1899" s="16"/>
      <c r="JB1899" s="16"/>
      <c r="JC1899" s="16"/>
      <c r="JD1899" s="16"/>
    </row>
    <row r="1900" spans="1:264" s="6" customFormat="1" x14ac:dyDescent="0.25">
      <c r="A1900" s="55">
        <v>1896</v>
      </c>
      <c r="B1900" s="56">
        <f>ESTUDIANTES!B1900</f>
        <v>0</v>
      </c>
      <c r="C1900" s="56">
        <f>ESTUDIANTES!C1900</f>
        <v>0</v>
      </c>
      <c r="D1900" s="97">
        <f>ESTUDIANTES!D1900</f>
        <v>0</v>
      </c>
      <c r="E1900" s="97"/>
      <c r="F1900" s="97"/>
      <c r="G1900" s="97"/>
      <c r="H1900" s="57">
        <f>ESTUDIANTES!H1900</f>
        <v>0</v>
      </c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  <c r="T1900" s="54"/>
      <c r="U1900" s="54"/>
      <c r="V1900" s="54"/>
      <c r="W1900" s="54"/>
      <c r="X1900" s="54"/>
      <c r="Y1900" s="54"/>
      <c r="Z1900" s="54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  <c r="AL1900" s="54"/>
      <c r="AM1900" s="54"/>
      <c r="AN1900" s="54"/>
      <c r="AO1900" s="54"/>
      <c r="AP1900" s="54"/>
      <c r="AQ1900" s="54"/>
      <c r="AR1900" s="54"/>
      <c r="AS1900" s="54"/>
      <c r="AT1900" s="54"/>
      <c r="AU1900" s="54"/>
      <c r="AV1900" s="54"/>
      <c r="AW1900" s="54"/>
      <c r="AX1900" s="54"/>
      <c r="AY1900" s="54"/>
      <c r="AZ1900" s="54"/>
      <c r="BA1900" s="54"/>
      <c r="BB1900" s="54"/>
      <c r="BC1900" s="54"/>
      <c r="BD1900" s="54"/>
      <c r="BE1900" s="54"/>
      <c r="BF1900" s="54"/>
      <c r="BG1900" s="54"/>
      <c r="BH1900" s="54"/>
      <c r="BI1900" s="54"/>
      <c r="BJ1900" s="54"/>
      <c r="BK1900" s="54"/>
      <c r="BL1900" s="54"/>
      <c r="BM1900" s="54"/>
      <c r="BN1900" s="54"/>
      <c r="BO1900" s="54"/>
      <c r="BP1900" s="54"/>
      <c r="BQ1900" s="54"/>
      <c r="BR1900" s="54"/>
      <c r="BS1900" s="54"/>
      <c r="BT1900" s="54"/>
      <c r="BU1900" s="54"/>
      <c r="BV1900" s="54"/>
      <c r="BW1900" s="54"/>
      <c r="BX1900" s="54"/>
      <c r="BY1900" s="54"/>
      <c r="BZ1900" s="54"/>
      <c r="CA1900" s="54"/>
      <c r="CB1900" s="54"/>
      <c r="CC1900" s="54"/>
      <c r="CD1900" s="54"/>
      <c r="CE1900" s="54"/>
      <c r="CF1900" s="54"/>
      <c r="CG1900" s="54"/>
      <c r="CH1900" s="54"/>
      <c r="CI1900" s="54"/>
      <c r="CJ1900" s="54"/>
      <c r="CK1900" s="54"/>
      <c r="CL1900" s="54"/>
      <c r="CM1900" s="54"/>
      <c r="CN1900" s="54"/>
      <c r="CO1900" s="54"/>
      <c r="CP1900" s="54"/>
      <c r="CQ1900" s="54"/>
      <c r="CR1900" s="54"/>
      <c r="CS1900" s="54"/>
      <c r="CT1900" s="54"/>
      <c r="CU1900" s="54"/>
      <c r="CV1900" s="54"/>
      <c r="CW1900" s="54"/>
      <c r="CX1900" s="54"/>
      <c r="CY1900" s="54"/>
      <c r="CZ1900" s="54"/>
      <c r="DA1900" s="54"/>
      <c r="DB1900" s="54"/>
      <c r="DC1900" s="54"/>
      <c r="DD1900" s="54"/>
      <c r="DE1900" s="54"/>
      <c r="DF1900" s="54"/>
      <c r="DG1900" s="54"/>
      <c r="DH1900" s="54"/>
      <c r="DI1900" s="54"/>
      <c r="DJ1900" s="54"/>
      <c r="DK1900" s="54"/>
      <c r="DL1900" s="54"/>
      <c r="DM1900" s="54"/>
      <c r="DN1900" s="54"/>
      <c r="DO1900" s="54"/>
      <c r="DP1900" s="54"/>
      <c r="DQ1900" s="54"/>
      <c r="DR1900" s="54"/>
      <c r="DS1900" s="54"/>
      <c r="DT1900" s="54"/>
      <c r="DU1900" s="54"/>
      <c r="DV1900" s="54"/>
      <c r="DW1900" s="54"/>
      <c r="DX1900" s="54"/>
      <c r="DY1900" s="54"/>
      <c r="DZ1900" s="54"/>
      <c r="EA1900" s="54"/>
      <c r="EB1900" s="54"/>
      <c r="EC1900" s="54"/>
      <c r="ED1900" s="54"/>
      <c r="EE1900" s="54"/>
      <c r="EF1900" s="54"/>
      <c r="EG1900" s="54"/>
      <c r="EH1900" s="54"/>
      <c r="EI1900" s="54"/>
      <c r="EJ1900" s="54"/>
      <c r="EK1900" s="54"/>
      <c r="EL1900" s="54"/>
      <c r="EM1900" s="54"/>
      <c r="EN1900" s="54"/>
      <c r="EO1900" s="54"/>
      <c r="EP1900" s="54"/>
      <c r="EQ1900" s="54"/>
      <c r="ER1900" s="54"/>
      <c r="ES1900" s="54"/>
      <c r="ET1900" s="54"/>
      <c r="EU1900" s="54"/>
      <c r="EV1900" s="54"/>
      <c r="EW1900" s="54"/>
      <c r="EX1900" s="54"/>
      <c r="EY1900" s="54"/>
      <c r="EZ1900" s="54"/>
      <c r="FA1900" s="54"/>
      <c r="FB1900" s="54"/>
      <c r="FC1900" s="54"/>
      <c r="FD1900" s="54"/>
      <c r="FE1900" s="54"/>
      <c r="FF1900" s="54"/>
      <c r="FG1900" s="54"/>
      <c r="FH1900" s="54"/>
      <c r="FI1900" s="54"/>
      <c r="FJ1900" s="54"/>
      <c r="FK1900" s="54"/>
      <c r="FL1900" s="54"/>
      <c r="FM1900" s="54"/>
      <c r="FN1900" s="54"/>
      <c r="FO1900" s="54"/>
      <c r="FP1900" s="54"/>
      <c r="FQ1900" s="54"/>
      <c r="FR1900" s="54"/>
      <c r="FS1900" s="54"/>
      <c r="FT1900" s="54"/>
      <c r="FU1900" s="54"/>
      <c r="FV1900" s="54"/>
      <c r="FW1900" s="54"/>
      <c r="FX1900" s="54"/>
      <c r="FY1900" s="54"/>
      <c r="FZ1900" s="54"/>
      <c r="GA1900" s="54"/>
      <c r="GB1900" s="54"/>
      <c r="GC1900" s="54"/>
      <c r="GD1900" s="54"/>
      <c r="GE1900" s="54"/>
      <c r="GF1900" s="54"/>
      <c r="GG1900" s="54"/>
      <c r="GH1900" s="54"/>
      <c r="GI1900" s="54"/>
      <c r="GJ1900" s="54"/>
      <c r="GK1900" s="54"/>
      <c r="GL1900" s="54"/>
      <c r="GM1900" s="54"/>
      <c r="GN1900" s="54"/>
      <c r="GO1900" s="54"/>
      <c r="GP1900" s="54"/>
      <c r="GQ1900" s="54"/>
      <c r="GR1900" s="54"/>
      <c r="GS1900" s="54"/>
      <c r="GT1900" s="54"/>
      <c r="GU1900" s="54"/>
      <c r="GV1900" s="54"/>
      <c r="GW1900" s="54"/>
      <c r="GX1900" s="54"/>
      <c r="GY1900" s="54"/>
      <c r="GZ1900" s="54"/>
      <c r="HA1900" s="54"/>
      <c r="HB1900" s="54"/>
      <c r="HC1900" s="54"/>
      <c r="HD1900" s="54"/>
      <c r="HE1900" s="54"/>
      <c r="HF1900" s="54"/>
      <c r="HG1900" s="54"/>
      <c r="HH1900" s="54"/>
      <c r="HI1900" s="54"/>
      <c r="HJ1900" s="54"/>
      <c r="HK1900" s="54"/>
      <c r="HL1900" s="54"/>
      <c r="HM1900" s="54"/>
      <c r="HN1900" s="54"/>
      <c r="HO1900" s="54"/>
      <c r="HP1900" s="54"/>
      <c r="HQ1900" s="54"/>
      <c r="HR1900" s="54"/>
      <c r="HS1900" s="54"/>
      <c r="HT1900" s="54"/>
      <c r="HU1900" s="54"/>
      <c r="HV1900" s="54"/>
      <c r="HW1900" s="54"/>
      <c r="HX1900" s="54"/>
      <c r="HY1900" s="54"/>
      <c r="HZ1900" s="54"/>
      <c r="IA1900" s="54"/>
      <c r="IB1900" s="54"/>
      <c r="IC1900" s="54"/>
      <c r="ID1900" s="54"/>
      <c r="IE1900" s="54"/>
      <c r="IF1900" s="54"/>
      <c r="IG1900" s="54"/>
      <c r="IH1900" s="54"/>
      <c r="II1900" s="54"/>
      <c r="IJ1900" s="54"/>
      <c r="IK1900" s="54"/>
      <c r="IL1900" s="54"/>
      <c r="IM1900" s="54"/>
      <c r="IN1900" s="54"/>
      <c r="IO1900" s="54"/>
      <c r="IP1900" s="54"/>
      <c r="IQ1900" s="54"/>
      <c r="IR1900" s="54"/>
      <c r="IS1900" s="54"/>
      <c r="IT1900" s="54"/>
      <c r="IU1900" s="54"/>
      <c r="IV1900" s="54"/>
      <c r="IW1900" s="54"/>
      <c r="IX1900" s="54"/>
      <c r="IY1900" s="54"/>
      <c r="IZ1900" s="54"/>
      <c r="JA1900" s="16"/>
      <c r="JB1900" s="16"/>
      <c r="JC1900" s="16"/>
      <c r="JD1900" s="16"/>
    </row>
    <row r="1901" spans="1:264" s="6" customFormat="1" x14ac:dyDescent="0.25">
      <c r="A1901" s="55">
        <v>1897</v>
      </c>
      <c r="B1901" s="56">
        <f>ESTUDIANTES!B1901</f>
        <v>0</v>
      </c>
      <c r="C1901" s="56">
        <f>ESTUDIANTES!C1901</f>
        <v>0</v>
      </c>
      <c r="D1901" s="97">
        <f>ESTUDIANTES!D1901</f>
        <v>0</v>
      </c>
      <c r="E1901" s="97"/>
      <c r="F1901" s="97"/>
      <c r="G1901" s="97"/>
      <c r="H1901" s="57">
        <f>ESTUDIANTES!H1901</f>
        <v>0</v>
      </c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4"/>
      <c r="T1901" s="54"/>
      <c r="U1901" s="54"/>
      <c r="V1901" s="54"/>
      <c r="W1901" s="54"/>
      <c r="X1901" s="54"/>
      <c r="Y1901" s="54"/>
      <c r="Z1901" s="54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  <c r="AL1901" s="54"/>
      <c r="AM1901" s="54"/>
      <c r="AN1901" s="54"/>
      <c r="AO1901" s="54"/>
      <c r="AP1901" s="54"/>
      <c r="AQ1901" s="54"/>
      <c r="AR1901" s="54"/>
      <c r="AS1901" s="54"/>
      <c r="AT1901" s="54"/>
      <c r="AU1901" s="54"/>
      <c r="AV1901" s="54"/>
      <c r="AW1901" s="54"/>
      <c r="AX1901" s="54"/>
      <c r="AY1901" s="54"/>
      <c r="AZ1901" s="54"/>
      <c r="BA1901" s="54"/>
      <c r="BB1901" s="54"/>
      <c r="BC1901" s="54"/>
      <c r="BD1901" s="54"/>
      <c r="BE1901" s="54"/>
      <c r="BF1901" s="54"/>
      <c r="BG1901" s="54"/>
      <c r="BH1901" s="54"/>
      <c r="BI1901" s="54"/>
      <c r="BJ1901" s="54"/>
      <c r="BK1901" s="54"/>
      <c r="BL1901" s="54"/>
      <c r="BM1901" s="54"/>
      <c r="BN1901" s="54"/>
      <c r="BO1901" s="54"/>
      <c r="BP1901" s="54"/>
      <c r="BQ1901" s="54"/>
      <c r="BR1901" s="54"/>
      <c r="BS1901" s="54"/>
      <c r="BT1901" s="54"/>
      <c r="BU1901" s="54"/>
      <c r="BV1901" s="54"/>
      <c r="BW1901" s="54"/>
      <c r="BX1901" s="54"/>
      <c r="BY1901" s="54"/>
      <c r="BZ1901" s="54"/>
      <c r="CA1901" s="54"/>
      <c r="CB1901" s="54"/>
      <c r="CC1901" s="54"/>
      <c r="CD1901" s="54"/>
      <c r="CE1901" s="54"/>
      <c r="CF1901" s="54"/>
      <c r="CG1901" s="54"/>
      <c r="CH1901" s="54"/>
      <c r="CI1901" s="54"/>
      <c r="CJ1901" s="54"/>
      <c r="CK1901" s="54"/>
      <c r="CL1901" s="54"/>
      <c r="CM1901" s="54"/>
      <c r="CN1901" s="54"/>
      <c r="CO1901" s="54"/>
      <c r="CP1901" s="54"/>
      <c r="CQ1901" s="54"/>
      <c r="CR1901" s="54"/>
      <c r="CS1901" s="54"/>
      <c r="CT1901" s="54"/>
      <c r="CU1901" s="54"/>
      <c r="CV1901" s="54"/>
      <c r="CW1901" s="54"/>
      <c r="CX1901" s="54"/>
      <c r="CY1901" s="54"/>
      <c r="CZ1901" s="54"/>
      <c r="DA1901" s="54"/>
      <c r="DB1901" s="54"/>
      <c r="DC1901" s="54"/>
      <c r="DD1901" s="54"/>
      <c r="DE1901" s="54"/>
      <c r="DF1901" s="54"/>
      <c r="DG1901" s="54"/>
      <c r="DH1901" s="54"/>
      <c r="DI1901" s="54"/>
      <c r="DJ1901" s="54"/>
      <c r="DK1901" s="54"/>
      <c r="DL1901" s="54"/>
      <c r="DM1901" s="54"/>
      <c r="DN1901" s="54"/>
      <c r="DO1901" s="54"/>
      <c r="DP1901" s="54"/>
      <c r="DQ1901" s="54"/>
      <c r="DR1901" s="54"/>
      <c r="DS1901" s="54"/>
      <c r="DT1901" s="54"/>
      <c r="DU1901" s="54"/>
      <c r="DV1901" s="54"/>
      <c r="DW1901" s="54"/>
      <c r="DX1901" s="54"/>
      <c r="DY1901" s="54"/>
      <c r="DZ1901" s="54"/>
      <c r="EA1901" s="54"/>
      <c r="EB1901" s="54"/>
      <c r="EC1901" s="54"/>
      <c r="ED1901" s="54"/>
      <c r="EE1901" s="54"/>
      <c r="EF1901" s="54"/>
      <c r="EG1901" s="54"/>
      <c r="EH1901" s="54"/>
      <c r="EI1901" s="54"/>
      <c r="EJ1901" s="54"/>
      <c r="EK1901" s="54"/>
      <c r="EL1901" s="54"/>
      <c r="EM1901" s="54"/>
      <c r="EN1901" s="54"/>
      <c r="EO1901" s="54"/>
      <c r="EP1901" s="54"/>
      <c r="EQ1901" s="54"/>
      <c r="ER1901" s="54"/>
      <c r="ES1901" s="54"/>
      <c r="ET1901" s="54"/>
      <c r="EU1901" s="54"/>
      <c r="EV1901" s="54"/>
      <c r="EW1901" s="54"/>
      <c r="EX1901" s="54"/>
      <c r="EY1901" s="54"/>
      <c r="EZ1901" s="54"/>
      <c r="FA1901" s="54"/>
      <c r="FB1901" s="54"/>
      <c r="FC1901" s="54"/>
      <c r="FD1901" s="54"/>
      <c r="FE1901" s="54"/>
      <c r="FF1901" s="54"/>
      <c r="FG1901" s="54"/>
      <c r="FH1901" s="54"/>
      <c r="FI1901" s="54"/>
      <c r="FJ1901" s="54"/>
      <c r="FK1901" s="54"/>
      <c r="FL1901" s="54"/>
      <c r="FM1901" s="54"/>
      <c r="FN1901" s="54"/>
      <c r="FO1901" s="54"/>
      <c r="FP1901" s="54"/>
      <c r="FQ1901" s="54"/>
      <c r="FR1901" s="54"/>
      <c r="FS1901" s="54"/>
      <c r="FT1901" s="54"/>
      <c r="FU1901" s="54"/>
      <c r="FV1901" s="54"/>
      <c r="FW1901" s="54"/>
      <c r="FX1901" s="54"/>
      <c r="FY1901" s="54"/>
      <c r="FZ1901" s="54"/>
      <c r="GA1901" s="54"/>
      <c r="GB1901" s="54"/>
      <c r="GC1901" s="54"/>
      <c r="GD1901" s="54"/>
      <c r="GE1901" s="54"/>
      <c r="GF1901" s="54"/>
      <c r="GG1901" s="54"/>
      <c r="GH1901" s="54"/>
      <c r="GI1901" s="54"/>
      <c r="GJ1901" s="54"/>
      <c r="GK1901" s="54"/>
      <c r="GL1901" s="54"/>
      <c r="GM1901" s="54"/>
      <c r="GN1901" s="54"/>
      <c r="GO1901" s="54"/>
      <c r="GP1901" s="54"/>
      <c r="GQ1901" s="54"/>
      <c r="GR1901" s="54"/>
      <c r="GS1901" s="54"/>
      <c r="GT1901" s="54"/>
      <c r="GU1901" s="54"/>
      <c r="GV1901" s="54"/>
      <c r="GW1901" s="54"/>
      <c r="GX1901" s="54"/>
      <c r="GY1901" s="54"/>
      <c r="GZ1901" s="54"/>
      <c r="HA1901" s="54"/>
      <c r="HB1901" s="54"/>
      <c r="HC1901" s="54"/>
      <c r="HD1901" s="54"/>
      <c r="HE1901" s="54"/>
      <c r="HF1901" s="54"/>
      <c r="HG1901" s="54"/>
      <c r="HH1901" s="54"/>
      <c r="HI1901" s="54"/>
      <c r="HJ1901" s="54"/>
      <c r="HK1901" s="54"/>
      <c r="HL1901" s="54"/>
      <c r="HM1901" s="54"/>
      <c r="HN1901" s="54"/>
      <c r="HO1901" s="54"/>
      <c r="HP1901" s="54"/>
      <c r="HQ1901" s="54"/>
      <c r="HR1901" s="54"/>
      <c r="HS1901" s="54"/>
      <c r="HT1901" s="54"/>
      <c r="HU1901" s="54"/>
      <c r="HV1901" s="54"/>
      <c r="HW1901" s="54"/>
      <c r="HX1901" s="54"/>
      <c r="HY1901" s="54"/>
      <c r="HZ1901" s="54"/>
      <c r="IA1901" s="54"/>
      <c r="IB1901" s="54"/>
      <c r="IC1901" s="54"/>
      <c r="ID1901" s="54"/>
      <c r="IE1901" s="54"/>
      <c r="IF1901" s="54"/>
      <c r="IG1901" s="54"/>
      <c r="IH1901" s="54"/>
      <c r="II1901" s="54"/>
      <c r="IJ1901" s="54"/>
      <c r="IK1901" s="54"/>
      <c r="IL1901" s="54"/>
      <c r="IM1901" s="54"/>
      <c r="IN1901" s="54"/>
      <c r="IO1901" s="54"/>
      <c r="IP1901" s="54"/>
      <c r="IQ1901" s="54"/>
      <c r="IR1901" s="54"/>
      <c r="IS1901" s="54"/>
      <c r="IT1901" s="54"/>
      <c r="IU1901" s="54"/>
      <c r="IV1901" s="54"/>
      <c r="IW1901" s="54"/>
      <c r="IX1901" s="54"/>
      <c r="IY1901" s="54"/>
      <c r="IZ1901" s="54"/>
      <c r="JA1901" s="16"/>
      <c r="JB1901" s="16"/>
      <c r="JC1901" s="16"/>
      <c r="JD1901" s="16"/>
    </row>
    <row r="1902" spans="1:264" s="6" customFormat="1" x14ac:dyDescent="0.25">
      <c r="A1902" s="55">
        <v>1898</v>
      </c>
      <c r="B1902" s="56">
        <f>ESTUDIANTES!B1902</f>
        <v>0</v>
      </c>
      <c r="C1902" s="56">
        <f>ESTUDIANTES!C1902</f>
        <v>0</v>
      </c>
      <c r="D1902" s="97">
        <f>ESTUDIANTES!D1902</f>
        <v>0</v>
      </c>
      <c r="E1902" s="97"/>
      <c r="F1902" s="97"/>
      <c r="G1902" s="97"/>
      <c r="H1902" s="57">
        <f>ESTUDIANTES!H1902</f>
        <v>0</v>
      </c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  <c r="T1902" s="54"/>
      <c r="U1902" s="54"/>
      <c r="V1902" s="54"/>
      <c r="W1902" s="54"/>
      <c r="X1902" s="54"/>
      <c r="Y1902" s="54"/>
      <c r="Z1902" s="54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  <c r="AL1902" s="54"/>
      <c r="AM1902" s="54"/>
      <c r="AN1902" s="54"/>
      <c r="AO1902" s="54"/>
      <c r="AP1902" s="54"/>
      <c r="AQ1902" s="54"/>
      <c r="AR1902" s="54"/>
      <c r="AS1902" s="54"/>
      <c r="AT1902" s="54"/>
      <c r="AU1902" s="54"/>
      <c r="AV1902" s="54"/>
      <c r="AW1902" s="54"/>
      <c r="AX1902" s="54"/>
      <c r="AY1902" s="54"/>
      <c r="AZ1902" s="54"/>
      <c r="BA1902" s="54"/>
      <c r="BB1902" s="54"/>
      <c r="BC1902" s="54"/>
      <c r="BD1902" s="54"/>
      <c r="BE1902" s="54"/>
      <c r="BF1902" s="54"/>
      <c r="BG1902" s="54"/>
      <c r="BH1902" s="54"/>
      <c r="BI1902" s="54"/>
      <c r="BJ1902" s="54"/>
      <c r="BK1902" s="54"/>
      <c r="BL1902" s="54"/>
      <c r="BM1902" s="54"/>
      <c r="BN1902" s="54"/>
      <c r="BO1902" s="54"/>
      <c r="BP1902" s="54"/>
      <c r="BQ1902" s="54"/>
      <c r="BR1902" s="54"/>
      <c r="BS1902" s="54"/>
      <c r="BT1902" s="54"/>
      <c r="BU1902" s="54"/>
      <c r="BV1902" s="54"/>
      <c r="BW1902" s="54"/>
      <c r="BX1902" s="54"/>
      <c r="BY1902" s="54"/>
      <c r="BZ1902" s="54"/>
      <c r="CA1902" s="54"/>
      <c r="CB1902" s="54"/>
      <c r="CC1902" s="54"/>
      <c r="CD1902" s="54"/>
      <c r="CE1902" s="54"/>
      <c r="CF1902" s="54"/>
      <c r="CG1902" s="54"/>
      <c r="CH1902" s="54"/>
      <c r="CI1902" s="54"/>
      <c r="CJ1902" s="54"/>
      <c r="CK1902" s="54"/>
      <c r="CL1902" s="54"/>
      <c r="CM1902" s="54"/>
      <c r="CN1902" s="54"/>
      <c r="CO1902" s="54"/>
      <c r="CP1902" s="54"/>
      <c r="CQ1902" s="54"/>
      <c r="CR1902" s="54"/>
      <c r="CS1902" s="54"/>
      <c r="CT1902" s="54"/>
      <c r="CU1902" s="54"/>
      <c r="CV1902" s="54"/>
      <c r="CW1902" s="54"/>
      <c r="CX1902" s="54"/>
      <c r="CY1902" s="54"/>
      <c r="CZ1902" s="54"/>
      <c r="DA1902" s="54"/>
      <c r="DB1902" s="54"/>
      <c r="DC1902" s="54"/>
      <c r="DD1902" s="54"/>
      <c r="DE1902" s="54"/>
      <c r="DF1902" s="54"/>
      <c r="DG1902" s="54"/>
      <c r="DH1902" s="54"/>
      <c r="DI1902" s="54"/>
      <c r="DJ1902" s="54"/>
      <c r="DK1902" s="54"/>
      <c r="DL1902" s="54"/>
      <c r="DM1902" s="54"/>
      <c r="DN1902" s="54"/>
      <c r="DO1902" s="54"/>
      <c r="DP1902" s="54"/>
      <c r="DQ1902" s="54"/>
      <c r="DR1902" s="54"/>
      <c r="DS1902" s="54"/>
      <c r="DT1902" s="54"/>
      <c r="DU1902" s="54"/>
      <c r="DV1902" s="54"/>
      <c r="DW1902" s="54"/>
      <c r="DX1902" s="54"/>
      <c r="DY1902" s="54"/>
      <c r="DZ1902" s="54"/>
      <c r="EA1902" s="54"/>
      <c r="EB1902" s="54"/>
      <c r="EC1902" s="54"/>
      <c r="ED1902" s="54"/>
      <c r="EE1902" s="54"/>
      <c r="EF1902" s="54"/>
      <c r="EG1902" s="54"/>
      <c r="EH1902" s="54"/>
      <c r="EI1902" s="54"/>
      <c r="EJ1902" s="54"/>
      <c r="EK1902" s="54"/>
      <c r="EL1902" s="54"/>
      <c r="EM1902" s="54"/>
      <c r="EN1902" s="54"/>
      <c r="EO1902" s="54"/>
      <c r="EP1902" s="54"/>
      <c r="EQ1902" s="54"/>
      <c r="ER1902" s="54"/>
      <c r="ES1902" s="54"/>
      <c r="ET1902" s="54"/>
      <c r="EU1902" s="54"/>
      <c r="EV1902" s="54"/>
      <c r="EW1902" s="54"/>
      <c r="EX1902" s="54"/>
      <c r="EY1902" s="54"/>
      <c r="EZ1902" s="54"/>
      <c r="FA1902" s="54"/>
      <c r="FB1902" s="54"/>
      <c r="FC1902" s="54"/>
      <c r="FD1902" s="54"/>
      <c r="FE1902" s="54"/>
      <c r="FF1902" s="54"/>
      <c r="FG1902" s="54"/>
      <c r="FH1902" s="54"/>
      <c r="FI1902" s="54"/>
      <c r="FJ1902" s="54"/>
      <c r="FK1902" s="54"/>
      <c r="FL1902" s="54"/>
      <c r="FM1902" s="54"/>
      <c r="FN1902" s="54"/>
      <c r="FO1902" s="54"/>
      <c r="FP1902" s="54"/>
      <c r="FQ1902" s="54"/>
      <c r="FR1902" s="54"/>
      <c r="FS1902" s="54"/>
      <c r="FT1902" s="54"/>
      <c r="FU1902" s="54"/>
      <c r="FV1902" s="54"/>
      <c r="FW1902" s="54"/>
      <c r="FX1902" s="54"/>
      <c r="FY1902" s="54"/>
      <c r="FZ1902" s="54"/>
      <c r="GA1902" s="54"/>
      <c r="GB1902" s="54"/>
      <c r="GC1902" s="54"/>
      <c r="GD1902" s="54"/>
      <c r="GE1902" s="54"/>
      <c r="GF1902" s="54"/>
      <c r="GG1902" s="54"/>
      <c r="GH1902" s="54"/>
      <c r="GI1902" s="54"/>
      <c r="GJ1902" s="54"/>
      <c r="GK1902" s="54"/>
      <c r="GL1902" s="54"/>
      <c r="GM1902" s="54"/>
      <c r="GN1902" s="54"/>
      <c r="GO1902" s="54"/>
      <c r="GP1902" s="54"/>
      <c r="GQ1902" s="54"/>
      <c r="GR1902" s="54"/>
      <c r="GS1902" s="54"/>
      <c r="GT1902" s="54"/>
      <c r="GU1902" s="54"/>
      <c r="GV1902" s="54"/>
      <c r="GW1902" s="54"/>
      <c r="GX1902" s="54"/>
      <c r="GY1902" s="54"/>
      <c r="GZ1902" s="54"/>
      <c r="HA1902" s="54"/>
      <c r="HB1902" s="54"/>
      <c r="HC1902" s="54"/>
      <c r="HD1902" s="54"/>
      <c r="HE1902" s="54"/>
      <c r="HF1902" s="54"/>
      <c r="HG1902" s="54"/>
      <c r="HH1902" s="54"/>
      <c r="HI1902" s="54"/>
      <c r="HJ1902" s="54"/>
      <c r="HK1902" s="54"/>
      <c r="HL1902" s="54"/>
      <c r="HM1902" s="54"/>
      <c r="HN1902" s="54"/>
      <c r="HO1902" s="54"/>
      <c r="HP1902" s="54"/>
      <c r="HQ1902" s="54"/>
      <c r="HR1902" s="54"/>
      <c r="HS1902" s="54"/>
      <c r="HT1902" s="54"/>
      <c r="HU1902" s="54"/>
      <c r="HV1902" s="54"/>
      <c r="HW1902" s="54"/>
      <c r="HX1902" s="54"/>
      <c r="HY1902" s="54"/>
      <c r="HZ1902" s="54"/>
      <c r="IA1902" s="54"/>
      <c r="IB1902" s="54"/>
      <c r="IC1902" s="54"/>
      <c r="ID1902" s="54"/>
      <c r="IE1902" s="54"/>
      <c r="IF1902" s="54"/>
      <c r="IG1902" s="54"/>
      <c r="IH1902" s="54"/>
      <c r="II1902" s="54"/>
      <c r="IJ1902" s="54"/>
      <c r="IK1902" s="54"/>
      <c r="IL1902" s="54"/>
      <c r="IM1902" s="54"/>
      <c r="IN1902" s="54"/>
      <c r="IO1902" s="54"/>
      <c r="IP1902" s="54"/>
      <c r="IQ1902" s="54"/>
      <c r="IR1902" s="54"/>
      <c r="IS1902" s="54"/>
      <c r="IT1902" s="54"/>
      <c r="IU1902" s="54"/>
      <c r="IV1902" s="54"/>
      <c r="IW1902" s="54"/>
      <c r="IX1902" s="54"/>
      <c r="IY1902" s="54"/>
      <c r="IZ1902" s="54"/>
      <c r="JA1902" s="16"/>
      <c r="JB1902" s="16"/>
      <c r="JC1902" s="16"/>
      <c r="JD1902" s="16"/>
    </row>
    <row r="1903" spans="1:264" s="6" customFormat="1" x14ac:dyDescent="0.25">
      <c r="A1903" s="55">
        <v>1899</v>
      </c>
      <c r="B1903" s="56">
        <f>ESTUDIANTES!B1903</f>
        <v>0</v>
      </c>
      <c r="C1903" s="56">
        <f>ESTUDIANTES!C1903</f>
        <v>0</v>
      </c>
      <c r="D1903" s="97">
        <f>ESTUDIANTES!D1903</f>
        <v>0</v>
      </c>
      <c r="E1903" s="97"/>
      <c r="F1903" s="97"/>
      <c r="G1903" s="97"/>
      <c r="H1903" s="57">
        <f>ESTUDIANTES!H1903</f>
        <v>0</v>
      </c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4"/>
      <c r="T1903" s="54"/>
      <c r="U1903" s="54"/>
      <c r="V1903" s="54"/>
      <c r="W1903" s="54"/>
      <c r="X1903" s="54"/>
      <c r="Y1903" s="54"/>
      <c r="Z1903" s="54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  <c r="AL1903" s="54"/>
      <c r="AM1903" s="54"/>
      <c r="AN1903" s="54"/>
      <c r="AO1903" s="54"/>
      <c r="AP1903" s="54"/>
      <c r="AQ1903" s="54"/>
      <c r="AR1903" s="54"/>
      <c r="AS1903" s="54"/>
      <c r="AT1903" s="54"/>
      <c r="AU1903" s="54"/>
      <c r="AV1903" s="54"/>
      <c r="AW1903" s="54"/>
      <c r="AX1903" s="54"/>
      <c r="AY1903" s="54"/>
      <c r="AZ1903" s="54"/>
      <c r="BA1903" s="54"/>
      <c r="BB1903" s="54"/>
      <c r="BC1903" s="54"/>
      <c r="BD1903" s="54"/>
      <c r="BE1903" s="54"/>
      <c r="BF1903" s="54"/>
      <c r="BG1903" s="54"/>
      <c r="BH1903" s="54"/>
      <c r="BI1903" s="54"/>
      <c r="BJ1903" s="54"/>
      <c r="BK1903" s="54"/>
      <c r="BL1903" s="54"/>
      <c r="BM1903" s="54"/>
      <c r="BN1903" s="54"/>
      <c r="BO1903" s="54"/>
      <c r="BP1903" s="54"/>
      <c r="BQ1903" s="54"/>
      <c r="BR1903" s="54"/>
      <c r="BS1903" s="54"/>
      <c r="BT1903" s="54"/>
      <c r="BU1903" s="54"/>
      <c r="BV1903" s="54"/>
      <c r="BW1903" s="54"/>
      <c r="BX1903" s="54"/>
      <c r="BY1903" s="54"/>
      <c r="BZ1903" s="54"/>
      <c r="CA1903" s="54"/>
      <c r="CB1903" s="54"/>
      <c r="CC1903" s="54"/>
      <c r="CD1903" s="54"/>
      <c r="CE1903" s="54"/>
      <c r="CF1903" s="54"/>
      <c r="CG1903" s="54"/>
      <c r="CH1903" s="54"/>
      <c r="CI1903" s="54"/>
      <c r="CJ1903" s="54"/>
      <c r="CK1903" s="54"/>
      <c r="CL1903" s="54"/>
      <c r="CM1903" s="54"/>
      <c r="CN1903" s="54"/>
      <c r="CO1903" s="54"/>
      <c r="CP1903" s="54"/>
      <c r="CQ1903" s="54"/>
      <c r="CR1903" s="54"/>
      <c r="CS1903" s="54"/>
      <c r="CT1903" s="54"/>
      <c r="CU1903" s="54"/>
      <c r="CV1903" s="54"/>
      <c r="CW1903" s="54"/>
      <c r="CX1903" s="54"/>
      <c r="CY1903" s="54"/>
      <c r="CZ1903" s="54"/>
      <c r="DA1903" s="54"/>
      <c r="DB1903" s="54"/>
      <c r="DC1903" s="54"/>
      <c r="DD1903" s="54"/>
      <c r="DE1903" s="54"/>
      <c r="DF1903" s="54"/>
      <c r="DG1903" s="54"/>
      <c r="DH1903" s="54"/>
      <c r="DI1903" s="54"/>
      <c r="DJ1903" s="54"/>
      <c r="DK1903" s="54"/>
      <c r="DL1903" s="54"/>
      <c r="DM1903" s="54"/>
      <c r="DN1903" s="54"/>
      <c r="DO1903" s="54"/>
      <c r="DP1903" s="54"/>
      <c r="DQ1903" s="54"/>
      <c r="DR1903" s="54"/>
      <c r="DS1903" s="54"/>
      <c r="DT1903" s="54"/>
      <c r="DU1903" s="54"/>
      <c r="DV1903" s="54"/>
      <c r="DW1903" s="54"/>
      <c r="DX1903" s="54"/>
      <c r="DY1903" s="54"/>
      <c r="DZ1903" s="54"/>
      <c r="EA1903" s="54"/>
      <c r="EB1903" s="54"/>
      <c r="EC1903" s="54"/>
      <c r="ED1903" s="54"/>
      <c r="EE1903" s="54"/>
      <c r="EF1903" s="54"/>
      <c r="EG1903" s="54"/>
      <c r="EH1903" s="54"/>
      <c r="EI1903" s="54"/>
      <c r="EJ1903" s="54"/>
      <c r="EK1903" s="54"/>
      <c r="EL1903" s="54"/>
      <c r="EM1903" s="54"/>
      <c r="EN1903" s="54"/>
      <c r="EO1903" s="54"/>
      <c r="EP1903" s="54"/>
      <c r="EQ1903" s="54"/>
      <c r="ER1903" s="54"/>
      <c r="ES1903" s="54"/>
      <c r="ET1903" s="54"/>
      <c r="EU1903" s="54"/>
      <c r="EV1903" s="54"/>
      <c r="EW1903" s="54"/>
      <c r="EX1903" s="54"/>
      <c r="EY1903" s="54"/>
      <c r="EZ1903" s="54"/>
      <c r="FA1903" s="54"/>
      <c r="FB1903" s="54"/>
      <c r="FC1903" s="54"/>
      <c r="FD1903" s="54"/>
      <c r="FE1903" s="54"/>
      <c r="FF1903" s="54"/>
      <c r="FG1903" s="54"/>
      <c r="FH1903" s="54"/>
      <c r="FI1903" s="54"/>
      <c r="FJ1903" s="54"/>
      <c r="FK1903" s="54"/>
      <c r="FL1903" s="54"/>
      <c r="FM1903" s="54"/>
      <c r="FN1903" s="54"/>
      <c r="FO1903" s="54"/>
      <c r="FP1903" s="54"/>
      <c r="FQ1903" s="54"/>
      <c r="FR1903" s="54"/>
      <c r="FS1903" s="54"/>
      <c r="FT1903" s="54"/>
      <c r="FU1903" s="54"/>
      <c r="FV1903" s="54"/>
      <c r="FW1903" s="54"/>
      <c r="FX1903" s="54"/>
      <c r="FY1903" s="54"/>
      <c r="FZ1903" s="54"/>
      <c r="GA1903" s="54"/>
      <c r="GB1903" s="54"/>
      <c r="GC1903" s="54"/>
      <c r="GD1903" s="54"/>
      <c r="GE1903" s="54"/>
      <c r="GF1903" s="54"/>
      <c r="GG1903" s="54"/>
      <c r="GH1903" s="54"/>
      <c r="GI1903" s="54"/>
      <c r="GJ1903" s="54"/>
      <c r="GK1903" s="54"/>
      <c r="GL1903" s="54"/>
      <c r="GM1903" s="54"/>
      <c r="GN1903" s="54"/>
      <c r="GO1903" s="54"/>
      <c r="GP1903" s="54"/>
      <c r="GQ1903" s="54"/>
      <c r="GR1903" s="54"/>
      <c r="GS1903" s="54"/>
      <c r="GT1903" s="54"/>
      <c r="GU1903" s="54"/>
      <c r="GV1903" s="54"/>
      <c r="GW1903" s="54"/>
      <c r="GX1903" s="54"/>
      <c r="GY1903" s="54"/>
      <c r="GZ1903" s="54"/>
      <c r="HA1903" s="54"/>
      <c r="HB1903" s="54"/>
      <c r="HC1903" s="54"/>
      <c r="HD1903" s="54"/>
      <c r="HE1903" s="54"/>
      <c r="HF1903" s="54"/>
      <c r="HG1903" s="54"/>
      <c r="HH1903" s="54"/>
      <c r="HI1903" s="54"/>
      <c r="HJ1903" s="54"/>
      <c r="HK1903" s="54"/>
      <c r="HL1903" s="54"/>
      <c r="HM1903" s="54"/>
      <c r="HN1903" s="54"/>
      <c r="HO1903" s="54"/>
      <c r="HP1903" s="54"/>
      <c r="HQ1903" s="54"/>
      <c r="HR1903" s="54"/>
      <c r="HS1903" s="54"/>
      <c r="HT1903" s="54"/>
      <c r="HU1903" s="54"/>
      <c r="HV1903" s="54"/>
      <c r="HW1903" s="54"/>
      <c r="HX1903" s="54"/>
      <c r="HY1903" s="54"/>
      <c r="HZ1903" s="54"/>
      <c r="IA1903" s="54"/>
      <c r="IB1903" s="54"/>
      <c r="IC1903" s="54"/>
      <c r="ID1903" s="54"/>
      <c r="IE1903" s="54"/>
      <c r="IF1903" s="54"/>
      <c r="IG1903" s="54"/>
      <c r="IH1903" s="54"/>
      <c r="II1903" s="54"/>
      <c r="IJ1903" s="54"/>
      <c r="IK1903" s="54"/>
      <c r="IL1903" s="54"/>
      <c r="IM1903" s="54"/>
      <c r="IN1903" s="54"/>
      <c r="IO1903" s="54"/>
      <c r="IP1903" s="54"/>
      <c r="IQ1903" s="54"/>
      <c r="IR1903" s="54"/>
      <c r="IS1903" s="54"/>
      <c r="IT1903" s="54"/>
      <c r="IU1903" s="54"/>
      <c r="IV1903" s="54"/>
      <c r="IW1903" s="54"/>
      <c r="IX1903" s="54"/>
      <c r="IY1903" s="54"/>
      <c r="IZ1903" s="54"/>
      <c r="JA1903" s="16"/>
      <c r="JB1903" s="16"/>
      <c r="JC1903" s="16"/>
      <c r="JD1903" s="16"/>
    </row>
    <row r="1904" spans="1:264" s="6" customFormat="1" x14ac:dyDescent="0.25">
      <c r="A1904" s="55">
        <v>1900</v>
      </c>
      <c r="B1904" s="56">
        <f>ESTUDIANTES!B1904</f>
        <v>0</v>
      </c>
      <c r="C1904" s="56">
        <f>ESTUDIANTES!C1904</f>
        <v>0</v>
      </c>
      <c r="D1904" s="97">
        <f>ESTUDIANTES!D1904</f>
        <v>0</v>
      </c>
      <c r="E1904" s="97"/>
      <c r="F1904" s="97"/>
      <c r="G1904" s="97"/>
      <c r="H1904" s="57">
        <f>ESTUDIANTES!H1904</f>
        <v>0</v>
      </c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  <c r="T1904" s="54"/>
      <c r="U1904" s="54"/>
      <c r="V1904" s="54"/>
      <c r="W1904" s="54"/>
      <c r="X1904" s="54"/>
      <c r="Y1904" s="54"/>
      <c r="Z1904" s="54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  <c r="AL1904" s="54"/>
      <c r="AM1904" s="54"/>
      <c r="AN1904" s="54"/>
      <c r="AO1904" s="54"/>
      <c r="AP1904" s="54"/>
      <c r="AQ1904" s="54"/>
      <c r="AR1904" s="54"/>
      <c r="AS1904" s="54"/>
      <c r="AT1904" s="54"/>
      <c r="AU1904" s="54"/>
      <c r="AV1904" s="54"/>
      <c r="AW1904" s="54"/>
      <c r="AX1904" s="54"/>
      <c r="AY1904" s="54"/>
      <c r="AZ1904" s="54"/>
      <c r="BA1904" s="54"/>
      <c r="BB1904" s="54"/>
      <c r="BC1904" s="54"/>
      <c r="BD1904" s="54"/>
      <c r="BE1904" s="54"/>
      <c r="BF1904" s="54"/>
      <c r="BG1904" s="54"/>
      <c r="BH1904" s="54"/>
      <c r="BI1904" s="54"/>
      <c r="BJ1904" s="54"/>
      <c r="BK1904" s="54"/>
      <c r="BL1904" s="54"/>
      <c r="BM1904" s="54"/>
      <c r="BN1904" s="54"/>
      <c r="BO1904" s="54"/>
      <c r="BP1904" s="54"/>
      <c r="BQ1904" s="54"/>
      <c r="BR1904" s="54"/>
      <c r="BS1904" s="54"/>
      <c r="BT1904" s="54"/>
      <c r="BU1904" s="54"/>
      <c r="BV1904" s="54"/>
      <c r="BW1904" s="54"/>
      <c r="BX1904" s="54"/>
      <c r="BY1904" s="54"/>
      <c r="BZ1904" s="54"/>
      <c r="CA1904" s="54"/>
      <c r="CB1904" s="54"/>
      <c r="CC1904" s="54"/>
      <c r="CD1904" s="54"/>
      <c r="CE1904" s="54"/>
      <c r="CF1904" s="54"/>
      <c r="CG1904" s="54"/>
      <c r="CH1904" s="54"/>
      <c r="CI1904" s="54"/>
      <c r="CJ1904" s="54"/>
      <c r="CK1904" s="54"/>
      <c r="CL1904" s="54"/>
      <c r="CM1904" s="54"/>
      <c r="CN1904" s="54"/>
      <c r="CO1904" s="54"/>
      <c r="CP1904" s="54"/>
      <c r="CQ1904" s="54"/>
      <c r="CR1904" s="54"/>
      <c r="CS1904" s="54"/>
      <c r="CT1904" s="54"/>
      <c r="CU1904" s="54"/>
      <c r="CV1904" s="54"/>
      <c r="CW1904" s="54"/>
      <c r="CX1904" s="54"/>
      <c r="CY1904" s="54"/>
      <c r="CZ1904" s="54"/>
      <c r="DA1904" s="54"/>
      <c r="DB1904" s="54"/>
      <c r="DC1904" s="54"/>
      <c r="DD1904" s="54"/>
      <c r="DE1904" s="54"/>
      <c r="DF1904" s="54"/>
      <c r="DG1904" s="54"/>
      <c r="DH1904" s="54"/>
      <c r="DI1904" s="54"/>
      <c r="DJ1904" s="54"/>
      <c r="DK1904" s="54"/>
      <c r="DL1904" s="54"/>
      <c r="DM1904" s="54"/>
      <c r="DN1904" s="54"/>
      <c r="DO1904" s="54"/>
      <c r="DP1904" s="54"/>
      <c r="DQ1904" s="54"/>
      <c r="DR1904" s="54"/>
      <c r="DS1904" s="54"/>
      <c r="DT1904" s="54"/>
      <c r="DU1904" s="54"/>
      <c r="DV1904" s="54"/>
      <c r="DW1904" s="54"/>
      <c r="DX1904" s="54"/>
      <c r="DY1904" s="54"/>
      <c r="DZ1904" s="54"/>
      <c r="EA1904" s="54"/>
      <c r="EB1904" s="54"/>
      <c r="EC1904" s="54"/>
      <c r="ED1904" s="54"/>
      <c r="EE1904" s="54"/>
      <c r="EF1904" s="54"/>
      <c r="EG1904" s="54"/>
      <c r="EH1904" s="54"/>
      <c r="EI1904" s="54"/>
      <c r="EJ1904" s="54"/>
      <c r="EK1904" s="54"/>
      <c r="EL1904" s="54"/>
      <c r="EM1904" s="54"/>
      <c r="EN1904" s="54"/>
      <c r="EO1904" s="54"/>
      <c r="EP1904" s="54"/>
      <c r="EQ1904" s="54"/>
      <c r="ER1904" s="54"/>
      <c r="ES1904" s="54"/>
      <c r="ET1904" s="54"/>
      <c r="EU1904" s="54"/>
      <c r="EV1904" s="54"/>
      <c r="EW1904" s="54"/>
      <c r="EX1904" s="54"/>
      <c r="EY1904" s="54"/>
      <c r="EZ1904" s="54"/>
      <c r="FA1904" s="54"/>
      <c r="FB1904" s="54"/>
      <c r="FC1904" s="54"/>
      <c r="FD1904" s="54"/>
      <c r="FE1904" s="54"/>
      <c r="FF1904" s="54"/>
      <c r="FG1904" s="54"/>
      <c r="FH1904" s="54"/>
      <c r="FI1904" s="54"/>
      <c r="FJ1904" s="54"/>
      <c r="FK1904" s="54"/>
      <c r="FL1904" s="54"/>
      <c r="FM1904" s="54"/>
      <c r="FN1904" s="54"/>
      <c r="FO1904" s="54"/>
      <c r="FP1904" s="54"/>
      <c r="FQ1904" s="54"/>
      <c r="FR1904" s="54"/>
      <c r="FS1904" s="54"/>
      <c r="FT1904" s="54"/>
      <c r="FU1904" s="54"/>
      <c r="FV1904" s="54"/>
      <c r="FW1904" s="54"/>
      <c r="FX1904" s="54"/>
      <c r="FY1904" s="54"/>
      <c r="FZ1904" s="54"/>
      <c r="GA1904" s="54"/>
      <c r="GB1904" s="54"/>
      <c r="GC1904" s="54"/>
      <c r="GD1904" s="54"/>
      <c r="GE1904" s="54"/>
      <c r="GF1904" s="54"/>
      <c r="GG1904" s="54"/>
      <c r="GH1904" s="54"/>
      <c r="GI1904" s="54"/>
      <c r="GJ1904" s="54"/>
      <c r="GK1904" s="54"/>
      <c r="GL1904" s="54"/>
      <c r="GM1904" s="54"/>
      <c r="GN1904" s="54"/>
      <c r="GO1904" s="54"/>
      <c r="GP1904" s="54"/>
      <c r="GQ1904" s="54"/>
      <c r="GR1904" s="54"/>
      <c r="GS1904" s="54"/>
      <c r="GT1904" s="54"/>
      <c r="GU1904" s="54"/>
      <c r="GV1904" s="54"/>
      <c r="GW1904" s="54"/>
      <c r="GX1904" s="54"/>
      <c r="GY1904" s="54"/>
      <c r="GZ1904" s="54"/>
      <c r="HA1904" s="54"/>
      <c r="HB1904" s="54"/>
      <c r="HC1904" s="54"/>
      <c r="HD1904" s="54"/>
      <c r="HE1904" s="54"/>
      <c r="HF1904" s="54"/>
      <c r="HG1904" s="54"/>
      <c r="HH1904" s="54"/>
      <c r="HI1904" s="54"/>
      <c r="HJ1904" s="54"/>
      <c r="HK1904" s="54"/>
      <c r="HL1904" s="54"/>
      <c r="HM1904" s="54"/>
      <c r="HN1904" s="54"/>
      <c r="HO1904" s="54"/>
      <c r="HP1904" s="54"/>
      <c r="HQ1904" s="54"/>
      <c r="HR1904" s="54"/>
      <c r="HS1904" s="54"/>
      <c r="HT1904" s="54"/>
      <c r="HU1904" s="54"/>
      <c r="HV1904" s="54"/>
      <c r="HW1904" s="54"/>
      <c r="HX1904" s="54"/>
      <c r="HY1904" s="54"/>
      <c r="HZ1904" s="54"/>
      <c r="IA1904" s="54"/>
      <c r="IB1904" s="54"/>
      <c r="IC1904" s="54"/>
      <c r="ID1904" s="54"/>
      <c r="IE1904" s="54"/>
      <c r="IF1904" s="54"/>
      <c r="IG1904" s="54"/>
      <c r="IH1904" s="54"/>
      <c r="II1904" s="54"/>
      <c r="IJ1904" s="54"/>
      <c r="IK1904" s="54"/>
      <c r="IL1904" s="54"/>
      <c r="IM1904" s="54"/>
      <c r="IN1904" s="54"/>
      <c r="IO1904" s="54"/>
      <c r="IP1904" s="54"/>
      <c r="IQ1904" s="54"/>
      <c r="IR1904" s="54"/>
      <c r="IS1904" s="54"/>
      <c r="IT1904" s="54"/>
      <c r="IU1904" s="54"/>
      <c r="IV1904" s="54"/>
      <c r="IW1904" s="54"/>
      <c r="IX1904" s="54"/>
      <c r="IY1904" s="54"/>
      <c r="IZ1904" s="54"/>
      <c r="JA1904" s="16"/>
      <c r="JB1904" s="16"/>
      <c r="JC1904" s="16"/>
      <c r="JD1904" s="16"/>
    </row>
    <row r="1905" spans="1:264" s="6" customFormat="1" x14ac:dyDescent="0.25">
      <c r="A1905" s="55">
        <v>1901</v>
      </c>
      <c r="B1905" s="56">
        <f>ESTUDIANTES!B1905</f>
        <v>0</v>
      </c>
      <c r="C1905" s="56">
        <f>ESTUDIANTES!C1905</f>
        <v>0</v>
      </c>
      <c r="D1905" s="97">
        <f>ESTUDIANTES!D1905</f>
        <v>0</v>
      </c>
      <c r="E1905" s="97"/>
      <c r="F1905" s="97"/>
      <c r="G1905" s="97"/>
      <c r="H1905" s="57">
        <f>ESTUDIANTES!H1905</f>
        <v>0</v>
      </c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  <c r="AL1905" s="54"/>
      <c r="AM1905" s="54"/>
      <c r="AN1905" s="54"/>
      <c r="AO1905" s="54"/>
      <c r="AP1905" s="54"/>
      <c r="AQ1905" s="54"/>
      <c r="AR1905" s="54"/>
      <c r="AS1905" s="54"/>
      <c r="AT1905" s="54"/>
      <c r="AU1905" s="54"/>
      <c r="AV1905" s="54"/>
      <c r="AW1905" s="54"/>
      <c r="AX1905" s="54"/>
      <c r="AY1905" s="54"/>
      <c r="AZ1905" s="54"/>
      <c r="BA1905" s="54"/>
      <c r="BB1905" s="54"/>
      <c r="BC1905" s="54"/>
      <c r="BD1905" s="54"/>
      <c r="BE1905" s="54"/>
      <c r="BF1905" s="54"/>
      <c r="BG1905" s="54"/>
      <c r="BH1905" s="54"/>
      <c r="BI1905" s="54"/>
      <c r="BJ1905" s="54"/>
      <c r="BK1905" s="54"/>
      <c r="BL1905" s="54"/>
      <c r="BM1905" s="54"/>
      <c r="BN1905" s="54"/>
      <c r="BO1905" s="54"/>
      <c r="BP1905" s="54"/>
      <c r="BQ1905" s="54"/>
      <c r="BR1905" s="54"/>
      <c r="BS1905" s="54"/>
      <c r="BT1905" s="54"/>
      <c r="BU1905" s="54"/>
      <c r="BV1905" s="54"/>
      <c r="BW1905" s="54"/>
      <c r="BX1905" s="54"/>
      <c r="BY1905" s="54"/>
      <c r="BZ1905" s="54"/>
      <c r="CA1905" s="54"/>
      <c r="CB1905" s="54"/>
      <c r="CC1905" s="54"/>
      <c r="CD1905" s="54"/>
      <c r="CE1905" s="54"/>
      <c r="CF1905" s="54"/>
      <c r="CG1905" s="54"/>
      <c r="CH1905" s="54"/>
      <c r="CI1905" s="54"/>
      <c r="CJ1905" s="54"/>
      <c r="CK1905" s="54"/>
      <c r="CL1905" s="54"/>
      <c r="CM1905" s="54"/>
      <c r="CN1905" s="54"/>
      <c r="CO1905" s="54"/>
      <c r="CP1905" s="54"/>
      <c r="CQ1905" s="54"/>
      <c r="CR1905" s="54"/>
      <c r="CS1905" s="54"/>
      <c r="CT1905" s="54"/>
      <c r="CU1905" s="54"/>
      <c r="CV1905" s="54"/>
      <c r="CW1905" s="54"/>
      <c r="CX1905" s="54"/>
      <c r="CY1905" s="54"/>
      <c r="CZ1905" s="54"/>
      <c r="DA1905" s="54"/>
      <c r="DB1905" s="54"/>
      <c r="DC1905" s="54"/>
      <c r="DD1905" s="54"/>
      <c r="DE1905" s="54"/>
      <c r="DF1905" s="54"/>
      <c r="DG1905" s="54"/>
      <c r="DH1905" s="54"/>
      <c r="DI1905" s="54"/>
      <c r="DJ1905" s="54"/>
      <c r="DK1905" s="54"/>
      <c r="DL1905" s="54"/>
      <c r="DM1905" s="54"/>
      <c r="DN1905" s="54"/>
      <c r="DO1905" s="54"/>
      <c r="DP1905" s="54"/>
      <c r="DQ1905" s="54"/>
      <c r="DR1905" s="54"/>
      <c r="DS1905" s="54"/>
      <c r="DT1905" s="54"/>
      <c r="DU1905" s="54"/>
      <c r="DV1905" s="54"/>
      <c r="DW1905" s="54"/>
      <c r="DX1905" s="54"/>
      <c r="DY1905" s="54"/>
      <c r="DZ1905" s="54"/>
      <c r="EA1905" s="54"/>
      <c r="EB1905" s="54"/>
      <c r="EC1905" s="54"/>
      <c r="ED1905" s="54"/>
      <c r="EE1905" s="54"/>
      <c r="EF1905" s="54"/>
      <c r="EG1905" s="54"/>
      <c r="EH1905" s="54"/>
      <c r="EI1905" s="54"/>
      <c r="EJ1905" s="54"/>
      <c r="EK1905" s="54"/>
      <c r="EL1905" s="54"/>
      <c r="EM1905" s="54"/>
      <c r="EN1905" s="54"/>
      <c r="EO1905" s="54"/>
      <c r="EP1905" s="54"/>
      <c r="EQ1905" s="54"/>
      <c r="ER1905" s="54"/>
      <c r="ES1905" s="54"/>
      <c r="ET1905" s="54"/>
      <c r="EU1905" s="54"/>
      <c r="EV1905" s="54"/>
      <c r="EW1905" s="54"/>
      <c r="EX1905" s="54"/>
      <c r="EY1905" s="54"/>
      <c r="EZ1905" s="54"/>
      <c r="FA1905" s="54"/>
      <c r="FB1905" s="54"/>
      <c r="FC1905" s="54"/>
      <c r="FD1905" s="54"/>
      <c r="FE1905" s="54"/>
      <c r="FF1905" s="54"/>
      <c r="FG1905" s="54"/>
      <c r="FH1905" s="54"/>
      <c r="FI1905" s="54"/>
      <c r="FJ1905" s="54"/>
      <c r="FK1905" s="54"/>
      <c r="FL1905" s="54"/>
      <c r="FM1905" s="54"/>
      <c r="FN1905" s="54"/>
      <c r="FO1905" s="54"/>
      <c r="FP1905" s="54"/>
      <c r="FQ1905" s="54"/>
      <c r="FR1905" s="54"/>
      <c r="FS1905" s="54"/>
      <c r="FT1905" s="54"/>
      <c r="FU1905" s="54"/>
      <c r="FV1905" s="54"/>
      <c r="FW1905" s="54"/>
      <c r="FX1905" s="54"/>
      <c r="FY1905" s="54"/>
      <c r="FZ1905" s="54"/>
      <c r="GA1905" s="54"/>
      <c r="GB1905" s="54"/>
      <c r="GC1905" s="54"/>
      <c r="GD1905" s="54"/>
      <c r="GE1905" s="54"/>
      <c r="GF1905" s="54"/>
      <c r="GG1905" s="54"/>
      <c r="GH1905" s="54"/>
      <c r="GI1905" s="54"/>
      <c r="GJ1905" s="54"/>
      <c r="GK1905" s="54"/>
      <c r="GL1905" s="54"/>
      <c r="GM1905" s="54"/>
      <c r="GN1905" s="54"/>
      <c r="GO1905" s="54"/>
      <c r="GP1905" s="54"/>
      <c r="GQ1905" s="54"/>
      <c r="GR1905" s="54"/>
      <c r="GS1905" s="54"/>
      <c r="GT1905" s="54"/>
      <c r="GU1905" s="54"/>
      <c r="GV1905" s="54"/>
      <c r="GW1905" s="54"/>
      <c r="GX1905" s="54"/>
      <c r="GY1905" s="54"/>
      <c r="GZ1905" s="54"/>
      <c r="HA1905" s="54"/>
      <c r="HB1905" s="54"/>
      <c r="HC1905" s="54"/>
      <c r="HD1905" s="54"/>
      <c r="HE1905" s="54"/>
      <c r="HF1905" s="54"/>
      <c r="HG1905" s="54"/>
      <c r="HH1905" s="54"/>
      <c r="HI1905" s="54"/>
      <c r="HJ1905" s="54"/>
      <c r="HK1905" s="54"/>
      <c r="HL1905" s="54"/>
      <c r="HM1905" s="54"/>
      <c r="HN1905" s="54"/>
      <c r="HO1905" s="54"/>
      <c r="HP1905" s="54"/>
      <c r="HQ1905" s="54"/>
      <c r="HR1905" s="54"/>
      <c r="HS1905" s="54"/>
      <c r="HT1905" s="54"/>
      <c r="HU1905" s="54"/>
      <c r="HV1905" s="54"/>
      <c r="HW1905" s="54"/>
      <c r="HX1905" s="54"/>
      <c r="HY1905" s="54"/>
      <c r="HZ1905" s="54"/>
      <c r="IA1905" s="54"/>
      <c r="IB1905" s="54"/>
      <c r="IC1905" s="54"/>
      <c r="ID1905" s="54"/>
      <c r="IE1905" s="54"/>
      <c r="IF1905" s="54"/>
      <c r="IG1905" s="54"/>
      <c r="IH1905" s="54"/>
      <c r="II1905" s="54"/>
      <c r="IJ1905" s="54"/>
      <c r="IK1905" s="54"/>
      <c r="IL1905" s="54"/>
      <c r="IM1905" s="54"/>
      <c r="IN1905" s="54"/>
      <c r="IO1905" s="54"/>
      <c r="IP1905" s="54"/>
      <c r="IQ1905" s="54"/>
      <c r="IR1905" s="54"/>
      <c r="IS1905" s="54"/>
      <c r="IT1905" s="54"/>
      <c r="IU1905" s="54"/>
      <c r="IV1905" s="54"/>
      <c r="IW1905" s="54"/>
      <c r="IX1905" s="54"/>
      <c r="IY1905" s="54"/>
      <c r="IZ1905" s="54"/>
      <c r="JA1905" s="16"/>
      <c r="JB1905" s="16"/>
      <c r="JC1905" s="16"/>
      <c r="JD1905" s="16"/>
    </row>
    <row r="1906" spans="1:264" s="6" customFormat="1" x14ac:dyDescent="0.25">
      <c r="A1906" s="55">
        <v>1902</v>
      </c>
      <c r="B1906" s="56">
        <f>ESTUDIANTES!B1906</f>
        <v>0</v>
      </c>
      <c r="C1906" s="56">
        <f>ESTUDIANTES!C1906</f>
        <v>0</v>
      </c>
      <c r="D1906" s="97">
        <f>ESTUDIANTES!D1906</f>
        <v>0</v>
      </c>
      <c r="E1906" s="97"/>
      <c r="F1906" s="97"/>
      <c r="G1906" s="97"/>
      <c r="H1906" s="57">
        <f>ESTUDIANTES!H1906</f>
        <v>0</v>
      </c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  <c r="AL1906" s="54"/>
      <c r="AM1906" s="54"/>
      <c r="AN1906" s="54"/>
      <c r="AO1906" s="54"/>
      <c r="AP1906" s="54"/>
      <c r="AQ1906" s="54"/>
      <c r="AR1906" s="54"/>
      <c r="AS1906" s="54"/>
      <c r="AT1906" s="54"/>
      <c r="AU1906" s="54"/>
      <c r="AV1906" s="54"/>
      <c r="AW1906" s="54"/>
      <c r="AX1906" s="54"/>
      <c r="AY1906" s="54"/>
      <c r="AZ1906" s="54"/>
      <c r="BA1906" s="54"/>
      <c r="BB1906" s="54"/>
      <c r="BC1906" s="54"/>
      <c r="BD1906" s="54"/>
      <c r="BE1906" s="54"/>
      <c r="BF1906" s="54"/>
      <c r="BG1906" s="54"/>
      <c r="BH1906" s="54"/>
      <c r="BI1906" s="54"/>
      <c r="BJ1906" s="54"/>
      <c r="BK1906" s="54"/>
      <c r="BL1906" s="54"/>
      <c r="BM1906" s="54"/>
      <c r="BN1906" s="54"/>
      <c r="BO1906" s="54"/>
      <c r="BP1906" s="54"/>
      <c r="BQ1906" s="54"/>
      <c r="BR1906" s="54"/>
      <c r="BS1906" s="54"/>
      <c r="BT1906" s="54"/>
      <c r="BU1906" s="54"/>
      <c r="BV1906" s="54"/>
      <c r="BW1906" s="54"/>
      <c r="BX1906" s="54"/>
      <c r="BY1906" s="54"/>
      <c r="BZ1906" s="54"/>
      <c r="CA1906" s="54"/>
      <c r="CB1906" s="54"/>
      <c r="CC1906" s="54"/>
      <c r="CD1906" s="54"/>
      <c r="CE1906" s="54"/>
      <c r="CF1906" s="54"/>
      <c r="CG1906" s="54"/>
      <c r="CH1906" s="54"/>
      <c r="CI1906" s="54"/>
      <c r="CJ1906" s="54"/>
      <c r="CK1906" s="54"/>
      <c r="CL1906" s="54"/>
      <c r="CM1906" s="54"/>
      <c r="CN1906" s="54"/>
      <c r="CO1906" s="54"/>
      <c r="CP1906" s="54"/>
      <c r="CQ1906" s="54"/>
      <c r="CR1906" s="54"/>
      <c r="CS1906" s="54"/>
      <c r="CT1906" s="54"/>
      <c r="CU1906" s="54"/>
      <c r="CV1906" s="54"/>
      <c r="CW1906" s="54"/>
      <c r="CX1906" s="54"/>
      <c r="CY1906" s="54"/>
      <c r="CZ1906" s="54"/>
      <c r="DA1906" s="54"/>
      <c r="DB1906" s="54"/>
      <c r="DC1906" s="54"/>
      <c r="DD1906" s="54"/>
      <c r="DE1906" s="54"/>
      <c r="DF1906" s="54"/>
      <c r="DG1906" s="54"/>
      <c r="DH1906" s="54"/>
      <c r="DI1906" s="54"/>
      <c r="DJ1906" s="54"/>
      <c r="DK1906" s="54"/>
      <c r="DL1906" s="54"/>
      <c r="DM1906" s="54"/>
      <c r="DN1906" s="54"/>
      <c r="DO1906" s="54"/>
      <c r="DP1906" s="54"/>
      <c r="DQ1906" s="54"/>
      <c r="DR1906" s="54"/>
      <c r="DS1906" s="54"/>
      <c r="DT1906" s="54"/>
      <c r="DU1906" s="54"/>
      <c r="DV1906" s="54"/>
      <c r="DW1906" s="54"/>
      <c r="DX1906" s="54"/>
      <c r="DY1906" s="54"/>
      <c r="DZ1906" s="54"/>
      <c r="EA1906" s="54"/>
      <c r="EB1906" s="54"/>
      <c r="EC1906" s="54"/>
      <c r="ED1906" s="54"/>
      <c r="EE1906" s="54"/>
      <c r="EF1906" s="54"/>
      <c r="EG1906" s="54"/>
      <c r="EH1906" s="54"/>
      <c r="EI1906" s="54"/>
      <c r="EJ1906" s="54"/>
      <c r="EK1906" s="54"/>
      <c r="EL1906" s="54"/>
      <c r="EM1906" s="54"/>
      <c r="EN1906" s="54"/>
      <c r="EO1906" s="54"/>
      <c r="EP1906" s="54"/>
      <c r="EQ1906" s="54"/>
      <c r="ER1906" s="54"/>
      <c r="ES1906" s="54"/>
      <c r="ET1906" s="54"/>
      <c r="EU1906" s="54"/>
      <c r="EV1906" s="54"/>
      <c r="EW1906" s="54"/>
      <c r="EX1906" s="54"/>
      <c r="EY1906" s="54"/>
      <c r="EZ1906" s="54"/>
      <c r="FA1906" s="54"/>
      <c r="FB1906" s="54"/>
      <c r="FC1906" s="54"/>
      <c r="FD1906" s="54"/>
      <c r="FE1906" s="54"/>
      <c r="FF1906" s="54"/>
      <c r="FG1906" s="54"/>
      <c r="FH1906" s="54"/>
      <c r="FI1906" s="54"/>
      <c r="FJ1906" s="54"/>
      <c r="FK1906" s="54"/>
      <c r="FL1906" s="54"/>
      <c r="FM1906" s="54"/>
      <c r="FN1906" s="54"/>
      <c r="FO1906" s="54"/>
      <c r="FP1906" s="54"/>
      <c r="FQ1906" s="54"/>
      <c r="FR1906" s="54"/>
      <c r="FS1906" s="54"/>
      <c r="FT1906" s="54"/>
      <c r="FU1906" s="54"/>
      <c r="FV1906" s="54"/>
      <c r="FW1906" s="54"/>
      <c r="FX1906" s="54"/>
      <c r="FY1906" s="54"/>
      <c r="FZ1906" s="54"/>
      <c r="GA1906" s="54"/>
      <c r="GB1906" s="54"/>
      <c r="GC1906" s="54"/>
      <c r="GD1906" s="54"/>
      <c r="GE1906" s="54"/>
      <c r="GF1906" s="54"/>
      <c r="GG1906" s="54"/>
      <c r="GH1906" s="54"/>
      <c r="GI1906" s="54"/>
      <c r="GJ1906" s="54"/>
      <c r="GK1906" s="54"/>
      <c r="GL1906" s="54"/>
      <c r="GM1906" s="54"/>
      <c r="GN1906" s="54"/>
      <c r="GO1906" s="54"/>
      <c r="GP1906" s="54"/>
      <c r="GQ1906" s="54"/>
      <c r="GR1906" s="54"/>
      <c r="GS1906" s="54"/>
      <c r="GT1906" s="54"/>
      <c r="GU1906" s="54"/>
      <c r="GV1906" s="54"/>
      <c r="GW1906" s="54"/>
      <c r="GX1906" s="54"/>
      <c r="GY1906" s="54"/>
      <c r="GZ1906" s="54"/>
      <c r="HA1906" s="54"/>
      <c r="HB1906" s="54"/>
      <c r="HC1906" s="54"/>
      <c r="HD1906" s="54"/>
      <c r="HE1906" s="54"/>
      <c r="HF1906" s="54"/>
      <c r="HG1906" s="54"/>
      <c r="HH1906" s="54"/>
      <c r="HI1906" s="54"/>
      <c r="HJ1906" s="54"/>
      <c r="HK1906" s="54"/>
      <c r="HL1906" s="54"/>
      <c r="HM1906" s="54"/>
      <c r="HN1906" s="54"/>
      <c r="HO1906" s="54"/>
      <c r="HP1906" s="54"/>
      <c r="HQ1906" s="54"/>
      <c r="HR1906" s="54"/>
      <c r="HS1906" s="54"/>
      <c r="HT1906" s="54"/>
      <c r="HU1906" s="54"/>
      <c r="HV1906" s="54"/>
      <c r="HW1906" s="54"/>
      <c r="HX1906" s="54"/>
      <c r="HY1906" s="54"/>
      <c r="HZ1906" s="54"/>
      <c r="IA1906" s="54"/>
      <c r="IB1906" s="54"/>
      <c r="IC1906" s="54"/>
      <c r="ID1906" s="54"/>
      <c r="IE1906" s="54"/>
      <c r="IF1906" s="54"/>
      <c r="IG1906" s="54"/>
      <c r="IH1906" s="54"/>
      <c r="II1906" s="54"/>
      <c r="IJ1906" s="54"/>
      <c r="IK1906" s="54"/>
      <c r="IL1906" s="54"/>
      <c r="IM1906" s="54"/>
      <c r="IN1906" s="54"/>
      <c r="IO1906" s="54"/>
      <c r="IP1906" s="54"/>
      <c r="IQ1906" s="54"/>
      <c r="IR1906" s="54"/>
      <c r="IS1906" s="54"/>
      <c r="IT1906" s="54"/>
      <c r="IU1906" s="54"/>
      <c r="IV1906" s="54"/>
      <c r="IW1906" s="54"/>
      <c r="IX1906" s="54"/>
      <c r="IY1906" s="54"/>
      <c r="IZ1906" s="54"/>
      <c r="JA1906" s="16"/>
      <c r="JB1906" s="16"/>
      <c r="JC1906" s="16"/>
      <c r="JD1906" s="16"/>
    </row>
    <row r="1907" spans="1:264" s="6" customFormat="1" x14ac:dyDescent="0.25">
      <c r="A1907" s="55">
        <v>1903</v>
      </c>
      <c r="B1907" s="56">
        <f>ESTUDIANTES!B1907</f>
        <v>0</v>
      </c>
      <c r="C1907" s="56">
        <f>ESTUDIANTES!C1907</f>
        <v>0</v>
      </c>
      <c r="D1907" s="97">
        <f>ESTUDIANTES!D1907</f>
        <v>0</v>
      </c>
      <c r="E1907" s="97"/>
      <c r="F1907" s="97"/>
      <c r="G1907" s="97"/>
      <c r="H1907" s="57">
        <f>ESTUDIANTES!H1907</f>
        <v>0</v>
      </c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  <c r="AL1907" s="54"/>
      <c r="AM1907" s="54"/>
      <c r="AN1907" s="54"/>
      <c r="AO1907" s="54"/>
      <c r="AP1907" s="54"/>
      <c r="AQ1907" s="54"/>
      <c r="AR1907" s="54"/>
      <c r="AS1907" s="54"/>
      <c r="AT1907" s="54"/>
      <c r="AU1907" s="54"/>
      <c r="AV1907" s="54"/>
      <c r="AW1907" s="54"/>
      <c r="AX1907" s="54"/>
      <c r="AY1907" s="54"/>
      <c r="AZ1907" s="54"/>
      <c r="BA1907" s="54"/>
      <c r="BB1907" s="54"/>
      <c r="BC1907" s="54"/>
      <c r="BD1907" s="54"/>
      <c r="BE1907" s="54"/>
      <c r="BF1907" s="54"/>
      <c r="BG1907" s="54"/>
      <c r="BH1907" s="54"/>
      <c r="BI1907" s="54"/>
      <c r="BJ1907" s="54"/>
      <c r="BK1907" s="54"/>
      <c r="BL1907" s="54"/>
      <c r="BM1907" s="54"/>
      <c r="BN1907" s="54"/>
      <c r="BO1907" s="54"/>
      <c r="BP1907" s="54"/>
      <c r="BQ1907" s="54"/>
      <c r="BR1907" s="54"/>
      <c r="BS1907" s="54"/>
      <c r="BT1907" s="54"/>
      <c r="BU1907" s="54"/>
      <c r="BV1907" s="54"/>
      <c r="BW1907" s="54"/>
      <c r="BX1907" s="54"/>
      <c r="BY1907" s="54"/>
      <c r="BZ1907" s="54"/>
      <c r="CA1907" s="54"/>
      <c r="CB1907" s="54"/>
      <c r="CC1907" s="54"/>
      <c r="CD1907" s="54"/>
      <c r="CE1907" s="54"/>
      <c r="CF1907" s="54"/>
      <c r="CG1907" s="54"/>
      <c r="CH1907" s="54"/>
      <c r="CI1907" s="54"/>
      <c r="CJ1907" s="54"/>
      <c r="CK1907" s="54"/>
      <c r="CL1907" s="54"/>
      <c r="CM1907" s="54"/>
      <c r="CN1907" s="54"/>
      <c r="CO1907" s="54"/>
      <c r="CP1907" s="54"/>
      <c r="CQ1907" s="54"/>
      <c r="CR1907" s="54"/>
      <c r="CS1907" s="54"/>
      <c r="CT1907" s="54"/>
      <c r="CU1907" s="54"/>
      <c r="CV1907" s="54"/>
      <c r="CW1907" s="54"/>
      <c r="CX1907" s="54"/>
      <c r="CY1907" s="54"/>
      <c r="CZ1907" s="54"/>
      <c r="DA1907" s="54"/>
      <c r="DB1907" s="54"/>
      <c r="DC1907" s="54"/>
      <c r="DD1907" s="54"/>
      <c r="DE1907" s="54"/>
      <c r="DF1907" s="54"/>
      <c r="DG1907" s="54"/>
      <c r="DH1907" s="54"/>
      <c r="DI1907" s="54"/>
      <c r="DJ1907" s="54"/>
      <c r="DK1907" s="54"/>
      <c r="DL1907" s="54"/>
      <c r="DM1907" s="54"/>
      <c r="DN1907" s="54"/>
      <c r="DO1907" s="54"/>
      <c r="DP1907" s="54"/>
      <c r="DQ1907" s="54"/>
      <c r="DR1907" s="54"/>
      <c r="DS1907" s="54"/>
      <c r="DT1907" s="54"/>
      <c r="DU1907" s="54"/>
      <c r="DV1907" s="54"/>
      <c r="DW1907" s="54"/>
      <c r="DX1907" s="54"/>
      <c r="DY1907" s="54"/>
      <c r="DZ1907" s="54"/>
      <c r="EA1907" s="54"/>
      <c r="EB1907" s="54"/>
      <c r="EC1907" s="54"/>
      <c r="ED1907" s="54"/>
      <c r="EE1907" s="54"/>
      <c r="EF1907" s="54"/>
      <c r="EG1907" s="54"/>
      <c r="EH1907" s="54"/>
      <c r="EI1907" s="54"/>
      <c r="EJ1907" s="54"/>
      <c r="EK1907" s="54"/>
      <c r="EL1907" s="54"/>
      <c r="EM1907" s="54"/>
      <c r="EN1907" s="54"/>
      <c r="EO1907" s="54"/>
      <c r="EP1907" s="54"/>
      <c r="EQ1907" s="54"/>
      <c r="ER1907" s="54"/>
      <c r="ES1907" s="54"/>
      <c r="ET1907" s="54"/>
      <c r="EU1907" s="54"/>
      <c r="EV1907" s="54"/>
      <c r="EW1907" s="54"/>
      <c r="EX1907" s="54"/>
      <c r="EY1907" s="54"/>
      <c r="EZ1907" s="54"/>
      <c r="FA1907" s="54"/>
      <c r="FB1907" s="54"/>
      <c r="FC1907" s="54"/>
      <c r="FD1907" s="54"/>
      <c r="FE1907" s="54"/>
      <c r="FF1907" s="54"/>
      <c r="FG1907" s="54"/>
      <c r="FH1907" s="54"/>
      <c r="FI1907" s="54"/>
      <c r="FJ1907" s="54"/>
      <c r="FK1907" s="54"/>
      <c r="FL1907" s="54"/>
      <c r="FM1907" s="54"/>
      <c r="FN1907" s="54"/>
      <c r="FO1907" s="54"/>
      <c r="FP1907" s="54"/>
      <c r="FQ1907" s="54"/>
      <c r="FR1907" s="54"/>
      <c r="FS1907" s="54"/>
      <c r="FT1907" s="54"/>
      <c r="FU1907" s="54"/>
      <c r="FV1907" s="54"/>
      <c r="FW1907" s="54"/>
      <c r="FX1907" s="54"/>
      <c r="FY1907" s="54"/>
      <c r="FZ1907" s="54"/>
      <c r="GA1907" s="54"/>
      <c r="GB1907" s="54"/>
      <c r="GC1907" s="54"/>
      <c r="GD1907" s="54"/>
      <c r="GE1907" s="54"/>
      <c r="GF1907" s="54"/>
      <c r="GG1907" s="54"/>
      <c r="GH1907" s="54"/>
      <c r="GI1907" s="54"/>
      <c r="GJ1907" s="54"/>
      <c r="GK1907" s="54"/>
      <c r="GL1907" s="54"/>
      <c r="GM1907" s="54"/>
      <c r="GN1907" s="54"/>
      <c r="GO1907" s="54"/>
      <c r="GP1907" s="54"/>
      <c r="GQ1907" s="54"/>
      <c r="GR1907" s="54"/>
      <c r="GS1907" s="54"/>
      <c r="GT1907" s="54"/>
      <c r="GU1907" s="54"/>
      <c r="GV1907" s="54"/>
      <c r="GW1907" s="54"/>
      <c r="GX1907" s="54"/>
      <c r="GY1907" s="54"/>
      <c r="GZ1907" s="54"/>
      <c r="HA1907" s="54"/>
      <c r="HB1907" s="54"/>
      <c r="HC1907" s="54"/>
      <c r="HD1907" s="54"/>
      <c r="HE1907" s="54"/>
      <c r="HF1907" s="54"/>
      <c r="HG1907" s="54"/>
      <c r="HH1907" s="54"/>
      <c r="HI1907" s="54"/>
      <c r="HJ1907" s="54"/>
      <c r="HK1907" s="54"/>
      <c r="HL1907" s="54"/>
      <c r="HM1907" s="54"/>
      <c r="HN1907" s="54"/>
      <c r="HO1907" s="54"/>
      <c r="HP1907" s="54"/>
      <c r="HQ1907" s="54"/>
      <c r="HR1907" s="54"/>
      <c r="HS1907" s="54"/>
      <c r="HT1907" s="54"/>
      <c r="HU1907" s="54"/>
      <c r="HV1907" s="54"/>
      <c r="HW1907" s="54"/>
      <c r="HX1907" s="54"/>
      <c r="HY1907" s="54"/>
      <c r="HZ1907" s="54"/>
      <c r="IA1907" s="54"/>
      <c r="IB1907" s="54"/>
      <c r="IC1907" s="54"/>
      <c r="ID1907" s="54"/>
      <c r="IE1907" s="54"/>
      <c r="IF1907" s="54"/>
      <c r="IG1907" s="54"/>
      <c r="IH1907" s="54"/>
      <c r="II1907" s="54"/>
      <c r="IJ1907" s="54"/>
      <c r="IK1907" s="54"/>
      <c r="IL1907" s="54"/>
      <c r="IM1907" s="54"/>
      <c r="IN1907" s="54"/>
      <c r="IO1907" s="54"/>
      <c r="IP1907" s="54"/>
      <c r="IQ1907" s="54"/>
      <c r="IR1907" s="54"/>
      <c r="IS1907" s="54"/>
      <c r="IT1907" s="54"/>
      <c r="IU1907" s="54"/>
      <c r="IV1907" s="54"/>
      <c r="IW1907" s="54"/>
      <c r="IX1907" s="54"/>
      <c r="IY1907" s="54"/>
      <c r="IZ1907" s="54"/>
      <c r="JA1907" s="16"/>
      <c r="JB1907" s="16"/>
      <c r="JC1907" s="16"/>
      <c r="JD1907" s="16"/>
    </row>
    <row r="1908" spans="1:264" s="6" customFormat="1" x14ac:dyDescent="0.25">
      <c r="A1908" s="55">
        <v>1904</v>
      </c>
      <c r="B1908" s="56">
        <f>ESTUDIANTES!B1908</f>
        <v>0</v>
      </c>
      <c r="C1908" s="56">
        <f>ESTUDIANTES!C1908</f>
        <v>0</v>
      </c>
      <c r="D1908" s="97">
        <f>ESTUDIANTES!D1908</f>
        <v>0</v>
      </c>
      <c r="E1908" s="97"/>
      <c r="F1908" s="97"/>
      <c r="G1908" s="97"/>
      <c r="H1908" s="57">
        <f>ESTUDIANTES!H1908</f>
        <v>0</v>
      </c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  <c r="AL1908" s="54"/>
      <c r="AM1908" s="54"/>
      <c r="AN1908" s="54"/>
      <c r="AO1908" s="54"/>
      <c r="AP1908" s="54"/>
      <c r="AQ1908" s="54"/>
      <c r="AR1908" s="54"/>
      <c r="AS1908" s="54"/>
      <c r="AT1908" s="54"/>
      <c r="AU1908" s="54"/>
      <c r="AV1908" s="54"/>
      <c r="AW1908" s="54"/>
      <c r="AX1908" s="54"/>
      <c r="AY1908" s="54"/>
      <c r="AZ1908" s="54"/>
      <c r="BA1908" s="54"/>
      <c r="BB1908" s="54"/>
      <c r="BC1908" s="54"/>
      <c r="BD1908" s="54"/>
      <c r="BE1908" s="54"/>
      <c r="BF1908" s="54"/>
      <c r="BG1908" s="54"/>
      <c r="BH1908" s="54"/>
      <c r="BI1908" s="54"/>
      <c r="BJ1908" s="54"/>
      <c r="BK1908" s="54"/>
      <c r="BL1908" s="54"/>
      <c r="BM1908" s="54"/>
      <c r="BN1908" s="54"/>
      <c r="BO1908" s="54"/>
      <c r="BP1908" s="54"/>
      <c r="BQ1908" s="54"/>
      <c r="BR1908" s="54"/>
      <c r="BS1908" s="54"/>
      <c r="BT1908" s="54"/>
      <c r="BU1908" s="54"/>
      <c r="BV1908" s="54"/>
      <c r="BW1908" s="54"/>
      <c r="BX1908" s="54"/>
      <c r="BY1908" s="54"/>
      <c r="BZ1908" s="54"/>
      <c r="CA1908" s="54"/>
      <c r="CB1908" s="54"/>
      <c r="CC1908" s="54"/>
      <c r="CD1908" s="54"/>
      <c r="CE1908" s="54"/>
      <c r="CF1908" s="54"/>
      <c r="CG1908" s="54"/>
      <c r="CH1908" s="54"/>
      <c r="CI1908" s="54"/>
      <c r="CJ1908" s="54"/>
      <c r="CK1908" s="54"/>
      <c r="CL1908" s="54"/>
      <c r="CM1908" s="54"/>
      <c r="CN1908" s="54"/>
      <c r="CO1908" s="54"/>
      <c r="CP1908" s="54"/>
      <c r="CQ1908" s="54"/>
      <c r="CR1908" s="54"/>
      <c r="CS1908" s="54"/>
      <c r="CT1908" s="54"/>
      <c r="CU1908" s="54"/>
      <c r="CV1908" s="54"/>
      <c r="CW1908" s="54"/>
      <c r="CX1908" s="54"/>
      <c r="CY1908" s="54"/>
      <c r="CZ1908" s="54"/>
      <c r="DA1908" s="54"/>
      <c r="DB1908" s="54"/>
      <c r="DC1908" s="54"/>
      <c r="DD1908" s="54"/>
      <c r="DE1908" s="54"/>
      <c r="DF1908" s="54"/>
      <c r="DG1908" s="54"/>
      <c r="DH1908" s="54"/>
      <c r="DI1908" s="54"/>
      <c r="DJ1908" s="54"/>
      <c r="DK1908" s="54"/>
      <c r="DL1908" s="54"/>
      <c r="DM1908" s="54"/>
      <c r="DN1908" s="54"/>
      <c r="DO1908" s="54"/>
      <c r="DP1908" s="54"/>
      <c r="DQ1908" s="54"/>
      <c r="DR1908" s="54"/>
      <c r="DS1908" s="54"/>
      <c r="DT1908" s="54"/>
      <c r="DU1908" s="54"/>
      <c r="DV1908" s="54"/>
      <c r="DW1908" s="54"/>
      <c r="DX1908" s="54"/>
      <c r="DY1908" s="54"/>
      <c r="DZ1908" s="54"/>
      <c r="EA1908" s="54"/>
      <c r="EB1908" s="54"/>
      <c r="EC1908" s="54"/>
      <c r="ED1908" s="54"/>
      <c r="EE1908" s="54"/>
      <c r="EF1908" s="54"/>
      <c r="EG1908" s="54"/>
      <c r="EH1908" s="54"/>
      <c r="EI1908" s="54"/>
      <c r="EJ1908" s="54"/>
      <c r="EK1908" s="54"/>
      <c r="EL1908" s="54"/>
      <c r="EM1908" s="54"/>
      <c r="EN1908" s="54"/>
      <c r="EO1908" s="54"/>
      <c r="EP1908" s="54"/>
      <c r="EQ1908" s="54"/>
      <c r="ER1908" s="54"/>
      <c r="ES1908" s="54"/>
      <c r="ET1908" s="54"/>
      <c r="EU1908" s="54"/>
      <c r="EV1908" s="54"/>
      <c r="EW1908" s="54"/>
      <c r="EX1908" s="54"/>
      <c r="EY1908" s="54"/>
      <c r="EZ1908" s="54"/>
      <c r="FA1908" s="54"/>
      <c r="FB1908" s="54"/>
      <c r="FC1908" s="54"/>
      <c r="FD1908" s="54"/>
      <c r="FE1908" s="54"/>
      <c r="FF1908" s="54"/>
      <c r="FG1908" s="54"/>
      <c r="FH1908" s="54"/>
      <c r="FI1908" s="54"/>
      <c r="FJ1908" s="54"/>
      <c r="FK1908" s="54"/>
      <c r="FL1908" s="54"/>
      <c r="FM1908" s="54"/>
      <c r="FN1908" s="54"/>
      <c r="FO1908" s="54"/>
      <c r="FP1908" s="54"/>
      <c r="FQ1908" s="54"/>
      <c r="FR1908" s="54"/>
      <c r="FS1908" s="54"/>
      <c r="FT1908" s="54"/>
      <c r="FU1908" s="54"/>
      <c r="FV1908" s="54"/>
      <c r="FW1908" s="54"/>
      <c r="FX1908" s="54"/>
      <c r="FY1908" s="54"/>
      <c r="FZ1908" s="54"/>
      <c r="GA1908" s="54"/>
      <c r="GB1908" s="54"/>
      <c r="GC1908" s="54"/>
      <c r="GD1908" s="54"/>
      <c r="GE1908" s="54"/>
      <c r="GF1908" s="54"/>
      <c r="GG1908" s="54"/>
      <c r="GH1908" s="54"/>
      <c r="GI1908" s="54"/>
      <c r="GJ1908" s="54"/>
      <c r="GK1908" s="54"/>
      <c r="GL1908" s="54"/>
      <c r="GM1908" s="54"/>
      <c r="GN1908" s="54"/>
      <c r="GO1908" s="54"/>
      <c r="GP1908" s="54"/>
      <c r="GQ1908" s="54"/>
      <c r="GR1908" s="54"/>
      <c r="GS1908" s="54"/>
      <c r="GT1908" s="54"/>
      <c r="GU1908" s="54"/>
      <c r="GV1908" s="54"/>
      <c r="GW1908" s="54"/>
      <c r="GX1908" s="54"/>
      <c r="GY1908" s="54"/>
      <c r="GZ1908" s="54"/>
      <c r="HA1908" s="54"/>
      <c r="HB1908" s="54"/>
      <c r="HC1908" s="54"/>
      <c r="HD1908" s="54"/>
      <c r="HE1908" s="54"/>
      <c r="HF1908" s="54"/>
      <c r="HG1908" s="54"/>
      <c r="HH1908" s="54"/>
      <c r="HI1908" s="54"/>
      <c r="HJ1908" s="54"/>
      <c r="HK1908" s="54"/>
      <c r="HL1908" s="54"/>
      <c r="HM1908" s="54"/>
      <c r="HN1908" s="54"/>
      <c r="HO1908" s="54"/>
      <c r="HP1908" s="54"/>
      <c r="HQ1908" s="54"/>
      <c r="HR1908" s="54"/>
      <c r="HS1908" s="54"/>
      <c r="HT1908" s="54"/>
      <c r="HU1908" s="54"/>
      <c r="HV1908" s="54"/>
      <c r="HW1908" s="54"/>
      <c r="HX1908" s="54"/>
      <c r="HY1908" s="54"/>
      <c r="HZ1908" s="54"/>
      <c r="IA1908" s="54"/>
      <c r="IB1908" s="54"/>
      <c r="IC1908" s="54"/>
      <c r="ID1908" s="54"/>
      <c r="IE1908" s="54"/>
      <c r="IF1908" s="54"/>
      <c r="IG1908" s="54"/>
      <c r="IH1908" s="54"/>
      <c r="II1908" s="54"/>
      <c r="IJ1908" s="54"/>
      <c r="IK1908" s="54"/>
      <c r="IL1908" s="54"/>
      <c r="IM1908" s="54"/>
      <c r="IN1908" s="54"/>
      <c r="IO1908" s="54"/>
      <c r="IP1908" s="54"/>
      <c r="IQ1908" s="54"/>
      <c r="IR1908" s="54"/>
      <c r="IS1908" s="54"/>
      <c r="IT1908" s="54"/>
      <c r="IU1908" s="54"/>
      <c r="IV1908" s="54"/>
      <c r="IW1908" s="54"/>
      <c r="IX1908" s="54"/>
      <c r="IY1908" s="54"/>
      <c r="IZ1908" s="54"/>
      <c r="JA1908" s="16"/>
      <c r="JB1908" s="16"/>
      <c r="JC1908" s="16"/>
      <c r="JD1908" s="16"/>
    </row>
    <row r="1909" spans="1:264" s="6" customFormat="1" x14ac:dyDescent="0.25">
      <c r="A1909" s="55">
        <v>1905</v>
      </c>
      <c r="B1909" s="56">
        <f>ESTUDIANTES!B1909</f>
        <v>0</v>
      </c>
      <c r="C1909" s="56">
        <f>ESTUDIANTES!C1909</f>
        <v>0</v>
      </c>
      <c r="D1909" s="97">
        <f>ESTUDIANTES!D1909</f>
        <v>0</v>
      </c>
      <c r="E1909" s="97"/>
      <c r="F1909" s="97"/>
      <c r="G1909" s="97"/>
      <c r="H1909" s="57">
        <f>ESTUDIANTES!H1909</f>
        <v>0</v>
      </c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  <c r="AL1909" s="54"/>
      <c r="AM1909" s="54"/>
      <c r="AN1909" s="54"/>
      <c r="AO1909" s="54"/>
      <c r="AP1909" s="54"/>
      <c r="AQ1909" s="54"/>
      <c r="AR1909" s="54"/>
      <c r="AS1909" s="54"/>
      <c r="AT1909" s="54"/>
      <c r="AU1909" s="54"/>
      <c r="AV1909" s="54"/>
      <c r="AW1909" s="54"/>
      <c r="AX1909" s="54"/>
      <c r="AY1909" s="54"/>
      <c r="AZ1909" s="54"/>
      <c r="BA1909" s="54"/>
      <c r="BB1909" s="54"/>
      <c r="BC1909" s="54"/>
      <c r="BD1909" s="54"/>
      <c r="BE1909" s="54"/>
      <c r="BF1909" s="54"/>
      <c r="BG1909" s="54"/>
      <c r="BH1909" s="54"/>
      <c r="BI1909" s="54"/>
      <c r="BJ1909" s="54"/>
      <c r="BK1909" s="54"/>
      <c r="BL1909" s="54"/>
      <c r="BM1909" s="54"/>
      <c r="BN1909" s="54"/>
      <c r="BO1909" s="54"/>
      <c r="BP1909" s="54"/>
      <c r="BQ1909" s="54"/>
      <c r="BR1909" s="54"/>
      <c r="BS1909" s="54"/>
      <c r="BT1909" s="54"/>
      <c r="BU1909" s="54"/>
      <c r="BV1909" s="54"/>
      <c r="BW1909" s="54"/>
      <c r="BX1909" s="54"/>
      <c r="BY1909" s="54"/>
      <c r="BZ1909" s="54"/>
      <c r="CA1909" s="54"/>
      <c r="CB1909" s="54"/>
      <c r="CC1909" s="54"/>
      <c r="CD1909" s="54"/>
      <c r="CE1909" s="54"/>
      <c r="CF1909" s="54"/>
      <c r="CG1909" s="54"/>
      <c r="CH1909" s="54"/>
      <c r="CI1909" s="54"/>
      <c r="CJ1909" s="54"/>
      <c r="CK1909" s="54"/>
      <c r="CL1909" s="54"/>
      <c r="CM1909" s="54"/>
      <c r="CN1909" s="54"/>
      <c r="CO1909" s="54"/>
      <c r="CP1909" s="54"/>
      <c r="CQ1909" s="54"/>
      <c r="CR1909" s="54"/>
      <c r="CS1909" s="54"/>
      <c r="CT1909" s="54"/>
      <c r="CU1909" s="54"/>
      <c r="CV1909" s="54"/>
      <c r="CW1909" s="54"/>
      <c r="CX1909" s="54"/>
      <c r="CY1909" s="54"/>
      <c r="CZ1909" s="54"/>
      <c r="DA1909" s="54"/>
      <c r="DB1909" s="54"/>
      <c r="DC1909" s="54"/>
      <c r="DD1909" s="54"/>
      <c r="DE1909" s="54"/>
      <c r="DF1909" s="54"/>
      <c r="DG1909" s="54"/>
      <c r="DH1909" s="54"/>
      <c r="DI1909" s="54"/>
      <c r="DJ1909" s="54"/>
      <c r="DK1909" s="54"/>
      <c r="DL1909" s="54"/>
      <c r="DM1909" s="54"/>
      <c r="DN1909" s="54"/>
      <c r="DO1909" s="54"/>
      <c r="DP1909" s="54"/>
      <c r="DQ1909" s="54"/>
      <c r="DR1909" s="54"/>
      <c r="DS1909" s="54"/>
      <c r="DT1909" s="54"/>
      <c r="DU1909" s="54"/>
      <c r="DV1909" s="54"/>
      <c r="DW1909" s="54"/>
      <c r="DX1909" s="54"/>
      <c r="DY1909" s="54"/>
      <c r="DZ1909" s="54"/>
      <c r="EA1909" s="54"/>
      <c r="EB1909" s="54"/>
      <c r="EC1909" s="54"/>
      <c r="ED1909" s="54"/>
      <c r="EE1909" s="54"/>
      <c r="EF1909" s="54"/>
      <c r="EG1909" s="54"/>
      <c r="EH1909" s="54"/>
      <c r="EI1909" s="54"/>
      <c r="EJ1909" s="54"/>
      <c r="EK1909" s="54"/>
      <c r="EL1909" s="54"/>
      <c r="EM1909" s="54"/>
      <c r="EN1909" s="54"/>
      <c r="EO1909" s="54"/>
      <c r="EP1909" s="54"/>
      <c r="EQ1909" s="54"/>
      <c r="ER1909" s="54"/>
      <c r="ES1909" s="54"/>
      <c r="ET1909" s="54"/>
      <c r="EU1909" s="54"/>
      <c r="EV1909" s="54"/>
      <c r="EW1909" s="54"/>
      <c r="EX1909" s="54"/>
      <c r="EY1909" s="54"/>
      <c r="EZ1909" s="54"/>
      <c r="FA1909" s="54"/>
      <c r="FB1909" s="54"/>
      <c r="FC1909" s="54"/>
      <c r="FD1909" s="54"/>
      <c r="FE1909" s="54"/>
      <c r="FF1909" s="54"/>
      <c r="FG1909" s="54"/>
      <c r="FH1909" s="54"/>
      <c r="FI1909" s="54"/>
      <c r="FJ1909" s="54"/>
      <c r="FK1909" s="54"/>
      <c r="FL1909" s="54"/>
      <c r="FM1909" s="54"/>
      <c r="FN1909" s="54"/>
      <c r="FO1909" s="54"/>
      <c r="FP1909" s="54"/>
      <c r="FQ1909" s="54"/>
      <c r="FR1909" s="54"/>
      <c r="FS1909" s="54"/>
      <c r="FT1909" s="54"/>
      <c r="FU1909" s="54"/>
      <c r="FV1909" s="54"/>
      <c r="FW1909" s="54"/>
      <c r="FX1909" s="54"/>
      <c r="FY1909" s="54"/>
      <c r="FZ1909" s="54"/>
      <c r="GA1909" s="54"/>
      <c r="GB1909" s="54"/>
      <c r="GC1909" s="54"/>
      <c r="GD1909" s="54"/>
      <c r="GE1909" s="54"/>
      <c r="GF1909" s="54"/>
      <c r="GG1909" s="54"/>
      <c r="GH1909" s="54"/>
      <c r="GI1909" s="54"/>
      <c r="GJ1909" s="54"/>
      <c r="GK1909" s="54"/>
      <c r="GL1909" s="54"/>
      <c r="GM1909" s="54"/>
      <c r="GN1909" s="54"/>
      <c r="GO1909" s="54"/>
      <c r="GP1909" s="54"/>
      <c r="GQ1909" s="54"/>
      <c r="GR1909" s="54"/>
      <c r="GS1909" s="54"/>
      <c r="GT1909" s="54"/>
      <c r="GU1909" s="54"/>
      <c r="GV1909" s="54"/>
      <c r="GW1909" s="54"/>
      <c r="GX1909" s="54"/>
      <c r="GY1909" s="54"/>
      <c r="GZ1909" s="54"/>
      <c r="HA1909" s="54"/>
      <c r="HB1909" s="54"/>
      <c r="HC1909" s="54"/>
      <c r="HD1909" s="54"/>
      <c r="HE1909" s="54"/>
      <c r="HF1909" s="54"/>
      <c r="HG1909" s="54"/>
      <c r="HH1909" s="54"/>
      <c r="HI1909" s="54"/>
      <c r="HJ1909" s="54"/>
      <c r="HK1909" s="54"/>
      <c r="HL1909" s="54"/>
      <c r="HM1909" s="54"/>
      <c r="HN1909" s="54"/>
      <c r="HO1909" s="54"/>
      <c r="HP1909" s="54"/>
      <c r="HQ1909" s="54"/>
      <c r="HR1909" s="54"/>
      <c r="HS1909" s="54"/>
      <c r="HT1909" s="54"/>
      <c r="HU1909" s="54"/>
      <c r="HV1909" s="54"/>
      <c r="HW1909" s="54"/>
      <c r="HX1909" s="54"/>
      <c r="HY1909" s="54"/>
      <c r="HZ1909" s="54"/>
      <c r="IA1909" s="54"/>
      <c r="IB1909" s="54"/>
      <c r="IC1909" s="54"/>
      <c r="ID1909" s="54"/>
      <c r="IE1909" s="54"/>
      <c r="IF1909" s="54"/>
      <c r="IG1909" s="54"/>
      <c r="IH1909" s="54"/>
      <c r="II1909" s="54"/>
      <c r="IJ1909" s="54"/>
      <c r="IK1909" s="54"/>
      <c r="IL1909" s="54"/>
      <c r="IM1909" s="54"/>
      <c r="IN1909" s="54"/>
      <c r="IO1909" s="54"/>
      <c r="IP1909" s="54"/>
      <c r="IQ1909" s="54"/>
      <c r="IR1909" s="54"/>
      <c r="IS1909" s="54"/>
      <c r="IT1909" s="54"/>
      <c r="IU1909" s="54"/>
      <c r="IV1909" s="54"/>
      <c r="IW1909" s="54"/>
      <c r="IX1909" s="54"/>
      <c r="IY1909" s="54"/>
      <c r="IZ1909" s="54"/>
      <c r="JA1909" s="16"/>
      <c r="JB1909" s="16"/>
      <c r="JC1909" s="16"/>
      <c r="JD1909" s="16"/>
    </row>
    <row r="1910" spans="1:264" s="6" customFormat="1" x14ac:dyDescent="0.25">
      <c r="A1910" s="55">
        <v>1906</v>
      </c>
      <c r="B1910" s="56">
        <f>ESTUDIANTES!B1910</f>
        <v>0</v>
      </c>
      <c r="C1910" s="56">
        <f>ESTUDIANTES!C1910</f>
        <v>0</v>
      </c>
      <c r="D1910" s="97">
        <f>ESTUDIANTES!D1910</f>
        <v>0</v>
      </c>
      <c r="E1910" s="97"/>
      <c r="F1910" s="97"/>
      <c r="G1910" s="97"/>
      <c r="H1910" s="57">
        <f>ESTUDIANTES!H1910</f>
        <v>0</v>
      </c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4"/>
      <c r="T1910" s="54"/>
      <c r="U1910" s="54"/>
      <c r="V1910" s="54"/>
      <c r="W1910" s="54"/>
      <c r="X1910" s="54"/>
      <c r="Y1910" s="54"/>
      <c r="Z1910" s="54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  <c r="AL1910" s="54"/>
      <c r="AM1910" s="54"/>
      <c r="AN1910" s="54"/>
      <c r="AO1910" s="54"/>
      <c r="AP1910" s="54"/>
      <c r="AQ1910" s="54"/>
      <c r="AR1910" s="54"/>
      <c r="AS1910" s="54"/>
      <c r="AT1910" s="54"/>
      <c r="AU1910" s="54"/>
      <c r="AV1910" s="54"/>
      <c r="AW1910" s="54"/>
      <c r="AX1910" s="54"/>
      <c r="AY1910" s="54"/>
      <c r="AZ1910" s="54"/>
      <c r="BA1910" s="54"/>
      <c r="BB1910" s="54"/>
      <c r="BC1910" s="54"/>
      <c r="BD1910" s="54"/>
      <c r="BE1910" s="54"/>
      <c r="BF1910" s="54"/>
      <c r="BG1910" s="54"/>
      <c r="BH1910" s="54"/>
      <c r="BI1910" s="54"/>
      <c r="BJ1910" s="54"/>
      <c r="BK1910" s="54"/>
      <c r="BL1910" s="54"/>
      <c r="BM1910" s="54"/>
      <c r="BN1910" s="54"/>
      <c r="BO1910" s="54"/>
      <c r="BP1910" s="54"/>
      <c r="BQ1910" s="54"/>
      <c r="BR1910" s="54"/>
      <c r="BS1910" s="54"/>
      <c r="BT1910" s="54"/>
      <c r="BU1910" s="54"/>
      <c r="BV1910" s="54"/>
      <c r="BW1910" s="54"/>
      <c r="BX1910" s="54"/>
      <c r="BY1910" s="54"/>
      <c r="BZ1910" s="54"/>
      <c r="CA1910" s="54"/>
      <c r="CB1910" s="54"/>
      <c r="CC1910" s="54"/>
      <c r="CD1910" s="54"/>
      <c r="CE1910" s="54"/>
      <c r="CF1910" s="54"/>
      <c r="CG1910" s="54"/>
      <c r="CH1910" s="54"/>
      <c r="CI1910" s="54"/>
      <c r="CJ1910" s="54"/>
      <c r="CK1910" s="54"/>
      <c r="CL1910" s="54"/>
      <c r="CM1910" s="54"/>
      <c r="CN1910" s="54"/>
      <c r="CO1910" s="54"/>
      <c r="CP1910" s="54"/>
      <c r="CQ1910" s="54"/>
      <c r="CR1910" s="54"/>
      <c r="CS1910" s="54"/>
      <c r="CT1910" s="54"/>
      <c r="CU1910" s="54"/>
      <c r="CV1910" s="54"/>
      <c r="CW1910" s="54"/>
      <c r="CX1910" s="54"/>
      <c r="CY1910" s="54"/>
      <c r="CZ1910" s="54"/>
      <c r="DA1910" s="54"/>
      <c r="DB1910" s="54"/>
      <c r="DC1910" s="54"/>
      <c r="DD1910" s="54"/>
      <c r="DE1910" s="54"/>
      <c r="DF1910" s="54"/>
      <c r="DG1910" s="54"/>
      <c r="DH1910" s="54"/>
      <c r="DI1910" s="54"/>
      <c r="DJ1910" s="54"/>
      <c r="DK1910" s="54"/>
      <c r="DL1910" s="54"/>
      <c r="DM1910" s="54"/>
      <c r="DN1910" s="54"/>
      <c r="DO1910" s="54"/>
      <c r="DP1910" s="54"/>
      <c r="DQ1910" s="54"/>
      <c r="DR1910" s="54"/>
      <c r="DS1910" s="54"/>
      <c r="DT1910" s="54"/>
      <c r="DU1910" s="54"/>
      <c r="DV1910" s="54"/>
      <c r="DW1910" s="54"/>
      <c r="DX1910" s="54"/>
      <c r="DY1910" s="54"/>
      <c r="DZ1910" s="54"/>
      <c r="EA1910" s="54"/>
      <c r="EB1910" s="54"/>
      <c r="EC1910" s="54"/>
      <c r="ED1910" s="54"/>
      <c r="EE1910" s="54"/>
      <c r="EF1910" s="54"/>
      <c r="EG1910" s="54"/>
      <c r="EH1910" s="54"/>
      <c r="EI1910" s="54"/>
      <c r="EJ1910" s="54"/>
      <c r="EK1910" s="54"/>
      <c r="EL1910" s="54"/>
      <c r="EM1910" s="54"/>
      <c r="EN1910" s="54"/>
      <c r="EO1910" s="54"/>
      <c r="EP1910" s="54"/>
      <c r="EQ1910" s="54"/>
      <c r="ER1910" s="54"/>
      <c r="ES1910" s="54"/>
      <c r="ET1910" s="54"/>
      <c r="EU1910" s="54"/>
      <c r="EV1910" s="54"/>
      <c r="EW1910" s="54"/>
      <c r="EX1910" s="54"/>
      <c r="EY1910" s="54"/>
      <c r="EZ1910" s="54"/>
      <c r="FA1910" s="54"/>
      <c r="FB1910" s="54"/>
      <c r="FC1910" s="54"/>
      <c r="FD1910" s="54"/>
      <c r="FE1910" s="54"/>
      <c r="FF1910" s="54"/>
      <c r="FG1910" s="54"/>
      <c r="FH1910" s="54"/>
      <c r="FI1910" s="54"/>
      <c r="FJ1910" s="54"/>
      <c r="FK1910" s="54"/>
      <c r="FL1910" s="54"/>
      <c r="FM1910" s="54"/>
      <c r="FN1910" s="54"/>
      <c r="FO1910" s="54"/>
      <c r="FP1910" s="54"/>
      <c r="FQ1910" s="54"/>
      <c r="FR1910" s="54"/>
      <c r="FS1910" s="54"/>
      <c r="FT1910" s="54"/>
      <c r="FU1910" s="54"/>
      <c r="FV1910" s="54"/>
      <c r="FW1910" s="54"/>
      <c r="FX1910" s="54"/>
      <c r="FY1910" s="54"/>
      <c r="FZ1910" s="54"/>
      <c r="GA1910" s="54"/>
      <c r="GB1910" s="54"/>
      <c r="GC1910" s="54"/>
      <c r="GD1910" s="54"/>
      <c r="GE1910" s="54"/>
      <c r="GF1910" s="54"/>
      <c r="GG1910" s="54"/>
      <c r="GH1910" s="54"/>
      <c r="GI1910" s="54"/>
      <c r="GJ1910" s="54"/>
      <c r="GK1910" s="54"/>
      <c r="GL1910" s="54"/>
      <c r="GM1910" s="54"/>
      <c r="GN1910" s="54"/>
      <c r="GO1910" s="54"/>
      <c r="GP1910" s="54"/>
      <c r="GQ1910" s="54"/>
      <c r="GR1910" s="54"/>
      <c r="GS1910" s="54"/>
      <c r="GT1910" s="54"/>
      <c r="GU1910" s="54"/>
      <c r="GV1910" s="54"/>
      <c r="GW1910" s="54"/>
      <c r="GX1910" s="54"/>
      <c r="GY1910" s="54"/>
      <c r="GZ1910" s="54"/>
      <c r="HA1910" s="54"/>
      <c r="HB1910" s="54"/>
      <c r="HC1910" s="54"/>
      <c r="HD1910" s="54"/>
      <c r="HE1910" s="54"/>
      <c r="HF1910" s="54"/>
      <c r="HG1910" s="54"/>
      <c r="HH1910" s="54"/>
      <c r="HI1910" s="54"/>
      <c r="HJ1910" s="54"/>
      <c r="HK1910" s="54"/>
      <c r="HL1910" s="54"/>
      <c r="HM1910" s="54"/>
      <c r="HN1910" s="54"/>
      <c r="HO1910" s="54"/>
      <c r="HP1910" s="54"/>
      <c r="HQ1910" s="54"/>
      <c r="HR1910" s="54"/>
      <c r="HS1910" s="54"/>
      <c r="HT1910" s="54"/>
      <c r="HU1910" s="54"/>
      <c r="HV1910" s="54"/>
      <c r="HW1910" s="54"/>
      <c r="HX1910" s="54"/>
      <c r="HY1910" s="54"/>
      <c r="HZ1910" s="54"/>
      <c r="IA1910" s="54"/>
      <c r="IB1910" s="54"/>
      <c r="IC1910" s="54"/>
      <c r="ID1910" s="54"/>
      <c r="IE1910" s="54"/>
      <c r="IF1910" s="54"/>
      <c r="IG1910" s="54"/>
      <c r="IH1910" s="54"/>
      <c r="II1910" s="54"/>
      <c r="IJ1910" s="54"/>
      <c r="IK1910" s="54"/>
      <c r="IL1910" s="54"/>
      <c r="IM1910" s="54"/>
      <c r="IN1910" s="54"/>
      <c r="IO1910" s="54"/>
      <c r="IP1910" s="54"/>
      <c r="IQ1910" s="54"/>
      <c r="IR1910" s="54"/>
      <c r="IS1910" s="54"/>
      <c r="IT1910" s="54"/>
      <c r="IU1910" s="54"/>
      <c r="IV1910" s="54"/>
      <c r="IW1910" s="54"/>
      <c r="IX1910" s="54"/>
      <c r="IY1910" s="54"/>
      <c r="IZ1910" s="54"/>
      <c r="JA1910" s="16"/>
      <c r="JB1910" s="16"/>
      <c r="JC1910" s="16"/>
      <c r="JD1910" s="16"/>
    </row>
    <row r="1911" spans="1:264" s="6" customFormat="1" x14ac:dyDescent="0.25">
      <c r="A1911" s="55">
        <v>1907</v>
      </c>
      <c r="B1911" s="56">
        <f>ESTUDIANTES!B1911</f>
        <v>0</v>
      </c>
      <c r="C1911" s="56">
        <f>ESTUDIANTES!C1911</f>
        <v>0</v>
      </c>
      <c r="D1911" s="97">
        <f>ESTUDIANTES!D1911</f>
        <v>0</v>
      </c>
      <c r="E1911" s="97"/>
      <c r="F1911" s="97"/>
      <c r="G1911" s="97"/>
      <c r="H1911" s="57">
        <f>ESTUDIANTES!H1911</f>
        <v>0</v>
      </c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  <c r="T1911" s="54"/>
      <c r="U1911" s="54"/>
      <c r="V1911" s="54"/>
      <c r="W1911" s="54"/>
      <c r="X1911" s="54"/>
      <c r="Y1911" s="54"/>
      <c r="Z1911" s="54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  <c r="AL1911" s="54"/>
      <c r="AM1911" s="54"/>
      <c r="AN1911" s="54"/>
      <c r="AO1911" s="54"/>
      <c r="AP1911" s="54"/>
      <c r="AQ1911" s="54"/>
      <c r="AR1911" s="54"/>
      <c r="AS1911" s="54"/>
      <c r="AT1911" s="54"/>
      <c r="AU1911" s="54"/>
      <c r="AV1911" s="54"/>
      <c r="AW1911" s="54"/>
      <c r="AX1911" s="54"/>
      <c r="AY1911" s="54"/>
      <c r="AZ1911" s="54"/>
      <c r="BA1911" s="54"/>
      <c r="BB1911" s="54"/>
      <c r="BC1911" s="54"/>
      <c r="BD1911" s="54"/>
      <c r="BE1911" s="54"/>
      <c r="BF1911" s="54"/>
      <c r="BG1911" s="54"/>
      <c r="BH1911" s="54"/>
      <c r="BI1911" s="54"/>
      <c r="BJ1911" s="54"/>
      <c r="BK1911" s="54"/>
      <c r="BL1911" s="54"/>
      <c r="BM1911" s="54"/>
      <c r="BN1911" s="54"/>
      <c r="BO1911" s="54"/>
      <c r="BP1911" s="54"/>
      <c r="BQ1911" s="54"/>
      <c r="BR1911" s="54"/>
      <c r="BS1911" s="54"/>
      <c r="BT1911" s="54"/>
      <c r="BU1911" s="54"/>
      <c r="BV1911" s="54"/>
      <c r="BW1911" s="54"/>
      <c r="BX1911" s="54"/>
      <c r="BY1911" s="54"/>
      <c r="BZ1911" s="54"/>
      <c r="CA1911" s="54"/>
      <c r="CB1911" s="54"/>
      <c r="CC1911" s="54"/>
      <c r="CD1911" s="54"/>
      <c r="CE1911" s="54"/>
      <c r="CF1911" s="54"/>
      <c r="CG1911" s="54"/>
      <c r="CH1911" s="54"/>
      <c r="CI1911" s="54"/>
      <c r="CJ1911" s="54"/>
      <c r="CK1911" s="54"/>
      <c r="CL1911" s="54"/>
      <c r="CM1911" s="54"/>
      <c r="CN1911" s="54"/>
      <c r="CO1911" s="54"/>
      <c r="CP1911" s="54"/>
      <c r="CQ1911" s="54"/>
      <c r="CR1911" s="54"/>
      <c r="CS1911" s="54"/>
      <c r="CT1911" s="54"/>
      <c r="CU1911" s="54"/>
      <c r="CV1911" s="54"/>
      <c r="CW1911" s="54"/>
      <c r="CX1911" s="54"/>
      <c r="CY1911" s="54"/>
      <c r="CZ1911" s="54"/>
      <c r="DA1911" s="54"/>
      <c r="DB1911" s="54"/>
      <c r="DC1911" s="54"/>
      <c r="DD1911" s="54"/>
      <c r="DE1911" s="54"/>
      <c r="DF1911" s="54"/>
      <c r="DG1911" s="54"/>
      <c r="DH1911" s="54"/>
      <c r="DI1911" s="54"/>
      <c r="DJ1911" s="54"/>
      <c r="DK1911" s="54"/>
      <c r="DL1911" s="54"/>
      <c r="DM1911" s="54"/>
      <c r="DN1911" s="54"/>
      <c r="DO1911" s="54"/>
      <c r="DP1911" s="54"/>
      <c r="DQ1911" s="54"/>
      <c r="DR1911" s="54"/>
      <c r="DS1911" s="54"/>
      <c r="DT1911" s="54"/>
      <c r="DU1911" s="54"/>
      <c r="DV1911" s="54"/>
      <c r="DW1911" s="54"/>
      <c r="DX1911" s="54"/>
      <c r="DY1911" s="54"/>
      <c r="DZ1911" s="54"/>
      <c r="EA1911" s="54"/>
      <c r="EB1911" s="54"/>
      <c r="EC1911" s="54"/>
      <c r="ED1911" s="54"/>
      <c r="EE1911" s="54"/>
      <c r="EF1911" s="54"/>
      <c r="EG1911" s="54"/>
      <c r="EH1911" s="54"/>
      <c r="EI1911" s="54"/>
      <c r="EJ1911" s="54"/>
      <c r="EK1911" s="54"/>
      <c r="EL1911" s="54"/>
      <c r="EM1911" s="54"/>
      <c r="EN1911" s="54"/>
      <c r="EO1911" s="54"/>
      <c r="EP1911" s="54"/>
      <c r="EQ1911" s="54"/>
      <c r="ER1911" s="54"/>
      <c r="ES1911" s="54"/>
      <c r="ET1911" s="54"/>
      <c r="EU1911" s="54"/>
      <c r="EV1911" s="54"/>
      <c r="EW1911" s="54"/>
      <c r="EX1911" s="54"/>
      <c r="EY1911" s="54"/>
      <c r="EZ1911" s="54"/>
      <c r="FA1911" s="54"/>
      <c r="FB1911" s="54"/>
      <c r="FC1911" s="54"/>
      <c r="FD1911" s="54"/>
      <c r="FE1911" s="54"/>
      <c r="FF1911" s="54"/>
      <c r="FG1911" s="54"/>
      <c r="FH1911" s="54"/>
      <c r="FI1911" s="54"/>
      <c r="FJ1911" s="54"/>
      <c r="FK1911" s="54"/>
      <c r="FL1911" s="54"/>
      <c r="FM1911" s="54"/>
      <c r="FN1911" s="54"/>
      <c r="FO1911" s="54"/>
      <c r="FP1911" s="54"/>
      <c r="FQ1911" s="54"/>
      <c r="FR1911" s="54"/>
      <c r="FS1911" s="54"/>
      <c r="FT1911" s="54"/>
      <c r="FU1911" s="54"/>
      <c r="FV1911" s="54"/>
      <c r="FW1911" s="54"/>
      <c r="FX1911" s="54"/>
      <c r="FY1911" s="54"/>
      <c r="FZ1911" s="54"/>
      <c r="GA1911" s="54"/>
      <c r="GB1911" s="54"/>
      <c r="GC1911" s="54"/>
      <c r="GD1911" s="54"/>
      <c r="GE1911" s="54"/>
      <c r="GF1911" s="54"/>
      <c r="GG1911" s="54"/>
      <c r="GH1911" s="54"/>
      <c r="GI1911" s="54"/>
      <c r="GJ1911" s="54"/>
      <c r="GK1911" s="54"/>
      <c r="GL1911" s="54"/>
      <c r="GM1911" s="54"/>
      <c r="GN1911" s="54"/>
      <c r="GO1911" s="54"/>
      <c r="GP1911" s="54"/>
      <c r="GQ1911" s="54"/>
      <c r="GR1911" s="54"/>
      <c r="GS1911" s="54"/>
      <c r="GT1911" s="54"/>
      <c r="GU1911" s="54"/>
      <c r="GV1911" s="54"/>
      <c r="GW1911" s="54"/>
      <c r="GX1911" s="54"/>
      <c r="GY1911" s="54"/>
      <c r="GZ1911" s="54"/>
      <c r="HA1911" s="54"/>
      <c r="HB1911" s="54"/>
      <c r="HC1911" s="54"/>
      <c r="HD1911" s="54"/>
      <c r="HE1911" s="54"/>
      <c r="HF1911" s="54"/>
      <c r="HG1911" s="54"/>
      <c r="HH1911" s="54"/>
      <c r="HI1911" s="54"/>
      <c r="HJ1911" s="54"/>
      <c r="HK1911" s="54"/>
      <c r="HL1911" s="54"/>
      <c r="HM1911" s="54"/>
      <c r="HN1911" s="54"/>
      <c r="HO1911" s="54"/>
      <c r="HP1911" s="54"/>
      <c r="HQ1911" s="54"/>
      <c r="HR1911" s="54"/>
      <c r="HS1911" s="54"/>
      <c r="HT1911" s="54"/>
      <c r="HU1911" s="54"/>
      <c r="HV1911" s="54"/>
      <c r="HW1911" s="54"/>
      <c r="HX1911" s="54"/>
      <c r="HY1911" s="54"/>
      <c r="HZ1911" s="54"/>
      <c r="IA1911" s="54"/>
      <c r="IB1911" s="54"/>
      <c r="IC1911" s="54"/>
      <c r="ID1911" s="54"/>
      <c r="IE1911" s="54"/>
      <c r="IF1911" s="54"/>
      <c r="IG1911" s="54"/>
      <c r="IH1911" s="54"/>
      <c r="II1911" s="54"/>
      <c r="IJ1911" s="54"/>
      <c r="IK1911" s="54"/>
      <c r="IL1911" s="54"/>
      <c r="IM1911" s="54"/>
      <c r="IN1911" s="54"/>
      <c r="IO1911" s="54"/>
      <c r="IP1911" s="54"/>
      <c r="IQ1911" s="54"/>
      <c r="IR1911" s="54"/>
      <c r="IS1911" s="54"/>
      <c r="IT1911" s="54"/>
      <c r="IU1911" s="54"/>
      <c r="IV1911" s="54"/>
      <c r="IW1911" s="54"/>
      <c r="IX1911" s="54"/>
      <c r="IY1911" s="54"/>
      <c r="IZ1911" s="54"/>
      <c r="JA1911" s="16"/>
      <c r="JB1911" s="16"/>
      <c r="JC1911" s="16"/>
      <c r="JD1911" s="16"/>
    </row>
    <row r="1912" spans="1:264" s="6" customFormat="1" x14ac:dyDescent="0.25">
      <c r="A1912" s="55">
        <v>1908</v>
      </c>
      <c r="B1912" s="56">
        <f>ESTUDIANTES!B1912</f>
        <v>0</v>
      </c>
      <c r="C1912" s="56">
        <f>ESTUDIANTES!C1912</f>
        <v>0</v>
      </c>
      <c r="D1912" s="97">
        <f>ESTUDIANTES!D1912</f>
        <v>0</v>
      </c>
      <c r="E1912" s="97"/>
      <c r="F1912" s="97"/>
      <c r="G1912" s="97"/>
      <c r="H1912" s="57">
        <f>ESTUDIANTES!H1912</f>
        <v>0</v>
      </c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  <c r="T1912" s="54"/>
      <c r="U1912" s="54"/>
      <c r="V1912" s="54"/>
      <c r="W1912" s="54"/>
      <c r="X1912" s="54"/>
      <c r="Y1912" s="54"/>
      <c r="Z1912" s="54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  <c r="AL1912" s="54"/>
      <c r="AM1912" s="54"/>
      <c r="AN1912" s="54"/>
      <c r="AO1912" s="54"/>
      <c r="AP1912" s="54"/>
      <c r="AQ1912" s="54"/>
      <c r="AR1912" s="54"/>
      <c r="AS1912" s="54"/>
      <c r="AT1912" s="54"/>
      <c r="AU1912" s="54"/>
      <c r="AV1912" s="54"/>
      <c r="AW1912" s="54"/>
      <c r="AX1912" s="54"/>
      <c r="AY1912" s="54"/>
      <c r="AZ1912" s="54"/>
      <c r="BA1912" s="54"/>
      <c r="BB1912" s="54"/>
      <c r="BC1912" s="54"/>
      <c r="BD1912" s="54"/>
      <c r="BE1912" s="54"/>
      <c r="BF1912" s="54"/>
      <c r="BG1912" s="54"/>
      <c r="BH1912" s="54"/>
      <c r="BI1912" s="54"/>
      <c r="BJ1912" s="54"/>
      <c r="BK1912" s="54"/>
      <c r="BL1912" s="54"/>
      <c r="BM1912" s="54"/>
      <c r="BN1912" s="54"/>
      <c r="BO1912" s="54"/>
      <c r="BP1912" s="54"/>
      <c r="BQ1912" s="54"/>
      <c r="BR1912" s="54"/>
      <c r="BS1912" s="54"/>
      <c r="BT1912" s="54"/>
      <c r="BU1912" s="54"/>
      <c r="BV1912" s="54"/>
      <c r="BW1912" s="54"/>
      <c r="BX1912" s="54"/>
      <c r="BY1912" s="54"/>
      <c r="BZ1912" s="54"/>
      <c r="CA1912" s="54"/>
      <c r="CB1912" s="54"/>
      <c r="CC1912" s="54"/>
      <c r="CD1912" s="54"/>
      <c r="CE1912" s="54"/>
      <c r="CF1912" s="54"/>
      <c r="CG1912" s="54"/>
      <c r="CH1912" s="54"/>
      <c r="CI1912" s="54"/>
      <c r="CJ1912" s="54"/>
      <c r="CK1912" s="54"/>
      <c r="CL1912" s="54"/>
      <c r="CM1912" s="54"/>
      <c r="CN1912" s="54"/>
      <c r="CO1912" s="54"/>
      <c r="CP1912" s="54"/>
      <c r="CQ1912" s="54"/>
      <c r="CR1912" s="54"/>
      <c r="CS1912" s="54"/>
      <c r="CT1912" s="54"/>
      <c r="CU1912" s="54"/>
      <c r="CV1912" s="54"/>
      <c r="CW1912" s="54"/>
      <c r="CX1912" s="54"/>
      <c r="CY1912" s="54"/>
      <c r="CZ1912" s="54"/>
      <c r="DA1912" s="54"/>
      <c r="DB1912" s="54"/>
      <c r="DC1912" s="54"/>
      <c r="DD1912" s="54"/>
      <c r="DE1912" s="54"/>
      <c r="DF1912" s="54"/>
      <c r="DG1912" s="54"/>
      <c r="DH1912" s="54"/>
      <c r="DI1912" s="54"/>
      <c r="DJ1912" s="54"/>
      <c r="DK1912" s="54"/>
      <c r="DL1912" s="54"/>
      <c r="DM1912" s="54"/>
      <c r="DN1912" s="54"/>
      <c r="DO1912" s="54"/>
      <c r="DP1912" s="54"/>
      <c r="DQ1912" s="54"/>
      <c r="DR1912" s="54"/>
      <c r="DS1912" s="54"/>
      <c r="DT1912" s="54"/>
      <c r="DU1912" s="54"/>
      <c r="DV1912" s="54"/>
      <c r="DW1912" s="54"/>
      <c r="DX1912" s="54"/>
      <c r="DY1912" s="54"/>
      <c r="DZ1912" s="54"/>
      <c r="EA1912" s="54"/>
      <c r="EB1912" s="54"/>
      <c r="EC1912" s="54"/>
      <c r="ED1912" s="54"/>
      <c r="EE1912" s="54"/>
      <c r="EF1912" s="54"/>
      <c r="EG1912" s="54"/>
      <c r="EH1912" s="54"/>
      <c r="EI1912" s="54"/>
      <c r="EJ1912" s="54"/>
      <c r="EK1912" s="54"/>
      <c r="EL1912" s="54"/>
      <c r="EM1912" s="54"/>
      <c r="EN1912" s="54"/>
      <c r="EO1912" s="54"/>
      <c r="EP1912" s="54"/>
      <c r="EQ1912" s="54"/>
      <c r="ER1912" s="54"/>
      <c r="ES1912" s="54"/>
      <c r="ET1912" s="54"/>
      <c r="EU1912" s="54"/>
      <c r="EV1912" s="54"/>
      <c r="EW1912" s="54"/>
      <c r="EX1912" s="54"/>
      <c r="EY1912" s="54"/>
      <c r="EZ1912" s="54"/>
      <c r="FA1912" s="54"/>
      <c r="FB1912" s="54"/>
      <c r="FC1912" s="54"/>
      <c r="FD1912" s="54"/>
      <c r="FE1912" s="54"/>
      <c r="FF1912" s="54"/>
      <c r="FG1912" s="54"/>
      <c r="FH1912" s="54"/>
      <c r="FI1912" s="54"/>
      <c r="FJ1912" s="54"/>
      <c r="FK1912" s="54"/>
      <c r="FL1912" s="54"/>
      <c r="FM1912" s="54"/>
      <c r="FN1912" s="54"/>
      <c r="FO1912" s="54"/>
      <c r="FP1912" s="54"/>
      <c r="FQ1912" s="54"/>
      <c r="FR1912" s="54"/>
      <c r="FS1912" s="54"/>
      <c r="FT1912" s="54"/>
      <c r="FU1912" s="54"/>
      <c r="FV1912" s="54"/>
      <c r="FW1912" s="54"/>
      <c r="FX1912" s="54"/>
      <c r="FY1912" s="54"/>
      <c r="FZ1912" s="54"/>
      <c r="GA1912" s="54"/>
      <c r="GB1912" s="54"/>
      <c r="GC1912" s="54"/>
      <c r="GD1912" s="54"/>
      <c r="GE1912" s="54"/>
      <c r="GF1912" s="54"/>
      <c r="GG1912" s="54"/>
      <c r="GH1912" s="54"/>
      <c r="GI1912" s="54"/>
      <c r="GJ1912" s="54"/>
      <c r="GK1912" s="54"/>
      <c r="GL1912" s="54"/>
      <c r="GM1912" s="54"/>
      <c r="GN1912" s="54"/>
      <c r="GO1912" s="54"/>
      <c r="GP1912" s="54"/>
      <c r="GQ1912" s="54"/>
      <c r="GR1912" s="54"/>
      <c r="GS1912" s="54"/>
      <c r="GT1912" s="54"/>
      <c r="GU1912" s="54"/>
      <c r="GV1912" s="54"/>
      <c r="GW1912" s="54"/>
      <c r="GX1912" s="54"/>
      <c r="GY1912" s="54"/>
      <c r="GZ1912" s="54"/>
      <c r="HA1912" s="54"/>
      <c r="HB1912" s="54"/>
      <c r="HC1912" s="54"/>
      <c r="HD1912" s="54"/>
      <c r="HE1912" s="54"/>
      <c r="HF1912" s="54"/>
      <c r="HG1912" s="54"/>
      <c r="HH1912" s="54"/>
      <c r="HI1912" s="54"/>
      <c r="HJ1912" s="54"/>
      <c r="HK1912" s="54"/>
      <c r="HL1912" s="54"/>
      <c r="HM1912" s="54"/>
      <c r="HN1912" s="54"/>
      <c r="HO1912" s="54"/>
      <c r="HP1912" s="54"/>
      <c r="HQ1912" s="54"/>
      <c r="HR1912" s="54"/>
      <c r="HS1912" s="54"/>
      <c r="HT1912" s="54"/>
      <c r="HU1912" s="54"/>
      <c r="HV1912" s="54"/>
      <c r="HW1912" s="54"/>
      <c r="HX1912" s="54"/>
      <c r="HY1912" s="54"/>
      <c r="HZ1912" s="54"/>
      <c r="IA1912" s="54"/>
      <c r="IB1912" s="54"/>
      <c r="IC1912" s="54"/>
      <c r="ID1912" s="54"/>
      <c r="IE1912" s="54"/>
      <c r="IF1912" s="54"/>
      <c r="IG1912" s="54"/>
      <c r="IH1912" s="54"/>
      <c r="II1912" s="54"/>
      <c r="IJ1912" s="54"/>
      <c r="IK1912" s="54"/>
      <c r="IL1912" s="54"/>
      <c r="IM1912" s="54"/>
      <c r="IN1912" s="54"/>
      <c r="IO1912" s="54"/>
      <c r="IP1912" s="54"/>
      <c r="IQ1912" s="54"/>
      <c r="IR1912" s="54"/>
      <c r="IS1912" s="54"/>
      <c r="IT1912" s="54"/>
      <c r="IU1912" s="54"/>
      <c r="IV1912" s="54"/>
      <c r="IW1912" s="54"/>
      <c r="IX1912" s="54"/>
      <c r="IY1912" s="54"/>
      <c r="IZ1912" s="54"/>
      <c r="JA1912" s="16"/>
      <c r="JB1912" s="16"/>
      <c r="JC1912" s="16"/>
      <c r="JD1912" s="16"/>
    </row>
    <row r="1913" spans="1:264" s="6" customFormat="1" x14ac:dyDescent="0.25">
      <c r="A1913" s="55">
        <v>1909</v>
      </c>
      <c r="B1913" s="56">
        <f>ESTUDIANTES!B1913</f>
        <v>0</v>
      </c>
      <c r="C1913" s="56">
        <f>ESTUDIANTES!C1913</f>
        <v>0</v>
      </c>
      <c r="D1913" s="97">
        <f>ESTUDIANTES!D1913</f>
        <v>0</v>
      </c>
      <c r="E1913" s="97"/>
      <c r="F1913" s="97"/>
      <c r="G1913" s="97"/>
      <c r="H1913" s="57">
        <f>ESTUDIANTES!H1913</f>
        <v>0</v>
      </c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  <c r="T1913" s="54"/>
      <c r="U1913" s="54"/>
      <c r="V1913" s="54"/>
      <c r="W1913" s="54"/>
      <c r="X1913" s="54"/>
      <c r="Y1913" s="54"/>
      <c r="Z1913" s="54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  <c r="AL1913" s="54"/>
      <c r="AM1913" s="54"/>
      <c r="AN1913" s="54"/>
      <c r="AO1913" s="54"/>
      <c r="AP1913" s="54"/>
      <c r="AQ1913" s="54"/>
      <c r="AR1913" s="54"/>
      <c r="AS1913" s="54"/>
      <c r="AT1913" s="54"/>
      <c r="AU1913" s="54"/>
      <c r="AV1913" s="54"/>
      <c r="AW1913" s="54"/>
      <c r="AX1913" s="54"/>
      <c r="AY1913" s="54"/>
      <c r="AZ1913" s="54"/>
      <c r="BA1913" s="54"/>
      <c r="BB1913" s="54"/>
      <c r="BC1913" s="54"/>
      <c r="BD1913" s="54"/>
      <c r="BE1913" s="54"/>
      <c r="BF1913" s="54"/>
      <c r="BG1913" s="54"/>
      <c r="BH1913" s="54"/>
      <c r="BI1913" s="54"/>
      <c r="BJ1913" s="54"/>
      <c r="BK1913" s="54"/>
      <c r="BL1913" s="54"/>
      <c r="BM1913" s="54"/>
      <c r="BN1913" s="54"/>
      <c r="BO1913" s="54"/>
      <c r="BP1913" s="54"/>
      <c r="BQ1913" s="54"/>
      <c r="BR1913" s="54"/>
      <c r="BS1913" s="54"/>
      <c r="BT1913" s="54"/>
      <c r="BU1913" s="54"/>
      <c r="BV1913" s="54"/>
      <c r="BW1913" s="54"/>
      <c r="BX1913" s="54"/>
      <c r="BY1913" s="54"/>
      <c r="BZ1913" s="54"/>
      <c r="CA1913" s="54"/>
      <c r="CB1913" s="54"/>
      <c r="CC1913" s="54"/>
      <c r="CD1913" s="54"/>
      <c r="CE1913" s="54"/>
      <c r="CF1913" s="54"/>
      <c r="CG1913" s="54"/>
      <c r="CH1913" s="54"/>
      <c r="CI1913" s="54"/>
      <c r="CJ1913" s="54"/>
      <c r="CK1913" s="54"/>
      <c r="CL1913" s="54"/>
      <c r="CM1913" s="54"/>
      <c r="CN1913" s="54"/>
      <c r="CO1913" s="54"/>
      <c r="CP1913" s="54"/>
      <c r="CQ1913" s="54"/>
      <c r="CR1913" s="54"/>
      <c r="CS1913" s="54"/>
      <c r="CT1913" s="54"/>
      <c r="CU1913" s="54"/>
      <c r="CV1913" s="54"/>
      <c r="CW1913" s="54"/>
      <c r="CX1913" s="54"/>
      <c r="CY1913" s="54"/>
      <c r="CZ1913" s="54"/>
      <c r="DA1913" s="54"/>
      <c r="DB1913" s="54"/>
      <c r="DC1913" s="54"/>
      <c r="DD1913" s="54"/>
      <c r="DE1913" s="54"/>
      <c r="DF1913" s="54"/>
      <c r="DG1913" s="54"/>
      <c r="DH1913" s="54"/>
      <c r="DI1913" s="54"/>
      <c r="DJ1913" s="54"/>
      <c r="DK1913" s="54"/>
      <c r="DL1913" s="54"/>
      <c r="DM1913" s="54"/>
      <c r="DN1913" s="54"/>
      <c r="DO1913" s="54"/>
      <c r="DP1913" s="54"/>
      <c r="DQ1913" s="54"/>
      <c r="DR1913" s="54"/>
      <c r="DS1913" s="54"/>
      <c r="DT1913" s="54"/>
      <c r="DU1913" s="54"/>
      <c r="DV1913" s="54"/>
      <c r="DW1913" s="54"/>
      <c r="DX1913" s="54"/>
      <c r="DY1913" s="54"/>
      <c r="DZ1913" s="54"/>
      <c r="EA1913" s="54"/>
      <c r="EB1913" s="54"/>
      <c r="EC1913" s="54"/>
      <c r="ED1913" s="54"/>
      <c r="EE1913" s="54"/>
      <c r="EF1913" s="54"/>
      <c r="EG1913" s="54"/>
      <c r="EH1913" s="54"/>
      <c r="EI1913" s="54"/>
      <c r="EJ1913" s="54"/>
      <c r="EK1913" s="54"/>
      <c r="EL1913" s="54"/>
      <c r="EM1913" s="54"/>
      <c r="EN1913" s="54"/>
      <c r="EO1913" s="54"/>
      <c r="EP1913" s="54"/>
      <c r="EQ1913" s="54"/>
      <c r="ER1913" s="54"/>
      <c r="ES1913" s="54"/>
      <c r="ET1913" s="54"/>
      <c r="EU1913" s="54"/>
      <c r="EV1913" s="54"/>
      <c r="EW1913" s="54"/>
      <c r="EX1913" s="54"/>
      <c r="EY1913" s="54"/>
      <c r="EZ1913" s="54"/>
      <c r="FA1913" s="54"/>
      <c r="FB1913" s="54"/>
      <c r="FC1913" s="54"/>
      <c r="FD1913" s="54"/>
      <c r="FE1913" s="54"/>
      <c r="FF1913" s="54"/>
      <c r="FG1913" s="54"/>
      <c r="FH1913" s="54"/>
      <c r="FI1913" s="54"/>
      <c r="FJ1913" s="54"/>
      <c r="FK1913" s="54"/>
      <c r="FL1913" s="54"/>
      <c r="FM1913" s="54"/>
      <c r="FN1913" s="54"/>
      <c r="FO1913" s="54"/>
      <c r="FP1913" s="54"/>
      <c r="FQ1913" s="54"/>
      <c r="FR1913" s="54"/>
      <c r="FS1913" s="54"/>
      <c r="FT1913" s="54"/>
      <c r="FU1913" s="54"/>
      <c r="FV1913" s="54"/>
      <c r="FW1913" s="54"/>
      <c r="FX1913" s="54"/>
      <c r="FY1913" s="54"/>
      <c r="FZ1913" s="54"/>
      <c r="GA1913" s="54"/>
      <c r="GB1913" s="54"/>
      <c r="GC1913" s="54"/>
      <c r="GD1913" s="54"/>
      <c r="GE1913" s="54"/>
      <c r="GF1913" s="54"/>
      <c r="GG1913" s="54"/>
      <c r="GH1913" s="54"/>
      <c r="GI1913" s="54"/>
      <c r="GJ1913" s="54"/>
      <c r="GK1913" s="54"/>
      <c r="GL1913" s="54"/>
      <c r="GM1913" s="54"/>
      <c r="GN1913" s="54"/>
      <c r="GO1913" s="54"/>
      <c r="GP1913" s="54"/>
      <c r="GQ1913" s="54"/>
      <c r="GR1913" s="54"/>
      <c r="GS1913" s="54"/>
      <c r="GT1913" s="54"/>
      <c r="GU1913" s="54"/>
      <c r="GV1913" s="54"/>
      <c r="GW1913" s="54"/>
      <c r="GX1913" s="54"/>
      <c r="GY1913" s="54"/>
      <c r="GZ1913" s="54"/>
      <c r="HA1913" s="54"/>
      <c r="HB1913" s="54"/>
      <c r="HC1913" s="54"/>
      <c r="HD1913" s="54"/>
      <c r="HE1913" s="54"/>
      <c r="HF1913" s="54"/>
      <c r="HG1913" s="54"/>
      <c r="HH1913" s="54"/>
      <c r="HI1913" s="54"/>
      <c r="HJ1913" s="54"/>
      <c r="HK1913" s="54"/>
      <c r="HL1913" s="54"/>
      <c r="HM1913" s="54"/>
      <c r="HN1913" s="54"/>
      <c r="HO1913" s="54"/>
      <c r="HP1913" s="54"/>
      <c r="HQ1913" s="54"/>
      <c r="HR1913" s="54"/>
      <c r="HS1913" s="54"/>
      <c r="HT1913" s="54"/>
      <c r="HU1913" s="54"/>
      <c r="HV1913" s="54"/>
      <c r="HW1913" s="54"/>
      <c r="HX1913" s="54"/>
      <c r="HY1913" s="54"/>
      <c r="HZ1913" s="54"/>
      <c r="IA1913" s="54"/>
      <c r="IB1913" s="54"/>
      <c r="IC1913" s="54"/>
      <c r="ID1913" s="54"/>
      <c r="IE1913" s="54"/>
      <c r="IF1913" s="54"/>
      <c r="IG1913" s="54"/>
      <c r="IH1913" s="54"/>
      <c r="II1913" s="54"/>
      <c r="IJ1913" s="54"/>
      <c r="IK1913" s="54"/>
      <c r="IL1913" s="54"/>
      <c r="IM1913" s="54"/>
      <c r="IN1913" s="54"/>
      <c r="IO1913" s="54"/>
      <c r="IP1913" s="54"/>
      <c r="IQ1913" s="54"/>
      <c r="IR1913" s="54"/>
      <c r="IS1913" s="54"/>
      <c r="IT1913" s="54"/>
      <c r="IU1913" s="54"/>
      <c r="IV1913" s="54"/>
      <c r="IW1913" s="54"/>
      <c r="IX1913" s="54"/>
      <c r="IY1913" s="54"/>
      <c r="IZ1913" s="54"/>
      <c r="JA1913" s="16"/>
      <c r="JB1913" s="16"/>
      <c r="JC1913" s="16"/>
      <c r="JD1913" s="16"/>
    </row>
    <row r="1914" spans="1:264" s="6" customFormat="1" x14ac:dyDescent="0.25">
      <c r="A1914" s="55">
        <v>1910</v>
      </c>
      <c r="B1914" s="56">
        <f>ESTUDIANTES!B1914</f>
        <v>0</v>
      </c>
      <c r="C1914" s="56">
        <f>ESTUDIANTES!C1914</f>
        <v>0</v>
      </c>
      <c r="D1914" s="97">
        <f>ESTUDIANTES!D1914</f>
        <v>0</v>
      </c>
      <c r="E1914" s="97"/>
      <c r="F1914" s="97"/>
      <c r="G1914" s="97"/>
      <c r="H1914" s="57">
        <f>ESTUDIANTES!H1914</f>
        <v>0</v>
      </c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  <c r="T1914" s="54"/>
      <c r="U1914" s="54"/>
      <c r="V1914" s="54"/>
      <c r="W1914" s="54"/>
      <c r="X1914" s="54"/>
      <c r="Y1914" s="54"/>
      <c r="Z1914" s="54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  <c r="AL1914" s="54"/>
      <c r="AM1914" s="54"/>
      <c r="AN1914" s="54"/>
      <c r="AO1914" s="54"/>
      <c r="AP1914" s="54"/>
      <c r="AQ1914" s="54"/>
      <c r="AR1914" s="54"/>
      <c r="AS1914" s="54"/>
      <c r="AT1914" s="54"/>
      <c r="AU1914" s="54"/>
      <c r="AV1914" s="54"/>
      <c r="AW1914" s="54"/>
      <c r="AX1914" s="54"/>
      <c r="AY1914" s="54"/>
      <c r="AZ1914" s="54"/>
      <c r="BA1914" s="54"/>
      <c r="BB1914" s="54"/>
      <c r="BC1914" s="54"/>
      <c r="BD1914" s="54"/>
      <c r="BE1914" s="54"/>
      <c r="BF1914" s="54"/>
      <c r="BG1914" s="54"/>
      <c r="BH1914" s="54"/>
      <c r="BI1914" s="54"/>
      <c r="BJ1914" s="54"/>
      <c r="BK1914" s="54"/>
      <c r="BL1914" s="54"/>
      <c r="BM1914" s="54"/>
      <c r="BN1914" s="54"/>
      <c r="BO1914" s="54"/>
      <c r="BP1914" s="54"/>
      <c r="BQ1914" s="54"/>
      <c r="BR1914" s="54"/>
      <c r="BS1914" s="54"/>
      <c r="BT1914" s="54"/>
      <c r="BU1914" s="54"/>
      <c r="BV1914" s="54"/>
      <c r="BW1914" s="54"/>
      <c r="BX1914" s="54"/>
      <c r="BY1914" s="54"/>
      <c r="BZ1914" s="54"/>
      <c r="CA1914" s="54"/>
      <c r="CB1914" s="54"/>
      <c r="CC1914" s="54"/>
      <c r="CD1914" s="54"/>
      <c r="CE1914" s="54"/>
      <c r="CF1914" s="54"/>
      <c r="CG1914" s="54"/>
      <c r="CH1914" s="54"/>
      <c r="CI1914" s="54"/>
      <c r="CJ1914" s="54"/>
      <c r="CK1914" s="54"/>
      <c r="CL1914" s="54"/>
      <c r="CM1914" s="54"/>
      <c r="CN1914" s="54"/>
      <c r="CO1914" s="54"/>
      <c r="CP1914" s="54"/>
      <c r="CQ1914" s="54"/>
      <c r="CR1914" s="54"/>
      <c r="CS1914" s="54"/>
      <c r="CT1914" s="54"/>
      <c r="CU1914" s="54"/>
      <c r="CV1914" s="54"/>
      <c r="CW1914" s="54"/>
      <c r="CX1914" s="54"/>
      <c r="CY1914" s="54"/>
      <c r="CZ1914" s="54"/>
      <c r="DA1914" s="54"/>
      <c r="DB1914" s="54"/>
      <c r="DC1914" s="54"/>
      <c r="DD1914" s="54"/>
      <c r="DE1914" s="54"/>
      <c r="DF1914" s="54"/>
      <c r="DG1914" s="54"/>
      <c r="DH1914" s="54"/>
      <c r="DI1914" s="54"/>
      <c r="DJ1914" s="54"/>
      <c r="DK1914" s="54"/>
      <c r="DL1914" s="54"/>
      <c r="DM1914" s="54"/>
      <c r="DN1914" s="54"/>
      <c r="DO1914" s="54"/>
      <c r="DP1914" s="54"/>
      <c r="DQ1914" s="54"/>
      <c r="DR1914" s="54"/>
      <c r="DS1914" s="54"/>
      <c r="DT1914" s="54"/>
      <c r="DU1914" s="54"/>
      <c r="DV1914" s="54"/>
      <c r="DW1914" s="54"/>
      <c r="DX1914" s="54"/>
      <c r="DY1914" s="54"/>
      <c r="DZ1914" s="54"/>
      <c r="EA1914" s="54"/>
      <c r="EB1914" s="54"/>
      <c r="EC1914" s="54"/>
      <c r="ED1914" s="54"/>
      <c r="EE1914" s="54"/>
      <c r="EF1914" s="54"/>
      <c r="EG1914" s="54"/>
      <c r="EH1914" s="54"/>
      <c r="EI1914" s="54"/>
      <c r="EJ1914" s="54"/>
      <c r="EK1914" s="54"/>
      <c r="EL1914" s="54"/>
      <c r="EM1914" s="54"/>
      <c r="EN1914" s="54"/>
      <c r="EO1914" s="54"/>
      <c r="EP1914" s="54"/>
      <c r="EQ1914" s="54"/>
      <c r="ER1914" s="54"/>
      <c r="ES1914" s="54"/>
      <c r="ET1914" s="54"/>
      <c r="EU1914" s="54"/>
      <c r="EV1914" s="54"/>
      <c r="EW1914" s="54"/>
      <c r="EX1914" s="54"/>
      <c r="EY1914" s="54"/>
      <c r="EZ1914" s="54"/>
      <c r="FA1914" s="54"/>
      <c r="FB1914" s="54"/>
      <c r="FC1914" s="54"/>
      <c r="FD1914" s="54"/>
      <c r="FE1914" s="54"/>
      <c r="FF1914" s="54"/>
      <c r="FG1914" s="54"/>
      <c r="FH1914" s="54"/>
      <c r="FI1914" s="54"/>
      <c r="FJ1914" s="54"/>
      <c r="FK1914" s="54"/>
      <c r="FL1914" s="54"/>
      <c r="FM1914" s="54"/>
      <c r="FN1914" s="54"/>
      <c r="FO1914" s="54"/>
      <c r="FP1914" s="54"/>
      <c r="FQ1914" s="54"/>
      <c r="FR1914" s="54"/>
      <c r="FS1914" s="54"/>
      <c r="FT1914" s="54"/>
      <c r="FU1914" s="54"/>
      <c r="FV1914" s="54"/>
      <c r="FW1914" s="54"/>
      <c r="FX1914" s="54"/>
      <c r="FY1914" s="54"/>
      <c r="FZ1914" s="54"/>
      <c r="GA1914" s="54"/>
      <c r="GB1914" s="54"/>
      <c r="GC1914" s="54"/>
      <c r="GD1914" s="54"/>
      <c r="GE1914" s="54"/>
      <c r="GF1914" s="54"/>
      <c r="GG1914" s="54"/>
      <c r="GH1914" s="54"/>
      <c r="GI1914" s="54"/>
      <c r="GJ1914" s="54"/>
      <c r="GK1914" s="54"/>
      <c r="GL1914" s="54"/>
      <c r="GM1914" s="54"/>
      <c r="GN1914" s="54"/>
      <c r="GO1914" s="54"/>
      <c r="GP1914" s="54"/>
      <c r="GQ1914" s="54"/>
      <c r="GR1914" s="54"/>
      <c r="GS1914" s="54"/>
      <c r="GT1914" s="54"/>
      <c r="GU1914" s="54"/>
      <c r="GV1914" s="54"/>
      <c r="GW1914" s="54"/>
      <c r="GX1914" s="54"/>
      <c r="GY1914" s="54"/>
      <c r="GZ1914" s="54"/>
      <c r="HA1914" s="54"/>
      <c r="HB1914" s="54"/>
      <c r="HC1914" s="54"/>
      <c r="HD1914" s="54"/>
      <c r="HE1914" s="54"/>
      <c r="HF1914" s="54"/>
      <c r="HG1914" s="54"/>
      <c r="HH1914" s="54"/>
      <c r="HI1914" s="54"/>
      <c r="HJ1914" s="54"/>
      <c r="HK1914" s="54"/>
      <c r="HL1914" s="54"/>
      <c r="HM1914" s="54"/>
      <c r="HN1914" s="54"/>
      <c r="HO1914" s="54"/>
      <c r="HP1914" s="54"/>
      <c r="HQ1914" s="54"/>
      <c r="HR1914" s="54"/>
      <c r="HS1914" s="54"/>
      <c r="HT1914" s="54"/>
      <c r="HU1914" s="54"/>
      <c r="HV1914" s="54"/>
      <c r="HW1914" s="54"/>
      <c r="HX1914" s="54"/>
      <c r="HY1914" s="54"/>
      <c r="HZ1914" s="54"/>
      <c r="IA1914" s="54"/>
      <c r="IB1914" s="54"/>
      <c r="IC1914" s="54"/>
      <c r="ID1914" s="54"/>
      <c r="IE1914" s="54"/>
      <c r="IF1914" s="54"/>
      <c r="IG1914" s="54"/>
      <c r="IH1914" s="54"/>
      <c r="II1914" s="54"/>
      <c r="IJ1914" s="54"/>
      <c r="IK1914" s="54"/>
      <c r="IL1914" s="54"/>
      <c r="IM1914" s="54"/>
      <c r="IN1914" s="54"/>
      <c r="IO1914" s="54"/>
      <c r="IP1914" s="54"/>
      <c r="IQ1914" s="54"/>
      <c r="IR1914" s="54"/>
      <c r="IS1914" s="54"/>
      <c r="IT1914" s="54"/>
      <c r="IU1914" s="54"/>
      <c r="IV1914" s="54"/>
      <c r="IW1914" s="54"/>
      <c r="IX1914" s="54"/>
      <c r="IY1914" s="54"/>
      <c r="IZ1914" s="54"/>
      <c r="JA1914" s="16"/>
      <c r="JB1914" s="16"/>
      <c r="JC1914" s="16"/>
      <c r="JD1914" s="16"/>
    </row>
    <row r="1915" spans="1:264" s="6" customFormat="1" x14ac:dyDescent="0.25">
      <c r="A1915" s="55">
        <v>1911</v>
      </c>
      <c r="B1915" s="56">
        <f>ESTUDIANTES!B1915</f>
        <v>0</v>
      </c>
      <c r="C1915" s="56">
        <f>ESTUDIANTES!C1915</f>
        <v>0</v>
      </c>
      <c r="D1915" s="97">
        <f>ESTUDIANTES!D1915</f>
        <v>0</v>
      </c>
      <c r="E1915" s="97"/>
      <c r="F1915" s="97"/>
      <c r="G1915" s="97"/>
      <c r="H1915" s="57">
        <f>ESTUDIANTES!H1915</f>
        <v>0</v>
      </c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  <c r="T1915" s="54"/>
      <c r="U1915" s="54"/>
      <c r="V1915" s="54"/>
      <c r="W1915" s="54"/>
      <c r="X1915" s="54"/>
      <c r="Y1915" s="54"/>
      <c r="Z1915" s="54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  <c r="AL1915" s="54"/>
      <c r="AM1915" s="54"/>
      <c r="AN1915" s="54"/>
      <c r="AO1915" s="54"/>
      <c r="AP1915" s="54"/>
      <c r="AQ1915" s="54"/>
      <c r="AR1915" s="54"/>
      <c r="AS1915" s="54"/>
      <c r="AT1915" s="54"/>
      <c r="AU1915" s="54"/>
      <c r="AV1915" s="54"/>
      <c r="AW1915" s="54"/>
      <c r="AX1915" s="54"/>
      <c r="AY1915" s="54"/>
      <c r="AZ1915" s="54"/>
      <c r="BA1915" s="54"/>
      <c r="BB1915" s="54"/>
      <c r="BC1915" s="54"/>
      <c r="BD1915" s="54"/>
      <c r="BE1915" s="54"/>
      <c r="BF1915" s="54"/>
      <c r="BG1915" s="54"/>
      <c r="BH1915" s="54"/>
      <c r="BI1915" s="54"/>
      <c r="BJ1915" s="54"/>
      <c r="BK1915" s="54"/>
      <c r="BL1915" s="54"/>
      <c r="BM1915" s="54"/>
      <c r="BN1915" s="54"/>
      <c r="BO1915" s="54"/>
      <c r="BP1915" s="54"/>
      <c r="BQ1915" s="54"/>
      <c r="BR1915" s="54"/>
      <c r="BS1915" s="54"/>
      <c r="BT1915" s="54"/>
      <c r="BU1915" s="54"/>
      <c r="BV1915" s="54"/>
      <c r="BW1915" s="54"/>
      <c r="BX1915" s="54"/>
      <c r="BY1915" s="54"/>
      <c r="BZ1915" s="54"/>
      <c r="CA1915" s="54"/>
      <c r="CB1915" s="54"/>
      <c r="CC1915" s="54"/>
      <c r="CD1915" s="54"/>
      <c r="CE1915" s="54"/>
      <c r="CF1915" s="54"/>
      <c r="CG1915" s="54"/>
      <c r="CH1915" s="54"/>
      <c r="CI1915" s="54"/>
      <c r="CJ1915" s="54"/>
      <c r="CK1915" s="54"/>
      <c r="CL1915" s="54"/>
      <c r="CM1915" s="54"/>
      <c r="CN1915" s="54"/>
      <c r="CO1915" s="54"/>
      <c r="CP1915" s="54"/>
      <c r="CQ1915" s="54"/>
      <c r="CR1915" s="54"/>
      <c r="CS1915" s="54"/>
      <c r="CT1915" s="54"/>
      <c r="CU1915" s="54"/>
      <c r="CV1915" s="54"/>
      <c r="CW1915" s="54"/>
      <c r="CX1915" s="54"/>
      <c r="CY1915" s="54"/>
      <c r="CZ1915" s="54"/>
      <c r="DA1915" s="54"/>
      <c r="DB1915" s="54"/>
      <c r="DC1915" s="54"/>
      <c r="DD1915" s="54"/>
      <c r="DE1915" s="54"/>
      <c r="DF1915" s="54"/>
      <c r="DG1915" s="54"/>
      <c r="DH1915" s="54"/>
      <c r="DI1915" s="54"/>
      <c r="DJ1915" s="54"/>
      <c r="DK1915" s="54"/>
      <c r="DL1915" s="54"/>
      <c r="DM1915" s="54"/>
      <c r="DN1915" s="54"/>
      <c r="DO1915" s="54"/>
      <c r="DP1915" s="54"/>
      <c r="DQ1915" s="54"/>
      <c r="DR1915" s="54"/>
      <c r="DS1915" s="54"/>
      <c r="DT1915" s="54"/>
      <c r="DU1915" s="54"/>
      <c r="DV1915" s="54"/>
      <c r="DW1915" s="54"/>
      <c r="DX1915" s="54"/>
      <c r="DY1915" s="54"/>
      <c r="DZ1915" s="54"/>
      <c r="EA1915" s="54"/>
      <c r="EB1915" s="54"/>
      <c r="EC1915" s="54"/>
      <c r="ED1915" s="54"/>
      <c r="EE1915" s="54"/>
      <c r="EF1915" s="54"/>
      <c r="EG1915" s="54"/>
      <c r="EH1915" s="54"/>
      <c r="EI1915" s="54"/>
      <c r="EJ1915" s="54"/>
      <c r="EK1915" s="54"/>
      <c r="EL1915" s="54"/>
      <c r="EM1915" s="54"/>
      <c r="EN1915" s="54"/>
      <c r="EO1915" s="54"/>
      <c r="EP1915" s="54"/>
      <c r="EQ1915" s="54"/>
      <c r="ER1915" s="54"/>
      <c r="ES1915" s="54"/>
      <c r="ET1915" s="54"/>
      <c r="EU1915" s="54"/>
      <c r="EV1915" s="54"/>
      <c r="EW1915" s="54"/>
      <c r="EX1915" s="54"/>
      <c r="EY1915" s="54"/>
      <c r="EZ1915" s="54"/>
      <c r="FA1915" s="54"/>
      <c r="FB1915" s="54"/>
      <c r="FC1915" s="54"/>
      <c r="FD1915" s="54"/>
      <c r="FE1915" s="54"/>
      <c r="FF1915" s="54"/>
      <c r="FG1915" s="54"/>
      <c r="FH1915" s="54"/>
      <c r="FI1915" s="54"/>
      <c r="FJ1915" s="54"/>
      <c r="FK1915" s="54"/>
      <c r="FL1915" s="54"/>
      <c r="FM1915" s="54"/>
      <c r="FN1915" s="54"/>
      <c r="FO1915" s="54"/>
      <c r="FP1915" s="54"/>
      <c r="FQ1915" s="54"/>
      <c r="FR1915" s="54"/>
      <c r="FS1915" s="54"/>
      <c r="FT1915" s="54"/>
      <c r="FU1915" s="54"/>
      <c r="FV1915" s="54"/>
      <c r="FW1915" s="54"/>
      <c r="FX1915" s="54"/>
      <c r="FY1915" s="54"/>
      <c r="FZ1915" s="54"/>
      <c r="GA1915" s="54"/>
      <c r="GB1915" s="54"/>
      <c r="GC1915" s="54"/>
      <c r="GD1915" s="54"/>
      <c r="GE1915" s="54"/>
      <c r="GF1915" s="54"/>
      <c r="GG1915" s="54"/>
      <c r="GH1915" s="54"/>
      <c r="GI1915" s="54"/>
      <c r="GJ1915" s="54"/>
      <c r="GK1915" s="54"/>
      <c r="GL1915" s="54"/>
      <c r="GM1915" s="54"/>
      <c r="GN1915" s="54"/>
      <c r="GO1915" s="54"/>
      <c r="GP1915" s="54"/>
      <c r="GQ1915" s="54"/>
      <c r="GR1915" s="54"/>
      <c r="GS1915" s="54"/>
      <c r="GT1915" s="54"/>
      <c r="GU1915" s="54"/>
      <c r="GV1915" s="54"/>
      <c r="GW1915" s="54"/>
      <c r="GX1915" s="54"/>
      <c r="GY1915" s="54"/>
      <c r="GZ1915" s="54"/>
      <c r="HA1915" s="54"/>
      <c r="HB1915" s="54"/>
      <c r="HC1915" s="54"/>
      <c r="HD1915" s="54"/>
      <c r="HE1915" s="54"/>
      <c r="HF1915" s="54"/>
      <c r="HG1915" s="54"/>
      <c r="HH1915" s="54"/>
      <c r="HI1915" s="54"/>
      <c r="HJ1915" s="54"/>
      <c r="HK1915" s="54"/>
      <c r="HL1915" s="54"/>
      <c r="HM1915" s="54"/>
      <c r="HN1915" s="54"/>
      <c r="HO1915" s="54"/>
      <c r="HP1915" s="54"/>
      <c r="HQ1915" s="54"/>
      <c r="HR1915" s="54"/>
      <c r="HS1915" s="54"/>
      <c r="HT1915" s="54"/>
      <c r="HU1915" s="54"/>
      <c r="HV1915" s="54"/>
      <c r="HW1915" s="54"/>
      <c r="HX1915" s="54"/>
      <c r="HY1915" s="54"/>
      <c r="HZ1915" s="54"/>
      <c r="IA1915" s="54"/>
      <c r="IB1915" s="54"/>
      <c r="IC1915" s="54"/>
      <c r="ID1915" s="54"/>
      <c r="IE1915" s="54"/>
      <c r="IF1915" s="54"/>
      <c r="IG1915" s="54"/>
      <c r="IH1915" s="54"/>
      <c r="II1915" s="54"/>
      <c r="IJ1915" s="54"/>
      <c r="IK1915" s="54"/>
      <c r="IL1915" s="54"/>
      <c r="IM1915" s="54"/>
      <c r="IN1915" s="54"/>
      <c r="IO1915" s="54"/>
      <c r="IP1915" s="54"/>
      <c r="IQ1915" s="54"/>
      <c r="IR1915" s="54"/>
      <c r="IS1915" s="54"/>
      <c r="IT1915" s="54"/>
      <c r="IU1915" s="54"/>
      <c r="IV1915" s="54"/>
      <c r="IW1915" s="54"/>
      <c r="IX1915" s="54"/>
      <c r="IY1915" s="54"/>
      <c r="IZ1915" s="54"/>
      <c r="JA1915" s="16"/>
      <c r="JB1915" s="16"/>
      <c r="JC1915" s="16"/>
      <c r="JD1915" s="16"/>
    </row>
    <row r="1916" spans="1:264" s="6" customFormat="1" x14ac:dyDescent="0.25">
      <c r="A1916" s="55">
        <v>1912</v>
      </c>
      <c r="B1916" s="56">
        <f>ESTUDIANTES!B1916</f>
        <v>0</v>
      </c>
      <c r="C1916" s="56">
        <f>ESTUDIANTES!C1916</f>
        <v>0</v>
      </c>
      <c r="D1916" s="97">
        <f>ESTUDIANTES!D1916</f>
        <v>0</v>
      </c>
      <c r="E1916" s="97"/>
      <c r="F1916" s="97"/>
      <c r="G1916" s="97"/>
      <c r="H1916" s="57">
        <f>ESTUDIANTES!H1916</f>
        <v>0</v>
      </c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  <c r="T1916" s="54"/>
      <c r="U1916" s="54"/>
      <c r="V1916" s="54"/>
      <c r="W1916" s="54"/>
      <c r="X1916" s="54"/>
      <c r="Y1916" s="54"/>
      <c r="Z1916" s="54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  <c r="AL1916" s="54"/>
      <c r="AM1916" s="54"/>
      <c r="AN1916" s="54"/>
      <c r="AO1916" s="54"/>
      <c r="AP1916" s="54"/>
      <c r="AQ1916" s="54"/>
      <c r="AR1916" s="54"/>
      <c r="AS1916" s="54"/>
      <c r="AT1916" s="54"/>
      <c r="AU1916" s="54"/>
      <c r="AV1916" s="54"/>
      <c r="AW1916" s="54"/>
      <c r="AX1916" s="54"/>
      <c r="AY1916" s="54"/>
      <c r="AZ1916" s="54"/>
      <c r="BA1916" s="54"/>
      <c r="BB1916" s="54"/>
      <c r="BC1916" s="54"/>
      <c r="BD1916" s="54"/>
      <c r="BE1916" s="54"/>
      <c r="BF1916" s="54"/>
      <c r="BG1916" s="54"/>
      <c r="BH1916" s="54"/>
      <c r="BI1916" s="54"/>
      <c r="BJ1916" s="54"/>
      <c r="BK1916" s="54"/>
      <c r="BL1916" s="54"/>
      <c r="BM1916" s="54"/>
      <c r="BN1916" s="54"/>
      <c r="BO1916" s="54"/>
      <c r="BP1916" s="54"/>
      <c r="BQ1916" s="54"/>
      <c r="BR1916" s="54"/>
      <c r="BS1916" s="54"/>
      <c r="BT1916" s="54"/>
      <c r="BU1916" s="54"/>
      <c r="BV1916" s="54"/>
      <c r="BW1916" s="54"/>
      <c r="BX1916" s="54"/>
      <c r="BY1916" s="54"/>
      <c r="BZ1916" s="54"/>
      <c r="CA1916" s="54"/>
      <c r="CB1916" s="54"/>
      <c r="CC1916" s="54"/>
      <c r="CD1916" s="54"/>
      <c r="CE1916" s="54"/>
      <c r="CF1916" s="54"/>
      <c r="CG1916" s="54"/>
      <c r="CH1916" s="54"/>
      <c r="CI1916" s="54"/>
      <c r="CJ1916" s="54"/>
      <c r="CK1916" s="54"/>
      <c r="CL1916" s="54"/>
      <c r="CM1916" s="54"/>
      <c r="CN1916" s="54"/>
      <c r="CO1916" s="54"/>
      <c r="CP1916" s="54"/>
      <c r="CQ1916" s="54"/>
      <c r="CR1916" s="54"/>
      <c r="CS1916" s="54"/>
      <c r="CT1916" s="54"/>
      <c r="CU1916" s="54"/>
      <c r="CV1916" s="54"/>
      <c r="CW1916" s="54"/>
      <c r="CX1916" s="54"/>
      <c r="CY1916" s="54"/>
      <c r="CZ1916" s="54"/>
      <c r="DA1916" s="54"/>
      <c r="DB1916" s="54"/>
      <c r="DC1916" s="54"/>
      <c r="DD1916" s="54"/>
      <c r="DE1916" s="54"/>
      <c r="DF1916" s="54"/>
      <c r="DG1916" s="54"/>
      <c r="DH1916" s="54"/>
      <c r="DI1916" s="54"/>
      <c r="DJ1916" s="54"/>
      <c r="DK1916" s="54"/>
      <c r="DL1916" s="54"/>
      <c r="DM1916" s="54"/>
      <c r="DN1916" s="54"/>
      <c r="DO1916" s="54"/>
      <c r="DP1916" s="54"/>
      <c r="DQ1916" s="54"/>
      <c r="DR1916" s="54"/>
      <c r="DS1916" s="54"/>
      <c r="DT1916" s="54"/>
      <c r="DU1916" s="54"/>
      <c r="DV1916" s="54"/>
      <c r="DW1916" s="54"/>
      <c r="DX1916" s="54"/>
      <c r="DY1916" s="54"/>
      <c r="DZ1916" s="54"/>
      <c r="EA1916" s="54"/>
      <c r="EB1916" s="54"/>
      <c r="EC1916" s="54"/>
      <c r="ED1916" s="54"/>
      <c r="EE1916" s="54"/>
      <c r="EF1916" s="54"/>
      <c r="EG1916" s="54"/>
      <c r="EH1916" s="54"/>
      <c r="EI1916" s="54"/>
      <c r="EJ1916" s="54"/>
      <c r="EK1916" s="54"/>
      <c r="EL1916" s="54"/>
      <c r="EM1916" s="54"/>
      <c r="EN1916" s="54"/>
      <c r="EO1916" s="54"/>
      <c r="EP1916" s="54"/>
      <c r="EQ1916" s="54"/>
      <c r="ER1916" s="54"/>
      <c r="ES1916" s="54"/>
      <c r="ET1916" s="54"/>
      <c r="EU1916" s="54"/>
      <c r="EV1916" s="54"/>
      <c r="EW1916" s="54"/>
      <c r="EX1916" s="54"/>
      <c r="EY1916" s="54"/>
      <c r="EZ1916" s="54"/>
      <c r="FA1916" s="54"/>
      <c r="FB1916" s="54"/>
      <c r="FC1916" s="54"/>
      <c r="FD1916" s="54"/>
      <c r="FE1916" s="54"/>
      <c r="FF1916" s="54"/>
      <c r="FG1916" s="54"/>
      <c r="FH1916" s="54"/>
      <c r="FI1916" s="54"/>
      <c r="FJ1916" s="54"/>
      <c r="FK1916" s="54"/>
      <c r="FL1916" s="54"/>
      <c r="FM1916" s="54"/>
      <c r="FN1916" s="54"/>
      <c r="FO1916" s="54"/>
      <c r="FP1916" s="54"/>
      <c r="FQ1916" s="54"/>
      <c r="FR1916" s="54"/>
      <c r="FS1916" s="54"/>
      <c r="FT1916" s="54"/>
      <c r="FU1916" s="54"/>
      <c r="FV1916" s="54"/>
      <c r="FW1916" s="54"/>
      <c r="FX1916" s="54"/>
      <c r="FY1916" s="54"/>
      <c r="FZ1916" s="54"/>
      <c r="GA1916" s="54"/>
      <c r="GB1916" s="54"/>
      <c r="GC1916" s="54"/>
      <c r="GD1916" s="54"/>
      <c r="GE1916" s="54"/>
      <c r="GF1916" s="54"/>
      <c r="GG1916" s="54"/>
      <c r="GH1916" s="54"/>
      <c r="GI1916" s="54"/>
      <c r="GJ1916" s="54"/>
      <c r="GK1916" s="54"/>
      <c r="GL1916" s="54"/>
      <c r="GM1916" s="54"/>
      <c r="GN1916" s="54"/>
      <c r="GO1916" s="54"/>
      <c r="GP1916" s="54"/>
      <c r="GQ1916" s="54"/>
      <c r="GR1916" s="54"/>
      <c r="GS1916" s="54"/>
      <c r="GT1916" s="54"/>
      <c r="GU1916" s="54"/>
      <c r="GV1916" s="54"/>
      <c r="GW1916" s="54"/>
      <c r="GX1916" s="54"/>
      <c r="GY1916" s="54"/>
      <c r="GZ1916" s="54"/>
      <c r="HA1916" s="54"/>
      <c r="HB1916" s="54"/>
      <c r="HC1916" s="54"/>
      <c r="HD1916" s="54"/>
      <c r="HE1916" s="54"/>
      <c r="HF1916" s="54"/>
      <c r="HG1916" s="54"/>
      <c r="HH1916" s="54"/>
      <c r="HI1916" s="54"/>
      <c r="HJ1916" s="54"/>
      <c r="HK1916" s="54"/>
      <c r="HL1916" s="54"/>
      <c r="HM1916" s="54"/>
      <c r="HN1916" s="54"/>
      <c r="HO1916" s="54"/>
      <c r="HP1916" s="54"/>
      <c r="HQ1916" s="54"/>
      <c r="HR1916" s="54"/>
      <c r="HS1916" s="54"/>
      <c r="HT1916" s="54"/>
      <c r="HU1916" s="54"/>
      <c r="HV1916" s="54"/>
      <c r="HW1916" s="54"/>
      <c r="HX1916" s="54"/>
      <c r="HY1916" s="54"/>
      <c r="HZ1916" s="54"/>
      <c r="IA1916" s="54"/>
      <c r="IB1916" s="54"/>
      <c r="IC1916" s="54"/>
      <c r="ID1916" s="54"/>
      <c r="IE1916" s="54"/>
      <c r="IF1916" s="54"/>
      <c r="IG1916" s="54"/>
      <c r="IH1916" s="54"/>
      <c r="II1916" s="54"/>
      <c r="IJ1916" s="54"/>
      <c r="IK1916" s="54"/>
      <c r="IL1916" s="54"/>
      <c r="IM1916" s="54"/>
      <c r="IN1916" s="54"/>
      <c r="IO1916" s="54"/>
      <c r="IP1916" s="54"/>
      <c r="IQ1916" s="54"/>
      <c r="IR1916" s="54"/>
      <c r="IS1916" s="54"/>
      <c r="IT1916" s="54"/>
      <c r="IU1916" s="54"/>
      <c r="IV1916" s="54"/>
      <c r="IW1916" s="54"/>
      <c r="IX1916" s="54"/>
      <c r="IY1916" s="54"/>
      <c r="IZ1916" s="54"/>
      <c r="JA1916" s="16"/>
      <c r="JB1916" s="16"/>
      <c r="JC1916" s="16"/>
      <c r="JD1916" s="16"/>
    </row>
    <row r="1917" spans="1:264" s="6" customFormat="1" x14ac:dyDescent="0.25">
      <c r="A1917" s="55">
        <v>1913</v>
      </c>
      <c r="B1917" s="56">
        <f>ESTUDIANTES!B1917</f>
        <v>0</v>
      </c>
      <c r="C1917" s="56">
        <f>ESTUDIANTES!C1917</f>
        <v>0</v>
      </c>
      <c r="D1917" s="97">
        <f>ESTUDIANTES!D1917</f>
        <v>0</v>
      </c>
      <c r="E1917" s="97"/>
      <c r="F1917" s="97"/>
      <c r="G1917" s="97"/>
      <c r="H1917" s="57">
        <f>ESTUDIANTES!H1917</f>
        <v>0</v>
      </c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4"/>
      <c r="T1917" s="54"/>
      <c r="U1917" s="54"/>
      <c r="V1917" s="54"/>
      <c r="W1917" s="54"/>
      <c r="X1917" s="54"/>
      <c r="Y1917" s="54"/>
      <c r="Z1917" s="54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  <c r="AL1917" s="54"/>
      <c r="AM1917" s="54"/>
      <c r="AN1917" s="54"/>
      <c r="AO1917" s="54"/>
      <c r="AP1917" s="54"/>
      <c r="AQ1917" s="54"/>
      <c r="AR1917" s="54"/>
      <c r="AS1917" s="54"/>
      <c r="AT1917" s="54"/>
      <c r="AU1917" s="54"/>
      <c r="AV1917" s="54"/>
      <c r="AW1917" s="54"/>
      <c r="AX1917" s="54"/>
      <c r="AY1917" s="54"/>
      <c r="AZ1917" s="54"/>
      <c r="BA1917" s="54"/>
      <c r="BB1917" s="54"/>
      <c r="BC1917" s="54"/>
      <c r="BD1917" s="54"/>
      <c r="BE1917" s="54"/>
      <c r="BF1917" s="54"/>
      <c r="BG1917" s="54"/>
      <c r="BH1917" s="54"/>
      <c r="BI1917" s="54"/>
      <c r="BJ1917" s="54"/>
      <c r="BK1917" s="54"/>
      <c r="BL1917" s="54"/>
      <c r="BM1917" s="54"/>
      <c r="BN1917" s="54"/>
      <c r="BO1917" s="54"/>
      <c r="BP1917" s="54"/>
      <c r="BQ1917" s="54"/>
      <c r="BR1917" s="54"/>
      <c r="BS1917" s="54"/>
      <c r="BT1917" s="54"/>
      <c r="BU1917" s="54"/>
      <c r="BV1917" s="54"/>
      <c r="BW1917" s="54"/>
      <c r="BX1917" s="54"/>
      <c r="BY1917" s="54"/>
      <c r="BZ1917" s="54"/>
      <c r="CA1917" s="54"/>
      <c r="CB1917" s="54"/>
      <c r="CC1917" s="54"/>
      <c r="CD1917" s="54"/>
      <c r="CE1917" s="54"/>
      <c r="CF1917" s="54"/>
      <c r="CG1917" s="54"/>
      <c r="CH1917" s="54"/>
      <c r="CI1917" s="54"/>
      <c r="CJ1917" s="54"/>
      <c r="CK1917" s="54"/>
      <c r="CL1917" s="54"/>
      <c r="CM1917" s="54"/>
      <c r="CN1917" s="54"/>
      <c r="CO1917" s="54"/>
      <c r="CP1917" s="54"/>
      <c r="CQ1917" s="54"/>
      <c r="CR1917" s="54"/>
      <c r="CS1917" s="54"/>
      <c r="CT1917" s="54"/>
      <c r="CU1917" s="54"/>
      <c r="CV1917" s="54"/>
      <c r="CW1917" s="54"/>
      <c r="CX1917" s="54"/>
      <c r="CY1917" s="54"/>
      <c r="CZ1917" s="54"/>
      <c r="DA1917" s="54"/>
      <c r="DB1917" s="54"/>
      <c r="DC1917" s="54"/>
      <c r="DD1917" s="54"/>
      <c r="DE1917" s="54"/>
      <c r="DF1917" s="54"/>
      <c r="DG1917" s="54"/>
      <c r="DH1917" s="54"/>
      <c r="DI1917" s="54"/>
      <c r="DJ1917" s="54"/>
      <c r="DK1917" s="54"/>
      <c r="DL1917" s="54"/>
      <c r="DM1917" s="54"/>
      <c r="DN1917" s="54"/>
      <c r="DO1917" s="54"/>
      <c r="DP1917" s="54"/>
      <c r="DQ1917" s="54"/>
      <c r="DR1917" s="54"/>
      <c r="DS1917" s="54"/>
      <c r="DT1917" s="54"/>
      <c r="DU1917" s="54"/>
      <c r="DV1917" s="54"/>
      <c r="DW1917" s="54"/>
      <c r="DX1917" s="54"/>
      <c r="DY1917" s="54"/>
      <c r="DZ1917" s="54"/>
      <c r="EA1917" s="54"/>
      <c r="EB1917" s="54"/>
      <c r="EC1917" s="54"/>
      <c r="ED1917" s="54"/>
      <c r="EE1917" s="54"/>
      <c r="EF1917" s="54"/>
      <c r="EG1917" s="54"/>
      <c r="EH1917" s="54"/>
      <c r="EI1917" s="54"/>
      <c r="EJ1917" s="54"/>
      <c r="EK1917" s="54"/>
      <c r="EL1917" s="54"/>
      <c r="EM1917" s="54"/>
      <c r="EN1917" s="54"/>
      <c r="EO1917" s="54"/>
      <c r="EP1917" s="54"/>
      <c r="EQ1917" s="54"/>
      <c r="ER1917" s="54"/>
      <c r="ES1917" s="54"/>
      <c r="ET1917" s="54"/>
      <c r="EU1917" s="54"/>
      <c r="EV1917" s="54"/>
      <c r="EW1917" s="54"/>
      <c r="EX1917" s="54"/>
      <c r="EY1917" s="54"/>
      <c r="EZ1917" s="54"/>
      <c r="FA1917" s="54"/>
      <c r="FB1917" s="54"/>
      <c r="FC1917" s="54"/>
      <c r="FD1917" s="54"/>
      <c r="FE1917" s="54"/>
      <c r="FF1917" s="54"/>
      <c r="FG1917" s="54"/>
      <c r="FH1917" s="54"/>
      <c r="FI1917" s="54"/>
      <c r="FJ1917" s="54"/>
      <c r="FK1917" s="54"/>
      <c r="FL1917" s="54"/>
      <c r="FM1917" s="54"/>
      <c r="FN1917" s="54"/>
      <c r="FO1917" s="54"/>
      <c r="FP1917" s="54"/>
      <c r="FQ1917" s="54"/>
      <c r="FR1917" s="54"/>
      <c r="FS1917" s="54"/>
      <c r="FT1917" s="54"/>
      <c r="FU1917" s="54"/>
      <c r="FV1917" s="54"/>
      <c r="FW1917" s="54"/>
      <c r="FX1917" s="54"/>
      <c r="FY1917" s="54"/>
      <c r="FZ1917" s="54"/>
      <c r="GA1917" s="54"/>
      <c r="GB1917" s="54"/>
      <c r="GC1917" s="54"/>
      <c r="GD1917" s="54"/>
      <c r="GE1917" s="54"/>
      <c r="GF1917" s="54"/>
      <c r="GG1917" s="54"/>
      <c r="GH1917" s="54"/>
      <c r="GI1917" s="54"/>
      <c r="GJ1917" s="54"/>
      <c r="GK1917" s="54"/>
      <c r="GL1917" s="54"/>
      <c r="GM1917" s="54"/>
      <c r="GN1917" s="54"/>
      <c r="GO1917" s="54"/>
      <c r="GP1917" s="54"/>
      <c r="GQ1917" s="54"/>
      <c r="GR1917" s="54"/>
      <c r="GS1917" s="54"/>
      <c r="GT1917" s="54"/>
      <c r="GU1917" s="54"/>
      <c r="GV1917" s="54"/>
      <c r="GW1917" s="54"/>
      <c r="GX1917" s="54"/>
      <c r="GY1917" s="54"/>
      <c r="GZ1917" s="54"/>
      <c r="HA1917" s="54"/>
      <c r="HB1917" s="54"/>
      <c r="HC1917" s="54"/>
      <c r="HD1917" s="54"/>
      <c r="HE1917" s="54"/>
      <c r="HF1917" s="54"/>
      <c r="HG1917" s="54"/>
      <c r="HH1917" s="54"/>
      <c r="HI1917" s="54"/>
      <c r="HJ1917" s="54"/>
      <c r="HK1917" s="54"/>
      <c r="HL1917" s="54"/>
      <c r="HM1917" s="54"/>
      <c r="HN1917" s="54"/>
      <c r="HO1917" s="54"/>
      <c r="HP1917" s="54"/>
      <c r="HQ1917" s="54"/>
      <c r="HR1917" s="54"/>
      <c r="HS1917" s="54"/>
      <c r="HT1917" s="54"/>
      <c r="HU1917" s="54"/>
      <c r="HV1917" s="54"/>
      <c r="HW1917" s="54"/>
      <c r="HX1917" s="54"/>
      <c r="HY1917" s="54"/>
      <c r="HZ1917" s="54"/>
      <c r="IA1917" s="54"/>
      <c r="IB1917" s="54"/>
      <c r="IC1917" s="54"/>
      <c r="ID1917" s="54"/>
      <c r="IE1917" s="54"/>
      <c r="IF1917" s="54"/>
      <c r="IG1917" s="54"/>
      <c r="IH1917" s="54"/>
      <c r="II1917" s="54"/>
      <c r="IJ1917" s="54"/>
      <c r="IK1917" s="54"/>
      <c r="IL1917" s="54"/>
      <c r="IM1917" s="54"/>
      <c r="IN1917" s="54"/>
      <c r="IO1917" s="54"/>
      <c r="IP1917" s="54"/>
      <c r="IQ1917" s="54"/>
      <c r="IR1917" s="54"/>
      <c r="IS1917" s="54"/>
      <c r="IT1917" s="54"/>
      <c r="IU1917" s="54"/>
      <c r="IV1917" s="54"/>
      <c r="IW1917" s="54"/>
      <c r="IX1917" s="54"/>
      <c r="IY1917" s="54"/>
      <c r="IZ1917" s="54"/>
      <c r="JA1917" s="16"/>
      <c r="JB1917" s="16"/>
      <c r="JC1917" s="16"/>
      <c r="JD1917" s="16"/>
    </row>
    <row r="1918" spans="1:264" s="6" customFormat="1" x14ac:dyDescent="0.25">
      <c r="A1918" s="55">
        <v>1914</v>
      </c>
      <c r="B1918" s="56">
        <f>ESTUDIANTES!B1918</f>
        <v>0</v>
      </c>
      <c r="C1918" s="56">
        <f>ESTUDIANTES!C1918</f>
        <v>0</v>
      </c>
      <c r="D1918" s="97">
        <f>ESTUDIANTES!D1918</f>
        <v>0</v>
      </c>
      <c r="E1918" s="97"/>
      <c r="F1918" s="97"/>
      <c r="G1918" s="97"/>
      <c r="H1918" s="57">
        <f>ESTUDIANTES!H1918</f>
        <v>0</v>
      </c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4"/>
      <c r="T1918" s="54"/>
      <c r="U1918" s="54"/>
      <c r="V1918" s="54"/>
      <c r="W1918" s="54"/>
      <c r="X1918" s="54"/>
      <c r="Y1918" s="54"/>
      <c r="Z1918" s="54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  <c r="AL1918" s="54"/>
      <c r="AM1918" s="54"/>
      <c r="AN1918" s="54"/>
      <c r="AO1918" s="54"/>
      <c r="AP1918" s="54"/>
      <c r="AQ1918" s="54"/>
      <c r="AR1918" s="54"/>
      <c r="AS1918" s="54"/>
      <c r="AT1918" s="54"/>
      <c r="AU1918" s="54"/>
      <c r="AV1918" s="54"/>
      <c r="AW1918" s="54"/>
      <c r="AX1918" s="54"/>
      <c r="AY1918" s="54"/>
      <c r="AZ1918" s="54"/>
      <c r="BA1918" s="54"/>
      <c r="BB1918" s="54"/>
      <c r="BC1918" s="54"/>
      <c r="BD1918" s="54"/>
      <c r="BE1918" s="54"/>
      <c r="BF1918" s="54"/>
      <c r="BG1918" s="54"/>
      <c r="BH1918" s="54"/>
      <c r="BI1918" s="54"/>
      <c r="BJ1918" s="54"/>
      <c r="BK1918" s="54"/>
      <c r="BL1918" s="54"/>
      <c r="BM1918" s="54"/>
      <c r="BN1918" s="54"/>
      <c r="BO1918" s="54"/>
      <c r="BP1918" s="54"/>
      <c r="BQ1918" s="54"/>
      <c r="BR1918" s="54"/>
      <c r="BS1918" s="54"/>
      <c r="BT1918" s="54"/>
      <c r="BU1918" s="54"/>
      <c r="BV1918" s="54"/>
      <c r="BW1918" s="54"/>
      <c r="BX1918" s="54"/>
      <c r="BY1918" s="54"/>
      <c r="BZ1918" s="54"/>
      <c r="CA1918" s="54"/>
      <c r="CB1918" s="54"/>
      <c r="CC1918" s="54"/>
      <c r="CD1918" s="54"/>
      <c r="CE1918" s="54"/>
      <c r="CF1918" s="54"/>
      <c r="CG1918" s="54"/>
      <c r="CH1918" s="54"/>
      <c r="CI1918" s="54"/>
      <c r="CJ1918" s="54"/>
      <c r="CK1918" s="54"/>
      <c r="CL1918" s="54"/>
      <c r="CM1918" s="54"/>
      <c r="CN1918" s="54"/>
      <c r="CO1918" s="54"/>
      <c r="CP1918" s="54"/>
      <c r="CQ1918" s="54"/>
      <c r="CR1918" s="54"/>
      <c r="CS1918" s="54"/>
      <c r="CT1918" s="54"/>
      <c r="CU1918" s="54"/>
      <c r="CV1918" s="54"/>
      <c r="CW1918" s="54"/>
      <c r="CX1918" s="54"/>
      <c r="CY1918" s="54"/>
      <c r="CZ1918" s="54"/>
      <c r="DA1918" s="54"/>
      <c r="DB1918" s="54"/>
      <c r="DC1918" s="54"/>
      <c r="DD1918" s="54"/>
      <c r="DE1918" s="54"/>
      <c r="DF1918" s="54"/>
      <c r="DG1918" s="54"/>
      <c r="DH1918" s="54"/>
      <c r="DI1918" s="54"/>
      <c r="DJ1918" s="54"/>
      <c r="DK1918" s="54"/>
      <c r="DL1918" s="54"/>
      <c r="DM1918" s="54"/>
      <c r="DN1918" s="54"/>
      <c r="DO1918" s="54"/>
      <c r="DP1918" s="54"/>
      <c r="DQ1918" s="54"/>
      <c r="DR1918" s="54"/>
      <c r="DS1918" s="54"/>
      <c r="DT1918" s="54"/>
      <c r="DU1918" s="54"/>
      <c r="DV1918" s="54"/>
      <c r="DW1918" s="54"/>
      <c r="DX1918" s="54"/>
      <c r="DY1918" s="54"/>
      <c r="DZ1918" s="54"/>
      <c r="EA1918" s="54"/>
      <c r="EB1918" s="54"/>
      <c r="EC1918" s="54"/>
      <c r="ED1918" s="54"/>
      <c r="EE1918" s="54"/>
      <c r="EF1918" s="54"/>
      <c r="EG1918" s="54"/>
      <c r="EH1918" s="54"/>
      <c r="EI1918" s="54"/>
      <c r="EJ1918" s="54"/>
      <c r="EK1918" s="54"/>
      <c r="EL1918" s="54"/>
      <c r="EM1918" s="54"/>
      <c r="EN1918" s="54"/>
      <c r="EO1918" s="54"/>
      <c r="EP1918" s="54"/>
      <c r="EQ1918" s="54"/>
      <c r="ER1918" s="54"/>
      <c r="ES1918" s="54"/>
      <c r="ET1918" s="54"/>
      <c r="EU1918" s="54"/>
      <c r="EV1918" s="54"/>
      <c r="EW1918" s="54"/>
      <c r="EX1918" s="54"/>
      <c r="EY1918" s="54"/>
      <c r="EZ1918" s="54"/>
      <c r="FA1918" s="54"/>
      <c r="FB1918" s="54"/>
      <c r="FC1918" s="54"/>
      <c r="FD1918" s="54"/>
      <c r="FE1918" s="54"/>
      <c r="FF1918" s="54"/>
      <c r="FG1918" s="54"/>
      <c r="FH1918" s="54"/>
      <c r="FI1918" s="54"/>
      <c r="FJ1918" s="54"/>
      <c r="FK1918" s="54"/>
      <c r="FL1918" s="54"/>
      <c r="FM1918" s="54"/>
      <c r="FN1918" s="54"/>
      <c r="FO1918" s="54"/>
      <c r="FP1918" s="54"/>
      <c r="FQ1918" s="54"/>
      <c r="FR1918" s="54"/>
      <c r="FS1918" s="54"/>
      <c r="FT1918" s="54"/>
      <c r="FU1918" s="54"/>
      <c r="FV1918" s="54"/>
      <c r="FW1918" s="54"/>
      <c r="FX1918" s="54"/>
      <c r="FY1918" s="54"/>
      <c r="FZ1918" s="54"/>
      <c r="GA1918" s="54"/>
      <c r="GB1918" s="54"/>
      <c r="GC1918" s="54"/>
      <c r="GD1918" s="54"/>
      <c r="GE1918" s="54"/>
      <c r="GF1918" s="54"/>
      <c r="GG1918" s="54"/>
      <c r="GH1918" s="54"/>
      <c r="GI1918" s="54"/>
      <c r="GJ1918" s="54"/>
      <c r="GK1918" s="54"/>
      <c r="GL1918" s="54"/>
      <c r="GM1918" s="54"/>
      <c r="GN1918" s="54"/>
      <c r="GO1918" s="54"/>
      <c r="GP1918" s="54"/>
      <c r="GQ1918" s="54"/>
      <c r="GR1918" s="54"/>
      <c r="GS1918" s="54"/>
      <c r="GT1918" s="54"/>
      <c r="GU1918" s="54"/>
      <c r="GV1918" s="54"/>
      <c r="GW1918" s="54"/>
      <c r="GX1918" s="54"/>
      <c r="GY1918" s="54"/>
      <c r="GZ1918" s="54"/>
      <c r="HA1918" s="54"/>
      <c r="HB1918" s="54"/>
      <c r="HC1918" s="54"/>
      <c r="HD1918" s="54"/>
      <c r="HE1918" s="54"/>
      <c r="HF1918" s="54"/>
      <c r="HG1918" s="54"/>
      <c r="HH1918" s="54"/>
      <c r="HI1918" s="54"/>
      <c r="HJ1918" s="54"/>
      <c r="HK1918" s="54"/>
      <c r="HL1918" s="54"/>
      <c r="HM1918" s="54"/>
      <c r="HN1918" s="54"/>
      <c r="HO1918" s="54"/>
      <c r="HP1918" s="54"/>
      <c r="HQ1918" s="54"/>
      <c r="HR1918" s="54"/>
      <c r="HS1918" s="54"/>
      <c r="HT1918" s="54"/>
      <c r="HU1918" s="54"/>
      <c r="HV1918" s="54"/>
      <c r="HW1918" s="54"/>
      <c r="HX1918" s="54"/>
      <c r="HY1918" s="54"/>
      <c r="HZ1918" s="54"/>
      <c r="IA1918" s="54"/>
      <c r="IB1918" s="54"/>
      <c r="IC1918" s="54"/>
      <c r="ID1918" s="54"/>
      <c r="IE1918" s="54"/>
      <c r="IF1918" s="54"/>
      <c r="IG1918" s="54"/>
      <c r="IH1918" s="54"/>
      <c r="II1918" s="54"/>
      <c r="IJ1918" s="54"/>
      <c r="IK1918" s="54"/>
      <c r="IL1918" s="54"/>
      <c r="IM1918" s="54"/>
      <c r="IN1918" s="54"/>
      <c r="IO1918" s="54"/>
      <c r="IP1918" s="54"/>
      <c r="IQ1918" s="54"/>
      <c r="IR1918" s="54"/>
      <c r="IS1918" s="54"/>
      <c r="IT1918" s="54"/>
      <c r="IU1918" s="54"/>
      <c r="IV1918" s="54"/>
      <c r="IW1918" s="54"/>
      <c r="IX1918" s="54"/>
      <c r="IY1918" s="54"/>
      <c r="IZ1918" s="54"/>
      <c r="JA1918" s="16"/>
      <c r="JB1918" s="16"/>
      <c r="JC1918" s="16"/>
      <c r="JD1918" s="16"/>
    </row>
    <row r="1919" spans="1:264" s="6" customFormat="1" x14ac:dyDescent="0.25">
      <c r="A1919" s="55">
        <v>1915</v>
      </c>
      <c r="B1919" s="56">
        <f>ESTUDIANTES!B1919</f>
        <v>0</v>
      </c>
      <c r="C1919" s="56">
        <f>ESTUDIANTES!C1919</f>
        <v>0</v>
      </c>
      <c r="D1919" s="97">
        <f>ESTUDIANTES!D1919</f>
        <v>0</v>
      </c>
      <c r="E1919" s="97"/>
      <c r="F1919" s="97"/>
      <c r="G1919" s="97"/>
      <c r="H1919" s="57">
        <f>ESTUDIANTES!H1919</f>
        <v>0</v>
      </c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  <c r="AL1919" s="54"/>
      <c r="AM1919" s="54"/>
      <c r="AN1919" s="54"/>
      <c r="AO1919" s="54"/>
      <c r="AP1919" s="54"/>
      <c r="AQ1919" s="54"/>
      <c r="AR1919" s="54"/>
      <c r="AS1919" s="54"/>
      <c r="AT1919" s="54"/>
      <c r="AU1919" s="54"/>
      <c r="AV1919" s="54"/>
      <c r="AW1919" s="54"/>
      <c r="AX1919" s="54"/>
      <c r="AY1919" s="54"/>
      <c r="AZ1919" s="54"/>
      <c r="BA1919" s="54"/>
      <c r="BB1919" s="54"/>
      <c r="BC1919" s="54"/>
      <c r="BD1919" s="54"/>
      <c r="BE1919" s="54"/>
      <c r="BF1919" s="54"/>
      <c r="BG1919" s="54"/>
      <c r="BH1919" s="54"/>
      <c r="BI1919" s="54"/>
      <c r="BJ1919" s="54"/>
      <c r="BK1919" s="54"/>
      <c r="BL1919" s="54"/>
      <c r="BM1919" s="54"/>
      <c r="BN1919" s="54"/>
      <c r="BO1919" s="54"/>
      <c r="BP1919" s="54"/>
      <c r="BQ1919" s="54"/>
      <c r="BR1919" s="54"/>
      <c r="BS1919" s="54"/>
      <c r="BT1919" s="54"/>
      <c r="BU1919" s="54"/>
      <c r="BV1919" s="54"/>
      <c r="BW1919" s="54"/>
      <c r="BX1919" s="54"/>
      <c r="BY1919" s="54"/>
      <c r="BZ1919" s="54"/>
      <c r="CA1919" s="54"/>
      <c r="CB1919" s="54"/>
      <c r="CC1919" s="54"/>
      <c r="CD1919" s="54"/>
      <c r="CE1919" s="54"/>
      <c r="CF1919" s="54"/>
      <c r="CG1919" s="54"/>
      <c r="CH1919" s="54"/>
      <c r="CI1919" s="54"/>
      <c r="CJ1919" s="54"/>
      <c r="CK1919" s="54"/>
      <c r="CL1919" s="54"/>
      <c r="CM1919" s="54"/>
      <c r="CN1919" s="54"/>
      <c r="CO1919" s="54"/>
      <c r="CP1919" s="54"/>
      <c r="CQ1919" s="54"/>
      <c r="CR1919" s="54"/>
      <c r="CS1919" s="54"/>
      <c r="CT1919" s="54"/>
      <c r="CU1919" s="54"/>
      <c r="CV1919" s="54"/>
      <c r="CW1919" s="54"/>
      <c r="CX1919" s="54"/>
      <c r="CY1919" s="54"/>
      <c r="CZ1919" s="54"/>
      <c r="DA1919" s="54"/>
      <c r="DB1919" s="54"/>
      <c r="DC1919" s="54"/>
      <c r="DD1919" s="54"/>
      <c r="DE1919" s="54"/>
      <c r="DF1919" s="54"/>
      <c r="DG1919" s="54"/>
      <c r="DH1919" s="54"/>
      <c r="DI1919" s="54"/>
      <c r="DJ1919" s="54"/>
      <c r="DK1919" s="54"/>
      <c r="DL1919" s="54"/>
      <c r="DM1919" s="54"/>
      <c r="DN1919" s="54"/>
      <c r="DO1919" s="54"/>
      <c r="DP1919" s="54"/>
      <c r="DQ1919" s="54"/>
      <c r="DR1919" s="54"/>
      <c r="DS1919" s="54"/>
      <c r="DT1919" s="54"/>
      <c r="DU1919" s="54"/>
      <c r="DV1919" s="54"/>
      <c r="DW1919" s="54"/>
      <c r="DX1919" s="54"/>
      <c r="DY1919" s="54"/>
      <c r="DZ1919" s="54"/>
      <c r="EA1919" s="54"/>
      <c r="EB1919" s="54"/>
      <c r="EC1919" s="54"/>
      <c r="ED1919" s="54"/>
      <c r="EE1919" s="54"/>
      <c r="EF1919" s="54"/>
      <c r="EG1919" s="54"/>
      <c r="EH1919" s="54"/>
      <c r="EI1919" s="54"/>
      <c r="EJ1919" s="54"/>
      <c r="EK1919" s="54"/>
      <c r="EL1919" s="54"/>
      <c r="EM1919" s="54"/>
      <c r="EN1919" s="54"/>
      <c r="EO1919" s="54"/>
      <c r="EP1919" s="54"/>
      <c r="EQ1919" s="54"/>
      <c r="ER1919" s="54"/>
      <c r="ES1919" s="54"/>
      <c r="ET1919" s="54"/>
      <c r="EU1919" s="54"/>
      <c r="EV1919" s="54"/>
      <c r="EW1919" s="54"/>
      <c r="EX1919" s="54"/>
      <c r="EY1919" s="54"/>
      <c r="EZ1919" s="54"/>
      <c r="FA1919" s="54"/>
      <c r="FB1919" s="54"/>
      <c r="FC1919" s="54"/>
      <c r="FD1919" s="54"/>
      <c r="FE1919" s="54"/>
      <c r="FF1919" s="54"/>
      <c r="FG1919" s="54"/>
      <c r="FH1919" s="54"/>
      <c r="FI1919" s="54"/>
      <c r="FJ1919" s="54"/>
      <c r="FK1919" s="54"/>
      <c r="FL1919" s="54"/>
      <c r="FM1919" s="54"/>
      <c r="FN1919" s="54"/>
      <c r="FO1919" s="54"/>
      <c r="FP1919" s="54"/>
      <c r="FQ1919" s="54"/>
      <c r="FR1919" s="54"/>
      <c r="FS1919" s="54"/>
      <c r="FT1919" s="54"/>
      <c r="FU1919" s="54"/>
      <c r="FV1919" s="54"/>
      <c r="FW1919" s="54"/>
      <c r="FX1919" s="54"/>
      <c r="FY1919" s="54"/>
      <c r="FZ1919" s="54"/>
      <c r="GA1919" s="54"/>
      <c r="GB1919" s="54"/>
      <c r="GC1919" s="54"/>
      <c r="GD1919" s="54"/>
      <c r="GE1919" s="54"/>
      <c r="GF1919" s="54"/>
      <c r="GG1919" s="54"/>
      <c r="GH1919" s="54"/>
      <c r="GI1919" s="54"/>
      <c r="GJ1919" s="54"/>
      <c r="GK1919" s="54"/>
      <c r="GL1919" s="54"/>
      <c r="GM1919" s="54"/>
      <c r="GN1919" s="54"/>
      <c r="GO1919" s="54"/>
      <c r="GP1919" s="54"/>
      <c r="GQ1919" s="54"/>
      <c r="GR1919" s="54"/>
      <c r="GS1919" s="54"/>
      <c r="GT1919" s="54"/>
      <c r="GU1919" s="54"/>
      <c r="GV1919" s="54"/>
      <c r="GW1919" s="54"/>
      <c r="GX1919" s="54"/>
      <c r="GY1919" s="54"/>
      <c r="GZ1919" s="54"/>
      <c r="HA1919" s="54"/>
      <c r="HB1919" s="54"/>
      <c r="HC1919" s="54"/>
      <c r="HD1919" s="54"/>
      <c r="HE1919" s="54"/>
      <c r="HF1919" s="54"/>
      <c r="HG1919" s="54"/>
      <c r="HH1919" s="54"/>
      <c r="HI1919" s="54"/>
      <c r="HJ1919" s="54"/>
      <c r="HK1919" s="54"/>
      <c r="HL1919" s="54"/>
      <c r="HM1919" s="54"/>
      <c r="HN1919" s="54"/>
      <c r="HO1919" s="54"/>
      <c r="HP1919" s="54"/>
      <c r="HQ1919" s="54"/>
      <c r="HR1919" s="54"/>
      <c r="HS1919" s="54"/>
      <c r="HT1919" s="54"/>
      <c r="HU1919" s="54"/>
      <c r="HV1919" s="54"/>
      <c r="HW1919" s="54"/>
      <c r="HX1919" s="54"/>
      <c r="HY1919" s="54"/>
      <c r="HZ1919" s="54"/>
      <c r="IA1919" s="54"/>
      <c r="IB1919" s="54"/>
      <c r="IC1919" s="54"/>
      <c r="ID1919" s="54"/>
      <c r="IE1919" s="54"/>
      <c r="IF1919" s="54"/>
      <c r="IG1919" s="54"/>
      <c r="IH1919" s="54"/>
      <c r="II1919" s="54"/>
      <c r="IJ1919" s="54"/>
      <c r="IK1919" s="54"/>
      <c r="IL1919" s="54"/>
      <c r="IM1919" s="54"/>
      <c r="IN1919" s="54"/>
      <c r="IO1919" s="54"/>
      <c r="IP1919" s="54"/>
      <c r="IQ1919" s="54"/>
      <c r="IR1919" s="54"/>
      <c r="IS1919" s="54"/>
      <c r="IT1919" s="54"/>
      <c r="IU1919" s="54"/>
      <c r="IV1919" s="54"/>
      <c r="IW1919" s="54"/>
      <c r="IX1919" s="54"/>
      <c r="IY1919" s="54"/>
      <c r="IZ1919" s="54"/>
      <c r="JA1919" s="16"/>
      <c r="JB1919" s="16"/>
      <c r="JC1919" s="16"/>
      <c r="JD1919" s="16"/>
    </row>
    <row r="1920" spans="1:264" s="6" customFormat="1" x14ac:dyDescent="0.25">
      <c r="A1920" s="55">
        <v>1916</v>
      </c>
      <c r="B1920" s="56">
        <f>ESTUDIANTES!B1920</f>
        <v>0</v>
      </c>
      <c r="C1920" s="56">
        <f>ESTUDIANTES!C1920</f>
        <v>0</v>
      </c>
      <c r="D1920" s="97">
        <f>ESTUDIANTES!D1920</f>
        <v>0</v>
      </c>
      <c r="E1920" s="97"/>
      <c r="F1920" s="97"/>
      <c r="G1920" s="97"/>
      <c r="H1920" s="57">
        <f>ESTUDIANTES!H1920</f>
        <v>0</v>
      </c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  <c r="T1920" s="54"/>
      <c r="U1920" s="54"/>
      <c r="V1920" s="54"/>
      <c r="W1920" s="54"/>
      <c r="X1920" s="54"/>
      <c r="Y1920" s="54"/>
      <c r="Z1920" s="54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  <c r="AL1920" s="54"/>
      <c r="AM1920" s="54"/>
      <c r="AN1920" s="54"/>
      <c r="AO1920" s="54"/>
      <c r="AP1920" s="54"/>
      <c r="AQ1920" s="54"/>
      <c r="AR1920" s="54"/>
      <c r="AS1920" s="54"/>
      <c r="AT1920" s="54"/>
      <c r="AU1920" s="54"/>
      <c r="AV1920" s="54"/>
      <c r="AW1920" s="54"/>
      <c r="AX1920" s="54"/>
      <c r="AY1920" s="54"/>
      <c r="AZ1920" s="54"/>
      <c r="BA1920" s="54"/>
      <c r="BB1920" s="54"/>
      <c r="BC1920" s="54"/>
      <c r="BD1920" s="54"/>
      <c r="BE1920" s="54"/>
      <c r="BF1920" s="54"/>
      <c r="BG1920" s="54"/>
      <c r="BH1920" s="54"/>
      <c r="BI1920" s="54"/>
      <c r="BJ1920" s="54"/>
      <c r="BK1920" s="54"/>
      <c r="BL1920" s="54"/>
      <c r="BM1920" s="54"/>
      <c r="BN1920" s="54"/>
      <c r="BO1920" s="54"/>
      <c r="BP1920" s="54"/>
      <c r="BQ1920" s="54"/>
      <c r="BR1920" s="54"/>
      <c r="BS1920" s="54"/>
      <c r="BT1920" s="54"/>
      <c r="BU1920" s="54"/>
      <c r="BV1920" s="54"/>
      <c r="BW1920" s="54"/>
      <c r="BX1920" s="54"/>
      <c r="BY1920" s="54"/>
      <c r="BZ1920" s="54"/>
      <c r="CA1920" s="54"/>
      <c r="CB1920" s="54"/>
      <c r="CC1920" s="54"/>
      <c r="CD1920" s="54"/>
      <c r="CE1920" s="54"/>
      <c r="CF1920" s="54"/>
      <c r="CG1920" s="54"/>
      <c r="CH1920" s="54"/>
      <c r="CI1920" s="54"/>
      <c r="CJ1920" s="54"/>
      <c r="CK1920" s="54"/>
      <c r="CL1920" s="54"/>
      <c r="CM1920" s="54"/>
      <c r="CN1920" s="54"/>
      <c r="CO1920" s="54"/>
      <c r="CP1920" s="54"/>
      <c r="CQ1920" s="54"/>
      <c r="CR1920" s="54"/>
      <c r="CS1920" s="54"/>
      <c r="CT1920" s="54"/>
      <c r="CU1920" s="54"/>
      <c r="CV1920" s="54"/>
      <c r="CW1920" s="54"/>
      <c r="CX1920" s="54"/>
      <c r="CY1920" s="54"/>
      <c r="CZ1920" s="54"/>
      <c r="DA1920" s="54"/>
      <c r="DB1920" s="54"/>
      <c r="DC1920" s="54"/>
      <c r="DD1920" s="54"/>
      <c r="DE1920" s="54"/>
      <c r="DF1920" s="54"/>
      <c r="DG1920" s="54"/>
      <c r="DH1920" s="54"/>
      <c r="DI1920" s="54"/>
      <c r="DJ1920" s="54"/>
      <c r="DK1920" s="54"/>
      <c r="DL1920" s="54"/>
      <c r="DM1920" s="54"/>
      <c r="DN1920" s="54"/>
      <c r="DO1920" s="54"/>
      <c r="DP1920" s="54"/>
      <c r="DQ1920" s="54"/>
      <c r="DR1920" s="54"/>
      <c r="DS1920" s="54"/>
      <c r="DT1920" s="54"/>
      <c r="DU1920" s="54"/>
      <c r="DV1920" s="54"/>
      <c r="DW1920" s="54"/>
      <c r="DX1920" s="54"/>
      <c r="DY1920" s="54"/>
      <c r="DZ1920" s="54"/>
      <c r="EA1920" s="54"/>
      <c r="EB1920" s="54"/>
      <c r="EC1920" s="54"/>
      <c r="ED1920" s="54"/>
      <c r="EE1920" s="54"/>
      <c r="EF1920" s="54"/>
      <c r="EG1920" s="54"/>
      <c r="EH1920" s="54"/>
      <c r="EI1920" s="54"/>
      <c r="EJ1920" s="54"/>
      <c r="EK1920" s="54"/>
      <c r="EL1920" s="54"/>
      <c r="EM1920" s="54"/>
      <c r="EN1920" s="54"/>
      <c r="EO1920" s="54"/>
      <c r="EP1920" s="54"/>
      <c r="EQ1920" s="54"/>
      <c r="ER1920" s="54"/>
      <c r="ES1920" s="54"/>
      <c r="ET1920" s="54"/>
      <c r="EU1920" s="54"/>
      <c r="EV1920" s="54"/>
      <c r="EW1920" s="54"/>
      <c r="EX1920" s="54"/>
      <c r="EY1920" s="54"/>
      <c r="EZ1920" s="54"/>
      <c r="FA1920" s="54"/>
      <c r="FB1920" s="54"/>
      <c r="FC1920" s="54"/>
      <c r="FD1920" s="54"/>
      <c r="FE1920" s="54"/>
      <c r="FF1920" s="54"/>
      <c r="FG1920" s="54"/>
      <c r="FH1920" s="54"/>
      <c r="FI1920" s="54"/>
      <c r="FJ1920" s="54"/>
      <c r="FK1920" s="54"/>
      <c r="FL1920" s="54"/>
      <c r="FM1920" s="54"/>
      <c r="FN1920" s="54"/>
      <c r="FO1920" s="54"/>
      <c r="FP1920" s="54"/>
      <c r="FQ1920" s="54"/>
      <c r="FR1920" s="54"/>
      <c r="FS1920" s="54"/>
      <c r="FT1920" s="54"/>
      <c r="FU1920" s="54"/>
      <c r="FV1920" s="54"/>
      <c r="FW1920" s="54"/>
      <c r="FX1920" s="54"/>
      <c r="FY1920" s="54"/>
      <c r="FZ1920" s="54"/>
      <c r="GA1920" s="54"/>
      <c r="GB1920" s="54"/>
      <c r="GC1920" s="54"/>
      <c r="GD1920" s="54"/>
      <c r="GE1920" s="54"/>
      <c r="GF1920" s="54"/>
      <c r="GG1920" s="54"/>
      <c r="GH1920" s="54"/>
      <c r="GI1920" s="54"/>
      <c r="GJ1920" s="54"/>
      <c r="GK1920" s="54"/>
      <c r="GL1920" s="54"/>
      <c r="GM1920" s="54"/>
      <c r="GN1920" s="54"/>
      <c r="GO1920" s="54"/>
      <c r="GP1920" s="54"/>
      <c r="GQ1920" s="54"/>
      <c r="GR1920" s="54"/>
      <c r="GS1920" s="54"/>
      <c r="GT1920" s="54"/>
      <c r="GU1920" s="54"/>
      <c r="GV1920" s="54"/>
      <c r="GW1920" s="54"/>
      <c r="GX1920" s="54"/>
      <c r="GY1920" s="54"/>
      <c r="GZ1920" s="54"/>
      <c r="HA1920" s="54"/>
      <c r="HB1920" s="54"/>
      <c r="HC1920" s="54"/>
      <c r="HD1920" s="54"/>
      <c r="HE1920" s="54"/>
      <c r="HF1920" s="54"/>
      <c r="HG1920" s="54"/>
      <c r="HH1920" s="54"/>
      <c r="HI1920" s="54"/>
      <c r="HJ1920" s="54"/>
      <c r="HK1920" s="54"/>
      <c r="HL1920" s="54"/>
      <c r="HM1920" s="54"/>
      <c r="HN1920" s="54"/>
      <c r="HO1920" s="54"/>
      <c r="HP1920" s="54"/>
      <c r="HQ1920" s="54"/>
      <c r="HR1920" s="54"/>
      <c r="HS1920" s="54"/>
      <c r="HT1920" s="54"/>
      <c r="HU1920" s="54"/>
      <c r="HV1920" s="54"/>
      <c r="HW1920" s="54"/>
      <c r="HX1920" s="54"/>
      <c r="HY1920" s="54"/>
      <c r="HZ1920" s="54"/>
      <c r="IA1920" s="54"/>
      <c r="IB1920" s="54"/>
      <c r="IC1920" s="54"/>
      <c r="ID1920" s="54"/>
      <c r="IE1920" s="54"/>
      <c r="IF1920" s="54"/>
      <c r="IG1920" s="54"/>
      <c r="IH1920" s="54"/>
      <c r="II1920" s="54"/>
      <c r="IJ1920" s="54"/>
      <c r="IK1920" s="54"/>
      <c r="IL1920" s="54"/>
      <c r="IM1920" s="54"/>
      <c r="IN1920" s="54"/>
      <c r="IO1920" s="54"/>
      <c r="IP1920" s="54"/>
      <c r="IQ1920" s="54"/>
      <c r="IR1920" s="54"/>
      <c r="IS1920" s="54"/>
      <c r="IT1920" s="54"/>
      <c r="IU1920" s="54"/>
      <c r="IV1920" s="54"/>
      <c r="IW1920" s="54"/>
      <c r="IX1920" s="54"/>
      <c r="IY1920" s="54"/>
      <c r="IZ1920" s="54"/>
      <c r="JA1920" s="16"/>
      <c r="JB1920" s="16"/>
      <c r="JC1920" s="16"/>
      <c r="JD1920" s="16"/>
    </row>
    <row r="1921" spans="1:264" s="6" customFormat="1" x14ac:dyDescent="0.25">
      <c r="A1921" s="55">
        <v>1917</v>
      </c>
      <c r="B1921" s="56">
        <f>ESTUDIANTES!B1921</f>
        <v>0</v>
      </c>
      <c r="C1921" s="56">
        <f>ESTUDIANTES!C1921</f>
        <v>0</v>
      </c>
      <c r="D1921" s="97">
        <f>ESTUDIANTES!D1921</f>
        <v>0</v>
      </c>
      <c r="E1921" s="97"/>
      <c r="F1921" s="97"/>
      <c r="G1921" s="97"/>
      <c r="H1921" s="57">
        <f>ESTUDIANTES!H1921</f>
        <v>0</v>
      </c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4"/>
      <c r="T1921" s="54"/>
      <c r="U1921" s="54"/>
      <c r="V1921" s="54"/>
      <c r="W1921" s="54"/>
      <c r="X1921" s="54"/>
      <c r="Y1921" s="54"/>
      <c r="Z1921" s="54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  <c r="AL1921" s="54"/>
      <c r="AM1921" s="54"/>
      <c r="AN1921" s="54"/>
      <c r="AO1921" s="54"/>
      <c r="AP1921" s="54"/>
      <c r="AQ1921" s="54"/>
      <c r="AR1921" s="54"/>
      <c r="AS1921" s="54"/>
      <c r="AT1921" s="54"/>
      <c r="AU1921" s="54"/>
      <c r="AV1921" s="54"/>
      <c r="AW1921" s="54"/>
      <c r="AX1921" s="54"/>
      <c r="AY1921" s="54"/>
      <c r="AZ1921" s="54"/>
      <c r="BA1921" s="54"/>
      <c r="BB1921" s="54"/>
      <c r="BC1921" s="54"/>
      <c r="BD1921" s="54"/>
      <c r="BE1921" s="54"/>
      <c r="BF1921" s="54"/>
      <c r="BG1921" s="54"/>
      <c r="BH1921" s="54"/>
      <c r="BI1921" s="54"/>
      <c r="BJ1921" s="54"/>
      <c r="BK1921" s="54"/>
      <c r="BL1921" s="54"/>
      <c r="BM1921" s="54"/>
      <c r="BN1921" s="54"/>
      <c r="BO1921" s="54"/>
      <c r="BP1921" s="54"/>
      <c r="BQ1921" s="54"/>
      <c r="BR1921" s="54"/>
      <c r="BS1921" s="54"/>
      <c r="BT1921" s="54"/>
      <c r="BU1921" s="54"/>
      <c r="BV1921" s="54"/>
      <c r="BW1921" s="54"/>
      <c r="BX1921" s="54"/>
      <c r="BY1921" s="54"/>
      <c r="BZ1921" s="54"/>
      <c r="CA1921" s="54"/>
      <c r="CB1921" s="54"/>
      <c r="CC1921" s="54"/>
      <c r="CD1921" s="54"/>
      <c r="CE1921" s="54"/>
      <c r="CF1921" s="54"/>
      <c r="CG1921" s="54"/>
      <c r="CH1921" s="54"/>
      <c r="CI1921" s="54"/>
      <c r="CJ1921" s="54"/>
      <c r="CK1921" s="54"/>
      <c r="CL1921" s="54"/>
      <c r="CM1921" s="54"/>
      <c r="CN1921" s="54"/>
      <c r="CO1921" s="54"/>
      <c r="CP1921" s="54"/>
      <c r="CQ1921" s="54"/>
      <c r="CR1921" s="54"/>
      <c r="CS1921" s="54"/>
      <c r="CT1921" s="54"/>
      <c r="CU1921" s="54"/>
      <c r="CV1921" s="54"/>
      <c r="CW1921" s="54"/>
      <c r="CX1921" s="54"/>
      <c r="CY1921" s="54"/>
      <c r="CZ1921" s="54"/>
      <c r="DA1921" s="54"/>
      <c r="DB1921" s="54"/>
      <c r="DC1921" s="54"/>
      <c r="DD1921" s="54"/>
      <c r="DE1921" s="54"/>
      <c r="DF1921" s="54"/>
      <c r="DG1921" s="54"/>
      <c r="DH1921" s="54"/>
      <c r="DI1921" s="54"/>
      <c r="DJ1921" s="54"/>
      <c r="DK1921" s="54"/>
      <c r="DL1921" s="54"/>
      <c r="DM1921" s="54"/>
      <c r="DN1921" s="54"/>
      <c r="DO1921" s="54"/>
      <c r="DP1921" s="54"/>
      <c r="DQ1921" s="54"/>
      <c r="DR1921" s="54"/>
      <c r="DS1921" s="54"/>
      <c r="DT1921" s="54"/>
      <c r="DU1921" s="54"/>
      <c r="DV1921" s="54"/>
      <c r="DW1921" s="54"/>
      <c r="DX1921" s="54"/>
      <c r="DY1921" s="54"/>
      <c r="DZ1921" s="54"/>
      <c r="EA1921" s="54"/>
      <c r="EB1921" s="54"/>
      <c r="EC1921" s="54"/>
      <c r="ED1921" s="54"/>
      <c r="EE1921" s="54"/>
      <c r="EF1921" s="54"/>
      <c r="EG1921" s="54"/>
      <c r="EH1921" s="54"/>
      <c r="EI1921" s="54"/>
      <c r="EJ1921" s="54"/>
      <c r="EK1921" s="54"/>
      <c r="EL1921" s="54"/>
      <c r="EM1921" s="54"/>
      <c r="EN1921" s="54"/>
      <c r="EO1921" s="54"/>
      <c r="EP1921" s="54"/>
      <c r="EQ1921" s="54"/>
      <c r="ER1921" s="54"/>
      <c r="ES1921" s="54"/>
      <c r="ET1921" s="54"/>
      <c r="EU1921" s="54"/>
      <c r="EV1921" s="54"/>
      <c r="EW1921" s="54"/>
      <c r="EX1921" s="54"/>
      <c r="EY1921" s="54"/>
      <c r="EZ1921" s="54"/>
      <c r="FA1921" s="54"/>
      <c r="FB1921" s="54"/>
      <c r="FC1921" s="54"/>
      <c r="FD1921" s="54"/>
      <c r="FE1921" s="54"/>
      <c r="FF1921" s="54"/>
      <c r="FG1921" s="54"/>
      <c r="FH1921" s="54"/>
      <c r="FI1921" s="54"/>
      <c r="FJ1921" s="54"/>
      <c r="FK1921" s="54"/>
      <c r="FL1921" s="54"/>
      <c r="FM1921" s="54"/>
      <c r="FN1921" s="54"/>
      <c r="FO1921" s="54"/>
      <c r="FP1921" s="54"/>
      <c r="FQ1921" s="54"/>
      <c r="FR1921" s="54"/>
      <c r="FS1921" s="54"/>
      <c r="FT1921" s="54"/>
      <c r="FU1921" s="54"/>
      <c r="FV1921" s="54"/>
      <c r="FW1921" s="54"/>
      <c r="FX1921" s="54"/>
      <c r="FY1921" s="54"/>
      <c r="FZ1921" s="54"/>
      <c r="GA1921" s="54"/>
      <c r="GB1921" s="54"/>
      <c r="GC1921" s="54"/>
      <c r="GD1921" s="54"/>
      <c r="GE1921" s="54"/>
      <c r="GF1921" s="54"/>
      <c r="GG1921" s="54"/>
      <c r="GH1921" s="54"/>
      <c r="GI1921" s="54"/>
      <c r="GJ1921" s="54"/>
      <c r="GK1921" s="54"/>
      <c r="GL1921" s="54"/>
      <c r="GM1921" s="54"/>
      <c r="GN1921" s="54"/>
      <c r="GO1921" s="54"/>
      <c r="GP1921" s="54"/>
      <c r="GQ1921" s="54"/>
      <c r="GR1921" s="54"/>
      <c r="GS1921" s="54"/>
      <c r="GT1921" s="54"/>
      <c r="GU1921" s="54"/>
      <c r="GV1921" s="54"/>
      <c r="GW1921" s="54"/>
      <c r="GX1921" s="54"/>
      <c r="GY1921" s="54"/>
      <c r="GZ1921" s="54"/>
      <c r="HA1921" s="54"/>
      <c r="HB1921" s="54"/>
      <c r="HC1921" s="54"/>
      <c r="HD1921" s="54"/>
      <c r="HE1921" s="54"/>
      <c r="HF1921" s="54"/>
      <c r="HG1921" s="54"/>
      <c r="HH1921" s="54"/>
      <c r="HI1921" s="54"/>
      <c r="HJ1921" s="54"/>
      <c r="HK1921" s="54"/>
      <c r="HL1921" s="54"/>
      <c r="HM1921" s="54"/>
      <c r="HN1921" s="54"/>
      <c r="HO1921" s="54"/>
      <c r="HP1921" s="54"/>
      <c r="HQ1921" s="54"/>
      <c r="HR1921" s="54"/>
      <c r="HS1921" s="54"/>
      <c r="HT1921" s="54"/>
      <c r="HU1921" s="54"/>
      <c r="HV1921" s="54"/>
      <c r="HW1921" s="54"/>
      <c r="HX1921" s="54"/>
      <c r="HY1921" s="54"/>
      <c r="HZ1921" s="54"/>
      <c r="IA1921" s="54"/>
      <c r="IB1921" s="54"/>
      <c r="IC1921" s="54"/>
      <c r="ID1921" s="54"/>
      <c r="IE1921" s="54"/>
      <c r="IF1921" s="54"/>
      <c r="IG1921" s="54"/>
      <c r="IH1921" s="54"/>
      <c r="II1921" s="54"/>
      <c r="IJ1921" s="54"/>
      <c r="IK1921" s="54"/>
      <c r="IL1921" s="54"/>
      <c r="IM1921" s="54"/>
      <c r="IN1921" s="54"/>
      <c r="IO1921" s="54"/>
      <c r="IP1921" s="54"/>
      <c r="IQ1921" s="54"/>
      <c r="IR1921" s="54"/>
      <c r="IS1921" s="54"/>
      <c r="IT1921" s="54"/>
      <c r="IU1921" s="54"/>
      <c r="IV1921" s="54"/>
      <c r="IW1921" s="54"/>
      <c r="IX1921" s="54"/>
      <c r="IY1921" s="54"/>
      <c r="IZ1921" s="54"/>
      <c r="JA1921" s="16"/>
      <c r="JB1921" s="16"/>
      <c r="JC1921" s="16"/>
      <c r="JD1921" s="16"/>
    </row>
    <row r="1922" spans="1:264" s="6" customFormat="1" x14ac:dyDescent="0.25">
      <c r="A1922" s="55">
        <v>1918</v>
      </c>
      <c r="B1922" s="56">
        <f>ESTUDIANTES!B1922</f>
        <v>0</v>
      </c>
      <c r="C1922" s="56">
        <f>ESTUDIANTES!C1922</f>
        <v>0</v>
      </c>
      <c r="D1922" s="97">
        <f>ESTUDIANTES!D1922</f>
        <v>0</v>
      </c>
      <c r="E1922" s="97"/>
      <c r="F1922" s="97"/>
      <c r="G1922" s="97"/>
      <c r="H1922" s="57">
        <f>ESTUDIANTES!H1922</f>
        <v>0</v>
      </c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  <c r="AL1922" s="54"/>
      <c r="AM1922" s="54"/>
      <c r="AN1922" s="54"/>
      <c r="AO1922" s="54"/>
      <c r="AP1922" s="54"/>
      <c r="AQ1922" s="54"/>
      <c r="AR1922" s="54"/>
      <c r="AS1922" s="54"/>
      <c r="AT1922" s="54"/>
      <c r="AU1922" s="54"/>
      <c r="AV1922" s="54"/>
      <c r="AW1922" s="54"/>
      <c r="AX1922" s="54"/>
      <c r="AY1922" s="54"/>
      <c r="AZ1922" s="54"/>
      <c r="BA1922" s="54"/>
      <c r="BB1922" s="54"/>
      <c r="BC1922" s="54"/>
      <c r="BD1922" s="54"/>
      <c r="BE1922" s="54"/>
      <c r="BF1922" s="54"/>
      <c r="BG1922" s="54"/>
      <c r="BH1922" s="54"/>
      <c r="BI1922" s="54"/>
      <c r="BJ1922" s="54"/>
      <c r="BK1922" s="54"/>
      <c r="BL1922" s="54"/>
      <c r="BM1922" s="54"/>
      <c r="BN1922" s="54"/>
      <c r="BO1922" s="54"/>
      <c r="BP1922" s="54"/>
      <c r="BQ1922" s="54"/>
      <c r="BR1922" s="54"/>
      <c r="BS1922" s="54"/>
      <c r="BT1922" s="54"/>
      <c r="BU1922" s="54"/>
      <c r="BV1922" s="54"/>
      <c r="BW1922" s="54"/>
      <c r="BX1922" s="54"/>
      <c r="BY1922" s="54"/>
      <c r="BZ1922" s="54"/>
      <c r="CA1922" s="54"/>
      <c r="CB1922" s="54"/>
      <c r="CC1922" s="54"/>
      <c r="CD1922" s="54"/>
      <c r="CE1922" s="54"/>
      <c r="CF1922" s="54"/>
      <c r="CG1922" s="54"/>
      <c r="CH1922" s="54"/>
      <c r="CI1922" s="54"/>
      <c r="CJ1922" s="54"/>
      <c r="CK1922" s="54"/>
      <c r="CL1922" s="54"/>
      <c r="CM1922" s="54"/>
      <c r="CN1922" s="54"/>
      <c r="CO1922" s="54"/>
      <c r="CP1922" s="54"/>
      <c r="CQ1922" s="54"/>
      <c r="CR1922" s="54"/>
      <c r="CS1922" s="54"/>
      <c r="CT1922" s="54"/>
      <c r="CU1922" s="54"/>
      <c r="CV1922" s="54"/>
      <c r="CW1922" s="54"/>
      <c r="CX1922" s="54"/>
      <c r="CY1922" s="54"/>
      <c r="CZ1922" s="54"/>
      <c r="DA1922" s="54"/>
      <c r="DB1922" s="54"/>
      <c r="DC1922" s="54"/>
      <c r="DD1922" s="54"/>
      <c r="DE1922" s="54"/>
      <c r="DF1922" s="54"/>
      <c r="DG1922" s="54"/>
      <c r="DH1922" s="54"/>
      <c r="DI1922" s="54"/>
      <c r="DJ1922" s="54"/>
      <c r="DK1922" s="54"/>
      <c r="DL1922" s="54"/>
      <c r="DM1922" s="54"/>
      <c r="DN1922" s="54"/>
      <c r="DO1922" s="54"/>
      <c r="DP1922" s="54"/>
      <c r="DQ1922" s="54"/>
      <c r="DR1922" s="54"/>
      <c r="DS1922" s="54"/>
      <c r="DT1922" s="54"/>
      <c r="DU1922" s="54"/>
      <c r="DV1922" s="54"/>
      <c r="DW1922" s="54"/>
      <c r="DX1922" s="54"/>
      <c r="DY1922" s="54"/>
      <c r="DZ1922" s="54"/>
      <c r="EA1922" s="54"/>
      <c r="EB1922" s="54"/>
      <c r="EC1922" s="54"/>
      <c r="ED1922" s="54"/>
      <c r="EE1922" s="54"/>
      <c r="EF1922" s="54"/>
      <c r="EG1922" s="54"/>
      <c r="EH1922" s="54"/>
      <c r="EI1922" s="54"/>
      <c r="EJ1922" s="54"/>
      <c r="EK1922" s="54"/>
      <c r="EL1922" s="54"/>
      <c r="EM1922" s="54"/>
      <c r="EN1922" s="54"/>
      <c r="EO1922" s="54"/>
      <c r="EP1922" s="54"/>
      <c r="EQ1922" s="54"/>
      <c r="ER1922" s="54"/>
      <c r="ES1922" s="54"/>
      <c r="ET1922" s="54"/>
      <c r="EU1922" s="54"/>
      <c r="EV1922" s="54"/>
      <c r="EW1922" s="54"/>
      <c r="EX1922" s="54"/>
      <c r="EY1922" s="54"/>
      <c r="EZ1922" s="54"/>
      <c r="FA1922" s="54"/>
      <c r="FB1922" s="54"/>
      <c r="FC1922" s="54"/>
      <c r="FD1922" s="54"/>
      <c r="FE1922" s="54"/>
      <c r="FF1922" s="54"/>
      <c r="FG1922" s="54"/>
      <c r="FH1922" s="54"/>
      <c r="FI1922" s="54"/>
      <c r="FJ1922" s="54"/>
      <c r="FK1922" s="54"/>
      <c r="FL1922" s="54"/>
      <c r="FM1922" s="54"/>
      <c r="FN1922" s="54"/>
      <c r="FO1922" s="54"/>
      <c r="FP1922" s="54"/>
      <c r="FQ1922" s="54"/>
      <c r="FR1922" s="54"/>
      <c r="FS1922" s="54"/>
      <c r="FT1922" s="54"/>
      <c r="FU1922" s="54"/>
      <c r="FV1922" s="54"/>
      <c r="FW1922" s="54"/>
      <c r="FX1922" s="54"/>
      <c r="FY1922" s="54"/>
      <c r="FZ1922" s="54"/>
      <c r="GA1922" s="54"/>
      <c r="GB1922" s="54"/>
      <c r="GC1922" s="54"/>
      <c r="GD1922" s="54"/>
      <c r="GE1922" s="54"/>
      <c r="GF1922" s="54"/>
      <c r="GG1922" s="54"/>
      <c r="GH1922" s="54"/>
      <c r="GI1922" s="54"/>
      <c r="GJ1922" s="54"/>
      <c r="GK1922" s="54"/>
      <c r="GL1922" s="54"/>
      <c r="GM1922" s="54"/>
      <c r="GN1922" s="54"/>
      <c r="GO1922" s="54"/>
      <c r="GP1922" s="54"/>
      <c r="GQ1922" s="54"/>
      <c r="GR1922" s="54"/>
      <c r="GS1922" s="54"/>
      <c r="GT1922" s="54"/>
      <c r="GU1922" s="54"/>
      <c r="GV1922" s="54"/>
      <c r="GW1922" s="54"/>
      <c r="GX1922" s="54"/>
      <c r="GY1922" s="54"/>
      <c r="GZ1922" s="54"/>
      <c r="HA1922" s="54"/>
      <c r="HB1922" s="54"/>
      <c r="HC1922" s="54"/>
      <c r="HD1922" s="54"/>
      <c r="HE1922" s="54"/>
      <c r="HF1922" s="54"/>
      <c r="HG1922" s="54"/>
      <c r="HH1922" s="54"/>
      <c r="HI1922" s="54"/>
      <c r="HJ1922" s="54"/>
      <c r="HK1922" s="54"/>
      <c r="HL1922" s="54"/>
      <c r="HM1922" s="54"/>
      <c r="HN1922" s="54"/>
      <c r="HO1922" s="54"/>
      <c r="HP1922" s="54"/>
      <c r="HQ1922" s="54"/>
      <c r="HR1922" s="54"/>
      <c r="HS1922" s="54"/>
      <c r="HT1922" s="54"/>
      <c r="HU1922" s="54"/>
      <c r="HV1922" s="54"/>
      <c r="HW1922" s="54"/>
      <c r="HX1922" s="54"/>
      <c r="HY1922" s="54"/>
      <c r="HZ1922" s="54"/>
      <c r="IA1922" s="54"/>
      <c r="IB1922" s="54"/>
      <c r="IC1922" s="54"/>
      <c r="ID1922" s="54"/>
      <c r="IE1922" s="54"/>
      <c r="IF1922" s="54"/>
      <c r="IG1922" s="54"/>
      <c r="IH1922" s="54"/>
      <c r="II1922" s="54"/>
      <c r="IJ1922" s="54"/>
      <c r="IK1922" s="54"/>
      <c r="IL1922" s="54"/>
      <c r="IM1922" s="54"/>
      <c r="IN1922" s="54"/>
      <c r="IO1922" s="54"/>
      <c r="IP1922" s="54"/>
      <c r="IQ1922" s="54"/>
      <c r="IR1922" s="54"/>
      <c r="IS1922" s="54"/>
      <c r="IT1922" s="54"/>
      <c r="IU1922" s="54"/>
      <c r="IV1922" s="54"/>
      <c r="IW1922" s="54"/>
      <c r="IX1922" s="54"/>
      <c r="IY1922" s="54"/>
      <c r="IZ1922" s="54"/>
      <c r="JA1922" s="16"/>
      <c r="JB1922" s="16"/>
      <c r="JC1922" s="16"/>
      <c r="JD1922" s="16"/>
    </row>
    <row r="1923" spans="1:264" s="6" customFormat="1" x14ac:dyDescent="0.25">
      <c r="A1923" s="55">
        <v>1919</v>
      </c>
      <c r="B1923" s="56">
        <f>ESTUDIANTES!B1923</f>
        <v>0</v>
      </c>
      <c r="C1923" s="56">
        <f>ESTUDIANTES!C1923</f>
        <v>0</v>
      </c>
      <c r="D1923" s="97">
        <f>ESTUDIANTES!D1923</f>
        <v>0</v>
      </c>
      <c r="E1923" s="97"/>
      <c r="F1923" s="97"/>
      <c r="G1923" s="97"/>
      <c r="H1923" s="57">
        <f>ESTUDIANTES!H1923</f>
        <v>0</v>
      </c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  <c r="AL1923" s="54"/>
      <c r="AM1923" s="54"/>
      <c r="AN1923" s="54"/>
      <c r="AO1923" s="54"/>
      <c r="AP1923" s="54"/>
      <c r="AQ1923" s="54"/>
      <c r="AR1923" s="54"/>
      <c r="AS1923" s="54"/>
      <c r="AT1923" s="54"/>
      <c r="AU1923" s="54"/>
      <c r="AV1923" s="54"/>
      <c r="AW1923" s="54"/>
      <c r="AX1923" s="54"/>
      <c r="AY1923" s="54"/>
      <c r="AZ1923" s="54"/>
      <c r="BA1923" s="54"/>
      <c r="BB1923" s="54"/>
      <c r="BC1923" s="54"/>
      <c r="BD1923" s="54"/>
      <c r="BE1923" s="54"/>
      <c r="BF1923" s="54"/>
      <c r="BG1923" s="54"/>
      <c r="BH1923" s="54"/>
      <c r="BI1923" s="54"/>
      <c r="BJ1923" s="54"/>
      <c r="BK1923" s="54"/>
      <c r="BL1923" s="54"/>
      <c r="BM1923" s="54"/>
      <c r="BN1923" s="54"/>
      <c r="BO1923" s="54"/>
      <c r="BP1923" s="54"/>
      <c r="BQ1923" s="54"/>
      <c r="BR1923" s="54"/>
      <c r="BS1923" s="54"/>
      <c r="BT1923" s="54"/>
      <c r="BU1923" s="54"/>
      <c r="BV1923" s="54"/>
      <c r="BW1923" s="54"/>
      <c r="BX1923" s="54"/>
      <c r="BY1923" s="54"/>
      <c r="BZ1923" s="54"/>
      <c r="CA1923" s="54"/>
      <c r="CB1923" s="54"/>
      <c r="CC1923" s="54"/>
      <c r="CD1923" s="54"/>
      <c r="CE1923" s="54"/>
      <c r="CF1923" s="54"/>
      <c r="CG1923" s="54"/>
      <c r="CH1923" s="54"/>
      <c r="CI1923" s="54"/>
      <c r="CJ1923" s="54"/>
      <c r="CK1923" s="54"/>
      <c r="CL1923" s="54"/>
      <c r="CM1923" s="54"/>
      <c r="CN1923" s="54"/>
      <c r="CO1923" s="54"/>
      <c r="CP1923" s="54"/>
      <c r="CQ1923" s="54"/>
      <c r="CR1923" s="54"/>
      <c r="CS1923" s="54"/>
      <c r="CT1923" s="54"/>
      <c r="CU1923" s="54"/>
      <c r="CV1923" s="54"/>
      <c r="CW1923" s="54"/>
      <c r="CX1923" s="54"/>
      <c r="CY1923" s="54"/>
      <c r="CZ1923" s="54"/>
      <c r="DA1923" s="54"/>
      <c r="DB1923" s="54"/>
      <c r="DC1923" s="54"/>
      <c r="DD1923" s="54"/>
      <c r="DE1923" s="54"/>
      <c r="DF1923" s="54"/>
      <c r="DG1923" s="54"/>
      <c r="DH1923" s="54"/>
      <c r="DI1923" s="54"/>
      <c r="DJ1923" s="54"/>
      <c r="DK1923" s="54"/>
      <c r="DL1923" s="54"/>
      <c r="DM1923" s="54"/>
      <c r="DN1923" s="54"/>
      <c r="DO1923" s="54"/>
      <c r="DP1923" s="54"/>
      <c r="DQ1923" s="54"/>
      <c r="DR1923" s="54"/>
      <c r="DS1923" s="54"/>
      <c r="DT1923" s="54"/>
      <c r="DU1923" s="54"/>
      <c r="DV1923" s="54"/>
      <c r="DW1923" s="54"/>
      <c r="DX1923" s="54"/>
      <c r="DY1923" s="54"/>
      <c r="DZ1923" s="54"/>
      <c r="EA1923" s="54"/>
      <c r="EB1923" s="54"/>
      <c r="EC1923" s="54"/>
      <c r="ED1923" s="54"/>
      <c r="EE1923" s="54"/>
      <c r="EF1923" s="54"/>
      <c r="EG1923" s="54"/>
      <c r="EH1923" s="54"/>
      <c r="EI1923" s="54"/>
      <c r="EJ1923" s="54"/>
      <c r="EK1923" s="54"/>
      <c r="EL1923" s="54"/>
      <c r="EM1923" s="54"/>
      <c r="EN1923" s="54"/>
      <c r="EO1923" s="54"/>
      <c r="EP1923" s="54"/>
      <c r="EQ1923" s="54"/>
      <c r="ER1923" s="54"/>
      <c r="ES1923" s="54"/>
      <c r="ET1923" s="54"/>
      <c r="EU1923" s="54"/>
      <c r="EV1923" s="54"/>
      <c r="EW1923" s="54"/>
      <c r="EX1923" s="54"/>
      <c r="EY1923" s="54"/>
      <c r="EZ1923" s="54"/>
      <c r="FA1923" s="54"/>
      <c r="FB1923" s="54"/>
      <c r="FC1923" s="54"/>
      <c r="FD1923" s="54"/>
      <c r="FE1923" s="54"/>
      <c r="FF1923" s="54"/>
      <c r="FG1923" s="54"/>
      <c r="FH1923" s="54"/>
      <c r="FI1923" s="54"/>
      <c r="FJ1923" s="54"/>
      <c r="FK1923" s="54"/>
      <c r="FL1923" s="54"/>
      <c r="FM1923" s="54"/>
      <c r="FN1923" s="54"/>
      <c r="FO1923" s="54"/>
      <c r="FP1923" s="54"/>
      <c r="FQ1923" s="54"/>
      <c r="FR1923" s="54"/>
      <c r="FS1923" s="54"/>
      <c r="FT1923" s="54"/>
      <c r="FU1923" s="54"/>
      <c r="FV1923" s="54"/>
      <c r="FW1923" s="54"/>
      <c r="FX1923" s="54"/>
      <c r="FY1923" s="54"/>
      <c r="FZ1923" s="54"/>
      <c r="GA1923" s="54"/>
      <c r="GB1923" s="54"/>
      <c r="GC1923" s="54"/>
      <c r="GD1923" s="54"/>
      <c r="GE1923" s="54"/>
      <c r="GF1923" s="54"/>
      <c r="GG1923" s="54"/>
      <c r="GH1923" s="54"/>
      <c r="GI1923" s="54"/>
      <c r="GJ1923" s="54"/>
      <c r="GK1923" s="54"/>
      <c r="GL1923" s="54"/>
      <c r="GM1923" s="54"/>
      <c r="GN1923" s="54"/>
      <c r="GO1923" s="54"/>
      <c r="GP1923" s="54"/>
      <c r="GQ1923" s="54"/>
      <c r="GR1923" s="54"/>
      <c r="GS1923" s="54"/>
      <c r="GT1923" s="54"/>
      <c r="GU1923" s="54"/>
      <c r="GV1923" s="54"/>
      <c r="GW1923" s="54"/>
      <c r="GX1923" s="54"/>
      <c r="GY1923" s="54"/>
      <c r="GZ1923" s="54"/>
      <c r="HA1923" s="54"/>
      <c r="HB1923" s="54"/>
      <c r="HC1923" s="54"/>
      <c r="HD1923" s="54"/>
      <c r="HE1923" s="54"/>
      <c r="HF1923" s="54"/>
      <c r="HG1923" s="54"/>
      <c r="HH1923" s="54"/>
      <c r="HI1923" s="54"/>
      <c r="HJ1923" s="54"/>
      <c r="HK1923" s="54"/>
      <c r="HL1923" s="54"/>
      <c r="HM1923" s="54"/>
      <c r="HN1923" s="54"/>
      <c r="HO1923" s="54"/>
      <c r="HP1923" s="54"/>
      <c r="HQ1923" s="54"/>
      <c r="HR1923" s="54"/>
      <c r="HS1923" s="54"/>
      <c r="HT1923" s="54"/>
      <c r="HU1923" s="54"/>
      <c r="HV1923" s="54"/>
      <c r="HW1923" s="54"/>
      <c r="HX1923" s="54"/>
      <c r="HY1923" s="54"/>
      <c r="HZ1923" s="54"/>
      <c r="IA1923" s="54"/>
      <c r="IB1923" s="54"/>
      <c r="IC1923" s="54"/>
      <c r="ID1923" s="54"/>
      <c r="IE1923" s="54"/>
      <c r="IF1923" s="54"/>
      <c r="IG1923" s="54"/>
      <c r="IH1923" s="54"/>
      <c r="II1923" s="54"/>
      <c r="IJ1923" s="54"/>
      <c r="IK1923" s="54"/>
      <c r="IL1923" s="54"/>
      <c r="IM1923" s="54"/>
      <c r="IN1923" s="54"/>
      <c r="IO1923" s="54"/>
      <c r="IP1923" s="54"/>
      <c r="IQ1923" s="54"/>
      <c r="IR1923" s="54"/>
      <c r="IS1923" s="54"/>
      <c r="IT1923" s="54"/>
      <c r="IU1923" s="54"/>
      <c r="IV1923" s="54"/>
      <c r="IW1923" s="54"/>
      <c r="IX1923" s="54"/>
      <c r="IY1923" s="54"/>
      <c r="IZ1923" s="54"/>
      <c r="JA1923" s="16"/>
      <c r="JB1923" s="16"/>
      <c r="JC1923" s="16"/>
      <c r="JD1923" s="16"/>
    </row>
    <row r="1924" spans="1:264" s="6" customFormat="1" x14ac:dyDescent="0.25">
      <c r="A1924" s="55">
        <v>1920</v>
      </c>
      <c r="B1924" s="56">
        <f>ESTUDIANTES!B1924</f>
        <v>0</v>
      </c>
      <c r="C1924" s="56">
        <f>ESTUDIANTES!C1924</f>
        <v>0</v>
      </c>
      <c r="D1924" s="97">
        <f>ESTUDIANTES!D1924</f>
        <v>0</v>
      </c>
      <c r="E1924" s="97"/>
      <c r="F1924" s="97"/>
      <c r="G1924" s="97"/>
      <c r="H1924" s="57">
        <f>ESTUDIANTES!H1924</f>
        <v>0</v>
      </c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4"/>
      <c r="T1924" s="54"/>
      <c r="U1924" s="54"/>
      <c r="V1924" s="54"/>
      <c r="W1924" s="54"/>
      <c r="X1924" s="54"/>
      <c r="Y1924" s="54"/>
      <c r="Z1924" s="54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  <c r="AL1924" s="54"/>
      <c r="AM1924" s="54"/>
      <c r="AN1924" s="54"/>
      <c r="AO1924" s="54"/>
      <c r="AP1924" s="54"/>
      <c r="AQ1924" s="54"/>
      <c r="AR1924" s="54"/>
      <c r="AS1924" s="54"/>
      <c r="AT1924" s="54"/>
      <c r="AU1924" s="54"/>
      <c r="AV1924" s="54"/>
      <c r="AW1924" s="54"/>
      <c r="AX1924" s="54"/>
      <c r="AY1924" s="54"/>
      <c r="AZ1924" s="54"/>
      <c r="BA1924" s="54"/>
      <c r="BB1924" s="54"/>
      <c r="BC1924" s="54"/>
      <c r="BD1924" s="54"/>
      <c r="BE1924" s="54"/>
      <c r="BF1924" s="54"/>
      <c r="BG1924" s="54"/>
      <c r="BH1924" s="54"/>
      <c r="BI1924" s="54"/>
      <c r="BJ1924" s="54"/>
      <c r="BK1924" s="54"/>
      <c r="BL1924" s="54"/>
      <c r="BM1924" s="54"/>
      <c r="BN1924" s="54"/>
      <c r="BO1924" s="54"/>
      <c r="BP1924" s="54"/>
      <c r="BQ1924" s="54"/>
      <c r="BR1924" s="54"/>
      <c r="BS1924" s="54"/>
      <c r="BT1924" s="54"/>
      <c r="BU1924" s="54"/>
      <c r="BV1924" s="54"/>
      <c r="BW1924" s="54"/>
      <c r="BX1924" s="54"/>
      <c r="BY1924" s="54"/>
      <c r="BZ1924" s="54"/>
      <c r="CA1924" s="54"/>
      <c r="CB1924" s="54"/>
      <c r="CC1924" s="54"/>
      <c r="CD1924" s="54"/>
      <c r="CE1924" s="54"/>
      <c r="CF1924" s="54"/>
      <c r="CG1924" s="54"/>
      <c r="CH1924" s="54"/>
      <c r="CI1924" s="54"/>
      <c r="CJ1924" s="54"/>
      <c r="CK1924" s="54"/>
      <c r="CL1924" s="54"/>
      <c r="CM1924" s="54"/>
      <c r="CN1924" s="54"/>
      <c r="CO1924" s="54"/>
      <c r="CP1924" s="54"/>
      <c r="CQ1924" s="54"/>
      <c r="CR1924" s="54"/>
      <c r="CS1924" s="54"/>
      <c r="CT1924" s="54"/>
      <c r="CU1924" s="54"/>
      <c r="CV1924" s="54"/>
      <c r="CW1924" s="54"/>
      <c r="CX1924" s="54"/>
      <c r="CY1924" s="54"/>
      <c r="CZ1924" s="54"/>
      <c r="DA1924" s="54"/>
      <c r="DB1924" s="54"/>
      <c r="DC1924" s="54"/>
      <c r="DD1924" s="54"/>
      <c r="DE1924" s="54"/>
      <c r="DF1924" s="54"/>
      <c r="DG1924" s="54"/>
      <c r="DH1924" s="54"/>
      <c r="DI1924" s="54"/>
      <c r="DJ1924" s="54"/>
      <c r="DK1924" s="54"/>
      <c r="DL1924" s="54"/>
      <c r="DM1924" s="54"/>
      <c r="DN1924" s="54"/>
      <c r="DO1924" s="54"/>
      <c r="DP1924" s="54"/>
      <c r="DQ1924" s="54"/>
      <c r="DR1924" s="54"/>
      <c r="DS1924" s="54"/>
      <c r="DT1924" s="54"/>
      <c r="DU1924" s="54"/>
      <c r="DV1924" s="54"/>
      <c r="DW1924" s="54"/>
      <c r="DX1924" s="54"/>
      <c r="DY1924" s="54"/>
      <c r="DZ1924" s="54"/>
      <c r="EA1924" s="54"/>
      <c r="EB1924" s="54"/>
      <c r="EC1924" s="54"/>
      <c r="ED1924" s="54"/>
      <c r="EE1924" s="54"/>
      <c r="EF1924" s="54"/>
      <c r="EG1924" s="54"/>
      <c r="EH1924" s="54"/>
      <c r="EI1924" s="54"/>
      <c r="EJ1924" s="54"/>
      <c r="EK1924" s="54"/>
      <c r="EL1924" s="54"/>
      <c r="EM1924" s="54"/>
      <c r="EN1924" s="54"/>
      <c r="EO1924" s="54"/>
      <c r="EP1924" s="54"/>
      <c r="EQ1924" s="54"/>
      <c r="ER1924" s="54"/>
      <c r="ES1924" s="54"/>
      <c r="ET1924" s="54"/>
      <c r="EU1924" s="54"/>
      <c r="EV1924" s="54"/>
      <c r="EW1924" s="54"/>
      <c r="EX1924" s="54"/>
      <c r="EY1924" s="54"/>
      <c r="EZ1924" s="54"/>
      <c r="FA1924" s="54"/>
      <c r="FB1924" s="54"/>
      <c r="FC1924" s="54"/>
      <c r="FD1924" s="54"/>
      <c r="FE1924" s="54"/>
      <c r="FF1924" s="54"/>
      <c r="FG1924" s="54"/>
      <c r="FH1924" s="54"/>
      <c r="FI1924" s="54"/>
      <c r="FJ1924" s="54"/>
      <c r="FK1924" s="54"/>
      <c r="FL1924" s="54"/>
      <c r="FM1924" s="54"/>
      <c r="FN1924" s="54"/>
      <c r="FO1924" s="54"/>
      <c r="FP1924" s="54"/>
      <c r="FQ1924" s="54"/>
      <c r="FR1924" s="54"/>
      <c r="FS1924" s="54"/>
      <c r="FT1924" s="54"/>
      <c r="FU1924" s="54"/>
      <c r="FV1924" s="54"/>
      <c r="FW1924" s="54"/>
      <c r="FX1924" s="54"/>
      <c r="FY1924" s="54"/>
      <c r="FZ1924" s="54"/>
      <c r="GA1924" s="54"/>
      <c r="GB1924" s="54"/>
      <c r="GC1924" s="54"/>
      <c r="GD1924" s="54"/>
      <c r="GE1924" s="54"/>
      <c r="GF1924" s="54"/>
      <c r="GG1924" s="54"/>
      <c r="GH1924" s="54"/>
      <c r="GI1924" s="54"/>
      <c r="GJ1924" s="54"/>
      <c r="GK1924" s="54"/>
      <c r="GL1924" s="54"/>
      <c r="GM1924" s="54"/>
      <c r="GN1924" s="54"/>
      <c r="GO1924" s="54"/>
      <c r="GP1924" s="54"/>
      <c r="GQ1924" s="54"/>
      <c r="GR1924" s="54"/>
      <c r="GS1924" s="54"/>
      <c r="GT1924" s="54"/>
      <c r="GU1924" s="54"/>
      <c r="GV1924" s="54"/>
      <c r="GW1924" s="54"/>
      <c r="GX1924" s="54"/>
      <c r="GY1924" s="54"/>
      <c r="GZ1924" s="54"/>
      <c r="HA1924" s="54"/>
      <c r="HB1924" s="54"/>
      <c r="HC1924" s="54"/>
      <c r="HD1924" s="54"/>
      <c r="HE1924" s="54"/>
      <c r="HF1924" s="54"/>
      <c r="HG1924" s="54"/>
      <c r="HH1924" s="54"/>
      <c r="HI1924" s="54"/>
      <c r="HJ1924" s="54"/>
      <c r="HK1924" s="54"/>
      <c r="HL1924" s="54"/>
      <c r="HM1924" s="54"/>
      <c r="HN1924" s="54"/>
      <c r="HO1924" s="54"/>
      <c r="HP1924" s="54"/>
      <c r="HQ1924" s="54"/>
      <c r="HR1924" s="54"/>
      <c r="HS1924" s="54"/>
      <c r="HT1924" s="54"/>
      <c r="HU1924" s="54"/>
      <c r="HV1924" s="54"/>
      <c r="HW1924" s="54"/>
      <c r="HX1924" s="54"/>
      <c r="HY1924" s="54"/>
      <c r="HZ1924" s="54"/>
      <c r="IA1924" s="54"/>
      <c r="IB1924" s="54"/>
      <c r="IC1924" s="54"/>
      <c r="ID1924" s="54"/>
      <c r="IE1924" s="54"/>
      <c r="IF1924" s="54"/>
      <c r="IG1924" s="54"/>
      <c r="IH1924" s="54"/>
      <c r="II1924" s="54"/>
      <c r="IJ1924" s="54"/>
      <c r="IK1924" s="54"/>
      <c r="IL1924" s="54"/>
      <c r="IM1924" s="54"/>
      <c r="IN1924" s="54"/>
      <c r="IO1924" s="54"/>
      <c r="IP1924" s="54"/>
      <c r="IQ1924" s="54"/>
      <c r="IR1924" s="54"/>
      <c r="IS1924" s="54"/>
      <c r="IT1924" s="54"/>
      <c r="IU1924" s="54"/>
      <c r="IV1924" s="54"/>
      <c r="IW1924" s="54"/>
      <c r="IX1924" s="54"/>
      <c r="IY1924" s="54"/>
      <c r="IZ1924" s="54"/>
      <c r="JA1924" s="16"/>
      <c r="JB1924" s="16"/>
      <c r="JC1924" s="16"/>
      <c r="JD1924" s="16"/>
    </row>
    <row r="1925" spans="1:264" s="6" customFormat="1" x14ac:dyDescent="0.25">
      <c r="A1925" s="55">
        <v>1921</v>
      </c>
      <c r="B1925" s="56">
        <f>ESTUDIANTES!B1925</f>
        <v>0</v>
      </c>
      <c r="C1925" s="56">
        <f>ESTUDIANTES!C1925</f>
        <v>0</v>
      </c>
      <c r="D1925" s="97">
        <f>ESTUDIANTES!D1925</f>
        <v>0</v>
      </c>
      <c r="E1925" s="97"/>
      <c r="F1925" s="97"/>
      <c r="G1925" s="97"/>
      <c r="H1925" s="57">
        <f>ESTUDIANTES!H1925</f>
        <v>0</v>
      </c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4"/>
      <c r="T1925" s="54"/>
      <c r="U1925" s="54"/>
      <c r="V1925" s="54"/>
      <c r="W1925" s="54"/>
      <c r="X1925" s="54"/>
      <c r="Y1925" s="54"/>
      <c r="Z1925" s="54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  <c r="AL1925" s="54"/>
      <c r="AM1925" s="54"/>
      <c r="AN1925" s="54"/>
      <c r="AO1925" s="54"/>
      <c r="AP1925" s="54"/>
      <c r="AQ1925" s="54"/>
      <c r="AR1925" s="54"/>
      <c r="AS1925" s="54"/>
      <c r="AT1925" s="54"/>
      <c r="AU1925" s="54"/>
      <c r="AV1925" s="54"/>
      <c r="AW1925" s="54"/>
      <c r="AX1925" s="54"/>
      <c r="AY1925" s="54"/>
      <c r="AZ1925" s="54"/>
      <c r="BA1925" s="54"/>
      <c r="BB1925" s="54"/>
      <c r="BC1925" s="54"/>
      <c r="BD1925" s="54"/>
      <c r="BE1925" s="54"/>
      <c r="BF1925" s="54"/>
      <c r="BG1925" s="54"/>
      <c r="BH1925" s="54"/>
      <c r="BI1925" s="54"/>
      <c r="BJ1925" s="54"/>
      <c r="BK1925" s="54"/>
      <c r="BL1925" s="54"/>
      <c r="BM1925" s="54"/>
      <c r="BN1925" s="54"/>
      <c r="BO1925" s="54"/>
      <c r="BP1925" s="54"/>
      <c r="BQ1925" s="54"/>
      <c r="BR1925" s="54"/>
      <c r="BS1925" s="54"/>
      <c r="BT1925" s="54"/>
      <c r="BU1925" s="54"/>
      <c r="BV1925" s="54"/>
      <c r="BW1925" s="54"/>
      <c r="BX1925" s="54"/>
      <c r="BY1925" s="54"/>
      <c r="BZ1925" s="54"/>
      <c r="CA1925" s="54"/>
      <c r="CB1925" s="54"/>
      <c r="CC1925" s="54"/>
      <c r="CD1925" s="54"/>
      <c r="CE1925" s="54"/>
      <c r="CF1925" s="54"/>
      <c r="CG1925" s="54"/>
      <c r="CH1925" s="54"/>
      <c r="CI1925" s="54"/>
      <c r="CJ1925" s="54"/>
      <c r="CK1925" s="54"/>
      <c r="CL1925" s="54"/>
      <c r="CM1925" s="54"/>
      <c r="CN1925" s="54"/>
      <c r="CO1925" s="54"/>
      <c r="CP1925" s="54"/>
      <c r="CQ1925" s="54"/>
      <c r="CR1925" s="54"/>
      <c r="CS1925" s="54"/>
      <c r="CT1925" s="54"/>
      <c r="CU1925" s="54"/>
      <c r="CV1925" s="54"/>
      <c r="CW1925" s="54"/>
      <c r="CX1925" s="54"/>
      <c r="CY1925" s="54"/>
      <c r="CZ1925" s="54"/>
      <c r="DA1925" s="54"/>
      <c r="DB1925" s="54"/>
      <c r="DC1925" s="54"/>
      <c r="DD1925" s="54"/>
      <c r="DE1925" s="54"/>
      <c r="DF1925" s="54"/>
      <c r="DG1925" s="54"/>
      <c r="DH1925" s="54"/>
      <c r="DI1925" s="54"/>
      <c r="DJ1925" s="54"/>
      <c r="DK1925" s="54"/>
      <c r="DL1925" s="54"/>
      <c r="DM1925" s="54"/>
      <c r="DN1925" s="54"/>
      <c r="DO1925" s="54"/>
      <c r="DP1925" s="54"/>
      <c r="DQ1925" s="54"/>
      <c r="DR1925" s="54"/>
      <c r="DS1925" s="54"/>
      <c r="DT1925" s="54"/>
      <c r="DU1925" s="54"/>
      <c r="DV1925" s="54"/>
      <c r="DW1925" s="54"/>
      <c r="DX1925" s="54"/>
      <c r="DY1925" s="54"/>
      <c r="DZ1925" s="54"/>
      <c r="EA1925" s="54"/>
      <c r="EB1925" s="54"/>
      <c r="EC1925" s="54"/>
      <c r="ED1925" s="54"/>
      <c r="EE1925" s="54"/>
      <c r="EF1925" s="54"/>
      <c r="EG1925" s="54"/>
      <c r="EH1925" s="54"/>
      <c r="EI1925" s="54"/>
      <c r="EJ1925" s="54"/>
      <c r="EK1925" s="54"/>
      <c r="EL1925" s="54"/>
      <c r="EM1925" s="54"/>
      <c r="EN1925" s="54"/>
      <c r="EO1925" s="54"/>
      <c r="EP1925" s="54"/>
      <c r="EQ1925" s="54"/>
      <c r="ER1925" s="54"/>
      <c r="ES1925" s="54"/>
      <c r="ET1925" s="54"/>
      <c r="EU1925" s="54"/>
      <c r="EV1925" s="54"/>
      <c r="EW1925" s="54"/>
      <c r="EX1925" s="54"/>
      <c r="EY1925" s="54"/>
      <c r="EZ1925" s="54"/>
      <c r="FA1925" s="54"/>
      <c r="FB1925" s="54"/>
      <c r="FC1925" s="54"/>
      <c r="FD1925" s="54"/>
      <c r="FE1925" s="54"/>
      <c r="FF1925" s="54"/>
      <c r="FG1925" s="54"/>
      <c r="FH1925" s="54"/>
      <c r="FI1925" s="54"/>
      <c r="FJ1925" s="54"/>
      <c r="FK1925" s="54"/>
      <c r="FL1925" s="54"/>
      <c r="FM1925" s="54"/>
      <c r="FN1925" s="54"/>
      <c r="FO1925" s="54"/>
      <c r="FP1925" s="54"/>
      <c r="FQ1925" s="54"/>
      <c r="FR1925" s="54"/>
      <c r="FS1925" s="54"/>
      <c r="FT1925" s="54"/>
      <c r="FU1925" s="54"/>
      <c r="FV1925" s="54"/>
      <c r="FW1925" s="54"/>
      <c r="FX1925" s="54"/>
      <c r="FY1925" s="54"/>
      <c r="FZ1925" s="54"/>
      <c r="GA1925" s="54"/>
      <c r="GB1925" s="54"/>
      <c r="GC1925" s="54"/>
      <c r="GD1925" s="54"/>
      <c r="GE1925" s="54"/>
      <c r="GF1925" s="54"/>
      <c r="GG1925" s="54"/>
      <c r="GH1925" s="54"/>
      <c r="GI1925" s="54"/>
      <c r="GJ1925" s="54"/>
      <c r="GK1925" s="54"/>
      <c r="GL1925" s="54"/>
      <c r="GM1925" s="54"/>
      <c r="GN1925" s="54"/>
      <c r="GO1925" s="54"/>
      <c r="GP1925" s="54"/>
      <c r="GQ1925" s="54"/>
      <c r="GR1925" s="54"/>
      <c r="GS1925" s="54"/>
      <c r="GT1925" s="54"/>
      <c r="GU1925" s="54"/>
      <c r="GV1925" s="54"/>
      <c r="GW1925" s="54"/>
      <c r="GX1925" s="54"/>
      <c r="GY1925" s="54"/>
      <c r="GZ1925" s="54"/>
      <c r="HA1925" s="54"/>
      <c r="HB1925" s="54"/>
      <c r="HC1925" s="54"/>
      <c r="HD1925" s="54"/>
      <c r="HE1925" s="54"/>
      <c r="HF1925" s="54"/>
      <c r="HG1925" s="54"/>
      <c r="HH1925" s="54"/>
      <c r="HI1925" s="54"/>
      <c r="HJ1925" s="54"/>
      <c r="HK1925" s="54"/>
      <c r="HL1925" s="54"/>
      <c r="HM1925" s="54"/>
      <c r="HN1925" s="54"/>
      <c r="HO1925" s="54"/>
      <c r="HP1925" s="54"/>
      <c r="HQ1925" s="54"/>
      <c r="HR1925" s="54"/>
      <c r="HS1925" s="54"/>
      <c r="HT1925" s="54"/>
      <c r="HU1925" s="54"/>
      <c r="HV1925" s="54"/>
      <c r="HW1925" s="54"/>
      <c r="HX1925" s="54"/>
      <c r="HY1925" s="54"/>
      <c r="HZ1925" s="54"/>
      <c r="IA1925" s="54"/>
      <c r="IB1925" s="54"/>
      <c r="IC1925" s="54"/>
      <c r="ID1925" s="54"/>
      <c r="IE1925" s="54"/>
      <c r="IF1925" s="54"/>
      <c r="IG1925" s="54"/>
      <c r="IH1925" s="54"/>
      <c r="II1925" s="54"/>
      <c r="IJ1925" s="54"/>
      <c r="IK1925" s="54"/>
      <c r="IL1925" s="54"/>
      <c r="IM1925" s="54"/>
      <c r="IN1925" s="54"/>
      <c r="IO1925" s="54"/>
      <c r="IP1925" s="54"/>
      <c r="IQ1925" s="54"/>
      <c r="IR1925" s="54"/>
      <c r="IS1925" s="54"/>
      <c r="IT1925" s="54"/>
      <c r="IU1925" s="54"/>
      <c r="IV1925" s="54"/>
      <c r="IW1925" s="54"/>
      <c r="IX1925" s="54"/>
      <c r="IY1925" s="54"/>
      <c r="IZ1925" s="54"/>
      <c r="JA1925" s="16"/>
      <c r="JB1925" s="16"/>
      <c r="JC1925" s="16"/>
      <c r="JD1925" s="16"/>
    </row>
    <row r="1926" spans="1:264" s="6" customFormat="1" x14ac:dyDescent="0.25">
      <c r="A1926" s="55">
        <v>1922</v>
      </c>
      <c r="B1926" s="56">
        <f>ESTUDIANTES!B1926</f>
        <v>0</v>
      </c>
      <c r="C1926" s="56">
        <f>ESTUDIANTES!C1926</f>
        <v>0</v>
      </c>
      <c r="D1926" s="97">
        <f>ESTUDIANTES!D1926</f>
        <v>0</v>
      </c>
      <c r="E1926" s="97"/>
      <c r="F1926" s="97"/>
      <c r="G1926" s="97"/>
      <c r="H1926" s="57">
        <f>ESTUDIANTES!H1926</f>
        <v>0</v>
      </c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  <c r="T1926" s="54"/>
      <c r="U1926" s="54"/>
      <c r="V1926" s="54"/>
      <c r="W1926" s="54"/>
      <c r="X1926" s="54"/>
      <c r="Y1926" s="54"/>
      <c r="Z1926" s="54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  <c r="AL1926" s="54"/>
      <c r="AM1926" s="54"/>
      <c r="AN1926" s="54"/>
      <c r="AO1926" s="54"/>
      <c r="AP1926" s="54"/>
      <c r="AQ1926" s="54"/>
      <c r="AR1926" s="54"/>
      <c r="AS1926" s="54"/>
      <c r="AT1926" s="54"/>
      <c r="AU1926" s="54"/>
      <c r="AV1926" s="54"/>
      <c r="AW1926" s="54"/>
      <c r="AX1926" s="54"/>
      <c r="AY1926" s="54"/>
      <c r="AZ1926" s="54"/>
      <c r="BA1926" s="54"/>
      <c r="BB1926" s="54"/>
      <c r="BC1926" s="54"/>
      <c r="BD1926" s="54"/>
      <c r="BE1926" s="54"/>
      <c r="BF1926" s="54"/>
      <c r="BG1926" s="54"/>
      <c r="BH1926" s="54"/>
      <c r="BI1926" s="54"/>
      <c r="BJ1926" s="54"/>
      <c r="BK1926" s="54"/>
      <c r="BL1926" s="54"/>
      <c r="BM1926" s="54"/>
      <c r="BN1926" s="54"/>
      <c r="BO1926" s="54"/>
      <c r="BP1926" s="54"/>
      <c r="BQ1926" s="54"/>
      <c r="BR1926" s="54"/>
      <c r="BS1926" s="54"/>
      <c r="BT1926" s="54"/>
      <c r="BU1926" s="54"/>
      <c r="BV1926" s="54"/>
      <c r="BW1926" s="54"/>
      <c r="BX1926" s="54"/>
      <c r="BY1926" s="54"/>
      <c r="BZ1926" s="54"/>
      <c r="CA1926" s="54"/>
      <c r="CB1926" s="54"/>
      <c r="CC1926" s="54"/>
      <c r="CD1926" s="54"/>
      <c r="CE1926" s="54"/>
      <c r="CF1926" s="54"/>
      <c r="CG1926" s="54"/>
      <c r="CH1926" s="54"/>
      <c r="CI1926" s="54"/>
      <c r="CJ1926" s="54"/>
      <c r="CK1926" s="54"/>
      <c r="CL1926" s="54"/>
      <c r="CM1926" s="54"/>
      <c r="CN1926" s="54"/>
      <c r="CO1926" s="54"/>
      <c r="CP1926" s="54"/>
      <c r="CQ1926" s="54"/>
      <c r="CR1926" s="54"/>
      <c r="CS1926" s="54"/>
      <c r="CT1926" s="54"/>
      <c r="CU1926" s="54"/>
      <c r="CV1926" s="54"/>
      <c r="CW1926" s="54"/>
      <c r="CX1926" s="54"/>
      <c r="CY1926" s="54"/>
      <c r="CZ1926" s="54"/>
      <c r="DA1926" s="54"/>
      <c r="DB1926" s="54"/>
      <c r="DC1926" s="54"/>
      <c r="DD1926" s="54"/>
      <c r="DE1926" s="54"/>
      <c r="DF1926" s="54"/>
      <c r="DG1926" s="54"/>
      <c r="DH1926" s="54"/>
      <c r="DI1926" s="54"/>
      <c r="DJ1926" s="54"/>
      <c r="DK1926" s="54"/>
      <c r="DL1926" s="54"/>
      <c r="DM1926" s="54"/>
      <c r="DN1926" s="54"/>
      <c r="DO1926" s="54"/>
      <c r="DP1926" s="54"/>
      <c r="DQ1926" s="54"/>
      <c r="DR1926" s="54"/>
      <c r="DS1926" s="54"/>
      <c r="DT1926" s="54"/>
      <c r="DU1926" s="54"/>
      <c r="DV1926" s="54"/>
      <c r="DW1926" s="54"/>
      <c r="DX1926" s="54"/>
      <c r="DY1926" s="54"/>
      <c r="DZ1926" s="54"/>
      <c r="EA1926" s="54"/>
      <c r="EB1926" s="54"/>
      <c r="EC1926" s="54"/>
      <c r="ED1926" s="54"/>
      <c r="EE1926" s="54"/>
      <c r="EF1926" s="54"/>
      <c r="EG1926" s="54"/>
      <c r="EH1926" s="54"/>
      <c r="EI1926" s="54"/>
      <c r="EJ1926" s="54"/>
      <c r="EK1926" s="54"/>
      <c r="EL1926" s="54"/>
      <c r="EM1926" s="54"/>
      <c r="EN1926" s="54"/>
      <c r="EO1926" s="54"/>
      <c r="EP1926" s="54"/>
      <c r="EQ1926" s="54"/>
      <c r="ER1926" s="54"/>
      <c r="ES1926" s="54"/>
      <c r="ET1926" s="54"/>
      <c r="EU1926" s="54"/>
      <c r="EV1926" s="54"/>
      <c r="EW1926" s="54"/>
      <c r="EX1926" s="54"/>
      <c r="EY1926" s="54"/>
      <c r="EZ1926" s="54"/>
      <c r="FA1926" s="54"/>
      <c r="FB1926" s="54"/>
      <c r="FC1926" s="54"/>
      <c r="FD1926" s="54"/>
      <c r="FE1926" s="54"/>
      <c r="FF1926" s="54"/>
      <c r="FG1926" s="54"/>
      <c r="FH1926" s="54"/>
      <c r="FI1926" s="54"/>
      <c r="FJ1926" s="54"/>
      <c r="FK1926" s="54"/>
      <c r="FL1926" s="54"/>
      <c r="FM1926" s="54"/>
      <c r="FN1926" s="54"/>
      <c r="FO1926" s="54"/>
      <c r="FP1926" s="54"/>
      <c r="FQ1926" s="54"/>
      <c r="FR1926" s="54"/>
      <c r="FS1926" s="54"/>
      <c r="FT1926" s="54"/>
      <c r="FU1926" s="54"/>
      <c r="FV1926" s="54"/>
      <c r="FW1926" s="54"/>
      <c r="FX1926" s="54"/>
      <c r="FY1926" s="54"/>
      <c r="FZ1926" s="54"/>
      <c r="GA1926" s="54"/>
      <c r="GB1926" s="54"/>
      <c r="GC1926" s="54"/>
      <c r="GD1926" s="54"/>
      <c r="GE1926" s="54"/>
      <c r="GF1926" s="54"/>
      <c r="GG1926" s="54"/>
      <c r="GH1926" s="54"/>
      <c r="GI1926" s="54"/>
      <c r="GJ1926" s="54"/>
      <c r="GK1926" s="54"/>
      <c r="GL1926" s="54"/>
      <c r="GM1926" s="54"/>
      <c r="GN1926" s="54"/>
      <c r="GO1926" s="54"/>
      <c r="GP1926" s="54"/>
      <c r="GQ1926" s="54"/>
      <c r="GR1926" s="54"/>
      <c r="GS1926" s="54"/>
      <c r="GT1926" s="54"/>
      <c r="GU1926" s="54"/>
      <c r="GV1926" s="54"/>
      <c r="GW1926" s="54"/>
      <c r="GX1926" s="54"/>
      <c r="GY1926" s="54"/>
      <c r="GZ1926" s="54"/>
      <c r="HA1926" s="54"/>
      <c r="HB1926" s="54"/>
      <c r="HC1926" s="54"/>
      <c r="HD1926" s="54"/>
      <c r="HE1926" s="54"/>
      <c r="HF1926" s="54"/>
      <c r="HG1926" s="54"/>
      <c r="HH1926" s="54"/>
      <c r="HI1926" s="54"/>
      <c r="HJ1926" s="54"/>
      <c r="HK1926" s="54"/>
      <c r="HL1926" s="54"/>
      <c r="HM1926" s="54"/>
      <c r="HN1926" s="54"/>
      <c r="HO1926" s="54"/>
      <c r="HP1926" s="54"/>
      <c r="HQ1926" s="54"/>
      <c r="HR1926" s="54"/>
      <c r="HS1926" s="54"/>
      <c r="HT1926" s="54"/>
      <c r="HU1926" s="54"/>
      <c r="HV1926" s="54"/>
      <c r="HW1926" s="54"/>
      <c r="HX1926" s="54"/>
      <c r="HY1926" s="54"/>
      <c r="HZ1926" s="54"/>
      <c r="IA1926" s="54"/>
      <c r="IB1926" s="54"/>
      <c r="IC1926" s="54"/>
      <c r="ID1926" s="54"/>
      <c r="IE1926" s="54"/>
      <c r="IF1926" s="54"/>
      <c r="IG1926" s="54"/>
      <c r="IH1926" s="54"/>
      <c r="II1926" s="54"/>
      <c r="IJ1926" s="54"/>
      <c r="IK1926" s="54"/>
      <c r="IL1926" s="54"/>
      <c r="IM1926" s="54"/>
      <c r="IN1926" s="54"/>
      <c r="IO1926" s="54"/>
      <c r="IP1926" s="54"/>
      <c r="IQ1926" s="54"/>
      <c r="IR1926" s="54"/>
      <c r="IS1926" s="54"/>
      <c r="IT1926" s="54"/>
      <c r="IU1926" s="54"/>
      <c r="IV1926" s="54"/>
      <c r="IW1926" s="54"/>
      <c r="IX1926" s="54"/>
      <c r="IY1926" s="54"/>
      <c r="IZ1926" s="54"/>
      <c r="JA1926" s="16"/>
      <c r="JB1926" s="16"/>
      <c r="JC1926" s="16"/>
      <c r="JD1926" s="16"/>
    </row>
    <row r="1927" spans="1:264" s="6" customFormat="1" x14ac:dyDescent="0.25">
      <c r="A1927" s="55">
        <v>1923</v>
      </c>
      <c r="B1927" s="56">
        <f>ESTUDIANTES!B1927</f>
        <v>0</v>
      </c>
      <c r="C1927" s="56">
        <f>ESTUDIANTES!C1927</f>
        <v>0</v>
      </c>
      <c r="D1927" s="97">
        <f>ESTUDIANTES!D1927</f>
        <v>0</v>
      </c>
      <c r="E1927" s="97"/>
      <c r="F1927" s="97"/>
      <c r="G1927" s="97"/>
      <c r="H1927" s="57">
        <f>ESTUDIANTES!H1927</f>
        <v>0</v>
      </c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  <c r="T1927" s="54"/>
      <c r="U1927" s="54"/>
      <c r="V1927" s="54"/>
      <c r="W1927" s="54"/>
      <c r="X1927" s="54"/>
      <c r="Y1927" s="54"/>
      <c r="Z1927" s="54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  <c r="AL1927" s="54"/>
      <c r="AM1927" s="54"/>
      <c r="AN1927" s="54"/>
      <c r="AO1927" s="54"/>
      <c r="AP1927" s="54"/>
      <c r="AQ1927" s="54"/>
      <c r="AR1927" s="54"/>
      <c r="AS1927" s="54"/>
      <c r="AT1927" s="54"/>
      <c r="AU1927" s="54"/>
      <c r="AV1927" s="54"/>
      <c r="AW1927" s="54"/>
      <c r="AX1927" s="54"/>
      <c r="AY1927" s="54"/>
      <c r="AZ1927" s="54"/>
      <c r="BA1927" s="54"/>
      <c r="BB1927" s="54"/>
      <c r="BC1927" s="54"/>
      <c r="BD1927" s="54"/>
      <c r="BE1927" s="54"/>
      <c r="BF1927" s="54"/>
      <c r="BG1927" s="54"/>
      <c r="BH1927" s="54"/>
      <c r="BI1927" s="54"/>
      <c r="BJ1927" s="54"/>
      <c r="BK1927" s="54"/>
      <c r="BL1927" s="54"/>
      <c r="BM1927" s="54"/>
      <c r="BN1927" s="54"/>
      <c r="BO1927" s="54"/>
      <c r="BP1927" s="54"/>
      <c r="BQ1927" s="54"/>
      <c r="BR1927" s="54"/>
      <c r="BS1927" s="54"/>
      <c r="BT1927" s="54"/>
      <c r="BU1927" s="54"/>
      <c r="BV1927" s="54"/>
      <c r="BW1927" s="54"/>
      <c r="BX1927" s="54"/>
      <c r="BY1927" s="54"/>
      <c r="BZ1927" s="54"/>
      <c r="CA1927" s="54"/>
      <c r="CB1927" s="54"/>
      <c r="CC1927" s="54"/>
      <c r="CD1927" s="54"/>
      <c r="CE1927" s="54"/>
      <c r="CF1927" s="54"/>
      <c r="CG1927" s="54"/>
      <c r="CH1927" s="54"/>
      <c r="CI1927" s="54"/>
      <c r="CJ1927" s="54"/>
      <c r="CK1927" s="54"/>
      <c r="CL1927" s="54"/>
      <c r="CM1927" s="54"/>
      <c r="CN1927" s="54"/>
      <c r="CO1927" s="54"/>
      <c r="CP1927" s="54"/>
      <c r="CQ1927" s="54"/>
      <c r="CR1927" s="54"/>
      <c r="CS1927" s="54"/>
      <c r="CT1927" s="54"/>
      <c r="CU1927" s="54"/>
      <c r="CV1927" s="54"/>
      <c r="CW1927" s="54"/>
      <c r="CX1927" s="54"/>
      <c r="CY1927" s="54"/>
      <c r="CZ1927" s="54"/>
      <c r="DA1927" s="54"/>
      <c r="DB1927" s="54"/>
      <c r="DC1927" s="54"/>
      <c r="DD1927" s="54"/>
      <c r="DE1927" s="54"/>
      <c r="DF1927" s="54"/>
      <c r="DG1927" s="54"/>
      <c r="DH1927" s="54"/>
      <c r="DI1927" s="54"/>
      <c r="DJ1927" s="54"/>
      <c r="DK1927" s="54"/>
      <c r="DL1927" s="54"/>
      <c r="DM1927" s="54"/>
      <c r="DN1927" s="54"/>
      <c r="DO1927" s="54"/>
      <c r="DP1927" s="54"/>
      <c r="DQ1927" s="54"/>
      <c r="DR1927" s="54"/>
      <c r="DS1927" s="54"/>
      <c r="DT1927" s="54"/>
      <c r="DU1927" s="54"/>
      <c r="DV1927" s="54"/>
      <c r="DW1927" s="54"/>
      <c r="DX1927" s="54"/>
      <c r="DY1927" s="54"/>
      <c r="DZ1927" s="54"/>
      <c r="EA1927" s="54"/>
      <c r="EB1927" s="54"/>
      <c r="EC1927" s="54"/>
      <c r="ED1927" s="54"/>
      <c r="EE1927" s="54"/>
      <c r="EF1927" s="54"/>
      <c r="EG1927" s="54"/>
      <c r="EH1927" s="54"/>
      <c r="EI1927" s="54"/>
      <c r="EJ1927" s="54"/>
      <c r="EK1927" s="54"/>
      <c r="EL1927" s="54"/>
      <c r="EM1927" s="54"/>
      <c r="EN1927" s="54"/>
      <c r="EO1927" s="54"/>
      <c r="EP1927" s="54"/>
      <c r="EQ1927" s="54"/>
      <c r="ER1927" s="54"/>
      <c r="ES1927" s="54"/>
      <c r="ET1927" s="54"/>
      <c r="EU1927" s="54"/>
      <c r="EV1927" s="54"/>
      <c r="EW1927" s="54"/>
      <c r="EX1927" s="54"/>
      <c r="EY1927" s="54"/>
      <c r="EZ1927" s="54"/>
      <c r="FA1927" s="54"/>
      <c r="FB1927" s="54"/>
      <c r="FC1927" s="54"/>
      <c r="FD1927" s="54"/>
      <c r="FE1927" s="54"/>
      <c r="FF1927" s="54"/>
      <c r="FG1927" s="54"/>
      <c r="FH1927" s="54"/>
      <c r="FI1927" s="54"/>
      <c r="FJ1927" s="54"/>
      <c r="FK1927" s="54"/>
      <c r="FL1927" s="54"/>
      <c r="FM1927" s="54"/>
      <c r="FN1927" s="54"/>
      <c r="FO1927" s="54"/>
      <c r="FP1927" s="54"/>
      <c r="FQ1927" s="54"/>
      <c r="FR1927" s="54"/>
      <c r="FS1927" s="54"/>
      <c r="FT1927" s="54"/>
      <c r="FU1927" s="54"/>
      <c r="FV1927" s="54"/>
      <c r="FW1927" s="54"/>
      <c r="FX1927" s="54"/>
      <c r="FY1927" s="54"/>
      <c r="FZ1927" s="54"/>
      <c r="GA1927" s="54"/>
      <c r="GB1927" s="54"/>
      <c r="GC1927" s="54"/>
      <c r="GD1927" s="54"/>
      <c r="GE1927" s="54"/>
      <c r="GF1927" s="54"/>
      <c r="GG1927" s="54"/>
      <c r="GH1927" s="54"/>
      <c r="GI1927" s="54"/>
      <c r="GJ1927" s="54"/>
      <c r="GK1927" s="54"/>
      <c r="GL1927" s="54"/>
      <c r="GM1927" s="54"/>
      <c r="GN1927" s="54"/>
      <c r="GO1927" s="54"/>
      <c r="GP1927" s="54"/>
      <c r="GQ1927" s="54"/>
      <c r="GR1927" s="54"/>
      <c r="GS1927" s="54"/>
      <c r="GT1927" s="54"/>
      <c r="GU1927" s="54"/>
      <c r="GV1927" s="54"/>
      <c r="GW1927" s="54"/>
      <c r="GX1927" s="54"/>
      <c r="GY1927" s="54"/>
      <c r="GZ1927" s="54"/>
      <c r="HA1927" s="54"/>
      <c r="HB1927" s="54"/>
      <c r="HC1927" s="54"/>
      <c r="HD1927" s="54"/>
      <c r="HE1927" s="54"/>
      <c r="HF1927" s="54"/>
      <c r="HG1927" s="54"/>
      <c r="HH1927" s="54"/>
      <c r="HI1927" s="54"/>
      <c r="HJ1927" s="54"/>
      <c r="HK1927" s="54"/>
      <c r="HL1927" s="54"/>
      <c r="HM1927" s="54"/>
      <c r="HN1927" s="54"/>
      <c r="HO1927" s="54"/>
      <c r="HP1927" s="54"/>
      <c r="HQ1927" s="54"/>
      <c r="HR1927" s="54"/>
      <c r="HS1927" s="54"/>
      <c r="HT1927" s="54"/>
      <c r="HU1927" s="54"/>
      <c r="HV1927" s="54"/>
      <c r="HW1927" s="54"/>
      <c r="HX1927" s="54"/>
      <c r="HY1927" s="54"/>
      <c r="HZ1927" s="54"/>
      <c r="IA1927" s="54"/>
      <c r="IB1927" s="54"/>
      <c r="IC1927" s="54"/>
      <c r="ID1927" s="54"/>
      <c r="IE1927" s="54"/>
      <c r="IF1927" s="54"/>
      <c r="IG1927" s="54"/>
      <c r="IH1927" s="54"/>
      <c r="II1927" s="54"/>
      <c r="IJ1927" s="54"/>
      <c r="IK1927" s="54"/>
      <c r="IL1927" s="54"/>
      <c r="IM1927" s="54"/>
      <c r="IN1927" s="54"/>
      <c r="IO1927" s="54"/>
      <c r="IP1927" s="54"/>
      <c r="IQ1927" s="54"/>
      <c r="IR1927" s="54"/>
      <c r="IS1927" s="54"/>
      <c r="IT1927" s="54"/>
      <c r="IU1927" s="54"/>
      <c r="IV1927" s="54"/>
      <c r="IW1927" s="54"/>
      <c r="IX1927" s="54"/>
      <c r="IY1927" s="54"/>
      <c r="IZ1927" s="54"/>
      <c r="JA1927" s="16"/>
      <c r="JB1927" s="16"/>
      <c r="JC1927" s="16"/>
      <c r="JD1927" s="16"/>
    </row>
    <row r="1928" spans="1:264" s="6" customFormat="1" x14ac:dyDescent="0.25">
      <c r="A1928" s="55">
        <v>1924</v>
      </c>
      <c r="B1928" s="56">
        <f>ESTUDIANTES!B1928</f>
        <v>0</v>
      </c>
      <c r="C1928" s="56">
        <f>ESTUDIANTES!C1928</f>
        <v>0</v>
      </c>
      <c r="D1928" s="97">
        <f>ESTUDIANTES!D1928</f>
        <v>0</v>
      </c>
      <c r="E1928" s="97"/>
      <c r="F1928" s="97"/>
      <c r="G1928" s="97"/>
      <c r="H1928" s="57">
        <f>ESTUDIANTES!H1928</f>
        <v>0</v>
      </c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  <c r="T1928" s="54"/>
      <c r="U1928" s="54"/>
      <c r="V1928" s="54"/>
      <c r="W1928" s="54"/>
      <c r="X1928" s="54"/>
      <c r="Y1928" s="54"/>
      <c r="Z1928" s="54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  <c r="AL1928" s="54"/>
      <c r="AM1928" s="54"/>
      <c r="AN1928" s="54"/>
      <c r="AO1928" s="54"/>
      <c r="AP1928" s="54"/>
      <c r="AQ1928" s="54"/>
      <c r="AR1928" s="54"/>
      <c r="AS1928" s="54"/>
      <c r="AT1928" s="54"/>
      <c r="AU1928" s="54"/>
      <c r="AV1928" s="54"/>
      <c r="AW1928" s="54"/>
      <c r="AX1928" s="54"/>
      <c r="AY1928" s="54"/>
      <c r="AZ1928" s="54"/>
      <c r="BA1928" s="54"/>
      <c r="BB1928" s="54"/>
      <c r="BC1928" s="54"/>
      <c r="BD1928" s="54"/>
      <c r="BE1928" s="54"/>
      <c r="BF1928" s="54"/>
      <c r="BG1928" s="54"/>
      <c r="BH1928" s="54"/>
      <c r="BI1928" s="54"/>
      <c r="BJ1928" s="54"/>
      <c r="BK1928" s="54"/>
      <c r="BL1928" s="54"/>
      <c r="BM1928" s="54"/>
      <c r="BN1928" s="54"/>
      <c r="BO1928" s="54"/>
      <c r="BP1928" s="54"/>
      <c r="BQ1928" s="54"/>
      <c r="BR1928" s="54"/>
      <c r="BS1928" s="54"/>
      <c r="BT1928" s="54"/>
      <c r="BU1928" s="54"/>
      <c r="BV1928" s="54"/>
      <c r="BW1928" s="54"/>
      <c r="BX1928" s="54"/>
      <c r="BY1928" s="54"/>
      <c r="BZ1928" s="54"/>
      <c r="CA1928" s="54"/>
      <c r="CB1928" s="54"/>
      <c r="CC1928" s="54"/>
      <c r="CD1928" s="54"/>
      <c r="CE1928" s="54"/>
      <c r="CF1928" s="54"/>
      <c r="CG1928" s="54"/>
      <c r="CH1928" s="54"/>
      <c r="CI1928" s="54"/>
      <c r="CJ1928" s="54"/>
      <c r="CK1928" s="54"/>
      <c r="CL1928" s="54"/>
      <c r="CM1928" s="54"/>
      <c r="CN1928" s="54"/>
      <c r="CO1928" s="54"/>
      <c r="CP1928" s="54"/>
      <c r="CQ1928" s="54"/>
      <c r="CR1928" s="54"/>
      <c r="CS1928" s="54"/>
      <c r="CT1928" s="54"/>
      <c r="CU1928" s="54"/>
      <c r="CV1928" s="54"/>
      <c r="CW1928" s="54"/>
      <c r="CX1928" s="54"/>
      <c r="CY1928" s="54"/>
      <c r="CZ1928" s="54"/>
      <c r="DA1928" s="54"/>
      <c r="DB1928" s="54"/>
      <c r="DC1928" s="54"/>
      <c r="DD1928" s="54"/>
      <c r="DE1928" s="54"/>
      <c r="DF1928" s="54"/>
      <c r="DG1928" s="54"/>
      <c r="DH1928" s="54"/>
      <c r="DI1928" s="54"/>
      <c r="DJ1928" s="54"/>
      <c r="DK1928" s="54"/>
      <c r="DL1928" s="54"/>
      <c r="DM1928" s="54"/>
      <c r="DN1928" s="54"/>
      <c r="DO1928" s="54"/>
      <c r="DP1928" s="54"/>
      <c r="DQ1928" s="54"/>
      <c r="DR1928" s="54"/>
      <c r="DS1928" s="54"/>
      <c r="DT1928" s="54"/>
      <c r="DU1928" s="54"/>
      <c r="DV1928" s="54"/>
      <c r="DW1928" s="54"/>
      <c r="DX1928" s="54"/>
      <c r="DY1928" s="54"/>
      <c r="DZ1928" s="54"/>
      <c r="EA1928" s="54"/>
      <c r="EB1928" s="54"/>
      <c r="EC1928" s="54"/>
      <c r="ED1928" s="54"/>
      <c r="EE1928" s="54"/>
      <c r="EF1928" s="54"/>
      <c r="EG1928" s="54"/>
      <c r="EH1928" s="54"/>
      <c r="EI1928" s="54"/>
      <c r="EJ1928" s="54"/>
      <c r="EK1928" s="54"/>
      <c r="EL1928" s="54"/>
      <c r="EM1928" s="54"/>
      <c r="EN1928" s="54"/>
      <c r="EO1928" s="54"/>
      <c r="EP1928" s="54"/>
      <c r="EQ1928" s="54"/>
      <c r="ER1928" s="54"/>
      <c r="ES1928" s="54"/>
      <c r="ET1928" s="54"/>
      <c r="EU1928" s="54"/>
      <c r="EV1928" s="54"/>
      <c r="EW1928" s="54"/>
      <c r="EX1928" s="54"/>
      <c r="EY1928" s="54"/>
      <c r="EZ1928" s="54"/>
      <c r="FA1928" s="54"/>
      <c r="FB1928" s="54"/>
      <c r="FC1928" s="54"/>
      <c r="FD1928" s="54"/>
      <c r="FE1928" s="54"/>
      <c r="FF1928" s="54"/>
      <c r="FG1928" s="54"/>
      <c r="FH1928" s="54"/>
      <c r="FI1928" s="54"/>
      <c r="FJ1928" s="54"/>
      <c r="FK1928" s="54"/>
      <c r="FL1928" s="54"/>
      <c r="FM1928" s="54"/>
      <c r="FN1928" s="54"/>
      <c r="FO1928" s="54"/>
      <c r="FP1928" s="54"/>
      <c r="FQ1928" s="54"/>
      <c r="FR1928" s="54"/>
      <c r="FS1928" s="54"/>
      <c r="FT1928" s="54"/>
      <c r="FU1928" s="54"/>
      <c r="FV1928" s="54"/>
      <c r="FW1928" s="54"/>
      <c r="FX1928" s="54"/>
      <c r="FY1928" s="54"/>
      <c r="FZ1928" s="54"/>
      <c r="GA1928" s="54"/>
      <c r="GB1928" s="54"/>
      <c r="GC1928" s="54"/>
      <c r="GD1928" s="54"/>
      <c r="GE1928" s="54"/>
      <c r="GF1928" s="54"/>
      <c r="GG1928" s="54"/>
      <c r="GH1928" s="54"/>
      <c r="GI1928" s="54"/>
      <c r="GJ1928" s="54"/>
      <c r="GK1928" s="54"/>
      <c r="GL1928" s="54"/>
      <c r="GM1928" s="54"/>
      <c r="GN1928" s="54"/>
      <c r="GO1928" s="54"/>
      <c r="GP1928" s="54"/>
      <c r="GQ1928" s="54"/>
      <c r="GR1928" s="54"/>
      <c r="GS1928" s="54"/>
      <c r="GT1928" s="54"/>
      <c r="GU1928" s="54"/>
      <c r="GV1928" s="54"/>
      <c r="GW1928" s="54"/>
      <c r="GX1928" s="54"/>
      <c r="GY1928" s="54"/>
      <c r="GZ1928" s="54"/>
      <c r="HA1928" s="54"/>
      <c r="HB1928" s="54"/>
      <c r="HC1928" s="54"/>
      <c r="HD1928" s="54"/>
      <c r="HE1928" s="54"/>
      <c r="HF1928" s="54"/>
      <c r="HG1928" s="54"/>
      <c r="HH1928" s="54"/>
      <c r="HI1928" s="54"/>
      <c r="HJ1928" s="54"/>
      <c r="HK1928" s="54"/>
      <c r="HL1928" s="54"/>
      <c r="HM1928" s="54"/>
      <c r="HN1928" s="54"/>
      <c r="HO1928" s="54"/>
      <c r="HP1928" s="54"/>
      <c r="HQ1928" s="54"/>
      <c r="HR1928" s="54"/>
      <c r="HS1928" s="54"/>
      <c r="HT1928" s="54"/>
      <c r="HU1928" s="54"/>
      <c r="HV1928" s="54"/>
      <c r="HW1928" s="54"/>
      <c r="HX1928" s="54"/>
      <c r="HY1928" s="54"/>
      <c r="HZ1928" s="54"/>
      <c r="IA1928" s="54"/>
      <c r="IB1928" s="54"/>
      <c r="IC1928" s="54"/>
      <c r="ID1928" s="54"/>
      <c r="IE1928" s="54"/>
      <c r="IF1928" s="54"/>
      <c r="IG1928" s="54"/>
      <c r="IH1928" s="54"/>
      <c r="II1928" s="54"/>
      <c r="IJ1928" s="54"/>
      <c r="IK1928" s="54"/>
      <c r="IL1928" s="54"/>
      <c r="IM1928" s="54"/>
      <c r="IN1928" s="54"/>
      <c r="IO1928" s="54"/>
      <c r="IP1928" s="54"/>
      <c r="IQ1928" s="54"/>
      <c r="IR1928" s="54"/>
      <c r="IS1928" s="54"/>
      <c r="IT1928" s="54"/>
      <c r="IU1928" s="54"/>
      <c r="IV1928" s="54"/>
      <c r="IW1928" s="54"/>
      <c r="IX1928" s="54"/>
      <c r="IY1928" s="54"/>
      <c r="IZ1928" s="54"/>
      <c r="JA1928" s="16"/>
      <c r="JB1928" s="16"/>
      <c r="JC1928" s="16"/>
      <c r="JD1928" s="16"/>
    </row>
    <row r="1929" spans="1:264" s="6" customFormat="1" x14ac:dyDescent="0.25">
      <c r="A1929" s="55">
        <v>1925</v>
      </c>
      <c r="B1929" s="56">
        <f>ESTUDIANTES!B1929</f>
        <v>0</v>
      </c>
      <c r="C1929" s="56">
        <f>ESTUDIANTES!C1929</f>
        <v>0</v>
      </c>
      <c r="D1929" s="97">
        <f>ESTUDIANTES!D1929</f>
        <v>0</v>
      </c>
      <c r="E1929" s="97"/>
      <c r="F1929" s="97"/>
      <c r="G1929" s="97"/>
      <c r="H1929" s="57">
        <f>ESTUDIANTES!H1929</f>
        <v>0</v>
      </c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  <c r="T1929" s="54"/>
      <c r="U1929" s="54"/>
      <c r="V1929" s="54"/>
      <c r="W1929" s="54"/>
      <c r="X1929" s="54"/>
      <c r="Y1929" s="54"/>
      <c r="Z1929" s="54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  <c r="AL1929" s="54"/>
      <c r="AM1929" s="54"/>
      <c r="AN1929" s="54"/>
      <c r="AO1929" s="54"/>
      <c r="AP1929" s="54"/>
      <c r="AQ1929" s="54"/>
      <c r="AR1929" s="54"/>
      <c r="AS1929" s="54"/>
      <c r="AT1929" s="54"/>
      <c r="AU1929" s="54"/>
      <c r="AV1929" s="54"/>
      <c r="AW1929" s="54"/>
      <c r="AX1929" s="54"/>
      <c r="AY1929" s="54"/>
      <c r="AZ1929" s="54"/>
      <c r="BA1929" s="54"/>
      <c r="BB1929" s="54"/>
      <c r="BC1929" s="54"/>
      <c r="BD1929" s="54"/>
      <c r="BE1929" s="54"/>
      <c r="BF1929" s="54"/>
      <c r="BG1929" s="54"/>
      <c r="BH1929" s="54"/>
      <c r="BI1929" s="54"/>
      <c r="BJ1929" s="54"/>
      <c r="BK1929" s="54"/>
      <c r="BL1929" s="54"/>
      <c r="BM1929" s="54"/>
      <c r="BN1929" s="54"/>
      <c r="BO1929" s="54"/>
      <c r="BP1929" s="54"/>
      <c r="BQ1929" s="54"/>
      <c r="BR1929" s="54"/>
      <c r="BS1929" s="54"/>
      <c r="BT1929" s="54"/>
      <c r="BU1929" s="54"/>
      <c r="BV1929" s="54"/>
      <c r="BW1929" s="54"/>
      <c r="BX1929" s="54"/>
      <c r="BY1929" s="54"/>
      <c r="BZ1929" s="54"/>
      <c r="CA1929" s="54"/>
      <c r="CB1929" s="54"/>
      <c r="CC1929" s="54"/>
      <c r="CD1929" s="54"/>
      <c r="CE1929" s="54"/>
      <c r="CF1929" s="54"/>
      <c r="CG1929" s="54"/>
      <c r="CH1929" s="54"/>
      <c r="CI1929" s="54"/>
      <c r="CJ1929" s="54"/>
      <c r="CK1929" s="54"/>
      <c r="CL1929" s="54"/>
      <c r="CM1929" s="54"/>
      <c r="CN1929" s="54"/>
      <c r="CO1929" s="54"/>
      <c r="CP1929" s="54"/>
      <c r="CQ1929" s="54"/>
      <c r="CR1929" s="54"/>
      <c r="CS1929" s="54"/>
      <c r="CT1929" s="54"/>
      <c r="CU1929" s="54"/>
      <c r="CV1929" s="54"/>
      <c r="CW1929" s="54"/>
      <c r="CX1929" s="54"/>
      <c r="CY1929" s="54"/>
      <c r="CZ1929" s="54"/>
      <c r="DA1929" s="54"/>
      <c r="DB1929" s="54"/>
      <c r="DC1929" s="54"/>
      <c r="DD1929" s="54"/>
      <c r="DE1929" s="54"/>
      <c r="DF1929" s="54"/>
      <c r="DG1929" s="54"/>
      <c r="DH1929" s="54"/>
      <c r="DI1929" s="54"/>
      <c r="DJ1929" s="54"/>
      <c r="DK1929" s="54"/>
      <c r="DL1929" s="54"/>
      <c r="DM1929" s="54"/>
      <c r="DN1929" s="54"/>
      <c r="DO1929" s="54"/>
      <c r="DP1929" s="54"/>
      <c r="DQ1929" s="54"/>
      <c r="DR1929" s="54"/>
      <c r="DS1929" s="54"/>
      <c r="DT1929" s="54"/>
      <c r="DU1929" s="54"/>
      <c r="DV1929" s="54"/>
      <c r="DW1929" s="54"/>
      <c r="DX1929" s="54"/>
      <c r="DY1929" s="54"/>
      <c r="DZ1929" s="54"/>
      <c r="EA1929" s="54"/>
      <c r="EB1929" s="54"/>
      <c r="EC1929" s="54"/>
      <c r="ED1929" s="54"/>
      <c r="EE1929" s="54"/>
      <c r="EF1929" s="54"/>
      <c r="EG1929" s="54"/>
      <c r="EH1929" s="54"/>
      <c r="EI1929" s="54"/>
      <c r="EJ1929" s="54"/>
      <c r="EK1929" s="54"/>
      <c r="EL1929" s="54"/>
      <c r="EM1929" s="54"/>
      <c r="EN1929" s="54"/>
      <c r="EO1929" s="54"/>
      <c r="EP1929" s="54"/>
      <c r="EQ1929" s="54"/>
      <c r="ER1929" s="54"/>
      <c r="ES1929" s="54"/>
      <c r="ET1929" s="54"/>
      <c r="EU1929" s="54"/>
      <c r="EV1929" s="54"/>
      <c r="EW1929" s="54"/>
      <c r="EX1929" s="54"/>
      <c r="EY1929" s="54"/>
      <c r="EZ1929" s="54"/>
      <c r="FA1929" s="54"/>
      <c r="FB1929" s="54"/>
      <c r="FC1929" s="54"/>
      <c r="FD1929" s="54"/>
      <c r="FE1929" s="54"/>
      <c r="FF1929" s="54"/>
      <c r="FG1929" s="54"/>
      <c r="FH1929" s="54"/>
      <c r="FI1929" s="54"/>
      <c r="FJ1929" s="54"/>
      <c r="FK1929" s="54"/>
      <c r="FL1929" s="54"/>
      <c r="FM1929" s="54"/>
      <c r="FN1929" s="54"/>
      <c r="FO1929" s="54"/>
      <c r="FP1929" s="54"/>
      <c r="FQ1929" s="54"/>
      <c r="FR1929" s="54"/>
      <c r="FS1929" s="54"/>
      <c r="FT1929" s="54"/>
      <c r="FU1929" s="54"/>
      <c r="FV1929" s="54"/>
      <c r="FW1929" s="54"/>
      <c r="FX1929" s="54"/>
      <c r="FY1929" s="54"/>
      <c r="FZ1929" s="54"/>
      <c r="GA1929" s="54"/>
      <c r="GB1929" s="54"/>
      <c r="GC1929" s="54"/>
      <c r="GD1929" s="54"/>
      <c r="GE1929" s="54"/>
      <c r="GF1929" s="54"/>
      <c r="GG1929" s="54"/>
      <c r="GH1929" s="54"/>
      <c r="GI1929" s="54"/>
      <c r="GJ1929" s="54"/>
      <c r="GK1929" s="54"/>
      <c r="GL1929" s="54"/>
      <c r="GM1929" s="54"/>
      <c r="GN1929" s="54"/>
      <c r="GO1929" s="54"/>
      <c r="GP1929" s="54"/>
      <c r="GQ1929" s="54"/>
      <c r="GR1929" s="54"/>
      <c r="GS1929" s="54"/>
      <c r="GT1929" s="54"/>
      <c r="GU1929" s="54"/>
      <c r="GV1929" s="54"/>
      <c r="GW1929" s="54"/>
      <c r="GX1929" s="54"/>
      <c r="GY1929" s="54"/>
      <c r="GZ1929" s="54"/>
      <c r="HA1929" s="54"/>
      <c r="HB1929" s="54"/>
      <c r="HC1929" s="54"/>
      <c r="HD1929" s="54"/>
      <c r="HE1929" s="54"/>
      <c r="HF1929" s="54"/>
      <c r="HG1929" s="54"/>
      <c r="HH1929" s="54"/>
      <c r="HI1929" s="54"/>
      <c r="HJ1929" s="54"/>
      <c r="HK1929" s="54"/>
      <c r="HL1929" s="54"/>
      <c r="HM1929" s="54"/>
      <c r="HN1929" s="54"/>
      <c r="HO1929" s="54"/>
      <c r="HP1929" s="54"/>
      <c r="HQ1929" s="54"/>
      <c r="HR1929" s="54"/>
      <c r="HS1929" s="54"/>
      <c r="HT1929" s="54"/>
      <c r="HU1929" s="54"/>
      <c r="HV1929" s="54"/>
      <c r="HW1929" s="54"/>
      <c r="HX1929" s="54"/>
      <c r="HY1929" s="54"/>
      <c r="HZ1929" s="54"/>
      <c r="IA1929" s="54"/>
      <c r="IB1929" s="54"/>
      <c r="IC1929" s="54"/>
      <c r="ID1929" s="54"/>
      <c r="IE1929" s="54"/>
      <c r="IF1929" s="54"/>
      <c r="IG1929" s="54"/>
      <c r="IH1929" s="54"/>
      <c r="II1929" s="54"/>
      <c r="IJ1929" s="54"/>
      <c r="IK1929" s="54"/>
      <c r="IL1929" s="54"/>
      <c r="IM1929" s="54"/>
      <c r="IN1929" s="54"/>
      <c r="IO1929" s="54"/>
      <c r="IP1929" s="54"/>
      <c r="IQ1929" s="54"/>
      <c r="IR1929" s="54"/>
      <c r="IS1929" s="54"/>
      <c r="IT1929" s="54"/>
      <c r="IU1929" s="54"/>
      <c r="IV1929" s="54"/>
      <c r="IW1929" s="54"/>
      <c r="IX1929" s="54"/>
      <c r="IY1929" s="54"/>
      <c r="IZ1929" s="54"/>
      <c r="JA1929" s="16"/>
      <c r="JB1929" s="16"/>
      <c r="JC1929" s="16"/>
      <c r="JD1929" s="16"/>
    </row>
    <row r="1930" spans="1:264" s="6" customFormat="1" x14ac:dyDescent="0.25">
      <c r="A1930" s="55">
        <v>1926</v>
      </c>
      <c r="B1930" s="56">
        <f>ESTUDIANTES!B1930</f>
        <v>0</v>
      </c>
      <c r="C1930" s="56">
        <f>ESTUDIANTES!C1930</f>
        <v>0</v>
      </c>
      <c r="D1930" s="97">
        <f>ESTUDIANTES!D1930</f>
        <v>0</v>
      </c>
      <c r="E1930" s="97"/>
      <c r="F1930" s="97"/>
      <c r="G1930" s="97"/>
      <c r="H1930" s="57">
        <f>ESTUDIANTES!H1930</f>
        <v>0</v>
      </c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  <c r="T1930" s="54"/>
      <c r="U1930" s="54"/>
      <c r="V1930" s="54"/>
      <c r="W1930" s="54"/>
      <c r="X1930" s="54"/>
      <c r="Y1930" s="54"/>
      <c r="Z1930" s="54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  <c r="AL1930" s="54"/>
      <c r="AM1930" s="54"/>
      <c r="AN1930" s="54"/>
      <c r="AO1930" s="54"/>
      <c r="AP1930" s="54"/>
      <c r="AQ1930" s="54"/>
      <c r="AR1930" s="54"/>
      <c r="AS1930" s="54"/>
      <c r="AT1930" s="54"/>
      <c r="AU1930" s="54"/>
      <c r="AV1930" s="54"/>
      <c r="AW1930" s="54"/>
      <c r="AX1930" s="54"/>
      <c r="AY1930" s="54"/>
      <c r="AZ1930" s="54"/>
      <c r="BA1930" s="54"/>
      <c r="BB1930" s="54"/>
      <c r="BC1930" s="54"/>
      <c r="BD1930" s="54"/>
      <c r="BE1930" s="54"/>
      <c r="BF1930" s="54"/>
      <c r="BG1930" s="54"/>
      <c r="BH1930" s="54"/>
      <c r="BI1930" s="54"/>
      <c r="BJ1930" s="54"/>
      <c r="BK1930" s="54"/>
      <c r="BL1930" s="54"/>
      <c r="BM1930" s="54"/>
      <c r="BN1930" s="54"/>
      <c r="BO1930" s="54"/>
      <c r="BP1930" s="54"/>
      <c r="BQ1930" s="54"/>
      <c r="BR1930" s="54"/>
      <c r="BS1930" s="54"/>
      <c r="BT1930" s="54"/>
      <c r="BU1930" s="54"/>
      <c r="BV1930" s="54"/>
      <c r="BW1930" s="54"/>
      <c r="BX1930" s="54"/>
      <c r="BY1930" s="54"/>
      <c r="BZ1930" s="54"/>
      <c r="CA1930" s="54"/>
      <c r="CB1930" s="54"/>
      <c r="CC1930" s="54"/>
      <c r="CD1930" s="54"/>
      <c r="CE1930" s="54"/>
      <c r="CF1930" s="54"/>
      <c r="CG1930" s="54"/>
      <c r="CH1930" s="54"/>
      <c r="CI1930" s="54"/>
      <c r="CJ1930" s="54"/>
      <c r="CK1930" s="54"/>
      <c r="CL1930" s="54"/>
      <c r="CM1930" s="54"/>
      <c r="CN1930" s="54"/>
      <c r="CO1930" s="54"/>
      <c r="CP1930" s="54"/>
      <c r="CQ1930" s="54"/>
      <c r="CR1930" s="54"/>
      <c r="CS1930" s="54"/>
      <c r="CT1930" s="54"/>
      <c r="CU1930" s="54"/>
      <c r="CV1930" s="54"/>
      <c r="CW1930" s="54"/>
      <c r="CX1930" s="54"/>
      <c r="CY1930" s="54"/>
      <c r="CZ1930" s="54"/>
      <c r="DA1930" s="54"/>
      <c r="DB1930" s="54"/>
      <c r="DC1930" s="54"/>
      <c r="DD1930" s="54"/>
      <c r="DE1930" s="54"/>
      <c r="DF1930" s="54"/>
      <c r="DG1930" s="54"/>
      <c r="DH1930" s="54"/>
      <c r="DI1930" s="54"/>
      <c r="DJ1930" s="54"/>
      <c r="DK1930" s="54"/>
      <c r="DL1930" s="54"/>
      <c r="DM1930" s="54"/>
      <c r="DN1930" s="54"/>
      <c r="DO1930" s="54"/>
      <c r="DP1930" s="54"/>
      <c r="DQ1930" s="54"/>
      <c r="DR1930" s="54"/>
      <c r="DS1930" s="54"/>
      <c r="DT1930" s="54"/>
      <c r="DU1930" s="54"/>
      <c r="DV1930" s="54"/>
      <c r="DW1930" s="54"/>
      <c r="DX1930" s="54"/>
      <c r="DY1930" s="54"/>
      <c r="DZ1930" s="54"/>
      <c r="EA1930" s="54"/>
      <c r="EB1930" s="54"/>
      <c r="EC1930" s="54"/>
      <c r="ED1930" s="54"/>
      <c r="EE1930" s="54"/>
      <c r="EF1930" s="54"/>
      <c r="EG1930" s="54"/>
      <c r="EH1930" s="54"/>
      <c r="EI1930" s="54"/>
      <c r="EJ1930" s="54"/>
      <c r="EK1930" s="54"/>
      <c r="EL1930" s="54"/>
      <c r="EM1930" s="54"/>
      <c r="EN1930" s="54"/>
      <c r="EO1930" s="54"/>
      <c r="EP1930" s="54"/>
      <c r="EQ1930" s="54"/>
      <c r="ER1930" s="54"/>
      <c r="ES1930" s="54"/>
      <c r="ET1930" s="54"/>
      <c r="EU1930" s="54"/>
      <c r="EV1930" s="54"/>
      <c r="EW1930" s="54"/>
      <c r="EX1930" s="54"/>
      <c r="EY1930" s="54"/>
      <c r="EZ1930" s="54"/>
      <c r="FA1930" s="54"/>
      <c r="FB1930" s="54"/>
      <c r="FC1930" s="54"/>
      <c r="FD1930" s="54"/>
      <c r="FE1930" s="54"/>
      <c r="FF1930" s="54"/>
      <c r="FG1930" s="54"/>
      <c r="FH1930" s="54"/>
      <c r="FI1930" s="54"/>
      <c r="FJ1930" s="54"/>
      <c r="FK1930" s="54"/>
      <c r="FL1930" s="54"/>
      <c r="FM1930" s="54"/>
      <c r="FN1930" s="54"/>
      <c r="FO1930" s="54"/>
      <c r="FP1930" s="54"/>
      <c r="FQ1930" s="54"/>
      <c r="FR1930" s="54"/>
      <c r="FS1930" s="54"/>
      <c r="FT1930" s="54"/>
      <c r="FU1930" s="54"/>
      <c r="FV1930" s="54"/>
      <c r="FW1930" s="54"/>
      <c r="FX1930" s="54"/>
      <c r="FY1930" s="54"/>
      <c r="FZ1930" s="54"/>
      <c r="GA1930" s="54"/>
      <c r="GB1930" s="54"/>
      <c r="GC1930" s="54"/>
      <c r="GD1930" s="54"/>
      <c r="GE1930" s="54"/>
      <c r="GF1930" s="54"/>
      <c r="GG1930" s="54"/>
      <c r="GH1930" s="54"/>
      <c r="GI1930" s="54"/>
      <c r="GJ1930" s="54"/>
      <c r="GK1930" s="54"/>
      <c r="GL1930" s="54"/>
      <c r="GM1930" s="54"/>
      <c r="GN1930" s="54"/>
      <c r="GO1930" s="54"/>
      <c r="GP1930" s="54"/>
      <c r="GQ1930" s="54"/>
      <c r="GR1930" s="54"/>
      <c r="GS1930" s="54"/>
      <c r="GT1930" s="54"/>
      <c r="GU1930" s="54"/>
      <c r="GV1930" s="54"/>
      <c r="GW1930" s="54"/>
      <c r="GX1930" s="54"/>
      <c r="GY1930" s="54"/>
      <c r="GZ1930" s="54"/>
      <c r="HA1930" s="54"/>
      <c r="HB1930" s="54"/>
      <c r="HC1930" s="54"/>
      <c r="HD1930" s="54"/>
      <c r="HE1930" s="54"/>
      <c r="HF1930" s="54"/>
      <c r="HG1930" s="54"/>
      <c r="HH1930" s="54"/>
      <c r="HI1930" s="54"/>
      <c r="HJ1930" s="54"/>
      <c r="HK1930" s="54"/>
      <c r="HL1930" s="54"/>
      <c r="HM1930" s="54"/>
      <c r="HN1930" s="54"/>
      <c r="HO1930" s="54"/>
      <c r="HP1930" s="54"/>
      <c r="HQ1930" s="54"/>
      <c r="HR1930" s="54"/>
      <c r="HS1930" s="54"/>
      <c r="HT1930" s="54"/>
      <c r="HU1930" s="54"/>
      <c r="HV1930" s="54"/>
      <c r="HW1930" s="54"/>
      <c r="HX1930" s="54"/>
      <c r="HY1930" s="54"/>
      <c r="HZ1930" s="54"/>
      <c r="IA1930" s="54"/>
      <c r="IB1930" s="54"/>
      <c r="IC1930" s="54"/>
      <c r="ID1930" s="54"/>
      <c r="IE1930" s="54"/>
      <c r="IF1930" s="54"/>
      <c r="IG1930" s="54"/>
      <c r="IH1930" s="54"/>
      <c r="II1930" s="54"/>
      <c r="IJ1930" s="54"/>
      <c r="IK1930" s="54"/>
      <c r="IL1930" s="54"/>
      <c r="IM1930" s="54"/>
      <c r="IN1930" s="54"/>
      <c r="IO1930" s="54"/>
      <c r="IP1930" s="54"/>
      <c r="IQ1930" s="54"/>
      <c r="IR1930" s="54"/>
      <c r="IS1930" s="54"/>
      <c r="IT1930" s="54"/>
      <c r="IU1930" s="54"/>
      <c r="IV1930" s="54"/>
      <c r="IW1930" s="54"/>
      <c r="IX1930" s="54"/>
      <c r="IY1930" s="54"/>
      <c r="IZ1930" s="54"/>
      <c r="JA1930" s="16"/>
      <c r="JB1930" s="16"/>
      <c r="JC1930" s="16"/>
      <c r="JD1930" s="16"/>
    </row>
    <row r="1931" spans="1:264" s="6" customFormat="1" x14ac:dyDescent="0.25">
      <c r="A1931" s="55">
        <v>1927</v>
      </c>
      <c r="B1931" s="56">
        <f>ESTUDIANTES!B1931</f>
        <v>0</v>
      </c>
      <c r="C1931" s="56">
        <f>ESTUDIANTES!C1931</f>
        <v>0</v>
      </c>
      <c r="D1931" s="97">
        <f>ESTUDIANTES!D1931</f>
        <v>0</v>
      </c>
      <c r="E1931" s="97"/>
      <c r="F1931" s="97"/>
      <c r="G1931" s="97"/>
      <c r="H1931" s="57">
        <f>ESTUDIANTES!H1931</f>
        <v>0</v>
      </c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4"/>
      <c r="T1931" s="54"/>
      <c r="U1931" s="54"/>
      <c r="V1931" s="54"/>
      <c r="W1931" s="54"/>
      <c r="X1931" s="54"/>
      <c r="Y1931" s="54"/>
      <c r="Z1931" s="54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  <c r="AL1931" s="54"/>
      <c r="AM1931" s="54"/>
      <c r="AN1931" s="54"/>
      <c r="AO1931" s="54"/>
      <c r="AP1931" s="54"/>
      <c r="AQ1931" s="54"/>
      <c r="AR1931" s="54"/>
      <c r="AS1931" s="54"/>
      <c r="AT1931" s="54"/>
      <c r="AU1931" s="54"/>
      <c r="AV1931" s="54"/>
      <c r="AW1931" s="54"/>
      <c r="AX1931" s="54"/>
      <c r="AY1931" s="54"/>
      <c r="AZ1931" s="54"/>
      <c r="BA1931" s="54"/>
      <c r="BB1931" s="54"/>
      <c r="BC1931" s="54"/>
      <c r="BD1931" s="54"/>
      <c r="BE1931" s="54"/>
      <c r="BF1931" s="54"/>
      <c r="BG1931" s="54"/>
      <c r="BH1931" s="54"/>
      <c r="BI1931" s="54"/>
      <c r="BJ1931" s="54"/>
      <c r="BK1931" s="54"/>
      <c r="BL1931" s="54"/>
      <c r="BM1931" s="54"/>
      <c r="BN1931" s="54"/>
      <c r="BO1931" s="54"/>
      <c r="BP1931" s="54"/>
      <c r="BQ1931" s="54"/>
      <c r="BR1931" s="54"/>
      <c r="BS1931" s="54"/>
      <c r="BT1931" s="54"/>
      <c r="BU1931" s="54"/>
      <c r="BV1931" s="54"/>
      <c r="BW1931" s="54"/>
      <c r="BX1931" s="54"/>
      <c r="BY1931" s="54"/>
      <c r="BZ1931" s="54"/>
      <c r="CA1931" s="54"/>
      <c r="CB1931" s="54"/>
      <c r="CC1931" s="54"/>
      <c r="CD1931" s="54"/>
      <c r="CE1931" s="54"/>
      <c r="CF1931" s="54"/>
      <c r="CG1931" s="54"/>
      <c r="CH1931" s="54"/>
      <c r="CI1931" s="54"/>
      <c r="CJ1931" s="54"/>
      <c r="CK1931" s="54"/>
      <c r="CL1931" s="54"/>
      <c r="CM1931" s="54"/>
      <c r="CN1931" s="54"/>
      <c r="CO1931" s="54"/>
      <c r="CP1931" s="54"/>
      <c r="CQ1931" s="54"/>
      <c r="CR1931" s="54"/>
      <c r="CS1931" s="54"/>
      <c r="CT1931" s="54"/>
      <c r="CU1931" s="54"/>
      <c r="CV1931" s="54"/>
      <c r="CW1931" s="54"/>
      <c r="CX1931" s="54"/>
      <c r="CY1931" s="54"/>
      <c r="CZ1931" s="54"/>
      <c r="DA1931" s="54"/>
      <c r="DB1931" s="54"/>
      <c r="DC1931" s="54"/>
      <c r="DD1931" s="54"/>
      <c r="DE1931" s="54"/>
      <c r="DF1931" s="54"/>
      <c r="DG1931" s="54"/>
      <c r="DH1931" s="54"/>
      <c r="DI1931" s="54"/>
      <c r="DJ1931" s="54"/>
      <c r="DK1931" s="54"/>
      <c r="DL1931" s="54"/>
      <c r="DM1931" s="54"/>
      <c r="DN1931" s="54"/>
      <c r="DO1931" s="54"/>
      <c r="DP1931" s="54"/>
      <c r="DQ1931" s="54"/>
      <c r="DR1931" s="54"/>
      <c r="DS1931" s="54"/>
      <c r="DT1931" s="54"/>
      <c r="DU1931" s="54"/>
      <c r="DV1931" s="54"/>
      <c r="DW1931" s="54"/>
      <c r="DX1931" s="54"/>
      <c r="DY1931" s="54"/>
      <c r="DZ1931" s="54"/>
      <c r="EA1931" s="54"/>
      <c r="EB1931" s="54"/>
      <c r="EC1931" s="54"/>
      <c r="ED1931" s="54"/>
      <c r="EE1931" s="54"/>
      <c r="EF1931" s="54"/>
      <c r="EG1931" s="54"/>
      <c r="EH1931" s="54"/>
      <c r="EI1931" s="54"/>
      <c r="EJ1931" s="54"/>
      <c r="EK1931" s="54"/>
      <c r="EL1931" s="54"/>
      <c r="EM1931" s="54"/>
      <c r="EN1931" s="54"/>
      <c r="EO1931" s="54"/>
      <c r="EP1931" s="54"/>
      <c r="EQ1931" s="54"/>
      <c r="ER1931" s="54"/>
      <c r="ES1931" s="54"/>
      <c r="ET1931" s="54"/>
      <c r="EU1931" s="54"/>
      <c r="EV1931" s="54"/>
      <c r="EW1931" s="54"/>
      <c r="EX1931" s="54"/>
      <c r="EY1931" s="54"/>
      <c r="EZ1931" s="54"/>
      <c r="FA1931" s="54"/>
      <c r="FB1931" s="54"/>
      <c r="FC1931" s="54"/>
      <c r="FD1931" s="54"/>
      <c r="FE1931" s="54"/>
      <c r="FF1931" s="54"/>
      <c r="FG1931" s="54"/>
      <c r="FH1931" s="54"/>
      <c r="FI1931" s="54"/>
      <c r="FJ1931" s="54"/>
      <c r="FK1931" s="54"/>
      <c r="FL1931" s="54"/>
      <c r="FM1931" s="54"/>
      <c r="FN1931" s="54"/>
      <c r="FO1931" s="54"/>
      <c r="FP1931" s="54"/>
      <c r="FQ1931" s="54"/>
      <c r="FR1931" s="54"/>
      <c r="FS1931" s="54"/>
      <c r="FT1931" s="54"/>
      <c r="FU1931" s="54"/>
      <c r="FV1931" s="54"/>
      <c r="FW1931" s="54"/>
      <c r="FX1931" s="54"/>
      <c r="FY1931" s="54"/>
      <c r="FZ1931" s="54"/>
      <c r="GA1931" s="54"/>
      <c r="GB1931" s="54"/>
      <c r="GC1931" s="54"/>
      <c r="GD1931" s="54"/>
      <c r="GE1931" s="54"/>
      <c r="GF1931" s="54"/>
      <c r="GG1931" s="54"/>
      <c r="GH1931" s="54"/>
      <c r="GI1931" s="54"/>
      <c r="GJ1931" s="54"/>
      <c r="GK1931" s="54"/>
      <c r="GL1931" s="54"/>
      <c r="GM1931" s="54"/>
      <c r="GN1931" s="54"/>
      <c r="GO1931" s="54"/>
      <c r="GP1931" s="54"/>
      <c r="GQ1931" s="54"/>
      <c r="GR1931" s="54"/>
      <c r="GS1931" s="54"/>
      <c r="GT1931" s="54"/>
      <c r="GU1931" s="54"/>
      <c r="GV1931" s="54"/>
      <c r="GW1931" s="54"/>
      <c r="GX1931" s="54"/>
      <c r="GY1931" s="54"/>
      <c r="GZ1931" s="54"/>
      <c r="HA1931" s="54"/>
      <c r="HB1931" s="54"/>
      <c r="HC1931" s="54"/>
      <c r="HD1931" s="54"/>
      <c r="HE1931" s="54"/>
      <c r="HF1931" s="54"/>
      <c r="HG1931" s="54"/>
      <c r="HH1931" s="54"/>
      <c r="HI1931" s="54"/>
      <c r="HJ1931" s="54"/>
      <c r="HK1931" s="54"/>
      <c r="HL1931" s="54"/>
      <c r="HM1931" s="54"/>
      <c r="HN1931" s="54"/>
      <c r="HO1931" s="54"/>
      <c r="HP1931" s="54"/>
      <c r="HQ1931" s="54"/>
      <c r="HR1931" s="54"/>
      <c r="HS1931" s="54"/>
      <c r="HT1931" s="54"/>
      <c r="HU1931" s="54"/>
      <c r="HV1931" s="54"/>
      <c r="HW1931" s="54"/>
      <c r="HX1931" s="54"/>
      <c r="HY1931" s="54"/>
      <c r="HZ1931" s="54"/>
      <c r="IA1931" s="54"/>
      <c r="IB1931" s="54"/>
      <c r="IC1931" s="54"/>
      <c r="ID1931" s="54"/>
      <c r="IE1931" s="54"/>
      <c r="IF1931" s="54"/>
      <c r="IG1931" s="54"/>
      <c r="IH1931" s="54"/>
      <c r="II1931" s="54"/>
      <c r="IJ1931" s="54"/>
      <c r="IK1931" s="54"/>
      <c r="IL1931" s="54"/>
      <c r="IM1931" s="54"/>
      <c r="IN1931" s="54"/>
      <c r="IO1931" s="54"/>
      <c r="IP1931" s="54"/>
      <c r="IQ1931" s="54"/>
      <c r="IR1931" s="54"/>
      <c r="IS1931" s="54"/>
      <c r="IT1931" s="54"/>
      <c r="IU1931" s="54"/>
      <c r="IV1931" s="54"/>
      <c r="IW1931" s="54"/>
      <c r="IX1931" s="54"/>
      <c r="IY1931" s="54"/>
      <c r="IZ1931" s="54"/>
      <c r="JA1931" s="16"/>
      <c r="JB1931" s="16"/>
      <c r="JC1931" s="16"/>
      <c r="JD1931" s="16"/>
    </row>
    <row r="1932" spans="1:264" s="6" customFormat="1" x14ac:dyDescent="0.25">
      <c r="A1932" s="55">
        <v>1928</v>
      </c>
      <c r="B1932" s="56">
        <f>ESTUDIANTES!B1932</f>
        <v>0</v>
      </c>
      <c r="C1932" s="56">
        <f>ESTUDIANTES!C1932</f>
        <v>0</v>
      </c>
      <c r="D1932" s="97">
        <f>ESTUDIANTES!D1932</f>
        <v>0</v>
      </c>
      <c r="E1932" s="97"/>
      <c r="F1932" s="97"/>
      <c r="G1932" s="97"/>
      <c r="H1932" s="57">
        <f>ESTUDIANTES!H1932</f>
        <v>0</v>
      </c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4"/>
      <c r="T1932" s="54"/>
      <c r="U1932" s="54"/>
      <c r="V1932" s="54"/>
      <c r="W1932" s="54"/>
      <c r="X1932" s="54"/>
      <c r="Y1932" s="54"/>
      <c r="Z1932" s="54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  <c r="AL1932" s="54"/>
      <c r="AM1932" s="54"/>
      <c r="AN1932" s="54"/>
      <c r="AO1932" s="54"/>
      <c r="AP1932" s="54"/>
      <c r="AQ1932" s="54"/>
      <c r="AR1932" s="54"/>
      <c r="AS1932" s="54"/>
      <c r="AT1932" s="54"/>
      <c r="AU1932" s="54"/>
      <c r="AV1932" s="54"/>
      <c r="AW1932" s="54"/>
      <c r="AX1932" s="54"/>
      <c r="AY1932" s="54"/>
      <c r="AZ1932" s="54"/>
      <c r="BA1932" s="54"/>
      <c r="BB1932" s="54"/>
      <c r="BC1932" s="54"/>
      <c r="BD1932" s="54"/>
      <c r="BE1932" s="54"/>
      <c r="BF1932" s="54"/>
      <c r="BG1932" s="54"/>
      <c r="BH1932" s="54"/>
      <c r="BI1932" s="54"/>
      <c r="BJ1932" s="54"/>
      <c r="BK1932" s="54"/>
      <c r="BL1932" s="54"/>
      <c r="BM1932" s="54"/>
      <c r="BN1932" s="54"/>
      <c r="BO1932" s="54"/>
      <c r="BP1932" s="54"/>
      <c r="BQ1932" s="54"/>
      <c r="BR1932" s="54"/>
      <c r="BS1932" s="54"/>
      <c r="BT1932" s="54"/>
      <c r="BU1932" s="54"/>
      <c r="BV1932" s="54"/>
      <c r="BW1932" s="54"/>
      <c r="BX1932" s="54"/>
      <c r="BY1932" s="54"/>
      <c r="BZ1932" s="54"/>
      <c r="CA1932" s="54"/>
      <c r="CB1932" s="54"/>
      <c r="CC1932" s="54"/>
      <c r="CD1932" s="54"/>
      <c r="CE1932" s="54"/>
      <c r="CF1932" s="54"/>
      <c r="CG1932" s="54"/>
      <c r="CH1932" s="54"/>
      <c r="CI1932" s="54"/>
      <c r="CJ1932" s="54"/>
      <c r="CK1932" s="54"/>
      <c r="CL1932" s="54"/>
      <c r="CM1932" s="54"/>
      <c r="CN1932" s="54"/>
      <c r="CO1932" s="54"/>
      <c r="CP1932" s="54"/>
      <c r="CQ1932" s="54"/>
      <c r="CR1932" s="54"/>
      <c r="CS1932" s="54"/>
      <c r="CT1932" s="54"/>
      <c r="CU1932" s="54"/>
      <c r="CV1932" s="54"/>
      <c r="CW1932" s="54"/>
      <c r="CX1932" s="54"/>
      <c r="CY1932" s="54"/>
      <c r="CZ1932" s="54"/>
      <c r="DA1932" s="54"/>
      <c r="DB1932" s="54"/>
      <c r="DC1932" s="54"/>
      <c r="DD1932" s="54"/>
      <c r="DE1932" s="54"/>
      <c r="DF1932" s="54"/>
      <c r="DG1932" s="54"/>
      <c r="DH1932" s="54"/>
      <c r="DI1932" s="54"/>
      <c r="DJ1932" s="54"/>
      <c r="DK1932" s="54"/>
      <c r="DL1932" s="54"/>
      <c r="DM1932" s="54"/>
      <c r="DN1932" s="54"/>
      <c r="DO1932" s="54"/>
      <c r="DP1932" s="54"/>
      <c r="DQ1932" s="54"/>
      <c r="DR1932" s="54"/>
      <c r="DS1932" s="54"/>
      <c r="DT1932" s="54"/>
      <c r="DU1932" s="54"/>
      <c r="DV1932" s="54"/>
      <c r="DW1932" s="54"/>
      <c r="DX1932" s="54"/>
      <c r="DY1932" s="54"/>
      <c r="DZ1932" s="54"/>
      <c r="EA1932" s="54"/>
      <c r="EB1932" s="54"/>
      <c r="EC1932" s="54"/>
      <c r="ED1932" s="54"/>
      <c r="EE1932" s="54"/>
      <c r="EF1932" s="54"/>
      <c r="EG1932" s="54"/>
      <c r="EH1932" s="54"/>
      <c r="EI1932" s="54"/>
      <c r="EJ1932" s="54"/>
      <c r="EK1932" s="54"/>
      <c r="EL1932" s="54"/>
      <c r="EM1932" s="54"/>
      <c r="EN1932" s="54"/>
      <c r="EO1932" s="54"/>
      <c r="EP1932" s="54"/>
      <c r="EQ1932" s="54"/>
      <c r="ER1932" s="54"/>
      <c r="ES1932" s="54"/>
      <c r="ET1932" s="54"/>
      <c r="EU1932" s="54"/>
      <c r="EV1932" s="54"/>
      <c r="EW1932" s="54"/>
      <c r="EX1932" s="54"/>
      <c r="EY1932" s="54"/>
      <c r="EZ1932" s="54"/>
      <c r="FA1932" s="54"/>
      <c r="FB1932" s="54"/>
      <c r="FC1932" s="54"/>
      <c r="FD1932" s="54"/>
      <c r="FE1932" s="54"/>
      <c r="FF1932" s="54"/>
      <c r="FG1932" s="54"/>
      <c r="FH1932" s="54"/>
      <c r="FI1932" s="54"/>
      <c r="FJ1932" s="54"/>
      <c r="FK1932" s="54"/>
      <c r="FL1932" s="54"/>
      <c r="FM1932" s="54"/>
      <c r="FN1932" s="54"/>
      <c r="FO1932" s="54"/>
      <c r="FP1932" s="54"/>
      <c r="FQ1932" s="54"/>
      <c r="FR1932" s="54"/>
      <c r="FS1932" s="54"/>
      <c r="FT1932" s="54"/>
      <c r="FU1932" s="54"/>
      <c r="FV1932" s="54"/>
      <c r="FW1932" s="54"/>
      <c r="FX1932" s="54"/>
      <c r="FY1932" s="54"/>
      <c r="FZ1932" s="54"/>
      <c r="GA1932" s="54"/>
      <c r="GB1932" s="54"/>
      <c r="GC1932" s="54"/>
      <c r="GD1932" s="54"/>
      <c r="GE1932" s="54"/>
      <c r="GF1932" s="54"/>
      <c r="GG1932" s="54"/>
      <c r="GH1932" s="54"/>
      <c r="GI1932" s="54"/>
      <c r="GJ1932" s="54"/>
      <c r="GK1932" s="54"/>
      <c r="GL1932" s="54"/>
      <c r="GM1932" s="54"/>
      <c r="GN1932" s="54"/>
      <c r="GO1932" s="54"/>
      <c r="GP1932" s="54"/>
      <c r="GQ1932" s="54"/>
      <c r="GR1932" s="54"/>
      <c r="GS1932" s="54"/>
      <c r="GT1932" s="54"/>
      <c r="GU1932" s="54"/>
      <c r="GV1932" s="54"/>
      <c r="GW1932" s="54"/>
      <c r="GX1932" s="54"/>
      <c r="GY1932" s="54"/>
      <c r="GZ1932" s="54"/>
      <c r="HA1932" s="54"/>
      <c r="HB1932" s="54"/>
      <c r="HC1932" s="54"/>
      <c r="HD1932" s="54"/>
      <c r="HE1932" s="54"/>
      <c r="HF1932" s="54"/>
      <c r="HG1932" s="54"/>
      <c r="HH1932" s="54"/>
      <c r="HI1932" s="54"/>
      <c r="HJ1932" s="54"/>
      <c r="HK1932" s="54"/>
      <c r="HL1932" s="54"/>
      <c r="HM1932" s="54"/>
      <c r="HN1932" s="54"/>
      <c r="HO1932" s="54"/>
      <c r="HP1932" s="54"/>
      <c r="HQ1932" s="54"/>
      <c r="HR1932" s="54"/>
      <c r="HS1932" s="54"/>
      <c r="HT1932" s="54"/>
      <c r="HU1932" s="54"/>
      <c r="HV1932" s="54"/>
      <c r="HW1932" s="54"/>
      <c r="HX1932" s="54"/>
      <c r="HY1932" s="54"/>
      <c r="HZ1932" s="54"/>
      <c r="IA1932" s="54"/>
      <c r="IB1932" s="54"/>
      <c r="IC1932" s="54"/>
      <c r="ID1932" s="54"/>
      <c r="IE1932" s="54"/>
      <c r="IF1932" s="54"/>
      <c r="IG1932" s="54"/>
      <c r="IH1932" s="54"/>
      <c r="II1932" s="54"/>
      <c r="IJ1932" s="54"/>
      <c r="IK1932" s="54"/>
      <c r="IL1932" s="54"/>
      <c r="IM1932" s="54"/>
      <c r="IN1932" s="54"/>
      <c r="IO1932" s="54"/>
      <c r="IP1932" s="54"/>
      <c r="IQ1932" s="54"/>
      <c r="IR1932" s="54"/>
      <c r="IS1932" s="54"/>
      <c r="IT1932" s="54"/>
      <c r="IU1932" s="54"/>
      <c r="IV1932" s="54"/>
      <c r="IW1932" s="54"/>
      <c r="IX1932" s="54"/>
      <c r="IY1932" s="54"/>
      <c r="IZ1932" s="54"/>
      <c r="JA1932" s="16"/>
      <c r="JB1932" s="16"/>
      <c r="JC1932" s="16"/>
      <c r="JD1932" s="16"/>
    </row>
    <row r="1933" spans="1:264" s="6" customFormat="1" x14ac:dyDescent="0.25">
      <c r="A1933" s="55">
        <v>1929</v>
      </c>
      <c r="B1933" s="56">
        <f>ESTUDIANTES!B1933</f>
        <v>0</v>
      </c>
      <c r="C1933" s="56">
        <f>ESTUDIANTES!C1933</f>
        <v>0</v>
      </c>
      <c r="D1933" s="97">
        <f>ESTUDIANTES!D1933</f>
        <v>0</v>
      </c>
      <c r="E1933" s="97"/>
      <c r="F1933" s="97"/>
      <c r="G1933" s="97"/>
      <c r="H1933" s="57">
        <f>ESTUDIANTES!H1933</f>
        <v>0</v>
      </c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  <c r="T1933" s="54"/>
      <c r="U1933" s="54"/>
      <c r="V1933" s="54"/>
      <c r="W1933" s="54"/>
      <c r="X1933" s="54"/>
      <c r="Y1933" s="54"/>
      <c r="Z1933" s="54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  <c r="AL1933" s="54"/>
      <c r="AM1933" s="54"/>
      <c r="AN1933" s="54"/>
      <c r="AO1933" s="54"/>
      <c r="AP1933" s="54"/>
      <c r="AQ1933" s="54"/>
      <c r="AR1933" s="54"/>
      <c r="AS1933" s="54"/>
      <c r="AT1933" s="54"/>
      <c r="AU1933" s="54"/>
      <c r="AV1933" s="54"/>
      <c r="AW1933" s="54"/>
      <c r="AX1933" s="54"/>
      <c r="AY1933" s="54"/>
      <c r="AZ1933" s="54"/>
      <c r="BA1933" s="54"/>
      <c r="BB1933" s="54"/>
      <c r="BC1933" s="54"/>
      <c r="BD1933" s="54"/>
      <c r="BE1933" s="54"/>
      <c r="BF1933" s="54"/>
      <c r="BG1933" s="54"/>
      <c r="BH1933" s="54"/>
      <c r="BI1933" s="54"/>
      <c r="BJ1933" s="54"/>
      <c r="BK1933" s="54"/>
      <c r="BL1933" s="54"/>
      <c r="BM1933" s="54"/>
      <c r="BN1933" s="54"/>
      <c r="BO1933" s="54"/>
      <c r="BP1933" s="54"/>
      <c r="BQ1933" s="54"/>
      <c r="BR1933" s="54"/>
      <c r="BS1933" s="54"/>
      <c r="BT1933" s="54"/>
      <c r="BU1933" s="54"/>
      <c r="BV1933" s="54"/>
      <c r="BW1933" s="54"/>
      <c r="BX1933" s="54"/>
      <c r="BY1933" s="54"/>
      <c r="BZ1933" s="54"/>
      <c r="CA1933" s="54"/>
      <c r="CB1933" s="54"/>
      <c r="CC1933" s="54"/>
      <c r="CD1933" s="54"/>
      <c r="CE1933" s="54"/>
      <c r="CF1933" s="54"/>
      <c r="CG1933" s="54"/>
      <c r="CH1933" s="54"/>
      <c r="CI1933" s="54"/>
      <c r="CJ1933" s="54"/>
      <c r="CK1933" s="54"/>
      <c r="CL1933" s="54"/>
      <c r="CM1933" s="54"/>
      <c r="CN1933" s="54"/>
      <c r="CO1933" s="54"/>
      <c r="CP1933" s="54"/>
      <c r="CQ1933" s="54"/>
      <c r="CR1933" s="54"/>
      <c r="CS1933" s="54"/>
      <c r="CT1933" s="54"/>
      <c r="CU1933" s="54"/>
      <c r="CV1933" s="54"/>
      <c r="CW1933" s="54"/>
      <c r="CX1933" s="54"/>
      <c r="CY1933" s="54"/>
      <c r="CZ1933" s="54"/>
      <c r="DA1933" s="54"/>
      <c r="DB1933" s="54"/>
      <c r="DC1933" s="54"/>
      <c r="DD1933" s="54"/>
      <c r="DE1933" s="54"/>
      <c r="DF1933" s="54"/>
      <c r="DG1933" s="54"/>
      <c r="DH1933" s="54"/>
      <c r="DI1933" s="54"/>
      <c r="DJ1933" s="54"/>
      <c r="DK1933" s="54"/>
      <c r="DL1933" s="54"/>
      <c r="DM1933" s="54"/>
      <c r="DN1933" s="54"/>
      <c r="DO1933" s="54"/>
      <c r="DP1933" s="54"/>
      <c r="DQ1933" s="54"/>
      <c r="DR1933" s="54"/>
      <c r="DS1933" s="54"/>
      <c r="DT1933" s="54"/>
      <c r="DU1933" s="54"/>
      <c r="DV1933" s="54"/>
      <c r="DW1933" s="54"/>
      <c r="DX1933" s="54"/>
      <c r="DY1933" s="54"/>
      <c r="DZ1933" s="54"/>
      <c r="EA1933" s="54"/>
      <c r="EB1933" s="54"/>
      <c r="EC1933" s="54"/>
      <c r="ED1933" s="54"/>
      <c r="EE1933" s="54"/>
      <c r="EF1933" s="54"/>
      <c r="EG1933" s="54"/>
      <c r="EH1933" s="54"/>
      <c r="EI1933" s="54"/>
      <c r="EJ1933" s="54"/>
      <c r="EK1933" s="54"/>
      <c r="EL1933" s="54"/>
      <c r="EM1933" s="54"/>
      <c r="EN1933" s="54"/>
      <c r="EO1933" s="54"/>
      <c r="EP1933" s="54"/>
      <c r="EQ1933" s="54"/>
      <c r="ER1933" s="54"/>
      <c r="ES1933" s="54"/>
      <c r="ET1933" s="54"/>
      <c r="EU1933" s="54"/>
      <c r="EV1933" s="54"/>
      <c r="EW1933" s="54"/>
      <c r="EX1933" s="54"/>
      <c r="EY1933" s="54"/>
      <c r="EZ1933" s="54"/>
      <c r="FA1933" s="54"/>
      <c r="FB1933" s="54"/>
      <c r="FC1933" s="54"/>
      <c r="FD1933" s="54"/>
      <c r="FE1933" s="54"/>
      <c r="FF1933" s="54"/>
      <c r="FG1933" s="54"/>
      <c r="FH1933" s="54"/>
      <c r="FI1933" s="54"/>
      <c r="FJ1933" s="54"/>
      <c r="FK1933" s="54"/>
      <c r="FL1933" s="54"/>
      <c r="FM1933" s="54"/>
      <c r="FN1933" s="54"/>
      <c r="FO1933" s="54"/>
      <c r="FP1933" s="54"/>
      <c r="FQ1933" s="54"/>
      <c r="FR1933" s="54"/>
      <c r="FS1933" s="54"/>
      <c r="FT1933" s="54"/>
      <c r="FU1933" s="54"/>
      <c r="FV1933" s="54"/>
      <c r="FW1933" s="54"/>
      <c r="FX1933" s="54"/>
      <c r="FY1933" s="54"/>
      <c r="FZ1933" s="54"/>
      <c r="GA1933" s="54"/>
      <c r="GB1933" s="54"/>
      <c r="GC1933" s="54"/>
      <c r="GD1933" s="54"/>
      <c r="GE1933" s="54"/>
      <c r="GF1933" s="54"/>
      <c r="GG1933" s="54"/>
      <c r="GH1933" s="54"/>
      <c r="GI1933" s="54"/>
      <c r="GJ1933" s="54"/>
      <c r="GK1933" s="54"/>
      <c r="GL1933" s="54"/>
      <c r="GM1933" s="54"/>
      <c r="GN1933" s="54"/>
      <c r="GO1933" s="54"/>
      <c r="GP1933" s="54"/>
      <c r="GQ1933" s="54"/>
      <c r="GR1933" s="54"/>
      <c r="GS1933" s="54"/>
      <c r="GT1933" s="54"/>
      <c r="GU1933" s="54"/>
      <c r="GV1933" s="54"/>
      <c r="GW1933" s="54"/>
      <c r="GX1933" s="54"/>
      <c r="GY1933" s="54"/>
      <c r="GZ1933" s="54"/>
      <c r="HA1933" s="54"/>
      <c r="HB1933" s="54"/>
      <c r="HC1933" s="54"/>
      <c r="HD1933" s="54"/>
      <c r="HE1933" s="54"/>
      <c r="HF1933" s="54"/>
      <c r="HG1933" s="54"/>
      <c r="HH1933" s="54"/>
      <c r="HI1933" s="54"/>
      <c r="HJ1933" s="54"/>
      <c r="HK1933" s="54"/>
      <c r="HL1933" s="54"/>
      <c r="HM1933" s="54"/>
      <c r="HN1933" s="54"/>
      <c r="HO1933" s="54"/>
      <c r="HP1933" s="54"/>
      <c r="HQ1933" s="54"/>
      <c r="HR1933" s="54"/>
      <c r="HS1933" s="54"/>
      <c r="HT1933" s="54"/>
      <c r="HU1933" s="54"/>
      <c r="HV1933" s="54"/>
      <c r="HW1933" s="54"/>
      <c r="HX1933" s="54"/>
      <c r="HY1933" s="54"/>
      <c r="HZ1933" s="54"/>
      <c r="IA1933" s="54"/>
      <c r="IB1933" s="54"/>
      <c r="IC1933" s="54"/>
      <c r="ID1933" s="54"/>
      <c r="IE1933" s="54"/>
      <c r="IF1933" s="54"/>
      <c r="IG1933" s="54"/>
      <c r="IH1933" s="54"/>
      <c r="II1933" s="54"/>
      <c r="IJ1933" s="54"/>
      <c r="IK1933" s="54"/>
      <c r="IL1933" s="54"/>
      <c r="IM1933" s="54"/>
      <c r="IN1933" s="54"/>
      <c r="IO1933" s="54"/>
      <c r="IP1933" s="54"/>
      <c r="IQ1933" s="54"/>
      <c r="IR1933" s="54"/>
      <c r="IS1933" s="54"/>
      <c r="IT1933" s="54"/>
      <c r="IU1933" s="54"/>
      <c r="IV1933" s="54"/>
      <c r="IW1933" s="54"/>
      <c r="IX1933" s="54"/>
      <c r="IY1933" s="54"/>
      <c r="IZ1933" s="54"/>
      <c r="JA1933" s="16"/>
      <c r="JB1933" s="16"/>
      <c r="JC1933" s="16"/>
      <c r="JD1933" s="16"/>
    </row>
    <row r="1934" spans="1:264" s="6" customFormat="1" x14ac:dyDescent="0.25">
      <c r="A1934" s="55">
        <v>1930</v>
      </c>
      <c r="B1934" s="56">
        <f>ESTUDIANTES!B1934</f>
        <v>0</v>
      </c>
      <c r="C1934" s="56">
        <f>ESTUDIANTES!C1934</f>
        <v>0</v>
      </c>
      <c r="D1934" s="97">
        <f>ESTUDIANTES!D1934</f>
        <v>0</v>
      </c>
      <c r="E1934" s="97"/>
      <c r="F1934" s="97"/>
      <c r="G1934" s="97"/>
      <c r="H1934" s="57">
        <f>ESTUDIANTES!H1934</f>
        <v>0</v>
      </c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  <c r="T1934" s="54"/>
      <c r="U1934" s="54"/>
      <c r="V1934" s="54"/>
      <c r="W1934" s="54"/>
      <c r="X1934" s="54"/>
      <c r="Y1934" s="54"/>
      <c r="Z1934" s="54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  <c r="AL1934" s="54"/>
      <c r="AM1934" s="54"/>
      <c r="AN1934" s="54"/>
      <c r="AO1934" s="54"/>
      <c r="AP1934" s="54"/>
      <c r="AQ1934" s="54"/>
      <c r="AR1934" s="54"/>
      <c r="AS1934" s="54"/>
      <c r="AT1934" s="54"/>
      <c r="AU1934" s="54"/>
      <c r="AV1934" s="54"/>
      <c r="AW1934" s="54"/>
      <c r="AX1934" s="54"/>
      <c r="AY1934" s="54"/>
      <c r="AZ1934" s="54"/>
      <c r="BA1934" s="54"/>
      <c r="BB1934" s="54"/>
      <c r="BC1934" s="54"/>
      <c r="BD1934" s="54"/>
      <c r="BE1934" s="54"/>
      <c r="BF1934" s="54"/>
      <c r="BG1934" s="54"/>
      <c r="BH1934" s="54"/>
      <c r="BI1934" s="54"/>
      <c r="BJ1934" s="54"/>
      <c r="BK1934" s="54"/>
      <c r="BL1934" s="54"/>
      <c r="BM1934" s="54"/>
      <c r="BN1934" s="54"/>
      <c r="BO1934" s="54"/>
      <c r="BP1934" s="54"/>
      <c r="BQ1934" s="54"/>
      <c r="BR1934" s="54"/>
      <c r="BS1934" s="54"/>
      <c r="BT1934" s="54"/>
      <c r="BU1934" s="54"/>
      <c r="BV1934" s="54"/>
      <c r="BW1934" s="54"/>
      <c r="BX1934" s="54"/>
      <c r="BY1934" s="54"/>
      <c r="BZ1934" s="54"/>
      <c r="CA1934" s="54"/>
      <c r="CB1934" s="54"/>
      <c r="CC1934" s="54"/>
      <c r="CD1934" s="54"/>
      <c r="CE1934" s="54"/>
      <c r="CF1934" s="54"/>
      <c r="CG1934" s="54"/>
      <c r="CH1934" s="54"/>
      <c r="CI1934" s="54"/>
      <c r="CJ1934" s="54"/>
      <c r="CK1934" s="54"/>
      <c r="CL1934" s="54"/>
      <c r="CM1934" s="54"/>
      <c r="CN1934" s="54"/>
      <c r="CO1934" s="54"/>
      <c r="CP1934" s="54"/>
      <c r="CQ1934" s="54"/>
      <c r="CR1934" s="54"/>
      <c r="CS1934" s="54"/>
      <c r="CT1934" s="54"/>
      <c r="CU1934" s="54"/>
      <c r="CV1934" s="54"/>
      <c r="CW1934" s="54"/>
      <c r="CX1934" s="54"/>
      <c r="CY1934" s="54"/>
      <c r="CZ1934" s="54"/>
      <c r="DA1934" s="54"/>
      <c r="DB1934" s="54"/>
      <c r="DC1934" s="54"/>
      <c r="DD1934" s="54"/>
      <c r="DE1934" s="54"/>
      <c r="DF1934" s="54"/>
      <c r="DG1934" s="54"/>
      <c r="DH1934" s="54"/>
      <c r="DI1934" s="54"/>
      <c r="DJ1934" s="54"/>
      <c r="DK1934" s="54"/>
      <c r="DL1934" s="54"/>
      <c r="DM1934" s="54"/>
      <c r="DN1934" s="54"/>
      <c r="DO1934" s="54"/>
      <c r="DP1934" s="54"/>
      <c r="DQ1934" s="54"/>
      <c r="DR1934" s="54"/>
      <c r="DS1934" s="54"/>
      <c r="DT1934" s="54"/>
      <c r="DU1934" s="54"/>
      <c r="DV1934" s="54"/>
      <c r="DW1934" s="54"/>
      <c r="DX1934" s="54"/>
      <c r="DY1934" s="54"/>
      <c r="DZ1934" s="54"/>
      <c r="EA1934" s="54"/>
      <c r="EB1934" s="54"/>
      <c r="EC1934" s="54"/>
      <c r="ED1934" s="54"/>
      <c r="EE1934" s="54"/>
      <c r="EF1934" s="54"/>
      <c r="EG1934" s="54"/>
      <c r="EH1934" s="54"/>
      <c r="EI1934" s="54"/>
      <c r="EJ1934" s="54"/>
      <c r="EK1934" s="54"/>
      <c r="EL1934" s="54"/>
      <c r="EM1934" s="54"/>
      <c r="EN1934" s="54"/>
      <c r="EO1934" s="54"/>
      <c r="EP1934" s="54"/>
      <c r="EQ1934" s="54"/>
      <c r="ER1934" s="54"/>
      <c r="ES1934" s="54"/>
      <c r="ET1934" s="54"/>
      <c r="EU1934" s="54"/>
      <c r="EV1934" s="54"/>
      <c r="EW1934" s="54"/>
      <c r="EX1934" s="54"/>
      <c r="EY1934" s="54"/>
      <c r="EZ1934" s="54"/>
      <c r="FA1934" s="54"/>
      <c r="FB1934" s="54"/>
      <c r="FC1934" s="54"/>
      <c r="FD1934" s="54"/>
      <c r="FE1934" s="54"/>
      <c r="FF1934" s="54"/>
      <c r="FG1934" s="54"/>
      <c r="FH1934" s="54"/>
      <c r="FI1934" s="54"/>
      <c r="FJ1934" s="54"/>
      <c r="FK1934" s="54"/>
      <c r="FL1934" s="54"/>
      <c r="FM1934" s="54"/>
      <c r="FN1934" s="54"/>
      <c r="FO1934" s="54"/>
      <c r="FP1934" s="54"/>
      <c r="FQ1934" s="54"/>
      <c r="FR1934" s="54"/>
      <c r="FS1934" s="54"/>
      <c r="FT1934" s="54"/>
      <c r="FU1934" s="54"/>
      <c r="FV1934" s="54"/>
      <c r="FW1934" s="54"/>
      <c r="FX1934" s="54"/>
      <c r="FY1934" s="54"/>
      <c r="FZ1934" s="54"/>
      <c r="GA1934" s="54"/>
      <c r="GB1934" s="54"/>
      <c r="GC1934" s="54"/>
      <c r="GD1934" s="54"/>
      <c r="GE1934" s="54"/>
      <c r="GF1934" s="54"/>
      <c r="GG1934" s="54"/>
      <c r="GH1934" s="54"/>
      <c r="GI1934" s="54"/>
      <c r="GJ1934" s="54"/>
      <c r="GK1934" s="54"/>
      <c r="GL1934" s="54"/>
      <c r="GM1934" s="54"/>
      <c r="GN1934" s="54"/>
      <c r="GO1934" s="54"/>
      <c r="GP1934" s="54"/>
      <c r="GQ1934" s="54"/>
      <c r="GR1934" s="54"/>
      <c r="GS1934" s="54"/>
      <c r="GT1934" s="54"/>
      <c r="GU1934" s="54"/>
      <c r="GV1934" s="54"/>
      <c r="GW1934" s="54"/>
      <c r="GX1934" s="54"/>
      <c r="GY1934" s="54"/>
      <c r="GZ1934" s="54"/>
      <c r="HA1934" s="54"/>
      <c r="HB1934" s="54"/>
      <c r="HC1934" s="54"/>
      <c r="HD1934" s="54"/>
      <c r="HE1934" s="54"/>
      <c r="HF1934" s="54"/>
      <c r="HG1934" s="54"/>
      <c r="HH1934" s="54"/>
      <c r="HI1934" s="54"/>
      <c r="HJ1934" s="54"/>
      <c r="HK1934" s="54"/>
      <c r="HL1934" s="54"/>
      <c r="HM1934" s="54"/>
      <c r="HN1934" s="54"/>
      <c r="HO1934" s="54"/>
      <c r="HP1934" s="54"/>
      <c r="HQ1934" s="54"/>
      <c r="HR1934" s="54"/>
      <c r="HS1934" s="54"/>
      <c r="HT1934" s="54"/>
      <c r="HU1934" s="54"/>
      <c r="HV1934" s="54"/>
      <c r="HW1934" s="54"/>
      <c r="HX1934" s="54"/>
      <c r="HY1934" s="54"/>
      <c r="HZ1934" s="54"/>
      <c r="IA1934" s="54"/>
      <c r="IB1934" s="54"/>
      <c r="IC1934" s="54"/>
      <c r="ID1934" s="54"/>
      <c r="IE1934" s="54"/>
      <c r="IF1934" s="54"/>
      <c r="IG1934" s="54"/>
      <c r="IH1934" s="54"/>
      <c r="II1934" s="54"/>
      <c r="IJ1934" s="54"/>
      <c r="IK1934" s="54"/>
      <c r="IL1934" s="54"/>
      <c r="IM1934" s="54"/>
      <c r="IN1934" s="54"/>
      <c r="IO1934" s="54"/>
      <c r="IP1934" s="54"/>
      <c r="IQ1934" s="54"/>
      <c r="IR1934" s="54"/>
      <c r="IS1934" s="54"/>
      <c r="IT1934" s="54"/>
      <c r="IU1934" s="54"/>
      <c r="IV1934" s="54"/>
      <c r="IW1934" s="54"/>
      <c r="IX1934" s="54"/>
      <c r="IY1934" s="54"/>
      <c r="IZ1934" s="54"/>
      <c r="JA1934" s="16"/>
      <c r="JB1934" s="16"/>
      <c r="JC1934" s="16"/>
      <c r="JD1934" s="16"/>
    </row>
    <row r="1935" spans="1:264" s="6" customFormat="1" x14ac:dyDescent="0.25">
      <c r="A1935" s="55">
        <v>1931</v>
      </c>
      <c r="B1935" s="56">
        <f>ESTUDIANTES!B1935</f>
        <v>0</v>
      </c>
      <c r="C1935" s="56">
        <f>ESTUDIANTES!C1935</f>
        <v>0</v>
      </c>
      <c r="D1935" s="97">
        <f>ESTUDIANTES!D1935</f>
        <v>0</v>
      </c>
      <c r="E1935" s="97"/>
      <c r="F1935" s="97"/>
      <c r="G1935" s="97"/>
      <c r="H1935" s="57">
        <f>ESTUDIANTES!H1935</f>
        <v>0</v>
      </c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  <c r="T1935" s="54"/>
      <c r="U1935" s="54"/>
      <c r="V1935" s="54"/>
      <c r="W1935" s="54"/>
      <c r="X1935" s="54"/>
      <c r="Y1935" s="54"/>
      <c r="Z1935" s="54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  <c r="AL1935" s="54"/>
      <c r="AM1935" s="54"/>
      <c r="AN1935" s="54"/>
      <c r="AO1935" s="54"/>
      <c r="AP1935" s="54"/>
      <c r="AQ1935" s="54"/>
      <c r="AR1935" s="54"/>
      <c r="AS1935" s="54"/>
      <c r="AT1935" s="54"/>
      <c r="AU1935" s="54"/>
      <c r="AV1935" s="54"/>
      <c r="AW1935" s="54"/>
      <c r="AX1935" s="54"/>
      <c r="AY1935" s="54"/>
      <c r="AZ1935" s="54"/>
      <c r="BA1935" s="54"/>
      <c r="BB1935" s="54"/>
      <c r="BC1935" s="54"/>
      <c r="BD1935" s="54"/>
      <c r="BE1935" s="54"/>
      <c r="BF1935" s="54"/>
      <c r="BG1935" s="54"/>
      <c r="BH1935" s="54"/>
      <c r="BI1935" s="54"/>
      <c r="BJ1935" s="54"/>
      <c r="BK1935" s="54"/>
      <c r="BL1935" s="54"/>
      <c r="BM1935" s="54"/>
      <c r="BN1935" s="54"/>
      <c r="BO1935" s="54"/>
      <c r="BP1935" s="54"/>
      <c r="BQ1935" s="54"/>
      <c r="BR1935" s="54"/>
      <c r="BS1935" s="54"/>
      <c r="BT1935" s="54"/>
      <c r="BU1935" s="54"/>
      <c r="BV1935" s="54"/>
      <c r="BW1935" s="54"/>
      <c r="BX1935" s="54"/>
      <c r="BY1935" s="54"/>
      <c r="BZ1935" s="54"/>
      <c r="CA1935" s="54"/>
      <c r="CB1935" s="54"/>
      <c r="CC1935" s="54"/>
      <c r="CD1935" s="54"/>
      <c r="CE1935" s="54"/>
      <c r="CF1935" s="54"/>
      <c r="CG1935" s="54"/>
      <c r="CH1935" s="54"/>
      <c r="CI1935" s="54"/>
      <c r="CJ1935" s="54"/>
      <c r="CK1935" s="54"/>
      <c r="CL1935" s="54"/>
      <c r="CM1935" s="54"/>
      <c r="CN1935" s="54"/>
      <c r="CO1935" s="54"/>
      <c r="CP1935" s="54"/>
      <c r="CQ1935" s="54"/>
      <c r="CR1935" s="54"/>
      <c r="CS1935" s="54"/>
      <c r="CT1935" s="54"/>
      <c r="CU1935" s="54"/>
      <c r="CV1935" s="54"/>
      <c r="CW1935" s="54"/>
      <c r="CX1935" s="54"/>
      <c r="CY1935" s="54"/>
      <c r="CZ1935" s="54"/>
      <c r="DA1935" s="54"/>
      <c r="DB1935" s="54"/>
      <c r="DC1935" s="54"/>
      <c r="DD1935" s="54"/>
      <c r="DE1935" s="54"/>
      <c r="DF1935" s="54"/>
      <c r="DG1935" s="54"/>
      <c r="DH1935" s="54"/>
      <c r="DI1935" s="54"/>
      <c r="DJ1935" s="54"/>
      <c r="DK1935" s="54"/>
      <c r="DL1935" s="54"/>
      <c r="DM1935" s="54"/>
      <c r="DN1935" s="54"/>
      <c r="DO1935" s="54"/>
      <c r="DP1935" s="54"/>
      <c r="DQ1935" s="54"/>
      <c r="DR1935" s="54"/>
      <c r="DS1935" s="54"/>
      <c r="DT1935" s="54"/>
      <c r="DU1935" s="54"/>
      <c r="DV1935" s="54"/>
      <c r="DW1935" s="54"/>
      <c r="DX1935" s="54"/>
      <c r="DY1935" s="54"/>
      <c r="DZ1935" s="54"/>
      <c r="EA1935" s="54"/>
      <c r="EB1935" s="54"/>
      <c r="EC1935" s="54"/>
      <c r="ED1935" s="54"/>
      <c r="EE1935" s="54"/>
      <c r="EF1935" s="54"/>
      <c r="EG1935" s="54"/>
      <c r="EH1935" s="54"/>
      <c r="EI1935" s="54"/>
      <c r="EJ1935" s="54"/>
      <c r="EK1935" s="54"/>
      <c r="EL1935" s="54"/>
      <c r="EM1935" s="54"/>
      <c r="EN1935" s="54"/>
      <c r="EO1935" s="54"/>
      <c r="EP1935" s="54"/>
      <c r="EQ1935" s="54"/>
      <c r="ER1935" s="54"/>
      <c r="ES1935" s="54"/>
      <c r="ET1935" s="54"/>
      <c r="EU1935" s="54"/>
      <c r="EV1935" s="54"/>
      <c r="EW1935" s="54"/>
      <c r="EX1935" s="54"/>
      <c r="EY1935" s="54"/>
      <c r="EZ1935" s="54"/>
      <c r="FA1935" s="54"/>
      <c r="FB1935" s="54"/>
      <c r="FC1935" s="54"/>
      <c r="FD1935" s="54"/>
      <c r="FE1935" s="54"/>
      <c r="FF1935" s="54"/>
      <c r="FG1935" s="54"/>
      <c r="FH1935" s="54"/>
      <c r="FI1935" s="54"/>
      <c r="FJ1935" s="54"/>
      <c r="FK1935" s="54"/>
      <c r="FL1935" s="54"/>
      <c r="FM1935" s="54"/>
      <c r="FN1935" s="54"/>
      <c r="FO1935" s="54"/>
      <c r="FP1935" s="54"/>
      <c r="FQ1935" s="54"/>
      <c r="FR1935" s="54"/>
      <c r="FS1935" s="54"/>
      <c r="FT1935" s="54"/>
      <c r="FU1935" s="54"/>
      <c r="FV1935" s="54"/>
      <c r="FW1935" s="54"/>
      <c r="FX1935" s="54"/>
      <c r="FY1935" s="54"/>
      <c r="FZ1935" s="54"/>
      <c r="GA1935" s="54"/>
      <c r="GB1935" s="54"/>
      <c r="GC1935" s="54"/>
      <c r="GD1935" s="54"/>
      <c r="GE1935" s="54"/>
      <c r="GF1935" s="54"/>
      <c r="GG1935" s="54"/>
      <c r="GH1935" s="54"/>
      <c r="GI1935" s="54"/>
      <c r="GJ1935" s="54"/>
      <c r="GK1935" s="54"/>
      <c r="GL1935" s="54"/>
      <c r="GM1935" s="54"/>
      <c r="GN1935" s="54"/>
      <c r="GO1935" s="54"/>
      <c r="GP1935" s="54"/>
      <c r="GQ1935" s="54"/>
      <c r="GR1935" s="54"/>
      <c r="GS1935" s="54"/>
      <c r="GT1935" s="54"/>
      <c r="GU1935" s="54"/>
      <c r="GV1935" s="54"/>
      <c r="GW1935" s="54"/>
      <c r="GX1935" s="54"/>
      <c r="GY1935" s="54"/>
      <c r="GZ1935" s="54"/>
      <c r="HA1935" s="54"/>
      <c r="HB1935" s="54"/>
      <c r="HC1935" s="54"/>
      <c r="HD1935" s="54"/>
      <c r="HE1935" s="54"/>
      <c r="HF1935" s="54"/>
      <c r="HG1935" s="54"/>
      <c r="HH1935" s="54"/>
      <c r="HI1935" s="54"/>
      <c r="HJ1935" s="54"/>
      <c r="HK1935" s="54"/>
      <c r="HL1935" s="54"/>
      <c r="HM1935" s="54"/>
      <c r="HN1935" s="54"/>
      <c r="HO1935" s="54"/>
      <c r="HP1935" s="54"/>
      <c r="HQ1935" s="54"/>
      <c r="HR1935" s="54"/>
      <c r="HS1935" s="54"/>
      <c r="HT1935" s="54"/>
      <c r="HU1935" s="54"/>
      <c r="HV1935" s="54"/>
      <c r="HW1935" s="54"/>
      <c r="HX1935" s="54"/>
      <c r="HY1935" s="54"/>
      <c r="HZ1935" s="54"/>
      <c r="IA1935" s="54"/>
      <c r="IB1935" s="54"/>
      <c r="IC1935" s="54"/>
      <c r="ID1935" s="54"/>
      <c r="IE1935" s="54"/>
      <c r="IF1935" s="54"/>
      <c r="IG1935" s="54"/>
      <c r="IH1935" s="54"/>
      <c r="II1935" s="54"/>
      <c r="IJ1935" s="54"/>
      <c r="IK1935" s="54"/>
      <c r="IL1935" s="54"/>
      <c r="IM1935" s="54"/>
      <c r="IN1935" s="54"/>
      <c r="IO1935" s="54"/>
      <c r="IP1935" s="54"/>
      <c r="IQ1935" s="54"/>
      <c r="IR1935" s="54"/>
      <c r="IS1935" s="54"/>
      <c r="IT1935" s="54"/>
      <c r="IU1935" s="54"/>
      <c r="IV1935" s="54"/>
      <c r="IW1935" s="54"/>
      <c r="IX1935" s="54"/>
      <c r="IY1935" s="54"/>
      <c r="IZ1935" s="54"/>
      <c r="JA1935" s="16"/>
      <c r="JB1935" s="16"/>
      <c r="JC1935" s="16"/>
      <c r="JD1935" s="16"/>
    </row>
    <row r="1936" spans="1:264" s="6" customFormat="1" x14ac:dyDescent="0.25">
      <c r="A1936" s="55">
        <v>1932</v>
      </c>
      <c r="B1936" s="56">
        <f>ESTUDIANTES!B1936</f>
        <v>0</v>
      </c>
      <c r="C1936" s="56">
        <f>ESTUDIANTES!C1936</f>
        <v>0</v>
      </c>
      <c r="D1936" s="97">
        <f>ESTUDIANTES!D1936</f>
        <v>0</v>
      </c>
      <c r="E1936" s="97"/>
      <c r="F1936" s="97"/>
      <c r="G1936" s="97"/>
      <c r="H1936" s="57">
        <f>ESTUDIANTES!H1936</f>
        <v>0</v>
      </c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  <c r="T1936" s="54"/>
      <c r="U1936" s="54"/>
      <c r="V1936" s="54"/>
      <c r="W1936" s="54"/>
      <c r="X1936" s="54"/>
      <c r="Y1936" s="54"/>
      <c r="Z1936" s="54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  <c r="AL1936" s="54"/>
      <c r="AM1936" s="54"/>
      <c r="AN1936" s="54"/>
      <c r="AO1936" s="54"/>
      <c r="AP1936" s="54"/>
      <c r="AQ1936" s="54"/>
      <c r="AR1936" s="54"/>
      <c r="AS1936" s="54"/>
      <c r="AT1936" s="54"/>
      <c r="AU1936" s="54"/>
      <c r="AV1936" s="54"/>
      <c r="AW1936" s="54"/>
      <c r="AX1936" s="54"/>
      <c r="AY1936" s="54"/>
      <c r="AZ1936" s="54"/>
      <c r="BA1936" s="54"/>
      <c r="BB1936" s="54"/>
      <c r="BC1936" s="54"/>
      <c r="BD1936" s="54"/>
      <c r="BE1936" s="54"/>
      <c r="BF1936" s="54"/>
      <c r="BG1936" s="54"/>
      <c r="BH1936" s="54"/>
      <c r="BI1936" s="54"/>
      <c r="BJ1936" s="54"/>
      <c r="BK1936" s="54"/>
      <c r="BL1936" s="54"/>
      <c r="BM1936" s="54"/>
      <c r="BN1936" s="54"/>
      <c r="BO1936" s="54"/>
      <c r="BP1936" s="54"/>
      <c r="BQ1936" s="54"/>
      <c r="BR1936" s="54"/>
      <c r="BS1936" s="54"/>
      <c r="BT1936" s="54"/>
      <c r="BU1936" s="54"/>
      <c r="BV1936" s="54"/>
      <c r="BW1936" s="54"/>
      <c r="BX1936" s="54"/>
      <c r="BY1936" s="54"/>
      <c r="BZ1936" s="54"/>
      <c r="CA1936" s="54"/>
      <c r="CB1936" s="54"/>
      <c r="CC1936" s="54"/>
      <c r="CD1936" s="54"/>
      <c r="CE1936" s="54"/>
      <c r="CF1936" s="54"/>
      <c r="CG1936" s="54"/>
      <c r="CH1936" s="54"/>
      <c r="CI1936" s="54"/>
      <c r="CJ1936" s="54"/>
      <c r="CK1936" s="54"/>
      <c r="CL1936" s="54"/>
      <c r="CM1936" s="54"/>
      <c r="CN1936" s="54"/>
      <c r="CO1936" s="54"/>
      <c r="CP1936" s="54"/>
      <c r="CQ1936" s="54"/>
      <c r="CR1936" s="54"/>
      <c r="CS1936" s="54"/>
      <c r="CT1936" s="54"/>
      <c r="CU1936" s="54"/>
      <c r="CV1936" s="54"/>
      <c r="CW1936" s="54"/>
      <c r="CX1936" s="54"/>
      <c r="CY1936" s="54"/>
      <c r="CZ1936" s="54"/>
      <c r="DA1936" s="54"/>
      <c r="DB1936" s="54"/>
      <c r="DC1936" s="54"/>
      <c r="DD1936" s="54"/>
      <c r="DE1936" s="54"/>
      <c r="DF1936" s="54"/>
      <c r="DG1936" s="54"/>
      <c r="DH1936" s="54"/>
      <c r="DI1936" s="54"/>
      <c r="DJ1936" s="54"/>
      <c r="DK1936" s="54"/>
      <c r="DL1936" s="54"/>
      <c r="DM1936" s="54"/>
      <c r="DN1936" s="54"/>
      <c r="DO1936" s="54"/>
      <c r="DP1936" s="54"/>
      <c r="DQ1936" s="54"/>
      <c r="DR1936" s="54"/>
      <c r="DS1936" s="54"/>
      <c r="DT1936" s="54"/>
      <c r="DU1936" s="54"/>
      <c r="DV1936" s="54"/>
      <c r="DW1936" s="54"/>
      <c r="DX1936" s="54"/>
      <c r="DY1936" s="54"/>
      <c r="DZ1936" s="54"/>
      <c r="EA1936" s="54"/>
      <c r="EB1936" s="54"/>
      <c r="EC1936" s="54"/>
      <c r="ED1936" s="54"/>
      <c r="EE1936" s="54"/>
      <c r="EF1936" s="54"/>
      <c r="EG1936" s="54"/>
      <c r="EH1936" s="54"/>
      <c r="EI1936" s="54"/>
      <c r="EJ1936" s="54"/>
      <c r="EK1936" s="54"/>
      <c r="EL1936" s="54"/>
      <c r="EM1936" s="54"/>
      <c r="EN1936" s="54"/>
      <c r="EO1936" s="54"/>
      <c r="EP1936" s="54"/>
      <c r="EQ1936" s="54"/>
      <c r="ER1936" s="54"/>
      <c r="ES1936" s="54"/>
      <c r="ET1936" s="54"/>
      <c r="EU1936" s="54"/>
      <c r="EV1936" s="54"/>
      <c r="EW1936" s="54"/>
      <c r="EX1936" s="54"/>
      <c r="EY1936" s="54"/>
      <c r="EZ1936" s="54"/>
      <c r="FA1936" s="54"/>
      <c r="FB1936" s="54"/>
      <c r="FC1936" s="54"/>
      <c r="FD1936" s="54"/>
      <c r="FE1936" s="54"/>
      <c r="FF1936" s="54"/>
      <c r="FG1936" s="54"/>
      <c r="FH1936" s="54"/>
      <c r="FI1936" s="54"/>
      <c r="FJ1936" s="54"/>
      <c r="FK1936" s="54"/>
      <c r="FL1936" s="54"/>
      <c r="FM1936" s="54"/>
      <c r="FN1936" s="54"/>
      <c r="FO1936" s="54"/>
      <c r="FP1936" s="54"/>
      <c r="FQ1936" s="54"/>
      <c r="FR1936" s="54"/>
      <c r="FS1936" s="54"/>
      <c r="FT1936" s="54"/>
      <c r="FU1936" s="54"/>
      <c r="FV1936" s="54"/>
      <c r="FW1936" s="54"/>
      <c r="FX1936" s="54"/>
      <c r="FY1936" s="54"/>
      <c r="FZ1936" s="54"/>
      <c r="GA1936" s="54"/>
      <c r="GB1936" s="54"/>
      <c r="GC1936" s="54"/>
      <c r="GD1936" s="54"/>
      <c r="GE1936" s="54"/>
      <c r="GF1936" s="54"/>
      <c r="GG1936" s="54"/>
      <c r="GH1936" s="54"/>
      <c r="GI1936" s="54"/>
      <c r="GJ1936" s="54"/>
      <c r="GK1936" s="54"/>
      <c r="GL1936" s="54"/>
      <c r="GM1936" s="54"/>
      <c r="GN1936" s="54"/>
      <c r="GO1936" s="54"/>
      <c r="GP1936" s="54"/>
      <c r="GQ1936" s="54"/>
      <c r="GR1936" s="54"/>
      <c r="GS1936" s="54"/>
      <c r="GT1936" s="54"/>
      <c r="GU1936" s="54"/>
      <c r="GV1936" s="54"/>
      <c r="GW1936" s="54"/>
      <c r="GX1936" s="54"/>
      <c r="GY1936" s="54"/>
      <c r="GZ1936" s="54"/>
      <c r="HA1936" s="54"/>
      <c r="HB1936" s="54"/>
      <c r="HC1936" s="54"/>
      <c r="HD1936" s="54"/>
      <c r="HE1936" s="54"/>
      <c r="HF1936" s="54"/>
      <c r="HG1936" s="54"/>
      <c r="HH1936" s="54"/>
      <c r="HI1936" s="54"/>
      <c r="HJ1936" s="54"/>
      <c r="HK1936" s="54"/>
      <c r="HL1936" s="54"/>
      <c r="HM1936" s="54"/>
      <c r="HN1936" s="54"/>
      <c r="HO1936" s="54"/>
      <c r="HP1936" s="54"/>
      <c r="HQ1936" s="54"/>
      <c r="HR1936" s="54"/>
      <c r="HS1936" s="54"/>
      <c r="HT1936" s="54"/>
      <c r="HU1936" s="54"/>
      <c r="HV1936" s="54"/>
      <c r="HW1936" s="54"/>
      <c r="HX1936" s="54"/>
      <c r="HY1936" s="54"/>
      <c r="HZ1936" s="54"/>
      <c r="IA1936" s="54"/>
      <c r="IB1936" s="54"/>
      <c r="IC1936" s="54"/>
      <c r="ID1936" s="54"/>
      <c r="IE1936" s="54"/>
      <c r="IF1936" s="54"/>
      <c r="IG1936" s="54"/>
      <c r="IH1936" s="54"/>
      <c r="II1936" s="54"/>
      <c r="IJ1936" s="54"/>
      <c r="IK1936" s="54"/>
      <c r="IL1936" s="54"/>
      <c r="IM1936" s="54"/>
      <c r="IN1936" s="54"/>
      <c r="IO1936" s="54"/>
      <c r="IP1936" s="54"/>
      <c r="IQ1936" s="54"/>
      <c r="IR1936" s="54"/>
      <c r="IS1936" s="54"/>
      <c r="IT1936" s="54"/>
      <c r="IU1936" s="54"/>
      <c r="IV1936" s="54"/>
      <c r="IW1936" s="54"/>
      <c r="IX1936" s="54"/>
      <c r="IY1936" s="54"/>
      <c r="IZ1936" s="54"/>
      <c r="JA1936" s="16"/>
      <c r="JB1936" s="16"/>
      <c r="JC1936" s="16"/>
      <c r="JD1936" s="16"/>
    </row>
    <row r="1937" spans="1:264" s="6" customFormat="1" x14ac:dyDescent="0.25">
      <c r="A1937" s="55">
        <v>1933</v>
      </c>
      <c r="B1937" s="56">
        <f>ESTUDIANTES!B1937</f>
        <v>0</v>
      </c>
      <c r="C1937" s="56">
        <f>ESTUDIANTES!C1937</f>
        <v>0</v>
      </c>
      <c r="D1937" s="97">
        <f>ESTUDIANTES!D1937</f>
        <v>0</v>
      </c>
      <c r="E1937" s="97"/>
      <c r="F1937" s="97"/>
      <c r="G1937" s="97"/>
      <c r="H1937" s="57">
        <f>ESTUDIANTES!H1937</f>
        <v>0</v>
      </c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4"/>
      <c r="T1937" s="54"/>
      <c r="U1937" s="54"/>
      <c r="V1937" s="54"/>
      <c r="W1937" s="54"/>
      <c r="X1937" s="54"/>
      <c r="Y1937" s="54"/>
      <c r="Z1937" s="54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  <c r="AL1937" s="54"/>
      <c r="AM1937" s="54"/>
      <c r="AN1937" s="54"/>
      <c r="AO1937" s="54"/>
      <c r="AP1937" s="54"/>
      <c r="AQ1937" s="54"/>
      <c r="AR1937" s="54"/>
      <c r="AS1937" s="54"/>
      <c r="AT1937" s="54"/>
      <c r="AU1937" s="54"/>
      <c r="AV1937" s="54"/>
      <c r="AW1937" s="54"/>
      <c r="AX1937" s="54"/>
      <c r="AY1937" s="54"/>
      <c r="AZ1937" s="54"/>
      <c r="BA1937" s="54"/>
      <c r="BB1937" s="54"/>
      <c r="BC1937" s="54"/>
      <c r="BD1937" s="54"/>
      <c r="BE1937" s="54"/>
      <c r="BF1937" s="54"/>
      <c r="BG1937" s="54"/>
      <c r="BH1937" s="54"/>
      <c r="BI1937" s="54"/>
      <c r="BJ1937" s="54"/>
      <c r="BK1937" s="54"/>
      <c r="BL1937" s="54"/>
      <c r="BM1937" s="54"/>
      <c r="BN1937" s="54"/>
      <c r="BO1937" s="54"/>
      <c r="BP1937" s="54"/>
      <c r="BQ1937" s="54"/>
      <c r="BR1937" s="54"/>
      <c r="BS1937" s="54"/>
      <c r="BT1937" s="54"/>
      <c r="BU1937" s="54"/>
      <c r="BV1937" s="54"/>
      <c r="BW1937" s="54"/>
      <c r="BX1937" s="54"/>
      <c r="BY1937" s="54"/>
      <c r="BZ1937" s="54"/>
      <c r="CA1937" s="54"/>
      <c r="CB1937" s="54"/>
      <c r="CC1937" s="54"/>
      <c r="CD1937" s="54"/>
      <c r="CE1937" s="54"/>
      <c r="CF1937" s="54"/>
      <c r="CG1937" s="54"/>
      <c r="CH1937" s="54"/>
      <c r="CI1937" s="54"/>
      <c r="CJ1937" s="54"/>
      <c r="CK1937" s="54"/>
      <c r="CL1937" s="54"/>
      <c r="CM1937" s="54"/>
      <c r="CN1937" s="54"/>
      <c r="CO1937" s="54"/>
      <c r="CP1937" s="54"/>
      <c r="CQ1937" s="54"/>
      <c r="CR1937" s="54"/>
      <c r="CS1937" s="54"/>
      <c r="CT1937" s="54"/>
      <c r="CU1937" s="54"/>
      <c r="CV1937" s="54"/>
      <c r="CW1937" s="54"/>
      <c r="CX1937" s="54"/>
      <c r="CY1937" s="54"/>
      <c r="CZ1937" s="54"/>
      <c r="DA1937" s="54"/>
      <c r="DB1937" s="54"/>
      <c r="DC1937" s="54"/>
      <c r="DD1937" s="54"/>
      <c r="DE1937" s="54"/>
      <c r="DF1937" s="54"/>
      <c r="DG1937" s="54"/>
      <c r="DH1937" s="54"/>
      <c r="DI1937" s="54"/>
      <c r="DJ1937" s="54"/>
      <c r="DK1937" s="54"/>
      <c r="DL1937" s="54"/>
      <c r="DM1937" s="54"/>
      <c r="DN1937" s="54"/>
      <c r="DO1937" s="54"/>
      <c r="DP1937" s="54"/>
      <c r="DQ1937" s="54"/>
      <c r="DR1937" s="54"/>
      <c r="DS1937" s="54"/>
      <c r="DT1937" s="54"/>
      <c r="DU1937" s="54"/>
      <c r="DV1937" s="54"/>
      <c r="DW1937" s="54"/>
      <c r="DX1937" s="54"/>
      <c r="DY1937" s="54"/>
      <c r="DZ1937" s="54"/>
      <c r="EA1937" s="54"/>
      <c r="EB1937" s="54"/>
      <c r="EC1937" s="54"/>
      <c r="ED1937" s="54"/>
      <c r="EE1937" s="54"/>
      <c r="EF1937" s="54"/>
      <c r="EG1937" s="54"/>
      <c r="EH1937" s="54"/>
      <c r="EI1937" s="54"/>
      <c r="EJ1937" s="54"/>
      <c r="EK1937" s="54"/>
      <c r="EL1937" s="54"/>
      <c r="EM1937" s="54"/>
      <c r="EN1937" s="54"/>
      <c r="EO1937" s="54"/>
      <c r="EP1937" s="54"/>
      <c r="EQ1937" s="54"/>
      <c r="ER1937" s="54"/>
      <c r="ES1937" s="54"/>
      <c r="ET1937" s="54"/>
      <c r="EU1937" s="54"/>
      <c r="EV1937" s="54"/>
      <c r="EW1937" s="54"/>
      <c r="EX1937" s="54"/>
      <c r="EY1937" s="54"/>
      <c r="EZ1937" s="54"/>
      <c r="FA1937" s="54"/>
      <c r="FB1937" s="54"/>
      <c r="FC1937" s="54"/>
      <c r="FD1937" s="54"/>
      <c r="FE1937" s="54"/>
      <c r="FF1937" s="54"/>
      <c r="FG1937" s="54"/>
      <c r="FH1937" s="54"/>
      <c r="FI1937" s="54"/>
      <c r="FJ1937" s="54"/>
      <c r="FK1937" s="54"/>
      <c r="FL1937" s="54"/>
      <c r="FM1937" s="54"/>
      <c r="FN1937" s="54"/>
      <c r="FO1937" s="54"/>
      <c r="FP1937" s="54"/>
      <c r="FQ1937" s="54"/>
      <c r="FR1937" s="54"/>
      <c r="FS1937" s="54"/>
      <c r="FT1937" s="54"/>
      <c r="FU1937" s="54"/>
      <c r="FV1937" s="54"/>
      <c r="FW1937" s="54"/>
      <c r="FX1937" s="54"/>
      <c r="FY1937" s="54"/>
      <c r="FZ1937" s="54"/>
      <c r="GA1937" s="54"/>
      <c r="GB1937" s="54"/>
      <c r="GC1937" s="54"/>
      <c r="GD1937" s="54"/>
      <c r="GE1937" s="54"/>
      <c r="GF1937" s="54"/>
      <c r="GG1937" s="54"/>
      <c r="GH1937" s="54"/>
      <c r="GI1937" s="54"/>
      <c r="GJ1937" s="54"/>
      <c r="GK1937" s="54"/>
      <c r="GL1937" s="54"/>
      <c r="GM1937" s="54"/>
      <c r="GN1937" s="54"/>
      <c r="GO1937" s="54"/>
      <c r="GP1937" s="54"/>
      <c r="GQ1937" s="54"/>
      <c r="GR1937" s="54"/>
      <c r="GS1937" s="54"/>
      <c r="GT1937" s="54"/>
      <c r="GU1937" s="54"/>
      <c r="GV1937" s="54"/>
      <c r="GW1937" s="54"/>
      <c r="GX1937" s="54"/>
      <c r="GY1937" s="54"/>
      <c r="GZ1937" s="54"/>
      <c r="HA1937" s="54"/>
      <c r="HB1937" s="54"/>
      <c r="HC1937" s="54"/>
      <c r="HD1937" s="54"/>
      <c r="HE1937" s="54"/>
      <c r="HF1937" s="54"/>
      <c r="HG1937" s="54"/>
      <c r="HH1937" s="54"/>
      <c r="HI1937" s="54"/>
      <c r="HJ1937" s="54"/>
      <c r="HK1937" s="54"/>
      <c r="HL1937" s="54"/>
      <c r="HM1937" s="54"/>
      <c r="HN1937" s="54"/>
      <c r="HO1937" s="54"/>
      <c r="HP1937" s="54"/>
      <c r="HQ1937" s="54"/>
      <c r="HR1937" s="54"/>
      <c r="HS1937" s="54"/>
      <c r="HT1937" s="54"/>
      <c r="HU1937" s="54"/>
      <c r="HV1937" s="54"/>
      <c r="HW1937" s="54"/>
      <c r="HX1937" s="54"/>
      <c r="HY1937" s="54"/>
      <c r="HZ1937" s="54"/>
      <c r="IA1937" s="54"/>
      <c r="IB1937" s="54"/>
      <c r="IC1937" s="54"/>
      <c r="ID1937" s="54"/>
      <c r="IE1937" s="54"/>
      <c r="IF1937" s="54"/>
      <c r="IG1937" s="54"/>
      <c r="IH1937" s="54"/>
      <c r="II1937" s="54"/>
      <c r="IJ1937" s="54"/>
      <c r="IK1937" s="54"/>
      <c r="IL1937" s="54"/>
      <c r="IM1937" s="54"/>
      <c r="IN1937" s="54"/>
      <c r="IO1937" s="54"/>
      <c r="IP1937" s="54"/>
      <c r="IQ1937" s="54"/>
      <c r="IR1937" s="54"/>
      <c r="IS1937" s="54"/>
      <c r="IT1937" s="54"/>
      <c r="IU1937" s="54"/>
      <c r="IV1937" s="54"/>
      <c r="IW1937" s="54"/>
      <c r="IX1937" s="54"/>
      <c r="IY1937" s="54"/>
      <c r="IZ1937" s="54"/>
      <c r="JA1937" s="16"/>
      <c r="JB1937" s="16"/>
      <c r="JC1937" s="16"/>
      <c r="JD1937" s="16"/>
    </row>
    <row r="1938" spans="1:264" s="6" customFormat="1" x14ac:dyDescent="0.25">
      <c r="A1938" s="55">
        <v>1934</v>
      </c>
      <c r="B1938" s="56">
        <f>ESTUDIANTES!B1938</f>
        <v>0</v>
      </c>
      <c r="C1938" s="56">
        <f>ESTUDIANTES!C1938</f>
        <v>0</v>
      </c>
      <c r="D1938" s="97">
        <f>ESTUDIANTES!D1938</f>
        <v>0</v>
      </c>
      <c r="E1938" s="97"/>
      <c r="F1938" s="97"/>
      <c r="G1938" s="97"/>
      <c r="H1938" s="57">
        <f>ESTUDIANTES!H1938</f>
        <v>0</v>
      </c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  <c r="S1938" s="54"/>
      <c r="T1938" s="54"/>
      <c r="U1938" s="54"/>
      <c r="V1938" s="54"/>
      <c r="W1938" s="54"/>
      <c r="X1938" s="54"/>
      <c r="Y1938" s="54"/>
      <c r="Z1938" s="54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  <c r="AL1938" s="54"/>
      <c r="AM1938" s="54"/>
      <c r="AN1938" s="54"/>
      <c r="AO1938" s="54"/>
      <c r="AP1938" s="54"/>
      <c r="AQ1938" s="54"/>
      <c r="AR1938" s="54"/>
      <c r="AS1938" s="54"/>
      <c r="AT1938" s="54"/>
      <c r="AU1938" s="54"/>
      <c r="AV1938" s="54"/>
      <c r="AW1938" s="54"/>
      <c r="AX1938" s="54"/>
      <c r="AY1938" s="54"/>
      <c r="AZ1938" s="54"/>
      <c r="BA1938" s="54"/>
      <c r="BB1938" s="54"/>
      <c r="BC1938" s="54"/>
      <c r="BD1938" s="54"/>
      <c r="BE1938" s="54"/>
      <c r="BF1938" s="54"/>
      <c r="BG1938" s="54"/>
      <c r="BH1938" s="54"/>
      <c r="BI1938" s="54"/>
      <c r="BJ1938" s="54"/>
      <c r="BK1938" s="54"/>
      <c r="BL1938" s="54"/>
      <c r="BM1938" s="54"/>
      <c r="BN1938" s="54"/>
      <c r="BO1938" s="54"/>
      <c r="BP1938" s="54"/>
      <c r="BQ1938" s="54"/>
      <c r="BR1938" s="54"/>
      <c r="BS1938" s="54"/>
      <c r="BT1938" s="54"/>
      <c r="BU1938" s="54"/>
      <c r="BV1938" s="54"/>
      <c r="BW1938" s="54"/>
      <c r="BX1938" s="54"/>
      <c r="BY1938" s="54"/>
      <c r="BZ1938" s="54"/>
      <c r="CA1938" s="54"/>
      <c r="CB1938" s="54"/>
      <c r="CC1938" s="54"/>
      <c r="CD1938" s="54"/>
      <c r="CE1938" s="54"/>
      <c r="CF1938" s="54"/>
      <c r="CG1938" s="54"/>
      <c r="CH1938" s="54"/>
      <c r="CI1938" s="54"/>
      <c r="CJ1938" s="54"/>
      <c r="CK1938" s="54"/>
      <c r="CL1938" s="54"/>
      <c r="CM1938" s="54"/>
      <c r="CN1938" s="54"/>
      <c r="CO1938" s="54"/>
      <c r="CP1938" s="54"/>
      <c r="CQ1938" s="54"/>
      <c r="CR1938" s="54"/>
      <c r="CS1938" s="54"/>
      <c r="CT1938" s="54"/>
      <c r="CU1938" s="54"/>
      <c r="CV1938" s="54"/>
      <c r="CW1938" s="54"/>
      <c r="CX1938" s="54"/>
      <c r="CY1938" s="54"/>
      <c r="CZ1938" s="54"/>
      <c r="DA1938" s="54"/>
      <c r="DB1938" s="54"/>
      <c r="DC1938" s="54"/>
      <c r="DD1938" s="54"/>
      <c r="DE1938" s="54"/>
      <c r="DF1938" s="54"/>
      <c r="DG1938" s="54"/>
      <c r="DH1938" s="54"/>
      <c r="DI1938" s="54"/>
      <c r="DJ1938" s="54"/>
      <c r="DK1938" s="54"/>
      <c r="DL1938" s="54"/>
      <c r="DM1938" s="54"/>
      <c r="DN1938" s="54"/>
      <c r="DO1938" s="54"/>
      <c r="DP1938" s="54"/>
      <c r="DQ1938" s="54"/>
      <c r="DR1938" s="54"/>
      <c r="DS1938" s="54"/>
      <c r="DT1938" s="54"/>
      <c r="DU1938" s="54"/>
      <c r="DV1938" s="54"/>
      <c r="DW1938" s="54"/>
      <c r="DX1938" s="54"/>
      <c r="DY1938" s="54"/>
      <c r="DZ1938" s="54"/>
      <c r="EA1938" s="54"/>
      <c r="EB1938" s="54"/>
      <c r="EC1938" s="54"/>
      <c r="ED1938" s="54"/>
      <c r="EE1938" s="54"/>
      <c r="EF1938" s="54"/>
      <c r="EG1938" s="54"/>
      <c r="EH1938" s="54"/>
      <c r="EI1938" s="54"/>
      <c r="EJ1938" s="54"/>
      <c r="EK1938" s="54"/>
      <c r="EL1938" s="54"/>
      <c r="EM1938" s="54"/>
      <c r="EN1938" s="54"/>
      <c r="EO1938" s="54"/>
      <c r="EP1938" s="54"/>
      <c r="EQ1938" s="54"/>
      <c r="ER1938" s="54"/>
      <c r="ES1938" s="54"/>
      <c r="ET1938" s="54"/>
      <c r="EU1938" s="54"/>
      <c r="EV1938" s="54"/>
      <c r="EW1938" s="54"/>
      <c r="EX1938" s="54"/>
      <c r="EY1938" s="54"/>
      <c r="EZ1938" s="54"/>
      <c r="FA1938" s="54"/>
      <c r="FB1938" s="54"/>
      <c r="FC1938" s="54"/>
      <c r="FD1938" s="54"/>
      <c r="FE1938" s="54"/>
      <c r="FF1938" s="54"/>
      <c r="FG1938" s="54"/>
      <c r="FH1938" s="54"/>
      <c r="FI1938" s="54"/>
      <c r="FJ1938" s="54"/>
      <c r="FK1938" s="54"/>
      <c r="FL1938" s="54"/>
      <c r="FM1938" s="54"/>
      <c r="FN1938" s="54"/>
      <c r="FO1938" s="54"/>
      <c r="FP1938" s="54"/>
      <c r="FQ1938" s="54"/>
      <c r="FR1938" s="54"/>
      <c r="FS1938" s="54"/>
      <c r="FT1938" s="54"/>
      <c r="FU1938" s="54"/>
      <c r="FV1938" s="54"/>
      <c r="FW1938" s="54"/>
      <c r="FX1938" s="54"/>
      <c r="FY1938" s="54"/>
      <c r="FZ1938" s="54"/>
      <c r="GA1938" s="54"/>
      <c r="GB1938" s="54"/>
      <c r="GC1938" s="54"/>
      <c r="GD1938" s="54"/>
      <c r="GE1938" s="54"/>
      <c r="GF1938" s="54"/>
      <c r="GG1938" s="54"/>
      <c r="GH1938" s="54"/>
      <c r="GI1938" s="54"/>
      <c r="GJ1938" s="54"/>
      <c r="GK1938" s="54"/>
      <c r="GL1938" s="54"/>
      <c r="GM1938" s="54"/>
      <c r="GN1938" s="54"/>
      <c r="GO1938" s="54"/>
      <c r="GP1938" s="54"/>
      <c r="GQ1938" s="54"/>
      <c r="GR1938" s="54"/>
      <c r="GS1938" s="54"/>
      <c r="GT1938" s="54"/>
      <c r="GU1938" s="54"/>
      <c r="GV1938" s="54"/>
      <c r="GW1938" s="54"/>
      <c r="GX1938" s="54"/>
      <c r="GY1938" s="54"/>
      <c r="GZ1938" s="54"/>
      <c r="HA1938" s="54"/>
      <c r="HB1938" s="54"/>
      <c r="HC1938" s="54"/>
      <c r="HD1938" s="54"/>
      <c r="HE1938" s="54"/>
      <c r="HF1938" s="54"/>
      <c r="HG1938" s="54"/>
      <c r="HH1938" s="54"/>
      <c r="HI1938" s="54"/>
      <c r="HJ1938" s="54"/>
      <c r="HK1938" s="54"/>
      <c r="HL1938" s="54"/>
      <c r="HM1938" s="54"/>
      <c r="HN1938" s="54"/>
      <c r="HO1938" s="54"/>
      <c r="HP1938" s="54"/>
      <c r="HQ1938" s="54"/>
      <c r="HR1938" s="54"/>
      <c r="HS1938" s="54"/>
      <c r="HT1938" s="54"/>
      <c r="HU1938" s="54"/>
      <c r="HV1938" s="54"/>
      <c r="HW1938" s="54"/>
      <c r="HX1938" s="54"/>
      <c r="HY1938" s="54"/>
      <c r="HZ1938" s="54"/>
      <c r="IA1938" s="54"/>
      <c r="IB1938" s="54"/>
      <c r="IC1938" s="54"/>
      <c r="ID1938" s="54"/>
      <c r="IE1938" s="54"/>
      <c r="IF1938" s="54"/>
      <c r="IG1938" s="54"/>
      <c r="IH1938" s="54"/>
      <c r="II1938" s="54"/>
      <c r="IJ1938" s="54"/>
      <c r="IK1938" s="54"/>
      <c r="IL1938" s="54"/>
      <c r="IM1938" s="54"/>
      <c r="IN1938" s="54"/>
      <c r="IO1938" s="54"/>
      <c r="IP1938" s="54"/>
      <c r="IQ1938" s="54"/>
      <c r="IR1938" s="54"/>
      <c r="IS1938" s="54"/>
      <c r="IT1938" s="54"/>
      <c r="IU1938" s="54"/>
      <c r="IV1938" s="54"/>
      <c r="IW1938" s="54"/>
      <c r="IX1938" s="54"/>
      <c r="IY1938" s="54"/>
      <c r="IZ1938" s="54"/>
      <c r="JA1938" s="16"/>
      <c r="JB1938" s="16"/>
      <c r="JC1938" s="16"/>
      <c r="JD1938" s="16"/>
    </row>
    <row r="1939" spans="1:264" s="6" customFormat="1" x14ac:dyDescent="0.25">
      <c r="A1939" s="55">
        <v>1935</v>
      </c>
      <c r="B1939" s="56">
        <f>ESTUDIANTES!B1939</f>
        <v>0</v>
      </c>
      <c r="C1939" s="56">
        <f>ESTUDIANTES!C1939</f>
        <v>0</v>
      </c>
      <c r="D1939" s="97">
        <f>ESTUDIANTES!D1939</f>
        <v>0</v>
      </c>
      <c r="E1939" s="97"/>
      <c r="F1939" s="97"/>
      <c r="G1939" s="97"/>
      <c r="H1939" s="57">
        <f>ESTUDIANTES!H1939</f>
        <v>0</v>
      </c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54"/>
      <c r="T1939" s="54"/>
      <c r="U1939" s="54"/>
      <c r="V1939" s="54"/>
      <c r="W1939" s="54"/>
      <c r="X1939" s="54"/>
      <c r="Y1939" s="54"/>
      <c r="Z1939" s="54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  <c r="AL1939" s="54"/>
      <c r="AM1939" s="54"/>
      <c r="AN1939" s="54"/>
      <c r="AO1939" s="54"/>
      <c r="AP1939" s="54"/>
      <c r="AQ1939" s="54"/>
      <c r="AR1939" s="54"/>
      <c r="AS1939" s="54"/>
      <c r="AT1939" s="54"/>
      <c r="AU1939" s="54"/>
      <c r="AV1939" s="54"/>
      <c r="AW1939" s="54"/>
      <c r="AX1939" s="54"/>
      <c r="AY1939" s="54"/>
      <c r="AZ1939" s="54"/>
      <c r="BA1939" s="54"/>
      <c r="BB1939" s="54"/>
      <c r="BC1939" s="54"/>
      <c r="BD1939" s="54"/>
      <c r="BE1939" s="54"/>
      <c r="BF1939" s="54"/>
      <c r="BG1939" s="54"/>
      <c r="BH1939" s="54"/>
      <c r="BI1939" s="54"/>
      <c r="BJ1939" s="54"/>
      <c r="BK1939" s="54"/>
      <c r="BL1939" s="54"/>
      <c r="BM1939" s="54"/>
      <c r="BN1939" s="54"/>
      <c r="BO1939" s="54"/>
      <c r="BP1939" s="54"/>
      <c r="BQ1939" s="54"/>
      <c r="BR1939" s="54"/>
      <c r="BS1939" s="54"/>
      <c r="BT1939" s="54"/>
      <c r="BU1939" s="54"/>
      <c r="BV1939" s="54"/>
      <c r="BW1939" s="54"/>
      <c r="BX1939" s="54"/>
      <c r="BY1939" s="54"/>
      <c r="BZ1939" s="54"/>
      <c r="CA1939" s="54"/>
      <c r="CB1939" s="54"/>
      <c r="CC1939" s="54"/>
      <c r="CD1939" s="54"/>
      <c r="CE1939" s="54"/>
      <c r="CF1939" s="54"/>
      <c r="CG1939" s="54"/>
      <c r="CH1939" s="54"/>
      <c r="CI1939" s="54"/>
      <c r="CJ1939" s="54"/>
      <c r="CK1939" s="54"/>
      <c r="CL1939" s="54"/>
      <c r="CM1939" s="54"/>
      <c r="CN1939" s="54"/>
      <c r="CO1939" s="54"/>
      <c r="CP1939" s="54"/>
      <c r="CQ1939" s="54"/>
      <c r="CR1939" s="54"/>
      <c r="CS1939" s="54"/>
      <c r="CT1939" s="54"/>
      <c r="CU1939" s="54"/>
      <c r="CV1939" s="54"/>
      <c r="CW1939" s="54"/>
      <c r="CX1939" s="54"/>
      <c r="CY1939" s="54"/>
      <c r="CZ1939" s="54"/>
      <c r="DA1939" s="54"/>
      <c r="DB1939" s="54"/>
      <c r="DC1939" s="54"/>
      <c r="DD1939" s="54"/>
      <c r="DE1939" s="54"/>
      <c r="DF1939" s="54"/>
      <c r="DG1939" s="54"/>
      <c r="DH1939" s="54"/>
      <c r="DI1939" s="54"/>
      <c r="DJ1939" s="54"/>
      <c r="DK1939" s="54"/>
      <c r="DL1939" s="54"/>
      <c r="DM1939" s="54"/>
      <c r="DN1939" s="54"/>
      <c r="DO1939" s="54"/>
      <c r="DP1939" s="54"/>
      <c r="DQ1939" s="54"/>
      <c r="DR1939" s="54"/>
      <c r="DS1939" s="54"/>
      <c r="DT1939" s="54"/>
      <c r="DU1939" s="54"/>
      <c r="DV1939" s="54"/>
      <c r="DW1939" s="54"/>
      <c r="DX1939" s="54"/>
      <c r="DY1939" s="54"/>
      <c r="DZ1939" s="54"/>
      <c r="EA1939" s="54"/>
      <c r="EB1939" s="54"/>
      <c r="EC1939" s="54"/>
      <c r="ED1939" s="54"/>
      <c r="EE1939" s="54"/>
      <c r="EF1939" s="54"/>
      <c r="EG1939" s="54"/>
      <c r="EH1939" s="54"/>
      <c r="EI1939" s="54"/>
      <c r="EJ1939" s="54"/>
      <c r="EK1939" s="54"/>
      <c r="EL1939" s="54"/>
      <c r="EM1939" s="54"/>
      <c r="EN1939" s="54"/>
      <c r="EO1939" s="54"/>
      <c r="EP1939" s="54"/>
      <c r="EQ1939" s="54"/>
      <c r="ER1939" s="54"/>
      <c r="ES1939" s="54"/>
      <c r="ET1939" s="54"/>
      <c r="EU1939" s="54"/>
      <c r="EV1939" s="54"/>
      <c r="EW1939" s="54"/>
      <c r="EX1939" s="54"/>
      <c r="EY1939" s="54"/>
      <c r="EZ1939" s="54"/>
      <c r="FA1939" s="54"/>
      <c r="FB1939" s="54"/>
      <c r="FC1939" s="54"/>
      <c r="FD1939" s="54"/>
      <c r="FE1939" s="54"/>
      <c r="FF1939" s="54"/>
      <c r="FG1939" s="54"/>
      <c r="FH1939" s="54"/>
      <c r="FI1939" s="54"/>
      <c r="FJ1939" s="54"/>
      <c r="FK1939" s="54"/>
      <c r="FL1939" s="54"/>
      <c r="FM1939" s="54"/>
      <c r="FN1939" s="54"/>
      <c r="FO1939" s="54"/>
      <c r="FP1939" s="54"/>
      <c r="FQ1939" s="54"/>
      <c r="FR1939" s="54"/>
      <c r="FS1939" s="54"/>
      <c r="FT1939" s="54"/>
      <c r="FU1939" s="54"/>
      <c r="FV1939" s="54"/>
      <c r="FW1939" s="54"/>
      <c r="FX1939" s="54"/>
      <c r="FY1939" s="54"/>
      <c r="FZ1939" s="54"/>
      <c r="GA1939" s="54"/>
      <c r="GB1939" s="54"/>
      <c r="GC1939" s="54"/>
      <c r="GD1939" s="54"/>
      <c r="GE1939" s="54"/>
      <c r="GF1939" s="54"/>
      <c r="GG1939" s="54"/>
      <c r="GH1939" s="54"/>
      <c r="GI1939" s="54"/>
      <c r="GJ1939" s="54"/>
      <c r="GK1939" s="54"/>
      <c r="GL1939" s="54"/>
      <c r="GM1939" s="54"/>
      <c r="GN1939" s="54"/>
      <c r="GO1939" s="54"/>
      <c r="GP1939" s="54"/>
      <c r="GQ1939" s="54"/>
      <c r="GR1939" s="54"/>
      <c r="GS1939" s="54"/>
      <c r="GT1939" s="54"/>
      <c r="GU1939" s="54"/>
      <c r="GV1939" s="54"/>
      <c r="GW1939" s="54"/>
      <c r="GX1939" s="54"/>
      <c r="GY1939" s="54"/>
      <c r="GZ1939" s="54"/>
      <c r="HA1939" s="54"/>
      <c r="HB1939" s="54"/>
      <c r="HC1939" s="54"/>
      <c r="HD1939" s="54"/>
      <c r="HE1939" s="54"/>
      <c r="HF1939" s="54"/>
      <c r="HG1939" s="54"/>
      <c r="HH1939" s="54"/>
      <c r="HI1939" s="54"/>
      <c r="HJ1939" s="54"/>
      <c r="HK1939" s="54"/>
      <c r="HL1939" s="54"/>
      <c r="HM1939" s="54"/>
      <c r="HN1939" s="54"/>
      <c r="HO1939" s="54"/>
      <c r="HP1939" s="54"/>
      <c r="HQ1939" s="54"/>
      <c r="HR1939" s="54"/>
      <c r="HS1939" s="54"/>
      <c r="HT1939" s="54"/>
      <c r="HU1939" s="54"/>
      <c r="HV1939" s="54"/>
      <c r="HW1939" s="54"/>
      <c r="HX1939" s="54"/>
      <c r="HY1939" s="54"/>
      <c r="HZ1939" s="54"/>
      <c r="IA1939" s="54"/>
      <c r="IB1939" s="54"/>
      <c r="IC1939" s="54"/>
      <c r="ID1939" s="54"/>
      <c r="IE1939" s="54"/>
      <c r="IF1939" s="54"/>
      <c r="IG1939" s="54"/>
      <c r="IH1939" s="54"/>
      <c r="II1939" s="54"/>
      <c r="IJ1939" s="54"/>
      <c r="IK1939" s="54"/>
      <c r="IL1939" s="54"/>
      <c r="IM1939" s="54"/>
      <c r="IN1939" s="54"/>
      <c r="IO1939" s="54"/>
      <c r="IP1939" s="54"/>
      <c r="IQ1939" s="54"/>
      <c r="IR1939" s="54"/>
      <c r="IS1939" s="54"/>
      <c r="IT1939" s="54"/>
      <c r="IU1939" s="54"/>
      <c r="IV1939" s="54"/>
      <c r="IW1939" s="54"/>
      <c r="IX1939" s="54"/>
      <c r="IY1939" s="54"/>
      <c r="IZ1939" s="54"/>
      <c r="JA1939" s="16"/>
      <c r="JB1939" s="16"/>
      <c r="JC1939" s="16"/>
      <c r="JD1939" s="16"/>
    </row>
    <row r="1940" spans="1:264" s="6" customFormat="1" x14ac:dyDescent="0.25">
      <c r="A1940" s="55">
        <v>1936</v>
      </c>
      <c r="B1940" s="56">
        <f>ESTUDIANTES!B1940</f>
        <v>0</v>
      </c>
      <c r="C1940" s="56">
        <f>ESTUDIANTES!C1940</f>
        <v>0</v>
      </c>
      <c r="D1940" s="97">
        <f>ESTUDIANTES!D1940</f>
        <v>0</v>
      </c>
      <c r="E1940" s="97"/>
      <c r="F1940" s="97"/>
      <c r="G1940" s="97"/>
      <c r="H1940" s="57">
        <f>ESTUDIANTES!H1940</f>
        <v>0</v>
      </c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4"/>
      <c r="T1940" s="54"/>
      <c r="U1940" s="54"/>
      <c r="V1940" s="54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  <c r="AL1940" s="54"/>
      <c r="AM1940" s="54"/>
      <c r="AN1940" s="54"/>
      <c r="AO1940" s="54"/>
      <c r="AP1940" s="54"/>
      <c r="AQ1940" s="54"/>
      <c r="AR1940" s="54"/>
      <c r="AS1940" s="54"/>
      <c r="AT1940" s="54"/>
      <c r="AU1940" s="54"/>
      <c r="AV1940" s="54"/>
      <c r="AW1940" s="54"/>
      <c r="AX1940" s="54"/>
      <c r="AY1940" s="54"/>
      <c r="AZ1940" s="54"/>
      <c r="BA1940" s="54"/>
      <c r="BB1940" s="54"/>
      <c r="BC1940" s="54"/>
      <c r="BD1940" s="54"/>
      <c r="BE1940" s="54"/>
      <c r="BF1940" s="54"/>
      <c r="BG1940" s="54"/>
      <c r="BH1940" s="54"/>
      <c r="BI1940" s="54"/>
      <c r="BJ1940" s="54"/>
      <c r="BK1940" s="54"/>
      <c r="BL1940" s="54"/>
      <c r="BM1940" s="54"/>
      <c r="BN1940" s="54"/>
      <c r="BO1940" s="54"/>
      <c r="BP1940" s="54"/>
      <c r="BQ1940" s="54"/>
      <c r="BR1940" s="54"/>
      <c r="BS1940" s="54"/>
      <c r="BT1940" s="54"/>
      <c r="BU1940" s="54"/>
      <c r="BV1940" s="54"/>
      <c r="BW1940" s="54"/>
      <c r="BX1940" s="54"/>
      <c r="BY1940" s="54"/>
      <c r="BZ1940" s="54"/>
      <c r="CA1940" s="54"/>
      <c r="CB1940" s="54"/>
      <c r="CC1940" s="54"/>
      <c r="CD1940" s="54"/>
      <c r="CE1940" s="54"/>
      <c r="CF1940" s="54"/>
      <c r="CG1940" s="54"/>
      <c r="CH1940" s="54"/>
      <c r="CI1940" s="54"/>
      <c r="CJ1940" s="54"/>
      <c r="CK1940" s="54"/>
      <c r="CL1940" s="54"/>
      <c r="CM1940" s="54"/>
      <c r="CN1940" s="54"/>
      <c r="CO1940" s="54"/>
      <c r="CP1940" s="54"/>
      <c r="CQ1940" s="54"/>
      <c r="CR1940" s="54"/>
      <c r="CS1940" s="54"/>
      <c r="CT1940" s="54"/>
      <c r="CU1940" s="54"/>
      <c r="CV1940" s="54"/>
      <c r="CW1940" s="54"/>
      <c r="CX1940" s="54"/>
      <c r="CY1940" s="54"/>
      <c r="CZ1940" s="54"/>
      <c r="DA1940" s="54"/>
      <c r="DB1940" s="54"/>
      <c r="DC1940" s="54"/>
      <c r="DD1940" s="54"/>
      <c r="DE1940" s="54"/>
      <c r="DF1940" s="54"/>
      <c r="DG1940" s="54"/>
      <c r="DH1940" s="54"/>
      <c r="DI1940" s="54"/>
      <c r="DJ1940" s="54"/>
      <c r="DK1940" s="54"/>
      <c r="DL1940" s="54"/>
      <c r="DM1940" s="54"/>
      <c r="DN1940" s="54"/>
      <c r="DO1940" s="54"/>
      <c r="DP1940" s="54"/>
      <c r="DQ1940" s="54"/>
      <c r="DR1940" s="54"/>
      <c r="DS1940" s="54"/>
      <c r="DT1940" s="54"/>
      <c r="DU1940" s="54"/>
      <c r="DV1940" s="54"/>
      <c r="DW1940" s="54"/>
      <c r="DX1940" s="54"/>
      <c r="DY1940" s="54"/>
      <c r="DZ1940" s="54"/>
      <c r="EA1940" s="54"/>
      <c r="EB1940" s="54"/>
      <c r="EC1940" s="54"/>
      <c r="ED1940" s="54"/>
      <c r="EE1940" s="54"/>
      <c r="EF1940" s="54"/>
      <c r="EG1940" s="54"/>
      <c r="EH1940" s="54"/>
      <c r="EI1940" s="54"/>
      <c r="EJ1940" s="54"/>
      <c r="EK1940" s="54"/>
      <c r="EL1940" s="54"/>
      <c r="EM1940" s="54"/>
      <c r="EN1940" s="54"/>
      <c r="EO1940" s="54"/>
      <c r="EP1940" s="54"/>
      <c r="EQ1940" s="54"/>
      <c r="ER1940" s="54"/>
      <c r="ES1940" s="54"/>
      <c r="ET1940" s="54"/>
      <c r="EU1940" s="54"/>
      <c r="EV1940" s="54"/>
      <c r="EW1940" s="54"/>
      <c r="EX1940" s="54"/>
      <c r="EY1940" s="54"/>
      <c r="EZ1940" s="54"/>
      <c r="FA1940" s="54"/>
      <c r="FB1940" s="54"/>
      <c r="FC1940" s="54"/>
      <c r="FD1940" s="54"/>
      <c r="FE1940" s="54"/>
      <c r="FF1940" s="54"/>
      <c r="FG1940" s="54"/>
      <c r="FH1940" s="54"/>
      <c r="FI1940" s="54"/>
      <c r="FJ1940" s="54"/>
      <c r="FK1940" s="54"/>
      <c r="FL1940" s="54"/>
      <c r="FM1940" s="54"/>
      <c r="FN1940" s="54"/>
      <c r="FO1940" s="54"/>
      <c r="FP1940" s="54"/>
      <c r="FQ1940" s="54"/>
      <c r="FR1940" s="54"/>
      <c r="FS1940" s="54"/>
      <c r="FT1940" s="54"/>
      <c r="FU1940" s="54"/>
      <c r="FV1940" s="54"/>
      <c r="FW1940" s="54"/>
      <c r="FX1940" s="54"/>
      <c r="FY1940" s="54"/>
      <c r="FZ1940" s="54"/>
      <c r="GA1940" s="54"/>
      <c r="GB1940" s="54"/>
      <c r="GC1940" s="54"/>
      <c r="GD1940" s="54"/>
      <c r="GE1940" s="54"/>
      <c r="GF1940" s="54"/>
      <c r="GG1940" s="54"/>
      <c r="GH1940" s="54"/>
      <c r="GI1940" s="54"/>
      <c r="GJ1940" s="54"/>
      <c r="GK1940" s="54"/>
      <c r="GL1940" s="54"/>
      <c r="GM1940" s="54"/>
      <c r="GN1940" s="54"/>
      <c r="GO1940" s="54"/>
      <c r="GP1940" s="54"/>
      <c r="GQ1940" s="54"/>
      <c r="GR1940" s="54"/>
      <c r="GS1940" s="54"/>
      <c r="GT1940" s="54"/>
      <c r="GU1940" s="54"/>
      <c r="GV1940" s="54"/>
      <c r="GW1940" s="54"/>
      <c r="GX1940" s="54"/>
      <c r="GY1940" s="54"/>
      <c r="GZ1940" s="54"/>
      <c r="HA1940" s="54"/>
      <c r="HB1940" s="54"/>
      <c r="HC1940" s="54"/>
      <c r="HD1940" s="54"/>
      <c r="HE1940" s="54"/>
      <c r="HF1940" s="54"/>
      <c r="HG1940" s="54"/>
      <c r="HH1940" s="54"/>
      <c r="HI1940" s="54"/>
      <c r="HJ1940" s="54"/>
      <c r="HK1940" s="54"/>
      <c r="HL1940" s="54"/>
      <c r="HM1940" s="54"/>
      <c r="HN1940" s="54"/>
      <c r="HO1940" s="54"/>
      <c r="HP1940" s="54"/>
      <c r="HQ1940" s="54"/>
      <c r="HR1940" s="54"/>
      <c r="HS1940" s="54"/>
      <c r="HT1940" s="54"/>
      <c r="HU1940" s="54"/>
      <c r="HV1940" s="54"/>
      <c r="HW1940" s="54"/>
      <c r="HX1940" s="54"/>
      <c r="HY1940" s="54"/>
      <c r="HZ1940" s="54"/>
      <c r="IA1940" s="54"/>
      <c r="IB1940" s="54"/>
      <c r="IC1940" s="54"/>
      <c r="ID1940" s="54"/>
      <c r="IE1940" s="54"/>
      <c r="IF1940" s="54"/>
      <c r="IG1940" s="54"/>
      <c r="IH1940" s="54"/>
      <c r="II1940" s="54"/>
      <c r="IJ1940" s="54"/>
      <c r="IK1940" s="54"/>
      <c r="IL1940" s="54"/>
      <c r="IM1940" s="54"/>
      <c r="IN1940" s="54"/>
      <c r="IO1940" s="54"/>
      <c r="IP1940" s="54"/>
      <c r="IQ1940" s="54"/>
      <c r="IR1940" s="54"/>
      <c r="IS1940" s="54"/>
      <c r="IT1940" s="54"/>
      <c r="IU1940" s="54"/>
      <c r="IV1940" s="54"/>
      <c r="IW1940" s="54"/>
      <c r="IX1940" s="54"/>
      <c r="IY1940" s="54"/>
      <c r="IZ1940" s="54"/>
      <c r="JA1940" s="16"/>
      <c r="JB1940" s="16"/>
      <c r="JC1940" s="16"/>
      <c r="JD1940" s="16"/>
    </row>
    <row r="1941" spans="1:264" s="6" customFormat="1" x14ac:dyDescent="0.25">
      <c r="A1941" s="55">
        <v>1937</v>
      </c>
      <c r="B1941" s="56">
        <f>ESTUDIANTES!B1941</f>
        <v>0</v>
      </c>
      <c r="C1941" s="56">
        <f>ESTUDIANTES!C1941</f>
        <v>0</v>
      </c>
      <c r="D1941" s="97">
        <f>ESTUDIANTES!D1941</f>
        <v>0</v>
      </c>
      <c r="E1941" s="97"/>
      <c r="F1941" s="97"/>
      <c r="G1941" s="97"/>
      <c r="H1941" s="57">
        <f>ESTUDIANTES!H1941</f>
        <v>0</v>
      </c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  <c r="T1941" s="54"/>
      <c r="U1941" s="54"/>
      <c r="V1941" s="54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  <c r="AL1941" s="54"/>
      <c r="AM1941" s="54"/>
      <c r="AN1941" s="54"/>
      <c r="AO1941" s="54"/>
      <c r="AP1941" s="54"/>
      <c r="AQ1941" s="54"/>
      <c r="AR1941" s="54"/>
      <c r="AS1941" s="54"/>
      <c r="AT1941" s="54"/>
      <c r="AU1941" s="54"/>
      <c r="AV1941" s="54"/>
      <c r="AW1941" s="54"/>
      <c r="AX1941" s="54"/>
      <c r="AY1941" s="54"/>
      <c r="AZ1941" s="54"/>
      <c r="BA1941" s="54"/>
      <c r="BB1941" s="54"/>
      <c r="BC1941" s="54"/>
      <c r="BD1941" s="54"/>
      <c r="BE1941" s="54"/>
      <c r="BF1941" s="54"/>
      <c r="BG1941" s="54"/>
      <c r="BH1941" s="54"/>
      <c r="BI1941" s="54"/>
      <c r="BJ1941" s="54"/>
      <c r="BK1941" s="54"/>
      <c r="BL1941" s="54"/>
      <c r="BM1941" s="54"/>
      <c r="BN1941" s="54"/>
      <c r="BO1941" s="54"/>
      <c r="BP1941" s="54"/>
      <c r="BQ1941" s="54"/>
      <c r="BR1941" s="54"/>
      <c r="BS1941" s="54"/>
      <c r="BT1941" s="54"/>
      <c r="BU1941" s="54"/>
      <c r="BV1941" s="54"/>
      <c r="BW1941" s="54"/>
      <c r="BX1941" s="54"/>
      <c r="BY1941" s="54"/>
      <c r="BZ1941" s="54"/>
      <c r="CA1941" s="54"/>
      <c r="CB1941" s="54"/>
      <c r="CC1941" s="54"/>
      <c r="CD1941" s="54"/>
      <c r="CE1941" s="54"/>
      <c r="CF1941" s="54"/>
      <c r="CG1941" s="54"/>
      <c r="CH1941" s="54"/>
      <c r="CI1941" s="54"/>
      <c r="CJ1941" s="54"/>
      <c r="CK1941" s="54"/>
      <c r="CL1941" s="54"/>
      <c r="CM1941" s="54"/>
      <c r="CN1941" s="54"/>
      <c r="CO1941" s="54"/>
      <c r="CP1941" s="54"/>
      <c r="CQ1941" s="54"/>
      <c r="CR1941" s="54"/>
      <c r="CS1941" s="54"/>
      <c r="CT1941" s="54"/>
      <c r="CU1941" s="54"/>
      <c r="CV1941" s="54"/>
      <c r="CW1941" s="54"/>
      <c r="CX1941" s="54"/>
      <c r="CY1941" s="54"/>
      <c r="CZ1941" s="54"/>
      <c r="DA1941" s="54"/>
      <c r="DB1941" s="54"/>
      <c r="DC1941" s="54"/>
      <c r="DD1941" s="54"/>
      <c r="DE1941" s="54"/>
      <c r="DF1941" s="54"/>
      <c r="DG1941" s="54"/>
      <c r="DH1941" s="54"/>
      <c r="DI1941" s="54"/>
      <c r="DJ1941" s="54"/>
      <c r="DK1941" s="54"/>
      <c r="DL1941" s="54"/>
      <c r="DM1941" s="54"/>
      <c r="DN1941" s="54"/>
      <c r="DO1941" s="54"/>
      <c r="DP1941" s="54"/>
      <c r="DQ1941" s="54"/>
      <c r="DR1941" s="54"/>
      <c r="DS1941" s="54"/>
      <c r="DT1941" s="54"/>
      <c r="DU1941" s="54"/>
      <c r="DV1941" s="54"/>
      <c r="DW1941" s="54"/>
      <c r="DX1941" s="54"/>
      <c r="DY1941" s="54"/>
      <c r="DZ1941" s="54"/>
      <c r="EA1941" s="54"/>
      <c r="EB1941" s="54"/>
      <c r="EC1941" s="54"/>
      <c r="ED1941" s="54"/>
      <c r="EE1941" s="54"/>
      <c r="EF1941" s="54"/>
      <c r="EG1941" s="54"/>
      <c r="EH1941" s="54"/>
      <c r="EI1941" s="54"/>
      <c r="EJ1941" s="54"/>
      <c r="EK1941" s="54"/>
      <c r="EL1941" s="54"/>
      <c r="EM1941" s="54"/>
      <c r="EN1941" s="54"/>
      <c r="EO1941" s="54"/>
      <c r="EP1941" s="54"/>
      <c r="EQ1941" s="54"/>
      <c r="ER1941" s="54"/>
      <c r="ES1941" s="54"/>
      <c r="ET1941" s="54"/>
      <c r="EU1941" s="54"/>
      <c r="EV1941" s="54"/>
      <c r="EW1941" s="54"/>
      <c r="EX1941" s="54"/>
      <c r="EY1941" s="54"/>
      <c r="EZ1941" s="54"/>
      <c r="FA1941" s="54"/>
      <c r="FB1941" s="54"/>
      <c r="FC1941" s="54"/>
      <c r="FD1941" s="54"/>
      <c r="FE1941" s="54"/>
      <c r="FF1941" s="54"/>
      <c r="FG1941" s="54"/>
      <c r="FH1941" s="54"/>
      <c r="FI1941" s="54"/>
      <c r="FJ1941" s="54"/>
      <c r="FK1941" s="54"/>
      <c r="FL1941" s="54"/>
      <c r="FM1941" s="54"/>
      <c r="FN1941" s="54"/>
      <c r="FO1941" s="54"/>
      <c r="FP1941" s="54"/>
      <c r="FQ1941" s="54"/>
      <c r="FR1941" s="54"/>
      <c r="FS1941" s="54"/>
      <c r="FT1941" s="54"/>
      <c r="FU1941" s="54"/>
      <c r="FV1941" s="54"/>
      <c r="FW1941" s="54"/>
      <c r="FX1941" s="54"/>
      <c r="FY1941" s="54"/>
      <c r="FZ1941" s="54"/>
      <c r="GA1941" s="54"/>
      <c r="GB1941" s="54"/>
      <c r="GC1941" s="54"/>
      <c r="GD1941" s="54"/>
      <c r="GE1941" s="54"/>
      <c r="GF1941" s="54"/>
      <c r="GG1941" s="54"/>
      <c r="GH1941" s="54"/>
      <c r="GI1941" s="54"/>
      <c r="GJ1941" s="54"/>
      <c r="GK1941" s="54"/>
      <c r="GL1941" s="54"/>
      <c r="GM1941" s="54"/>
      <c r="GN1941" s="54"/>
      <c r="GO1941" s="54"/>
      <c r="GP1941" s="54"/>
      <c r="GQ1941" s="54"/>
      <c r="GR1941" s="54"/>
      <c r="GS1941" s="54"/>
      <c r="GT1941" s="54"/>
      <c r="GU1941" s="54"/>
      <c r="GV1941" s="54"/>
      <c r="GW1941" s="54"/>
      <c r="GX1941" s="54"/>
      <c r="GY1941" s="54"/>
      <c r="GZ1941" s="54"/>
      <c r="HA1941" s="54"/>
      <c r="HB1941" s="54"/>
      <c r="HC1941" s="54"/>
      <c r="HD1941" s="54"/>
      <c r="HE1941" s="54"/>
      <c r="HF1941" s="54"/>
      <c r="HG1941" s="54"/>
      <c r="HH1941" s="54"/>
      <c r="HI1941" s="54"/>
      <c r="HJ1941" s="54"/>
      <c r="HK1941" s="54"/>
      <c r="HL1941" s="54"/>
      <c r="HM1941" s="54"/>
      <c r="HN1941" s="54"/>
      <c r="HO1941" s="54"/>
      <c r="HP1941" s="54"/>
      <c r="HQ1941" s="54"/>
      <c r="HR1941" s="54"/>
      <c r="HS1941" s="54"/>
      <c r="HT1941" s="54"/>
      <c r="HU1941" s="54"/>
      <c r="HV1941" s="54"/>
      <c r="HW1941" s="54"/>
      <c r="HX1941" s="54"/>
      <c r="HY1941" s="54"/>
      <c r="HZ1941" s="54"/>
      <c r="IA1941" s="54"/>
      <c r="IB1941" s="54"/>
      <c r="IC1941" s="54"/>
      <c r="ID1941" s="54"/>
      <c r="IE1941" s="54"/>
      <c r="IF1941" s="54"/>
      <c r="IG1941" s="54"/>
      <c r="IH1941" s="54"/>
      <c r="II1941" s="54"/>
      <c r="IJ1941" s="54"/>
      <c r="IK1941" s="54"/>
      <c r="IL1941" s="54"/>
      <c r="IM1941" s="54"/>
      <c r="IN1941" s="54"/>
      <c r="IO1941" s="54"/>
      <c r="IP1941" s="54"/>
      <c r="IQ1941" s="54"/>
      <c r="IR1941" s="54"/>
      <c r="IS1941" s="54"/>
      <c r="IT1941" s="54"/>
      <c r="IU1941" s="54"/>
      <c r="IV1941" s="54"/>
      <c r="IW1941" s="54"/>
      <c r="IX1941" s="54"/>
      <c r="IY1941" s="54"/>
      <c r="IZ1941" s="54"/>
      <c r="JA1941" s="16"/>
      <c r="JB1941" s="16"/>
      <c r="JC1941" s="16"/>
      <c r="JD1941" s="16"/>
    </row>
    <row r="1942" spans="1:264" s="6" customFormat="1" x14ac:dyDescent="0.25">
      <c r="A1942" s="55">
        <v>1938</v>
      </c>
      <c r="B1942" s="56">
        <f>ESTUDIANTES!B1942</f>
        <v>0</v>
      </c>
      <c r="C1942" s="56">
        <f>ESTUDIANTES!C1942</f>
        <v>0</v>
      </c>
      <c r="D1942" s="97">
        <f>ESTUDIANTES!D1942</f>
        <v>0</v>
      </c>
      <c r="E1942" s="97"/>
      <c r="F1942" s="97"/>
      <c r="G1942" s="97"/>
      <c r="H1942" s="57">
        <f>ESTUDIANTES!H1942</f>
        <v>0</v>
      </c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  <c r="T1942" s="54"/>
      <c r="U1942" s="54"/>
      <c r="V1942" s="54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  <c r="AL1942" s="54"/>
      <c r="AM1942" s="54"/>
      <c r="AN1942" s="54"/>
      <c r="AO1942" s="54"/>
      <c r="AP1942" s="54"/>
      <c r="AQ1942" s="54"/>
      <c r="AR1942" s="54"/>
      <c r="AS1942" s="54"/>
      <c r="AT1942" s="54"/>
      <c r="AU1942" s="54"/>
      <c r="AV1942" s="54"/>
      <c r="AW1942" s="54"/>
      <c r="AX1942" s="54"/>
      <c r="AY1942" s="54"/>
      <c r="AZ1942" s="54"/>
      <c r="BA1942" s="54"/>
      <c r="BB1942" s="54"/>
      <c r="BC1942" s="54"/>
      <c r="BD1942" s="54"/>
      <c r="BE1942" s="54"/>
      <c r="BF1942" s="54"/>
      <c r="BG1942" s="54"/>
      <c r="BH1942" s="54"/>
      <c r="BI1942" s="54"/>
      <c r="BJ1942" s="54"/>
      <c r="BK1942" s="54"/>
      <c r="BL1942" s="54"/>
      <c r="BM1942" s="54"/>
      <c r="BN1942" s="54"/>
      <c r="BO1942" s="54"/>
      <c r="BP1942" s="54"/>
      <c r="BQ1942" s="54"/>
      <c r="BR1942" s="54"/>
      <c r="BS1942" s="54"/>
      <c r="BT1942" s="54"/>
      <c r="BU1942" s="54"/>
      <c r="BV1942" s="54"/>
      <c r="BW1942" s="54"/>
      <c r="BX1942" s="54"/>
      <c r="BY1942" s="54"/>
      <c r="BZ1942" s="54"/>
      <c r="CA1942" s="54"/>
      <c r="CB1942" s="54"/>
      <c r="CC1942" s="54"/>
      <c r="CD1942" s="54"/>
      <c r="CE1942" s="54"/>
      <c r="CF1942" s="54"/>
      <c r="CG1942" s="54"/>
      <c r="CH1942" s="54"/>
      <c r="CI1942" s="54"/>
      <c r="CJ1942" s="54"/>
      <c r="CK1942" s="54"/>
      <c r="CL1942" s="54"/>
      <c r="CM1942" s="54"/>
      <c r="CN1942" s="54"/>
      <c r="CO1942" s="54"/>
      <c r="CP1942" s="54"/>
      <c r="CQ1942" s="54"/>
      <c r="CR1942" s="54"/>
      <c r="CS1942" s="54"/>
      <c r="CT1942" s="54"/>
      <c r="CU1942" s="54"/>
      <c r="CV1942" s="54"/>
      <c r="CW1942" s="54"/>
      <c r="CX1942" s="54"/>
      <c r="CY1942" s="54"/>
      <c r="CZ1942" s="54"/>
      <c r="DA1942" s="54"/>
      <c r="DB1942" s="54"/>
      <c r="DC1942" s="54"/>
      <c r="DD1942" s="54"/>
      <c r="DE1942" s="54"/>
      <c r="DF1942" s="54"/>
      <c r="DG1942" s="54"/>
      <c r="DH1942" s="54"/>
      <c r="DI1942" s="54"/>
      <c r="DJ1942" s="54"/>
      <c r="DK1942" s="54"/>
      <c r="DL1942" s="54"/>
      <c r="DM1942" s="54"/>
      <c r="DN1942" s="54"/>
      <c r="DO1942" s="54"/>
      <c r="DP1942" s="54"/>
      <c r="DQ1942" s="54"/>
      <c r="DR1942" s="54"/>
      <c r="DS1942" s="54"/>
      <c r="DT1942" s="54"/>
      <c r="DU1942" s="54"/>
      <c r="DV1942" s="54"/>
      <c r="DW1942" s="54"/>
      <c r="DX1942" s="54"/>
      <c r="DY1942" s="54"/>
      <c r="DZ1942" s="54"/>
      <c r="EA1942" s="54"/>
      <c r="EB1942" s="54"/>
      <c r="EC1942" s="54"/>
      <c r="ED1942" s="54"/>
      <c r="EE1942" s="54"/>
      <c r="EF1942" s="54"/>
      <c r="EG1942" s="54"/>
      <c r="EH1942" s="54"/>
      <c r="EI1942" s="54"/>
      <c r="EJ1942" s="54"/>
      <c r="EK1942" s="54"/>
      <c r="EL1942" s="54"/>
      <c r="EM1942" s="54"/>
      <c r="EN1942" s="54"/>
      <c r="EO1942" s="54"/>
      <c r="EP1942" s="54"/>
      <c r="EQ1942" s="54"/>
      <c r="ER1942" s="54"/>
      <c r="ES1942" s="54"/>
      <c r="ET1942" s="54"/>
      <c r="EU1942" s="54"/>
      <c r="EV1942" s="54"/>
      <c r="EW1942" s="54"/>
      <c r="EX1942" s="54"/>
      <c r="EY1942" s="54"/>
      <c r="EZ1942" s="54"/>
      <c r="FA1942" s="54"/>
      <c r="FB1942" s="54"/>
      <c r="FC1942" s="54"/>
      <c r="FD1942" s="54"/>
      <c r="FE1942" s="54"/>
      <c r="FF1942" s="54"/>
      <c r="FG1942" s="54"/>
      <c r="FH1942" s="54"/>
      <c r="FI1942" s="54"/>
      <c r="FJ1942" s="54"/>
      <c r="FK1942" s="54"/>
      <c r="FL1942" s="54"/>
      <c r="FM1942" s="54"/>
      <c r="FN1942" s="54"/>
      <c r="FO1942" s="54"/>
      <c r="FP1942" s="54"/>
      <c r="FQ1942" s="54"/>
      <c r="FR1942" s="54"/>
      <c r="FS1942" s="54"/>
      <c r="FT1942" s="54"/>
      <c r="FU1942" s="54"/>
      <c r="FV1942" s="54"/>
      <c r="FW1942" s="54"/>
      <c r="FX1942" s="54"/>
      <c r="FY1942" s="54"/>
      <c r="FZ1942" s="54"/>
      <c r="GA1942" s="54"/>
      <c r="GB1942" s="54"/>
      <c r="GC1942" s="54"/>
      <c r="GD1942" s="54"/>
      <c r="GE1942" s="54"/>
      <c r="GF1942" s="54"/>
      <c r="GG1942" s="54"/>
      <c r="GH1942" s="54"/>
      <c r="GI1942" s="54"/>
      <c r="GJ1942" s="54"/>
      <c r="GK1942" s="54"/>
      <c r="GL1942" s="54"/>
      <c r="GM1942" s="54"/>
      <c r="GN1942" s="54"/>
      <c r="GO1942" s="54"/>
      <c r="GP1942" s="54"/>
      <c r="GQ1942" s="54"/>
      <c r="GR1942" s="54"/>
      <c r="GS1942" s="54"/>
      <c r="GT1942" s="54"/>
      <c r="GU1942" s="54"/>
      <c r="GV1942" s="54"/>
      <c r="GW1942" s="54"/>
      <c r="GX1942" s="54"/>
      <c r="GY1942" s="54"/>
      <c r="GZ1942" s="54"/>
      <c r="HA1942" s="54"/>
      <c r="HB1942" s="54"/>
      <c r="HC1942" s="54"/>
      <c r="HD1942" s="54"/>
      <c r="HE1942" s="54"/>
      <c r="HF1942" s="54"/>
      <c r="HG1942" s="54"/>
      <c r="HH1942" s="54"/>
      <c r="HI1942" s="54"/>
      <c r="HJ1942" s="54"/>
      <c r="HK1942" s="54"/>
      <c r="HL1942" s="54"/>
      <c r="HM1942" s="54"/>
      <c r="HN1942" s="54"/>
      <c r="HO1942" s="54"/>
      <c r="HP1942" s="54"/>
      <c r="HQ1942" s="54"/>
      <c r="HR1942" s="54"/>
      <c r="HS1942" s="54"/>
      <c r="HT1942" s="54"/>
      <c r="HU1942" s="54"/>
      <c r="HV1942" s="54"/>
      <c r="HW1942" s="54"/>
      <c r="HX1942" s="54"/>
      <c r="HY1942" s="54"/>
      <c r="HZ1942" s="54"/>
      <c r="IA1942" s="54"/>
      <c r="IB1942" s="54"/>
      <c r="IC1942" s="54"/>
      <c r="ID1942" s="54"/>
      <c r="IE1942" s="54"/>
      <c r="IF1942" s="54"/>
      <c r="IG1942" s="54"/>
      <c r="IH1942" s="54"/>
      <c r="II1942" s="54"/>
      <c r="IJ1942" s="54"/>
      <c r="IK1942" s="54"/>
      <c r="IL1942" s="54"/>
      <c r="IM1942" s="54"/>
      <c r="IN1942" s="54"/>
      <c r="IO1942" s="54"/>
      <c r="IP1942" s="54"/>
      <c r="IQ1942" s="54"/>
      <c r="IR1942" s="54"/>
      <c r="IS1942" s="54"/>
      <c r="IT1942" s="54"/>
      <c r="IU1942" s="54"/>
      <c r="IV1942" s="54"/>
      <c r="IW1942" s="54"/>
      <c r="IX1942" s="54"/>
      <c r="IY1942" s="54"/>
      <c r="IZ1942" s="54"/>
      <c r="JA1942" s="16"/>
      <c r="JB1942" s="16"/>
      <c r="JC1942" s="16"/>
      <c r="JD1942" s="16"/>
    </row>
    <row r="1943" spans="1:264" s="6" customFormat="1" x14ac:dyDescent="0.25">
      <c r="A1943" s="55">
        <v>1939</v>
      </c>
      <c r="B1943" s="56">
        <f>ESTUDIANTES!B1943</f>
        <v>0</v>
      </c>
      <c r="C1943" s="56">
        <f>ESTUDIANTES!C1943</f>
        <v>0</v>
      </c>
      <c r="D1943" s="97">
        <f>ESTUDIANTES!D1943</f>
        <v>0</v>
      </c>
      <c r="E1943" s="97"/>
      <c r="F1943" s="97"/>
      <c r="G1943" s="97"/>
      <c r="H1943" s="57">
        <f>ESTUDIANTES!H1943</f>
        <v>0</v>
      </c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  <c r="T1943" s="54"/>
      <c r="U1943" s="54"/>
      <c r="V1943" s="54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  <c r="AL1943" s="54"/>
      <c r="AM1943" s="54"/>
      <c r="AN1943" s="54"/>
      <c r="AO1943" s="54"/>
      <c r="AP1943" s="54"/>
      <c r="AQ1943" s="54"/>
      <c r="AR1943" s="54"/>
      <c r="AS1943" s="54"/>
      <c r="AT1943" s="54"/>
      <c r="AU1943" s="54"/>
      <c r="AV1943" s="54"/>
      <c r="AW1943" s="54"/>
      <c r="AX1943" s="54"/>
      <c r="AY1943" s="54"/>
      <c r="AZ1943" s="54"/>
      <c r="BA1943" s="54"/>
      <c r="BB1943" s="54"/>
      <c r="BC1943" s="54"/>
      <c r="BD1943" s="54"/>
      <c r="BE1943" s="54"/>
      <c r="BF1943" s="54"/>
      <c r="BG1943" s="54"/>
      <c r="BH1943" s="54"/>
      <c r="BI1943" s="54"/>
      <c r="BJ1943" s="54"/>
      <c r="BK1943" s="54"/>
      <c r="BL1943" s="54"/>
      <c r="BM1943" s="54"/>
      <c r="BN1943" s="54"/>
      <c r="BO1943" s="54"/>
      <c r="BP1943" s="54"/>
      <c r="BQ1943" s="54"/>
      <c r="BR1943" s="54"/>
      <c r="BS1943" s="54"/>
      <c r="BT1943" s="54"/>
      <c r="BU1943" s="54"/>
      <c r="BV1943" s="54"/>
      <c r="BW1943" s="54"/>
      <c r="BX1943" s="54"/>
      <c r="BY1943" s="54"/>
      <c r="BZ1943" s="54"/>
      <c r="CA1943" s="54"/>
      <c r="CB1943" s="54"/>
      <c r="CC1943" s="54"/>
      <c r="CD1943" s="54"/>
      <c r="CE1943" s="54"/>
      <c r="CF1943" s="54"/>
      <c r="CG1943" s="54"/>
      <c r="CH1943" s="54"/>
      <c r="CI1943" s="54"/>
      <c r="CJ1943" s="54"/>
      <c r="CK1943" s="54"/>
      <c r="CL1943" s="54"/>
      <c r="CM1943" s="54"/>
      <c r="CN1943" s="54"/>
      <c r="CO1943" s="54"/>
      <c r="CP1943" s="54"/>
      <c r="CQ1943" s="54"/>
      <c r="CR1943" s="54"/>
      <c r="CS1943" s="54"/>
      <c r="CT1943" s="54"/>
      <c r="CU1943" s="54"/>
      <c r="CV1943" s="54"/>
      <c r="CW1943" s="54"/>
      <c r="CX1943" s="54"/>
      <c r="CY1943" s="54"/>
      <c r="CZ1943" s="54"/>
      <c r="DA1943" s="54"/>
      <c r="DB1943" s="54"/>
      <c r="DC1943" s="54"/>
      <c r="DD1943" s="54"/>
      <c r="DE1943" s="54"/>
      <c r="DF1943" s="54"/>
      <c r="DG1943" s="54"/>
      <c r="DH1943" s="54"/>
      <c r="DI1943" s="54"/>
      <c r="DJ1943" s="54"/>
      <c r="DK1943" s="54"/>
      <c r="DL1943" s="54"/>
      <c r="DM1943" s="54"/>
      <c r="DN1943" s="54"/>
      <c r="DO1943" s="54"/>
      <c r="DP1943" s="54"/>
      <c r="DQ1943" s="54"/>
      <c r="DR1943" s="54"/>
      <c r="DS1943" s="54"/>
      <c r="DT1943" s="54"/>
      <c r="DU1943" s="54"/>
      <c r="DV1943" s="54"/>
      <c r="DW1943" s="54"/>
      <c r="DX1943" s="54"/>
      <c r="DY1943" s="54"/>
      <c r="DZ1943" s="54"/>
      <c r="EA1943" s="54"/>
      <c r="EB1943" s="54"/>
      <c r="EC1943" s="54"/>
      <c r="ED1943" s="54"/>
      <c r="EE1943" s="54"/>
      <c r="EF1943" s="54"/>
      <c r="EG1943" s="54"/>
      <c r="EH1943" s="54"/>
      <c r="EI1943" s="54"/>
      <c r="EJ1943" s="54"/>
      <c r="EK1943" s="54"/>
      <c r="EL1943" s="54"/>
      <c r="EM1943" s="54"/>
      <c r="EN1943" s="54"/>
      <c r="EO1943" s="54"/>
      <c r="EP1943" s="54"/>
      <c r="EQ1943" s="54"/>
      <c r="ER1943" s="54"/>
      <c r="ES1943" s="54"/>
      <c r="ET1943" s="54"/>
      <c r="EU1943" s="54"/>
      <c r="EV1943" s="54"/>
      <c r="EW1943" s="54"/>
      <c r="EX1943" s="54"/>
      <c r="EY1943" s="54"/>
      <c r="EZ1943" s="54"/>
      <c r="FA1943" s="54"/>
      <c r="FB1943" s="54"/>
      <c r="FC1943" s="54"/>
      <c r="FD1943" s="54"/>
      <c r="FE1943" s="54"/>
      <c r="FF1943" s="54"/>
      <c r="FG1943" s="54"/>
      <c r="FH1943" s="54"/>
      <c r="FI1943" s="54"/>
      <c r="FJ1943" s="54"/>
      <c r="FK1943" s="54"/>
      <c r="FL1943" s="54"/>
      <c r="FM1943" s="54"/>
      <c r="FN1943" s="54"/>
      <c r="FO1943" s="54"/>
      <c r="FP1943" s="54"/>
      <c r="FQ1943" s="54"/>
      <c r="FR1943" s="54"/>
      <c r="FS1943" s="54"/>
      <c r="FT1943" s="54"/>
      <c r="FU1943" s="54"/>
      <c r="FV1943" s="54"/>
      <c r="FW1943" s="54"/>
      <c r="FX1943" s="54"/>
      <c r="FY1943" s="54"/>
      <c r="FZ1943" s="54"/>
      <c r="GA1943" s="54"/>
      <c r="GB1943" s="54"/>
      <c r="GC1943" s="54"/>
      <c r="GD1943" s="54"/>
      <c r="GE1943" s="54"/>
      <c r="GF1943" s="54"/>
      <c r="GG1943" s="54"/>
      <c r="GH1943" s="54"/>
      <c r="GI1943" s="54"/>
      <c r="GJ1943" s="54"/>
      <c r="GK1943" s="54"/>
      <c r="GL1943" s="54"/>
      <c r="GM1943" s="54"/>
      <c r="GN1943" s="54"/>
      <c r="GO1943" s="54"/>
      <c r="GP1943" s="54"/>
      <c r="GQ1943" s="54"/>
      <c r="GR1943" s="54"/>
      <c r="GS1943" s="54"/>
      <c r="GT1943" s="54"/>
      <c r="GU1943" s="54"/>
      <c r="GV1943" s="54"/>
      <c r="GW1943" s="54"/>
      <c r="GX1943" s="54"/>
      <c r="GY1943" s="54"/>
      <c r="GZ1943" s="54"/>
      <c r="HA1943" s="54"/>
      <c r="HB1943" s="54"/>
      <c r="HC1943" s="54"/>
      <c r="HD1943" s="54"/>
      <c r="HE1943" s="54"/>
      <c r="HF1943" s="54"/>
      <c r="HG1943" s="54"/>
      <c r="HH1943" s="54"/>
      <c r="HI1943" s="54"/>
      <c r="HJ1943" s="54"/>
      <c r="HK1943" s="54"/>
      <c r="HL1943" s="54"/>
      <c r="HM1943" s="54"/>
      <c r="HN1943" s="54"/>
      <c r="HO1943" s="54"/>
      <c r="HP1943" s="54"/>
      <c r="HQ1943" s="54"/>
      <c r="HR1943" s="54"/>
      <c r="HS1943" s="54"/>
      <c r="HT1943" s="54"/>
      <c r="HU1943" s="54"/>
      <c r="HV1943" s="54"/>
      <c r="HW1943" s="54"/>
      <c r="HX1943" s="54"/>
      <c r="HY1943" s="54"/>
      <c r="HZ1943" s="54"/>
      <c r="IA1943" s="54"/>
      <c r="IB1943" s="54"/>
      <c r="IC1943" s="54"/>
      <c r="ID1943" s="54"/>
      <c r="IE1943" s="54"/>
      <c r="IF1943" s="54"/>
      <c r="IG1943" s="54"/>
      <c r="IH1943" s="54"/>
      <c r="II1943" s="54"/>
      <c r="IJ1943" s="54"/>
      <c r="IK1943" s="54"/>
      <c r="IL1943" s="54"/>
      <c r="IM1943" s="54"/>
      <c r="IN1943" s="54"/>
      <c r="IO1943" s="54"/>
      <c r="IP1943" s="54"/>
      <c r="IQ1943" s="54"/>
      <c r="IR1943" s="54"/>
      <c r="IS1943" s="54"/>
      <c r="IT1943" s="54"/>
      <c r="IU1943" s="54"/>
      <c r="IV1943" s="54"/>
      <c r="IW1943" s="54"/>
      <c r="IX1943" s="54"/>
      <c r="IY1943" s="54"/>
      <c r="IZ1943" s="54"/>
      <c r="JA1943" s="16"/>
      <c r="JB1943" s="16"/>
      <c r="JC1943" s="16"/>
      <c r="JD1943" s="16"/>
    </row>
    <row r="1944" spans="1:264" s="6" customFormat="1" x14ac:dyDescent="0.25">
      <c r="A1944" s="55">
        <v>1940</v>
      </c>
      <c r="B1944" s="56">
        <f>ESTUDIANTES!B1944</f>
        <v>0</v>
      </c>
      <c r="C1944" s="56">
        <f>ESTUDIANTES!C1944</f>
        <v>0</v>
      </c>
      <c r="D1944" s="97">
        <f>ESTUDIANTES!D1944</f>
        <v>0</v>
      </c>
      <c r="E1944" s="97"/>
      <c r="F1944" s="97"/>
      <c r="G1944" s="97"/>
      <c r="H1944" s="57">
        <f>ESTUDIANTES!H1944</f>
        <v>0</v>
      </c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  <c r="T1944" s="54"/>
      <c r="U1944" s="54"/>
      <c r="V1944" s="54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  <c r="AL1944" s="54"/>
      <c r="AM1944" s="54"/>
      <c r="AN1944" s="54"/>
      <c r="AO1944" s="54"/>
      <c r="AP1944" s="54"/>
      <c r="AQ1944" s="54"/>
      <c r="AR1944" s="54"/>
      <c r="AS1944" s="54"/>
      <c r="AT1944" s="54"/>
      <c r="AU1944" s="54"/>
      <c r="AV1944" s="54"/>
      <c r="AW1944" s="54"/>
      <c r="AX1944" s="54"/>
      <c r="AY1944" s="54"/>
      <c r="AZ1944" s="54"/>
      <c r="BA1944" s="54"/>
      <c r="BB1944" s="54"/>
      <c r="BC1944" s="54"/>
      <c r="BD1944" s="54"/>
      <c r="BE1944" s="54"/>
      <c r="BF1944" s="54"/>
      <c r="BG1944" s="54"/>
      <c r="BH1944" s="54"/>
      <c r="BI1944" s="54"/>
      <c r="BJ1944" s="54"/>
      <c r="BK1944" s="54"/>
      <c r="BL1944" s="54"/>
      <c r="BM1944" s="54"/>
      <c r="BN1944" s="54"/>
      <c r="BO1944" s="54"/>
      <c r="BP1944" s="54"/>
      <c r="BQ1944" s="54"/>
      <c r="BR1944" s="54"/>
      <c r="BS1944" s="54"/>
      <c r="BT1944" s="54"/>
      <c r="BU1944" s="54"/>
      <c r="BV1944" s="54"/>
      <c r="BW1944" s="54"/>
      <c r="BX1944" s="54"/>
      <c r="BY1944" s="54"/>
      <c r="BZ1944" s="54"/>
      <c r="CA1944" s="54"/>
      <c r="CB1944" s="54"/>
      <c r="CC1944" s="54"/>
      <c r="CD1944" s="54"/>
      <c r="CE1944" s="54"/>
      <c r="CF1944" s="54"/>
      <c r="CG1944" s="54"/>
      <c r="CH1944" s="54"/>
      <c r="CI1944" s="54"/>
      <c r="CJ1944" s="54"/>
      <c r="CK1944" s="54"/>
      <c r="CL1944" s="54"/>
      <c r="CM1944" s="54"/>
      <c r="CN1944" s="54"/>
      <c r="CO1944" s="54"/>
      <c r="CP1944" s="54"/>
      <c r="CQ1944" s="54"/>
      <c r="CR1944" s="54"/>
      <c r="CS1944" s="54"/>
      <c r="CT1944" s="54"/>
      <c r="CU1944" s="54"/>
      <c r="CV1944" s="54"/>
      <c r="CW1944" s="54"/>
      <c r="CX1944" s="54"/>
      <c r="CY1944" s="54"/>
      <c r="CZ1944" s="54"/>
      <c r="DA1944" s="54"/>
      <c r="DB1944" s="54"/>
      <c r="DC1944" s="54"/>
      <c r="DD1944" s="54"/>
      <c r="DE1944" s="54"/>
      <c r="DF1944" s="54"/>
      <c r="DG1944" s="54"/>
      <c r="DH1944" s="54"/>
      <c r="DI1944" s="54"/>
      <c r="DJ1944" s="54"/>
      <c r="DK1944" s="54"/>
      <c r="DL1944" s="54"/>
      <c r="DM1944" s="54"/>
      <c r="DN1944" s="54"/>
      <c r="DO1944" s="54"/>
      <c r="DP1944" s="54"/>
      <c r="DQ1944" s="54"/>
      <c r="DR1944" s="54"/>
      <c r="DS1944" s="54"/>
      <c r="DT1944" s="54"/>
      <c r="DU1944" s="54"/>
      <c r="DV1944" s="54"/>
      <c r="DW1944" s="54"/>
      <c r="DX1944" s="54"/>
      <c r="DY1944" s="54"/>
      <c r="DZ1944" s="54"/>
      <c r="EA1944" s="54"/>
      <c r="EB1944" s="54"/>
      <c r="EC1944" s="54"/>
      <c r="ED1944" s="54"/>
      <c r="EE1944" s="54"/>
      <c r="EF1944" s="54"/>
      <c r="EG1944" s="54"/>
      <c r="EH1944" s="54"/>
      <c r="EI1944" s="54"/>
      <c r="EJ1944" s="54"/>
      <c r="EK1944" s="54"/>
      <c r="EL1944" s="54"/>
      <c r="EM1944" s="54"/>
      <c r="EN1944" s="54"/>
      <c r="EO1944" s="54"/>
      <c r="EP1944" s="54"/>
      <c r="EQ1944" s="54"/>
      <c r="ER1944" s="54"/>
      <c r="ES1944" s="54"/>
      <c r="ET1944" s="54"/>
      <c r="EU1944" s="54"/>
      <c r="EV1944" s="54"/>
      <c r="EW1944" s="54"/>
      <c r="EX1944" s="54"/>
      <c r="EY1944" s="54"/>
      <c r="EZ1944" s="54"/>
      <c r="FA1944" s="54"/>
      <c r="FB1944" s="54"/>
      <c r="FC1944" s="54"/>
      <c r="FD1944" s="54"/>
      <c r="FE1944" s="54"/>
      <c r="FF1944" s="54"/>
      <c r="FG1944" s="54"/>
      <c r="FH1944" s="54"/>
      <c r="FI1944" s="54"/>
      <c r="FJ1944" s="54"/>
      <c r="FK1944" s="54"/>
      <c r="FL1944" s="54"/>
      <c r="FM1944" s="54"/>
      <c r="FN1944" s="54"/>
      <c r="FO1944" s="54"/>
      <c r="FP1944" s="54"/>
      <c r="FQ1944" s="54"/>
      <c r="FR1944" s="54"/>
      <c r="FS1944" s="54"/>
      <c r="FT1944" s="54"/>
      <c r="FU1944" s="54"/>
      <c r="FV1944" s="54"/>
      <c r="FW1944" s="54"/>
      <c r="FX1944" s="54"/>
      <c r="FY1944" s="54"/>
      <c r="FZ1944" s="54"/>
      <c r="GA1944" s="54"/>
      <c r="GB1944" s="54"/>
      <c r="GC1944" s="54"/>
      <c r="GD1944" s="54"/>
      <c r="GE1944" s="54"/>
      <c r="GF1944" s="54"/>
      <c r="GG1944" s="54"/>
      <c r="GH1944" s="54"/>
      <c r="GI1944" s="54"/>
      <c r="GJ1944" s="54"/>
      <c r="GK1944" s="54"/>
      <c r="GL1944" s="54"/>
      <c r="GM1944" s="54"/>
      <c r="GN1944" s="54"/>
      <c r="GO1944" s="54"/>
      <c r="GP1944" s="54"/>
      <c r="GQ1944" s="54"/>
      <c r="GR1944" s="54"/>
      <c r="GS1944" s="54"/>
      <c r="GT1944" s="54"/>
      <c r="GU1944" s="54"/>
      <c r="GV1944" s="54"/>
      <c r="GW1944" s="54"/>
      <c r="GX1944" s="54"/>
      <c r="GY1944" s="54"/>
      <c r="GZ1944" s="54"/>
      <c r="HA1944" s="54"/>
      <c r="HB1944" s="54"/>
      <c r="HC1944" s="54"/>
      <c r="HD1944" s="54"/>
      <c r="HE1944" s="54"/>
      <c r="HF1944" s="54"/>
      <c r="HG1944" s="54"/>
      <c r="HH1944" s="54"/>
      <c r="HI1944" s="54"/>
      <c r="HJ1944" s="54"/>
      <c r="HK1944" s="54"/>
      <c r="HL1944" s="54"/>
      <c r="HM1944" s="54"/>
      <c r="HN1944" s="54"/>
      <c r="HO1944" s="54"/>
      <c r="HP1944" s="54"/>
      <c r="HQ1944" s="54"/>
      <c r="HR1944" s="54"/>
      <c r="HS1944" s="54"/>
      <c r="HT1944" s="54"/>
      <c r="HU1944" s="54"/>
      <c r="HV1944" s="54"/>
      <c r="HW1944" s="54"/>
      <c r="HX1944" s="54"/>
      <c r="HY1944" s="54"/>
      <c r="HZ1944" s="54"/>
      <c r="IA1944" s="54"/>
      <c r="IB1944" s="54"/>
      <c r="IC1944" s="54"/>
      <c r="ID1944" s="54"/>
      <c r="IE1944" s="54"/>
      <c r="IF1944" s="54"/>
      <c r="IG1944" s="54"/>
      <c r="IH1944" s="54"/>
      <c r="II1944" s="54"/>
      <c r="IJ1944" s="54"/>
      <c r="IK1944" s="54"/>
      <c r="IL1944" s="54"/>
      <c r="IM1944" s="54"/>
      <c r="IN1944" s="54"/>
      <c r="IO1944" s="54"/>
      <c r="IP1944" s="54"/>
      <c r="IQ1944" s="54"/>
      <c r="IR1944" s="54"/>
      <c r="IS1944" s="54"/>
      <c r="IT1944" s="54"/>
      <c r="IU1944" s="54"/>
      <c r="IV1944" s="54"/>
      <c r="IW1944" s="54"/>
      <c r="IX1944" s="54"/>
      <c r="IY1944" s="54"/>
      <c r="IZ1944" s="54"/>
      <c r="JA1944" s="16"/>
      <c r="JB1944" s="16"/>
      <c r="JC1944" s="16"/>
      <c r="JD1944" s="16"/>
    </row>
    <row r="1945" spans="1:264" s="6" customFormat="1" x14ac:dyDescent="0.25">
      <c r="A1945" s="55">
        <v>1941</v>
      </c>
      <c r="B1945" s="56">
        <f>ESTUDIANTES!B1945</f>
        <v>0</v>
      </c>
      <c r="C1945" s="56">
        <f>ESTUDIANTES!C1945</f>
        <v>0</v>
      </c>
      <c r="D1945" s="97">
        <f>ESTUDIANTES!D1945</f>
        <v>0</v>
      </c>
      <c r="E1945" s="97"/>
      <c r="F1945" s="97"/>
      <c r="G1945" s="97"/>
      <c r="H1945" s="57">
        <f>ESTUDIANTES!H1945</f>
        <v>0</v>
      </c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4"/>
      <c r="T1945" s="54"/>
      <c r="U1945" s="54"/>
      <c r="V1945" s="54"/>
      <c r="W1945" s="54"/>
      <c r="X1945" s="54"/>
      <c r="Y1945" s="54"/>
      <c r="Z1945" s="54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  <c r="AL1945" s="54"/>
      <c r="AM1945" s="54"/>
      <c r="AN1945" s="54"/>
      <c r="AO1945" s="54"/>
      <c r="AP1945" s="54"/>
      <c r="AQ1945" s="54"/>
      <c r="AR1945" s="54"/>
      <c r="AS1945" s="54"/>
      <c r="AT1945" s="54"/>
      <c r="AU1945" s="54"/>
      <c r="AV1945" s="54"/>
      <c r="AW1945" s="54"/>
      <c r="AX1945" s="54"/>
      <c r="AY1945" s="54"/>
      <c r="AZ1945" s="54"/>
      <c r="BA1945" s="54"/>
      <c r="BB1945" s="54"/>
      <c r="BC1945" s="54"/>
      <c r="BD1945" s="54"/>
      <c r="BE1945" s="54"/>
      <c r="BF1945" s="54"/>
      <c r="BG1945" s="54"/>
      <c r="BH1945" s="54"/>
      <c r="BI1945" s="54"/>
      <c r="BJ1945" s="54"/>
      <c r="BK1945" s="54"/>
      <c r="BL1945" s="54"/>
      <c r="BM1945" s="54"/>
      <c r="BN1945" s="54"/>
      <c r="BO1945" s="54"/>
      <c r="BP1945" s="54"/>
      <c r="BQ1945" s="54"/>
      <c r="BR1945" s="54"/>
      <c r="BS1945" s="54"/>
      <c r="BT1945" s="54"/>
      <c r="BU1945" s="54"/>
      <c r="BV1945" s="54"/>
      <c r="BW1945" s="54"/>
      <c r="BX1945" s="54"/>
      <c r="BY1945" s="54"/>
      <c r="BZ1945" s="54"/>
      <c r="CA1945" s="54"/>
      <c r="CB1945" s="54"/>
      <c r="CC1945" s="54"/>
      <c r="CD1945" s="54"/>
      <c r="CE1945" s="54"/>
      <c r="CF1945" s="54"/>
      <c r="CG1945" s="54"/>
      <c r="CH1945" s="54"/>
      <c r="CI1945" s="54"/>
      <c r="CJ1945" s="54"/>
      <c r="CK1945" s="54"/>
      <c r="CL1945" s="54"/>
      <c r="CM1945" s="54"/>
      <c r="CN1945" s="54"/>
      <c r="CO1945" s="54"/>
      <c r="CP1945" s="54"/>
      <c r="CQ1945" s="54"/>
      <c r="CR1945" s="54"/>
      <c r="CS1945" s="54"/>
      <c r="CT1945" s="54"/>
      <c r="CU1945" s="54"/>
      <c r="CV1945" s="54"/>
      <c r="CW1945" s="54"/>
      <c r="CX1945" s="54"/>
      <c r="CY1945" s="54"/>
      <c r="CZ1945" s="54"/>
      <c r="DA1945" s="54"/>
      <c r="DB1945" s="54"/>
      <c r="DC1945" s="54"/>
      <c r="DD1945" s="54"/>
      <c r="DE1945" s="54"/>
      <c r="DF1945" s="54"/>
      <c r="DG1945" s="54"/>
      <c r="DH1945" s="54"/>
      <c r="DI1945" s="54"/>
      <c r="DJ1945" s="54"/>
      <c r="DK1945" s="54"/>
      <c r="DL1945" s="54"/>
      <c r="DM1945" s="54"/>
      <c r="DN1945" s="54"/>
      <c r="DO1945" s="54"/>
      <c r="DP1945" s="54"/>
      <c r="DQ1945" s="54"/>
      <c r="DR1945" s="54"/>
      <c r="DS1945" s="54"/>
      <c r="DT1945" s="54"/>
      <c r="DU1945" s="54"/>
      <c r="DV1945" s="54"/>
      <c r="DW1945" s="54"/>
      <c r="DX1945" s="54"/>
      <c r="DY1945" s="54"/>
      <c r="DZ1945" s="54"/>
      <c r="EA1945" s="54"/>
      <c r="EB1945" s="54"/>
      <c r="EC1945" s="54"/>
      <c r="ED1945" s="54"/>
      <c r="EE1945" s="54"/>
      <c r="EF1945" s="54"/>
      <c r="EG1945" s="54"/>
      <c r="EH1945" s="54"/>
      <c r="EI1945" s="54"/>
      <c r="EJ1945" s="54"/>
      <c r="EK1945" s="54"/>
      <c r="EL1945" s="54"/>
      <c r="EM1945" s="54"/>
      <c r="EN1945" s="54"/>
      <c r="EO1945" s="54"/>
      <c r="EP1945" s="54"/>
      <c r="EQ1945" s="54"/>
      <c r="ER1945" s="54"/>
      <c r="ES1945" s="54"/>
      <c r="ET1945" s="54"/>
      <c r="EU1945" s="54"/>
      <c r="EV1945" s="54"/>
      <c r="EW1945" s="54"/>
      <c r="EX1945" s="54"/>
      <c r="EY1945" s="54"/>
      <c r="EZ1945" s="54"/>
      <c r="FA1945" s="54"/>
      <c r="FB1945" s="54"/>
      <c r="FC1945" s="54"/>
      <c r="FD1945" s="54"/>
      <c r="FE1945" s="54"/>
      <c r="FF1945" s="54"/>
      <c r="FG1945" s="54"/>
      <c r="FH1945" s="54"/>
      <c r="FI1945" s="54"/>
      <c r="FJ1945" s="54"/>
      <c r="FK1945" s="54"/>
      <c r="FL1945" s="54"/>
      <c r="FM1945" s="54"/>
      <c r="FN1945" s="54"/>
      <c r="FO1945" s="54"/>
      <c r="FP1945" s="54"/>
      <c r="FQ1945" s="54"/>
      <c r="FR1945" s="54"/>
      <c r="FS1945" s="54"/>
      <c r="FT1945" s="54"/>
      <c r="FU1945" s="54"/>
      <c r="FV1945" s="54"/>
      <c r="FW1945" s="54"/>
      <c r="FX1945" s="54"/>
      <c r="FY1945" s="54"/>
      <c r="FZ1945" s="54"/>
      <c r="GA1945" s="54"/>
      <c r="GB1945" s="54"/>
      <c r="GC1945" s="54"/>
      <c r="GD1945" s="54"/>
      <c r="GE1945" s="54"/>
      <c r="GF1945" s="54"/>
      <c r="GG1945" s="54"/>
      <c r="GH1945" s="54"/>
      <c r="GI1945" s="54"/>
      <c r="GJ1945" s="54"/>
      <c r="GK1945" s="54"/>
      <c r="GL1945" s="54"/>
      <c r="GM1945" s="54"/>
      <c r="GN1945" s="54"/>
      <c r="GO1945" s="54"/>
      <c r="GP1945" s="54"/>
      <c r="GQ1945" s="54"/>
      <c r="GR1945" s="54"/>
      <c r="GS1945" s="54"/>
      <c r="GT1945" s="54"/>
      <c r="GU1945" s="54"/>
      <c r="GV1945" s="54"/>
      <c r="GW1945" s="54"/>
      <c r="GX1945" s="54"/>
      <c r="GY1945" s="54"/>
      <c r="GZ1945" s="54"/>
      <c r="HA1945" s="54"/>
      <c r="HB1945" s="54"/>
      <c r="HC1945" s="54"/>
      <c r="HD1945" s="54"/>
      <c r="HE1945" s="54"/>
      <c r="HF1945" s="54"/>
      <c r="HG1945" s="54"/>
      <c r="HH1945" s="54"/>
      <c r="HI1945" s="54"/>
      <c r="HJ1945" s="54"/>
      <c r="HK1945" s="54"/>
      <c r="HL1945" s="54"/>
      <c r="HM1945" s="54"/>
      <c r="HN1945" s="54"/>
      <c r="HO1945" s="54"/>
      <c r="HP1945" s="54"/>
      <c r="HQ1945" s="54"/>
      <c r="HR1945" s="54"/>
      <c r="HS1945" s="54"/>
      <c r="HT1945" s="54"/>
      <c r="HU1945" s="54"/>
      <c r="HV1945" s="54"/>
      <c r="HW1945" s="54"/>
      <c r="HX1945" s="54"/>
      <c r="HY1945" s="54"/>
      <c r="HZ1945" s="54"/>
      <c r="IA1945" s="54"/>
      <c r="IB1945" s="54"/>
      <c r="IC1945" s="54"/>
      <c r="ID1945" s="54"/>
      <c r="IE1945" s="54"/>
      <c r="IF1945" s="54"/>
      <c r="IG1945" s="54"/>
      <c r="IH1945" s="54"/>
      <c r="II1945" s="54"/>
      <c r="IJ1945" s="54"/>
      <c r="IK1945" s="54"/>
      <c r="IL1945" s="54"/>
      <c r="IM1945" s="54"/>
      <c r="IN1945" s="54"/>
      <c r="IO1945" s="54"/>
      <c r="IP1945" s="54"/>
      <c r="IQ1945" s="54"/>
      <c r="IR1945" s="54"/>
      <c r="IS1945" s="54"/>
      <c r="IT1945" s="54"/>
      <c r="IU1945" s="54"/>
      <c r="IV1945" s="54"/>
      <c r="IW1945" s="54"/>
      <c r="IX1945" s="54"/>
      <c r="IY1945" s="54"/>
      <c r="IZ1945" s="54"/>
      <c r="JA1945" s="16"/>
      <c r="JB1945" s="16"/>
      <c r="JC1945" s="16"/>
      <c r="JD1945" s="16"/>
    </row>
    <row r="1946" spans="1:264" s="6" customFormat="1" x14ac:dyDescent="0.25">
      <c r="A1946" s="55">
        <v>1942</v>
      </c>
      <c r="B1946" s="56">
        <f>ESTUDIANTES!B1946</f>
        <v>0</v>
      </c>
      <c r="C1946" s="56">
        <f>ESTUDIANTES!C1946</f>
        <v>0</v>
      </c>
      <c r="D1946" s="97">
        <f>ESTUDIANTES!D1946</f>
        <v>0</v>
      </c>
      <c r="E1946" s="97"/>
      <c r="F1946" s="97"/>
      <c r="G1946" s="97"/>
      <c r="H1946" s="57">
        <f>ESTUDIANTES!H1946</f>
        <v>0</v>
      </c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4"/>
      <c r="T1946" s="54"/>
      <c r="U1946" s="54"/>
      <c r="V1946" s="54"/>
      <c r="W1946" s="54"/>
      <c r="X1946" s="54"/>
      <c r="Y1946" s="54"/>
      <c r="Z1946" s="54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  <c r="AL1946" s="54"/>
      <c r="AM1946" s="54"/>
      <c r="AN1946" s="54"/>
      <c r="AO1946" s="54"/>
      <c r="AP1946" s="54"/>
      <c r="AQ1946" s="54"/>
      <c r="AR1946" s="54"/>
      <c r="AS1946" s="54"/>
      <c r="AT1946" s="54"/>
      <c r="AU1946" s="54"/>
      <c r="AV1946" s="54"/>
      <c r="AW1946" s="54"/>
      <c r="AX1946" s="54"/>
      <c r="AY1946" s="54"/>
      <c r="AZ1946" s="54"/>
      <c r="BA1946" s="54"/>
      <c r="BB1946" s="54"/>
      <c r="BC1946" s="54"/>
      <c r="BD1946" s="54"/>
      <c r="BE1946" s="54"/>
      <c r="BF1946" s="54"/>
      <c r="BG1946" s="54"/>
      <c r="BH1946" s="54"/>
      <c r="BI1946" s="54"/>
      <c r="BJ1946" s="54"/>
      <c r="BK1946" s="54"/>
      <c r="BL1946" s="54"/>
      <c r="BM1946" s="54"/>
      <c r="BN1946" s="54"/>
      <c r="BO1946" s="54"/>
      <c r="BP1946" s="54"/>
      <c r="BQ1946" s="54"/>
      <c r="BR1946" s="54"/>
      <c r="BS1946" s="54"/>
      <c r="BT1946" s="54"/>
      <c r="BU1946" s="54"/>
      <c r="BV1946" s="54"/>
      <c r="BW1946" s="54"/>
      <c r="BX1946" s="54"/>
      <c r="BY1946" s="54"/>
      <c r="BZ1946" s="54"/>
      <c r="CA1946" s="54"/>
      <c r="CB1946" s="54"/>
      <c r="CC1946" s="54"/>
      <c r="CD1946" s="54"/>
      <c r="CE1946" s="54"/>
      <c r="CF1946" s="54"/>
      <c r="CG1946" s="54"/>
      <c r="CH1946" s="54"/>
      <c r="CI1946" s="54"/>
      <c r="CJ1946" s="54"/>
      <c r="CK1946" s="54"/>
      <c r="CL1946" s="54"/>
      <c r="CM1946" s="54"/>
      <c r="CN1946" s="54"/>
      <c r="CO1946" s="54"/>
      <c r="CP1946" s="54"/>
      <c r="CQ1946" s="54"/>
      <c r="CR1946" s="54"/>
      <c r="CS1946" s="54"/>
      <c r="CT1946" s="54"/>
      <c r="CU1946" s="54"/>
      <c r="CV1946" s="54"/>
      <c r="CW1946" s="54"/>
      <c r="CX1946" s="54"/>
      <c r="CY1946" s="54"/>
      <c r="CZ1946" s="54"/>
      <c r="DA1946" s="54"/>
      <c r="DB1946" s="54"/>
      <c r="DC1946" s="54"/>
      <c r="DD1946" s="54"/>
      <c r="DE1946" s="54"/>
      <c r="DF1946" s="54"/>
      <c r="DG1946" s="54"/>
      <c r="DH1946" s="54"/>
      <c r="DI1946" s="54"/>
      <c r="DJ1946" s="54"/>
      <c r="DK1946" s="54"/>
      <c r="DL1946" s="54"/>
      <c r="DM1946" s="54"/>
      <c r="DN1946" s="54"/>
      <c r="DO1946" s="54"/>
      <c r="DP1946" s="54"/>
      <c r="DQ1946" s="54"/>
      <c r="DR1946" s="54"/>
      <c r="DS1946" s="54"/>
      <c r="DT1946" s="54"/>
      <c r="DU1946" s="54"/>
      <c r="DV1946" s="54"/>
      <c r="DW1946" s="54"/>
      <c r="DX1946" s="54"/>
      <c r="DY1946" s="54"/>
      <c r="DZ1946" s="54"/>
      <c r="EA1946" s="54"/>
      <c r="EB1946" s="54"/>
      <c r="EC1946" s="54"/>
      <c r="ED1946" s="54"/>
      <c r="EE1946" s="54"/>
      <c r="EF1946" s="54"/>
      <c r="EG1946" s="54"/>
      <c r="EH1946" s="54"/>
      <c r="EI1946" s="54"/>
      <c r="EJ1946" s="54"/>
      <c r="EK1946" s="54"/>
      <c r="EL1946" s="54"/>
      <c r="EM1946" s="54"/>
      <c r="EN1946" s="54"/>
      <c r="EO1946" s="54"/>
      <c r="EP1946" s="54"/>
      <c r="EQ1946" s="54"/>
      <c r="ER1946" s="54"/>
      <c r="ES1946" s="54"/>
      <c r="ET1946" s="54"/>
      <c r="EU1946" s="54"/>
      <c r="EV1946" s="54"/>
      <c r="EW1946" s="54"/>
      <c r="EX1946" s="54"/>
      <c r="EY1946" s="54"/>
      <c r="EZ1946" s="54"/>
      <c r="FA1946" s="54"/>
      <c r="FB1946" s="54"/>
      <c r="FC1946" s="54"/>
      <c r="FD1946" s="54"/>
      <c r="FE1946" s="54"/>
      <c r="FF1946" s="54"/>
      <c r="FG1946" s="54"/>
      <c r="FH1946" s="54"/>
      <c r="FI1946" s="54"/>
      <c r="FJ1946" s="54"/>
      <c r="FK1946" s="54"/>
      <c r="FL1946" s="54"/>
      <c r="FM1946" s="54"/>
      <c r="FN1946" s="54"/>
      <c r="FO1946" s="54"/>
      <c r="FP1946" s="54"/>
      <c r="FQ1946" s="54"/>
      <c r="FR1946" s="54"/>
      <c r="FS1946" s="54"/>
      <c r="FT1946" s="54"/>
      <c r="FU1946" s="54"/>
      <c r="FV1946" s="54"/>
      <c r="FW1946" s="54"/>
      <c r="FX1946" s="54"/>
      <c r="FY1946" s="54"/>
      <c r="FZ1946" s="54"/>
      <c r="GA1946" s="54"/>
      <c r="GB1946" s="54"/>
      <c r="GC1946" s="54"/>
      <c r="GD1946" s="54"/>
      <c r="GE1946" s="54"/>
      <c r="GF1946" s="54"/>
      <c r="GG1946" s="54"/>
      <c r="GH1946" s="54"/>
      <c r="GI1946" s="54"/>
      <c r="GJ1946" s="54"/>
      <c r="GK1946" s="54"/>
      <c r="GL1946" s="54"/>
      <c r="GM1946" s="54"/>
      <c r="GN1946" s="54"/>
      <c r="GO1946" s="54"/>
      <c r="GP1946" s="54"/>
      <c r="GQ1946" s="54"/>
      <c r="GR1946" s="54"/>
      <c r="GS1946" s="54"/>
      <c r="GT1946" s="54"/>
      <c r="GU1946" s="54"/>
      <c r="GV1946" s="54"/>
      <c r="GW1946" s="54"/>
      <c r="GX1946" s="54"/>
      <c r="GY1946" s="54"/>
      <c r="GZ1946" s="54"/>
      <c r="HA1946" s="54"/>
      <c r="HB1946" s="54"/>
      <c r="HC1946" s="54"/>
      <c r="HD1946" s="54"/>
      <c r="HE1946" s="54"/>
      <c r="HF1946" s="54"/>
      <c r="HG1946" s="54"/>
      <c r="HH1946" s="54"/>
      <c r="HI1946" s="54"/>
      <c r="HJ1946" s="54"/>
      <c r="HK1946" s="54"/>
      <c r="HL1946" s="54"/>
      <c r="HM1946" s="54"/>
      <c r="HN1946" s="54"/>
      <c r="HO1946" s="54"/>
      <c r="HP1946" s="54"/>
      <c r="HQ1946" s="54"/>
      <c r="HR1946" s="54"/>
      <c r="HS1946" s="54"/>
      <c r="HT1946" s="54"/>
      <c r="HU1946" s="54"/>
      <c r="HV1946" s="54"/>
      <c r="HW1946" s="54"/>
      <c r="HX1946" s="54"/>
      <c r="HY1946" s="54"/>
      <c r="HZ1946" s="54"/>
      <c r="IA1946" s="54"/>
      <c r="IB1946" s="54"/>
      <c r="IC1946" s="54"/>
      <c r="ID1946" s="54"/>
      <c r="IE1946" s="54"/>
      <c r="IF1946" s="54"/>
      <c r="IG1946" s="54"/>
      <c r="IH1946" s="54"/>
      <c r="II1946" s="54"/>
      <c r="IJ1946" s="54"/>
      <c r="IK1946" s="54"/>
      <c r="IL1946" s="54"/>
      <c r="IM1946" s="54"/>
      <c r="IN1946" s="54"/>
      <c r="IO1946" s="54"/>
      <c r="IP1946" s="54"/>
      <c r="IQ1946" s="54"/>
      <c r="IR1946" s="54"/>
      <c r="IS1946" s="54"/>
      <c r="IT1946" s="54"/>
      <c r="IU1946" s="54"/>
      <c r="IV1946" s="54"/>
      <c r="IW1946" s="54"/>
      <c r="IX1946" s="54"/>
      <c r="IY1946" s="54"/>
      <c r="IZ1946" s="54"/>
      <c r="JA1946" s="16"/>
      <c r="JB1946" s="16"/>
      <c r="JC1946" s="16"/>
      <c r="JD1946" s="16"/>
    </row>
    <row r="1947" spans="1:264" s="6" customFormat="1" x14ac:dyDescent="0.25">
      <c r="A1947" s="55">
        <v>1943</v>
      </c>
      <c r="B1947" s="56">
        <f>ESTUDIANTES!B1947</f>
        <v>0</v>
      </c>
      <c r="C1947" s="56">
        <f>ESTUDIANTES!C1947</f>
        <v>0</v>
      </c>
      <c r="D1947" s="97">
        <f>ESTUDIANTES!D1947</f>
        <v>0</v>
      </c>
      <c r="E1947" s="97"/>
      <c r="F1947" s="97"/>
      <c r="G1947" s="97"/>
      <c r="H1947" s="57">
        <f>ESTUDIANTES!H1947</f>
        <v>0</v>
      </c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  <c r="T1947" s="54"/>
      <c r="U1947" s="54"/>
      <c r="V1947" s="54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  <c r="AL1947" s="54"/>
      <c r="AM1947" s="54"/>
      <c r="AN1947" s="54"/>
      <c r="AO1947" s="54"/>
      <c r="AP1947" s="54"/>
      <c r="AQ1947" s="54"/>
      <c r="AR1947" s="54"/>
      <c r="AS1947" s="54"/>
      <c r="AT1947" s="54"/>
      <c r="AU1947" s="54"/>
      <c r="AV1947" s="54"/>
      <c r="AW1947" s="54"/>
      <c r="AX1947" s="54"/>
      <c r="AY1947" s="54"/>
      <c r="AZ1947" s="54"/>
      <c r="BA1947" s="54"/>
      <c r="BB1947" s="54"/>
      <c r="BC1947" s="54"/>
      <c r="BD1947" s="54"/>
      <c r="BE1947" s="54"/>
      <c r="BF1947" s="54"/>
      <c r="BG1947" s="54"/>
      <c r="BH1947" s="54"/>
      <c r="BI1947" s="54"/>
      <c r="BJ1947" s="54"/>
      <c r="BK1947" s="54"/>
      <c r="BL1947" s="54"/>
      <c r="BM1947" s="54"/>
      <c r="BN1947" s="54"/>
      <c r="BO1947" s="54"/>
      <c r="BP1947" s="54"/>
      <c r="BQ1947" s="54"/>
      <c r="BR1947" s="54"/>
      <c r="BS1947" s="54"/>
      <c r="BT1947" s="54"/>
      <c r="BU1947" s="54"/>
      <c r="BV1947" s="54"/>
      <c r="BW1947" s="54"/>
      <c r="BX1947" s="54"/>
      <c r="BY1947" s="54"/>
      <c r="BZ1947" s="54"/>
      <c r="CA1947" s="54"/>
      <c r="CB1947" s="54"/>
      <c r="CC1947" s="54"/>
      <c r="CD1947" s="54"/>
      <c r="CE1947" s="54"/>
      <c r="CF1947" s="54"/>
      <c r="CG1947" s="54"/>
      <c r="CH1947" s="54"/>
      <c r="CI1947" s="54"/>
      <c r="CJ1947" s="54"/>
      <c r="CK1947" s="54"/>
      <c r="CL1947" s="54"/>
      <c r="CM1947" s="54"/>
      <c r="CN1947" s="54"/>
      <c r="CO1947" s="54"/>
      <c r="CP1947" s="54"/>
      <c r="CQ1947" s="54"/>
      <c r="CR1947" s="54"/>
      <c r="CS1947" s="54"/>
      <c r="CT1947" s="54"/>
      <c r="CU1947" s="54"/>
      <c r="CV1947" s="54"/>
      <c r="CW1947" s="54"/>
      <c r="CX1947" s="54"/>
      <c r="CY1947" s="54"/>
      <c r="CZ1947" s="54"/>
      <c r="DA1947" s="54"/>
      <c r="DB1947" s="54"/>
      <c r="DC1947" s="54"/>
      <c r="DD1947" s="54"/>
      <c r="DE1947" s="54"/>
      <c r="DF1947" s="54"/>
      <c r="DG1947" s="54"/>
      <c r="DH1947" s="54"/>
      <c r="DI1947" s="54"/>
      <c r="DJ1947" s="54"/>
      <c r="DK1947" s="54"/>
      <c r="DL1947" s="54"/>
      <c r="DM1947" s="54"/>
      <c r="DN1947" s="54"/>
      <c r="DO1947" s="54"/>
      <c r="DP1947" s="54"/>
      <c r="DQ1947" s="54"/>
      <c r="DR1947" s="54"/>
      <c r="DS1947" s="54"/>
      <c r="DT1947" s="54"/>
      <c r="DU1947" s="54"/>
      <c r="DV1947" s="54"/>
      <c r="DW1947" s="54"/>
      <c r="DX1947" s="54"/>
      <c r="DY1947" s="54"/>
      <c r="DZ1947" s="54"/>
      <c r="EA1947" s="54"/>
      <c r="EB1947" s="54"/>
      <c r="EC1947" s="54"/>
      <c r="ED1947" s="54"/>
      <c r="EE1947" s="54"/>
      <c r="EF1947" s="54"/>
      <c r="EG1947" s="54"/>
      <c r="EH1947" s="54"/>
      <c r="EI1947" s="54"/>
      <c r="EJ1947" s="54"/>
      <c r="EK1947" s="54"/>
      <c r="EL1947" s="54"/>
      <c r="EM1947" s="54"/>
      <c r="EN1947" s="54"/>
      <c r="EO1947" s="54"/>
      <c r="EP1947" s="54"/>
      <c r="EQ1947" s="54"/>
      <c r="ER1947" s="54"/>
      <c r="ES1947" s="54"/>
      <c r="ET1947" s="54"/>
      <c r="EU1947" s="54"/>
      <c r="EV1947" s="54"/>
      <c r="EW1947" s="54"/>
      <c r="EX1947" s="54"/>
      <c r="EY1947" s="54"/>
      <c r="EZ1947" s="54"/>
      <c r="FA1947" s="54"/>
      <c r="FB1947" s="54"/>
      <c r="FC1947" s="54"/>
      <c r="FD1947" s="54"/>
      <c r="FE1947" s="54"/>
      <c r="FF1947" s="54"/>
      <c r="FG1947" s="54"/>
      <c r="FH1947" s="54"/>
      <c r="FI1947" s="54"/>
      <c r="FJ1947" s="54"/>
      <c r="FK1947" s="54"/>
      <c r="FL1947" s="54"/>
      <c r="FM1947" s="54"/>
      <c r="FN1947" s="54"/>
      <c r="FO1947" s="54"/>
      <c r="FP1947" s="54"/>
      <c r="FQ1947" s="54"/>
      <c r="FR1947" s="54"/>
      <c r="FS1947" s="54"/>
      <c r="FT1947" s="54"/>
      <c r="FU1947" s="54"/>
      <c r="FV1947" s="54"/>
      <c r="FW1947" s="54"/>
      <c r="FX1947" s="54"/>
      <c r="FY1947" s="54"/>
      <c r="FZ1947" s="54"/>
      <c r="GA1947" s="54"/>
      <c r="GB1947" s="54"/>
      <c r="GC1947" s="54"/>
      <c r="GD1947" s="54"/>
      <c r="GE1947" s="54"/>
      <c r="GF1947" s="54"/>
      <c r="GG1947" s="54"/>
      <c r="GH1947" s="54"/>
      <c r="GI1947" s="54"/>
      <c r="GJ1947" s="54"/>
      <c r="GK1947" s="54"/>
      <c r="GL1947" s="54"/>
      <c r="GM1947" s="54"/>
      <c r="GN1947" s="54"/>
      <c r="GO1947" s="54"/>
      <c r="GP1947" s="54"/>
      <c r="GQ1947" s="54"/>
      <c r="GR1947" s="54"/>
      <c r="GS1947" s="54"/>
      <c r="GT1947" s="54"/>
      <c r="GU1947" s="54"/>
      <c r="GV1947" s="54"/>
      <c r="GW1947" s="54"/>
      <c r="GX1947" s="54"/>
      <c r="GY1947" s="54"/>
      <c r="GZ1947" s="54"/>
      <c r="HA1947" s="54"/>
      <c r="HB1947" s="54"/>
      <c r="HC1947" s="54"/>
      <c r="HD1947" s="54"/>
      <c r="HE1947" s="54"/>
      <c r="HF1947" s="54"/>
      <c r="HG1947" s="54"/>
      <c r="HH1947" s="54"/>
      <c r="HI1947" s="54"/>
      <c r="HJ1947" s="54"/>
      <c r="HK1947" s="54"/>
      <c r="HL1947" s="54"/>
      <c r="HM1947" s="54"/>
      <c r="HN1947" s="54"/>
      <c r="HO1947" s="54"/>
      <c r="HP1947" s="54"/>
      <c r="HQ1947" s="54"/>
      <c r="HR1947" s="54"/>
      <c r="HS1947" s="54"/>
      <c r="HT1947" s="54"/>
      <c r="HU1947" s="54"/>
      <c r="HV1947" s="54"/>
      <c r="HW1947" s="54"/>
      <c r="HX1947" s="54"/>
      <c r="HY1947" s="54"/>
      <c r="HZ1947" s="54"/>
      <c r="IA1947" s="54"/>
      <c r="IB1947" s="54"/>
      <c r="IC1947" s="54"/>
      <c r="ID1947" s="54"/>
      <c r="IE1947" s="54"/>
      <c r="IF1947" s="54"/>
      <c r="IG1947" s="54"/>
      <c r="IH1947" s="54"/>
      <c r="II1947" s="54"/>
      <c r="IJ1947" s="54"/>
      <c r="IK1947" s="54"/>
      <c r="IL1947" s="54"/>
      <c r="IM1947" s="54"/>
      <c r="IN1947" s="54"/>
      <c r="IO1947" s="54"/>
      <c r="IP1947" s="54"/>
      <c r="IQ1947" s="54"/>
      <c r="IR1947" s="54"/>
      <c r="IS1947" s="54"/>
      <c r="IT1947" s="54"/>
      <c r="IU1947" s="54"/>
      <c r="IV1947" s="54"/>
      <c r="IW1947" s="54"/>
      <c r="IX1947" s="54"/>
      <c r="IY1947" s="54"/>
      <c r="IZ1947" s="54"/>
      <c r="JA1947" s="16"/>
      <c r="JB1947" s="16"/>
      <c r="JC1947" s="16"/>
      <c r="JD1947" s="16"/>
    </row>
    <row r="1948" spans="1:264" s="6" customFormat="1" x14ac:dyDescent="0.25">
      <c r="A1948" s="55">
        <v>1944</v>
      </c>
      <c r="B1948" s="56">
        <f>ESTUDIANTES!B1948</f>
        <v>0</v>
      </c>
      <c r="C1948" s="56">
        <f>ESTUDIANTES!C1948</f>
        <v>0</v>
      </c>
      <c r="D1948" s="97">
        <f>ESTUDIANTES!D1948</f>
        <v>0</v>
      </c>
      <c r="E1948" s="97"/>
      <c r="F1948" s="97"/>
      <c r="G1948" s="97"/>
      <c r="H1948" s="57">
        <f>ESTUDIANTES!H1948</f>
        <v>0</v>
      </c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  <c r="T1948" s="54"/>
      <c r="U1948" s="54"/>
      <c r="V1948" s="54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  <c r="AL1948" s="54"/>
      <c r="AM1948" s="54"/>
      <c r="AN1948" s="54"/>
      <c r="AO1948" s="54"/>
      <c r="AP1948" s="54"/>
      <c r="AQ1948" s="54"/>
      <c r="AR1948" s="54"/>
      <c r="AS1948" s="54"/>
      <c r="AT1948" s="54"/>
      <c r="AU1948" s="54"/>
      <c r="AV1948" s="54"/>
      <c r="AW1948" s="54"/>
      <c r="AX1948" s="54"/>
      <c r="AY1948" s="54"/>
      <c r="AZ1948" s="54"/>
      <c r="BA1948" s="54"/>
      <c r="BB1948" s="54"/>
      <c r="BC1948" s="54"/>
      <c r="BD1948" s="54"/>
      <c r="BE1948" s="54"/>
      <c r="BF1948" s="54"/>
      <c r="BG1948" s="54"/>
      <c r="BH1948" s="54"/>
      <c r="BI1948" s="54"/>
      <c r="BJ1948" s="54"/>
      <c r="BK1948" s="54"/>
      <c r="BL1948" s="54"/>
      <c r="BM1948" s="54"/>
      <c r="BN1948" s="54"/>
      <c r="BO1948" s="54"/>
      <c r="BP1948" s="54"/>
      <c r="BQ1948" s="54"/>
      <c r="BR1948" s="54"/>
      <c r="BS1948" s="54"/>
      <c r="BT1948" s="54"/>
      <c r="BU1948" s="54"/>
      <c r="BV1948" s="54"/>
      <c r="BW1948" s="54"/>
      <c r="BX1948" s="54"/>
      <c r="BY1948" s="54"/>
      <c r="BZ1948" s="54"/>
      <c r="CA1948" s="54"/>
      <c r="CB1948" s="54"/>
      <c r="CC1948" s="54"/>
      <c r="CD1948" s="54"/>
      <c r="CE1948" s="54"/>
      <c r="CF1948" s="54"/>
      <c r="CG1948" s="54"/>
      <c r="CH1948" s="54"/>
      <c r="CI1948" s="54"/>
      <c r="CJ1948" s="54"/>
      <c r="CK1948" s="54"/>
      <c r="CL1948" s="54"/>
      <c r="CM1948" s="54"/>
      <c r="CN1948" s="54"/>
      <c r="CO1948" s="54"/>
      <c r="CP1948" s="54"/>
      <c r="CQ1948" s="54"/>
      <c r="CR1948" s="54"/>
      <c r="CS1948" s="54"/>
      <c r="CT1948" s="54"/>
      <c r="CU1948" s="54"/>
      <c r="CV1948" s="54"/>
      <c r="CW1948" s="54"/>
      <c r="CX1948" s="54"/>
      <c r="CY1948" s="54"/>
      <c r="CZ1948" s="54"/>
      <c r="DA1948" s="54"/>
      <c r="DB1948" s="54"/>
      <c r="DC1948" s="54"/>
      <c r="DD1948" s="54"/>
      <c r="DE1948" s="54"/>
      <c r="DF1948" s="54"/>
      <c r="DG1948" s="54"/>
      <c r="DH1948" s="54"/>
      <c r="DI1948" s="54"/>
      <c r="DJ1948" s="54"/>
      <c r="DK1948" s="54"/>
      <c r="DL1948" s="54"/>
      <c r="DM1948" s="54"/>
      <c r="DN1948" s="54"/>
      <c r="DO1948" s="54"/>
      <c r="DP1948" s="54"/>
      <c r="DQ1948" s="54"/>
      <c r="DR1948" s="54"/>
      <c r="DS1948" s="54"/>
      <c r="DT1948" s="54"/>
      <c r="DU1948" s="54"/>
      <c r="DV1948" s="54"/>
      <c r="DW1948" s="54"/>
      <c r="DX1948" s="54"/>
      <c r="DY1948" s="54"/>
      <c r="DZ1948" s="54"/>
      <c r="EA1948" s="54"/>
      <c r="EB1948" s="54"/>
      <c r="EC1948" s="54"/>
      <c r="ED1948" s="54"/>
      <c r="EE1948" s="54"/>
      <c r="EF1948" s="54"/>
      <c r="EG1948" s="54"/>
      <c r="EH1948" s="54"/>
      <c r="EI1948" s="54"/>
      <c r="EJ1948" s="54"/>
      <c r="EK1948" s="54"/>
      <c r="EL1948" s="54"/>
      <c r="EM1948" s="54"/>
      <c r="EN1948" s="54"/>
      <c r="EO1948" s="54"/>
      <c r="EP1948" s="54"/>
      <c r="EQ1948" s="54"/>
      <c r="ER1948" s="54"/>
      <c r="ES1948" s="54"/>
      <c r="ET1948" s="54"/>
      <c r="EU1948" s="54"/>
      <c r="EV1948" s="54"/>
      <c r="EW1948" s="54"/>
      <c r="EX1948" s="54"/>
      <c r="EY1948" s="54"/>
      <c r="EZ1948" s="54"/>
      <c r="FA1948" s="54"/>
      <c r="FB1948" s="54"/>
      <c r="FC1948" s="54"/>
      <c r="FD1948" s="54"/>
      <c r="FE1948" s="54"/>
      <c r="FF1948" s="54"/>
      <c r="FG1948" s="54"/>
      <c r="FH1948" s="54"/>
      <c r="FI1948" s="54"/>
      <c r="FJ1948" s="54"/>
      <c r="FK1948" s="54"/>
      <c r="FL1948" s="54"/>
      <c r="FM1948" s="54"/>
      <c r="FN1948" s="54"/>
      <c r="FO1948" s="54"/>
      <c r="FP1948" s="54"/>
      <c r="FQ1948" s="54"/>
      <c r="FR1948" s="54"/>
      <c r="FS1948" s="54"/>
      <c r="FT1948" s="54"/>
      <c r="FU1948" s="54"/>
      <c r="FV1948" s="54"/>
      <c r="FW1948" s="54"/>
      <c r="FX1948" s="54"/>
      <c r="FY1948" s="54"/>
      <c r="FZ1948" s="54"/>
      <c r="GA1948" s="54"/>
      <c r="GB1948" s="54"/>
      <c r="GC1948" s="54"/>
      <c r="GD1948" s="54"/>
      <c r="GE1948" s="54"/>
      <c r="GF1948" s="54"/>
      <c r="GG1948" s="54"/>
      <c r="GH1948" s="54"/>
      <c r="GI1948" s="54"/>
      <c r="GJ1948" s="54"/>
      <c r="GK1948" s="54"/>
      <c r="GL1948" s="54"/>
      <c r="GM1948" s="54"/>
      <c r="GN1948" s="54"/>
      <c r="GO1948" s="54"/>
      <c r="GP1948" s="54"/>
      <c r="GQ1948" s="54"/>
      <c r="GR1948" s="54"/>
      <c r="GS1948" s="54"/>
      <c r="GT1948" s="54"/>
      <c r="GU1948" s="54"/>
      <c r="GV1948" s="54"/>
      <c r="GW1948" s="54"/>
      <c r="GX1948" s="54"/>
      <c r="GY1948" s="54"/>
      <c r="GZ1948" s="54"/>
      <c r="HA1948" s="54"/>
      <c r="HB1948" s="54"/>
      <c r="HC1948" s="54"/>
      <c r="HD1948" s="54"/>
      <c r="HE1948" s="54"/>
      <c r="HF1948" s="54"/>
      <c r="HG1948" s="54"/>
      <c r="HH1948" s="54"/>
      <c r="HI1948" s="54"/>
      <c r="HJ1948" s="54"/>
      <c r="HK1948" s="54"/>
      <c r="HL1948" s="54"/>
      <c r="HM1948" s="54"/>
      <c r="HN1948" s="54"/>
      <c r="HO1948" s="54"/>
      <c r="HP1948" s="54"/>
      <c r="HQ1948" s="54"/>
      <c r="HR1948" s="54"/>
      <c r="HS1948" s="54"/>
      <c r="HT1948" s="54"/>
      <c r="HU1948" s="54"/>
      <c r="HV1948" s="54"/>
      <c r="HW1948" s="54"/>
      <c r="HX1948" s="54"/>
      <c r="HY1948" s="54"/>
      <c r="HZ1948" s="54"/>
      <c r="IA1948" s="54"/>
      <c r="IB1948" s="54"/>
      <c r="IC1948" s="54"/>
      <c r="ID1948" s="54"/>
      <c r="IE1948" s="54"/>
      <c r="IF1948" s="54"/>
      <c r="IG1948" s="54"/>
      <c r="IH1948" s="54"/>
      <c r="II1948" s="54"/>
      <c r="IJ1948" s="54"/>
      <c r="IK1948" s="54"/>
      <c r="IL1948" s="54"/>
      <c r="IM1948" s="54"/>
      <c r="IN1948" s="54"/>
      <c r="IO1948" s="54"/>
      <c r="IP1948" s="54"/>
      <c r="IQ1948" s="54"/>
      <c r="IR1948" s="54"/>
      <c r="IS1948" s="54"/>
      <c r="IT1948" s="54"/>
      <c r="IU1948" s="54"/>
      <c r="IV1948" s="54"/>
      <c r="IW1948" s="54"/>
      <c r="IX1948" s="54"/>
      <c r="IY1948" s="54"/>
      <c r="IZ1948" s="54"/>
      <c r="JA1948" s="16"/>
      <c r="JB1948" s="16"/>
      <c r="JC1948" s="16"/>
      <c r="JD1948" s="16"/>
    </row>
    <row r="1949" spans="1:264" s="6" customFormat="1" x14ac:dyDescent="0.25">
      <c r="A1949" s="55">
        <v>1945</v>
      </c>
      <c r="B1949" s="56">
        <f>ESTUDIANTES!B1949</f>
        <v>0</v>
      </c>
      <c r="C1949" s="56">
        <f>ESTUDIANTES!C1949</f>
        <v>0</v>
      </c>
      <c r="D1949" s="97">
        <f>ESTUDIANTES!D1949</f>
        <v>0</v>
      </c>
      <c r="E1949" s="97"/>
      <c r="F1949" s="97"/>
      <c r="G1949" s="97"/>
      <c r="H1949" s="57">
        <f>ESTUDIANTES!H1949</f>
        <v>0</v>
      </c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  <c r="T1949" s="54"/>
      <c r="U1949" s="54"/>
      <c r="V1949" s="54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  <c r="AL1949" s="54"/>
      <c r="AM1949" s="54"/>
      <c r="AN1949" s="54"/>
      <c r="AO1949" s="54"/>
      <c r="AP1949" s="54"/>
      <c r="AQ1949" s="54"/>
      <c r="AR1949" s="54"/>
      <c r="AS1949" s="54"/>
      <c r="AT1949" s="54"/>
      <c r="AU1949" s="54"/>
      <c r="AV1949" s="54"/>
      <c r="AW1949" s="54"/>
      <c r="AX1949" s="54"/>
      <c r="AY1949" s="54"/>
      <c r="AZ1949" s="54"/>
      <c r="BA1949" s="54"/>
      <c r="BB1949" s="54"/>
      <c r="BC1949" s="54"/>
      <c r="BD1949" s="54"/>
      <c r="BE1949" s="54"/>
      <c r="BF1949" s="54"/>
      <c r="BG1949" s="54"/>
      <c r="BH1949" s="54"/>
      <c r="BI1949" s="54"/>
      <c r="BJ1949" s="54"/>
      <c r="BK1949" s="54"/>
      <c r="BL1949" s="54"/>
      <c r="BM1949" s="54"/>
      <c r="BN1949" s="54"/>
      <c r="BO1949" s="54"/>
      <c r="BP1949" s="54"/>
      <c r="BQ1949" s="54"/>
      <c r="BR1949" s="54"/>
      <c r="BS1949" s="54"/>
      <c r="BT1949" s="54"/>
      <c r="BU1949" s="54"/>
      <c r="BV1949" s="54"/>
      <c r="BW1949" s="54"/>
      <c r="BX1949" s="54"/>
      <c r="BY1949" s="54"/>
      <c r="BZ1949" s="54"/>
      <c r="CA1949" s="54"/>
      <c r="CB1949" s="54"/>
      <c r="CC1949" s="54"/>
      <c r="CD1949" s="54"/>
      <c r="CE1949" s="54"/>
      <c r="CF1949" s="54"/>
      <c r="CG1949" s="54"/>
      <c r="CH1949" s="54"/>
      <c r="CI1949" s="54"/>
      <c r="CJ1949" s="54"/>
      <c r="CK1949" s="54"/>
      <c r="CL1949" s="54"/>
      <c r="CM1949" s="54"/>
      <c r="CN1949" s="54"/>
      <c r="CO1949" s="54"/>
      <c r="CP1949" s="54"/>
      <c r="CQ1949" s="54"/>
      <c r="CR1949" s="54"/>
      <c r="CS1949" s="54"/>
      <c r="CT1949" s="54"/>
      <c r="CU1949" s="54"/>
      <c r="CV1949" s="54"/>
      <c r="CW1949" s="54"/>
      <c r="CX1949" s="54"/>
      <c r="CY1949" s="54"/>
      <c r="CZ1949" s="54"/>
      <c r="DA1949" s="54"/>
      <c r="DB1949" s="54"/>
      <c r="DC1949" s="54"/>
      <c r="DD1949" s="54"/>
      <c r="DE1949" s="54"/>
      <c r="DF1949" s="54"/>
      <c r="DG1949" s="54"/>
      <c r="DH1949" s="54"/>
      <c r="DI1949" s="54"/>
      <c r="DJ1949" s="54"/>
      <c r="DK1949" s="54"/>
      <c r="DL1949" s="54"/>
      <c r="DM1949" s="54"/>
      <c r="DN1949" s="54"/>
      <c r="DO1949" s="54"/>
      <c r="DP1949" s="54"/>
      <c r="DQ1949" s="54"/>
      <c r="DR1949" s="54"/>
      <c r="DS1949" s="54"/>
      <c r="DT1949" s="54"/>
      <c r="DU1949" s="54"/>
      <c r="DV1949" s="54"/>
      <c r="DW1949" s="54"/>
      <c r="DX1949" s="54"/>
      <c r="DY1949" s="54"/>
      <c r="DZ1949" s="54"/>
      <c r="EA1949" s="54"/>
      <c r="EB1949" s="54"/>
      <c r="EC1949" s="54"/>
      <c r="ED1949" s="54"/>
      <c r="EE1949" s="54"/>
      <c r="EF1949" s="54"/>
      <c r="EG1949" s="54"/>
      <c r="EH1949" s="54"/>
      <c r="EI1949" s="54"/>
      <c r="EJ1949" s="54"/>
      <c r="EK1949" s="54"/>
      <c r="EL1949" s="54"/>
      <c r="EM1949" s="54"/>
      <c r="EN1949" s="54"/>
      <c r="EO1949" s="54"/>
      <c r="EP1949" s="54"/>
      <c r="EQ1949" s="54"/>
      <c r="ER1949" s="54"/>
      <c r="ES1949" s="54"/>
      <c r="ET1949" s="54"/>
      <c r="EU1949" s="54"/>
      <c r="EV1949" s="54"/>
      <c r="EW1949" s="54"/>
      <c r="EX1949" s="54"/>
      <c r="EY1949" s="54"/>
      <c r="EZ1949" s="54"/>
      <c r="FA1949" s="54"/>
      <c r="FB1949" s="54"/>
      <c r="FC1949" s="54"/>
      <c r="FD1949" s="54"/>
      <c r="FE1949" s="54"/>
      <c r="FF1949" s="54"/>
      <c r="FG1949" s="54"/>
      <c r="FH1949" s="54"/>
      <c r="FI1949" s="54"/>
      <c r="FJ1949" s="54"/>
      <c r="FK1949" s="54"/>
      <c r="FL1949" s="54"/>
      <c r="FM1949" s="54"/>
      <c r="FN1949" s="54"/>
      <c r="FO1949" s="54"/>
      <c r="FP1949" s="54"/>
      <c r="FQ1949" s="54"/>
      <c r="FR1949" s="54"/>
      <c r="FS1949" s="54"/>
      <c r="FT1949" s="54"/>
      <c r="FU1949" s="54"/>
      <c r="FV1949" s="54"/>
      <c r="FW1949" s="54"/>
      <c r="FX1949" s="54"/>
      <c r="FY1949" s="54"/>
      <c r="FZ1949" s="54"/>
      <c r="GA1949" s="54"/>
      <c r="GB1949" s="54"/>
      <c r="GC1949" s="54"/>
      <c r="GD1949" s="54"/>
      <c r="GE1949" s="54"/>
      <c r="GF1949" s="54"/>
      <c r="GG1949" s="54"/>
      <c r="GH1949" s="54"/>
      <c r="GI1949" s="54"/>
      <c r="GJ1949" s="54"/>
      <c r="GK1949" s="54"/>
      <c r="GL1949" s="54"/>
      <c r="GM1949" s="54"/>
      <c r="GN1949" s="54"/>
      <c r="GO1949" s="54"/>
      <c r="GP1949" s="54"/>
      <c r="GQ1949" s="54"/>
      <c r="GR1949" s="54"/>
      <c r="GS1949" s="54"/>
      <c r="GT1949" s="54"/>
      <c r="GU1949" s="54"/>
      <c r="GV1949" s="54"/>
      <c r="GW1949" s="54"/>
      <c r="GX1949" s="54"/>
      <c r="GY1949" s="54"/>
      <c r="GZ1949" s="54"/>
      <c r="HA1949" s="54"/>
      <c r="HB1949" s="54"/>
      <c r="HC1949" s="54"/>
      <c r="HD1949" s="54"/>
      <c r="HE1949" s="54"/>
      <c r="HF1949" s="54"/>
      <c r="HG1949" s="54"/>
      <c r="HH1949" s="54"/>
      <c r="HI1949" s="54"/>
      <c r="HJ1949" s="54"/>
      <c r="HK1949" s="54"/>
      <c r="HL1949" s="54"/>
      <c r="HM1949" s="54"/>
      <c r="HN1949" s="54"/>
      <c r="HO1949" s="54"/>
      <c r="HP1949" s="54"/>
      <c r="HQ1949" s="54"/>
      <c r="HR1949" s="54"/>
      <c r="HS1949" s="54"/>
      <c r="HT1949" s="54"/>
      <c r="HU1949" s="54"/>
      <c r="HV1949" s="54"/>
      <c r="HW1949" s="54"/>
      <c r="HX1949" s="54"/>
      <c r="HY1949" s="54"/>
      <c r="HZ1949" s="54"/>
      <c r="IA1949" s="54"/>
      <c r="IB1949" s="54"/>
      <c r="IC1949" s="54"/>
      <c r="ID1949" s="54"/>
      <c r="IE1949" s="54"/>
      <c r="IF1949" s="54"/>
      <c r="IG1949" s="54"/>
      <c r="IH1949" s="54"/>
      <c r="II1949" s="54"/>
      <c r="IJ1949" s="54"/>
      <c r="IK1949" s="54"/>
      <c r="IL1949" s="54"/>
      <c r="IM1949" s="54"/>
      <c r="IN1949" s="54"/>
      <c r="IO1949" s="54"/>
      <c r="IP1949" s="54"/>
      <c r="IQ1949" s="54"/>
      <c r="IR1949" s="54"/>
      <c r="IS1949" s="54"/>
      <c r="IT1949" s="54"/>
      <c r="IU1949" s="54"/>
      <c r="IV1949" s="54"/>
      <c r="IW1949" s="54"/>
      <c r="IX1949" s="54"/>
      <c r="IY1949" s="54"/>
      <c r="IZ1949" s="54"/>
      <c r="JA1949" s="16"/>
      <c r="JB1949" s="16"/>
      <c r="JC1949" s="16"/>
      <c r="JD1949" s="16"/>
    </row>
    <row r="1950" spans="1:264" s="6" customFormat="1" x14ac:dyDescent="0.25">
      <c r="A1950" s="55">
        <v>1946</v>
      </c>
      <c r="B1950" s="56">
        <f>ESTUDIANTES!B1950</f>
        <v>0</v>
      </c>
      <c r="C1950" s="56">
        <f>ESTUDIANTES!C1950</f>
        <v>0</v>
      </c>
      <c r="D1950" s="97">
        <f>ESTUDIANTES!D1950</f>
        <v>0</v>
      </c>
      <c r="E1950" s="97"/>
      <c r="F1950" s="97"/>
      <c r="G1950" s="97"/>
      <c r="H1950" s="57">
        <f>ESTUDIANTES!H1950</f>
        <v>0</v>
      </c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4"/>
      <c r="T1950" s="54"/>
      <c r="U1950" s="54"/>
      <c r="V1950" s="54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  <c r="AL1950" s="54"/>
      <c r="AM1950" s="54"/>
      <c r="AN1950" s="54"/>
      <c r="AO1950" s="54"/>
      <c r="AP1950" s="54"/>
      <c r="AQ1950" s="54"/>
      <c r="AR1950" s="54"/>
      <c r="AS1950" s="54"/>
      <c r="AT1950" s="54"/>
      <c r="AU1950" s="54"/>
      <c r="AV1950" s="54"/>
      <c r="AW1950" s="54"/>
      <c r="AX1950" s="54"/>
      <c r="AY1950" s="54"/>
      <c r="AZ1950" s="54"/>
      <c r="BA1950" s="54"/>
      <c r="BB1950" s="54"/>
      <c r="BC1950" s="54"/>
      <c r="BD1950" s="54"/>
      <c r="BE1950" s="54"/>
      <c r="BF1950" s="54"/>
      <c r="BG1950" s="54"/>
      <c r="BH1950" s="54"/>
      <c r="BI1950" s="54"/>
      <c r="BJ1950" s="54"/>
      <c r="BK1950" s="54"/>
      <c r="BL1950" s="54"/>
      <c r="BM1950" s="54"/>
      <c r="BN1950" s="54"/>
      <c r="BO1950" s="54"/>
      <c r="BP1950" s="54"/>
      <c r="BQ1950" s="54"/>
      <c r="BR1950" s="54"/>
      <c r="BS1950" s="54"/>
      <c r="BT1950" s="54"/>
      <c r="BU1950" s="54"/>
      <c r="BV1950" s="54"/>
      <c r="BW1950" s="54"/>
      <c r="BX1950" s="54"/>
      <c r="BY1950" s="54"/>
      <c r="BZ1950" s="54"/>
      <c r="CA1950" s="54"/>
      <c r="CB1950" s="54"/>
      <c r="CC1950" s="54"/>
      <c r="CD1950" s="54"/>
      <c r="CE1950" s="54"/>
      <c r="CF1950" s="54"/>
      <c r="CG1950" s="54"/>
      <c r="CH1950" s="54"/>
      <c r="CI1950" s="54"/>
      <c r="CJ1950" s="54"/>
      <c r="CK1950" s="54"/>
      <c r="CL1950" s="54"/>
      <c r="CM1950" s="54"/>
      <c r="CN1950" s="54"/>
      <c r="CO1950" s="54"/>
      <c r="CP1950" s="54"/>
      <c r="CQ1950" s="54"/>
      <c r="CR1950" s="54"/>
      <c r="CS1950" s="54"/>
      <c r="CT1950" s="54"/>
      <c r="CU1950" s="54"/>
      <c r="CV1950" s="54"/>
      <c r="CW1950" s="54"/>
      <c r="CX1950" s="54"/>
      <c r="CY1950" s="54"/>
      <c r="CZ1950" s="54"/>
      <c r="DA1950" s="54"/>
      <c r="DB1950" s="54"/>
      <c r="DC1950" s="54"/>
      <c r="DD1950" s="54"/>
      <c r="DE1950" s="54"/>
      <c r="DF1950" s="54"/>
      <c r="DG1950" s="54"/>
      <c r="DH1950" s="54"/>
      <c r="DI1950" s="54"/>
      <c r="DJ1950" s="54"/>
      <c r="DK1950" s="54"/>
      <c r="DL1950" s="54"/>
      <c r="DM1950" s="54"/>
      <c r="DN1950" s="54"/>
      <c r="DO1950" s="54"/>
      <c r="DP1950" s="54"/>
      <c r="DQ1950" s="54"/>
      <c r="DR1950" s="54"/>
      <c r="DS1950" s="54"/>
      <c r="DT1950" s="54"/>
      <c r="DU1950" s="54"/>
      <c r="DV1950" s="54"/>
      <c r="DW1950" s="54"/>
      <c r="DX1950" s="54"/>
      <c r="DY1950" s="54"/>
      <c r="DZ1950" s="54"/>
      <c r="EA1950" s="54"/>
      <c r="EB1950" s="54"/>
      <c r="EC1950" s="54"/>
      <c r="ED1950" s="54"/>
      <c r="EE1950" s="54"/>
      <c r="EF1950" s="54"/>
      <c r="EG1950" s="54"/>
      <c r="EH1950" s="54"/>
      <c r="EI1950" s="54"/>
      <c r="EJ1950" s="54"/>
      <c r="EK1950" s="54"/>
      <c r="EL1950" s="54"/>
      <c r="EM1950" s="54"/>
      <c r="EN1950" s="54"/>
      <c r="EO1950" s="54"/>
      <c r="EP1950" s="54"/>
      <c r="EQ1950" s="54"/>
      <c r="ER1950" s="54"/>
      <c r="ES1950" s="54"/>
      <c r="ET1950" s="54"/>
      <c r="EU1950" s="54"/>
      <c r="EV1950" s="54"/>
      <c r="EW1950" s="54"/>
      <c r="EX1950" s="54"/>
      <c r="EY1950" s="54"/>
      <c r="EZ1950" s="54"/>
      <c r="FA1950" s="54"/>
      <c r="FB1950" s="54"/>
      <c r="FC1950" s="54"/>
      <c r="FD1950" s="54"/>
      <c r="FE1950" s="54"/>
      <c r="FF1950" s="54"/>
      <c r="FG1950" s="54"/>
      <c r="FH1950" s="54"/>
      <c r="FI1950" s="54"/>
      <c r="FJ1950" s="54"/>
      <c r="FK1950" s="54"/>
      <c r="FL1950" s="54"/>
      <c r="FM1950" s="54"/>
      <c r="FN1950" s="54"/>
      <c r="FO1950" s="54"/>
      <c r="FP1950" s="54"/>
      <c r="FQ1950" s="54"/>
      <c r="FR1950" s="54"/>
      <c r="FS1950" s="54"/>
      <c r="FT1950" s="54"/>
      <c r="FU1950" s="54"/>
      <c r="FV1950" s="54"/>
      <c r="FW1950" s="54"/>
      <c r="FX1950" s="54"/>
      <c r="FY1950" s="54"/>
      <c r="FZ1950" s="54"/>
      <c r="GA1950" s="54"/>
      <c r="GB1950" s="54"/>
      <c r="GC1950" s="54"/>
      <c r="GD1950" s="54"/>
      <c r="GE1950" s="54"/>
      <c r="GF1950" s="54"/>
      <c r="GG1950" s="54"/>
      <c r="GH1950" s="54"/>
      <c r="GI1950" s="54"/>
      <c r="GJ1950" s="54"/>
      <c r="GK1950" s="54"/>
      <c r="GL1950" s="54"/>
      <c r="GM1950" s="54"/>
      <c r="GN1950" s="54"/>
      <c r="GO1950" s="54"/>
      <c r="GP1950" s="54"/>
      <c r="GQ1950" s="54"/>
      <c r="GR1950" s="54"/>
      <c r="GS1950" s="54"/>
      <c r="GT1950" s="54"/>
      <c r="GU1950" s="54"/>
      <c r="GV1950" s="54"/>
      <c r="GW1950" s="54"/>
      <c r="GX1950" s="54"/>
      <c r="GY1950" s="54"/>
      <c r="GZ1950" s="54"/>
      <c r="HA1950" s="54"/>
      <c r="HB1950" s="54"/>
      <c r="HC1950" s="54"/>
      <c r="HD1950" s="54"/>
      <c r="HE1950" s="54"/>
      <c r="HF1950" s="54"/>
      <c r="HG1950" s="54"/>
      <c r="HH1950" s="54"/>
      <c r="HI1950" s="54"/>
      <c r="HJ1950" s="54"/>
      <c r="HK1950" s="54"/>
      <c r="HL1950" s="54"/>
      <c r="HM1950" s="54"/>
      <c r="HN1950" s="54"/>
      <c r="HO1950" s="54"/>
      <c r="HP1950" s="54"/>
      <c r="HQ1950" s="54"/>
      <c r="HR1950" s="54"/>
      <c r="HS1950" s="54"/>
      <c r="HT1950" s="54"/>
      <c r="HU1950" s="54"/>
      <c r="HV1950" s="54"/>
      <c r="HW1950" s="54"/>
      <c r="HX1950" s="54"/>
      <c r="HY1950" s="54"/>
      <c r="HZ1950" s="54"/>
      <c r="IA1950" s="54"/>
      <c r="IB1950" s="54"/>
      <c r="IC1950" s="54"/>
      <c r="ID1950" s="54"/>
      <c r="IE1950" s="54"/>
      <c r="IF1950" s="54"/>
      <c r="IG1950" s="54"/>
      <c r="IH1950" s="54"/>
      <c r="II1950" s="54"/>
      <c r="IJ1950" s="54"/>
      <c r="IK1950" s="54"/>
      <c r="IL1950" s="54"/>
      <c r="IM1950" s="54"/>
      <c r="IN1950" s="54"/>
      <c r="IO1950" s="54"/>
      <c r="IP1950" s="54"/>
      <c r="IQ1950" s="54"/>
      <c r="IR1950" s="54"/>
      <c r="IS1950" s="54"/>
      <c r="IT1950" s="54"/>
      <c r="IU1950" s="54"/>
      <c r="IV1950" s="54"/>
      <c r="IW1950" s="54"/>
      <c r="IX1950" s="54"/>
      <c r="IY1950" s="54"/>
      <c r="IZ1950" s="54"/>
      <c r="JA1950" s="16"/>
      <c r="JB1950" s="16"/>
      <c r="JC1950" s="16"/>
      <c r="JD1950" s="16"/>
    </row>
    <row r="1951" spans="1:264" s="6" customFormat="1" x14ac:dyDescent="0.25">
      <c r="A1951" s="55">
        <v>1947</v>
      </c>
      <c r="B1951" s="56">
        <f>ESTUDIANTES!B1951</f>
        <v>0</v>
      </c>
      <c r="C1951" s="56">
        <f>ESTUDIANTES!C1951</f>
        <v>0</v>
      </c>
      <c r="D1951" s="97">
        <f>ESTUDIANTES!D1951</f>
        <v>0</v>
      </c>
      <c r="E1951" s="97"/>
      <c r="F1951" s="97"/>
      <c r="G1951" s="97"/>
      <c r="H1951" s="57">
        <f>ESTUDIANTES!H1951</f>
        <v>0</v>
      </c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  <c r="T1951" s="54"/>
      <c r="U1951" s="54"/>
      <c r="V1951" s="54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  <c r="AL1951" s="54"/>
      <c r="AM1951" s="54"/>
      <c r="AN1951" s="54"/>
      <c r="AO1951" s="54"/>
      <c r="AP1951" s="54"/>
      <c r="AQ1951" s="54"/>
      <c r="AR1951" s="54"/>
      <c r="AS1951" s="54"/>
      <c r="AT1951" s="54"/>
      <c r="AU1951" s="54"/>
      <c r="AV1951" s="54"/>
      <c r="AW1951" s="54"/>
      <c r="AX1951" s="54"/>
      <c r="AY1951" s="54"/>
      <c r="AZ1951" s="54"/>
      <c r="BA1951" s="54"/>
      <c r="BB1951" s="54"/>
      <c r="BC1951" s="54"/>
      <c r="BD1951" s="54"/>
      <c r="BE1951" s="54"/>
      <c r="BF1951" s="54"/>
      <c r="BG1951" s="54"/>
      <c r="BH1951" s="54"/>
      <c r="BI1951" s="54"/>
      <c r="BJ1951" s="54"/>
      <c r="BK1951" s="54"/>
      <c r="BL1951" s="54"/>
      <c r="BM1951" s="54"/>
      <c r="BN1951" s="54"/>
      <c r="BO1951" s="54"/>
      <c r="BP1951" s="54"/>
      <c r="BQ1951" s="54"/>
      <c r="BR1951" s="54"/>
      <c r="BS1951" s="54"/>
      <c r="BT1951" s="54"/>
      <c r="BU1951" s="54"/>
      <c r="BV1951" s="54"/>
      <c r="BW1951" s="54"/>
      <c r="BX1951" s="54"/>
      <c r="BY1951" s="54"/>
      <c r="BZ1951" s="54"/>
      <c r="CA1951" s="54"/>
      <c r="CB1951" s="54"/>
      <c r="CC1951" s="54"/>
      <c r="CD1951" s="54"/>
      <c r="CE1951" s="54"/>
      <c r="CF1951" s="54"/>
      <c r="CG1951" s="54"/>
      <c r="CH1951" s="54"/>
      <c r="CI1951" s="54"/>
      <c r="CJ1951" s="54"/>
      <c r="CK1951" s="54"/>
      <c r="CL1951" s="54"/>
      <c r="CM1951" s="54"/>
      <c r="CN1951" s="54"/>
      <c r="CO1951" s="54"/>
      <c r="CP1951" s="54"/>
      <c r="CQ1951" s="54"/>
      <c r="CR1951" s="54"/>
      <c r="CS1951" s="54"/>
      <c r="CT1951" s="54"/>
      <c r="CU1951" s="54"/>
      <c r="CV1951" s="54"/>
      <c r="CW1951" s="54"/>
      <c r="CX1951" s="54"/>
      <c r="CY1951" s="54"/>
      <c r="CZ1951" s="54"/>
      <c r="DA1951" s="54"/>
      <c r="DB1951" s="54"/>
      <c r="DC1951" s="54"/>
      <c r="DD1951" s="54"/>
      <c r="DE1951" s="54"/>
      <c r="DF1951" s="54"/>
      <c r="DG1951" s="54"/>
      <c r="DH1951" s="54"/>
      <c r="DI1951" s="54"/>
      <c r="DJ1951" s="54"/>
      <c r="DK1951" s="54"/>
      <c r="DL1951" s="54"/>
      <c r="DM1951" s="54"/>
      <c r="DN1951" s="54"/>
      <c r="DO1951" s="54"/>
      <c r="DP1951" s="54"/>
      <c r="DQ1951" s="54"/>
      <c r="DR1951" s="54"/>
      <c r="DS1951" s="54"/>
      <c r="DT1951" s="54"/>
      <c r="DU1951" s="54"/>
      <c r="DV1951" s="54"/>
      <c r="DW1951" s="54"/>
      <c r="DX1951" s="54"/>
      <c r="DY1951" s="54"/>
      <c r="DZ1951" s="54"/>
      <c r="EA1951" s="54"/>
      <c r="EB1951" s="54"/>
      <c r="EC1951" s="54"/>
      <c r="ED1951" s="54"/>
      <c r="EE1951" s="54"/>
      <c r="EF1951" s="54"/>
      <c r="EG1951" s="54"/>
      <c r="EH1951" s="54"/>
      <c r="EI1951" s="54"/>
      <c r="EJ1951" s="54"/>
      <c r="EK1951" s="54"/>
      <c r="EL1951" s="54"/>
      <c r="EM1951" s="54"/>
      <c r="EN1951" s="54"/>
      <c r="EO1951" s="54"/>
      <c r="EP1951" s="54"/>
      <c r="EQ1951" s="54"/>
      <c r="ER1951" s="54"/>
      <c r="ES1951" s="54"/>
      <c r="ET1951" s="54"/>
      <c r="EU1951" s="54"/>
      <c r="EV1951" s="54"/>
      <c r="EW1951" s="54"/>
      <c r="EX1951" s="54"/>
      <c r="EY1951" s="54"/>
      <c r="EZ1951" s="54"/>
      <c r="FA1951" s="54"/>
      <c r="FB1951" s="54"/>
      <c r="FC1951" s="54"/>
      <c r="FD1951" s="54"/>
      <c r="FE1951" s="54"/>
      <c r="FF1951" s="54"/>
      <c r="FG1951" s="54"/>
      <c r="FH1951" s="54"/>
      <c r="FI1951" s="54"/>
      <c r="FJ1951" s="54"/>
      <c r="FK1951" s="54"/>
      <c r="FL1951" s="54"/>
      <c r="FM1951" s="54"/>
      <c r="FN1951" s="54"/>
      <c r="FO1951" s="54"/>
      <c r="FP1951" s="54"/>
      <c r="FQ1951" s="54"/>
      <c r="FR1951" s="54"/>
      <c r="FS1951" s="54"/>
      <c r="FT1951" s="54"/>
      <c r="FU1951" s="54"/>
      <c r="FV1951" s="54"/>
      <c r="FW1951" s="54"/>
      <c r="FX1951" s="54"/>
      <c r="FY1951" s="54"/>
      <c r="FZ1951" s="54"/>
      <c r="GA1951" s="54"/>
      <c r="GB1951" s="54"/>
      <c r="GC1951" s="54"/>
      <c r="GD1951" s="54"/>
      <c r="GE1951" s="54"/>
      <c r="GF1951" s="54"/>
      <c r="GG1951" s="54"/>
      <c r="GH1951" s="54"/>
      <c r="GI1951" s="54"/>
      <c r="GJ1951" s="54"/>
      <c r="GK1951" s="54"/>
      <c r="GL1951" s="54"/>
      <c r="GM1951" s="54"/>
      <c r="GN1951" s="54"/>
      <c r="GO1951" s="54"/>
      <c r="GP1951" s="54"/>
      <c r="GQ1951" s="54"/>
      <c r="GR1951" s="54"/>
      <c r="GS1951" s="54"/>
      <c r="GT1951" s="54"/>
      <c r="GU1951" s="54"/>
      <c r="GV1951" s="54"/>
      <c r="GW1951" s="54"/>
      <c r="GX1951" s="54"/>
      <c r="GY1951" s="54"/>
      <c r="GZ1951" s="54"/>
      <c r="HA1951" s="54"/>
      <c r="HB1951" s="54"/>
      <c r="HC1951" s="54"/>
      <c r="HD1951" s="54"/>
      <c r="HE1951" s="54"/>
      <c r="HF1951" s="54"/>
      <c r="HG1951" s="54"/>
      <c r="HH1951" s="54"/>
      <c r="HI1951" s="54"/>
      <c r="HJ1951" s="54"/>
      <c r="HK1951" s="54"/>
      <c r="HL1951" s="54"/>
      <c r="HM1951" s="54"/>
      <c r="HN1951" s="54"/>
      <c r="HO1951" s="54"/>
      <c r="HP1951" s="54"/>
      <c r="HQ1951" s="54"/>
      <c r="HR1951" s="54"/>
      <c r="HS1951" s="54"/>
      <c r="HT1951" s="54"/>
      <c r="HU1951" s="54"/>
      <c r="HV1951" s="54"/>
      <c r="HW1951" s="54"/>
      <c r="HX1951" s="54"/>
      <c r="HY1951" s="54"/>
      <c r="HZ1951" s="54"/>
      <c r="IA1951" s="54"/>
      <c r="IB1951" s="54"/>
      <c r="IC1951" s="54"/>
      <c r="ID1951" s="54"/>
      <c r="IE1951" s="54"/>
      <c r="IF1951" s="54"/>
      <c r="IG1951" s="54"/>
      <c r="IH1951" s="54"/>
      <c r="II1951" s="54"/>
      <c r="IJ1951" s="54"/>
      <c r="IK1951" s="54"/>
      <c r="IL1951" s="54"/>
      <c r="IM1951" s="54"/>
      <c r="IN1951" s="54"/>
      <c r="IO1951" s="54"/>
      <c r="IP1951" s="54"/>
      <c r="IQ1951" s="54"/>
      <c r="IR1951" s="54"/>
      <c r="IS1951" s="54"/>
      <c r="IT1951" s="54"/>
      <c r="IU1951" s="54"/>
      <c r="IV1951" s="54"/>
      <c r="IW1951" s="54"/>
      <c r="IX1951" s="54"/>
      <c r="IY1951" s="54"/>
      <c r="IZ1951" s="54"/>
      <c r="JA1951" s="16"/>
      <c r="JB1951" s="16"/>
      <c r="JC1951" s="16"/>
      <c r="JD1951" s="16"/>
    </row>
    <row r="1952" spans="1:264" s="6" customFormat="1" x14ac:dyDescent="0.25">
      <c r="A1952" s="55">
        <v>1948</v>
      </c>
      <c r="B1952" s="56">
        <f>ESTUDIANTES!B1952</f>
        <v>0</v>
      </c>
      <c r="C1952" s="56">
        <f>ESTUDIANTES!C1952</f>
        <v>0</v>
      </c>
      <c r="D1952" s="97">
        <f>ESTUDIANTES!D1952</f>
        <v>0</v>
      </c>
      <c r="E1952" s="97"/>
      <c r="F1952" s="97"/>
      <c r="G1952" s="97"/>
      <c r="H1952" s="57">
        <f>ESTUDIANTES!H1952</f>
        <v>0</v>
      </c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4"/>
      <c r="T1952" s="54"/>
      <c r="U1952" s="54"/>
      <c r="V1952" s="54"/>
      <c r="W1952" s="54"/>
      <c r="X1952" s="54"/>
      <c r="Y1952" s="54"/>
      <c r="Z1952" s="54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  <c r="AL1952" s="54"/>
      <c r="AM1952" s="54"/>
      <c r="AN1952" s="54"/>
      <c r="AO1952" s="54"/>
      <c r="AP1952" s="54"/>
      <c r="AQ1952" s="54"/>
      <c r="AR1952" s="54"/>
      <c r="AS1952" s="54"/>
      <c r="AT1952" s="54"/>
      <c r="AU1952" s="54"/>
      <c r="AV1952" s="54"/>
      <c r="AW1952" s="54"/>
      <c r="AX1952" s="54"/>
      <c r="AY1952" s="54"/>
      <c r="AZ1952" s="54"/>
      <c r="BA1952" s="54"/>
      <c r="BB1952" s="54"/>
      <c r="BC1952" s="54"/>
      <c r="BD1952" s="54"/>
      <c r="BE1952" s="54"/>
      <c r="BF1952" s="54"/>
      <c r="BG1952" s="54"/>
      <c r="BH1952" s="54"/>
      <c r="BI1952" s="54"/>
      <c r="BJ1952" s="54"/>
      <c r="BK1952" s="54"/>
      <c r="BL1952" s="54"/>
      <c r="BM1952" s="54"/>
      <c r="BN1952" s="54"/>
      <c r="BO1952" s="54"/>
      <c r="BP1952" s="54"/>
      <c r="BQ1952" s="54"/>
      <c r="BR1952" s="54"/>
      <c r="BS1952" s="54"/>
      <c r="BT1952" s="54"/>
      <c r="BU1952" s="54"/>
      <c r="BV1952" s="54"/>
      <c r="BW1952" s="54"/>
      <c r="BX1952" s="54"/>
      <c r="BY1952" s="54"/>
      <c r="BZ1952" s="54"/>
      <c r="CA1952" s="54"/>
      <c r="CB1952" s="54"/>
      <c r="CC1952" s="54"/>
      <c r="CD1952" s="54"/>
      <c r="CE1952" s="54"/>
      <c r="CF1952" s="54"/>
      <c r="CG1952" s="54"/>
      <c r="CH1952" s="54"/>
      <c r="CI1952" s="54"/>
      <c r="CJ1952" s="54"/>
      <c r="CK1952" s="54"/>
      <c r="CL1952" s="54"/>
      <c r="CM1952" s="54"/>
      <c r="CN1952" s="54"/>
      <c r="CO1952" s="54"/>
      <c r="CP1952" s="54"/>
      <c r="CQ1952" s="54"/>
      <c r="CR1952" s="54"/>
      <c r="CS1952" s="54"/>
      <c r="CT1952" s="54"/>
      <c r="CU1952" s="54"/>
      <c r="CV1952" s="54"/>
      <c r="CW1952" s="54"/>
      <c r="CX1952" s="54"/>
      <c r="CY1952" s="54"/>
      <c r="CZ1952" s="54"/>
      <c r="DA1952" s="54"/>
      <c r="DB1952" s="54"/>
      <c r="DC1952" s="54"/>
      <c r="DD1952" s="54"/>
      <c r="DE1952" s="54"/>
      <c r="DF1952" s="54"/>
      <c r="DG1952" s="54"/>
      <c r="DH1952" s="54"/>
      <c r="DI1952" s="54"/>
      <c r="DJ1952" s="54"/>
      <c r="DK1952" s="54"/>
      <c r="DL1952" s="54"/>
      <c r="DM1952" s="54"/>
      <c r="DN1952" s="54"/>
      <c r="DO1952" s="54"/>
      <c r="DP1952" s="54"/>
      <c r="DQ1952" s="54"/>
      <c r="DR1952" s="54"/>
      <c r="DS1952" s="54"/>
      <c r="DT1952" s="54"/>
      <c r="DU1952" s="54"/>
      <c r="DV1952" s="54"/>
      <c r="DW1952" s="54"/>
      <c r="DX1952" s="54"/>
      <c r="DY1952" s="54"/>
      <c r="DZ1952" s="54"/>
      <c r="EA1952" s="54"/>
      <c r="EB1952" s="54"/>
      <c r="EC1952" s="54"/>
      <c r="ED1952" s="54"/>
      <c r="EE1952" s="54"/>
      <c r="EF1952" s="54"/>
      <c r="EG1952" s="54"/>
      <c r="EH1952" s="54"/>
      <c r="EI1952" s="54"/>
      <c r="EJ1952" s="54"/>
      <c r="EK1952" s="54"/>
      <c r="EL1952" s="54"/>
      <c r="EM1952" s="54"/>
      <c r="EN1952" s="54"/>
      <c r="EO1952" s="54"/>
      <c r="EP1952" s="54"/>
      <c r="EQ1952" s="54"/>
      <c r="ER1952" s="54"/>
      <c r="ES1952" s="54"/>
      <c r="ET1952" s="54"/>
      <c r="EU1952" s="54"/>
      <c r="EV1952" s="54"/>
      <c r="EW1952" s="54"/>
      <c r="EX1952" s="54"/>
      <c r="EY1952" s="54"/>
      <c r="EZ1952" s="54"/>
      <c r="FA1952" s="54"/>
      <c r="FB1952" s="54"/>
      <c r="FC1952" s="54"/>
      <c r="FD1952" s="54"/>
      <c r="FE1952" s="54"/>
      <c r="FF1952" s="54"/>
      <c r="FG1952" s="54"/>
      <c r="FH1952" s="54"/>
      <c r="FI1952" s="54"/>
      <c r="FJ1952" s="54"/>
      <c r="FK1952" s="54"/>
      <c r="FL1952" s="54"/>
      <c r="FM1952" s="54"/>
      <c r="FN1952" s="54"/>
      <c r="FO1952" s="54"/>
      <c r="FP1952" s="54"/>
      <c r="FQ1952" s="54"/>
      <c r="FR1952" s="54"/>
      <c r="FS1952" s="54"/>
      <c r="FT1952" s="54"/>
      <c r="FU1952" s="54"/>
      <c r="FV1952" s="54"/>
      <c r="FW1952" s="54"/>
      <c r="FX1952" s="54"/>
      <c r="FY1952" s="54"/>
      <c r="FZ1952" s="54"/>
      <c r="GA1952" s="54"/>
      <c r="GB1952" s="54"/>
      <c r="GC1952" s="54"/>
      <c r="GD1952" s="54"/>
      <c r="GE1952" s="54"/>
      <c r="GF1952" s="54"/>
      <c r="GG1952" s="54"/>
      <c r="GH1952" s="54"/>
      <c r="GI1952" s="54"/>
      <c r="GJ1952" s="54"/>
      <c r="GK1952" s="54"/>
      <c r="GL1952" s="54"/>
      <c r="GM1952" s="54"/>
      <c r="GN1952" s="54"/>
      <c r="GO1952" s="54"/>
      <c r="GP1952" s="54"/>
      <c r="GQ1952" s="54"/>
      <c r="GR1952" s="54"/>
      <c r="GS1952" s="54"/>
      <c r="GT1952" s="54"/>
      <c r="GU1952" s="54"/>
      <c r="GV1952" s="54"/>
      <c r="GW1952" s="54"/>
      <c r="GX1952" s="54"/>
      <c r="GY1952" s="54"/>
      <c r="GZ1952" s="54"/>
      <c r="HA1952" s="54"/>
      <c r="HB1952" s="54"/>
      <c r="HC1952" s="54"/>
      <c r="HD1952" s="54"/>
      <c r="HE1952" s="54"/>
      <c r="HF1952" s="54"/>
      <c r="HG1952" s="54"/>
      <c r="HH1952" s="54"/>
      <c r="HI1952" s="54"/>
      <c r="HJ1952" s="54"/>
      <c r="HK1952" s="54"/>
      <c r="HL1952" s="54"/>
      <c r="HM1952" s="54"/>
      <c r="HN1952" s="54"/>
      <c r="HO1952" s="54"/>
      <c r="HP1952" s="54"/>
      <c r="HQ1952" s="54"/>
      <c r="HR1952" s="54"/>
      <c r="HS1952" s="54"/>
      <c r="HT1952" s="54"/>
      <c r="HU1952" s="54"/>
      <c r="HV1952" s="54"/>
      <c r="HW1952" s="54"/>
      <c r="HX1952" s="54"/>
      <c r="HY1952" s="54"/>
      <c r="HZ1952" s="54"/>
      <c r="IA1952" s="54"/>
      <c r="IB1952" s="54"/>
      <c r="IC1952" s="54"/>
      <c r="ID1952" s="54"/>
      <c r="IE1952" s="54"/>
      <c r="IF1952" s="54"/>
      <c r="IG1952" s="54"/>
      <c r="IH1952" s="54"/>
      <c r="II1952" s="54"/>
      <c r="IJ1952" s="54"/>
      <c r="IK1952" s="54"/>
      <c r="IL1952" s="54"/>
      <c r="IM1952" s="54"/>
      <c r="IN1952" s="54"/>
      <c r="IO1952" s="54"/>
      <c r="IP1952" s="54"/>
      <c r="IQ1952" s="54"/>
      <c r="IR1952" s="54"/>
      <c r="IS1952" s="54"/>
      <c r="IT1952" s="54"/>
      <c r="IU1952" s="54"/>
      <c r="IV1952" s="54"/>
      <c r="IW1952" s="54"/>
      <c r="IX1952" s="54"/>
      <c r="IY1952" s="54"/>
      <c r="IZ1952" s="54"/>
      <c r="JA1952" s="16"/>
      <c r="JB1952" s="16"/>
      <c r="JC1952" s="16"/>
      <c r="JD1952" s="16"/>
    </row>
    <row r="1953" spans="1:264" s="6" customFormat="1" x14ac:dyDescent="0.25">
      <c r="A1953" s="55">
        <v>1949</v>
      </c>
      <c r="B1953" s="56">
        <f>ESTUDIANTES!B1953</f>
        <v>0</v>
      </c>
      <c r="C1953" s="56">
        <f>ESTUDIANTES!C1953</f>
        <v>0</v>
      </c>
      <c r="D1953" s="97">
        <f>ESTUDIANTES!D1953</f>
        <v>0</v>
      </c>
      <c r="E1953" s="97"/>
      <c r="F1953" s="97"/>
      <c r="G1953" s="97"/>
      <c r="H1953" s="57">
        <f>ESTUDIANTES!H1953</f>
        <v>0</v>
      </c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54"/>
      <c r="T1953" s="54"/>
      <c r="U1953" s="54"/>
      <c r="V1953" s="54"/>
      <c r="W1953" s="54"/>
      <c r="X1953" s="54"/>
      <c r="Y1953" s="54"/>
      <c r="Z1953" s="54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  <c r="AL1953" s="54"/>
      <c r="AM1953" s="54"/>
      <c r="AN1953" s="54"/>
      <c r="AO1953" s="54"/>
      <c r="AP1953" s="54"/>
      <c r="AQ1953" s="54"/>
      <c r="AR1953" s="54"/>
      <c r="AS1953" s="54"/>
      <c r="AT1953" s="54"/>
      <c r="AU1953" s="54"/>
      <c r="AV1953" s="54"/>
      <c r="AW1953" s="54"/>
      <c r="AX1953" s="54"/>
      <c r="AY1953" s="54"/>
      <c r="AZ1953" s="54"/>
      <c r="BA1953" s="54"/>
      <c r="BB1953" s="54"/>
      <c r="BC1953" s="54"/>
      <c r="BD1953" s="54"/>
      <c r="BE1953" s="54"/>
      <c r="BF1953" s="54"/>
      <c r="BG1953" s="54"/>
      <c r="BH1953" s="54"/>
      <c r="BI1953" s="54"/>
      <c r="BJ1953" s="54"/>
      <c r="BK1953" s="54"/>
      <c r="BL1953" s="54"/>
      <c r="BM1953" s="54"/>
      <c r="BN1953" s="54"/>
      <c r="BO1953" s="54"/>
      <c r="BP1953" s="54"/>
      <c r="BQ1953" s="54"/>
      <c r="BR1953" s="54"/>
      <c r="BS1953" s="54"/>
      <c r="BT1953" s="54"/>
      <c r="BU1953" s="54"/>
      <c r="BV1953" s="54"/>
      <c r="BW1953" s="54"/>
      <c r="BX1953" s="54"/>
      <c r="BY1953" s="54"/>
      <c r="BZ1953" s="54"/>
      <c r="CA1953" s="54"/>
      <c r="CB1953" s="54"/>
      <c r="CC1953" s="54"/>
      <c r="CD1953" s="54"/>
      <c r="CE1953" s="54"/>
      <c r="CF1953" s="54"/>
      <c r="CG1953" s="54"/>
      <c r="CH1953" s="54"/>
      <c r="CI1953" s="54"/>
      <c r="CJ1953" s="54"/>
      <c r="CK1953" s="54"/>
      <c r="CL1953" s="54"/>
      <c r="CM1953" s="54"/>
      <c r="CN1953" s="54"/>
      <c r="CO1953" s="54"/>
      <c r="CP1953" s="54"/>
      <c r="CQ1953" s="54"/>
      <c r="CR1953" s="54"/>
      <c r="CS1953" s="54"/>
      <c r="CT1953" s="54"/>
      <c r="CU1953" s="54"/>
      <c r="CV1953" s="54"/>
      <c r="CW1953" s="54"/>
      <c r="CX1953" s="54"/>
      <c r="CY1953" s="54"/>
      <c r="CZ1953" s="54"/>
      <c r="DA1953" s="54"/>
      <c r="DB1953" s="54"/>
      <c r="DC1953" s="54"/>
      <c r="DD1953" s="54"/>
      <c r="DE1953" s="54"/>
      <c r="DF1953" s="54"/>
      <c r="DG1953" s="54"/>
      <c r="DH1953" s="54"/>
      <c r="DI1953" s="54"/>
      <c r="DJ1953" s="54"/>
      <c r="DK1953" s="54"/>
      <c r="DL1953" s="54"/>
      <c r="DM1953" s="54"/>
      <c r="DN1953" s="54"/>
      <c r="DO1953" s="54"/>
      <c r="DP1953" s="54"/>
      <c r="DQ1953" s="54"/>
      <c r="DR1953" s="54"/>
      <c r="DS1953" s="54"/>
      <c r="DT1953" s="54"/>
      <c r="DU1953" s="54"/>
      <c r="DV1953" s="54"/>
      <c r="DW1953" s="54"/>
      <c r="DX1953" s="54"/>
      <c r="DY1953" s="54"/>
      <c r="DZ1953" s="54"/>
      <c r="EA1953" s="54"/>
      <c r="EB1953" s="54"/>
      <c r="EC1953" s="54"/>
      <c r="ED1953" s="54"/>
      <c r="EE1953" s="54"/>
      <c r="EF1953" s="54"/>
      <c r="EG1953" s="54"/>
      <c r="EH1953" s="54"/>
      <c r="EI1953" s="54"/>
      <c r="EJ1953" s="54"/>
      <c r="EK1953" s="54"/>
      <c r="EL1953" s="54"/>
      <c r="EM1953" s="54"/>
      <c r="EN1953" s="54"/>
      <c r="EO1953" s="54"/>
      <c r="EP1953" s="54"/>
      <c r="EQ1953" s="54"/>
      <c r="ER1953" s="54"/>
      <c r="ES1953" s="54"/>
      <c r="ET1953" s="54"/>
      <c r="EU1953" s="54"/>
      <c r="EV1953" s="54"/>
      <c r="EW1953" s="54"/>
      <c r="EX1953" s="54"/>
      <c r="EY1953" s="54"/>
      <c r="EZ1953" s="54"/>
      <c r="FA1953" s="54"/>
      <c r="FB1953" s="54"/>
      <c r="FC1953" s="54"/>
      <c r="FD1953" s="54"/>
      <c r="FE1953" s="54"/>
      <c r="FF1953" s="54"/>
      <c r="FG1953" s="54"/>
      <c r="FH1953" s="54"/>
      <c r="FI1953" s="54"/>
      <c r="FJ1953" s="54"/>
      <c r="FK1953" s="54"/>
      <c r="FL1953" s="54"/>
      <c r="FM1953" s="54"/>
      <c r="FN1953" s="54"/>
      <c r="FO1953" s="54"/>
      <c r="FP1953" s="54"/>
      <c r="FQ1953" s="54"/>
      <c r="FR1953" s="54"/>
      <c r="FS1953" s="54"/>
      <c r="FT1953" s="54"/>
      <c r="FU1953" s="54"/>
      <c r="FV1953" s="54"/>
      <c r="FW1953" s="54"/>
      <c r="FX1953" s="54"/>
      <c r="FY1953" s="54"/>
      <c r="FZ1953" s="54"/>
      <c r="GA1953" s="54"/>
      <c r="GB1953" s="54"/>
      <c r="GC1953" s="54"/>
      <c r="GD1953" s="54"/>
      <c r="GE1953" s="54"/>
      <c r="GF1953" s="54"/>
      <c r="GG1953" s="54"/>
      <c r="GH1953" s="54"/>
      <c r="GI1953" s="54"/>
      <c r="GJ1953" s="54"/>
      <c r="GK1953" s="54"/>
      <c r="GL1953" s="54"/>
      <c r="GM1953" s="54"/>
      <c r="GN1953" s="54"/>
      <c r="GO1953" s="54"/>
      <c r="GP1953" s="54"/>
      <c r="GQ1953" s="54"/>
      <c r="GR1953" s="54"/>
      <c r="GS1953" s="54"/>
      <c r="GT1953" s="54"/>
      <c r="GU1953" s="54"/>
      <c r="GV1953" s="54"/>
      <c r="GW1953" s="54"/>
      <c r="GX1953" s="54"/>
      <c r="GY1953" s="54"/>
      <c r="GZ1953" s="54"/>
      <c r="HA1953" s="54"/>
      <c r="HB1953" s="54"/>
      <c r="HC1953" s="54"/>
      <c r="HD1953" s="54"/>
      <c r="HE1953" s="54"/>
      <c r="HF1953" s="54"/>
      <c r="HG1953" s="54"/>
      <c r="HH1953" s="54"/>
      <c r="HI1953" s="54"/>
      <c r="HJ1953" s="54"/>
      <c r="HK1953" s="54"/>
      <c r="HL1953" s="54"/>
      <c r="HM1953" s="54"/>
      <c r="HN1953" s="54"/>
      <c r="HO1953" s="54"/>
      <c r="HP1953" s="54"/>
      <c r="HQ1953" s="54"/>
      <c r="HR1953" s="54"/>
      <c r="HS1953" s="54"/>
      <c r="HT1953" s="54"/>
      <c r="HU1953" s="54"/>
      <c r="HV1953" s="54"/>
      <c r="HW1953" s="54"/>
      <c r="HX1953" s="54"/>
      <c r="HY1953" s="54"/>
      <c r="HZ1953" s="54"/>
      <c r="IA1953" s="54"/>
      <c r="IB1953" s="54"/>
      <c r="IC1953" s="54"/>
      <c r="ID1953" s="54"/>
      <c r="IE1953" s="54"/>
      <c r="IF1953" s="54"/>
      <c r="IG1953" s="54"/>
      <c r="IH1953" s="54"/>
      <c r="II1953" s="54"/>
      <c r="IJ1953" s="54"/>
      <c r="IK1953" s="54"/>
      <c r="IL1953" s="54"/>
      <c r="IM1953" s="54"/>
      <c r="IN1953" s="54"/>
      <c r="IO1953" s="54"/>
      <c r="IP1953" s="54"/>
      <c r="IQ1953" s="54"/>
      <c r="IR1953" s="54"/>
      <c r="IS1953" s="54"/>
      <c r="IT1953" s="54"/>
      <c r="IU1953" s="54"/>
      <c r="IV1953" s="54"/>
      <c r="IW1953" s="54"/>
      <c r="IX1953" s="54"/>
      <c r="IY1953" s="54"/>
      <c r="IZ1953" s="54"/>
      <c r="JA1953" s="16"/>
      <c r="JB1953" s="16"/>
      <c r="JC1953" s="16"/>
      <c r="JD1953" s="16"/>
    </row>
    <row r="1954" spans="1:264" s="6" customFormat="1" x14ac:dyDescent="0.25">
      <c r="A1954" s="55">
        <v>1950</v>
      </c>
      <c r="B1954" s="56">
        <f>ESTUDIANTES!B1954</f>
        <v>0</v>
      </c>
      <c r="C1954" s="56">
        <f>ESTUDIANTES!C1954</f>
        <v>0</v>
      </c>
      <c r="D1954" s="97">
        <f>ESTUDIANTES!D1954</f>
        <v>0</v>
      </c>
      <c r="E1954" s="97"/>
      <c r="F1954" s="97"/>
      <c r="G1954" s="97"/>
      <c r="H1954" s="57">
        <f>ESTUDIANTES!H1954</f>
        <v>0</v>
      </c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  <c r="T1954" s="54"/>
      <c r="U1954" s="54"/>
      <c r="V1954" s="54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  <c r="AL1954" s="54"/>
      <c r="AM1954" s="54"/>
      <c r="AN1954" s="54"/>
      <c r="AO1954" s="54"/>
      <c r="AP1954" s="54"/>
      <c r="AQ1954" s="54"/>
      <c r="AR1954" s="54"/>
      <c r="AS1954" s="54"/>
      <c r="AT1954" s="54"/>
      <c r="AU1954" s="54"/>
      <c r="AV1954" s="54"/>
      <c r="AW1954" s="54"/>
      <c r="AX1954" s="54"/>
      <c r="AY1954" s="54"/>
      <c r="AZ1954" s="54"/>
      <c r="BA1954" s="54"/>
      <c r="BB1954" s="54"/>
      <c r="BC1954" s="54"/>
      <c r="BD1954" s="54"/>
      <c r="BE1954" s="54"/>
      <c r="BF1954" s="54"/>
      <c r="BG1954" s="54"/>
      <c r="BH1954" s="54"/>
      <c r="BI1954" s="54"/>
      <c r="BJ1954" s="54"/>
      <c r="BK1954" s="54"/>
      <c r="BL1954" s="54"/>
      <c r="BM1954" s="54"/>
      <c r="BN1954" s="54"/>
      <c r="BO1954" s="54"/>
      <c r="BP1954" s="54"/>
      <c r="BQ1954" s="54"/>
      <c r="BR1954" s="54"/>
      <c r="BS1954" s="54"/>
      <c r="BT1954" s="54"/>
      <c r="BU1954" s="54"/>
      <c r="BV1954" s="54"/>
      <c r="BW1954" s="54"/>
      <c r="BX1954" s="54"/>
      <c r="BY1954" s="54"/>
      <c r="BZ1954" s="54"/>
      <c r="CA1954" s="54"/>
      <c r="CB1954" s="54"/>
      <c r="CC1954" s="54"/>
      <c r="CD1954" s="54"/>
      <c r="CE1954" s="54"/>
      <c r="CF1954" s="54"/>
      <c r="CG1954" s="54"/>
      <c r="CH1954" s="54"/>
      <c r="CI1954" s="54"/>
      <c r="CJ1954" s="54"/>
      <c r="CK1954" s="54"/>
      <c r="CL1954" s="54"/>
      <c r="CM1954" s="54"/>
      <c r="CN1954" s="54"/>
      <c r="CO1954" s="54"/>
      <c r="CP1954" s="54"/>
      <c r="CQ1954" s="54"/>
      <c r="CR1954" s="54"/>
      <c r="CS1954" s="54"/>
      <c r="CT1954" s="54"/>
      <c r="CU1954" s="54"/>
      <c r="CV1954" s="54"/>
      <c r="CW1954" s="54"/>
      <c r="CX1954" s="54"/>
      <c r="CY1954" s="54"/>
      <c r="CZ1954" s="54"/>
      <c r="DA1954" s="54"/>
      <c r="DB1954" s="54"/>
      <c r="DC1954" s="54"/>
      <c r="DD1954" s="54"/>
      <c r="DE1954" s="54"/>
      <c r="DF1954" s="54"/>
      <c r="DG1954" s="54"/>
      <c r="DH1954" s="54"/>
      <c r="DI1954" s="54"/>
      <c r="DJ1954" s="54"/>
      <c r="DK1954" s="54"/>
      <c r="DL1954" s="54"/>
      <c r="DM1954" s="54"/>
      <c r="DN1954" s="54"/>
      <c r="DO1954" s="54"/>
      <c r="DP1954" s="54"/>
      <c r="DQ1954" s="54"/>
      <c r="DR1954" s="54"/>
      <c r="DS1954" s="54"/>
      <c r="DT1954" s="54"/>
      <c r="DU1954" s="54"/>
      <c r="DV1954" s="54"/>
      <c r="DW1954" s="54"/>
      <c r="DX1954" s="54"/>
      <c r="DY1954" s="54"/>
      <c r="DZ1954" s="54"/>
      <c r="EA1954" s="54"/>
      <c r="EB1954" s="54"/>
      <c r="EC1954" s="54"/>
      <c r="ED1954" s="54"/>
      <c r="EE1954" s="54"/>
      <c r="EF1954" s="54"/>
      <c r="EG1954" s="54"/>
      <c r="EH1954" s="54"/>
      <c r="EI1954" s="54"/>
      <c r="EJ1954" s="54"/>
      <c r="EK1954" s="54"/>
      <c r="EL1954" s="54"/>
      <c r="EM1954" s="54"/>
      <c r="EN1954" s="54"/>
      <c r="EO1954" s="54"/>
      <c r="EP1954" s="54"/>
      <c r="EQ1954" s="54"/>
      <c r="ER1954" s="54"/>
      <c r="ES1954" s="54"/>
      <c r="ET1954" s="54"/>
      <c r="EU1954" s="54"/>
      <c r="EV1954" s="54"/>
      <c r="EW1954" s="54"/>
      <c r="EX1954" s="54"/>
      <c r="EY1954" s="54"/>
      <c r="EZ1954" s="54"/>
      <c r="FA1954" s="54"/>
      <c r="FB1954" s="54"/>
      <c r="FC1954" s="54"/>
      <c r="FD1954" s="54"/>
      <c r="FE1954" s="54"/>
      <c r="FF1954" s="54"/>
      <c r="FG1954" s="54"/>
      <c r="FH1954" s="54"/>
      <c r="FI1954" s="54"/>
      <c r="FJ1954" s="54"/>
      <c r="FK1954" s="54"/>
      <c r="FL1954" s="54"/>
      <c r="FM1954" s="54"/>
      <c r="FN1954" s="54"/>
      <c r="FO1954" s="54"/>
      <c r="FP1954" s="54"/>
      <c r="FQ1954" s="54"/>
      <c r="FR1954" s="54"/>
      <c r="FS1954" s="54"/>
      <c r="FT1954" s="54"/>
      <c r="FU1954" s="54"/>
      <c r="FV1954" s="54"/>
      <c r="FW1954" s="54"/>
      <c r="FX1954" s="54"/>
      <c r="FY1954" s="54"/>
      <c r="FZ1954" s="54"/>
      <c r="GA1954" s="54"/>
      <c r="GB1954" s="54"/>
      <c r="GC1954" s="54"/>
      <c r="GD1954" s="54"/>
      <c r="GE1954" s="54"/>
      <c r="GF1954" s="54"/>
      <c r="GG1954" s="54"/>
      <c r="GH1954" s="54"/>
      <c r="GI1954" s="54"/>
      <c r="GJ1954" s="54"/>
      <c r="GK1954" s="54"/>
      <c r="GL1954" s="54"/>
      <c r="GM1954" s="54"/>
      <c r="GN1954" s="54"/>
      <c r="GO1954" s="54"/>
      <c r="GP1954" s="54"/>
      <c r="GQ1954" s="54"/>
      <c r="GR1954" s="54"/>
      <c r="GS1954" s="54"/>
      <c r="GT1954" s="54"/>
      <c r="GU1954" s="54"/>
      <c r="GV1954" s="54"/>
      <c r="GW1954" s="54"/>
      <c r="GX1954" s="54"/>
      <c r="GY1954" s="54"/>
      <c r="GZ1954" s="54"/>
      <c r="HA1954" s="54"/>
      <c r="HB1954" s="54"/>
      <c r="HC1954" s="54"/>
      <c r="HD1954" s="54"/>
      <c r="HE1954" s="54"/>
      <c r="HF1954" s="54"/>
      <c r="HG1954" s="54"/>
      <c r="HH1954" s="54"/>
      <c r="HI1954" s="54"/>
      <c r="HJ1954" s="54"/>
      <c r="HK1954" s="54"/>
      <c r="HL1954" s="54"/>
      <c r="HM1954" s="54"/>
      <c r="HN1954" s="54"/>
      <c r="HO1954" s="54"/>
      <c r="HP1954" s="54"/>
      <c r="HQ1954" s="54"/>
      <c r="HR1954" s="54"/>
      <c r="HS1954" s="54"/>
      <c r="HT1954" s="54"/>
      <c r="HU1954" s="54"/>
      <c r="HV1954" s="54"/>
      <c r="HW1954" s="54"/>
      <c r="HX1954" s="54"/>
      <c r="HY1954" s="54"/>
      <c r="HZ1954" s="54"/>
      <c r="IA1954" s="54"/>
      <c r="IB1954" s="54"/>
      <c r="IC1954" s="54"/>
      <c r="ID1954" s="54"/>
      <c r="IE1954" s="54"/>
      <c r="IF1954" s="54"/>
      <c r="IG1954" s="54"/>
      <c r="IH1954" s="54"/>
      <c r="II1954" s="54"/>
      <c r="IJ1954" s="54"/>
      <c r="IK1954" s="54"/>
      <c r="IL1954" s="54"/>
      <c r="IM1954" s="54"/>
      <c r="IN1954" s="54"/>
      <c r="IO1954" s="54"/>
      <c r="IP1954" s="54"/>
      <c r="IQ1954" s="54"/>
      <c r="IR1954" s="54"/>
      <c r="IS1954" s="54"/>
      <c r="IT1954" s="54"/>
      <c r="IU1954" s="54"/>
      <c r="IV1954" s="54"/>
      <c r="IW1954" s="54"/>
      <c r="IX1954" s="54"/>
      <c r="IY1954" s="54"/>
      <c r="IZ1954" s="54"/>
      <c r="JA1954" s="16"/>
      <c r="JB1954" s="16"/>
      <c r="JC1954" s="16"/>
      <c r="JD1954" s="16"/>
    </row>
    <row r="1955" spans="1:264" s="6" customFormat="1" x14ac:dyDescent="0.25">
      <c r="A1955" s="55">
        <v>1951</v>
      </c>
      <c r="B1955" s="56">
        <f>ESTUDIANTES!B1955</f>
        <v>0</v>
      </c>
      <c r="C1955" s="56">
        <f>ESTUDIANTES!C1955</f>
        <v>0</v>
      </c>
      <c r="D1955" s="97">
        <f>ESTUDIANTES!D1955</f>
        <v>0</v>
      </c>
      <c r="E1955" s="97"/>
      <c r="F1955" s="97"/>
      <c r="G1955" s="97"/>
      <c r="H1955" s="57">
        <f>ESTUDIANTES!H1955</f>
        <v>0</v>
      </c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4"/>
      <c r="T1955" s="54"/>
      <c r="U1955" s="54"/>
      <c r="V1955" s="54"/>
      <c r="W1955" s="54"/>
      <c r="X1955" s="54"/>
      <c r="Y1955" s="54"/>
      <c r="Z1955" s="54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  <c r="AL1955" s="54"/>
      <c r="AM1955" s="54"/>
      <c r="AN1955" s="54"/>
      <c r="AO1955" s="54"/>
      <c r="AP1955" s="54"/>
      <c r="AQ1955" s="54"/>
      <c r="AR1955" s="54"/>
      <c r="AS1955" s="54"/>
      <c r="AT1955" s="54"/>
      <c r="AU1955" s="54"/>
      <c r="AV1955" s="54"/>
      <c r="AW1955" s="54"/>
      <c r="AX1955" s="54"/>
      <c r="AY1955" s="54"/>
      <c r="AZ1955" s="54"/>
      <c r="BA1955" s="54"/>
      <c r="BB1955" s="54"/>
      <c r="BC1955" s="54"/>
      <c r="BD1955" s="54"/>
      <c r="BE1955" s="54"/>
      <c r="BF1955" s="54"/>
      <c r="BG1955" s="54"/>
      <c r="BH1955" s="54"/>
      <c r="BI1955" s="54"/>
      <c r="BJ1955" s="54"/>
      <c r="BK1955" s="54"/>
      <c r="BL1955" s="54"/>
      <c r="BM1955" s="54"/>
      <c r="BN1955" s="54"/>
      <c r="BO1955" s="54"/>
      <c r="BP1955" s="54"/>
      <c r="BQ1955" s="54"/>
      <c r="BR1955" s="54"/>
      <c r="BS1955" s="54"/>
      <c r="BT1955" s="54"/>
      <c r="BU1955" s="54"/>
      <c r="BV1955" s="54"/>
      <c r="BW1955" s="54"/>
      <c r="BX1955" s="54"/>
      <c r="BY1955" s="54"/>
      <c r="BZ1955" s="54"/>
      <c r="CA1955" s="54"/>
      <c r="CB1955" s="54"/>
      <c r="CC1955" s="54"/>
      <c r="CD1955" s="54"/>
      <c r="CE1955" s="54"/>
      <c r="CF1955" s="54"/>
      <c r="CG1955" s="54"/>
      <c r="CH1955" s="54"/>
      <c r="CI1955" s="54"/>
      <c r="CJ1955" s="54"/>
      <c r="CK1955" s="54"/>
      <c r="CL1955" s="54"/>
      <c r="CM1955" s="54"/>
      <c r="CN1955" s="54"/>
      <c r="CO1955" s="54"/>
      <c r="CP1955" s="54"/>
      <c r="CQ1955" s="54"/>
      <c r="CR1955" s="54"/>
      <c r="CS1955" s="54"/>
      <c r="CT1955" s="54"/>
      <c r="CU1955" s="54"/>
      <c r="CV1955" s="54"/>
      <c r="CW1955" s="54"/>
      <c r="CX1955" s="54"/>
      <c r="CY1955" s="54"/>
      <c r="CZ1955" s="54"/>
      <c r="DA1955" s="54"/>
      <c r="DB1955" s="54"/>
      <c r="DC1955" s="54"/>
      <c r="DD1955" s="54"/>
      <c r="DE1955" s="54"/>
      <c r="DF1955" s="54"/>
      <c r="DG1955" s="54"/>
      <c r="DH1955" s="54"/>
      <c r="DI1955" s="54"/>
      <c r="DJ1955" s="54"/>
      <c r="DK1955" s="54"/>
      <c r="DL1955" s="54"/>
      <c r="DM1955" s="54"/>
      <c r="DN1955" s="54"/>
      <c r="DO1955" s="54"/>
      <c r="DP1955" s="54"/>
      <c r="DQ1955" s="54"/>
      <c r="DR1955" s="54"/>
      <c r="DS1955" s="54"/>
      <c r="DT1955" s="54"/>
      <c r="DU1955" s="54"/>
      <c r="DV1955" s="54"/>
      <c r="DW1955" s="54"/>
      <c r="DX1955" s="54"/>
      <c r="DY1955" s="54"/>
      <c r="DZ1955" s="54"/>
      <c r="EA1955" s="54"/>
      <c r="EB1955" s="54"/>
      <c r="EC1955" s="54"/>
      <c r="ED1955" s="54"/>
      <c r="EE1955" s="54"/>
      <c r="EF1955" s="54"/>
      <c r="EG1955" s="54"/>
      <c r="EH1955" s="54"/>
      <c r="EI1955" s="54"/>
      <c r="EJ1955" s="54"/>
      <c r="EK1955" s="54"/>
      <c r="EL1955" s="54"/>
      <c r="EM1955" s="54"/>
      <c r="EN1955" s="54"/>
      <c r="EO1955" s="54"/>
      <c r="EP1955" s="54"/>
      <c r="EQ1955" s="54"/>
      <c r="ER1955" s="54"/>
      <c r="ES1955" s="54"/>
      <c r="ET1955" s="54"/>
      <c r="EU1955" s="54"/>
      <c r="EV1955" s="54"/>
      <c r="EW1955" s="54"/>
      <c r="EX1955" s="54"/>
      <c r="EY1955" s="54"/>
      <c r="EZ1955" s="54"/>
      <c r="FA1955" s="54"/>
      <c r="FB1955" s="54"/>
      <c r="FC1955" s="54"/>
      <c r="FD1955" s="54"/>
      <c r="FE1955" s="54"/>
      <c r="FF1955" s="54"/>
      <c r="FG1955" s="54"/>
      <c r="FH1955" s="54"/>
      <c r="FI1955" s="54"/>
      <c r="FJ1955" s="54"/>
      <c r="FK1955" s="54"/>
      <c r="FL1955" s="54"/>
      <c r="FM1955" s="54"/>
      <c r="FN1955" s="54"/>
      <c r="FO1955" s="54"/>
      <c r="FP1955" s="54"/>
      <c r="FQ1955" s="54"/>
      <c r="FR1955" s="54"/>
      <c r="FS1955" s="54"/>
      <c r="FT1955" s="54"/>
      <c r="FU1955" s="54"/>
      <c r="FV1955" s="54"/>
      <c r="FW1955" s="54"/>
      <c r="FX1955" s="54"/>
      <c r="FY1955" s="54"/>
      <c r="FZ1955" s="54"/>
      <c r="GA1955" s="54"/>
      <c r="GB1955" s="54"/>
      <c r="GC1955" s="54"/>
      <c r="GD1955" s="54"/>
      <c r="GE1955" s="54"/>
      <c r="GF1955" s="54"/>
      <c r="GG1955" s="54"/>
      <c r="GH1955" s="54"/>
      <c r="GI1955" s="54"/>
      <c r="GJ1955" s="54"/>
      <c r="GK1955" s="54"/>
      <c r="GL1955" s="54"/>
      <c r="GM1955" s="54"/>
      <c r="GN1955" s="54"/>
      <c r="GO1955" s="54"/>
      <c r="GP1955" s="54"/>
      <c r="GQ1955" s="54"/>
      <c r="GR1955" s="54"/>
      <c r="GS1955" s="54"/>
      <c r="GT1955" s="54"/>
      <c r="GU1955" s="54"/>
      <c r="GV1955" s="54"/>
      <c r="GW1955" s="54"/>
      <c r="GX1955" s="54"/>
      <c r="GY1955" s="54"/>
      <c r="GZ1955" s="54"/>
      <c r="HA1955" s="54"/>
      <c r="HB1955" s="54"/>
      <c r="HC1955" s="54"/>
      <c r="HD1955" s="54"/>
      <c r="HE1955" s="54"/>
      <c r="HF1955" s="54"/>
      <c r="HG1955" s="54"/>
      <c r="HH1955" s="54"/>
      <c r="HI1955" s="54"/>
      <c r="HJ1955" s="54"/>
      <c r="HK1955" s="54"/>
      <c r="HL1955" s="54"/>
      <c r="HM1955" s="54"/>
      <c r="HN1955" s="54"/>
      <c r="HO1955" s="54"/>
      <c r="HP1955" s="54"/>
      <c r="HQ1955" s="54"/>
      <c r="HR1955" s="54"/>
      <c r="HS1955" s="54"/>
      <c r="HT1955" s="54"/>
      <c r="HU1955" s="54"/>
      <c r="HV1955" s="54"/>
      <c r="HW1955" s="54"/>
      <c r="HX1955" s="54"/>
      <c r="HY1955" s="54"/>
      <c r="HZ1955" s="54"/>
      <c r="IA1955" s="54"/>
      <c r="IB1955" s="54"/>
      <c r="IC1955" s="54"/>
      <c r="ID1955" s="54"/>
      <c r="IE1955" s="54"/>
      <c r="IF1955" s="54"/>
      <c r="IG1955" s="54"/>
      <c r="IH1955" s="54"/>
      <c r="II1955" s="54"/>
      <c r="IJ1955" s="54"/>
      <c r="IK1955" s="54"/>
      <c r="IL1955" s="54"/>
      <c r="IM1955" s="54"/>
      <c r="IN1955" s="54"/>
      <c r="IO1955" s="54"/>
      <c r="IP1955" s="54"/>
      <c r="IQ1955" s="54"/>
      <c r="IR1955" s="54"/>
      <c r="IS1955" s="54"/>
      <c r="IT1955" s="54"/>
      <c r="IU1955" s="54"/>
      <c r="IV1955" s="54"/>
      <c r="IW1955" s="54"/>
      <c r="IX1955" s="54"/>
      <c r="IY1955" s="54"/>
      <c r="IZ1955" s="54"/>
      <c r="JA1955" s="16"/>
      <c r="JB1955" s="16"/>
      <c r="JC1955" s="16"/>
      <c r="JD1955" s="16"/>
    </row>
    <row r="1956" spans="1:264" s="6" customFormat="1" x14ac:dyDescent="0.25">
      <c r="A1956" s="55">
        <v>1952</v>
      </c>
      <c r="B1956" s="56">
        <f>ESTUDIANTES!B1956</f>
        <v>0</v>
      </c>
      <c r="C1956" s="56">
        <f>ESTUDIANTES!C1956</f>
        <v>0</v>
      </c>
      <c r="D1956" s="97">
        <f>ESTUDIANTES!D1956</f>
        <v>0</v>
      </c>
      <c r="E1956" s="97"/>
      <c r="F1956" s="97"/>
      <c r="G1956" s="97"/>
      <c r="H1956" s="57">
        <f>ESTUDIANTES!H1956</f>
        <v>0</v>
      </c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4"/>
      <c r="T1956" s="54"/>
      <c r="U1956" s="54"/>
      <c r="V1956" s="54"/>
      <c r="W1956" s="54"/>
      <c r="X1956" s="54"/>
      <c r="Y1956" s="54"/>
      <c r="Z1956" s="54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  <c r="AL1956" s="54"/>
      <c r="AM1956" s="54"/>
      <c r="AN1956" s="54"/>
      <c r="AO1956" s="54"/>
      <c r="AP1956" s="54"/>
      <c r="AQ1956" s="54"/>
      <c r="AR1956" s="54"/>
      <c r="AS1956" s="54"/>
      <c r="AT1956" s="54"/>
      <c r="AU1956" s="54"/>
      <c r="AV1956" s="54"/>
      <c r="AW1956" s="54"/>
      <c r="AX1956" s="54"/>
      <c r="AY1956" s="54"/>
      <c r="AZ1956" s="54"/>
      <c r="BA1956" s="54"/>
      <c r="BB1956" s="54"/>
      <c r="BC1956" s="54"/>
      <c r="BD1956" s="54"/>
      <c r="BE1956" s="54"/>
      <c r="BF1956" s="54"/>
      <c r="BG1956" s="54"/>
      <c r="BH1956" s="54"/>
      <c r="BI1956" s="54"/>
      <c r="BJ1956" s="54"/>
      <c r="BK1956" s="54"/>
      <c r="BL1956" s="54"/>
      <c r="BM1956" s="54"/>
      <c r="BN1956" s="54"/>
      <c r="BO1956" s="54"/>
      <c r="BP1956" s="54"/>
      <c r="BQ1956" s="54"/>
      <c r="BR1956" s="54"/>
      <c r="BS1956" s="54"/>
      <c r="BT1956" s="54"/>
      <c r="BU1956" s="54"/>
      <c r="BV1956" s="54"/>
      <c r="BW1956" s="54"/>
      <c r="BX1956" s="54"/>
      <c r="BY1956" s="54"/>
      <c r="BZ1956" s="54"/>
      <c r="CA1956" s="54"/>
      <c r="CB1956" s="54"/>
      <c r="CC1956" s="54"/>
      <c r="CD1956" s="54"/>
      <c r="CE1956" s="54"/>
      <c r="CF1956" s="54"/>
      <c r="CG1956" s="54"/>
      <c r="CH1956" s="54"/>
      <c r="CI1956" s="54"/>
      <c r="CJ1956" s="54"/>
      <c r="CK1956" s="54"/>
      <c r="CL1956" s="54"/>
      <c r="CM1956" s="54"/>
      <c r="CN1956" s="54"/>
      <c r="CO1956" s="54"/>
      <c r="CP1956" s="54"/>
      <c r="CQ1956" s="54"/>
      <c r="CR1956" s="54"/>
      <c r="CS1956" s="54"/>
      <c r="CT1956" s="54"/>
      <c r="CU1956" s="54"/>
      <c r="CV1956" s="54"/>
      <c r="CW1956" s="54"/>
      <c r="CX1956" s="54"/>
      <c r="CY1956" s="54"/>
      <c r="CZ1956" s="54"/>
      <c r="DA1956" s="54"/>
      <c r="DB1956" s="54"/>
      <c r="DC1956" s="54"/>
      <c r="DD1956" s="54"/>
      <c r="DE1956" s="54"/>
      <c r="DF1956" s="54"/>
      <c r="DG1956" s="54"/>
      <c r="DH1956" s="54"/>
      <c r="DI1956" s="54"/>
      <c r="DJ1956" s="54"/>
      <c r="DK1956" s="54"/>
      <c r="DL1956" s="54"/>
      <c r="DM1956" s="54"/>
      <c r="DN1956" s="54"/>
      <c r="DO1956" s="54"/>
      <c r="DP1956" s="54"/>
      <c r="DQ1956" s="54"/>
      <c r="DR1956" s="54"/>
      <c r="DS1956" s="54"/>
      <c r="DT1956" s="54"/>
      <c r="DU1956" s="54"/>
      <c r="DV1956" s="54"/>
      <c r="DW1956" s="54"/>
      <c r="DX1956" s="54"/>
      <c r="DY1956" s="54"/>
      <c r="DZ1956" s="54"/>
      <c r="EA1956" s="54"/>
      <c r="EB1956" s="54"/>
      <c r="EC1956" s="54"/>
      <c r="ED1956" s="54"/>
      <c r="EE1956" s="54"/>
      <c r="EF1956" s="54"/>
      <c r="EG1956" s="54"/>
      <c r="EH1956" s="54"/>
      <c r="EI1956" s="54"/>
      <c r="EJ1956" s="54"/>
      <c r="EK1956" s="54"/>
      <c r="EL1956" s="54"/>
      <c r="EM1956" s="54"/>
      <c r="EN1956" s="54"/>
      <c r="EO1956" s="54"/>
      <c r="EP1956" s="54"/>
      <c r="EQ1956" s="54"/>
      <c r="ER1956" s="54"/>
      <c r="ES1956" s="54"/>
      <c r="ET1956" s="54"/>
      <c r="EU1956" s="54"/>
      <c r="EV1956" s="54"/>
      <c r="EW1956" s="54"/>
      <c r="EX1956" s="54"/>
      <c r="EY1956" s="54"/>
      <c r="EZ1956" s="54"/>
      <c r="FA1956" s="54"/>
      <c r="FB1956" s="54"/>
      <c r="FC1956" s="54"/>
      <c r="FD1956" s="54"/>
      <c r="FE1956" s="54"/>
      <c r="FF1956" s="54"/>
      <c r="FG1956" s="54"/>
      <c r="FH1956" s="54"/>
      <c r="FI1956" s="54"/>
      <c r="FJ1956" s="54"/>
      <c r="FK1956" s="54"/>
      <c r="FL1956" s="54"/>
      <c r="FM1956" s="54"/>
      <c r="FN1956" s="54"/>
      <c r="FO1956" s="54"/>
      <c r="FP1956" s="54"/>
      <c r="FQ1956" s="54"/>
      <c r="FR1956" s="54"/>
      <c r="FS1956" s="54"/>
      <c r="FT1956" s="54"/>
      <c r="FU1956" s="54"/>
      <c r="FV1956" s="54"/>
      <c r="FW1956" s="54"/>
      <c r="FX1956" s="54"/>
      <c r="FY1956" s="54"/>
      <c r="FZ1956" s="54"/>
      <c r="GA1956" s="54"/>
      <c r="GB1956" s="54"/>
      <c r="GC1956" s="54"/>
      <c r="GD1956" s="54"/>
      <c r="GE1956" s="54"/>
      <c r="GF1956" s="54"/>
      <c r="GG1956" s="54"/>
      <c r="GH1956" s="54"/>
      <c r="GI1956" s="54"/>
      <c r="GJ1956" s="54"/>
      <c r="GK1956" s="54"/>
      <c r="GL1956" s="54"/>
      <c r="GM1956" s="54"/>
      <c r="GN1956" s="54"/>
      <c r="GO1956" s="54"/>
      <c r="GP1956" s="54"/>
      <c r="GQ1956" s="54"/>
      <c r="GR1956" s="54"/>
      <c r="GS1956" s="54"/>
      <c r="GT1956" s="54"/>
      <c r="GU1956" s="54"/>
      <c r="GV1956" s="54"/>
      <c r="GW1956" s="54"/>
      <c r="GX1956" s="54"/>
      <c r="GY1956" s="54"/>
      <c r="GZ1956" s="54"/>
      <c r="HA1956" s="54"/>
      <c r="HB1956" s="54"/>
      <c r="HC1956" s="54"/>
      <c r="HD1956" s="54"/>
      <c r="HE1956" s="54"/>
      <c r="HF1956" s="54"/>
      <c r="HG1956" s="54"/>
      <c r="HH1956" s="54"/>
      <c r="HI1956" s="54"/>
      <c r="HJ1956" s="54"/>
      <c r="HK1956" s="54"/>
      <c r="HL1956" s="54"/>
      <c r="HM1956" s="54"/>
      <c r="HN1956" s="54"/>
      <c r="HO1956" s="54"/>
      <c r="HP1956" s="54"/>
      <c r="HQ1956" s="54"/>
      <c r="HR1956" s="54"/>
      <c r="HS1956" s="54"/>
      <c r="HT1956" s="54"/>
      <c r="HU1956" s="54"/>
      <c r="HV1956" s="54"/>
      <c r="HW1956" s="54"/>
      <c r="HX1956" s="54"/>
      <c r="HY1956" s="54"/>
      <c r="HZ1956" s="54"/>
      <c r="IA1956" s="54"/>
      <c r="IB1956" s="54"/>
      <c r="IC1956" s="54"/>
      <c r="ID1956" s="54"/>
      <c r="IE1956" s="54"/>
      <c r="IF1956" s="54"/>
      <c r="IG1956" s="54"/>
      <c r="IH1956" s="54"/>
      <c r="II1956" s="54"/>
      <c r="IJ1956" s="54"/>
      <c r="IK1956" s="54"/>
      <c r="IL1956" s="54"/>
      <c r="IM1956" s="54"/>
      <c r="IN1956" s="54"/>
      <c r="IO1956" s="54"/>
      <c r="IP1956" s="54"/>
      <c r="IQ1956" s="54"/>
      <c r="IR1956" s="54"/>
      <c r="IS1956" s="54"/>
      <c r="IT1956" s="54"/>
      <c r="IU1956" s="54"/>
      <c r="IV1956" s="54"/>
      <c r="IW1956" s="54"/>
      <c r="IX1956" s="54"/>
      <c r="IY1956" s="54"/>
      <c r="IZ1956" s="54"/>
      <c r="JA1956" s="16"/>
      <c r="JB1956" s="16"/>
      <c r="JC1956" s="16"/>
      <c r="JD1956" s="16"/>
    </row>
    <row r="1957" spans="1:264" s="6" customFormat="1" x14ac:dyDescent="0.25">
      <c r="A1957" s="55">
        <v>1953</v>
      </c>
      <c r="B1957" s="56">
        <f>ESTUDIANTES!B1957</f>
        <v>0</v>
      </c>
      <c r="C1957" s="56">
        <f>ESTUDIANTES!C1957</f>
        <v>0</v>
      </c>
      <c r="D1957" s="97">
        <f>ESTUDIANTES!D1957</f>
        <v>0</v>
      </c>
      <c r="E1957" s="97"/>
      <c r="F1957" s="97"/>
      <c r="G1957" s="97"/>
      <c r="H1957" s="57">
        <f>ESTUDIANTES!H1957</f>
        <v>0</v>
      </c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4"/>
      <c r="T1957" s="54"/>
      <c r="U1957" s="54"/>
      <c r="V1957" s="54"/>
      <c r="W1957" s="54"/>
      <c r="X1957" s="54"/>
      <c r="Y1957" s="54"/>
      <c r="Z1957" s="54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  <c r="AL1957" s="54"/>
      <c r="AM1957" s="54"/>
      <c r="AN1957" s="54"/>
      <c r="AO1957" s="54"/>
      <c r="AP1957" s="54"/>
      <c r="AQ1957" s="54"/>
      <c r="AR1957" s="54"/>
      <c r="AS1957" s="54"/>
      <c r="AT1957" s="54"/>
      <c r="AU1957" s="54"/>
      <c r="AV1957" s="54"/>
      <c r="AW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4"/>
      <c r="BI1957" s="54"/>
      <c r="BJ1957" s="54"/>
      <c r="BK1957" s="54"/>
      <c r="BL1957" s="54"/>
      <c r="BM1957" s="54"/>
      <c r="BN1957" s="54"/>
      <c r="BO1957" s="54"/>
      <c r="BP1957" s="54"/>
      <c r="BQ1957" s="54"/>
      <c r="BR1957" s="54"/>
      <c r="BS1957" s="54"/>
      <c r="BT1957" s="54"/>
      <c r="BU1957" s="54"/>
      <c r="BV1957" s="54"/>
      <c r="BW1957" s="54"/>
      <c r="BX1957" s="54"/>
      <c r="BY1957" s="54"/>
      <c r="BZ1957" s="54"/>
      <c r="CA1957" s="54"/>
      <c r="CB1957" s="54"/>
      <c r="CC1957" s="54"/>
      <c r="CD1957" s="54"/>
      <c r="CE1957" s="54"/>
      <c r="CF1957" s="54"/>
      <c r="CG1957" s="54"/>
      <c r="CH1957" s="54"/>
      <c r="CI1957" s="54"/>
      <c r="CJ1957" s="54"/>
      <c r="CK1957" s="54"/>
      <c r="CL1957" s="54"/>
      <c r="CM1957" s="54"/>
      <c r="CN1957" s="54"/>
      <c r="CO1957" s="54"/>
      <c r="CP1957" s="54"/>
      <c r="CQ1957" s="54"/>
      <c r="CR1957" s="54"/>
      <c r="CS1957" s="54"/>
      <c r="CT1957" s="54"/>
      <c r="CU1957" s="54"/>
      <c r="CV1957" s="54"/>
      <c r="CW1957" s="54"/>
      <c r="CX1957" s="54"/>
      <c r="CY1957" s="54"/>
      <c r="CZ1957" s="54"/>
      <c r="DA1957" s="54"/>
      <c r="DB1957" s="54"/>
      <c r="DC1957" s="54"/>
      <c r="DD1957" s="54"/>
      <c r="DE1957" s="54"/>
      <c r="DF1957" s="54"/>
      <c r="DG1957" s="54"/>
      <c r="DH1957" s="54"/>
      <c r="DI1957" s="54"/>
      <c r="DJ1957" s="54"/>
      <c r="DK1957" s="54"/>
      <c r="DL1957" s="54"/>
      <c r="DM1957" s="54"/>
      <c r="DN1957" s="54"/>
      <c r="DO1957" s="54"/>
      <c r="DP1957" s="54"/>
      <c r="DQ1957" s="54"/>
      <c r="DR1957" s="54"/>
      <c r="DS1957" s="54"/>
      <c r="DT1957" s="54"/>
      <c r="DU1957" s="54"/>
      <c r="DV1957" s="54"/>
      <c r="DW1957" s="54"/>
      <c r="DX1957" s="54"/>
      <c r="DY1957" s="54"/>
      <c r="DZ1957" s="54"/>
      <c r="EA1957" s="54"/>
      <c r="EB1957" s="54"/>
      <c r="EC1957" s="54"/>
      <c r="ED1957" s="54"/>
      <c r="EE1957" s="54"/>
      <c r="EF1957" s="54"/>
      <c r="EG1957" s="54"/>
      <c r="EH1957" s="54"/>
      <c r="EI1957" s="54"/>
      <c r="EJ1957" s="54"/>
      <c r="EK1957" s="54"/>
      <c r="EL1957" s="54"/>
      <c r="EM1957" s="54"/>
      <c r="EN1957" s="54"/>
      <c r="EO1957" s="54"/>
      <c r="EP1957" s="54"/>
      <c r="EQ1957" s="54"/>
      <c r="ER1957" s="54"/>
      <c r="ES1957" s="54"/>
      <c r="ET1957" s="54"/>
      <c r="EU1957" s="54"/>
      <c r="EV1957" s="54"/>
      <c r="EW1957" s="54"/>
      <c r="EX1957" s="54"/>
      <c r="EY1957" s="54"/>
      <c r="EZ1957" s="54"/>
      <c r="FA1957" s="54"/>
      <c r="FB1957" s="54"/>
      <c r="FC1957" s="54"/>
      <c r="FD1957" s="54"/>
      <c r="FE1957" s="54"/>
      <c r="FF1957" s="54"/>
      <c r="FG1957" s="54"/>
      <c r="FH1957" s="54"/>
      <c r="FI1957" s="54"/>
      <c r="FJ1957" s="54"/>
      <c r="FK1957" s="54"/>
      <c r="FL1957" s="54"/>
      <c r="FM1957" s="54"/>
      <c r="FN1957" s="54"/>
      <c r="FO1957" s="54"/>
      <c r="FP1957" s="54"/>
      <c r="FQ1957" s="54"/>
      <c r="FR1957" s="54"/>
      <c r="FS1957" s="54"/>
      <c r="FT1957" s="54"/>
      <c r="FU1957" s="54"/>
      <c r="FV1957" s="54"/>
      <c r="FW1957" s="54"/>
      <c r="FX1957" s="54"/>
      <c r="FY1957" s="54"/>
      <c r="FZ1957" s="54"/>
      <c r="GA1957" s="54"/>
      <c r="GB1957" s="54"/>
      <c r="GC1957" s="54"/>
      <c r="GD1957" s="54"/>
      <c r="GE1957" s="54"/>
      <c r="GF1957" s="54"/>
      <c r="GG1957" s="54"/>
      <c r="GH1957" s="54"/>
      <c r="GI1957" s="54"/>
      <c r="GJ1957" s="54"/>
      <c r="GK1957" s="54"/>
      <c r="GL1957" s="54"/>
      <c r="GM1957" s="54"/>
      <c r="GN1957" s="54"/>
      <c r="GO1957" s="54"/>
      <c r="GP1957" s="54"/>
      <c r="GQ1957" s="54"/>
      <c r="GR1957" s="54"/>
      <c r="GS1957" s="54"/>
      <c r="GT1957" s="54"/>
      <c r="GU1957" s="54"/>
      <c r="GV1957" s="54"/>
      <c r="GW1957" s="54"/>
      <c r="GX1957" s="54"/>
      <c r="GY1957" s="54"/>
      <c r="GZ1957" s="54"/>
      <c r="HA1957" s="54"/>
      <c r="HB1957" s="54"/>
      <c r="HC1957" s="54"/>
      <c r="HD1957" s="54"/>
      <c r="HE1957" s="54"/>
      <c r="HF1957" s="54"/>
      <c r="HG1957" s="54"/>
      <c r="HH1957" s="54"/>
      <c r="HI1957" s="54"/>
      <c r="HJ1957" s="54"/>
      <c r="HK1957" s="54"/>
      <c r="HL1957" s="54"/>
      <c r="HM1957" s="54"/>
      <c r="HN1957" s="54"/>
      <c r="HO1957" s="54"/>
      <c r="HP1957" s="54"/>
      <c r="HQ1957" s="54"/>
      <c r="HR1957" s="54"/>
      <c r="HS1957" s="54"/>
      <c r="HT1957" s="54"/>
      <c r="HU1957" s="54"/>
      <c r="HV1957" s="54"/>
      <c r="HW1957" s="54"/>
      <c r="HX1957" s="54"/>
      <c r="HY1957" s="54"/>
      <c r="HZ1957" s="54"/>
      <c r="IA1957" s="54"/>
      <c r="IB1957" s="54"/>
      <c r="IC1957" s="54"/>
      <c r="ID1957" s="54"/>
      <c r="IE1957" s="54"/>
      <c r="IF1957" s="54"/>
      <c r="IG1957" s="54"/>
      <c r="IH1957" s="54"/>
      <c r="II1957" s="54"/>
      <c r="IJ1957" s="54"/>
      <c r="IK1957" s="54"/>
      <c r="IL1957" s="54"/>
      <c r="IM1957" s="54"/>
      <c r="IN1957" s="54"/>
      <c r="IO1957" s="54"/>
      <c r="IP1957" s="54"/>
      <c r="IQ1957" s="54"/>
      <c r="IR1957" s="54"/>
      <c r="IS1957" s="54"/>
      <c r="IT1957" s="54"/>
      <c r="IU1957" s="54"/>
      <c r="IV1957" s="54"/>
      <c r="IW1957" s="54"/>
      <c r="IX1957" s="54"/>
      <c r="IY1957" s="54"/>
      <c r="IZ1957" s="54"/>
      <c r="JA1957" s="16"/>
      <c r="JB1957" s="16"/>
      <c r="JC1957" s="16"/>
      <c r="JD1957" s="16"/>
    </row>
    <row r="1958" spans="1:264" s="6" customFormat="1" x14ac:dyDescent="0.25">
      <c r="A1958" s="55">
        <v>1954</v>
      </c>
      <c r="B1958" s="56">
        <f>ESTUDIANTES!B1958</f>
        <v>0</v>
      </c>
      <c r="C1958" s="56">
        <f>ESTUDIANTES!C1958</f>
        <v>0</v>
      </c>
      <c r="D1958" s="97">
        <f>ESTUDIANTES!D1958</f>
        <v>0</v>
      </c>
      <c r="E1958" s="97"/>
      <c r="F1958" s="97"/>
      <c r="G1958" s="97"/>
      <c r="H1958" s="57">
        <f>ESTUDIANTES!H1958</f>
        <v>0</v>
      </c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4"/>
      <c r="T1958" s="54"/>
      <c r="U1958" s="54"/>
      <c r="V1958" s="54"/>
      <c r="W1958" s="54"/>
      <c r="X1958" s="54"/>
      <c r="Y1958" s="54"/>
      <c r="Z1958" s="54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  <c r="AL1958" s="54"/>
      <c r="AM1958" s="54"/>
      <c r="AN1958" s="54"/>
      <c r="AO1958" s="54"/>
      <c r="AP1958" s="54"/>
      <c r="AQ1958" s="54"/>
      <c r="AR1958" s="54"/>
      <c r="AS1958" s="54"/>
      <c r="AT1958" s="54"/>
      <c r="AU1958" s="54"/>
      <c r="AV1958" s="54"/>
      <c r="AW1958" s="54"/>
      <c r="AX1958" s="54"/>
      <c r="AY1958" s="54"/>
      <c r="AZ1958" s="54"/>
      <c r="BA1958" s="54"/>
      <c r="BB1958" s="54"/>
      <c r="BC1958" s="54"/>
      <c r="BD1958" s="54"/>
      <c r="BE1958" s="54"/>
      <c r="BF1958" s="54"/>
      <c r="BG1958" s="54"/>
      <c r="BH1958" s="54"/>
      <c r="BI1958" s="54"/>
      <c r="BJ1958" s="54"/>
      <c r="BK1958" s="54"/>
      <c r="BL1958" s="54"/>
      <c r="BM1958" s="54"/>
      <c r="BN1958" s="54"/>
      <c r="BO1958" s="54"/>
      <c r="BP1958" s="54"/>
      <c r="BQ1958" s="54"/>
      <c r="BR1958" s="54"/>
      <c r="BS1958" s="54"/>
      <c r="BT1958" s="54"/>
      <c r="BU1958" s="54"/>
      <c r="BV1958" s="54"/>
      <c r="BW1958" s="54"/>
      <c r="BX1958" s="54"/>
      <c r="BY1958" s="54"/>
      <c r="BZ1958" s="54"/>
      <c r="CA1958" s="54"/>
      <c r="CB1958" s="54"/>
      <c r="CC1958" s="54"/>
      <c r="CD1958" s="54"/>
      <c r="CE1958" s="54"/>
      <c r="CF1958" s="54"/>
      <c r="CG1958" s="54"/>
      <c r="CH1958" s="54"/>
      <c r="CI1958" s="54"/>
      <c r="CJ1958" s="54"/>
      <c r="CK1958" s="54"/>
      <c r="CL1958" s="54"/>
      <c r="CM1958" s="54"/>
      <c r="CN1958" s="54"/>
      <c r="CO1958" s="54"/>
      <c r="CP1958" s="54"/>
      <c r="CQ1958" s="54"/>
      <c r="CR1958" s="54"/>
      <c r="CS1958" s="54"/>
      <c r="CT1958" s="54"/>
      <c r="CU1958" s="54"/>
      <c r="CV1958" s="54"/>
      <c r="CW1958" s="54"/>
      <c r="CX1958" s="54"/>
      <c r="CY1958" s="54"/>
      <c r="CZ1958" s="54"/>
      <c r="DA1958" s="54"/>
      <c r="DB1958" s="54"/>
      <c r="DC1958" s="54"/>
      <c r="DD1958" s="54"/>
      <c r="DE1958" s="54"/>
      <c r="DF1958" s="54"/>
      <c r="DG1958" s="54"/>
      <c r="DH1958" s="54"/>
      <c r="DI1958" s="54"/>
      <c r="DJ1958" s="54"/>
      <c r="DK1958" s="54"/>
      <c r="DL1958" s="54"/>
      <c r="DM1958" s="54"/>
      <c r="DN1958" s="54"/>
      <c r="DO1958" s="54"/>
      <c r="DP1958" s="54"/>
      <c r="DQ1958" s="54"/>
      <c r="DR1958" s="54"/>
      <c r="DS1958" s="54"/>
      <c r="DT1958" s="54"/>
      <c r="DU1958" s="54"/>
      <c r="DV1958" s="54"/>
      <c r="DW1958" s="54"/>
      <c r="DX1958" s="54"/>
      <c r="DY1958" s="54"/>
      <c r="DZ1958" s="54"/>
      <c r="EA1958" s="54"/>
      <c r="EB1958" s="54"/>
      <c r="EC1958" s="54"/>
      <c r="ED1958" s="54"/>
      <c r="EE1958" s="54"/>
      <c r="EF1958" s="54"/>
      <c r="EG1958" s="54"/>
      <c r="EH1958" s="54"/>
      <c r="EI1958" s="54"/>
      <c r="EJ1958" s="54"/>
      <c r="EK1958" s="54"/>
      <c r="EL1958" s="54"/>
      <c r="EM1958" s="54"/>
      <c r="EN1958" s="54"/>
      <c r="EO1958" s="54"/>
      <c r="EP1958" s="54"/>
      <c r="EQ1958" s="54"/>
      <c r="ER1958" s="54"/>
      <c r="ES1958" s="54"/>
      <c r="ET1958" s="54"/>
      <c r="EU1958" s="54"/>
      <c r="EV1958" s="54"/>
      <c r="EW1958" s="54"/>
      <c r="EX1958" s="54"/>
      <c r="EY1958" s="54"/>
      <c r="EZ1958" s="54"/>
      <c r="FA1958" s="54"/>
      <c r="FB1958" s="54"/>
      <c r="FC1958" s="54"/>
      <c r="FD1958" s="54"/>
      <c r="FE1958" s="54"/>
      <c r="FF1958" s="54"/>
      <c r="FG1958" s="54"/>
      <c r="FH1958" s="54"/>
      <c r="FI1958" s="54"/>
      <c r="FJ1958" s="54"/>
      <c r="FK1958" s="54"/>
      <c r="FL1958" s="54"/>
      <c r="FM1958" s="54"/>
      <c r="FN1958" s="54"/>
      <c r="FO1958" s="54"/>
      <c r="FP1958" s="54"/>
      <c r="FQ1958" s="54"/>
      <c r="FR1958" s="54"/>
      <c r="FS1958" s="54"/>
      <c r="FT1958" s="54"/>
      <c r="FU1958" s="54"/>
      <c r="FV1958" s="54"/>
      <c r="FW1958" s="54"/>
      <c r="FX1958" s="54"/>
      <c r="FY1958" s="54"/>
      <c r="FZ1958" s="54"/>
      <c r="GA1958" s="54"/>
      <c r="GB1958" s="54"/>
      <c r="GC1958" s="54"/>
      <c r="GD1958" s="54"/>
      <c r="GE1958" s="54"/>
      <c r="GF1958" s="54"/>
      <c r="GG1958" s="54"/>
      <c r="GH1958" s="54"/>
      <c r="GI1958" s="54"/>
      <c r="GJ1958" s="54"/>
      <c r="GK1958" s="54"/>
      <c r="GL1958" s="54"/>
      <c r="GM1958" s="54"/>
      <c r="GN1958" s="54"/>
      <c r="GO1958" s="54"/>
      <c r="GP1958" s="54"/>
      <c r="GQ1958" s="54"/>
      <c r="GR1958" s="54"/>
      <c r="GS1958" s="54"/>
      <c r="GT1958" s="54"/>
      <c r="GU1958" s="54"/>
      <c r="GV1958" s="54"/>
      <c r="GW1958" s="54"/>
      <c r="GX1958" s="54"/>
      <c r="GY1958" s="54"/>
      <c r="GZ1958" s="54"/>
      <c r="HA1958" s="54"/>
      <c r="HB1958" s="54"/>
      <c r="HC1958" s="54"/>
      <c r="HD1958" s="54"/>
      <c r="HE1958" s="54"/>
      <c r="HF1958" s="54"/>
      <c r="HG1958" s="54"/>
      <c r="HH1958" s="54"/>
      <c r="HI1958" s="54"/>
      <c r="HJ1958" s="54"/>
      <c r="HK1958" s="54"/>
      <c r="HL1958" s="54"/>
      <c r="HM1958" s="54"/>
      <c r="HN1958" s="54"/>
      <c r="HO1958" s="54"/>
      <c r="HP1958" s="54"/>
      <c r="HQ1958" s="54"/>
      <c r="HR1958" s="54"/>
      <c r="HS1958" s="54"/>
      <c r="HT1958" s="54"/>
      <c r="HU1958" s="54"/>
      <c r="HV1958" s="54"/>
      <c r="HW1958" s="54"/>
      <c r="HX1958" s="54"/>
      <c r="HY1958" s="54"/>
      <c r="HZ1958" s="54"/>
      <c r="IA1958" s="54"/>
      <c r="IB1958" s="54"/>
      <c r="IC1958" s="54"/>
      <c r="ID1958" s="54"/>
      <c r="IE1958" s="54"/>
      <c r="IF1958" s="54"/>
      <c r="IG1958" s="54"/>
      <c r="IH1958" s="54"/>
      <c r="II1958" s="54"/>
      <c r="IJ1958" s="54"/>
      <c r="IK1958" s="54"/>
      <c r="IL1958" s="54"/>
      <c r="IM1958" s="54"/>
      <c r="IN1958" s="54"/>
      <c r="IO1958" s="54"/>
      <c r="IP1958" s="54"/>
      <c r="IQ1958" s="54"/>
      <c r="IR1958" s="54"/>
      <c r="IS1958" s="54"/>
      <c r="IT1958" s="54"/>
      <c r="IU1958" s="54"/>
      <c r="IV1958" s="54"/>
      <c r="IW1958" s="54"/>
      <c r="IX1958" s="54"/>
      <c r="IY1958" s="54"/>
      <c r="IZ1958" s="54"/>
      <c r="JA1958" s="16"/>
      <c r="JB1958" s="16"/>
      <c r="JC1958" s="16"/>
      <c r="JD1958" s="16"/>
    </row>
    <row r="1959" spans="1:264" s="6" customFormat="1" x14ac:dyDescent="0.25">
      <c r="A1959" s="55">
        <v>1955</v>
      </c>
      <c r="B1959" s="56">
        <f>ESTUDIANTES!B1959</f>
        <v>0</v>
      </c>
      <c r="C1959" s="56">
        <f>ESTUDIANTES!C1959</f>
        <v>0</v>
      </c>
      <c r="D1959" s="97">
        <f>ESTUDIANTES!D1959</f>
        <v>0</v>
      </c>
      <c r="E1959" s="97"/>
      <c r="F1959" s="97"/>
      <c r="G1959" s="97"/>
      <c r="H1959" s="57">
        <f>ESTUDIANTES!H1959</f>
        <v>0</v>
      </c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  <c r="S1959" s="54"/>
      <c r="T1959" s="54"/>
      <c r="U1959" s="54"/>
      <c r="V1959" s="54"/>
      <c r="W1959" s="54"/>
      <c r="X1959" s="54"/>
      <c r="Y1959" s="54"/>
      <c r="Z1959" s="54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  <c r="AL1959" s="54"/>
      <c r="AM1959" s="54"/>
      <c r="AN1959" s="54"/>
      <c r="AO1959" s="54"/>
      <c r="AP1959" s="54"/>
      <c r="AQ1959" s="54"/>
      <c r="AR1959" s="54"/>
      <c r="AS1959" s="54"/>
      <c r="AT1959" s="54"/>
      <c r="AU1959" s="54"/>
      <c r="AV1959" s="54"/>
      <c r="AW1959" s="54"/>
      <c r="AX1959" s="54"/>
      <c r="AY1959" s="54"/>
      <c r="AZ1959" s="54"/>
      <c r="BA1959" s="54"/>
      <c r="BB1959" s="54"/>
      <c r="BC1959" s="54"/>
      <c r="BD1959" s="54"/>
      <c r="BE1959" s="54"/>
      <c r="BF1959" s="54"/>
      <c r="BG1959" s="54"/>
      <c r="BH1959" s="54"/>
      <c r="BI1959" s="54"/>
      <c r="BJ1959" s="54"/>
      <c r="BK1959" s="54"/>
      <c r="BL1959" s="54"/>
      <c r="BM1959" s="54"/>
      <c r="BN1959" s="54"/>
      <c r="BO1959" s="54"/>
      <c r="BP1959" s="54"/>
      <c r="BQ1959" s="54"/>
      <c r="BR1959" s="54"/>
      <c r="BS1959" s="54"/>
      <c r="BT1959" s="54"/>
      <c r="BU1959" s="54"/>
      <c r="BV1959" s="54"/>
      <c r="BW1959" s="54"/>
      <c r="BX1959" s="54"/>
      <c r="BY1959" s="54"/>
      <c r="BZ1959" s="54"/>
      <c r="CA1959" s="54"/>
      <c r="CB1959" s="54"/>
      <c r="CC1959" s="54"/>
      <c r="CD1959" s="54"/>
      <c r="CE1959" s="54"/>
      <c r="CF1959" s="54"/>
      <c r="CG1959" s="54"/>
      <c r="CH1959" s="54"/>
      <c r="CI1959" s="54"/>
      <c r="CJ1959" s="54"/>
      <c r="CK1959" s="54"/>
      <c r="CL1959" s="54"/>
      <c r="CM1959" s="54"/>
      <c r="CN1959" s="54"/>
      <c r="CO1959" s="54"/>
      <c r="CP1959" s="54"/>
      <c r="CQ1959" s="54"/>
      <c r="CR1959" s="54"/>
      <c r="CS1959" s="54"/>
      <c r="CT1959" s="54"/>
      <c r="CU1959" s="54"/>
      <c r="CV1959" s="54"/>
      <c r="CW1959" s="54"/>
      <c r="CX1959" s="54"/>
      <c r="CY1959" s="54"/>
      <c r="CZ1959" s="54"/>
      <c r="DA1959" s="54"/>
      <c r="DB1959" s="54"/>
      <c r="DC1959" s="54"/>
      <c r="DD1959" s="54"/>
      <c r="DE1959" s="54"/>
      <c r="DF1959" s="54"/>
      <c r="DG1959" s="54"/>
      <c r="DH1959" s="54"/>
      <c r="DI1959" s="54"/>
      <c r="DJ1959" s="54"/>
      <c r="DK1959" s="54"/>
      <c r="DL1959" s="54"/>
      <c r="DM1959" s="54"/>
      <c r="DN1959" s="54"/>
      <c r="DO1959" s="54"/>
      <c r="DP1959" s="54"/>
      <c r="DQ1959" s="54"/>
      <c r="DR1959" s="54"/>
      <c r="DS1959" s="54"/>
      <c r="DT1959" s="54"/>
      <c r="DU1959" s="54"/>
      <c r="DV1959" s="54"/>
      <c r="DW1959" s="54"/>
      <c r="DX1959" s="54"/>
      <c r="DY1959" s="54"/>
      <c r="DZ1959" s="54"/>
      <c r="EA1959" s="54"/>
      <c r="EB1959" s="54"/>
      <c r="EC1959" s="54"/>
      <c r="ED1959" s="54"/>
      <c r="EE1959" s="54"/>
      <c r="EF1959" s="54"/>
      <c r="EG1959" s="54"/>
      <c r="EH1959" s="54"/>
      <c r="EI1959" s="54"/>
      <c r="EJ1959" s="54"/>
      <c r="EK1959" s="54"/>
      <c r="EL1959" s="54"/>
      <c r="EM1959" s="54"/>
      <c r="EN1959" s="54"/>
      <c r="EO1959" s="54"/>
      <c r="EP1959" s="54"/>
      <c r="EQ1959" s="54"/>
      <c r="ER1959" s="54"/>
      <c r="ES1959" s="54"/>
      <c r="ET1959" s="54"/>
      <c r="EU1959" s="54"/>
      <c r="EV1959" s="54"/>
      <c r="EW1959" s="54"/>
      <c r="EX1959" s="54"/>
      <c r="EY1959" s="54"/>
      <c r="EZ1959" s="54"/>
      <c r="FA1959" s="54"/>
      <c r="FB1959" s="54"/>
      <c r="FC1959" s="54"/>
      <c r="FD1959" s="54"/>
      <c r="FE1959" s="54"/>
      <c r="FF1959" s="54"/>
      <c r="FG1959" s="54"/>
      <c r="FH1959" s="54"/>
      <c r="FI1959" s="54"/>
      <c r="FJ1959" s="54"/>
      <c r="FK1959" s="54"/>
      <c r="FL1959" s="54"/>
      <c r="FM1959" s="54"/>
      <c r="FN1959" s="54"/>
      <c r="FO1959" s="54"/>
      <c r="FP1959" s="54"/>
      <c r="FQ1959" s="54"/>
      <c r="FR1959" s="54"/>
      <c r="FS1959" s="54"/>
      <c r="FT1959" s="54"/>
      <c r="FU1959" s="54"/>
      <c r="FV1959" s="54"/>
      <c r="FW1959" s="54"/>
      <c r="FX1959" s="54"/>
      <c r="FY1959" s="54"/>
      <c r="FZ1959" s="54"/>
      <c r="GA1959" s="54"/>
      <c r="GB1959" s="54"/>
      <c r="GC1959" s="54"/>
      <c r="GD1959" s="54"/>
      <c r="GE1959" s="54"/>
      <c r="GF1959" s="54"/>
      <c r="GG1959" s="54"/>
      <c r="GH1959" s="54"/>
      <c r="GI1959" s="54"/>
      <c r="GJ1959" s="54"/>
      <c r="GK1959" s="54"/>
      <c r="GL1959" s="54"/>
      <c r="GM1959" s="54"/>
      <c r="GN1959" s="54"/>
      <c r="GO1959" s="54"/>
      <c r="GP1959" s="54"/>
      <c r="GQ1959" s="54"/>
      <c r="GR1959" s="54"/>
      <c r="GS1959" s="54"/>
      <c r="GT1959" s="54"/>
      <c r="GU1959" s="54"/>
      <c r="GV1959" s="54"/>
      <c r="GW1959" s="54"/>
      <c r="GX1959" s="54"/>
      <c r="GY1959" s="54"/>
      <c r="GZ1959" s="54"/>
      <c r="HA1959" s="54"/>
      <c r="HB1959" s="54"/>
      <c r="HC1959" s="54"/>
      <c r="HD1959" s="54"/>
      <c r="HE1959" s="54"/>
      <c r="HF1959" s="54"/>
      <c r="HG1959" s="54"/>
      <c r="HH1959" s="54"/>
      <c r="HI1959" s="54"/>
      <c r="HJ1959" s="54"/>
      <c r="HK1959" s="54"/>
      <c r="HL1959" s="54"/>
      <c r="HM1959" s="54"/>
      <c r="HN1959" s="54"/>
      <c r="HO1959" s="54"/>
      <c r="HP1959" s="54"/>
      <c r="HQ1959" s="54"/>
      <c r="HR1959" s="54"/>
      <c r="HS1959" s="54"/>
      <c r="HT1959" s="54"/>
      <c r="HU1959" s="54"/>
      <c r="HV1959" s="54"/>
      <c r="HW1959" s="54"/>
      <c r="HX1959" s="54"/>
      <c r="HY1959" s="54"/>
      <c r="HZ1959" s="54"/>
      <c r="IA1959" s="54"/>
      <c r="IB1959" s="54"/>
      <c r="IC1959" s="54"/>
      <c r="ID1959" s="54"/>
      <c r="IE1959" s="54"/>
      <c r="IF1959" s="54"/>
      <c r="IG1959" s="54"/>
      <c r="IH1959" s="54"/>
      <c r="II1959" s="54"/>
      <c r="IJ1959" s="54"/>
      <c r="IK1959" s="54"/>
      <c r="IL1959" s="54"/>
      <c r="IM1959" s="54"/>
      <c r="IN1959" s="54"/>
      <c r="IO1959" s="54"/>
      <c r="IP1959" s="54"/>
      <c r="IQ1959" s="54"/>
      <c r="IR1959" s="54"/>
      <c r="IS1959" s="54"/>
      <c r="IT1959" s="54"/>
      <c r="IU1959" s="54"/>
      <c r="IV1959" s="54"/>
      <c r="IW1959" s="54"/>
      <c r="IX1959" s="54"/>
      <c r="IY1959" s="54"/>
      <c r="IZ1959" s="54"/>
      <c r="JA1959" s="16"/>
      <c r="JB1959" s="16"/>
      <c r="JC1959" s="16"/>
      <c r="JD1959" s="16"/>
    </row>
    <row r="1960" spans="1:264" s="6" customFormat="1" x14ac:dyDescent="0.25">
      <c r="A1960" s="55">
        <v>1956</v>
      </c>
      <c r="B1960" s="56">
        <f>ESTUDIANTES!B1960</f>
        <v>0</v>
      </c>
      <c r="C1960" s="56">
        <f>ESTUDIANTES!C1960</f>
        <v>0</v>
      </c>
      <c r="D1960" s="97">
        <f>ESTUDIANTES!D1960</f>
        <v>0</v>
      </c>
      <c r="E1960" s="97"/>
      <c r="F1960" s="97"/>
      <c r="G1960" s="97"/>
      <c r="H1960" s="57">
        <f>ESTUDIANTES!H1960</f>
        <v>0</v>
      </c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54"/>
      <c r="T1960" s="54"/>
      <c r="U1960" s="54"/>
      <c r="V1960" s="54"/>
      <c r="W1960" s="54"/>
      <c r="X1960" s="54"/>
      <c r="Y1960" s="54"/>
      <c r="Z1960" s="54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  <c r="AL1960" s="54"/>
      <c r="AM1960" s="54"/>
      <c r="AN1960" s="54"/>
      <c r="AO1960" s="54"/>
      <c r="AP1960" s="54"/>
      <c r="AQ1960" s="54"/>
      <c r="AR1960" s="54"/>
      <c r="AS1960" s="54"/>
      <c r="AT1960" s="54"/>
      <c r="AU1960" s="54"/>
      <c r="AV1960" s="54"/>
      <c r="AW1960" s="54"/>
      <c r="AX1960" s="54"/>
      <c r="AY1960" s="54"/>
      <c r="AZ1960" s="54"/>
      <c r="BA1960" s="54"/>
      <c r="BB1960" s="54"/>
      <c r="BC1960" s="54"/>
      <c r="BD1960" s="54"/>
      <c r="BE1960" s="54"/>
      <c r="BF1960" s="54"/>
      <c r="BG1960" s="54"/>
      <c r="BH1960" s="54"/>
      <c r="BI1960" s="54"/>
      <c r="BJ1960" s="54"/>
      <c r="BK1960" s="54"/>
      <c r="BL1960" s="54"/>
      <c r="BM1960" s="54"/>
      <c r="BN1960" s="54"/>
      <c r="BO1960" s="54"/>
      <c r="BP1960" s="54"/>
      <c r="BQ1960" s="54"/>
      <c r="BR1960" s="54"/>
      <c r="BS1960" s="54"/>
      <c r="BT1960" s="54"/>
      <c r="BU1960" s="54"/>
      <c r="BV1960" s="54"/>
      <c r="BW1960" s="54"/>
      <c r="BX1960" s="54"/>
      <c r="BY1960" s="54"/>
      <c r="BZ1960" s="54"/>
      <c r="CA1960" s="54"/>
      <c r="CB1960" s="54"/>
      <c r="CC1960" s="54"/>
      <c r="CD1960" s="54"/>
      <c r="CE1960" s="54"/>
      <c r="CF1960" s="54"/>
      <c r="CG1960" s="54"/>
      <c r="CH1960" s="54"/>
      <c r="CI1960" s="54"/>
      <c r="CJ1960" s="54"/>
      <c r="CK1960" s="54"/>
      <c r="CL1960" s="54"/>
      <c r="CM1960" s="54"/>
      <c r="CN1960" s="54"/>
      <c r="CO1960" s="54"/>
      <c r="CP1960" s="54"/>
      <c r="CQ1960" s="54"/>
      <c r="CR1960" s="54"/>
      <c r="CS1960" s="54"/>
      <c r="CT1960" s="54"/>
      <c r="CU1960" s="54"/>
      <c r="CV1960" s="54"/>
      <c r="CW1960" s="54"/>
      <c r="CX1960" s="54"/>
      <c r="CY1960" s="54"/>
      <c r="CZ1960" s="54"/>
      <c r="DA1960" s="54"/>
      <c r="DB1960" s="54"/>
      <c r="DC1960" s="54"/>
      <c r="DD1960" s="54"/>
      <c r="DE1960" s="54"/>
      <c r="DF1960" s="54"/>
      <c r="DG1960" s="54"/>
      <c r="DH1960" s="54"/>
      <c r="DI1960" s="54"/>
      <c r="DJ1960" s="54"/>
      <c r="DK1960" s="54"/>
      <c r="DL1960" s="54"/>
      <c r="DM1960" s="54"/>
      <c r="DN1960" s="54"/>
      <c r="DO1960" s="54"/>
      <c r="DP1960" s="54"/>
      <c r="DQ1960" s="54"/>
      <c r="DR1960" s="54"/>
      <c r="DS1960" s="54"/>
      <c r="DT1960" s="54"/>
      <c r="DU1960" s="54"/>
      <c r="DV1960" s="54"/>
      <c r="DW1960" s="54"/>
      <c r="DX1960" s="54"/>
      <c r="DY1960" s="54"/>
      <c r="DZ1960" s="54"/>
      <c r="EA1960" s="54"/>
      <c r="EB1960" s="54"/>
      <c r="EC1960" s="54"/>
      <c r="ED1960" s="54"/>
      <c r="EE1960" s="54"/>
      <c r="EF1960" s="54"/>
      <c r="EG1960" s="54"/>
      <c r="EH1960" s="54"/>
      <c r="EI1960" s="54"/>
      <c r="EJ1960" s="54"/>
      <c r="EK1960" s="54"/>
      <c r="EL1960" s="54"/>
      <c r="EM1960" s="54"/>
      <c r="EN1960" s="54"/>
      <c r="EO1960" s="54"/>
      <c r="EP1960" s="54"/>
      <c r="EQ1960" s="54"/>
      <c r="ER1960" s="54"/>
      <c r="ES1960" s="54"/>
      <c r="ET1960" s="54"/>
      <c r="EU1960" s="54"/>
      <c r="EV1960" s="54"/>
      <c r="EW1960" s="54"/>
      <c r="EX1960" s="54"/>
      <c r="EY1960" s="54"/>
      <c r="EZ1960" s="54"/>
      <c r="FA1960" s="54"/>
      <c r="FB1960" s="54"/>
      <c r="FC1960" s="54"/>
      <c r="FD1960" s="54"/>
      <c r="FE1960" s="54"/>
      <c r="FF1960" s="54"/>
      <c r="FG1960" s="54"/>
      <c r="FH1960" s="54"/>
      <c r="FI1960" s="54"/>
      <c r="FJ1960" s="54"/>
      <c r="FK1960" s="54"/>
      <c r="FL1960" s="54"/>
      <c r="FM1960" s="54"/>
      <c r="FN1960" s="54"/>
      <c r="FO1960" s="54"/>
      <c r="FP1960" s="54"/>
      <c r="FQ1960" s="54"/>
      <c r="FR1960" s="54"/>
      <c r="FS1960" s="54"/>
      <c r="FT1960" s="54"/>
      <c r="FU1960" s="54"/>
      <c r="FV1960" s="54"/>
      <c r="FW1960" s="54"/>
      <c r="FX1960" s="54"/>
      <c r="FY1960" s="54"/>
      <c r="FZ1960" s="54"/>
      <c r="GA1960" s="54"/>
      <c r="GB1960" s="54"/>
      <c r="GC1960" s="54"/>
      <c r="GD1960" s="54"/>
      <c r="GE1960" s="54"/>
      <c r="GF1960" s="54"/>
      <c r="GG1960" s="54"/>
      <c r="GH1960" s="54"/>
      <c r="GI1960" s="54"/>
      <c r="GJ1960" s="54"/>
      <c r="GK1960" s="54"/>
      <c r="GL1960" s="54"/>
      <c r="GM1960" s="54"/>
      <c r="GN1960" s="54"/>
      <c r="GO1960" s="54"/>
      <c r="GP1960" s="54"/>
      <c r="GQ1960" s="54"/>
      <c r="GR1960" s="54"/>
      <c r="GS1960" s="54"/>
      <c r="GT1960" s="54"/>
      <c r="GU1960" s="54"/>
      <c r="GV1960" s="54"/>
      <c r="GW1960" s="54"/>
      <c r="GX1960" s="54"/>
      <c r="GY1960" s="54"/>
      <c r="GZ1960" s="54"/>
      <c r="HA1960" s="54"/>
      <c r="HB1960" s="54"/>
      <c r="HC1960" s="54"/>
      <c r="HD1960" s="54"/>
      <c r="HE1960" s="54"/>
      <c r="HF1960" s="54"/>
      <c r="HG1960" s="54"/>
      <c r="HH1960" s="54"/>
      <c r="HI1960" s="54"/>
      <c r="HJ1960" s="54"/>
      <c r="HK1960" s="54"/>
      <c r="HL1960" s="54"/>
      <c r="HM1960" s="54"/>
      <c r="HN1960" s="54"/>
      <c r="HO1960" s="54"/>
      <c r="HP1960" s="54"/>
      <c r="HQ1960" s="54"/>
      <c r="HR1960" s="54"/>
      <c r="HS1960" s="54"/>
      <c r="HT1960" s="54"/>
      <c r="HU1960" s="54"/>
      <c r="HV1960" s="54"/>
      <c r="HW1960" s="54"/>
      <c r="HX1960" s="54"/>
      <c r="HY1960" s="54"/>
      <c r="HZ1960" s="54"/>
      <c r="IA1960" s="54"/>
      <c r="IB1960" s="54"/>
      <c r="IC1960" s="54"/>
      <c r="ID1960" s="54"/>
      <c r="IE1960" s="54"/>
      <c r="IF1960" s="54"/>
      <c r="IG1960" s="54"/>
      <c r="IH1960" s="54"/>
      <c r="II1960" s="54"/>
      <c r="IJ1960" s="54"/>
      <c r="IK1960" s="54"/>
      <c r="IL1960" s="54"/>
      <c r="IM1960" s="54"/>
      <c r="IN1960" s="54"/>
      <c r="IO1960" s="54"/>
      <c r="IP1960" s="54"/>
      <c r="IQ1960" s="54"/>
      <c r="IR1960" s="54"/>
      <c r="IS1960" s="54"/>
      <c r="IT1960" s="54"/>
      <c r="IU1960" s="54"/>
      <c r="IV1960" s="54"/>
      <c r="IW1960" s="54"/>
      <c r="IX1960" s="54"/>
      <c r="IY1960" s="54"/>
      <c r="IZ1960" s="54"/>
      <c r="JA1960" s="16"/>
      <c r="JB1960" s="16"/>
      <c r="JC1960" s="16"/>
      <c r="JD1960" s="16"/>
    </row>
    <row r="1961" spans="1:264" s="6" customFormat="1" x14ac:dyDescent="0.25">
      <c r="A1961" s="55">
        <v>1957</v>
      </c>
      <c r="B1961" s="56">
        <f>ESTUDIANTES!B1961</f>
        <v>0</v>
      </c>
      <c r="C1961" s="56">
        <f>ESTUDIANTES!C1961</f>
        <v>0</v>
      </c>
      <c r="D1961" s="97">
        <f>ESTUDIANTES!D1961</f>
        <v>0</v>
      </c>
      <c r="E1961" s="97"/>
      <c r="F1961" s="97"/>
      <c r="G1961" s="97"/>
      <c r="H1961" s="57">
        <f>ESTUDIANTES!H1961</f>
        <v>0</v>
      </c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4"/>
      <c r="T1961" s="54"/>
      <c r="U1961" s="54"/>
      <c r="V1961" s="54"/>
      <c r="W1961" s="54"/>
      <c r="X1961" s="54"/>
      <c r="Y1961" s="54"/>
      <c r="Z1961" s="54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  <c r="AL1961" s="54"/>
      <c r="AM1961" s="54"/>
      <c r="AN1961" s="54"/>
      <c r="AO1961" s="54"/>
      <c r="AP1961" s="54"/>
      <c r="AQ1961" s="54"/>
      <c r="AR1961" s="54"/>
      <c r="AS1961" s="54"/>
      <c r="AT1961" s="54"/>
      <c r="AU1961" s="54"/>
      <c r="AV1961" s="54"/>
      <c r="AW1961" s="54"/>
      <c r="AX1961" s="54"/>
      <c r="AY1961" s="54"/>
      <c r="AZ1961" s="54"/>
      <c r="BA1961" s="54"/>
      <c r="BB1961" s="54"/>
      <c r="BC1961" s="54"/>
      <c r="BD1961" s="54"/>
      <c r="BE1961" s="54"/>
      <c r="BF1961" s="54"/>
      <c r="BG1961" s="54"/>
      <c r="BH1961" s="54"/>
      <c r="BI1961" s="54"/>
      <c r="BJ1961" s="54"/>
      <c r="BK1961" s="54"/>
      <c r="BL1961" s="54"/>
      <c r="BM1961" s="54"/>
      <c r="BN1961" s="54"/>
      <c r="BO1961" s="54"/>
      <c r="BP1961" s="54"/>
      <c r="BQ1961" s="54"/>
      <c r="BR1961" s="54"/>
      <c r="BS1961" s="54"/>
      <c r="BT1961" s="54"/>
      <c r="BU1961" s="54"/>
      <c r="BV1961" s="54"/>
      <c r="BW1961" s="54"/>
      <c r="BX1961" s="54"/>
      <c r="BY1961" s="54"/>
      <c r="BZ1961" s="54"/>
      <c r="CA1961" s="54"/>
      <c r="CB1961" s="54"/>
      <c r="CC1961" s="54"/>
      <c r="CD1961" s="54"/>
      <c r="CE1961" s="54"/>
      <c r="CF1961" s="54"/>
      <c r="CG1961" s="54"/>
      <c r="CH1961" s="54"/>
      <c r="CI1961" s="54"/>
      <c r="CJ1961" s="54"/>
      <c r="CK1961" s="54"/>
      <c r="CL1961" s="54"/>
      <c r="CM1961" s="54"/>
      <c r="CN1961" s="54"/>
      <c r="CO1961" s="54"/>
      <c r="CP1961" s="54"/>
      <c r="CQ1961" s="54"/>
      <c r="CR1961" s="54"/>
      <c r="CS1961" s="54"/>
      <c r="CT1961" s="54"/>
      <c r="CU1961" s="54"/>
      <c r="CV1961" s="54"/>
      <c r="CW1961" s="54"/>
      <c r="CX1961" s="54"/>
      <c r="CY1961" s="54"/>
      <c r="CZ1961" s="54"/>
      <c r="DA1961" s="54"/>
      <c r="DB1961" s="54"/>
      <c r="DC1961" s="54"/>
      <c r="DD1961" s="54"/>
      <c r="DE1961" s="54"/>
      <c r="DF1961" s="54"/>
      <c r="DG1961" s="54"/>
      <c r="DH1961" s="54"/>
      <c r="DI1961" s="54"/>
      <c r="DJ1961" s="54"/>
      <c r="DK1961" s="54"/>
      <c r="DL1961" s="54"/>
      <c r="DM1961" s="54"/>
      <c r="DN1961" s="54"/>
      <c r="DO1961" s="54"/>
      <c r="DP1961" s="54"/>
      <c r="DQ1961" s="54"/>
      <c r="DR1961" s="54"/>
      <c r="DS1961" s="54"/>
      <c r="DT1961" s="54"/>
      <c r="DU1961" s="54"/>
      <c r="DV1961" s="54"/>
      <c r="DW1961" s="54"/>
      <c r="DX1961" s="54"/>
      <c r="DY1961" s="54"/>
      <c r="DZ1961" s="54"/>
      <c r="EA1961" s="54"/>
      <c r="EB1961" s="54"/>
      <c r="EC1961" s="54"/>
      <c r="ED1961" s="54"/>
      <c r="EE1961" s="54"/>
      <c r="EF1961" s="54"/>
      <c r="EG1961" s="54"/>
      <c r="EH1961" s="54"/>
      <c r="EI1961" s="54"/>
      <c r="EJ1961" s="54"/>
      <c r="EK1961" s="54"/>
      <c r="EL1961" s="54"/>
      <c r="EM1961" s="54"/>
      <c r="EN1961" s="54"/>
      <c r="EO1961" s="54"/>
      <c r="EP1961" s="54"/>
      <c r="EQ1961" s="54"/>
      <c r="ER1961" s="54"/>
      <c r="ES1961" s="54"/>
      <c r="ET1961" s="54"/>
      <c r="EU1961" s="54"/>
      <c r="EV1961" s="54"/>
      <c r="EW1961" s="54"/>
      <c r="EX1961" s="54"/>
      <c r="EY1961" s="54"/>
      <c r="EZ1961" s="54"/>
      <c r="FA1961" s="54"/>
      <c r="FB1961" s="54"/>
      <c r="FC1961" s="54"/>
      <c r="FD1961" s="54"/>
      <c r="FE1961" s="54"/>
      <c r="FF1961" s="54"/>
      <c r="FG1961" s="54"/>
      <c r="FH1961" s="54"/>
      <c r="FI1961" s="54"/>
      <c r="FJ1961" s="54"/>
      <c r="FK1961" s="54"/>
      <c r="FL1961" s="54"/>
      <c r="FM1961" s="54"/>
      <c r="FN1961" s="54"/>
      <c r="FO1961" s="54"/>
      <c r="FP1961" s="54"/>
      <c r="FQ1961" s="54"/>
      <c r="FR1961" s="54"/>
      <c r="FS1961" s="54"/>
      <c r="FT1961" s="54"/>
      <c r="FU1961" s="54"/>
      <c r="FV1961" s="54"/>
      <c r="FW1961" s="54"/>
      <c r="FX1961" s="54"/>
      <c r="FY1961" s="54"/>
      <c r="FZ1961" s="54"/>
      <c r="GA1961" s="54"/>
      <c r="GB1961" s="54"/>
      <c r="GC1961" s="54"/>
      <c r="GD1961" s="54"/>
      <c r="GE1961" s="54"/>
      <c r="GF1961" s="54"/>
      <c r="GG1961" s="54"/>
      <c r="GH1961" s="54"/>
      <c r="GI1961" s="54"/>
      <c r="GJ1961" s="54"/>
      <c r="GK1961" s="54"/>
      <c r="GL1961" s="54"/>
      <c r="GM1961" s="54"/>
      <c r="GN1961" s="54"/>
      <c r="GO1961" s="54"/>
      <c r="GP1961" s="54"/>
      <c r="GQ1961" s="54"/>
      <c r="GR1961" s="54"/>
      <c r="GS1961" s="54"/>
      <c r="GT1961" s="54"/>
      <c r="GU1961" s="54"/>
      <c r="GV1961" s="54"/>
      <c r="GW1961" s="54"/>
      <c r="GX1961" s="54"/>
      <c r="GY1961" s="54"/>
      <c r="GZ1961" s="54"/>
      <c r="HA1961" s="54"/>
      <c r="HB1961" s="54"/>
      <c r="HC1961" s="54"/>
      <c r="HD1961" s="54"/>
      <c r="HE1961" s="54"/>
      <c r="HF1961" s="54"/>
      <c r="HG1961" s="54"/>
      <c r="HH1961" s="54"/>
      <c r="HI1961" s="54"/>
      <c r="HJ1961" s="54"/>
      <c r="HK1961" s="54"/>
      <c r="HL1961" s="54"/>
      <c r="HM1961" s="54"/>
      <c r="HN1961" s="54"/>
      <c r="HO1961" s="54"/>
      <c r="HP1961" s="54"/>
      <c r="HQ1961" s="54"/>
      <c r="HR1961" s="54"/>
      <c r="HS1961" s="54"/>
      <c r="HT1961" s="54"/>
      <c r="HU1961" s="54"/>
      <c r="HV1961" s="54"/>
      <c r="HW1961" s="54"/>
      <c r="HX1961" s="54"/>
      <c r="HY1961" s="54"/>
      <c r="HZ1961" s="54"/>
      <c r="IA1961" s="54"/>
      <c r="IB1961" s="54"/>
      <c r="IC1961" s="54"/>
      <c r="ID1961" s="54"/>
      <c r="IE1961" s="54"/>
      <c r="IF1961" s="54"/>
      <c r="IG1961" s="54"/>
      <c r="IH1961" s="54"/>
      <c r="II1961" s="54"/>
      <c r="IJ1961" s="54"/>
      <c r="IK1961" s="54"/>
      <c r="IL1961" s="54"/>
      <c r="IM1961" s="54"/>
      <c r="IN1961" s="54"/>
      <c r="IO1961" s="54"/>
      <c r="IP1961" s="54"/>
      <c r="IQ1961" s="54"/>
      <c r="IR1961" s="54"/>
      <c r="IS1961" s="54"/>
      <c r="IT1961" s="54"/>
      <c r="IU1961" s="54"/>
      <c r="IV1961" s="54"/>
      <c r="IW1961" s="54"/>
      <c r="IX1961" s="54"/>
      <c r="IY1961" s="54"/>
      <c r="IZ1961" s="54"/>
      <c r="JA1961" s="16"/>
      <c r="JB1961" s="16"/>
      <c r="JC1961" s="16"/>
      <c r="JD1961" s="16"/>
    </row>
    <row r="1962" spans="1:264" s="6" customFormat="1" x14ac:dyDescent="0.25">
      <c r="A1962" s="55">
        <v>1958</v>
      </c>
      <c r="B1962" s="56">
        <f>ESTUDIANTES!B1962</f>
        <v>0</v>
      </c>
      <c r="C1962" s="56">
        <f>ESTUDIANTES!C1962</f>
        <v>0</v>
      </c>
      <c r="D1962" s="97">
        <f>ESTUDIANTES!D1962</f>
        <v>0</v>
      </c>
      <c r="E1962" s="97"/>
      <c r="F1962" s="97"/>
      <c r="G1962" s="97"/>
      <c r="H1962" s="57">
        <f>ESTUDIANTES!H1962</f>
        <v>0</v>
      </c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4"/>
      <c r="T1962" s="54"/>
      <c r="U1962" s="54"/>
      <c r="V1962" s="54"/>
      <c r="W1962" s="54"/>
      <c r="X1962" s="54"/>
      <c r="Y1962" s="54"/>
      <c r="Z1962" s="54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  <c r="AL1962" s="54"/>
      <c r="AM1962" s="54"/>
      <c r="AN1962" s="54"/>
      <c r="AO1962" s="54"/>
      <c r="AP1962" s="54"/>
      <c r="AQ1962" s="54"/>
      <c r="AR1962" s="54"/>
      <c r="AS1962" s="54"/>
      <c r="AT1962" s="54"/>
      <c r="AU1962" s="54"/>
      <c r="AV1962" s="54"/>
      <c r="AW1962" s="54"/>
      <c r="AX1962" s="54"/>
      <c r="AY1962" s="54"/>
      <c r="AZ1962" s="54"/>
      <c r="BA1962" s="54"/>
      <c r="BB1962" s="54"/>
      <c r="BC1962" s="54"/>
      <c r="BD1962" s="54"/>
      <c r="BE1962" s="54"/>
      <c r="BF1962" s="54"/>
      <c r="BG1962" s="54"/>
      <c r="BH1962" s="54"/>
      <c r="BI1962" s="54"/>
      <c r="BJ1962" s="54"/>
      <c r="BK1962" s="54"/>
      <c r="BL1962" s="54"/>
      <c r="BM1962" s="54"/>
      <c r="BN1962" s="54"/>
      <c r="BO1962" s="54"/>
      <c r="BP1962" s="54"/>
      <c r="BQ1962" s="54"/>
      <c r="BR1962" s="54"/>
      <c r="BS1962" s="54"/>
      <c r="BT1962" s="54"/>
      <c r="BU1962" s="54"/>
      <c r="BV1962" s="54"/>
      <c r="BW1962" s="54"/>
      <c r="BX1962" s="54"/>
      <c r="BY1962" s="54"/>
      <c r="BZ1962" s="54"/>
      <c r="CA1962" s="54"/>
      <c r="CB1962" s="54"/>
      <c r="CC1962" s="54"/>
      <c r="CD1962" s="54"/>
      <c r="CE1962" s="54"/>
      <c r="CF1962" s="54"/>
      <c r="CG1962" s="54"/>
      <c r="CH1962" s="54"/>
      <c r="CI1962" s="54"/>
      <c r="CJ1962" s="54"/>
      <c r="CK1962" s="54"/>
      <c r="CL1962" s="54"/>
      <c r="CM1962" s="54"/>
      <c r="CN1962" s="54"/>
      <c r="CO1962" s="54"/>
      <c r="CP1962" s="54"/>
      <c r="CQ1962" s="54"/>
      <c r="CR1962" s="54"/>
      <c r="CS1962" s="54"/>
      <c r="CT1962" s="54"/>
      <c r="CU1962" s="54"/>
      <c r="CV1962" s="54"/>
      <c r="CW1962" s="54"/>
      <c r="CX1962" s="54"/>
      <c r="CY1962" s="54"/>
      <c r="CZ1962" s="54"/>
      <c r="DA1962" s="54"/>
      <c r="DB1962" s="54"/>
      <c r="DC1962" s="54"/>
      <c r="DD1962" s="54"/>
      <c r="DE1962" s="54"/>
      <c r="DF1962" s="54"/>
      <c r="DG1962" s="54"/>
      <c r="DH1962" s="54"/>
      <c r="DI1962" s="54"/>
      <c r="DJ1962" s="54"/>
      <c r="DK1962" s="54"/>
      <c r="DL1962" s="54"/>
      <c r="DM1962" s="54"/>
      <c r="DN1962" s="54"/>
      <c r="DO1962" s="54"/>
      <c r="DP1962" s="54"/>
      <c r="DQ1962" s="54"/>
      <c r="DR1962" s="54"/>
      <c r="DS1962" s="54"/>
      <c r="DT1962" s="54"/>
      <c r="DU1962" s="54"/>
      <c r="DV1962" s="54"/>
      <c r="DW1962" s="54"/>
      <c r="DX1962" s="54"/>
      <c r="DY1962" s="54"/>
      <c r="DZ1962" s="54"/>
      <c r="EA1962" s="54"/>
      <c r="EB1962" s="54"/>
      <c r="EC1962" s="54"/>
      <c r="ED1962" s="54"/>
      <c r="EE1962" s="54"/>
      <c r="EF1962" s="54"/>
      <c r="EG1962" s="54"/>
      <c r="EH1962" s="54"/>
      <c r="EI1962" s="54"/>
      <c r="EJ1962" s="54"/>
      <c r="EK1962" s="54"/>
      <c r="EL1962" s="54"/>
      <c r="EM1962" s="54"/>
      <c r="EN1962" s="54"/>
      <c r="EO1962" s="54"/>
      <c r="EP1962" s="54"/>
      <c r="EQ1962" s="54"/>
      <c r="ER1962" s="54"/>
      <c r="ES1962" s="54"/>
      <c r="ET1962" s="54"/>
      <c r="EU1962" s="54"/>
      <c r="EV1962" s="54"/>
      <c r="EW1962" s="54"/>
      <c r="EX1962" s="54"/>
      <c r="EY1962" s="54"/>
      <c r="EZ1962" s="54"/>
      <c r="FA1962" s="54"/>
      <c r="FB1962" s="54"/>
      <c r="FC1962" s="54"/>
      <c r="FD1962" s="54"/>
      <c r="FE1962" s="54"/>
      <c r="FF1962" s="54"/>
      <c r="FG1962" s="54"/>
      <c r="FH1962" s="54"/>
      <c r="FI1962" s="54"/>
      <c r="FJ1962" s="54"/>
      <c r="FK1962" s="54"/>
      <c r="FL1962" s="54"/>
      <c r="FM1962" s="54"/>
      <c r="FN1962" s="54"/>
      <c r="FO1962" s="54"/>
      <c r="FP1962" s="54"/>
      <c r="FQ1962" s="54"/>
      <c r="FR1962" s="54"/>
      <c r="FS1962" s="54"/>
      <c r="FT1962" s="54"/>
      <c r="FU1962" s="54"/>
      <c r="FV1962" s="54"/>
      <c r="FW1962" s="54"/>
      <c r="FX1962" s="54"/>
      <c r="FY1962" s="54"/>
      <c r="FZ1962" s="54"/>
      <c r="GA1962" s="54"/>
      <c r="GB1962" s="54"/>
      <c r="GC1962" s="54"/>
      <c r="GD1962" s="54"/>
      <c r="GE1962" s="54"/>
      <c r="GF1962" s="54"/>
      <c r="GG1962" s="54"/>
      <c r="GH1962" s="54"/>
      <c r="GI1962" s="54"/>
      <c r="GJ1962" s="54"/>
      <c r="GK1962" s="54"/>
      <c r="GL1962" s="54"/>
      <c r="GM1962" s="54"/>
      <c r="GN1962" s="54"/>
      <c r="GO1962" s="54"/>
      <c r="GP1962" s="54"/>
      <c r="GQ1962" s="54"/>
      <c r="GR1962" s="54"/>
      <c r="GS1962" s="54"/>
      <c r="GT1962" s="54"/>
      <c r="GU1962" s="54"/>
      <c r="GV1962" s="54"/>
      <c r="GW1962" s="54"/>
      <c r="GX1962" s="54"/>
      <c r="GY1962" s="54"/>
      <c r="GZ1962" s="54"/>
      <c r="HA1962" s="54"/>
      <c r="HB1962" s="54"/>
      <c r="HC1962" s="54"/>
      <c r="HD1962" s="54"/>
      <c r="HE1962" s="54"/>
      <c r="HF1962" s="54"/>
      <c r="HG1962" s="54"/>
      <c r="HH1962" s="54"/>
      <c r="HI1962" s="54"/>
      <c r="HJ1962" s="54"/>
      <c r="HK1962" s="54"/>
      <c r="HL1962" s="54"/>
      <c r="HM1962" s="54"/>
      <c r="HN1962" s="54"/>
      <c r="HO1962" s="54"/>
      <c r="HP1962" s="54"/>
      <c r="HQ1962" s="54"/>
      <c r="HR1962" s="54"/>
      <c r="HS1962" s="54"/>
      <c r="HT1962" s="54"/>
      <c r="HU1962" s="54"/>
      <c r="HV1962" s="54"/>
      <c r="HW1962" s="54"/>
      <c r="HX1962" s="54"/>
      <c r="HY1962" s="54"/>
      <c r="HZ1962" s="54"/>
      <c r="IA1962" s="54"/>
      <c r="IB1962" s="54"/>
      <c r="IC1962" s="54"/>
      <c r="ID1962" s="54"/>
      <c r="IE1962" s="54"/>
      <c r="IF1962" s="54"/>
      <c r="IG1962" s="54"/>
      <c r="IH1962" s="54"/>
      <c r="II1962" s="54"/>
      <c r="IJ1962" s="54"/>
      <c r="IK1962" s="54"/>
      <c r="IL1962" s="54"/>
      <c r="IM1962" s="54"/>
      <c r="IN1962" s="54"/>
      <c r="IO1962" s="54"/>
      <c r="IP1962" s="54"/>
      <c r="IQ1962" s="54"/>
      <c r="IR1962" s="54"/>
      <c r="IS1962" s="54"/>
      <c r="IT1962" s="54"/>
      <c r="IU1962" s="54"/>
      <c r="IV1962" s="54"/>
      <c r="IW1962" s="54"/>
      <c r="IX1962" s="54"/>
      <c r="IY1962" s="54"/>
      <c r="IZ1962" s="54"/>
      <c r="JA1962" s="16"/>
      <c r="JB1962" s="16"/>
      <c r="JC1962" s="16"/>
      <c r="JD1962" s="16"/>
    </row>
    <row r="1963" spans="1:264" s="6" customFormat="1" x14ac:dyDescent="0.25">
      <c r="A1963" s="55">
        <v>1959</v>
      </c>
      <c r="B1963" s="56">
        <f>ESTUDIANTES!B1963</f>
        <v>0</v>
      </c>
      <c r="C1963" s="56">
        <f>ESTUDIANTES!C1963</f>
        <v>0</v>
      </c>
      <c r="D1963" s="97">
        <f>ESTUDIANTES!D1963</f>
        <v>0</v>
      </c>
      <c r="E1963" s="97"/>
      <c r="F1963" s="97"/>
      <c r="G1963" s="97"/>
      <c r="H1963" s="57">
        <f>ESTUDIANTES!H1963</f>
        <v>0</v>
      </c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4"/>
      <c r="T1963" s="54"/>
      <c r="U1963" s="54"/>
      <c r="V1963" s="54"/>
      <c r="W1963" s="54"/>
      <c r="X1963" s="54"/>
      <c r="Y1963" s="54"/>
      <c r="Z1963" s="54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  <c r="AL1963" s="54"/>
      <c r="AM1963" s="54"/>
      <c r="AN1963" s="54"/>
      <c r="AO1963" s="54"/>
      <c r="AP1963" s="54"/>
      <c r="AQ1963" s="54"/>
      <c r="AR1963" s="54"/>
      <c r="AS1963" s="54"/>
      <c r="AT1963" s="54"/>
      <c r="AU1963" s="54"/>
      <c r="AV1963" s="54"/>
      <c r="AW1963" s="54"/>
      <c r="AX1963" s="54"/>
      <c r="AY1963" s="54"/>
      <c r="AZ1963" s="54"/>
      <c r="BA1963" s="54"/>
      <c r="BB1963" s="54"/>
      <c r="BC1963" s="54"/>
      <c r="BD1963" s="54"/>
      <c r="BE1963" s="54"/>
      <c r="BF1963" s="54"/>
      <c r="BG1963" s="54"/>
      <c r="BH1963" s="54"/>
      <c r="BI1963" s="54"/>
      <c r="BJ1963" s="54"/>
      <c r="BK1963" s="54"/>
      <c r="BL1963" s="54"/>
      <c r="BM1963" s="54"/>
      <c r="BN1963" s="54"/>
      <c r="BO1963" s="54"/>
      <c r="BP1963" s="54"/>
      <c r="BQ1963" s="54"/>
      <c r="BR1963" s="54"/>
      <c r="BS1963" s="54"/>
      <c r="BT1963" s="54"/>
      <c r="BU1963" s="54"/>
      <c r="BV1963" s="54"/>
      <c r="BW1963" s="54"/>
      <c r="BX1963" s="54"/>
      <c r="BY1963" s="54"/>
      <c r="BZ1963" s="54"/>
      <c r="CA1963" s="54"/>
      <c r="CB1963" s="54"/>
      <c r="CC1963" s="54"/>
      <c r="CD1963" s="54"/>
      <c r="CE1963" s="54"/>
      <c r="CF1963" s="54"/>
      <c r="CG1963" s="54"/>
      <c r="CH1963" s="54"/>
      <c r="CI1963" s="54"/>
      <c r="CJ1963" s="54"/>
      <c r="CK1963" s="54"/>
      <c r="CL1963" s="54"/>
      <c r="CM1963" s="54"/>
      <c r="CN1963" s="54"/>
      <c r="CO1963" s="54"/>
      <c r="CP1963" s="54"/>
      <c r="CQ1963" s="54"/>
      <c r="CR1963" s="54"/>
      <c r="CS1963" s="54"/>
      <c r="CT1963" s="54"/>
      <c r="CU1963" s="54"/>
      <c r="CV1963" s="54"/>
      <c r="CW1963" s="54"/>
      <c r="CX1963" s="54"/>
      <c r="CY1963" s="54"/>
      <c r="CZ1963" s="54"/>
      <c r="DA1963" s="54"/>
      <c r="DB1963" s="54"/>
      <c r="DC1963" s="54"/>
      <c r="DD1963" s="54"/>
      <c r="DE1963" s="54"/>
      <c r="DF1963" s="54"/>
      <c r="DG1963" s="54"/>
      <c r="DH1963" s="54"/>
      <c r="DI1963" s="54"/>
      <c r="DJ1963" s="54"/>
      <c r="DK1963" s="54"/>
      <c r="DL1963" s="54"/>
      <c r="DM1963" s="54"/>
      <c r="DN1963" s="54"/>
      <c r="DO1963" s="54"/>
      <c r="DP1963" s="54"/>
      <c r="DQ1963" s="54"/>
      <c r="DR1963" s="54"/>
      <c r="DS1963" s="54"/>
      <c r="DT1963" s="54"/>
      <c r="DU1963" s="54"/>
      <c r="DV1963" s="54"/>
      <c r="DW1963" s="54"/>
      <c r="DX1963" s="54"/>
      <c r="DY1963" s="54"/>
      <c r="DZ1963" s="54"/>
      <c r="EA1963" s="54"/>
      <c r="EB1963" s="54"/>
      <c r="EC1963" s="54"/>
      <c r="ED1963" s="54"/>
      <c r="EE1963" s="54"/>
      <c r="EF1963" s="54"/>
      <c r="EG1963" s="54"/>
      <c r="EH1963" s="54"/>
      <c r="EI1963" s="54"/>
      <c r="EJ1963" s="54"/>
      <c r="EK1963" s="54"/>
      <c r="EL1963" s="54"/>
      <c r="EM1963" s="54"/>
      <c r="EN1963" s="54"/>
      <c r="EO1963" s="54"/>
      <c r="EP1963" s="54"/>
      <c r="EQ1963" s="54"/>
      <c r="ER1963" s="54"/>
      <c r="ES1963" s="54"/>
      <c r="ET1963" s="54"/>
      <c r="EU1963" s="54"/>
      <c r="EV1963" s="54"/>
      <c r="EW1963" s="54"/>
      <c r="EX1963" s="54"/>
      <c r="EY1963" s="54"/>
      <c r="EZ1963" s="54"/>
      <c r="FA1963" s="54"/>
      <c r="FB1963" s="54"/>
      <c r="FC1963" s="54"/>
      <c r="FD1963" s="54"/>
      <c r="FE1963" s="54"/>
      <c r="FF1963" s="54"/>
      <c r="FG1963" s="54"/>
      <c r="FH1963" s="54"/>
      <c r="FI1963" s="54"/>
      <c r="FJ1963" s="54"/>
      <c r="FK1963" s="54"/>
      <c r="FL1963" s="54"/>
      <c r="FM1963" s="54"/>
      <c r="FN1963" s="54"/>
      <c r="FO1963" s="54"/>
      <c r="FP1963" s="54"/>
      <c r="FQ1963" s="54"/>
      <c r="FR1963" s="54"/>
      <c r="FS1963" s="54"/>
      <c r="FT1963" s="54"/>
      <c r="FU1963" s="54"/>
      <c r="FV1963" s="54"/>
      <c r="FW1963" s="54"/>
      <c r="FX1963" s="54"/>
      <c r="FY1963" s="54"/>
      <c r="FZ1963" s="54"/>
      <c r="GA1963" s="54"/>
      <c r="GB1963" s="54"/>
      <c r="GC1963" s="54"/>
      <c r="GD1963" s="54"/>
      <c r="GE1963" s="54"/>
      <c r="GF1963" s="54"/>
      <c r="GG1963" s="54"/>
      <c r="GH1963" s="54"/>
      <c r="GI1963" s="54"/>
      <c r="GJ1963" s="54"/>
      <c r="GK1963" s="54"/>
      <c r="GL1963" s="54"/>
      <c r="GM1963" s="54"/>
      <c r="GN1963" s="54"/>
      <c r="GO1963" s="54"/>
      <c r="GP1963" s="54"/>
      <c r="GQ1963" s="54"/>
      <c r="GR1963" s="54"/>
      <c r="GS1963" s="54"/>
      <c r="GT1963" s="54"/>
      <c r="GU1963" s="54"/>
      <c r="GV1963" s="54"/>
      <c r="GW1963" s="54"/>
      <c r="GX1963" s="54"/>
      <c r="GY1963" s="54"/>
      <c r="GZ1963" s="54"/>
      <c r="HA1963" s="54"/>
      <c r="HB1963" s="54"/>
      <c r="HC1963" s="54"/>
      <c r="HD1963" s="54"/>
      <c r="HE1963" s="54"/>
      <c r="HF1963" s="54"/>
      <c r="HG1963" s="54"/>
      <c r="HH1963" s="54"/>
      <c r="HI1963" s="54"/>
      <c r="HJ1963" s="54"/>
      <c r="HK1963" s="54"/>
      <c r="HL1963" s="54"/>
      <c r="HM1963" s="54"/>
      <c r="HN1963" s="54"/>
      <c r="HO1963" s="54"/>
      <c r="HP1963" s="54"/>
      <c r="HQ1963" s="54"/>
      <c r="HR1963" s="54"/>
      <c r="HS1963" s="54"/>
      <c r="HT1963" s="54"/>
      <c r="HU1963" s="54"/>
      <c r="HV1963" s="54"/>
      <c r="HW1963" s="54"/>
      <c r="HX1963" s="54"/>
      <c r="HY1963" s="54"/>
      <c r="HZ1963" s="54"/>
      <c r="IA1963" s="54"/>
      <c r="IB1963" s="54"/>
      <c r="IC1963" s="54"/>
      <c r="ID1963" s="54"/>
      <c r="IE1963" s="54"/>
      <c r="IF1963" s="54"/>
      <c r="IG1963" s="54"/>
      <c r="IH1963" s="54"/>
      <c r="II1963" s="54"/>
      <c r="IJ1963" s="54"/>
      <c r="IK1963" s="54"/>
      <c r="IL1963" s="54"/>
      <c r="IM1963" s="54"/>
      <c r="IN1963" s="54"/>
      <c r="IO1963" s="54"/>
      <c r="IP1963" s="54"/>
      <c r="IQ1963" s="54"/>
      <c r="IR1963" s="54"/>
      <c r="IS1963" s="54"/>
      <c r="IT1963" s="54"/>
      <c r="IU1963" s="54"/>
      <c r="IV1963" s="54"/>
      <c r="IW1963" s="54"/>
      <c r="IX1963" s="54"/>
      <c r="IY1963" s="54"/>
      <c r="IZ1963" s="54"/>
      <c r="JA1963" s="16"/>
      <c r="JB1963" s="16"/>
      <c r="JC1963" s="16"/>
      <c r="JD1963" s="16"/>
    </row>
    <row r="1964" spans="1:264" s="6" customFormat="1" x14ac:dyDescent="0.25">
      <c r="A1964" s="55">
        <v>1960</v>
      </c>
      <c r="B1964" s="56">
        <f>ESTUDIANTES!B1964</f>
        <v>0</v>
      </c>
      <c r="C1964" s="56">
        <f>ESTUDIANTES!C1964</f>
        <v>0</v>
      </c>
      <c r="D1964" s="97">
        <f>ESTUDIANTES!D1964</f>
        <v>0</v>
      </c>
      <c r="E1964" s="97"/>
      <c r="F1964" s="97"/>
      <c r="G1964" s="97"/>
      <c r="H1964" s="57">
        <f>ESTUDIANTES!H1964</f>
        <v>0</v>
      </c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  <c r="T1964" s="54"/>
      <c r="U1964" s="54"/>
      <c r="V1964" s="54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  <c r="AL1964" s="54"/>
      <c r="AM1964" s="54"/>
      <c r="AN1964" s="54"/>
      <c r="AO1964" s="54"/>
      <c r="AP1964" s="54"/>
      <c r="AQ1964" s="54"/>
      <c r="AR1964" s="54"/>
      <c r="AS1964" s="54"/>
      <c r="AT1964" s="54"/>
      <c r="AU1964" s="54"/>
      <c r="AV1964" s="54"/>
      <c r="AW1964" s="54"/>
      <c r="AX1964" s="54"/>
      <c r="AY1964" s="54"/>
      <c r="AZ1964" s="54"/>
      <c r="BA1964" s="54"/>
      <c r="BB1964" s="54"/>
      <c r="BC1964" s="54"/>
      <c r="BD1964" s="54"/>
      <c r="BE1964" s="54"/>
      <c r="BF1964" s="54"/>
      <c r="BG1964" s="54"/>
      <c r="BH1964" s="54"/>
      <c r="BI1964" s="54"/>
      <c r="BJ1964" s="54"/>
      <c r="BK1964" s="54"/>
      <c r="BL1964" s="54"/>
      <c r="BM1964" s="54"/>
      <c r="BN1964" s="54"/>
      <c r="BO1964" s="54"/>
      <c r="BP1964" s="54"/>
      <c r="BQ1964" s="54"/>
      <c r="BR1964" s="54"/>
      <c r="BS1964" s="54"/>
      <c r="BT1964" s="54"/>
      <c r="BU1964" s="54"/>
      <c r="BV1964" s="54"/>
      <c r="BW1964" s="54"/>
      <c r="BX1964" s="54"/>
      <c r="BY1964" s="54"/>
      <c r="BZ1964" s="54"/>
      <c r="CA1964" s="54"/>
      <c r="CB1964" s="54"/>
      <c r="CC1964" s="54"/>
      <c r="CD1964" s="54"/>
      <c r="CE1964" s="54"/>
      <c r="CF1964" s="54"/>
      <c r="CG1964" s="54"/>
      <c r="CH1964" s="54"/>
      <c r="CI1964" s="54"/>
      <c r="CJ1964" s="54"/>
      <c r="CK1964" s="54"/>
      <c r="CL1964" s="54"/>
      <c r="CM1964" s="54"/>
      <c r="CN1964" s="54"/>
      <c r="CO1964" s="54"/>
      <c r="CP1964" s="54"/>
      <c r="CQ1964" s="54"/>
      <c r="CR1964" s="54"/>
      <c r="CS1964" s="54"/>
      <c r="CT1964" s="54"/>
      <c r="CU1964" s="54"/>
      <c r="CV1964" s="54"/>
      <c r="CW1964" s="54"/>
      <c r="CX1964" s="54"/>
      <c r="CY1964" s="54"/>
      <c r="CZ1964" s="54"/>
      <c r="DA1964" s="54"/>
      <c r="DB1964" s="54"/>
      <c r="DC1964" s="54"/>
      <c r="DD1964" s="54"/>
      <c r="DE1964" s="54"/>
      <c r="DF1964" s="54"/>
      <c r="DG1964" s="54"/>
      <c r="DH1964" s="54"/>
      <c r="DI1964" s="54"/>
      <c r="DJ1964" s="54"/>
      <c r="DK1964" s="54"/>
      <c r="DL1964" s="54"/>
      <c r="DM1964" s="54"/>
      <c r="DN1964" s="54"/>
      <c r="DO1964" s="54"/>
      <c r="DP1964" s="54"/>
      <c r="DQ1964" s="54"/>
      <c r="DR1964" s="54"/>
      <c r="DS1964" s="54"/>
      <c r="DT1964" s="54"/>
      <c r="DU1964" s="54"/>
      <c r="DV1964" s="54"/>
      <c r="DW1964" s="54"/>
      <c r="DX1964" s="54"/>
      <c r="DY1964" s="54"/>
      <c r="DZ1964" s="54"/>
      <c r="EA1964" s="54"/>
      <c r="EB1964" s="54"/>
      <c r="EC1964" s="54"/>
      <c r="ED1964" s="54"/>
      <c r="EE1964" s="54"/>
      <c r="EF1964" s="54"/>
      <c r="EG1964" s="54"/>
      <c r="EH1964" s="54"/>
      <c r="EI1964" s="54"/>
      <c r="EJ1964" s="54"/>
      <c r="EK1964" s="54"/>
      <c r="EL1964" s="54"/>
      <c r="EM1964" s="54"/>
      <c r="EN1964" s="54"/>
      <c r="EO1964" s="54"/>
      <c r="EP1964" s="54"/>
      <c r="EQ1964" s="54"/>
      <c r="ER1964" s="54"/>
      <c r="ES1964" s="54"/>
      <c r="ET1964" s="54"/>
      <c r="EU1964" s="54"/>
      <c r="EV1964" s="54"/>
      <c r="EW1964" s="54"/>
      <c r="EX1964" s="54"/>
      <c r="EY1964" s="54"/>
      <c r="EZ1964" s="54"/>
      <c r="FA1964" s="54"/>
      <c r="FB1964" s="54"/>
      <c r="FC1964" s="54"/>
      <c r="FD1964" s="54"/>
      <c r="FE1964" s="54"/>
      <c r="FF1964" s="54"/>
      <c r="FG1964" s="54"/>
      <c r="FH1964" s="54"/>
      <c r="FI1964" s="54"/>
      <c r="FJ1964" s="54"/>
      <c r="FK1964" s="54"/>
      <c r="FL1964" s="54"/>
      <c r="FM1964" s="54"/>
      <c r="FN1964" s="54"/>
      <c r="FO1964" s="54"/>
      <c r="FP1964" s="54"/>
      <c r="FQ1964" s="54"/>
      <c r="FR1964" s="54"/>
      <c r="FS1964" s="54"/>
      <c r="FT1964" s="54"/>
      <c r="FU1964" s="54"/>
      <c r="FV1964" s="54"/>
      <c r="FW1964" s="54"/>
      <c r="FX1964" s="54"/>
      <c r="FY1964" s="54"/>
      <c r="FZ1964" s="54"/>
      <c r="GA1964" s="54"/>
      <c r="GB1964" s="54"/>
      <c r="GC1964" s="54"/>
      <c r="GD1964" s="54"/>
      <c r="GE1964" s="54"/>
      <c r="GF1964" s="54"/>
      <c r="GG1964" s="54"/>
      <c r="GH1964" s="54"/>
      <c r="GI1964" s="54"/>
      <c r="GJ1964" s="54"/>
      <c r="GK1964" s="54"/>
      <c r="GL1964" s="54"/>
      <c r="GM1964" s="54"/>
      <c r="GN1964" s="54"/>
      <c r="GO1964" s="54"/>
      <c r="GP1964" s="54"/>
      <c r="GQ1964" s="54"/>
      <c r="GR1964" s="54"/>
      <c r="GS1964" s="54"/>
      <c r="GT1964" s="54"/>
      <c r="GU1964" s="54"/>
      <c r="GV1964" s="54"/>
      <c r="GW1964" s="54"/>
      <c r="GX1964" s="54"/>
      <c r="GY1964" s="54"/>
      <c r="GZ1964" s="54"/>
      <c r="HA1964" s="54"/>
      <c r="HB1964" s="54"/>
      <c r="HC1964" s="54"/>
      <c r="HD1964" s="54"/>
      <c r="HE1964" s="54"/>
      <c r="HF1964" s="54"/>
      <c r="HG1964" s="54"/>
      <c r="HH1964" s="54"/>
      <c r="HI1964" s="54"/>
      <c r="HJ1964" s="54"/>
      <c r="HK1964" s="54"/>
      <c r="HL1964" s="54"/>
      <c r="HM1964" s="54"/>
      <c r="HN1964" s="54"/>
      <c r="HO1964" s="54"/>
      <c r="HP1964" s="54"/>
      <c r="HQ1964" s="54"/>
      <c r="HR1964" s="54"/>
      <c r="HS1964" s="54"/>
      <c r="HT1964" s="54"/>
      <c r="HU1964" s="54"/>
      <c r="HV1964" s="54"/>
      <c r="HW1964" s="54"/>
      <c r="HX1964" s="54"/>
      <c r="HY1964" s="54"/>
      <c r="HZ1964" s="54"/>
      <c r="IA1964" s="54"/>
      <c r="IB1964" s="54"/>
      <c r="IC1964" s="54"/>
      <c r="ID1964" s="54"/>
      <c r="IE1964" s="54"/>
      <c r="IF1964" s="54"/>
      <c r="IG1964" s="54"/>
      <c r="IH1964" s="54"/>
      <c r="II1964" s="54"/>
      <c r="IJ1964" s="54"/>
      <c r="IK1964" s="54"/>
      <c r="IL1964" s="54"/>
      <c r="IM1964" s="54"/>
      <c r="IN1964" s="54"/>
      <c r="IO1964" s="54"/>
      <c r="IP1964" s="54"/>
      <c r="IQ1964" s="54"/>
      <c r="IR1964" s="54"/>
      <c r="IS1964" s="54"/>
      <c r="IT1964" s="54"/>
      <c r="IU1964" s="54"/>
      <c r="IV1964" s="54"/>
      <c r="IW1964" s="54"/>
      <c r="IX1964" s="54"/>
      <c r="IY1964" s="54"/>
      <c r="IZ1964" s="54"/>
      <c r="JA1964" s="16"/>
      <c r="JB1964" s="16"/>
      <c r="JC1964" s="16"/>
      <c r="JD1964" s="16"/>
    </row>
    <row r="1965" spans="1:264" s="6" customFormat="1" x14ac:dyDescent="0.25">
      <c r="A1965" s="55">
        <v>1961</v>
      </c>
      <c r="B1965" s="56">
        <f>ESTUDIANTES!B1965</f>
        <v>0</v>
      </c>
      <c r="C1965" s="56">
        <f>ESTUDIANTES!C1965</f>
        <v>0</v>
      </c>
      <c r="D1965" s="97">
        <f>ESTUDIANTES!D1965</f>
        <v>0</v>
      </c>
      <c r="E1965" s="97"/>
      <c r="F1965" s="97"/>
      <c r="G1965" s="97"/>
      <c r="H1965" s="57">
        <f>ESTUDIANTES!H1965</f>
        <v>0</v>
      </c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  <c r="T1965" s="54"/>
      <c r="U1965" s="54"/>
      <c r="V1965" s="54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  <c r="AL1965" s="54"/>
      <c r="AM1965" s="54"/>
      <c r="AN1965" s="54"/>
      <c r="AO1965" s="54"/>
      <c r="AP1965" s="54"/>
      <c r="AQ1965" s="54"/>
      <c r="AR1965" s="54"/>
      <c r="AS1965" s="54"/>
      <c r="AT1965" s="54"/>
      <c r="AU1965" s="54"/>
      <c r="AV1965" s="54"/>
      <c r="AW1965" s="54"/>
      <c r="AX1965" s="54"/>
      <c r="AY1965" s="54"/>
      <c r="AZ1965" s="54"/>
      <c r="BA1965" s="54"/>
      <c r="BB1965" s="54"/>
      <c r="BC1965" s="54"/>
      <c r="BD1965" s="54"/>
      <c r="BE1965" s="54"/>
      <c r="BF1965" s="54"/>
      <c r="BG1965" s="54"/>
      <c r="BH1965" s="54"/>
      <c r="BI1965" s="54"/>
      <c r="BJ1965" s="54"/>
      <c r="BK1965" s="54"/>
      <c r="BL1965" s="54"/>
      <c r="BM1965" s="54"/>
      <c r="BN1965" s="54"/>
      <c r="BO1965" s="54"/>
      <c r="BP1965" s="54"/>
      <c r="BQ1965" s="54"/>
      <c r="BR1965" s="54"/>
      <c r="BS1965" s="54"/>
      <c r="BT1965" s="54"/>
      <c r="BU1965" s="54"/>
      <c r="BV1965" s="54"/>
      <c r="BW1965" s="54"/>
      <c r="BX1965" s="54"/>
      <c r="BY1965" s="54"/>
      <c r="BZ1965" s="54"/>
      <c r="CA1965" s="54"/>
      <c r="CB1965" s="54"/>
      <c r="CC1965" s="54"/>
      <c r="CD1965" s="54"/>
      <c r="CE1965" s="54"/>
      <c r="CF1965" s="54"/>
      <c r="CG1965" s="54"/>
      <c r="CH1965" s="54"/>
      <c r="CI1965" s="54"/>
      <c r="CJ1965" s="54"/>
      <c r="CK1965" s="54"/>
      <c r="CL1965" s="54"/>
      <c r="CM1965" s="54"/>
      <c r="CN1965" s="54"/>
      <c r="CO1965" s="54"/>
      <c r="CP1965" s="54"/>
      <c r="CQ1965" s="54"/>
      <c r="CR1965" s="54"/>
      <c r="CS1965" s="54"/>
      <c r="CT1965" s="54"/>
      <c r="CU1965" s="54"/>
      <c r="CV1965" s="54"/>
      <c r="CW1965" s="54"/>
      <c r="CX1965" s="54"/>
      <c r="CY1965" s="54"/>
      <c r="CZ1965" s="54"/>
      <c r="DA1965" s="54"/>
      <c r="DB1965" s="54"/>
      <c r="DC1965" s="54"/>
      <c r="DD1965" s="54"/>
      <c r="DE1965" s="54"/>
      <c r="DF1965" s="54"/>
      <c r="DG1965" s="54"/>
      <c r="DH1965" s="54"/>
      <c r="DI1965" s="54"/>
      <c r="DJ1965" s="54"/>
      <c r="DK1965" s="54"/>
      <c r="DL1965" s="54"/>
      <c r="DM1965" s="54"/>
      <c r="DN1965" s="54"/>
      <c r="DO1965" s="54"/>
      <c r="DP1965" s="54"/>
      <c r="DQ1965" s="54"/>
      <c r="DR1965" s="54"/>
      <c r="DS1965" s="54"/>
      <c r="DT1965" s="54"/>
      <c r="DU1965" s="54"/>
      <c r="DV1965" s="54"/>
      <c r="DW1965" s="54"/>
      <c r="DX1965" s="54"/>
      <c r="DY1965" s="54"/>
      <c r="DZ1965" s="54"/>
      <c r="EA1965" s="54"/>
      <c r="EB1965" s="54"/>
      <c r="EC1965" s="54"/>
      <c r="ED1965" s="54"/>
      <c r="EE1965" s="54"/>
      <c r="EF1965" s="54"/>
      <c r="EG1965" s="54"/>
      <c r="EH1965" s="54"/>
      <c r="EI1965" s="54"/>
      <c r="EJ1965" s="54"/>
      <c r="EK1965" s="54"/>
      <c r="EL1965" s="54"/>
      <c r="EM1965" s="54"/>
      <c r="EN1965" s="54"/>
      <c r="EO1965" s="54"/>
      <c r="EP1965" s="54"/>
      <c r="EQ1965" s="54"/>
      <c r="ER1965" s="54"/>
      <c r="ES1965" s="54"/>
      <c r="ET1965" s="54"/>
      <c r="EU1965" s="54"/>
      <c r="EV1965" s="54"/>
      <c r="EW1965" s="54"/>
      <c r="EX1965" s="54"/>
      <c r="EY1965" s="54"/>
      <c r="EZ1965" s="54"/>
      <c r="FA1965" s="54"/>
      <c r="FB1965" s="54"/>
      <c r="FC1965" s="54"/>
      <c r="FD1965" s="54"/>
      <c r="FE1965" s="54"/>
      <c r="FF1965" s="54"/>
      <c r="FG1965" s="54"/>
      <c r="FH1965" s="54"/>
      <c r="FI1965" s="54"/>
      <c r="FJ1965" s="54"/>
      <c r="FK1965" s="54"/>
      <c r="FL1965" s="54"/>
      <c r="FM1965" s="54"/>
      <c r="FN1965" s="54"/>
      <c r="FO1965" s="54"/>
      <c r="FP1965" s="54"/>
      <c r="FQ1965" s="54"/>
      <c r="FR1965" s="54"/>
      <c r="FS1965" s="54"/>
      <c r="FT1965" s="54"/>
      <c r="FU1965" s="54"/>
      <c r="FV1965" s="54"/>
      <c r="FW1965" s="54"/>
      <c r="FX1965" s="54"/>
      <c r="FY1965" s="54"/>
      <c r="FZ1965" s="54"/>
      <c r="GA1965" s="54"/>
      <c r="GB1965" s="54"/>
      <c r="GC1965" s="54"/>
      <c r="GD1965" s="54"/>
      <c r="GE1965" s="54"/>
      <c r="GF1965" s="54"/>
      <c r="GG1965" s="54"/>
      <c r="GH1965" s="54"/>
      <c r="GI1965" s="54"/>
      <c r="GJ1965" s="54"/>
      <c r="GK1965" s="54"/>
      <c r="GL1965" s="54"/>
      <c r="GM1965" s="54"/>
      <c r="GN1965" s="54"/>
      <c r="GO1965" s="54"/>
      <c r="GP1965" s="54"/>
      <c r="GQ1965" s="54"/>
      <c r="GR1965" s="54"/>
      <c r="GS1965" s="54"/>
      <c r="GT1965" s="54"/>
      <c r="GU1965" s="54"/>
      <c r="GV1965" s="54"/>
      <c r="GW1965" s="54"/>
      <c r="GX1965" s="54"/>
      <c r="GY1965" s="54"/>
      <c r="GZ1965" s="54"/>
      <c r="HA1965" s="54"/>
      <c r="HB1965" s="54"/>
      <c r="HC1965" s="54"/>
      <c r="HD1965" s="54"/>
      <c r="HE1965" s="54"/>
      <c r="HF1965" s="54"/>
      <c r="HG1965" s="54"/>
      <c r="HH1965" s="54"/>
      <c r="HI1965" s="54"/>
      <c r="HJ1965" s="54"/>
      <c r="HK1965" s="54"/>
      <c r="HL1965" s="54"/>
      <c r="HM1965" s="54"/>
      <c r="HN1965" s="54"/>
      <c r="HO1965" s="54"/>
      <c r="HP1965" s="54"/>
      <c r="HQ1965" s="54"/>
      <c r="HR1965" s="54"/>
      <c r="HS1965" s="54"/>
      <c r="HT1965" s="54"/>
      <c r="HU1965" s="54"/>
      <c r="HV1965" s="54"/>
      <c r="HW1965" s="54"/>
      <c r="HX1965" s="54"/>
      <c r="HY1965" s="54"/>
      <c r="HZ1965" s="54"/>
      <c r="IA1965" s="54"/>
      <c r="IB1965" s="54"/>
      <c r="IC1965" s="54"/>
      <c r="ID1965" s="54"/>
      <c r="IE1965" s="54"/>
      <c r="IF1965" s="54"/>
      <c r="IG1965" s="54"/>
      <c r="IH1965" s="54"/>
      <c r="II1965" s="54"/>
      <c r="IJ1965" s="54"/>
      <c r="IK1965" s="54"/>
      <c r="IL1965" s="54"/>
      <c r="IM1965" s="54"/>
      <c r="IN1965" s="54"/>
      <c r="IO1965" s="54"/>
      <c r="IP1965" s="54"/>
      <c r="IQ1965" s="54"/>
      <c r="IR1965" s="54"/>
      <c r="IS1965" s="54"/>
      <c r="IT1965" s="54"/>
      <c r="IU1965" s="54"/>
      <c r="IV1965" s="54"/>
      <c r="IW1965" s="54"/>
      <c r="IX1965" s="54"/>
      <c r="IY1965" s="54"/>
      <c r="IZ1965" s="54"/>
      <c r="JA1965" s="16"/>
      <c r="JB1965" s="16"/>
      <c r="JC1965" s="16"/>
      <c r="JD1965" s="16"/>
    </row>
    <row r="1966" spans="1:264" s="6" customFormat="1" x14ac:dyDescent="0.25">
      <c r="A1966" s="55">
        <v>1962</v>
      </c>
      <c r="B1966" s="56">
        <f>ESTUDIANTES!B1966</f>
        <v>0</v>
      </c>
      <c r="C1966" s="56">
        <f>ESTUDIANTES!C1966</f>
        <v>0</v>
      </c>
      <c r="D1966" s="97">
        <f>ESTUDIANTES!D1966</f>
        <v>0</v>
      </c>
      <c r="E1966" s="97"/>
      <c r="F1966" s="97"/>
      <c r="G1966" s="97"/>
      <c r="H1966" s="57">
        <f>ESTUDIANTES!H1966</f>
        <v>0</v>
      </c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54"/>
      <c r="T1966" s="54"/>
      <c r="U1966" s="54"/>
      <c r="V1966" s="54"/>
      <c r="W1966" s="54"/>
      <c r="X1966" s="54"/>
      <c r="Y1966" s="54"/>
      <c r="Z1966" s="54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  <c r="AL1966" s="54"/>
      <c r="AM1966" s="54"/>
      <c r="AN1966" s="54"/>
      <c r="AO1966" s="54"/>
      <c r="AP1966" s="54"/>
      <c r="AQ1966" s="54"/>
      <c r="AR1966" s="54"/>
      <c r="AS1966" s="54"/>
      <c r="AT1966" s="54"/>
      <c r="AU1966" s="54"/>
      <c r="AV1966" s="54"/>
      <c r="AW1966" s="54"/>
      <c r="AX1966" s="54"/>
      <c r="AY1966" s="54"/>
      <c r="AZ1966" s="54"/>
      <c r="BA1966" s="54"/>
      <c r="BB1966" s="54"/>
      <c r="BC1966" s="54"/>
      <c r="BD1966" s="54"/>
      <c r="BE1966" s="54"/>
      <c r="BF1966" s="54"/>
      <c r="BG1966" s="54"/>
      <c r="BH1966" s="54"/>
      <c r="BI1966" s="54"/>
      <c r="BJ1966" s="54"/>
      <c r="BK1966" s="54"/>
      <c r="BL1966" s="54"/>
      <c r="BM1966" s="54"/>
      <c r="BN1966" s="54"/>
      <c r="BO1966" s="54"/>
      <c r="BP1966" s="54"/>
      <c r="BQ1966" s="54"/>
      <c r="BR1966" s="54"/>
      <c r="BS1966" s="54"/>
      <c r="BT1966" s="54"/>
      <c r="BU1966" s="54"/>
      <c r="BV1966" s="54"/>
      <c r="BW1966" s="54"/>
      <c r="BX1966" s="54"/>
      <c r="BY1966" s="54"/>
      <c r="BZ1966" s="54"/>
      <c r="CA1966" s="54"/>
      <c r="CB1966" s="54"/>
      <c r="CC1966" s="54"/>
      <c r="CD1966" s="54"/>
      <c r="CE1966" s="54"/>
      <c r="CF1966" s="54"/>
      <c r="CG1966" s="54"/>
      <c r="CH1966" s="54"/>
      <c r="CI1966" s="54"/>
      <c r="CJ1966" s="54"/>
      <c r="CK1966" s="54"/>
      <c r="CL1966" s="54"/>
      <c r="CM1966" s="54"/>
      <c r="CN1966" s="54"/>
      <c r="CO1966" s="54"/>
      <c r="CP1966" s="54"/>
      <c r="CQ1966" s="54"/>
      <c r="CR1966" s="54"/>
      <c r="CS1966" s="54"/>
      <c r="CT1966" s="54"/>
      <c r="CU1966" s="54"/>
      <c r="CV1966" s="54"/>
      <c r="CW1966" s="54"/>
      <c r="CX1966" s="54"/>
      <c r="CY1966" s="54"/>
      <c r="CZ1966" s="54"/>
      <c r="DA1966" s="54"/>
      <c r="DB1966" s="54"/>
      <c r="DC1966" s="54"/>
      <c r="DD1966" s="54"/>
      <c r="DE1966" s="54"/>
      <c r="DF1966" s="54"/>
      <c r="DG1966" s="54"/>
      <c r="DH1966" s="54"/>
      <c r="DI1966" s="54"/>
      <c r="DJ1966" s="54"/>
      <c r="DK1966" s="54"/>
      <c r="DL1966" s="54"/>
      <c r="DM1966" s="54"/>
      <c r="DN1966" s="54"/>
      <c r="DO1966" s="54"/>
      <c r="DP1966" s="54"/>
      <c r="DQ1966" s="54"/>
      <c r="DR1966" s="54"/>
      <c r="DS1966" s="54"/>
      <c r="DT1966" s="54"/>
      <c r="DU1966" s="54"/>
      <c r="DV1966" s="54"/>
      <c r="DW1966" s="54"/>
      <c r="DX1966" s="54"/>
      <c r="DY1966" s="54"/>
      <c r="DZ1966" s="54"/>
      <c r="EA1966" s="54"/>
      <c r="EB1966" s="54"/>
      <c r="EC1966" s="54"/>
      <c r="ED1966" s="54"/>
      <c r="EE1966" s="54"/>
      <c r="EF1966" s="54"/>
      <c r="EG1966" s="54"/>
      <c r="EH1966" s="54"/>
      <c r="EI1966" s="54"/>
      <c r="EJ1966" s="54"/>
      <c r="EK1966" s="54"/>
      <c r="EL1966" s="54"/>
      <c r="EM1966" s="54"/>
      <c r="EN1966" s="54"/>
      <c r="EO1966" s="54"/>
      <c r="EP1966" s="54"/>
      <c r="EQ1966" s="54"/>
      <c r="ER1966" s="54"/>
      <c r="ES1966" s="54"/>
      <c r="ET1966" s="54"/>
      <c r="EU1966" s="54"/>
      <c r="EV1966" s="54"/>
      <c r="EW1966" s="54"/>
      <c r="EX1966" s="54"/>
      <c r="EY1966" s="54"/>
      <c r="EZ1966" s="54"/>
      <c r="FA1966" s="54"/>
      <c r="FB1966" s="54"/>
      <c r="FC1966" s="54"/>
      <c r="FD1966" s="54"/>
      <c r="FE1966" s="54"/>
      <c r="FF1966" s="54"/>
      <c r="FG1966" s="54"/>
      <c r="FH1966" s="54"/>
      <c r="FI1966" s="54"/>
      <c r="FJ1966" s="54"/>
      <c r="FK1966" s="54"/>
      <c r="FL1966" s="54"/>
      <c r="FM1966" s="54"/>
      <c r="FN1966" s="54"/>
      <c r="FO1966" s="54"/>
      <c r="FP1966" s="54"/>
      <c r="FQ1966" s="54"/>
      <c r="FR1966" s="54"/>
      <c r="FS1966" s="54"/>
      <c r="FT1966" s="54"/>
      <c r="FU1966" s="54"/>
      <c r="FV1966" s="54"/>
      <c r="FW1966" s="54"/>
      <c r="FX1966" s="54"/>
      <c r="FY1966" s="54"/>
      <c r="FZ1966" s="54"/>
      <c r="GA1966" s="54"/>
      <c r="GB1966" s="54"/>
      <c r="GC1966" s="54"/>
      <c r="GD1966" s="54"/>
      <c r="GE1966" s="54"/>
      <c r="GF1966" s="54"/>
      <c r="GG1966" s="54"/>
      <c r="GH1966" s="54"/>
      <c r="GI1966" s="54"/>
      <c r="GJ1966" s="54"/>
      <c r="GK1966" s="54"/>
      <c r="GL1966" s="54"/>
      <c r="GM1966" s="54"/>
      <c r="GN1966" s="54"/>
      <c r="GO1966" s="54"/>
      <c r="GP1966" s="54"/>
      <c r="GQ1966" s="54"/>
      <c r="GR1966" s="54"/>
      <c r="GS1966" s="54"/>
      <c r="GT1966" s="54"/>
      <c r="GU1966" s="54"/>
      <c r="GV1966" s="54"/>
      <c r="GW1966" s="54"/>
      <c r="GX1966" s="54"/>
      <c r="GY1966" s="54"/>
      <c r="GZ1966" s="54"/>
      <c r="HA1966" s="54"/>
      <c r="HB1966" s="54"/>
      <c r="HC1966" s="54"/>
      <c r="HD1966" s="54"/>
      <c r="HE1966" s="54"/>
      <c r="HF1966" s="54"/>
      <c r="HG1966" s="54"/>
      <c r="HH1966" s="54"/>
      <c r="HI1966" s="54"/>
      <c r="HJ1966" s="54"/>
      <c r="HK1966" s="54"/>
      <c r="HL1966" s="54"/>
      <c r="HM1966" s="54"/>
      <c r="HN1966" s="54"/>
      <c r="HO1966" s="54"/>
      <c r="HP1966" s="54"/>
      <c r="HQ1966" s="54"/>
      <c r="HR1966" s="54"/>
      <c r="HS1966" s="54"/>
      <c r="HT1966" s="54"/>
      <c r="HU1966" s="54"/>
      <c r="HV1966" s="54"/>
      <c r="HW1966" s="54"/>
      <c r="HX1966" s="54"/>
      <c r="HY1966" s="54"/>
      <c r="HZ1966" s="54"/>
      <c r="IA1966" s="54"/>
      <c r="IB1966" s="54"/>
      <c r="IC1966" s="54"/>
      <c r="ID1966" s="54"/>
      <c r="IE1966" s="54"/>
      <c r="IF1966" s="54"/>
      <c r="IG1966" s="54"/>
      <c r="IH1966" s="54"/>
      <c r="II1966" s="54"/>
      <c r="IJ1966" s="54"/>
      <c r="IK1966" s="54"/>
      <c r="IL1966" s="54"/>
      <c r="IM1966" s="54"/>
      <c r="IN1966" s="54"/>
      <c r="IO1966" s="54"/>
      <c r="IP1966" s="54"/>
      <c r="IQ1966" s="54"/>
      <c r="IR1966" s="54"/>
      <c r="IS1966" s="54"/>
      <c r="IT1966" s="54"/>
      <c r="IU1966" s="54"/>
      <c r="IV1966" s="54"/>
      <c r="IW1966" s="54"/>
      <c r="IX1966" s="54"/>
      <c r="IY1966" s="54"/>
      <c r="IZ1966" s="54"/>
      <c r="JA1966" s="16"/>
      <c r="JB1966" s="16"/>
      <c r="JC1966" s="16"/>
      <c r="JD1966" s="16"/>
    </row>
    <row r="1967" spans="1:264" s="6" customFormat="1" x14ac:dyDescent="0.25">
      <c r="A1967" s="55">
        <v>1963</v>
      </c>
      <c r="B1967" s="56">
        <f>ESTUDIANTES!B1967</f>
        <v>0</v>
      </c>
      <c r="C1967" s="56">
        <f>ESTUDIANTES!C1967</f>
        <v>0</v>
      </c>
      <c r="D1967" s="97">
        <f>ESTUDIANTES!D1967</f>
        <v>0</v>
      </c>
      <c r="E1967" s="97"/>
      <c r="F1967" s="97"/>
      <c r="G1967" s="97"/>
      <c r="H1967" s="57">
        <f>ESTUDIANTES!H1967</f>
        <v>0</v>
      </c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  <c r="S1967" s="54"/>
      <c r="T1967" s="54"/>
      <c r="U1967" s="54"/>
      <c r="V1967" s="54"/>
      <c r="W1967" s="54"/>
      <c r="X1967" s="54"/>
      <c r="Y1967" s="54"/>
      <c r="Z1967" s="54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  <c r="AL1967" s="54"/>
      <c r="AM1967" s="54"/>
      <c r="AN1967" s="54"/>
      <c r="AO1967" s="54"/>
      <c r="AP1967" s="54"/>
      <c r="AQ1967" s="54"/>
      <c r="AR1967" s="54"/>
      <c r="AS1967" s="54"/>
      <c r="AT1967" s="54"/>
      <c r="AU1967" s="54"/>
      <c r="AV1967" s="54"/>
      <c r="AW1967" s="54"/>
      <c r="AX1967" s="54"/>
      <c r="AY1967" s="54"/>
      <c r="AZ1967" s="54"/>
      <c r="BA1967" s="54"/>
      <c r="BB1967" s="54"/>
      <c r="BC1967" s="54"/>
      <c r="BD1967" s="54"/>
      <c r="BE1967" s="54"/>
      <c r="BF1967" s="54"/>
      <c r="BG1967" s="54"/>
      <c r="BH1967" s="54"/>
      <c r="BI1967" s="54"/>
      <c r="BJ1967" s="54"/>
      <c r="BK1967" s="54"/>
      <c r="BL1967" s="54"/>
      <c r="BM1967" s="54"/>
      <c r="BN1967" s="54"/>
      <c r="BO1967" s="54"/>
      <c r="BP1967" s="54"/>
      <c r="BQ1967" s="54"/>
      <c r="BR1967" s="54"/>
      <c r="BS1967" s="54"/>
      <c r="BT1967" s="54"/>
      <c r="BU1967" s="54"/>
      <c r="BV1967" s="54"/>
      <c r="BW1967" s="54"/>
      <c r="BX1967" s="54"/>
      <c r="BY1967" s="54"/>
      <c r="BZ1967" s="54"/>
      <c r="CA1967" s="54"/>
      <c r="CB1967" s="54"/>
      <c r="CC1967" s="54"/>
      <c r="CD1967" s="54"/>
      <c r="CE1967" s="54"/>
      <c r="CF1967" s="54"/>
      <c r="CG1967" s="54"/>
      <c r="CH1967" s="54"/>
      <c r="CI1967" s="54"/>
      <c r="CJ1967" s="54"/>
      <c r="CK1967" s="54"/>
      <c r="CL1967" s="54"/>
      <c r="CM1967" s="54"/>
      <c r="CN1967" s="54"/>
      <c r="CO1967" s="54"/>
      <c r="CP1967" s="54"/>
      <c r="CQ1967" s="54"/>
      <c r="CR1967" s="54"/>
      <c r="CS1967" s="54"/>
      <c r="CT1967" s="54"/>
      <c r="CU1967" s="54"/>
      <c r="CV1967" s="54"/>
      <c r="CW1967" s="54"/>
      <c r="CX1967" s="54"/>
      <c r="CY1967" s="54"/>
      <c r="CZ1967" s="54"/>
      <c r="DA1967" s="54"/>
      <c r="DB1967" s="54"/>
      <c r="DC1967" s="54"/>
      <c r="DD1967" s="54"/>
      <c r="DE1967" s="54"/>
      <c r="DF1967" s="54"/>
      <c r="DG1967" s="54"/>
      <c r="DH1967" s="54"/>
      <c r="DI1967" s="54"/>
      <c r="DJ1967" s="54"/>
      <c r="DK1967" s="54"/>
      <c r="DL1967" s="54"/>
      <c r="DM1967" s="54"/>
      <c r="DN1967" s="54"/>
      <c r="DO1967" s="54"/>
      <c r="DP1967" s="54"/>
      <c r="DQ1967" s="54"/>
      <c r="DR1967" s="54"/>
      <c r="DS1967" s="54"/>
      <c r="DT1967" s="54"/>
      <c r="DU1967" s="54"/>
      <c r="DV1967" s="54"/>
      <c r="DW1967" s="54"/>
      <c r="DX1967" s="54"/>
      <c r="DY1967" s="54"/>
      <c r="DZ1967" s="54"/>
      <c r="EA1967" s="54"/>
      <c r="EB1967" s="54"/>
      <c r="EC1967" s="54"/>
      <c r="ED1967" s="54"/>
      <c r="EE1967" s="54"/>
      <c r="EF1967" s="54"/>
      <c r="EG1967" s="54"/>
      <c r="EH1967" s="54"/>
      <c r="EI1967" s="54"/>
      <c r="EJ1967" s="54"/>
      <c r="EK1967" s="54"/>
      <c r="EL1967" s="54"/>
      <c r="EM1967" s="54"/>
      <c r="EN1967" s="54"/>
      <c r="EO1967" s="54"/>
      <c r="EP1967" s="54"/>
      <c r="EQ1967" s="54"/>
      <c r="ER1967" s="54"/>
      <c r="ES1967" s="54"/>
      <c r="ET1967" s="54"/>
      <c r="EU1967" s="54"/>
      <c r="EV1967" s="54"/>
      <c r="EW1967" s="54"/>
      <c r="EX1967" s="54"/>
      <c r="EY1967" s="54"/>
      <c r="EZ1967" s="54"/>
      <c r="FA1967" s="54"/>
      <c r="FB1967" s="54"/>
      <c r="FC1967" s="54"/>
      <c r="FD1967" s="54"/>
      <c r="FE1967" s="54"/>
      <c r="FF1967" s="54"/>
      <c r="FG1967" s="54"/>
      <c r="FH1967" s="54"/>
      <c r="FI1967" s="54"/>
      <c r="FJ1967" s="54"/>
      <c r="FK1967" s="54"/>
      <c r="FL1967" s="54"/>
      <c r="FM1967" s="54"/>
      <c r="FN1967" s="54"/>
      <c r="FO1967" s="54"/>
      <c r="FP1967" s="54"/>
      <c r="FQ1967" s="54"/>
      <c r="FR1967" s="54"/>
      <c r="FS1967" s="54"/>
      <c r="FT1967" s="54"/>
      <c r="FU1967" s="54"/>
      <c r="FV1967" s="54"/>
      <c r="FW1967" s="54"/>
      <c r="FX1967" s="54"/>
      <c r="FY1967" s="54"/>
      <c r="FZ1967" s="54"/>
      <c r="GA1967" s="54"/>
      <c r="GB1967" s="54"/>
      <c r="GC1967" s="54"/>
      <c r="GD1967" s="54"/>
      <c r="GE1967" s="54"/>
      <c r="GF1967" s="54"/>
      <c r="GG1967" s="54"/>
      <c r="GH1967" s="54"/>
      <c r="GI1967" s="54"/>
      <c r="GJ1967" s="54"/>
      <c r="GK1967" s="54"/>
      <c r="GL1967" s="54"/>
      <c r="GM1967" s="54"/>
      <c r="GN1967" s="54"/>
      <c r="GO1967" s="54"/>
      <c r="GP1967" s="54"/>
      <c r="GQ1967" s="54"/>
      <c r="GR1967" s="54"/>
      <c r="GS1967" s="54"/>
      <c r="GT1967" s="54"/>
      <c r="GU1967" s="54"/>
      <c r="GV1967" s="54"/>
      <c r="GW1967" s="54"/>
      <c r="GX1967" s="54"/>
      <c r="GY1967" s="54"/>
      <c r="GZ1967" s="54"/>
      <c r="HA1967" s="54"/>
      <c r="HB1967" s="54"/>
      <c r="HC1967" s="54"/>
      <c r="HD1967" s="54"/>
      <c r="HE1967" s="54"/>
      <c r="HF1967" s="54"/>
      <c r="HG1967" s="54"/>
      <c r="HH1967" s="54"/>
      <c r="HI1967" s="54"/>
      <c r="HJ1967" s="54"/>
      <c r="HK1967" s="54"/>
      <c r="HL1967" s="54"/>
      <c r="HM1967" s="54"/>
      <c r="HN1967" s="54"/>
      <c r="HO1967" s="54"/>
      <c r="HP1967" s="54"/>
      <c r="HQ1967" s="54"/>
      <c r="HR1967" s="54"/>
      <c r="HS1967" s="54"/>
      <c r="HT1967" s="54"/>
      <c r="HU1967" s="54"/>
      <c r="HV1967" s="54"/>
      <c r="HW1967" s="54"/>
      <c r="HX1967" s="54"/>
      <c r="HY1967" s="54"/>
      <c r="HZ1967" s="54"/>
      <c r="IA1967" s="54"/>
      <c r="IB1967" s="54"/>
      <c r="IC1967" s="54"/>
      <c r="ID1967" s="54"/>
      <c r="IE1967" s="54"/>
      <c r="IF1967" s="54"/>
      <c r="IG1967" s="54"/>
      <c r="IH1967" s="54"/>
      <c r="II1967" s="54"/>
      <c r="IJ1967" s="54"/>
      <c r="IK1967" s="54"/>
      <c r="IL1967" s="54"/>
      <c r="IM1967" s="54"/>
      <c r="IN1967" s="54"/>
      <c r="IO1967" s="54"/>
      <c r="IP1967" s="54"/>
      <c r="IQ1967" s="54"/>
      <c r="IR1967" s="54"/>
      <c r="IS1967" s="54"/>
      <c r="IT1967" s="54"/>
      <c r="IU1967" s="54"/>
      <c r="IV1967" s="54"/>
      <c r="IW1967" s="54"/>
      <c r="IX1967" s="54"/>
      <c r="IY1967" s="54"/>
      <c r="IZ1967" s="54"/>
      <c r="JA1967" s="16"/>
      <c r="JB1967" s="16"/>
      <c r="JC1967" s="16"/>
      <c r="JD1967" s="16"/>
    </row>
    <row r="1968" spans="1:264" s="6" customFormat="1" x14ac:dyDescent="0.25">
      <c r="A1968" s="55">
        <v>1964</v>
      </c>
      <c r="B1968" s="56">
        <f>ESTUDIANTES!B1968</f>
        <v>0</v>
      </c>
      <c r="C1968" s="56">
        <f>ESTUDIANTES!C1968</f>
        <v>0</v>
      </c>
      <c r="D1968" s="97">
        <f>ESTUDIANTES!D1968</f>
        <v>0</v>
      </c>
      <c r="E1968" s="97"/>
      <c r="F1968" s="97"/>
      <c r="G1968" s="97"/>
      <c r="H1968" s="57">
        <f>ESTUDIANTES!H1968</f>
        <v>0</v>
      </c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  <c r="T1968" s="54"/>
      <c r="U1968" s="54"/>
      <c r="V1968" s="54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  <c r="AL1968" s="54"/>
      <c r="AM1968" s="54"/>
      <c r="AN1968" s="54"/>
      <c r="AO1968" s="54"/>
      <c r="AP1968" s="54"/>
      <c r="AQ1968" s="54"/>
      <c r="AR1968" s="54"/>
      <c r="AS1968" s="54"/>
      <c r="AT1968" s="54"/>
      <c r="AU1968" s="54"/>
      <c r="AV1968" s="54"/>
      <c r="AW1968" s="54"/>
      <c r="AX1968" s="54"/>
      <c r="AY1968" s="54"/>
      <c r="AZ1968" s="54"/>
      <c r="BA1968" s="54"/>
      <c r="BB1968" s="54"/>
      <c r="BC1968" s="54"/>
      <c r="BD1968" s="54"/>
      <c r="BE1968" s="54"/>
      <c r="BF1968" s="54"/>
      <c r="BG1968" s="54"/>
      <c r="BH1968" s="54"/>
      <c r="BI1968" s="54"/>
      <c r="BJ1968" s="54"/>
      <c r="BK1968" s="54"/>
      <c r="BL1968" s="54"/>
      <c r="BM1968" s="54"/>
      <c r="BN1968" s="54"/>
      <c r="BO1968" s="54"/>
      <c r="BP1968" s="54"/>
      <c r="BQ1968" s="54"/>
      <c r="BR1968" s="54"/>
      <c r="BS1968" s="54"/>
      <c r="BT1968" s="54"/>
      <c r="BU1968" s="54"/>
      <c r="BV1968" s="54"/>
      <c r="BW1968" s="54"/>
      <c r="BX1968" s="54"/>
      <c r="BY1968" s="54"/>
      <c r="BZ1968" s="54"/>
      <c r="CA1968" s="54"/>
      <c r="CB1968" s="54"/>
      <c r="CC1968" s="54"/>
      <c r="CD1968" s="54"/>
      <c r="CE1968" s="54"/>
      <c r="CF1968" s="54"/>
      <c r="CG1968" s="54"/>
      <c r="CH1968" s="54"/>
      <c r="CI1968" s="54"/>
      <c r="CJ1968" s="54"/>
      <c r="CK1968" s="54"/>
      <c r="CL1968" s="54"/>
      <c r="CM1968" s="54"/>
      <c r="CN1968" s="54"/>
      <c r="CO1968" s="54"/>
      <c r="CP1968" s="54"/>
      <c r="CQ1968" s="54"/>
      <c r="CR1968" s="54"/>
      <c r="CS1968" s="54"/>
      <c r="CT1968" s="54"/>
      <c r="CU1968" s="54"/>
      <c r="CV1968" s="54"/>
      <c r="CW1968" s="54"/>
      <c r="CX1968" s="54"/>
      <c r="CY1968" s="54"/>
      <c r="CZ1968" s="54"/>
      <c r="DA1968" s="54"/>
      <c r="DB1968" s="54"/>
      <c r="DC1968" s="54"/>
      <c r="DD1968" s="54"/>
      <c r="DE1968" s="54"/>
      <c r="DF1968" s="54"/>
      <c r="DG1968" s="54"/>
      <c r="DH1968" s="54"/>
      <c r="DI1968" s="54"/>
      <c r="DJ1968" s="54"/>
      <c r="DK1968" s="54"/>
      <c r="DL1968" s="54"/>
      <c r="DM1968" s="54"/>
      <c r="DN1968" s="54"/>
      <c r="DO1968" s="54"/>
      <c r="DP1968" s="54"/>
      <c r="DQ1968" s="54"/>
      <c r="DR1968" s="54"/>
      <c r="DS1968" s="54"/>
      <c r="DT1968" s="54"/>
      <c r="DU1968" s="54"/>
      <c r="DV1968" s="54"/>
      <c r="DW1968" s="54"/>
      <c r="DX1968" s="54"/>
      <c r="DY1968" s="54"/>
      <c r="DZ1968" s="54"/>
      <c r="EA1968" s="54"/>
      <c r="EB1968" s="54"/>
      <c r="EC1968" s="54"/>
      <c r="ED1968" s="54"/>
      <c r="EE1968" s="54"/>
      <c r="EF1968" s="54"/>
      <c r="EG1968" s="54"/>
      <c r="EH1968" s="54"/>
      <c r="EI1968" s="54"/>
      <c r="EJ1968" s="54"/>
      <c r="EK1968" s="54"/>
      <c r="EL1968" s="54"/>
      <c r="EM1968" s="54"/>
      <c r="EN1968" s="54"/>
      <c r="EO1968" s="54"/>
      <c r="EP1968" s="54"/>
      <c r="EQ1968" s="54"/>
      <c r="ER1968" s="54"/>
      <c r="ES1968" s="54"/>
      <c r="ET1968" s="54"/>
      <c r="EU1968" s="54"/>
      <c r="EV1968" s="54"/>
      <c r="EW1968" s="54"/>
      <c r="EX1968" s="54"/>
      <c r="EY1968" s="54"/>
      <c r="EZ1968" s="54"/>
      <c r="FA1968" s="54"/>
      <c r="FB1968" s="54"/>
      <c r="FC1968" s="54"/>
      <c r="FD1968" s="54"/>
      <c r="FE1968" s="54"/>
      <c r="FF1968" s="54"/>
      <c r="FG1968" s="54"/>
      <c r="FH1968" s="54"/>
      <c r="FI1968" s="54"/>
      <c r="FJ1968" s="54"/>
      <c r="FK1968" s="54"/>
      <c r="FL1968" s="54"/>
      <c r="FM1968" s="54"/>
      <c r="FN1968" s="54"/>
      <c r="FO1968" s="54"/>
      <c r="FP1968" s="54"/>
      <c r="FQ1968" s="54"/>
      <c r="FR1968" s="54"/>
      <c r="FS1968" s="54"/>
      <c r="FT1968" s="54"/>
      <c r="FU1968" s="54"/>
      <c r="FV1968" s="54"/>
      <c r="FW1968" s="54"/>
      <c r="FX1968" s="54"/>
      <c r="FY1968" s="54"/>
      <c r="FZ1968" s="54"/>
      <c r="GA1968" s="54"/>
      <c r="GB1968" s="54"/>
      <c r="GC1968" s="54"/>
      <c r="GD1968" s="54"/>
      <c r="GE1968" s="54"/>
      <c r="GF1968" s="54"/>
      <c r="GG1968" s="54"/>
      <c r="GH1968" s="54"/>
      <c r="GI1968" s="54"/>
      <c r="GJ1968" s="54"/>
      <c r="GK1968" s="54"/>
      <c r="GL1968" s="54"/>
      <c r="GM1968" s="54"/>
      <c r="GN1968" s="54"/>
      <c r="GO1968" s="54"/>
      <c r="GP1968" s="54"/>
      <c r="GQ1968" s="54"/>
      <c r="GR1968" s="54"/>
      <c r="GS1968" s="54"/>
      <c r="GT1968" s="54"/>
      <c r="GU1968" s="54"/>
      <c r="GV1968" s="54"/>
      <c r="GW1968" s="54"/>
      <c r="GX1968" s="54"/>
      <c r="GY1968" s="54"/>
      <c r="GZ1968" s="54"/>
      <c r="HA1968" s="54"/>
      <c r="HB1968" s="54"/>
      <c r="HC1968" s="54"/>
      <c r="HD1968" s="54"/>
      <c r="HE1968" s="54"/>
      <c r="HF1968" s="54"/>
      <c r="HG1968" s="54"/>
      <c r="HH1968" s="54"/>
      <c r="HI1968" s="54"/>
      <c r="HJ1968" s="54"/>
      <c r="HK1968" s="54"/>
      <c r="HL1968" s="54"/>
      <c r="HM1968" s="54"/>
      <c r="HN1968" s="54"/>
      <c r="HO1968" s="54"/>
      <c r="HP1968" s="54"/>
      <c r="HQ1968" s="54"/>
      <c r="HR1968" s="54"/>
      <c r="HS1968" s="54"/>
      <c r="HT1968" s="54"/>
      <c r="HU1968" s="54"/>
      <c r="HV1968" s="54"/>
      <c r="HW1968" s="54"/>
      <c r="HX1968" s="54"/>
      <c r="HY1968" s="54"/>
      <c r="HZ1968" s="54"/>
      <c r="IA1968" s="54"/>
      <c r="IB1968" s="54"/>
      <c r="IC1968" s="54"/>
      <c r="ID1968" s="54"/>
      <c r="IE1968" s="54"/>
      <c r="IF1968" s="54"/>
      <c r="IG1968" s="54"/>
      <c r="IH1968" s="54"/>
      <c r="II1968" s="54"/>
      <c r="IJ1968" s="54"/>
      <c r="IK1968" s="54"/>
      <c r="IL1968" s="54"/>
      <c r="IM1968" s="54"/>
      <c r="IN1968" s="54"/>
      <c r="IO1968" s="54"/>
      <c r="IP1968" s="54"/>
      <c r="IQ1968" s="54"/>
      <c r="IR1968" s="54"/>
      <c r="IS1968" s="54"/>
      <c r="IT1968" s="54"/>
      <c r="IU1968" s="54"/>
      <c r="IV1968" s="54"/>
      <c r="IW1968" s="54"/>
      <c r="IX1968" s="54"/>
      <c r="IY1968" s="54"/>
      <c r="IZ1968" s="54"/>
      <c r="JA1968" s="16"/>
      <c r="JB1968" s="16"/>
      <c r="JC1968" s="16"/>
      <c r="JD1968" s="16"/>
    </row>
    <row r="1969" spans="1:264" s="6" customFormat="1" x14ac:dyDescent="0.25">
      <c r="A1969" s="55">
        <v>1965</v>
      </c>
      <c r="B1969" s="56">
        <f>ESTUDIANTES!B1969</f>
        <v>0</v>
      </c>
      <c r="C1969" s="56">
        <f>ESTUDIANTES!C1969</f>
        <v>0</v>
      </c>
      <c r="D1969" s="97">
        <f>ESTUDIANTES!D1969</f>
        <v>0</v>
      </c>
      <c r="E1969" s="97"/>
      <c r="F1969" s="97"/>
      <c r="G1969" s="97"/>
      <c r="H1969" s="57">
        <f>ESTUDIANTES!H1969</f>
        <v>0</v>
      </c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4"/>
      <c r="T1969" s="54"/>
      <c r="U1969" s="54"/>
      <c r="V1969" s="54"/>
      <c r="W1969" s="54"/>
      <c r="X1969" s="54"/>
      <c r="Y1969" s="54"/>
      <c r="Z1969" s="54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  <c r="AL1969" s="54"/>
      <c r="AM1969" s="54"/>
      <c r="AN1969" s="54"/>
      <c r="AO1969" s="54"/>
      <c r="AP1969" s="54"/>
      <c r="AQ1969" s="54"/>
      <c r="AR1969" s="54"/>
      <c r="AS1969" s="54"/>
      <c r="AT1969" s="54"/>
      <c r="AU1969" s="54"/>
      <c r="AV1969" s="54"/>
      <c r="AW1969" s="54"/>
      <c r="AX1969" s="54"/>
      <c r="AY1969" s="54"/>
      <c r="AZ1969" s="54"/>
      <c r="BA1969" s="54"/>
      <c r="BB1969" s="54"/>
      <c r="BC1969" s="54"/>
      <c r="BD1969" s="54"/>
      <c r="BE1969" s="54"/>
      <c r="BF1969" s="54"/>
      <c r="BG1969" s="54"/>
      <c r="BH1969" s="54"/>
      <c r="BI1969" s="54"/>
      <c r="BJ1969" s="54"/>
      <c r="BK1969" s="54"/>
      <c r="BL1969" s="54"/>
      <c r="BM1969" s="54"/>
      <c r="BN1969" s="54"/>
      <c r="BO1969" s="54"/>
      <c r="BP1969" s="54"/>
      <c r="BQ1969" s="54"/>
      <c r="BR1969" s="54"/>
      <c r="BS1969" s="54"/>
      <c r="BT1969" s="54"/>
      <c r="BU1969" s="54"/>
      <c r="BV1969" s="54"/>
      <c r="BW1969" s="54"/>
      <c r="BX1969" s="54"/>
      <c r="BY1969" s="54"/>
      <c r="BZ1969" s="54"/>
      <c r="CA1969" s="54"/>
      <c r="CB1969" s="54"/>
      <c r="CC1969" s="54"/>
      <c r="CD1969" s="54"/>
      <c r="CE1969" s="54"/>
      <c r="CF1969" s="54"/>
      <c r="CG1969" s="54"/>
      <c r="CH1969" s="54"/>
      <c r="CI1969" s="54"/>
      <c r="CJ1969" s="54"/>
      <c r="CK1969" s="54"/>
      <c r="CL1969" s="54"/>
      <c r="CM1969" s="54"/>
      <c r="CN1969" s="54"/>
      <c r="CO1969" s="54"/>
      <c r="CP1969" s="54"/>
      <c r="CQ1969" s="54"/>
      <c r="CR1969" s="54"/>
      <c r="CS1969" s="54"/>
      <c r="CT1969" s="54"/>
      <c r="CU1969" s="54"/>
      <c r="CV1969" s="54"/>
      <c r="CW1969" s="54"/>
      <c r="CX1969" s="54"/>
      <c r="CY1969" s="54"/>
      <c r="CZ1969" s="54"/>
      <c r="DA1969" s="54"/>
      <c r="DB1969" s="54"/>
      <c r="DC1969" s="54"/>
      <c r="DD1969" s="54"/>
      <c r="DE1969" s="54"/>
      <c r="DF1969" s="54"/>
      <c r="DG1969" s="54"/>
      <c r="DH1969" s="54"/>
      <c r="DI1969" s="54"/>
      <c r="DJ1969" s="54"/>
      <c r="DK1969" s="54"/>
      <c r="DL1969" s="54"/>
      <c r="DM1969" s="54"/>
      <c r="DN1969" s="54"/>
      <c r="DO1969" s="54"/>
      <c r="DP1969" s="54"/>
      <c r="DQ1969" s="54"/>
      <c r="DR1969" s="54"/>
      <c r="DS1969" s="54"/>
      <c r="DT1969" s="54"/>
      <c r="DU1969" s="54"/>
      <c r="DV1969" s="54"/>
      <c r="DW1969" s="54"/>
      <c r="DX1969" s="54"/>
      <c r="DY1969" s="54"/>
      <c r="DZ1969" s="54"/>
      <c r="EA1969" s="54"/>
      <c r="EB1969" s="54"/>
      <c r="EC1969" s="54"/>
      <c r="ED1969" s="54"/>
      <c r="EE1969" s="54"/>
      <c r="EF1969" s="54"/>
      <c r="EG1969" s="54"/>
      <c r="EH1969" s="54"/>
      <c r="EI1969" s="54"/>
      <c r="EJ1969" s="54"/>
      <c r="EK1969" s="54"/>
      <c r="EL1969" s="54"/>
      <c r="EM1969" s="54"/>
      <c r="EN1969" s="54"/>
      <c r="EO1969" s="54"/>
      <c r="EP1969" s="54"/>
      <c r="EQ1969" s="54"/>
      <c r="ER1969" s="54"/>
      <c r="ES1969" s="54"/>
      <c r="ET1969" s="54"/>
      <c r="EU1969" s="54"/>
      <c r="EV1969" s="54"/>
      <c r="EW1969" s="54"/>
      <c r="EX1969" s="54"/>
      <c r="EY1969" s="54"/>
      <c r="EZ1969" s="54"/>
      <c r="FA1969" s="54"/>
      <c r="FB1969" s="54"/>
      <c r="FC1969" s="54"/>
      <c r="FD1969" s="54"/>
      <c r="FE1969" s="54"/>
      <c r="FF1969" s="54"/>
      <c r="FG1969" s="54"/>
      <c r="FH1969" s="54"/>
      <c r="FI1969" s="54"/>
      <c r="FJ1969" s="54"/>
      <c r="FK1969" s="54"/>
      <c r="FL1969" s="54"/>
      <c r="FM1969" s="54"/>
      <c r="FN1969" s="54"/>
      <c r="FO1969" s="54"/>
      <c r="FP1969" s="54"/>
      <c r="FQ1969" s="54"/>
      <c r="FR1969" s="54"/>
      <c r="FS1969" s="54"/>
      <c r="FT1969" s="54"/>
      <c r="FU1969" s="54"/>
      <c r="FV1969" s="54"/>
      <c r="FW1969" s="54"/>
      <c r="FX1969" s="54"/>
      <c r="FY1969" s="54"/>
      <c r="FZ1969" s="54"/>
      <c r="GA1969" s="54"/>
      <c r="GB1969" s="54"/>
      <c r="GC1969" s="54"/>
      <c r="GD1969" s="54"/>
      <c r="GE1969" s="54"/>
      <c r="GF1969" s="54"/>
      <c r="GG1969" s="54"/>
      <c r="GH1969" s="54"/>
      <c r="GI1969" s="54"/>
      <c r="GJ1969" s="54"/>
      <c r="GK1969" s="54"/>
      <c r="GL1969" s="54"/>
      <c r="GM1969" s="54"/>
      <c r="GN1969" s="54"/>
      <c r="GO1969" s="54"/>
      <c r="GP1969" s="54"/>
      <c r="GQ1969" s="54"/>
      <c r="GR1969" s="54"/>
      <c r="GS1969" s="54"/>
      <c r="GT1969" s="54"/>
      <c r="GU1969" s="54"/>
      <c r="GV1969" s="54"/>
      <c r="GW1969" s="54"/>
      <c r="GX1969" s="54"/>
      <c r="GY1969" s="54"/>
      <c r="GZ1969" s="54"/>
      <c r="HA1969" s="54"/>
      <c r="HB1969" s="54"/>
      <c r="HC1969" s="54"/>
      <c r="HD1969" s="54"/>
      <c r="HE1969" s="54"/>
      <c r="HF1969" s="54"/>
      <c r="HG1969" s="54"/>
      <c r="HH1969" s="54"/>
      <c r="HI1969" s="54"/>
      <c r="HJ1969" s="54"/>
      <c r="HK1969" s="54"/>
      <c r="HL1969" s="54"/>
      <c r="HM1969" s="54"/>
      <c r="HN1969" s="54"/>
      <c r="HO1969" s="54"/>
      <c r="HP1969" s="54"/>
      <c r="HQ1969" s="54"/>
      <c r="HR1969" s="54"/>
      <c r="HS1969" s="54"/>
      <c r="HT1969" s="54"/>
      <c r="HU1969" s="54"/>
      <c r="HV1969" s="54"/>
      <c r="HW1969" s="54"/>
      <c r="HX1969" s="54"/>
      <c r="HY1969" s="54"/>
      <c r="HZ1969" s="54"/>
      <c r="IA1969" s="54"/>
      <c r="IB1969" s="54"/>
      <c r="IC1969" s="54"/>
      <c r="ID1969" s="54"/>
      <c r="IE1969" s="54"/>
      <c r="IF1969" s="54"/>
      <c r="IG1969" s="54"/>
      <c r="IH1969" s="54"/>
      <c r="II1969" s="54"/>
      <c r="IJ1969" s="54"/>
      <c r="IK1969" s="54"/>
      <c r="IL1969" s="54"/>
      <c r="IM1969" s="54"/>
      <c r="IN1969" s="54"/>
      <c r="IO1969" s="54"/>
      <c r="IP1969" s="54"/>
      <c r="IQ1969" s="54"/>
      <c r="IR1969" s="54"/>
      <c r="IS1969" s="54"/>
      <c r="IT1969" s="54"/>
      <c r="IU1969" s="54"/>
      <c r="IV1969" s="54"/>
      <c r="IW1969" s="54"/>
      <c r="IX1969" s="54"/>
      <c r="IY1969" s="54"/>
      <c r="IZ1969" s="54"/>
      <c r="JA1969" s="16"/>
      <c r="JB1969" s="16"/>
      <c r="JC1969" s="16"/>
      <c r="JD1969" s="16"/>
    </row>
    <row r="1970" spans="1:264" s="6" customFormat="1" x14ac:dyDescent="0.25">
      <c r="A1970" s="55">
        <v>1966</v>
      </c>
      <c r="B1970" s="56">
        <f>ESTUDIANTES!B1970</f>
        <v>0</v>
      </c>
      <c r="C1970" s="56">
        <f>ESTUDIANTES!C1970</f>
        <v>0</v>
      </c>
      <c r="D1970" s="97">
        <f>ESTUDIANTES!D1970</f>
        <v>0</v>
      </c>
      <c r="E1970" s="97"/>
      <c r="F1970" s="97"/>
      <c r="G1970" s="97"/>
      <c r="H1970" s="57">
        <f>ESTUDIANTES!H1970</f>
        <v>0</v>
      </c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54"/>
      <c r="T1970" s="54"/>
      <c r="U1970" s="54"/>
      <c r="V1970" s="54"/>
      <c r="W1970" s="54"/>
      <c r="X1970" s="54"/>
      <c r="Y1970" s="54"/>
      <c r="Z1970" s="54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  <c r="AL1970" s="54"/>
      <c r="AM1970" s="54"/>
      <c r="AN1970" s="54"/>
      <c r="AO1970" s="54"/>
      <c r="AP1970" s="54"/>
      <c r="AQ1970" s="54"/>
      <c r="AR1970" s="54"/>
      <c r="AS1970" s="54"/>
      <c r="AT1970" s="54"/>
      <c r="AU1970" s="54"/>
      <c r="AV1970" s="54"/>
      <c r="AW1970" s="54"/>
      <c r="AX1970" s="54"/>
      <c r="AY1970" s="54"/>
      <c r="AZ1970" s="54"/>
      <c r="BA1970" s="54"/>
      <c r="BB1970" s="54"/>
      <c r="BC1970" s="54"/>
      <c r="BD1970" s="54"/>
      <c r="BE1970" s="54"/>
      <c r="BF1970" s="54"/>
      <c r="BG1970" s="54"/>
      <c r="BH1970" s="54"/>
      <c r="BI1970" s="54"/>
      <c r="BJ1970" s="54"/>
      <c r="BK1970" s="54"/>
      <c r="BL1970" s="54"/>
      <c r="BM1970" s="54"/>
      <c r="BN1970" s="54"/>
      <c r="BO1970" s="54"/>
      <c r="BP1970" s="54"/>
      <c r="BQ1970" s="54"/>
      <c r="BR1970" s="54"/>
      <c r="BS1970" s="54"/>
      <c r="BT1970" s="54"/>
      <c r="BU1970" s="54"/>
      <c r="BV1970" s="54"/>
      <c r="BW1970" s="54"/>
      <c r="BX1970" s="54"/>
      <c r="BY1970" s="54"/>
      <c r="BZ1970" s="54"/>
      <c r="CA1970" s="54"/>
      <c r="CB1970" s="54"/>
      <c r="CC1970" s="54"/>
      <c r="CD1970" s="54"/>
      <c r="CE1970" s="54"/>
      <c r="CF1970" s="54"/>
      <c r="CG1970" s="54"/>
      <c r="CH1970" s="54"/>
      <c r="CI1970" s="54"/>
      <c r="CJ1970" s="54"/>
      <c r="CK1970" s="54"/>
      <c r="CL1970" s="54"/>
      <c r="CM1970" s="54"/>
      <c r="CN1970" s="54"/>
      <c r="CO1970" s="54"/>
      <c r="CP1970" s="54"/>
      <c r="CQ1970" s="54"/>
      <c r="CR1970" s="54"/>
      <c r="CS1970" s="54"/>
      <c r="CT1970" s="54"/>
      <c r="CU1970" s="54"/>
      <c r="CV1970" s="54"/>
      <c r="CW1970" s="54"/>
      <c r="CX1970" s="54"/>
      <c r="CY1970" s="54"/>
      <c r="CZ1970" s="54"/>
      <c r="DA1970" s="54"/>
      <c r="DB1970" s="54"/>
      <c r="DC1970" s="54"/>
      <c r="DD1970" s="54"/>
      <c r="DE1970" s="54"/>
      <c r="DF1970" s="54"/>
      <c r="DG1970" s="54"/>
      <c r="DH1970" s="54"/>
      <c r="DI1970" s="54"/>
      <c r="DJ1970" s="54"/>
      <c r="DK1970" s="54"/>
      <c r="DL1970" s="54"/>
      <c r="DM1970" s="54"/>
      <c r="DN1970" s="54"/>
      <c r="DO1970" s="54"/>
      <c r="DP1970" s="54"/>
      <c r="DQ1970" s="54"/>
      <c r="DR1970" s="54"/>
      <c r="DS1970" s="54"/>
      <c r="DT1970" s="54"/>
      <c r="DU1970" s="54"/>
      <c r="DV1970" s="54"/>
      <c r="DW1970" s="54"/>
      <c r="DX1970" s="54"/>
      <c r="DY1970" s="54"/>
      <c r="DZ1970" s="54"/>
      <c r="EA1970" s="54"/>
      <c r="EB1970" s="54"/>
      <c r="EC1970" s="54"/>
      <c r="ED1970" s="54"/>
      <c r="EE1970" s="54"/>
      <c r="EF1970" s="54"/>
      <c r="EG1970" s="54"/>
      <c r="EH1970" s="54"/>
      <c r="EI1970" s="54"/>
      <c r="EJ1970" s="54"/>
      <c r="EK1970" s="54"/>
      <c r="EL1970" s="54"/>
      <c r="EM1970" s="54"/>
      <c r="EN1970" s="54"/>
      <c r="EO1970" s="54"/>
      <c r="EP1970" s="54"/>
      <c r="EQ1970" s="54"/>
      <c r="ER1970" s="54"/>
      <c r="ES1970" s="54"/>
      <c r="ET1970" s="54"/>
      <c r="EU1970" s="54"/>
      <c r="EV1970" s="54"/>
      <c r="EW1970" s="54"/>
      <c r="EX1970" s="54"/>
      <c r="EY1970" s="54"/>
      <c r="EZ1970" s="54"/>
      <c r="FA1970" s="54"/>
      <c r="FB1970" s="54"/>
      <c r="FC1970" s="54"/>
      <c r="FD1970" s="54"/>
      <c r="FE1970" s="54"/>
      <c r="FF1970" s="54"/>
      <c r="FG1970" s="54"/>
      <c r="FH1970" s="54"/>
      <c r="FI1970" s="54"/>
      <c r="FJ1970" s="54"/>
      <c r="FK1970" s="54"/>
      <c r="FL1970" s="54"/>
      <c r="FM1970" s="54"/>
      <c r="FN1970" s="54"/>
      <c r="FO1970" s="54"/>
      <c r="FP1970" s="54"/>
      <c r="FQ1970" s="54"/>
      <c r="FR1970" s="54"/>
      <c r="FS1970" s="54"/>
      <c r="FT1970" s="54"/>
      <c r="FU1970" s="54"/>
      <c r="FV1970" s="54"/>
      <c r="FW1970" s="54"/>
      <c r="FX1970" s="54"/>
      <c r="FY1970" s="54"/>
      <c r="FZ1970" s="54"/>
      <c r="GA1970" s="54"/>
      <c r="GB1970" s="54"/>
      <c r="GC1970" s="54"/>
      <c r="GD1970" s="54"/>
      <c r="GE1970" s="54"/>
      <c r="GF1970" s="54"/>
      <c r="GG1970" s="54"/>
      <c r="GH1970" s="54"/>
      <c r="GI1970" s="54"/>
      <c r="GJ1970" s="54"/>
      <c r="GK1970" s="54"/>
      <c r="GL1970" s="54"/>
      <c r="GM1970" s="54"/>
      <c r="GN1970" s="54"/>
      <c r="GO1970" s="54"/>
      <c r="GP1970" s="54"/>
      <c r="GQ1970" s="54"/>
      <c r="GR1970" s="54"/>
      <c r="GS1970" s="54"/>
      <c r="GT1970" s="54"/>
      <c r="GU1970" s="54"/>
      <c r="GV1970" s="54"/>
      <c r="GW1970" s="54"/>
      <c r="GX1970" s="54"/>
      <c r="GY1970" s="54"/>
      <c r="GZ1970" s="54"/>
      <c r="HA1970" s="54"/>
      <c r="HB1970" s="54"/>
      <c r="HC1970" s="54"/>
      <c r="HD1970" s="54"/>
      <c r="HE1970" s="54"/>
      <c r="HF1970" s="54"/>
      <c r="HG1970" s="54"/>
      <c r="HH1970" s="54"/>
      <c r="HI1970" s="54"/>
      <c r="HJ1970" s="54"/>
      <c r="HK1970" s="54"/>
      <c r="HL1970" s="54"/>
      <c r="HM1970" s="54"/>
      <c r="HN1970" s="54"/>
      <c r="HO1970" s="54"/>
      <c r="HP1970" s="54"/>
      <c r="HQ1970" s="54"/>
      <c r="HR1970" s="54"/>
      <c r="HS1970" s="54"/>
      <c r="HT1970" s="54"/>
      <c r="HU1970" s="54"/>
      <c r="HV1970" s="54"/>
      <c r="HW1970" s="54"/>
      <c r="HX1970" s="54"/>
      <c r="HY1970" s="54"/>
      <c r="HZ1970" s="54"/>
      <c r="IA1970" s="54"/>
      <c r="IB1970" s="54"/>
      <c r="IC1970" s="54"/>
      <c r="ID1970" s="54"/>
      <c r="IE1970" s="54"/>
      <c r="IF1970" s="54"/>
      <c r="IG1970" s="54"/>
      <c r="IH1970" s="54"/>
      <c r="II1970" s="54"/>
      <c r="IJ1970" s="54"/>
      <c r="IK1970" s="54"/>
      <c r="IL1970" s="54"/>
      <c r="IM1970" s="54"/>
      <c r="IN1970" s="54"/>
      <c r="IO1970" s="54"/>
      <c r="IP1970" s="54"/>
      <c r="IQ1970" s="54"/>
      <c r="IR1970" s="54"/>
      <c r="IS1970" s="54"/>
      <c r="IT1970" s="54"/>
      <c r="IU1970" s="54"/>
      <c r="IV1970" s="54"/>
      <c r="IW1970" s="54"/>
      <c r="IX1970" s="54"/>
      <c r="IY1970" s="54"/>
      <c r="IZ1970" s="54"/>
      <c r="JA1970" s="16"/>
      <c r="JB1970" s="16"/>
      <c r="JC1970" s="16"/>
      <c r="JD1970" s="16"/>
    </row>
    <row r="1971" spans="1:264" s="6" customFormat="1" x14ac:dyDescent="0.25">
      <c r="A1971" s="55">
        <v>1967</v>
      </c>
      <c r="B1971" s="56">
        <f>ESTUDIANTES!B1971</f>
        <v>0</v>
      </c>
      <c r="C1971" s="56">
        <f>ESTUDIANTES!C1971</f>
        <v>0</v>
      </c>
      <c r="D1971" s="97">
        <f>ESTUDIANTES!D1971</f>
        <v>0</v>
      </c>
      <c r="E1971" s="97"/>
      <c r="F1971" s="97"/>
      <c r="G1971" s="97"/>
      <c r="H1971" s="57">
        <f>ESTUDIANTES!H1971</f>
        <v>0</v>
      </c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4"/>
      <c r="T1971" s="54"/>
      <c r="U1971" s="54"/>
      <c r="V1971" s="54"/>
      <c r="W1971" s="54"/>
      <c r="X1971" s="54"/>
      <c r="Y1971" s="54"/>
      <c r="Z1971" s="54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  <c r="AL1971" s="54"/>
      <c r="AM1971" s="54"/>
      <c r="AN1971" s="54"/>
      <c r="AO1971" s="54"/>
      <c r="AP1971" s="54"/>
      <c r="AQ1971" s="54"/>
      <c r="AR1971" s="54"/>
      <c r="AS1971" s="54"/>
      <c r="AT1971" s="54"/>
      <c r="AU1971" s="54"/>
      <c r="AV1971" s="54"/>
      <c r="AW1971" s="54"/>
      <c r="AX1971" s="54"/>
      <c r="AY1971" s="54"/>
      <c r="AZ1971" s="54"/>
      <c r="BA1971" s="54"/>
      <c r="BB1971" s="54"/>
      <c r="BC1971" s="54"/>
      <c r="BD1971" s="54"/>
      <c r="BE1971" s="54"/>
      <c r="BF1971" s="54"/>
      <c r="BG1971" s="54"/>
      <c r="BH1971" s="54"/>
      <c r="BI1971" s="54"/>
      <c r="BJ1971" s="54"/>
      <c r="BK1971" s="54"/>
      <c r="BL1971" s="54"/>
      <c r="BM1971" s="54"/>
      <c r="BN1971" s="54"/>
      <c r="BO1971" s="54"/>
      <c r="BP1971" s="54"/>
      <c r="BQ1971" s="54"/>
      <c r="BR1971" s="54"/>
      <c r="BS1971" s="54"/>
      <c r="BT1971" s="54"/>
      <c r="BU1971" s="54"/>
      <c r="BV1971" s="54"/>
      <c r="BW1971" s="54"/>
      <c r="BX1971" s="54"/>
      <c r="BY1971" s="54"/>
      <c r="BZ1971" s="54"/>
      <c r="CA1971" s="54"/>
      <c r="CB1971" s="54"/>
      <c r="CC1971" s="54"/>
      <c r="CD1971" s="54"/>
      <c r="CE1971" s="54"/>
      <c r="CF1971" s="54"/>
      <c r="CG1971" s="54"/>
      <c r="CH1971" s="54"/>
      <c r="CI1971" s="54"/>
      <c r="CJ1971" s="54"/>
      <c r="CK1971" s="54"/>
      <c r="CL1971" s="54"/>
      <c r="CM1971" s="54"/>
      <c r="CN1971" s="54"/>
      <c r="CO1971" s="54"/>
      <c r="CP1971" s="54"/>
      <c r="CQ1971" s="54"/>
      <c r="CR1971" s="54"/>
      <c r="CS1971" s="54"/>
      <c r="CT1971" s="54"/>
      <c r="CU1971" s="54"/>
      <c r="CV1971" s="54"/>
      <c r="CW1971" s="54"/>
      <c r="CX1971" s="54"/>
      <c r="CY1971" s="54"/>
      <c r="CZ1971" s="54"/>
      <c r="DA1971" s="54"/>
      <c r="DB1971" s="54"/>
      <c r="DC1971" s="54"/>
      <c r="DD1971" s="54"/>
      <c r="DE1971" s="54"/>
      <c r="DF1971" s="54"/>
      <c r="DG1971" s="54"/>
      <c r="DH1971" s="54"/>
      <c r="DI1971" s="54"/>
      <c r="DJ1971" s="54"/>
      <c r="DK1971" s="54"/>
      <c r="DL1971" s="54"/>
      <c r="DM1971" s="54"/>
      <c r="DN1971" s="54"/>
      <c r="DO1971" s="54"/>
      <c r="DP1971" s="54"/>
      <c r="DQ1971" s="54"/>
      <c r="DR1971" s="54"/>
      <c r="DS1971" s="54"/>
      <c r="DT1971" s="54"/>
      <c r="DU1971" s="54"/>
      <c r="DV1971" s="54"/>
      <c r="DW1971" s="54"/>
      <c r="DX1971" s="54"/>
      <c r="DY1971" s="54"/>
      <c r="DZ1971" s="54"/>
      <c r="EA1971" s="54"/>
      <c r="EB1971" s="54"/>
      <c r="EC1971" s="54"/>
      <c r="ED1971" s="54"/>
      <c r="EE1971" s="54"/>
      <c r="EF1971" s="54"/>
      <c r="EG1971" s="54"/>
      <c r="EH1971" s="54"/>
      <c r="EI1971" s="54"/>
      <c r="EJ1971" s="54"/>
      <c r="EK1971" s="54"/>
      <c r="EL1971" s="54"/>
      <c r="EM1971" s="54"/>
      <c r="EN1971" s="54"/>
      <c r="EO1971" s="54"/>
      <c r="EP1971" s="54"/>
      <c r="EQ1971" s="54"/>
      <c r="ER1971" s="54"/>
      <c r="ES1971" s="54"/>
      <c r="ET1971" s="54"/>
      <c r="EU1971" s="54"/>
      <c r="EV1971" s="54"/>
      <c r="EW1971" s="54"/>
      <c r="EX1971" s="54"/>
      <c r="EY1971" s="54"/>
      <c r="EZ1971" s="54"/>
      <c r="FA1971" s="54"/>
      <c r="FB1971" s="54"/>
      <c r="FC1971" s="54"/>
      <c r="FD1971" s="54"/>
      <c r="FE1971" s="54"/>
      <c r="FF1971" s="54"/>
      <c r="FG1971" s="54"/>
      <c r="FH1971" s="54"/>
      <c r="FI1971" s="54"/>
      <c r="FJ1971" s="54"/>
      <c r="FK1971" s="54"/>
      <c r="FL1971" s="54"/>
      <c r="FM1971" s="54"/>
      <c r="FN1971" s="54"/>
      <c r="FO1971" s="54"/>
      <c r="FP1971" s="54"/>
      <c r="FQ1971" s="54"/>
      <c r="FR1971" s="54"/>
      <c r="FS1971" s="54"/>
      <c r="FT1971" s="54"/>
      <c r="FU1971" s="54"/>
      <c r="FV1971" s="54"/>
      <c r="FW1971" s="54"/>
      <c r="FX1971" s="54"/>
      <c r="FY1971" s="54"/>
      <c r="FZ1971" s="54"/>
      <c r="GA1971" s="54"/>
      <c r="GB1971" s="54"/>
      <c r="GC1971" s="54"/>
      <c r="GD1971" s="54"/>
      <c r="GE1971" s="54"/>
      <c r="GF1971" s="54"/>
      <c r="GG1971" s="54"/>
      <c r="GH1971" s="54"/>
      <c r="GI1971" s="54"/>
      <c r="GJ1971" s="54"/>
      <c r="GK1971" s="54"/>
      <c r="GL1971" s="54"/>
      <c r="GM1971" s="54"/>
      <c r="GN1971" s="54"/>
      <c r="GO1971" s="54"/>
      <c r="GP1971" s="54"/>
      <c r="GQ1971" s="54"/>
      <c r="GR1971" s="54"/>
      <c r="GS1971" s="54"/>
      <c r="GT1971" s="54"/>
      <c r="GU1971" s="54"/>
      <c r="GV1971" s="54"/>
      <c r="GW1971" s="54"/>
      <c r="GX1971" s="54"/>
      <c r="GY1971" s="54"/>
      <c r="GZ1971" s="54"/>
      <c r="HA1971" s="54"/>
      <c r="HB1971" s="54"/>
      <c r="HC1971" s="54"/>
      <c r="HD1971" s="54"/>
      <c r="HE1971" s="54"/>
      <c r="HF1971" s="54"/>
      <c r="HG1971" s="54"/>
      <c r="HH1971" s="54"/>
      <c r="HI1971" s="54"/>
      <c r="HJ1971" s="54"/>
      <c r="HK1971" s="54"/>
      <c r="HL1971" s="54"/>
      <c r="HM1971" s="54"/>
      <c r="HN1971" s="54"/>
      <c r="HO1971" s="54"/>
      <c r="HP1971" s="54"/>
      <c r="HQ1971" s="54"/>
      <c r="HR1971" s="54"/>
      <c r="HS1971" s="54"/>
      <c r="HT1971" s="54"/>
      <c r="HU1971" s="54"/>
      <c r="HV1971" s="54"/>
      <c r="HW1971" s="54"/>
      <c r="HX1971" s="54"/>
      <c r="HY1971" s="54"/>
      <c r="HZ1971" s="54"/>
      <c r="IA1971" s="54"/>
      <c r="IB1971" s="54"/>
      <c r="IC1971" s="54"/>
      <c r="ID1971" s="54"/>
      <c r="IE1971" s="54"/>
      <c r="IF1971" s="54"/>
      <c r="IG1971" s="54"/>
      <c r="IH1971" s="54"/>
      <c r="II1971" s="54"/>
      <c r="IJ1971" s="54"/>
      <c r="IK1971" s="54"/>
      <c r="IL1971" s="54"/>
      <c r="IM1971" s="54"/>
      <c r="IN1971" s="54"/>
      <c r="IO1971" s="54"/>
      <c r="IP1971" s="54"/>
      <c r="IQ1971" s="54"/>
      <c r="IR1971" s="54"/>
      <c r="IS1971" s="54"/>
      <c r="IT1971" s="54"/>
      <c r="IU1971" s="54"/>
      <c r="IV1971" s="54"/>
      <c r="IW1971" s="54"/>
      <c r="IX1971" s="54"/>
      <c r="IY1971" s="54"/>
      <c r="IZ1971" s="54"/>
      <c r="JA1971" s="16"/>
      <c r="JB1971" s="16"/>
      <c r="JC1971" s="16"/>
      <c r="JD1971" s="16"/>
    </row>
    <row r="1972" spans="1:264" s="6" customFormat="1" x14ac:dyDescent="0.25">
      <c r="A1972" s="55">
        <v>1968</v>
      </c>
      <c r="B1972" s="56">
        <f>ESTUDIANTES!B1972</f>
        <v>0</v>
      </c>
      <c r="C1972" s="56">
        <f>ESTUDIANTES!C1972</f>
        <v>0</v>
      </c>
      <c r="D1972" s="97">
        <f>ESTUDIANTES!D1972</f>
        <v>0</v>
      </c>
      <c r="E1972" s="97"/>
      <c r="F1972" s="97"/>
      <c r="G1972" s="97"/>
      <c r="H1972" s="57">
        <f>ESTUDIANTES!H1972</f>
        <v>0</v>
      </c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4"/>
      <c r="T1972" s="54"/>
      <c r="U1972" s="54"/>
      <c r="V1972" s="54"/>
      <c r="W1972" s="54"/>
      <c r="X1972" s="54"/>
      <c r="Y1972" s="54"/>
      <c r="Z1972" s="54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  <c r="AL1972" s="54"/>
      <c r="AM1972" s="54"/>
      <c r="AN1972" s="54"/>
      <c r="AO1972" s="54"/>
      <c r="AP1972" s="54"/>
      <c r="AQ1972" s="54"/>
      <c r="AR1972" s="54"/>
      <c r="AS1972" s="54"/>
      <c r="AT1972" s="54"/>
      <c r="AU1972" s="54"/>
      <c r="AV1972" s="54"/>
      <c r="AW1972" s="54"/>
      <c r="AX1972" s="54"/>
      <c r="AY1972" s="54"/>
      <c r="AZ1972" s="54"/>
      <c r="BA1972" s="54"/>
      <c r="BB1972" s="54"/>
      <c r="BC1972" s="54"/>
      <c r="BD1972" s="54"/>
      <c r="BE1972" s="54"/>
      <c r="BF1972" s="54"/>
      <c r="BG1972" s="54"/>
      <c r="BH1972" s="54"/>
      <c r="BI1972" s="54"/>
      <c r="BJ1972" s="54"/>
      <c r="BK1972" s="54"/>
      <c r="BL1972" s="54"/>
      <c r="BM1972" s="54"/>
      <c r="BN1972" s="54"/>
      <c r="BO1972" s="54"/>
      <c r="BP1972" s="54"/>
      <c r="BQ1972" s="54"/>
      <c r="BR1972" s="54"/>
      <c r="BS1972" s="54"/>
      <c r="BT1972" s="54"/>
      <c r="BU1972" s="54"/>
      <c r="BV1972" s="54"/>
      <c r="BW1972" s="54"/>
      <c r="BX1972" s="54"/>
      <c r="BY1972" s="54"/>
      <c r="BZ1972" s="54"/>
      <c r="CA1972" s="54"/>
      <c r="CB1972" s="54"/>
      <c r="CC1972" s="54"/>
      <c r="CD1972" s="54"/>
      <c r="CE1972" s="54"/>
      <c r="CF1972" s="54"/>
      <c r="CG1972" s="54"/>
      <c r="CH1972" s="54"/>
      <c r="CI1972" s="54"/>
      <c r="CJ1972" s="54"/>
      <c r="CK1972" s="54"/>
      <c r="CL1972" s="54"/>
      <c r="CM1972" s="54"/>
      <c r="CN1972" s="54"/>
      <c r="CO1972" s="54"/>
      <c r="CP1972" s="54"/>
      <c r="CQ1972" s="54"/>
      <c r="CR1972" s="54"/>
      <c r="CS1972" s="54"/>
      <c r="CT1972" s="54"/>
      <c r="CU1972" s="54"/>
      <c r="CV1972" s="54"/>
      <c r="CW1972" s="54"/>
      <c r="CX1972" s="54"/>
      <c r="CY1972" s="54"/>
      <c r="CZ1972" s="54"/>
      <c r="DA1972" s="54"/>
      <c r="DB1972" s="54"/>
      <c r="DC1972" s="54"/>
      <c r="DD1972" s="54"/>
      <c r="DE1972" s="54"/>
      <c r="DF1972" s="54"/>
      <c r="DG1972" s="54"/>
      <c r="DH1972" s="54"/>
      <c r="DI1972" s="54"/>
      <c r="DJ1972" s="54"/>
      <c r="DK1972" s="54"/>
      <c r="DL1972" s="54"/>
      <c r="DM1972" s="54"/>
      <c r="DN1972" s="54"/>
      <c r="DO1972" s="54"/>
      <c r="DP1972" s="54"/>
      <c r="DQ1972" s="54"/>
      <c r="DR1972" s="54"/>
      <c r="DS1972" s="54"/>
      <c r="DT1972" s="54"/>
      <c r="DU1972" s="54"/>
      <c r="DV1972" s="54"/>
      <c r="DW1972" s="54"/>
      <c r="DX1972" s="54"/>
      <c r="DY1972" s="54"/>
      <c r="DZ1972" s="54"/>
      <c r="EA1972" s="54"/>
      <c r="EB1972" s="54"/>
      <c r="EC1972" s="54"/>
      <c r="ED1972" s="54"/>
      <c r="EE1972" s="54"/>
      <c r="EF1972" s="54"/>
      <c r="EG1972" s="54"/>
      <c r="EH1972" s="54"/>
      <c r="EI1972" s="54"/>
      <c r="EJ1972" s="54"/>
      <c r="EK1972" s="54"/>
      <c r="EL1972" s="54"/>
      <c r="EM1972" s="54"/>
      <c r="EN1972" s="54"/>
      <c r="EO1972" s="54"/>
      <c r="EP1972" s="54"/>
      <c r="EQ1972" s="54"/>
      <c r="ER1972" s="54"/>
      <c r="ES1972" s="54"/>
      <c r="ET1972" s="54"/>
      <c r="EU1972" s="54"/>
      <c r="EV1972" s="54"/>
      <c r="EW1972" s="54"/>
      <c r="EX1972" s="54"/>
      <c r="EY1972" s="54"/>
      <c r="EZ1972" s="54"/>
      <c r="FA1972" s="54"/>
      <c r="FB1972" s="54"/>
      <c r="FC1972" s="54"/>
      <c r="FD1972" s="54"/>
      <c r="FE1972" s="54"/>
      <c r="FF1972" s="54"/>
      <c r="FG1972" s="54"/>
      <c r="FH1972" s="54"/>
      <c r="FI1972" s="54"/>
      <c r="FJ1972" s="54"/>
      <c r="FK1972" s="54"/>
      <c r="FL1972" s="54"/>
      <c r="FM1972" s="54"/>
      <c r="FN1972" s="54"/>
      <c r="FO1972" s="54"/>
      <c r="FP1972" s="54"/>
      <c r="FQ1972" s="54"/>
      <c r="FR1972" s="54"/>
      <c r="FS1972" s="54"/>
      <c r="FT1972" s="54"/>
      <c r="FU1972" s="54"/>
      <c r="FV1972" s="54"/>
      <c r="FW1972" s="54"/>
      <c r="FX1972" s="54"/>
      <c r="FY1972" s="54"/>
      <c r="FZ1972" s="54"/>
      <c r="GA1972" s="54"/>
      <c r="GB1972" s="54"/>
      <c r="GC1972" s="54"/>
      <c r="GD1972" s="54"/>
      <c r="GE1972" s="54"/>
      <c r="GF1972" s="54"/>
      <c r="GG1972" s="54"/>
      <c r="GH1972" s="54"/>
      <c r="GI1972" s="54"/>
      <c r="GJ1972" s="54"/>
      <c r="GK1972" s="54"/>
      <c r="GL1972" s="54"/>
      <c r="GM1972" s="54"/>
      <c r="GN1972" s="54"/>
      <c r="GO1972" s="54"/>
      <c r="GP1972" s="54"/>
      <c r="GQ1972" s="54"/>
      <c r="GR1972" s="54"/>
      <c r="GS1972" s="54"/>
      <c r="GT1972" s="54"/>
      <c r="GU1972" s="54"/>
      <c r="GV1972" s="54"/>
      <c r="GW1972" s="54"/>
      <c r="GX1972" s="54"/>
      <c r="GY1972" s="54"/>
      <c r="GZ1972" s="54"/>
      <c r="HA1972" s="54"/>
      <c r="HB1972" s="54"/>
      <c r="HC1972" s="54"/>
      <c r="HD1972" s="54"/>
      <c r="HE1972" s="54"/>
      <c r="HF1972" s="54"/>
      <c r="HG1972" s="54"/>
      <c r="HH1972" s="54"/>
      <c r="HI1972" s="54"/>
      <c r="HJ1972" s="54"/>
      <c r="HK1972" s="54"/>
      <c r="HL1972" s="54"/>
      <c r="HM1972" s="54"/>
      <c r="HN1972" s="54"/>
      <c r="HO1972" s="54"/>
      <c r="HP1972" s="54"/>
      <c r="HQ1972" s="54"/>
      <c r="HR1972" s="54"/>
      <c r="HS1972" s="54"/>
      <c r="HT1972" s="54"/>
      <c r="HU1972" s="54"/>
      <c r="HV1972" s="54"/>
      <c r="HW1972" s="54"/>
      <c r="HX1972" s="54"/>
      <c r="HY1972" s="54"/>
      <c r="HZ1972" s="54"/>
      <c r="IA1972" s="54"/>
      <c r="IB1972" s="54"/>
      <c r="IC1972" s="54"/>
      <c r="ID1972" s="54"/>
      <c r="IE1972" s="54"/>
      <c r="IF1972" s="54"/>
      <c r="IG1972" s="54"/>
      <c r="IH1972" s="54"/>
      <c r="II1972" s="54"/>
      <c r="IJ1972" s="54"/>
      <c r="IK1972" s="54"/>
      <c r="IL1972" s="54"/>
      <c r="IM1972" s="54"/>
      <c r="IN1972" s="54"/>
      <c r="IO1972" s="54"/>
      <c r="IP1972" s="54"/>
      <c r="IQ1972" s="54"/>
      <c r="IR1972" s="54"/>
      <c r="IS1972" s="54"/>
      <c r="IT1972" s="54"/>
      <c r="IU1972" s="54"/>
      <c r="IV1972" s="54"/>
      <c r="IW1972" s="54"/>
      <c r="IX1972" s="54"/>
      <c r="IY1972" s="54"/>
      <c r="IZ1972" s="54"/>
      <c r="JA1972" s="16"/>
      <c r="JB1972" s="16"/>
      <c r="JC1972" s="16"/>
      <c r="JD1972" s="16"/>
    </row>
    <row r="1973" spans="1:264" s="6" customFormat="1" x14ac:dyDescent="0.25">
      <c r="A1973" s="55">
        <v>1969</v>
      </c>
      <c r="B1973" s="56">
        <f>ESTUDIANTES!B1973</f>
        <v>0</v>
      </c>
      <c r="C1973" s="56">
        <f>ESTUDIANTES!C1973</f>
        <v>0</v>
      </c>
      <c r="D1973" s="97">
        <f>ESTUDIANTES!D1973</f>
        <v>0</v>
      </c>
      <c r="E1973" s="97"/>
      <c r="F1973" s="97"/>
      <c r="G1973" s="97"/>
      <c r="H1973" s="57">
        <f>ESTUDIANTES!H1973</f>
        <v>0</v>
      </c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54"/>
      <c r="T1973" s="54"/>
      <c r="U1973" s="54"/>
      <c r="V1973" s="54"/>
      <c r="W1973" s="54"/>
      <c r="X1973" s="54"/>
      <c r="Y1973" s="54"/>
      <c r="Z1973" s="54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  <c r="AL1973" s="54"/>
      <c r="AM1973" s="54"/>
      <c r="AN1973" s="54"/>
      <c r="AO1973" s="54"/>
      <c r="AP1973" s="54"/>
      <c r="AQ1973" s="54"/>
      <c r="AR1973" s="54"/>
      <c r="AS1973" s="54"/>
      <c r="AT1973" s="54"/>
      <c r="AU1973" s="54"/>
      <c r="AV1973" s="54"/>
      <c r="AW1973" s="54"/>
      <c r="AX1973" s="54"/>
      <c r="AY1973" s="54"/>
      <c r="AZ1973" s="54"/>
      <c r="BA1973" s="54"/>
      <c r="BB1973" s="54"/>
      <c r="BC1973" s="54"/>
      <c r="BD1973" s="54"/>
      <c r="BE1973" s="54"/>
      <c r="BF1973" s="54"/>
      <c r="BG1973" s="54"/>
      <c r="BH1973" s="54"/>
      <c r="BI1973" s="54"/>
      <c r="BJ1973" s="54"/>
      <c r="BK1973" s="54"/>
      <c r="BL1973" s="54"/>
      <c r="BM1973" s="54"/>
      <c r="BN1973" s="54"/>
      <c r="BO1973" s="54"/>
      <c r="BP1973" s="54"/>
      <c r="BQ1973" s="54"/>
      <c r="BR1973" s="54"/>
      <c r="BS1973" s="54"/>
      <c r="BT1973" s="54"/>
      <c r="BU1973" s="54"/>
      <c r="BV1973" s="54"/>
      <c r="BW1973" s="54"/>
      <c r="BX1973" s="54"/>
      <c r="BY1973" s="54"/>
      <c r="BZ1973" s="54"/>
      <c r="CA1973" s="54"/>
      <c r="CB1973" s="54"/>
      <c r="CC1973" s="54"/>
      <c r="CD1973" s="54"/>
      <c r="CE1973" s="54"/>
      <c r="CF1973" s="54"/>
      <c r="CG1973" s="54"/>
      <c r="CH1973" s="54"/>
      <c r="CI1973" s="54"/>
      <c r="CJ1973" s="54"/>
      <c r="CK1973" s="54"/>
      <c r="CL1973" s="54"/>
      <c r="CM1973" s="54"/>
      <c r="CN1973" s="54"/>
      <c r="CO1973" s="54"/>
      <c r="CP1973" s="54"/>
      <c r="CQ1973" s="54"/>
      <c r="CR1973" s="54"/>
      <c r="CS1973" s="54"/>
      <c r="CT1973" s="54"/>
      <c r="CU1973" s="54"/>
      <c r="CV1973" s="54"/>
      <c r="CW1973" s="54"/>
      <c r="CX1973" s="54"/>
      <c r="CY1973" s="54"/>
      <c r="CZ1973" s="54"/>
      <c r="DA1973" s="54"/>
      <c r="DB1973" s="54"/>
      <c r="DC1973" s="54"/>
      <c r="DD1973" s="54"/>
      <c r="DE1973" s="54"/>
      <c r="DF1973" s="54"/>
      <c r="DG1973" s="54"/>
      <c r="DH1973" s="54"/>
      <c r="DI1973" s="54"/>
      <c r="DJ1973" s="54"/>
      <c r="DK1973" s="54"/>
      <c r="DL1973" s="54"/>
      <c r="DM1973" s="54"/>
      <c r="DN1973" s="54"/>
      <c r="DO1973" s="54"/>
      <c r="DP1973" s="54"/>
      <c r="DQ1973" s="54"/>
      <c r="DR1973" s="54"/>
      <c r="DS1973" s="54"/>
      <c r="DT1973" s="54"/>
      <c r="DU1973" s="54"/>
      <c r="DV1973" s="54"/>
      <c r="DW1973" s="54"/>
      <c r="DX1973" s="54"/>
      <c r="DY1973" s="54"/>
      <c r="DZ1973" s="54"/>
      <c r="EA1973" s="54"/>
      <c r="EB1973" s="54"/>
      <c r="EC1973" s="54"/>
      <c r="ED1973" s="54"/>
      <c r="EE1973" s="54"/>
      <c r="EF1973" s="54"/>
      <c r="EG1973" s="54"/>
      <c r="EH1973" s="54"/>
      <c r="EI1973" s="54"/>
      <c r="EJ1973" s="54"/>
      <c r="EK1973" s="54"/>
      <c r="EL1973" s="54"/>
      <c r="EM1973" s="54"/>
      <c r="EN1973" s="54"/>
      <c r="EO1973" s="54"/>
      <c r="EP1973" s="54"/>
      <c r="EQ1973" s="54"/>
      <c r="ER1973" s="54"/>
      <c r="ES1973" s="54"/>
      <c r="ET1973" s="54"/>
      <c r="EU1973" s="54"/>
      <c r="EV1973" s="54"/>
      <c r="EW1973" s="54"/>
      <c r="EX1973" s="54"/>
      <c r="EY1973" s="54"/>
      <c r="EZ1973" s="54"/>
      <c r="FA1973" s="54"/>
      <c r="FB1973" s="54"/>
      <c r="FC1973" s="54"/>
      <c r="FD1973" s="54"/>
      <c r="FE1973" s="54"/>
      <c r="FF1973" s="54"/>
      <c r="FG1973" s="54"/>
      <c r="FH1973" s="54"/>
      <c r="FI1973" s="54"/>
      <c r="FJ1973" s="54"/>
      <c r="FK1973" s="54"/>
      <c r="FL1973" s="54"/>
      <c r="FM1973" s="54"/>
      <c r="FN1973" s="54"/>
      <c r="FO1973" s="54"/>
      <c r="FP1973" s="54"/>
      <c r="FQ1973" s="54"/>
      <c r="FR1973" s="54"/>
      <c r="FS1973" s="54"/>
      <c r="FT1973" s="54"/>
      <c r="FU1973" s="54"/>
      <c r="FV1973" s="54"/>
      <c r="FW1973" s="54"/>
      <c r="FX1973" s="54"/>
      <c r="FY1973" s="54"/>
      <c r="FZ1973" s="54"/>
      <c r="GA1973" s="54"/>
      <c r="GB1973" s="54"/>
      <c r="GC1973" s="54"/>
      <c r="GD1973" s="54"/>
      <c r="GE1973" s="54"/>
      <c r="GF1973" s="54"/>
      <c r="GG1973" s="54"/>
      <c r="GH1973" s="54"/>
      <c r="GI1973" s="54"/>
      <c r="GJ1973" s="54"/>
      <c r="GK1973" s="54"/>
      <c r="GL1973" s="54"/>
      <c r="GM1973" s="54"/>
      <c r="GN1973" s="54"/>
      <c r="GO1973" s="54"/>
      <c r="GP1973" s="54"/>
      <c r="GQ1973" s="54"/>
      <c r="GR1973" s="54"/>
      <c r="GS1973" s="54"/>
      <c r="GT1973" s="54"/>
      <c r="GU1973" s="54"/>
      <c r="GV1973" s="54"/>
      <c r="GW1973" s="54"/>
      <c r="GX1973" s="54"/>
      <c r="GY1973" s="54"/>
      <c r="GZ1973" s="54"/>
      <c r="HA1973" s="54"/>
      <c r="HB1973" s="54"/>
      <c r="HC1973" s="54"/>
      <c r="HD1973" s="54"/>
      <c r="HE1973" s="54"/>
      <c r="HF1973" s="54"/>
      <c r="HG1973" s="54"/>
      <c r="HH1973" s="54"/>
      <c r="HI1973" s="54"/>
      <c r="HJ1973" s="54"/>
      <c r="HK1973" s="54"/>
      <c r="HL1973" s="54"/>
      <c r="HM1973" s="54"/>
      <c r="HN1973" s="54"/>
      <c r="HO1973" s="54"/>
      <c r="HP1973" s="54"/>
      <c r="HQ1973" s="54"/>
      <c r="HR1973" s="54"/>
      <c r="HS1973" s="54"/>
      <c r="HT1973" s="54"/>
      <c r="HU1973" s="54"/>
      <c r="HV1973" s="54"/>
      <c r="HW1973" s="54"/>
      <c r="HX1973" s="54"/>
      <c r="HY1973" s="54"/>
      <c r="HZ1973" s="54"/>
      <c r="IA1973" s="54"/>
      <c r="IB1973" s="54"/>
      <c r="IC1973" s="54"/>
      <c r="ID1973" s="54"/>
      <c r="IE1973" s="54"/>
      <c r="IF1973" s="54"/>
      <c r="IG1973" s="54"/>
      <c r="IH1973" s="54"/>
      <c r="II1973" s="54"/>
      <c r="IJ1973" s="54"/>
      <c r="IK1973" s="54"/>
      <c r="IL1973" s="54"/>
      <c r="IM1973" s="54"/>
      <c r="IN1973" s="54"/>
      <c r="IO1973" s="54"/>
      <c r="IP1973" s="54"/>
      <c r="IQ1973" s="54"/>
      <c r="IR1973" s="54"/>
      <c r="IS1973" s="54"/>
      <c r="IT1973" s="54"/>
      <c r="IU1973" s="54"/>
      <c r="IV1973" s="54"/>
      <c r="IW1973" s="54"/>
      <c r="IX1973" s="54"/>
      <c r="IY1973" s="54"/>
      <c r="IZ1973" s="54"/>
      <c r="JA1973" s="16"/>
      <c r="JB1973" s="16"/>
      <c r="JC1973" s="16"/>
      <c r="JD1973" s="16"/>
    </row>
    <row r="1974" spans="1:264" s="6" customFormat="1" x14ac:dyDescent="0.25">
      <c r="A1974" s="55">
        <v>1970</v>
      </c>
      <c r="B1974" s="56">
        <f>ESTUDIANTES!B1974</f>
        <v>0</v>
      </c>
      <c r="C1974" s="56">
        <f>ESTUDIANTES!C1974</f>
        <v>0</v>
      </c>
      <c r="D1974" s="97">
        <f>ESTUDIANTES!D1974</f>
        <v>0</v>
      </c>
      <c r="E1974" s="97"/>
      <c r="F1974" s="97"/>
      <c r="G1974" s="97"/>
      <c r="H1974" s="57">
        <f>ESTUDIANTES!H1974</f>
        <v>0</v>
      </c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4"/>
      <c r="T1974" s="54"/>
      <c r="U1974" s="54"/>
      <c r="V1974" s="54"/>
      <c r="W1974" s="54"/>
      <c r="X1974" s="54"/>
      <c r="Y1974" s="54"/>
      <c r="Z1974" s="54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  <c r="AL1974" s="54"/>
      <c r="AM1974" s="54"/>
      <c r="AN1974" s="54"/>
      <c r="AO1974" s="54"/>
      <c r="AP1974" s="54"/>
      <c r="AQ1974" s="54"/>
      <c r="AR1974" s="54"/>
      <c r="AS1974" s="54"/>
      <c r="AT1974" s="54"/>
      <c r="AU1974" s="54"/>
      <c r="AV1974" s="54"/>
      <c r="AW1974" s="54"/>
      <c r="AX1974" s="54"/>
      <c r="AY1974" s="54"/>
      <c r="AZ1974" s="54"/>
      <c r="BA1974" s="54"/>
      <c r="BB1974" s="54"/>
      <c r="BC1974" s="54"/>
      <c r="BD1974" s="54"/>
      <c r="BE1974" s="54"/>
      <c r="BF1974" s="54"/>
      <c r="BG1974" s="54"/>
      <c r="BH1974" s="54"/>
      <c r="BI1974" s="54"/>
      <c r="BJ1974" s="54"/>
      <c r="BK1974" s="54"/>
      <c r="BL1974" s="54"/>
      <c r="BM1974" s="54"/>
      <c r="BN1974" s="54"/>
      <c r="BO1974" s="54"/>
      <c r="BP1974" s="54"/>
      <c r="BQ1974" s="54"/>
      <c r="BR1974" s="54"/>
      <c r="BS1974" s="54"/>
      <c r="BT1974" s="54"/>
      <c r="BU1974" s="54"/>
      <c r="BV1974" s="54"/>
      <c r="BW1974" s="54"/>
      <c r="BX1974" s="54"/>
      <c r="BY1974" s="54"/>
      <c r="BZ1974" s="54"/>
      <c r="CA1974" s="54"/>
      <c r="CB1974" s="54"/>
      <c r="CC1974" s="54"/>
      <c r="CD1974" s="54"/>
      <c r="CE1974" s="54"/>
      <c r="CF1974" s="54"/>
      <c r="CG1974" s="54"/>
      <c r="CH1974" s="54"/>
      <c r="CI1974" s="54"/>
      <c r="CJ1974" s="54"/>
      <c r="CK1974" s="54"/>
      <c r="CL1974" s="54"/>
      <c r="CM1974" s="54"/>
      <c r="CN1974" s="54"/>
      <c r="CO1974" s="54"/>
      <c r="CP1974" s="54"/>
      <c r="CQ1974" s="54"/>
      <c r="CR1974" s="54"/>
      <c r="CS1974" s="54"/>
      <c r="CT1974" s="54"/>
      <c r="CU1974" s="54"/>
      <c r="CV1974" s="54"/>
      <c r="CW1974" s="54"/>
      <c r="CX1974" s="54"/>
      <c r="CY1974" s="54"/>
      <c r="CZ1974" s="54"/>
      <c r="DA1974" s="54"/>
      <c r="DB1974" s="54"/>
      <c r="DC1974" s="54"/>
      <c r="DD1974" s="54"/>
      <c r="DE1974" s="54"/>
      <c r="DF1974" s="54"/>
      <c r="DG1974" s="54"/>
      <c r="DH1974" s="54"/>
      <c r="DI1974" s="54"/>
      <c r="DJ1974" s="54"/>
      <c r="DK1974" s="54"/>
      <c r="DL1974" s="54"/>
      <c r="DM1974" s="54"/>
      <c r="DN1974" s="54"/>
      <c r="DO1974" s="54"/>
      <c r="DP1974" s="54"/>
      <c r="DQ1974" s="54"/>
      <c r="DR1974" s="54"/>
      <c r="DS1974" s="54"/>
      <c r="DT1974" s="54"/>
      <c r="DU1974" s="54"/>
      <c r="DV1974" s="54"/>
      <c r="DW1974" s="54"/>
      <c r="DX1974" s="54"/>
      <c r="DY1974" s="54"/>
      <c r="DZ1974" s="54"/>
      <c r="EA1974" s="54"/>
      <c r="EB1974" s="54"/>
      <c r="EC1974" s="54"/>
      <c r="ED1974" s="54"/>
      <c r="EE1974" s="54"/>
      <c r="EF1974" s="54"/>
      <c r="EG1974" s="54"/>
      <c r="EH1974" s="54"/>
      <c r="EI1974" s="54"/>
      <c r="EJ1974" s="54"/>
      <c r="EK1974" s="54"/>
      <c r="EL1974" s="54"/>
      <c r="EM1974" s="54"/>
      <c r="EN1974" s="54"/>
      <c r="EO1974" s="54"/>
      <c r="EP1974" s="54"/>
      <c r="EQ1974" s="54"/>
      <c r="ER1974" s="54"/>
      <c r="ES1974" s="54"/>
      <c r="ET1974" s="54"/>
      <c r="EU1974" s="54"/>
      <c r="EV1974" s="54"/>
      <c r="EW1974" s="54"/>
      <c r="EX1974" s="54"/>
      <c r="EY1974" s="54"/>
      <c r="EZ1974" s="54"/>
      <c r="FA1974" s="54"/>
      <c r="FB1974" s="54"/>
      <c r="FC1974" s="54"/>
      <c r="FD1974" s="54"/>
      <c r="FE1974" s="54"/>
      <c r="FF1974" s="54"/>
      <c r="FG1974" s="54"/>
      <c r="FH1974" s="54"/>
      <c r="FI1974" s="54"/>
      <c r="FJ1974" s="54"/>
      <c r="FK1974" s="54"/>
      <c r="FL1974" s="54"/>
      <c r="FM1974" s="54"/>
      <c r="FN1974" s="54"/>
      <c r="FO1974" s="54"/>
      <c r="FP1974" s="54"/>
      <c r="FQ1974" s="54"/>
      <c r="FR1974" s="54"/>
      <c r="FS1974" s="54"/>
      <c r="FT1974" s="54"/>
      <c r="FU1974" s="54"/>
      <c r="FV1974" s="54"/>
      <c r="FW1974" s="54"/>
      <c r="FX1974" s="54"/>
      <c r="FY1974" s="54"/>
      <c r="FZ1974" s="54"/>
      <c r="GA1974" s="54"/>
      <c r="GB1974" s="54"/>
      <c r="GC1974" s="54"/>
      <c r="GD1974" s="54"/>
      <c r="GE1974" s="54"/>
      <c r="GF1974" s="54"/>
      <c r="GG1974" s="54"/>
      <c r="GH1974" s="54"/>
      <c r="GI1974" s="54"/>
      <c r="GJ1974" s="54"/>
      <c r="GK1974" s="54"/>
      <c r="GL1974" s="54"/>
      <c r="GM1974" s="54"/>
      <c r="GN1974" s="54"/>
      <c r="GO1974" s="54"/>
      <c r="GP1974" s="54"/>
      <c r="GQ1974" s="54"/>
      <c r="GR1974" s="54"/>
      <c r="GS1974" s="54"/>
      <c r="GT1974" s="54"/>
      <c r="GU1974" s="54"/>
      <c r="GV1974" s="54"/>
      <c r="GW1974" s="54"/>
      <c r="GX1974" s="54"/>
      <c r="GY1974" s="54"/>
      <c r="GZ1974" s="54"/>
      <c r="HA1974" s="54"/>
      <c r="HB1974" s="54"/>
      <c r="HC1974" s="54"/>
      <c r="HD1974" s="54"/>
      <c r="HE1974" s="54"/>
      <c r="HF1974" s="54"/>
      <c r="HG1974" s="54"/>
      <c r="HH1974" s="54"/>
      <c r="HI1974" s="54"/>
      <c r="HJ1974" s="54"/>
      <c r="HK1974" s="54"/>
      <c r="HL1974" s="54"/>
      <c r="HM1974" s="54"/>
      <c r="HN1974" s="54"/>
      <c r="HO1974" s="54"/>
      <c r="HP1974" s="54"/>
      <c r="HQ1974" s="54"/>
      <c r="HR1974" s="54"/>
      <c r="HS1974" s="54"/>
      <c r="HT1974" s="54"/>
      <c r="HU1974" s="54"/>
      <c r="HV1974" s="54"/>
      <c r="HW1974" s="54"/>
      <c r="HX1974" s="54"/>
      <c r="HY1974" s="54"/>
      <c r="HZ1974" s="54"/>
      <c r="IA1974" s="54"/>
      <c r="IB1974" s="54"/>
      <c r="IC1974" s="54"/>
      <c r="ID1974" s="54"/>
      <c r="IE1974" s="54"/>
      <c r="IF1974" s="54"/>
      <c r="IG1974" s="54"/>
      <c r="IH1974" s="54"/>
      <c r="II1974" s="54"/>
      <c r="IJ1974" s="54"/>
      <c r="IK1974" s="54"/>
      <c r="IL1974" s="54"/>
      <c r="IM1974" s="54"/>
      <c r="IN1974" s="54"/>
      <c r="IO1974" s="54"/>
      <c r="IP1974" s="54"/>
      <c r="IQ1974" s="54"/>
      <c r="IR1974" s="54"/>
      <c r="IS1974" s="54"/>
      <c r="IT1974" s="54"/>
      <c r="IU1974" s="54"/>
      <c r="IV1974" s="54"/>
      <c r="IW1974" s="54"/>
      <c r="IX1974" s="54"/>
      <c r="IY1974" s="54"/>
      <c r="IZ1974" s="54"/>
      <c r="JA1974" s="16"/>
      <c r="JB1974" s="16"/>
      <c r="JC1974" s="16"/>
      <c r="JD1974" s="16"/>
    </row>
    <row r="1975" spans="1:264" s="6" customFormat="1" x14ac:dyDescent="0.25">
      <c r="A1975" s="55">
        <v>1971</v>
      </c>
      <c r="B1975" s="56">
        <f>ESTUDIANTES!B1975</f>
        <v>0</v>
      </c>
      <c r="C1975" s="56">
        <f>ESTUDIANTES!C1975</f>
        <v>0</v>
      </c>
      <c r="D1975" s="97">
        <f>ESTUDIANTES!D1975</f>
        <v>0</v>
      </c>
      <c r="E1975" s="97"/>
      <c r="F1975" s="97"/>
      <c r="G1975" s="97"/>
      <c r="H1975" s="57">
        <f>ESTUDIANTES!H1975</f>
        <v>0</v>
      </c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  <c r="T1975" s="54"/>
      <c r="U1975" s="54"/>
      <c r="V1975" s="54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  <c r="AL1975" s="54"/>
      <c r="AM1975" s="54"/>
      <c r="AN1975" s="54"/>
      <c r="AO1975" s="54"/>
      <c r="AP1975" s="54"/>
      <c r="AQ1975" s="54"/>
      <c r="AR1975" s="54"/>
      <c r="AS1975" s="54"/>
      <c r="AT1975" s="54"/>
      <c r="AU1975" s="54"/>
      <c r="AV1975" s="54"/>
      <c r="AW1975" s="54"/>
      <c r="AX1975" s="54"/>
      <c r="AY1975" s="54"/>
      <c r="AZ1975" s="54"/>
      <c r="BA1975" s="54"/>
      <c r="BB1975" s="54"/>
      <c r="BC1975" s="54"/>
      <c r="BD1975" s="54"/>
      <c r="BE1975" s="54"/>
      <c r="BF1975" s="54"/>
      <c r="BG1975" s="54"/>
      <c r="BH1975" s="54"/>
      <c r="BI1975" s="54"/>
      <c r="BJ1975" s="54"/>
      <c r="BK1975" s="54"/>
      <c r="BL1975" s="54"/>
      <c r="BM1975" s="54"/>
      <c r="BN1975" s="54"/>
      <c r="BO1975" s="54"/>
      <c r="BP1975" s="54"/>
      <c r="BQ1975" s="54"/>
      <c r="BR1975" s="54"/>
      <c r="BS1975" s="54"/>
      <c r="BT1975" s="54"/>
      <c r="BU1975" s="54"/>
      <c r="BV1975" s="54"/>
      <c r="BW1975" s="54"/>
      <c r="BX1975" s="54"/>
      <c r="BY1975" s="54"/>
      <c r="BZ1975" s="54"/>
      <c r="CA1975" s="54"/>
      <c r="CB1975" s="54"/>
      <c r="CC1975" s="54"/>
      <c r="CD1975" s="54"/>
      <c r="CE1975" s="54"/>
      <c r="CF1975" s="54"/>
      <c r="CG1975" s="54"/>
      <c r="CH1975" s="54"/>
      <c r="CI1975" s="54"/>
      <c r="CJ1975" s="54"/>
      <c r="CK1975" s="54"/>
      <c r="CL1975" s="54"/>
      <c r="CM1975" s="54"/>
      <c r="CN1975" s="54"/>
      <c r="CO1975" s="54"/>
      <c r="CP1975" s="54"/>
      <c r="CQ1975" s="54"/>
      <c r="CR1975" s="54"/>
      <c r="CS1975" s="54"/>
      <c r="CT1975" s="54"/>
      <c r="CU1975" s="54"/>
      <c r="CV1975" s="54"/>
      <c r="CW1975" s="54"/>
      <c r="CX1975" s="54"/>
      <c r="CY1975" s="54"/>
      <c r="CZ1975" s="54"/>
      <c r="DA1975" s="54"/>
      <c r="DB1975" s="54"/>
      <c r="DC1975" s="54"/>
      <c r="DD1975" s="54"/>
      <c r="DE1975" s="54"/>
      <c r="DF1975" s="54"/>
      <c r="DG1975" s="54"/>
      <c r="DH1975" s="54"/>
      <c r="DI1975" s="54"/>
      <c r="DJ1975" s="54"/>
      <c r="DK1975" s="54"/>
      <c r="DL1975" s="54"/>
      <c r="DM1975" s="54"/>
      <c r="DN1975" s="54"/>
      <c r="DO1975" s="54"/>
      <c r="DP1975" s="54"/>
      <c r="DQ1975" s="54"/>
      <c r="DR1975" s="54"/>
      <c r="DS1975" s="54"/>
      <c r="DT1975" s="54"/>
      <c r="DU1975" s="54"/>
      <c r="DV1975" s="54"/>
      <c r="DW1975" s="54"/>
      <c r="DX1975" s="54"/>
      <c r="DY1975" s="54"/>
      <c r="DZ1975" s="54"/>
      <c r="EA1975" s="54"/>
      <c r="EB1975" s="54"/>
      <c r="EC1975" s="54"/>
      <c r="ED1975" s="54"/>
      <c r="EE1975" s="54"/>
      <c r="EF1975" s="54"/>
      <c r="EG1975" s="54"/>
      <c r="EH1975" s="54"/>
      <c r="EI1975" s="54"/>
      <c r="EJ1975" s="54"/>
      <c r="EK1975" s="54"/>
      <c r="EL1975" s="54"/>
      <c r="EM1975" s="54"/>
      <c r="EN1975" s="54"/>
      <c r="EO1975" s="54"/>
      <c r="EP1975" s="54"/>
      <c r="EQ1975" s="54"/>
      <c r="ER1975" s="54"/>
      <c r="ES1975" s="54"/>
      <c r="ET1975" s="54"/>
      <c r="EU1975" s="54"/>
      <c r="EV1975" s="54"/>
      <c r="EW1975" s="54"/>
      <c r="EX1975" s="54"/>
      <c r="EY1975" s="54"/>
      <c r="EZ1975" s="54"/>
      <c r="FA1975" s="54"/>
      <c r="FB1975" s="54"/>
      <c r="FC1975" s="54"/>
      <c r="FD1975" s="54"/>
      <c r="FE1975" s="54"/>
      <c r="FF1975" s="54"/>
      <c r="FG1975" s="54"/>
      <c r="FH1975" s="54"/>
      <c r="FI1975" s="54"/>
      <c r="FJ1975" s="54"/>
      <c r="FK1975" s="54"/>
      <c r="FL1975" s="54"/>
      <c r="FM1975" s="54"/>
      <c r="FN1975" s="54"/>
      <c r="FO1975" s="54"/>
      <c r="FP1975" s="54"/>
      <c r="FQ1975" s="54"/>
      <c r="FR1975" s="54"/>
      <c r="FS1975" s="54"/>
      <c r="FT1975" s="54"/>
      <c r="FU1975" s="54"/>
      <c r="FV1975" s="54"/>
      <c r="FW1975" s="54"/>
      <c r="FX1975" s="54"/>
      <c r="FY1975" s="54"/>
      <c r="FZ1975" s="54"/>
      <c r="GA1975" s="54"/>
      <c r="GB1975" s="54"/>
      <c r="GC1975" s="54"/>
      <c r="GD1975" s="54"/>
      <c r="GE1975" s="54"/>
      <c r="GF1975" s="54"/>
      <c r="GG1975" s="54"/>
      <c r="GH1975" s="54"/>
      <c r="GI1975" s="54"/>
      <c r="GJ1975" s="54"/>
      <c r="GK1975" s="54"/>
      <c r="GL1975" s="54"/>
      <c r="GM1975" s="54"/>
      <c r="GN1975" s="54"/>
      <c r="GO1975" s="54"/>
      <c r="GP1975" s="54"/>
      <c r="GQ1975" s="54"/>
      <c r="GR1975" s="54"/>
      <c r="GS1975" s="54"/>
      <c r="GT1975" s="54"/>
      <c r="GU1975" s="54"/>
      <c r="GV1975" s="54"/>
      <c r="GW1975" s="54"/>
      <c r="GX1975" s="54"/>
      <c r="GY1975" s="54"/>
      <c r="GZ1975" s="54"/>
      <c r="HA1975" s="54"/>
      <c r="HB1975" s="54"/>
      <c r="HC1975" s="54"/>
      <c r="HD1975" s="54"/>
      <c r="HE1975" s="54"/>
      <c r="HF1975" s="54"/>
      <c r="HG1975" s="54"/>
      <c r="HH1975" s="54"/>
      <c r="HI1975" s="54"/>
      <c r="HJ1975" s="54"/>
      <c r="HK1975" s="54"/>
      <c r="HL1975" s="54"/>
      <c r="HM1975" s="54"/>
      <c r="HN1975" s="54"/>
      <c r="HO1975" s="54"/>
      <c r="HP1975" s="54"/>
      <c r="HQ1975" s="54"/>
      <c r="HR1975" s="54"/>
      <c r="HS1975" s="54"/>
      <c r="HT1975" s="54"/>
      <c r="HU1975" s="54"/>
      <c r="HV1975" s="54"/>
      <c r="HW1975" s="54"/>
      <c r="HX1975" s="54"/>
      <c r="HY1975" s="54"/>
      <c r="HZ1975" s="54"/>
      <c r="IA1975" s="54"/>
      <c r="IB1975" s="54"/>
      <c r="IC1975" s="54"/>
      <c r="ID1975" s="54"/>
      <c r="IE1975" s="54"/>
      <c r="IF1975" s="54"/>
      <c r="IG1975" s="54"/>
      <c r="IH1975" s="54"/>
      <c r="II1975" s="54"/>
      <c r="IJ1975" s="54"/>
      <c r="IK1975" s="54"/>
      <c r="IL1975" s="54"/>
      <c r="IM1975" s="54"/>
      <c r="IN1975" s="54"/>
      <c r="IO1975" s="54"/>
      <c r="IP1975" s="54"/>
      <c r="IQ1975" s="54"/>
      <c r="IR1975" s="54"/>
      <c r="IS1975" s="54"/>
      <c r="IT1975" s="54"/>
      <c r="IU1975" s="54"/>
      <c r="IV1975" s="54"/>
      <c r="IW1975" s="54"/>
      <c r="IX1975" s="54"/>
      <c r="IY1975" s="54"/>
      <c r="IZ1975" s="54"/>
      <c r="JA1975" s="16"/>
      <c r="JB1975" s="16"/>
      <c r="JC1975" s="16"/>
      <c r="JD1975" s="16"/>
    </row>
    <row r="1976" spans="1:264" s="6" customFormat="1" x14ac:dyDescent="0.25">
      <c r="A1976" s="55">
        <v>1972</v>
      </c>
      <c r="B1976" s="56">
        <f>ESTUDIANTES!B1976</f>
        <v>0</v>
      </c>
      <c r="C1976" s="56">
        <f>ESTUDIANTES!C1976</f>
        <v>0</v>
      </c>
      <c r="D1976" s="97">
        <f>ESTUDIANTES!D1976</f>
        <v>0</v>
      </c>
      <c r="E1976" s="97"/>
      <c r="F1976" s="97"/>
      <c r="G1976" s="97"/>
      <c r="H1976" s="57">
        <f>ESTUDIANTES!H1976</f>
        <v>0</v>
      </c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  <c r="T1976" s="54"/>
      <c r="U1976" s="54"/>
      <c r="V1976" s="54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  <c r="AL1976" s="54"/>
      <c r="AM1976" s="54"/>
      <c r="AN1976" s="54"/>
      <c r="AO1976" s="54"/>
      <c r="AP1976" s="54"/>
      <c r="AQ1976" s="54"/>
      <c r="AR1976" s="54"/>
      <c r="AS1976" s="54"/>
      <c r="AT1976" s="54"/>
      <c r="AU1976" s="54"/>
      <c r="AV1976" s="54"/>
      <c r="AW1976" s="54"/>
      <c r="AX1976" s="54"/>
      <c r="AY1976" s="54"/>
      <c r="AZ1976" s="54"/>
      <c r="BA1976" s="54"/>
      <c r="BB1976" s="54"/>
      <c r="BC1976" s="54"/>
      <c r="BD1976" s="54"/>
      <c r="BE1976" s="54"/>
      <c r="BF1976" s="54"/>
      <c r="BG1976" s="54"/>
      <c r="BH1976" s="54"/>
      <c r="BI1976" s="54"/>
      <c r="BJ1976" s="54"/>
      <c r="BK1976" s="54"/>
      <c r="BL1976" s="54"/>
      <c r="BM1976" s="54"/>
      <c r="BN1976" s="54"/>
      <c r="BO1976" s="54"/>
      <c r="BP1976" s="54"/>
      <c r="BQ1976" s="54"/>
      <c r="BR1976" s="54"/>
      <c r="BS1976" s="54"/>
      <c r="BT1976" s="54"/>
      <c r="BU1976" s="54"/>
      <c r="BV1976" s="54"/>
      <c r="BW1976" s="54"/>
      <c r="BX1976" s="54"/>
      <c r="BY1976" s="54"/>
      <c r="BZ1976" s="54"/>
      <c r="CA1976" s="54"/>
      <c r="CB1976" s="54"/>
      <c r="CC1976" s="54"/>
      <c r="CD1976" s="54"/>
      <c r="CE1976" s="54"/>
      <c r="CF1976" s="54"/>
      <c r="CG1976" s="54"/>
      <c r="CH1976" s="54"/>
      <c r="CI1976" s="54"/>
      <c r="CJ1976" s="54"/>
      <c r="CK1976" s="54"/>
      <c r="CL1976" s="54"/>
      <c r="CM1976" s="54"/>
      <c r="CN1976" s="54"/>
      <c r="CO1976" s="54"/>
      <c r="CP1976" s="54"/>
      <c r="CQ1976" s="54"/>
      <c r="CR1976" s="54"/>
      <c r="CS1976" s="54"/>
      <c r="CT1976" s="54"/>
      <c r="CU1976" s="54"/>
      <c r="CV1976" s="54"/>
      <c r="CW1976" s="54"/>
      <c r="CX1976" s="54"/>
      <c r="CY1976" s="54"/>
      <c r="CZ1976" s="54"/>
      <c r="DA1976" s="54"/>
      <c r="DB1976" s="54"/>
      <c r="DC1976" s="54"/>
      <c r="DD1976" s="54"/>
      <c r="DE1976" s="54"/>
      <c r="DF1976" s="54"/>
      <c r="DG1976" s="54"/>
      <c r="DH1976" s="54"/>
      <c r="DI1976" s="54"/>
      <c r="DJ1976" s="54"/>
      <c r="DK1976" s="54"/>
      <c r="DL1976" s="54"/>
      <c r="DM1976" s="54"/>
      <c r="DN1976" s="54"/>
      <c r="DO1976" s="54"/>
      <c r="DP1976" s="54"/>
      <c r="DQ1976" s="54"/>
      <c r="DR1976" s="54"/>
      <c r="DS1976" s="54"/>
      <c r="DT1976" s="54"/>
      <c r="DU1976" s="54"/>
      <c r="DV1976" s="54"/>
      <c r="DW1976" s="54"/>
      <c r="DX1976" s="54"/>
      <c r="DY1976" s="54"/>
      <c r="DZ1976" s="54"/>
      <c r="EA1976" s="54"/>
      <c r="EB1976" s="54"/>
      <c r="EC1976" s="54"/>
      <c r="ED1976" s="54"/>
      <c r="EE1976" s="54"/>
      <c r="EF1976" s="54"/>
      <c r="EG1976" s="54"/>
      <c r="EH1976" s="54"/>
      <c r="EI1976" s="54"/>
      <c r="EJ1976" s="54"/>
      <c r="EK1976" s="54"/>
      <c r="EL1976" s="54"/>
      <c r="EM1976" s="54"/>
      <c r="EN1976" s="54"/>
      <c r="EO1976" s="54"/>
      <c r="EP1976" s="54"/>
      <c r="EQ1976" s="54"/>
      <c r="ER1976" s="54"/>
      <c r="ES1976" s="54"/>
      <c r="ET1976" s="54"/>
      <c r="EU1976" s="54"/>
      <c r="EV1976" s="54"/>
      <c r="EW1976" s="54"/>
      <c r="EX1976" s="54"/>
      <c r="EY1976" s="54"/>
      <c r="EZ1976" s="54"/>
      <c r="FA1976" s="54"/>
      <c r="FB1976" s="54"/>
      <c r="FC1976" s="54"/>
      <c r="FD1976" s="54"/>
      <c r="FE1976" s="54"/>
      <c r="FF1976" s="54"/>
      <c r="FG1976" s="54"/>
      <c r="FH1976" s="54"/>
      <c r="FI1976" s="54"/>
      <c r="FJ1976" s="54"/>
      <c r="FK1976" s="54"/>
      <c r="FL1976" s="54"/>
      <c r="FM1976" s="54"/>
      <c r="FN1976" s="54"/>
      <c r="FO1976" s="54"/>
      <c r="FP1976" s="54"/>
      <c r="FQ1976" s="54"/>
      <c r="FR1976" s="54"/>
      <c r="FS1976" s="54"/>
      <c r="FT1976" s="54"/>
      <c r="FU1976" s="54"/>
      <c r="FV1976" s="54"/>
      <c r="FW1976" s="54"/>
      <c r="FX1976" s="54"/>
      <c r="FY1976" s="54"/>
      <c r="FZ1976" s="54"/>
      <c r="GA1976" s="54"/>
      <c r="GB1976" s="54"/>
      <c r="GC1976" s="54"/>
      <c r="GD1976" s="54"/>
      <c r="GE1976" s="54"/>
      <c r="GF1976" s="54"/>
      <c r="GG1976" s="54"/>
      <c r="GH1976" s="54"/>
      <c r="GI1976" s="54"/>
      <c r="GJ1976" s="54"/>
      <c r="GK1976" s="54"/>
      <c r="GL1976" s="54"/>
      <c r="GM1976" s="54"/>
      <c r="GN1976" s="54"/>
      <c r="GO1976" s="54"/>
      <c r="GP1976" s="54"/>
      <c r="GQ1976" s="54"/>
      <c r="GR1976" s="54"/>
      <c r="GS1976" s="54"/>
      <c r="GT1976" s="54"/>
      <c r="GU1976" s="54"/>
      <c r="GV1976" s="54"/>
      <c r="GW1976" s="54"/>
      <c r="GX1976" s="54"/>
      <c r="GY1976" s="54"/>
      <c r="GZ1976" s="54"/>
      <c r="HA1976" s="54"/>
      <c r="HB1976" s="54"/>
      <c r="HC1976" s="54"/>
      <c r="HD1976" s="54"/>
      <c r="HE1976" s="54"/>
      <c r="HF1976" s="54"/>
      <c r="HG1976" s="54"/>
      <c r="HH1976" s="54"/>
      <c r="HI1976" s="54"/>
      <c r="HJ1976" s="54"/>
      <c r="HK1976" s="54"/>
      <c r="HL1976" s="54"/>
      <c r="HM1976" s="54"/>
      <c r="HN1976" s="54"/>
      <c r="HO1976" s="54"/>
      <c r="HP1976" s="54"/>
      <c r="HQ1976" s="54"/>
      <c r="HR1976" s="54"/>
      <c r="HS1976" s="54"/>
      <c r="HT1976" s="54"/>
      <c r="HU1976" s="54"/>
      <c r="HV1976" s="54"/>
      <c r="HW1976" s="54"/>
      <c r="HX1976" s="54"/>
      <c r="HY1976" s="54"/>
      <c r="HZ1976" s="54"/>
      <c r="IA1976" s="54"/>
      <c r="IB1976" s="54"/>
      <c r="IC1976" s="54"/>
      <c r="ID1976" s="54"/>
      <c r="IE1976" s="54"/>
      <c r="IF1976" s="54"/>
      <c r="IG1976" s="54"/>
      <c r="IH1976" s="54"/>
      <c r="II1976" s="54"/>
      <c r="IJ1976" s="54"/>
      <c r="IK1976" s="54"/>
      <c r="IL1976" s="54"/>
      <c r="IM1976" s="54"/>
      <c r="IN1976" s="54"/>
      <c r="IO1976" s="54"/>
      <c r="IP1976" s="54"/>
      <c r="IQ1976" s="54"/>
      <c r="IR1976" s="54"/>
      <c r="IS1976" s="54"/>
      <c r="IT1976" s="54"/>
      <c r="IU1976" s="54"/>
      <c r="IV1976" s="54"/>
      <c r="IW1976" s="54"/>
      <c r="IX1976" s="54"/>
      <c r="IY1976" s="54"/>
      <c r="IZ1976" s="54"/>
      <c r="JA1976" s="16"/>
      <c r="JB1976" s="16"/>
      <c r="JC1976" s="16"/>
      <c r="JD1976" s="16"/>
    </row>
    <row r="1977" spans="1:264" s="6" customFormat="1" x14ac:dyDescent="0.25">
      <c r="A1977" s="55">
        <v>1973</v>
      </c>
      <c r="B1977" s="56">
        <f>ESTUDIANTES!B1977</f>
        <v>0</v>
      </c>
      <c r="C1977" s="56">
        <f>ESTUDIANTES!C1977</f>
        <v>0</v>
      </c>
      <c r="D1977" s="97">
        <f>ESTUDIANTES!D1977</f>
        <v>0</v>
      </c>
      <c r="E1977" s="97"/>
      <c r="F1977" s="97"/>
      <c r="G1977" s="97"/>
      <c r="H1977" s="57">
        <f>ESTUDIANTES!H1977</f>
        <v>0</v>
      </c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  <c r="T1977" s="54"/>
      <c r="U1977" s="54"/>
      <c r="V1977" s="54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  <c r="AL1977" s="54"/>
      <c r="AM1977" s="54"/>
      <c r="AN1977" s="54"/>
      <c r="AO1977" s="54"/>
      <c r="AP1977" s="54"/>
      <c r="AQ1977" s="54"/>
      <c r="AR1977" s="54"/>
      <c r="AS1977" s="54"/>
      <c r="AT1977" s="54"/>
      <c r="AU1977" s="54"/>
      <c r="AV1977" s="54"/>
      <c r="AW1977" s="54"/>
      <c r="AX1977" s="54"/>
      <c r="AY1977" s="54"/>
      <c r="AZ1977" s="54"/>
      <c r="BA1977" s="54"/>
      <c r="BB1977" s="54"/>
      <c r="BC1977" s="54"/>
      <c r="BD1977" s="54"/>
      <c r="BE1977" s="54"/>
      <c r="BF1977" s="54"/>
      <c r="BG1977" s="54"/>
      <c r="BH1977" s="54"/>
      <c r="BI1977" s="54"/>
      <c r="BJ1977" s="54"/>
      <c r="BK1977" s="54"/>
      <c r="BL1977" s="54"/>
      <c r="BM1977" s="54"/>
      <c r="BN1977" s="54"/>
      <c r="BO1977" s="54"/>
      <c r="BP1977" s="54"/>
      <c r="BQ1977" s="54"/>
      <c r="BR1977" s="54"/>
      <c r="BS1977" s="54"/>
      <c r="BT1977" s="54"/>
      <c r="BU1977" s="54"/>
      <c r="BV1977" s="54"/>
      <c r="BW1977" s="54"/>
      <c r="BX1977" s="54"/>
      <c r="BY1977" s="54"/>
      <c r="BZ1977" s="54"/>
      <c r="CA1977" s="54"/>
      <c r="CB1977" s="54"/>
      <c r="CC1977" s="54"/>
      <c r="CD1977" s="54"/>
      <c r="CE1977" s="54"/>
      <c r="CF1977" s="54"/>
      <c r="CG1977" s="54"/>
      <c r="CH1977" s="54"/>
      <c r="CI1977" s="54"/>
      <c r="CJ1977" s="54"/>
      <c r="CK1977" s="54"/>
      <c r="CL1977" s="54"/>
      <c r="CM1977" s="54"/>
      <c r="CN1977" s="54"/>
      <c r="CO1977" s="54"/>
      <c r="CP1977" s="54"/>
      <c r="CQ1977" s="54"/>
      <c r="CR1977" s="54"/>
      <c r="CS1977" s="54"/>
      <c r="CT1977" s="54"/>
      <c r="CU1977" s="54"/>
      <c r="CV1977" s="54"/>
      <c r="CW1977" s="54"/>
      <c r="CX1977" s="54"/>
      <c r="CY1977" s="54"/>
      <c r="CZ1977" s="54"/>
      <c r="DA1977" s="54"/>
      <c r="DB1977" s="54"/>
      <c r="DC1977" s="54"/>
      <c r="DD1977" s="54"/>
      <c r="DE1977" s="54"/>
      <c r="DF1977" s="54"/>
      <c r="DG1977" s="54"/>
      <c r="DH1977" s="54"/>
      <c r="DI1977" s="54"/>
      <c r="DJ1977" s="54"/>
      <c r="DK1977" s="54"/>
      <c r="DL1977" s="54"/>
      <c r="DM1977" s="54"/>
      <c r="DN1977" s="54"/>
      <c r="DO1977" s="54"/>
      <c r="DP1977" s="54"/>
      <c r="DQ1977" s="54"/>
      <c r="DR1977" s="54"/>
      <c r="DS1977" s="54"/>
      <c r="DT1977" s="54"/>
      <c r="DU1977" s="54"/>
      <c r="DV1977" s="54"/>
      <c r="DW1977" s="54"/>
      <c r="DX1977" s="54"/>
      <c r="DY1977" s="54"/>
      <c r="DZ1977" s="54"/>
      <c r="EA1977" s="54"/>
      <c r="EB1977" s="54"/>
      <c r="EC1977" s="54"/>
      <c r="ED1977" s="54"/>
      <c r="EE1977" s="54"/>
      <c r="EF1977" s="54"/>
      <c r="EG1977" s="54"/>
      <c r="EH1977" s="54"/>
      <c r="EI1977" s="54"/>
      <c r="EJ1977" s="54"/>
      <c r="EK1977" s="54"/>
      <c r="EL1977" s="54"/>
      <c r="EM1977" s="54"/>
      <c r="EN1977" s="54"/>
      <c r="EO1977" s="54"/>
      <c r="EP1977" s="54"/>
      <c r="EQ1977" s="54"/>
      <c r="ER1977" s="54"/>
      <c r="ES1977" s="54"/>
      <c r="ET1977" s="54"/>
      <c r="EU1977" s="54"/>
      <c r="EV1977" s="54"/>
      <c r="EW1977" s="54"/>
      <c r="EX1977" s="54"/>
      <c r="EY1977" s="54"/>
      <c r="EZ1977" s="54"/>
      <c r="FA1977" s="54"/>
      <c r="FB1977" s="54"/>
      <c r="FC1977" s="54"/>
      <c r="FD1977" s="54"/>
      <c r="FE1977" s="54"/>
      <c r="FF1977" s="54"/>
      <c r="FG1977" s="54"/>
      <c r="FH1977" s="54"/>
      <c r="FI1977" s="54"/>
      <c r="FJ1977" s="54"/>
      <c r="FK1977" s="54"/>
      <c r="FL1977" s="54"/>
      <c r="FM1977" s="54"/>
      <c r="FN1977" s="54"/>
      <c r="FO1977" s="54"/>
      <c r="FP1977" s="54"/>
      <c r="FQ1977" s="54"/>
      <c r="FR1977" s="54"/>
      <c r="FS1977" s="54"/>
      <c r="FT1977" s="54"/>
      <c r="FU1977" s="54"/>
      <c r="FV1977" s="54"/>
      <c r="FW1977" s="54"/>
      <c r="FX1977" s="54"/>
      <c r="FY1977" s="54"/>
      <c r="FZ1977" s="54"/>
      <c r="GA1977" s="54"/>
      <c r="GB1977" s="54"/>
      <c r="GC1977" s="54"/>
      <c r="GD1977" s="54"/>
      <c r="GE1977" s="54"/>
      <c r="GF1977" s="54"/>
      <c r="GG1977" s="54"/>
      <c r="GH1977" s="54"/>
      <c r="GI1977" s="54"/>
      <c r="GJ1977" s="54"/>
      <c r="GK1977" s="54"/>
      <c r="GL1977" s="54"/>
      <c r="GM1977" s="54"/>
      <c r="GN1977" s="54"/>
      <c r="GO1977" s="54"/>
      <c r="GP1977" s="54"/>
      <c r="GQ1977" s="54"/>
      <c r="GR1977" s="54"/>
      <c r="GS1977" s="54"/>
      <c r="GT1977" s="54"/>
      <c r="GU1977" s="54"/>
      <c r="GV1977" s="54"/>
      <c r="GW1977" s="54"/>
      <c r="GX1977" s="54"/>
      <c r="GY1977" s="54"/>
      <c r="GZ1977" s="54"/>
      <c r="HA1977" s="54"/>
      <c r="HB1977" s="54"/>
      <c r="HC1977" s="54"/>
      <c r="HD1977" s="54"/>
      <c r="HE1977" s="54"/>
      <c r="HF1977" s="54"/>
      <c r="HG1977" s="54"/>
      <c r="HH1977" s="54"/>
      <c r="HI1977" s="54"/>
      <c r="HJ1977" s="54"/>
      <c r="HK1977" s="54"/>
      <c r="HL1977" s="54"/>
      <c r="HM1977" s="54"/>
      <c r="HN1977" s="54"/>
      <c r="HO1977" s="54"/>
      <c r="HP1977" s="54"/>
      <c r="HQ1977" s="54"/>
      <c r="HR1977" s="54"/>
      <c r="HS1977" s="54"/>
      <c r="HT1977" s="54"/>
      <c r="HU1977" s="54"/>
      <c r="HV1977" s="54"/>
      <c r="HW1977" s="54"/>
      <c r="HX1977" s="54"/>
      <c r="HY1977" s="54"/>
      <c r="HZ1977" s="54"/>
      <c r="IA1977" s="54"/>
      <c r="IB1977" s="54"/>
      <c r="IC1977" s="54"/>
      <c r="ID1977" s="54"/>
      <c r="IE1977" s="54"/>
      <c r="IF1977" s="54"/>
      <c r="IG1977" s="54"/>
      <c r="IH1977" s="54"/>
      <c r="II1977" s="54"/>
      <c r="IJ1977" s="54"/>
      <c r="IK1977" s="54"/>
      <c r="IL1977" s="54"/>
      <c r="IM1977" s="54"/>
      <c r="IN1977" s="54"/>
      <c r="IO1977" s="54"/>
      <c r="IP1977" s="54"/>
      <c r="IQ1977" s="54"/>
      <c r="IR1977" s="54"/>
      <c r="IS1977" s="54"/>
      <c r="IT1977" s="54"/>
      <c r="IU1977" s="54"/>
      <c r="IV1977" s="54"/>
      <c r="IW1977" s="54"/>
      <c r="IX1977" s="54"/>
      <c r="IY1977" s="54"/>
      <c r="IZ1977" s="54"/>
      <c r="JA1977" s="16"/>
      <c r="JB1977" s="16"/>
      <c r="JC1977" s="16"/>
      <c r="JD1977" s="16"/>
    </row>
    <row r="1978" spans="1:264" s="6" customFormat="1" x14ac:dyDescent="0.25">
      <c r="A1978" s="55">
        <v>1974</v>
      </c>
      <c r="B1978" s="56">
        <f>ESTUDIANTES!B1978</f>
        <v>0</v>
      </c>
      <c r="C1978" s="56">
        <f>ESTUDIANTES!C1978</f>
        <v>0</v>
      </c>
      <c r="D1978" s="97">
        <f>ESTUDIANTES!D1978</f>
        <v>0</v>
      </c>
      <c r="E1978" s="97"/>
      <c r="F1978" s="97"/>
      <c r="G1978" s="97"/>
      <c r="H1978" s="57">
        <f>ESTUDIANTES!H1978</f>
        <v>0</v>
      </c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  <c r="T1978" s="54"/>
      <c r="U1978" s="54"/>
      <c r="V1978" s="54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  <c r="AL1978" s="54"/>
      <c r="AM1978" s="54"/>
      <c r="AN1978" s="54"/>
      <c r="AO1978" s="54"/>
      <c r="AP1978" s="54"/>
      <c r="AQ1978" s="54"/>
      <c r="AR1978" s="54"/>
      <c r="AS1978" s="54"/>
      <c r="AT1978" s="54"/>
      <c r="AU1978" s="54"/>
      <c r="AV1978" s="54"/>
      <c r="AW1978" s="54"/>
      <c r="AX1978" s="54"/>
      <c r="AY1978" s="54"/>
      <c r="AZ1978" s="54"/>
      <c r="BA1978" s="54"/>
      <c r="BB1978" s="54"/>
      <c r="BC1978" s="54"/>
      <c r="BD1978" s="54"/>
      <c r="BE1978" s="54"/>
      <c r="BF1978" s="54"/>
      <c r="BG1978" s="54"/>
      <c r="BH1978" s="54"/>
      <c r="BI1978" s="54"/>
      <c r="BJ1978" s="54"/>
      <c r="BK1978" s="54"/>
      <c r="BL1978" s="54"/>
      <c r="BM1978" s="54"/>
      <c r="BN1978" s="54"/>
      <c r="BO1978" s="54"/>
      <c r="BP1978" s="54"/>
      <c r="BQ1978" s="54"/>
      <c r="BR1978" s="54"/>
      <c r="BS1978" s="54"/>
      <c r="BT1978" s="54"/>
      <c r="BU1978" s="54"/>
      <c r="BV1978" s="54"/>
      <c r="BW1978" s="54"/>
      <c r="BX1978" s="54"/>
      <c r="BY1978" s="54"/>
      <c r="BZ1978" s="54"/>
      <c r="CA1978" s="54"/>
      <c r="CB1978" s="54"/>
      <c r="CC1978" s="54"/>
      <c r="CD1978" s="54"/>
      <c r="CE1978" s="54"/>
      <c r="CF1978" s="54"/>
      <c r="CG1978" s="54"/>
      <c r="CH1978" s="54"/>
      <c r="CI1978" s="54"/>
      <c r="CJ1978" s="54"/>
      <c r="CK1978" s="54"/>
      <c r="CL1978" s="54"/>
      <c r="CM1978" s="54"/>
      <c r="CN1978" s="54"/>
      <c r="CO1978" s="54"/>
      <c r="CP1978" s="54"/>
      <c r="CQ1978" s="54"/>
      <c r="CR1978" s="54"/>
      <c r="CS1978" s="54"/>
      <c r="CT1978" s="54"/>
      <c r="CU1978" s="54"/>
      <c r="CV1978" s="54"/>
      <c r="CW1978" s="54"/>
      <c r="CX1978" s="54"/>
      <c r="CY1978" s="54"/>
      <c r="CZ1978" s="54"/>
      <c r="DA1978" s="54"/>
      <c r="DB1978" s="54"/>
      <c r="DC1978" s="54"/>
      <c r="DD1978" s="54"/>
      <c r="DE1978" s="54"/>
      <c r="DF1978" s="54"/>
      <c r="DG1978" s="54"/>
      <c r="DH1978" s="54"/>
      <c r="DI1978" s="54"/>
      <c r="DJ1978" s="54"/>
      <c r="DK1978" s="54"/>
      <c r="DL1978" s="54"/>
      <c r="DM1978" s="54"/>
      <c r="DN1978" s="54"/>
      <c r="DO1978" s="54"/>
      <c r="DP1978" s="54"/>
      <c r="DQ1978" s="54"/>
      <c r="DR1978" s="54"/>
      <c r="DS1978" s="54"/>
      <c r="DT1978" s="54"/>
      <c r="DU1978" s="54"/>
      <c r="DV1978" s="54"/>
      <c r="DW1978" s="54"/>
      <c r="DX1978" s="54"/>
      <c r="DY1978" s="54"/>
      <c r="DZ1978" s="54"/>
      <c r="EA1978" s="54"/>
      <c r="EB1978" s="54"/>
      <c r="EC1978" s="54"/>
      <c r="ED1978" s="54"/>
      <c r="EE1978" s="54"/>
      <c r="EF1978" s="54"/>
      <c r="EG1978" s="54"/>
      <c r="EH1978" s="54"/>
      <c r="EI1978" s="54"/>
      <c r="EJ1978" s="54"/>
      <c r="EK1978" s="54"/>
      <c r="EL1978" s="54"/>
      <c r="EM1978" s="54"/>
      <c r="EN1978" s="54"/>
      <c r="EO1978" s="54"/>
      <c r="EP1978" s="54"/>
      <c r="EQ1978" s="54"/>
      <c r="ER1978" s="54"/>
      <c r="ES1978" s="54"/>
      <c r="ET1978" s="54"/>
      <c r="EU1978" s="54"/>
      <c r="EV1978" s="54"/>
      <c r="EW1978" s="54"/>
      <c r="EX1978" s="54"/>
      <c r="EY1978" s="54"/>
      <c r="EZ1978" s="54"/>
      <c r="FA1978" s="54"/>
      <c r="FB1978" s="54"/>
      <c r="FC1978" s="54"/>
      <c r="FD1978" s="54"/>
      <c r="FE1978" s="54"/>
      <c r="FF1978" s="54"/>
      <c r="FG1978" s="54"/>
      <c r="FH1978" s="54"/>
      <c r="FI1978" s="54"/>
      <c r="FJ1978" s="54"/>
      <c r="FK1978" s="54"/>
      <c r="FL1978" s="54"/>
      <c r="FM1978" s="54"/>
      <c r="FN1978" s="54"/>
      <c r="FO1978" s="54"/>
      <c r="FP1978" s="54"/>
      <c r="FQ1978" s="54"/>
      <c r="FR1978" s="54"/>
      <c r="FS1978" s="54"/>
      <c r="FT1978" s="54"/>
      <c r="FU1978" s="54"/>
      <c r="FV1978" s="54"/>
      <c r="FW1978" s="54"/>
      <c r="FX1978" s="54"/>
      <c r="FY1978" s="54"/>
      <c r="FZ1978" s="54"/>
      <c r="GA1978" s="54"/>
      <c r="GB1978" s="54"/>
      <c r="GC1978" s="54"/>
      <c r="GD1978" s="54"/>
      <c r="GE1978" s="54"/>
      <c r="GF1978" s="54"/>
      <c r="GG1978" s="54"/>
      <c r="GH1978" s="54"/>
      <c r="GI1978" s="54"/>
      <c r="GJ1978" s="54"/>
      <c r="GK1978" s="54"/>
      <c r="GL1978" s="54"/>
      <c r="GM1978" s="54"/>
      <c r="GN1978" s="54"/>
      <c r="GO1978" s="54"/>
      <c r="GP1978" s="54"/>
      <c r="GQ1978" s="54"/>
      <c r="GR1978" s="54"/>
      <c r="GS1978" s="54"/>
      <c r="GT1978" s="54"/>
      <c r="GU1978" s="54"/>
      <c r="GV1978" s="54"/>
      <c r="GW1978" s="54"/>
      <c r="GX1978" s="54"/>
      <c r="GY1978" s="54"/>
      <c r="GZ1978" s="54"/>
      <c r="HA1978" s="54"/>
      <c r="HB1978" s="54"/>
      <c r="HC1978" s="54"/>
      <c r="HD1978" s="54"/>
      <c r="HE1978" s="54"/>
      <c r="HF1978" s="54"/>
      <c r="HG1978" s="54"/>
      <c r="HH1978" s="54"/>
      <c r="HI1978" s="54"/>
      <c r="HJ1978" s="54"/>
      <c r="HK1978" s="54"/>
      <c r="HL1978" s="54"/>
      <c r="HM1978" s="54"/>
      <c r="HN1978" s="54"/>
      <c r="HO1978" s="54"/>
      <c r="HP1978" s="54"/>
      <c r="HQ1978" s="54"/>
      <c r="HR1978" s="54"/>
      <c r="HS1978" s="54"/>
      <c r="HT1978" s="54"/>
      <c r="HU1978" s="54"/>
      <c r="HV1978" s="54"/>
      <c r="HW1978" s="54"/>
      <c r="HX1978" s="54"/>
      <c r="HY1978" s="54"/>
      <c r="HZ1978" s="54"/>
      <c r="IA1978" s="54"/>
      <c r="IB1978" s="54"/>
      <c r="IC1978" s="54"/>
      <c r="ID1978" s="54"/>
      <c r="IE1978" s="54"/>
      <c r="IF1978" s="54"/>
      <c r="IG1978" s="54"/>
      <c r="IH1978" s="54"/>
      <c r="II1978" s="54"/>
      <c r="IJ1978" s="54"/>
      <c r="IK1978" s="54"/>
      <c r="IL1978" s="54"/>
      <c r="IM1978" s="54"/>
      <c r="IN1978" s="54"/>
      <c r="IO1978" s="54"/>
      <c r="IP1978" s="54"/>
      <c r="IQ1978" s="54"/>
      <c r="IR1978" s="54"/>
      <c r="IS1978" s="54"/>
      <c r="IT1978" s="54"/>
      <c r="IU1978" s="54"/>
      <c r="IV1978" s="54"/>
      <c r="IW1978" s="54"/>
      <c r="IX1978" s="54"/>
      <c r="IY1978" s="54"/>
      <c r="IZ1978" s="54"/>
      <c r="JA1978" s="16"/>
      <c r="JB1978" s="16"/>
      <c r="JC1978" s="16"/>
      <c r="JD1978" s="16"/>
    </row>
    <row r="1979" spans="1:264" s="6" customFormat="1" x14ac:dyDescent="0.25">
      <c r="A1979" s="55">
        <v>1975</v>
      </c>
      <c r="B1979" s="56">
        <f>ESTUDIANTES!B1979</f>
        <v>0</v>
      </c>
      <c r="C1979" s="56">
        <f>ESTUDIANTES!C1979</f>
        <v>0</v>
      </c>
      <c r="D1979" s="97">
        <f>ESTUDIANTES!D1979</f>
        <v>0</v>
      </c>
      <c r="E1979" s="97"/>
      <c r="F1979" s="97"/>
      <c r="G1979" s="97"/>
      <c r="H1979" s="57">
        <f>ESTUDIANTES!H1979</f>
        <v>0</v>
      </c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  <c r="T1979" s="54"/>
      <c r="U1979" s="54"/>
      <c r="V1979" s="54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  <c r="AL1979" s="54"/>
      <c r="AM1979" s="54"/>
      <c r="AN1979" s="54"/>
      <c r="AO1979" s="54"/>
      <c r="AP1979" s="54"/>
      <c r="AQ1979" s="54"/>
      <c r="AR1979" s="54"/>
      <c r="AS1979" s="54"/>
      <c r="AT1979" s="54"/>
      <c r="AU1979" s="54"/>
      <c r="AV1979" s="54"/>
      <c r="AW1979" s="54"/>
      <c r="AX1979" s="54"/>
      <c r="AY1979" s="54"/>
      <c r="AZ1979" s="54"/>
      <c r="BA1979" s="54"/>
      <c r="BB1979" s="54"/>
      <c r="BC1979" s="54"/>
      <c r="BD1979" s="54"/>
      <c r="BE1979" s="54"/>
      <c r="BF1979" s="54"/>
      <c r="BG1979" s="54"/>
      <c r="BH1979" s="54"/>
      <c r="BI1979" s="54"/>
      <c r="BJ1979" s="54"/>
      <c r="BK1979" s="54"/>
      <c r="BL1979" s="54"/>
      <c r="BM1979" s="54"/>
      <c r="BN1979" s="54"/>
      <c r="BO1979" s="54"/>
      <c r="BP1979" s="54"/>
      <c r="BQ1979" s="54"/>
      <c r="BR1979" s="54"/>
      <c r="BS1979" s="54"/>
      <c r="BT1979" s="54"/>
      <c r="BU1979" s="54"/>
      <c r="BV1979" s="54"/>
      <c r="BW1979" s="54"/>
      <c r="BX1979" s="54"/>
      <c r="BY1979" s="54"/>
      <c r="BZ1979" s="54"/>
      <c r="CA1979" s="54"/>
      <c r="CB1979" s="54"/>
      <c r="CC1979" s="54"/>
      <c r="CD1979" s="54"/>
      <c r="CE1979" s="54"/>
      <c r="CF1979" s="54"/>
      <c r="CG1979" s="54"/>
      <c r="CH1979" s="54"/>
      <c r="CI1979" s="54"/>
      <c r="CJ1979" s="54"/>
      <c r="CK1979" s="54"/>
      <c r="CL1979" s="54"/>
      <c r="CM1979" s="54"/>
      <c r="CN1979" s="54"/>
      <c r="CO1979" s="54"/>
      <c r="CP1979" s="54"/>
      <c r="CQ1979" s="54"/>
      <c r="CR1979" s="54"/>
      <c r="CS1979" s="54"/>
      <c r="CT1979" s="54"/>
      <c r="CU1979" s="54"/>
      <c r="CV1979" s="54"/>
      <c r="CW1979" s="54"/>
      <c r="CX1979" s="54"/>
      <c r="CY1979" s="54"/>
      <c r="CZ1979" s="54"/>
      <c r="DA1979" s="54"/>
      <c r="DB1979" s="54"/>
      <c r="DC1979" s="54"/>
      <c r="DD1979" s="54"/>
      <c r="DE1979" s="54"/>
      <c r="DF1979" s="54"/>
      <c r="DG1979" s="54"/>
      <c r="DH1979" s="54"/>
      <c r="DI1979" s="54"/>
      <c r="DJ1979" s="54"/>
      <c r="DK1979" s="54"/>
      <c r="DL1979" s="54"/>
      <c r="DM1979" s="54"/>
      <c r="DN1979" s="54"/>
      <c r="DO1979" s="54"/>
      <c r="DP1979" s="54"/>
      <c r="DQ1979" s="54"/>
      <c r="DR1979" s="54"/>
      <c r="DS1979" s="54"/>
      <c r="DT1979" s="54"/>
      <c r="DU1979" s="54"/>
      <c r="DV1979" s="54"/>
      <c r="DW1979" s="54"/>
      <c r="DX1979" s="54"/>
      <c r="DY1979" s="54"/>
      <c r="DZ1979" s="54"/>
      <c r="EA1979" s="54"/>
      <c r="EB1979" s="54"/>
      <c r="EC1979" s="54"/>
      <c r="ED1979" s="54"/>
      <c r="EE1979" s="54"/>
      <c r="EF1979" s="54"/>
      <c r="EG1979" s="54"/>
      <c r="EH1979" s="54"/>
      <c r="EI1979" s="54"/>
      <c r="EJ1979" s="54"/>
      <c r="EK1979" s="54"/>
      <c r="EL1979" s="54"/>
      <c r="EM1979" s="54"/>
      <c r="EN1979" s="54"/>
      <c r="EO1979" s="54"/>
      <c r="EP1979" s="54"/>
      <c r="EQ1979" s="54"/>
      <c r="ER1979" s="54"/>
      <c r="ES1979" s="54"/>
      <c r="ET1979" s="54"/>
      <c r="EU1979" s="54"/>
      <c r="EV1979" s="54"/>
      <c r="EW1979" s="54"/>
      <c r="EX1979" s="54"/>
      <c r="EY1979" s="54"/>
      <c r="EZ1979" s="54"/>
      <c r="FA1979" s="54"/>
      <c r="FB1979" s="54"/>
      <c r="FC1979" s="54"/>
      <c r="FD1979" s="54"/>
      <c r="FE1979" s="54"/>
      <c r="FF1979" s="54"/>
      <c r="FG1979" s="54"/>
      <c r="FH1979" s="54"/>
      <c r="FI1979" s="54"/>
      <c r="FJ1979" s="54"/>
      <c r="FK1979" s="54"/>
      <c r="FL1979" s="54"/>
      <c r="FM1979" s="54"/>
      <c r="FN1979" s="54"/>
      <c r="FO1979" s="54"/>
      <c r="FP1979" s="54"/>
      <c r="FQ1979" s="54"/>
      <c r="FR1979" s="54"/>
      <c r="FS1979" s="54"/>
      <c r="FT1979" s="54"/>
      <c r="FU1979" s="54"/>
      <c r="FV1979" s="54"/>
      <c r="FW1979" s="54"/>
      <c r="FX1979" s="54"/>
      <c r="FY1979" s="54"/>
      <c r="FZ1979" s="54"/>
      <c r="GA1979" s="54"/>
      <c r="GB1979" s="54"/>
      <c r="GC1979" s="54"/>
      <c r="GD1979" s="54"/>
      <c r="GE1979" s="54"/>
      <c r="GF1979" s="54"/>
      <c r="GG1979" s="54"/>
      <c r="GH1979" s="54"/>
      <c r="GI1979" s="54"/>
      <c r="GJ1979" s="54"/>
      <c r="GK1979" s="54"/>
      <c r="GL1979" s="54"/>
      <c r="GM1979" s="54"/>
      <c r="GN1979" s="54"/>
      <c r="GO1979" s="54"/>
      <c r="GP1979" s="54"/>
      <c r="GQ1979" s="54"/>
      <c r="GR1979" s="54"/>
      <c r="GS1979" s="54"/>
      <c r="GT1979" s="54"/>
      <c r="GU1979" s="54"/>
      <c r="GV1979" s="54"/>
      <c r="GW1979" s="54"/>
      <c r="GX1979" s="54"/>
      <c r="GY1979" s="54"/>
      <c r="GZ1979" s="54"/>
      <c r="HA1979" s="54"/>
      <c r="HB1979" s="54"/>
      <c r="HC1979" s="54"/>
      <c r="HD1979" s="54"/>
      <c r="HE1979" s="54"/>
      <c r="HF1979" s="54"/>
      <c r="HG1979" s="54"/>
      <c r="HH1979" s="54"/>
      <c r="HI1979" s="54"/>
      <c r="HJ1979" s="54"/>
      <c r="HK1979" s="54"/>
      <c r="HL1979" s="54"/>
      <c r="HM1979" s="54"/>
      <c r="HN1979" s="54"/>
      <c r="HO1979" s="54"/>
      <c r="HP1979" s="54"/>
      <c r="HQ1979" s="54"/>
      <c r="HR1979" s="54"/>
      <c r="HS1979" s="54"/>
      <c r="HT1979" s="54"/>
      <c r="HU1979" s="54"/>
      <c r="HV1979" s="54"/>
      <c r="HW1979" s="54"/>
      <c r="HX1979" s="54"/>
      <c r="HY1979" s="54"/>
      <c r="HZ1979" s="54"/>
      <c r="IA1979" s="54"/>
      <c r="IB1979" s="54"/>
      <c r="IC1979" s="54"/>
      <c r="ID1979" s="54"/>
      <c r="IE1979" s="54"/>
      <c r="IF1979" s="54"/>
      <c r="IG1979" s="54"/>
      <c r="IH1979" s="54"/>
      <c r="II1979" s="54"/>
      <c r="IJ1979" s="54"/>
      <c r="IK1979" s="54"/>
      <c r="IL1979" s="54"/>
      <c r="IM1979" s="54"/>
      <c r="IN1979" s="54"/>
      <c r="IO1979" s="54"/>
      <c r="IP1979" s="54"/>
      <c r="IQ1979" s="54"/>
      <c r="IR1979" s="54"/>
      <c r="IS1979" s="54"/>
      <c r="IT1979" s="54"/>
      <c r="IU1979" s="54"/>
      <c r="IV1979" s="54"/>
      <c r="IW1979" s="54"/>
      <c r="IX1979" s="54"/>
      <c r="IY1979" s="54"/>
      <c r="IZ1979" s="54"/>
      <c r="JA1979" s="16"/>
      <c r="JB1979" s="16"/>
      <c r="JC1979" s="16"/>
      <c r="JD1979" s="16"/>
    </row>
    <row r="1980" spans="1:264" s="6" customFormat="1" x14ac:dyDescent="0.25">
      <c r="A1980" s="55">
        <v>1976</v>
      </c>
      <c r="B1980" s="56">
        <f>ESTUDIANTES!B1980</f>
        <v>0</v>
      </c>
      <c r="C1980" s="56">
        <f>ESTUDIANTES!C1980</f>
        <v>0</v>
      </c>
      <c r="D1980" s="97">
        <f>ESTUDIANTES!D1980</f>
        <v>0</v>
      </c>
      <c r="E1980" s="97"/>
      <c r="F1980" s="97"/>
      <c r="G1980" s="97"/>
      <c r="H1980" s="57">
        <f>ESTUDIANTES!H1980</f>
        <v>0</v>
      </c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4"/>
      <c r="T1980" s="54"/>
      <c r="U1980" s="54"/>
      <c r="V1980" s="54"/>
      <c r="W1980" s="54"/>
      <c r="X1980" s="54"/>
      <c r="Y1980" s="54"/>
      <c r="Z1980" s="54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  <c r="AL1980" s="54"/>
      <c r="AM1980" s="54"/>
      <c r="AN1980" s="54"/>
      <c r="AO1980" s="54"/>
      <c r="AP1980" s="54"/>
      <c r="AQ1980" s="54"/>
      <c r="AR1980" s="54"/>
      <c r="AS1980" s="54"/>
      <c r="AT1980" s="54"/>
      <c r="AU1980" s="54"/>
      <c r="AV1980" s="54"/>
      <c r="AW1980" s="54"/>
      <c r="AX1980" s="54"/>
      <c r="AY1980" s="54"/>
      <c r="AZ1980" s="54"/>
      <c r="BA1980" s="54"/>
      <c r="BB1980" s="54"/>
      <c r="BC1980" s="54"/>
      <c r="BD1980" s="54"/>
      <c r="BE1980" s="54"/>
      <c r="BF1980" s="54"/>
      <c r="BG1980" s="54"/>
      <c r="BH1980" s="54"/>
      <c r="BI1980" s="54"/>
      <c r="BJ1980" s="54"/>
      <c r="BK1980" s="54"/>
      <c r="BL1980" s="54"/>
      <c r="BM1980" s="54"/>
      <c r="BN1980" s="54"/>
      <c r="BO1980" s="54"/>
      <c r="BP1980" s="54"/>
      <c r="BQ1980" s="54"/>
      <c r="BR1980" s="54"/>
      <c r="BS1980" s="54"/>
      <c r="BT1980" s="54"/>
      <c r="BU1980" s="54"/>
      <c r="BV1980" s="54"/>
      <c r="BW1980" s="54"/>
      <c r="BX1980" s="54"/>
      <c r="BY1980" s="54"/>
      <c r="BZ1980" s="54"/>
      <c r="CA1980" s="54"/>
      <c r="CB1980" s="54"/>
      <c r="CC1980" s="54"/>
      <c r="CD1980" s="54"/>
      <c r="CE1980" s="54"/>
      <c r="CF1980" s="54"/>
      <c r="CG1980" s="54"/>
      <c r="CH1980" s="54"/>
      <c r="CI1980" s="54"/>
      <c r="CJ1980" s="54"/>
      <c r="CK1980" s="54"/>
      <c r="CL1980" s="54"/>
      <c r="CM1980" s="54"/>
      <c r="CN1980" s="54"/>
      <c r="CO1980" s="54"/>
      <c r="CP1980" s="54"/>
      <c r="CQ1980" s="54"/>
      <c r="CR1980" s="54"/>
      <c r="CS1980" s="54"/>
      <c r="CT1980" s="54"/>
      <c r="CU1980" s="54"/>
      <c r="CV1980" s="54"/>
      <c r="CW1980" s="54"/>
      <c r="CX1980" s="54"/>
      <c r="CY1980" s="54"/>
      <c r="CZ1980" s="54"/>
      <c r="DA1980" s="54"/>
      <c r="DB1980" s="54"/>
      <c r="DC1980" s="54"/>
      <c r="DD1980" s="54"/>
      <c r="DE1980" s="54"/>
      <c r="DF1980" s="54"/>
      <c r="DG1980" s="54"/>
      <c r="DH1980" s="54"/>
      <c r="DI1980" s="54"/>
      <c r="DJ1980" s="54"/>
      <c r="DK1980" s="54"/>
      <c r="DL1980" s="54"/>
      <c r="DM1980" s="54"/>
      <c r="DN1980" s="54"/>
      <c r="DO1980" s="54"/>
      <c r="DP1980" s="54"/>
      <c r="DQ1980" s="54"/>
      <c r="DR1980" s="54"/>
      <c r="DS1980" s="54"/>
      <c r="DT1980" s="54"/>
      <c r="DU1980" s="54"/>
      <c r="DV1980" s="54"/>
      <c r="DW1980" s="54"/>
      <c r="DX1980" s="54"/>
      <c r="DY1980" s="54"/>
      <c r="DZ1980" s="54"/>
      <c r="EA1980" s="54"/>
      <c r="EB1980" s="54"/>
      <c r="EC1980" s="54"/>
      <c r="ED1980" s="54"/>
      <c r="EE1980" s="54"/>
      <c r="EF1980" s="54"/>
      <c r="EG1980" s="54"/>
      <c r="EH1980" s="54"/>
      <c r="EI1980" s="54"/>
      <c r="EJ1980" s="54"/>
      <c r="EK1980" s="54"/>
      <c r="EL1980" s="54"/>
      <c r="EM1980" s="54"/>
      <c r="EN1980" s="54"/>
      <c r="EO1980" s="54"/>
      <c r="EP1980" s="54"/>
      <c r="EQ1980" s="54"/>
      <c r="ER1980" s="54"/>
      <c r="ES1980" s="54"/>
      <c r="ET1980" s="54"/>
      <c r="EU1980" s="54"/>
      <c r="EV1980" s="54"/>
      <c r="EW1980" s="54"/>
      <c r="EX1980" s="54"/>
      <c r="EY1980" s="54"/>
      <c r="EZ1980" s="54"/>
      <c r="FA1980" s="54"/>
      <c r="FB1980" s="54"/>
      <c r="FC1980" s="54"/>
      <c r="FD1980" s="54"/>
      <c r="FE1980" s="54"/>
      <c r="FF1980" s="54"/>
      <c r="FG1980" s="54"/>
      <c r="FH1980" s="54"/>
      <c r="FI1980" s="54"/>
      <c r="FJ1980" s="54"/>
      <c r="FK1980" s="54"/>
      <c r="FL1980" s="54"/>
      <c r="FM1980" s="54"/>
      <c r="FN1980" s="54"/>
      <c r="FO1980" s="54"/>
      <c r="FP1980" s="54"/>
      <c r="FQ1980" s="54"/>
      <c r="FR1980" s="54"/>
      <c r="FS1980" s="54"/>
      <c r="FT1980" s="54"/>
      <c r="FU1980" s="54"/>
      <c r="FV1980" s="54"/>
      <c r="FW1980" s="54"/>
      <c r="FX1980" s="54"/>
      <c r="FY1980" s="54"/>
      <c r="FZ1980" s="54"/>
      <c r="GA1980" s="54"/>
      <c r="GB1980" s="54"/>
      <c r="GC1980" s="54"/>
      <c r="GD1980" s="54"/>
      <c r="GE1980" s="54"/>
      <c r="GF1980" s="54"/>
      <c r="GG1980" s="54"/>
      <c r="GH1980" s="54"/>
      <c r="GI1980" s="54"/>
      <c r="GJ1980" s="54"/>
      <c r="GK1980" s="54"/>
      <c r="GL1980" s="54"/>
      <c r="GM1980" s="54"/>
      <c r="GN1980" s="54"/>
      <c r="GO1980" s="54"/>
      <c r="GP1980" s="54"/>
      <c r="GQ1980" s="54"/>
      <c r="GR1980" s="54"/>
      <c r="GS1980" s="54"/>
      <c r="GT1980" s="54"/>
      <c r="GU1980" s="54"/>
      <c r="GV1980" s="54"/>
      <c r="GW1980" s="54"/>
      <c r="GX1980" s="54"/>
      <c r="GY1980" s="54"/>
      <c r="GZ1980" s="54"/>
      <c r="HA1980" s="54"/>
      <c r="HB1980" s="54"/>
      <c r="HC1980" s="54"/>
      <c r="HD1980" s="54"/>
      <c r="HE1980" s="54"/>
      <c r="HF1980" s="54"/>
      <c r="HG1980" s="54"/>
      <c r="HH1980" s="54"/>
      <c r="HI1980" s="54"/>
      <c r="HJ1980" s="54"/>
      <c r="HK1980" s="54"/>
      <c r="HL1980" s="54"/>
      <c r="HM1980" s="54"/>
      <c r="HN1980" s="54"/>
      <c r="HO1980" s="54"/>
      <c r="HP1980" s="54"/>
      <c r="HQ1980" s="54"/>
      <c r="HR1980" s="54"/>
      <c r="HS1980" s="54"/>
      <c r="HT1980" s="54"/>
      <c r="HU1980" s="54"/>
      <c r="HV1980" s="54"/>
      <c r="HW1980" s="54"/>
      <c r="HX1980" s="54"/>
      <c r="HY1980" s="54"/>
      <c r="HZ1980" s="54"/>
      <c r="IA1980" s="54"/>
      <c r="IB1980" s="54"/>
      <c r="IC1980" s="54"/>
      <c r="ID1980" s="54"/>
      <c r="IE1980" s="54"/>
      <c r="IF1980" s="54"/>
      <c r="IG1980" s="54"/>
      <c r="IH1980" s="54"/>
      <c r="II1980" s="54"/>
      <c r="IJ1980" s="54"/>
      <c r="IK1980" s="54"/>
      <c r="IL1980" s="54"/>
      <c r="IM1980" s="54"/>
      <c r="IN1980" s="54"/>
      <c r="IO1980" s="54"/>
      <c r="IP1980" s="54"/>
      <c r="IQ1980" s="54"/>
      <c r="IR1980" s="54"/>
      <c r="IS1980" s="54"/>
      <c r="IT1980" s="54"/>
      <c r="IU1980" s="54"/>
      <c r="IV1980" s="54"/>
      <c r="IW1980" s="54"/>
      <c r="IX1980" s="54"/>
      <c r="IY1980" s="54"/>
      <c r="IZ1980" s="54"/>
      <c r="JA1980" s="16"/>
      <c r="JB1980" s="16"/>
      <c r="JC1980" s="16"/>
      <c r="JD1980" s="16"/>
    </row>
    <row r="1981" spans="1:264" s="6" customFormat="1" x14ac:dyDescent="0.25">
      <c r="A1981" s="55">
        <v>1977</v>
      </c>
      <c r="B1981" s="56">
        <f>ESTUDIANTES!B1981</f>
        <v>0</v>
      </c>
      <c r="C1981" s="56">
        <f>ESTUDIANTES!C1981</f>
        <v>0</v>
      </c>
      <c r="D1981" s="97">
        <f>ESTUDIANTES!D1981</f>
        <v>0</v>
      </c>
      <c r="E1981" s="97"/>
      <c r="F1981" s="97"/>
      <c r="G1981" s="97"/>
      <c r="H1981" s="57">
        <f>ESTUDIANTES!H1981</f>
        <v>0</v>
      </c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54"/>
      <c r="T1981" s="54"/>
      <c r="U1981" s="54"/>
      <c r="V1981" s="54"/>
      <c r="W1981" s="54"/>
      <c r="X1981" s="54"/>
      <c r="Y1981" s="54"/>
      <c r="Z1981" s="54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  <c r="AL1981" s="54"/>
      <c r="AM1981" s="54"/>
      <c r="AN1981" s="54"/>
      <c r="AO1981" s="54"/>
      <c r="AP1981" s="54"/>
      <c r="AQ1981" s="54"/>
      <c r="AR1981" s="54"/>
      <c r="AS1981" s="54"/>
      <c r="AT1981" s="54"/>
      <c r="AU1981" s="54"/>
      <c r="AV1981" s="54"/>
      <c r="AW1981" s="54"/>
      <c r="AX1981" s="54"/>
      <c r="AY1981" s="54"/>
      <c r="AZ1981" s="54"/>
      <c r="BA1981" s="54"/>
      <c r="BB1981" s="54"/>
      <c r="BC1981" s="54"/>
      <c r="BD1981" s="54"/>
      <c r="BE1981" s="54"/>
      <c r="BF1981" s="54"/>
      <c r="BG1981" s="54"/>
      <c r="BH1981" s="54"/>
      <c r="BI1981" s="54"/>
      <c r="BJ1981" s="54"/>
      <c r="BK1981" s="54"/>
      <c r="BL1981" s="54"/>
      <c r="BM1981" s="54"/>
      <c r="BN1981" s="54"/>
      <c r="BO1981" s="54"/>
      <c r="BP1981" s="54"/>
      <c r="BQ1981" s="54"/>
      <c r="BR1981" s="54"/>
      <c r="BS1981" s="54"/>
      <c r="BT1981" s="54"/>
      <c r="BU1981" s="54"/>
      <c r="BV1981" s="54"/>
      <c r="BW1981" s="54"/>
      <c r="BX1981" s="54"/>
      <c r="BY1981" s="54"/>
      <c r="BZ1981" s="54"/>
      <c r="CA1981" s="54"/>
      <c r="CB1981" s="54"/>
      <c r="CC1981" s="54"/>
      <c r="CD1981" s="54"/>
      <c r="CE1981" s="54"/>
      <c r="CF1981" s="54"/>
      <c r="CG1981" s="54"/>
      <c r="CH1981" s="54"/>
      <c r="CI1981" s="54"/>
      <c r="CJ1981" s="54"/>
      <c r="CK1981" s="54"/>
      <c r="CL1981" s="54"/>
      <c r="CM1981" s="54"/>
      <c r="CN1981" s="54"/>
      <c r="CO1981" s="54"/>
      <c r="CP1981" s="54"/>
      <c r="CQ1981" s="54"/>
      <c r="CR1981" s="54"/>
      <c r="CS1981" s="54"/>
      <c r="CT1981" s="54"/>
      <c r="CU1981" s="54"/>
      <c r="CV1981" s="54"/>
      <c r="CW1981" s="54"/>
      <c r="CX1981" s="54"/>
      <c r="CY1981" s="54"/>
      <c r="CZ1981" s="54"/>
      <c r="DA1981" s="54"/>
      <c r="DB1981" s="54"/>
      <c r="DC1981" s="54"/>
      <c r="DD1981" s="54"/>
      <c r="DE1981" s="54"/>
      <c r="DF1981" s="54"/>
      <c r="DG1981" s="54"/>
      <c r="DH1981" s="54"/>
      <c r="DI1981" s="54"/>
      <c r="DJ1981" s="54"/>
      <c r="DK1981" s="54"/>
      <c r="DL1981" s="54"/>
      <c r="DM1981" s="54"/>
      <c r="DN1981" s="54"/>
      <c r="DO1981" s="54"/>
      <c r="DP1981" s="54"/>
      <c r="DQ1981" s="54"/>
      <c r="DR1981" s="54"/>
      <c r="DS1981" s="54"/>
      <c r="DT1981" s="54"/>
      <c r="DU1981" s="54"/>
      <c r="DV1981" s="54"/>
      <c r="DW1981" s="54"/>
      <c r="DX1981" s="54"/>
      <c r="DY1981" s="54"/>
      <c r="DZ1981" s="54"/>
      <c r="EA1981" s="54"/>
      <c r="EB1981" s="54"/>
      <c r="EC1981" s="54"/>
      <c r="ED1981" s="54"/>
      <c r="EE1981" s="54"/>
      <c r="EF1981" s="54"/>
      <c r="EG1981" s="54"/>
      <c r="EH1981" s="54"/>
      <c r="EI1981" s="54"/>
      <c r="EJ1981" s="54"/>
      <c r="EK1981" s="54"/>
      <c r="EL1981" s="54"/>
      <c r="EM1981" s="54"/>
      <c r="EN1981" s="54"/>
      <c r="EO1981" s="54"/>
      <c r="EP1981" s="54"/>
      <c r="EQ1981" s="54"/>
      <c r="ER1981" s="54"/>
      <c r="ES1981" s="54"/>
      <c r="ET1981" s="54"/>
      <c r="EU1981" s="54"/>
      <c r="EV1981" s="54"/>
      <c r="EW1981" s="54"/>
      <c r="EX1981" s="54"/>
      <c r="EY1981" s="54"/>
      <c r="EZ1981" s="54"/>
      <c r="FA1981" s="54"/>
      <c r="FB1981" s="54"/>
      <c r="FC1981" s="54"/>
      <c r="FD1981" s="54"/>
      <c r="FE1981" s="54"/>
      <c r="FF1981" s="54"/>
      <c r="FG1981" s="54"/>
      <c r="FH1981" s="54"/>
      <c r="FI1981" s="54"/>
      <c r="FJ1981" s="54"/>
      <c r="FK1981" s="54"/>
      <c r="FL1981" s="54"/>
      <c r="FM1981" s="54"/>
      <c r="FN1981" s="54"/>
      <c r="FO1981" s="54"/>
      <c r="FP1981" s="54"/>
      <c r="FQ1981" s="54"/>
      <c r="FR1981" s="54"/>
      <c r="FS1981" s="54"/>
      <c r="FT1981" s="54"/>
      <c r="FU1981" s="54"/>
      <c r="FV1981" s="54"/>
      <c r="FW1981" s="54"/>
      <c r="FX1981" s="54"/>
      <c r="FY1981" s="54"/>
      <c r="FZ1981" s="54"/>
      <c r="GA1981" s="54"/>
      <c r="GB1981" s="54"/>
      <c r="GC1981" s="54"/>
      <c r="GD1981" s="54"/>
      <c r="GE1981" s="54"/>
      <c r="GF1981" s="54"/>
      <c r="GG1981" s="54"/>
      <c r="GH1981" s="54"/>
      <c r="GI1981" s="54"/>
      <c r="GJ1981" s="54"/>
      <c r="GK1981" s="54"/>
      <c r="GL1981" s="54"/>
      <c r="GM1981" s="54"/>
      <c r="GN1981" s="54"/>
      <c r="GO1981" s="54"/>
      <c r="GP1981" s="54"/>
      <c r="GQ1981" s="54"/>
      <c r="GR1981" s="54"/>
      <c r="GS1981" s="54"/>
      <c r="GT1981" s="54"/>
      <c r="GU1981" s="54"/>
      <c r="GV1981" s="54"/>
      <c r="GW1981" s="54"/>
      <c r="GX1981" s="54"/>
      <c r="GY1981" s="54"/>
      <c r="GZ1981" s="54"/>
      <c r="HA1981" s="54"/>
      <c r="HB1981" s="54"/>
      <c r="HC1981" s="54"/>
      <c r="HD1981" s="54"/>
      <c r="HE1981" s="54"/>
      <c r="HF1981" s="54"/>
      <c r="HG1981" s="54"/>
      <c r="HH1981" s="54"/>
      <c r="HI1981" s="54"/>
      <c r="HJ1981" s="54"/>
      <c r="HK1981" s="54"/>
      <c r="HL1981" s="54"/>
      <c r="HM1981" s="54"/>
      <c r="HN1981" s="54"/>
      <c r="HO1981" s="54"/>
      <c r="HP1981" s="54"/>
      <c r="HQ1981" s="54"/>
      <c r="HR1981" s="54"/>
      <c r="HS1981" s="54"/>
      <c r="HT1981" s="54"/>
      <c r="HU1981" s="54"/>
      <c r="HV1981" s="54"/>
      <c r="HW1981" s="54"/>
      <c r="HX1981" s="54"/>
      <c r="HY1981" s="54"/>
      <c r="HZ1981" s="54"/>
      <c r="IA1981" s="54"/>
      <c r="IB1981" s="54"/>
      <c r="IC1981" s="54"/>
      <c r="ID1981" s="54"/>
      <c r="IE1981" s="54"/>
      <c r="IF1981" s="54"/>
      <c r="IG1981" s="54"/>
      <c r="IH1981" s="54"/>
      <c r="II1981" s="54"/>
      <c r="IJ1981" s="54"/>
      <c r="IK1981" s="54"/>
      <c r="IL1981" s="54"/>
      <c r="IM1981" s="54"/>
      <c r="IN1981" s="54"/>
      <c r="IO1981" s="54"/>
      <c r="IP1981" s="54"/>
      <c r="IQ1981" s="54"/>
      <c r="IR1981" s="54"/>
      <c r="IS1981" s="54"/>
      <c r="IT1981" s="54"/>
      <c r="IU1981" s="54"/>
      <c r="IV1981" s="54"/>
      <c r="IW1981" s="54"/>
      <c r="IX1981" s="54"/>
      <c r="IY1981" s="54"/>
      <c r="IZ1981" s="54"/>
      <c r="JA1981" s="16"/>
      <c r="JB1981" s="16"/>
      <c r="JC1981" s="16"/>
      <c r="JD1981" s="16"/>
    </row>
    <row r="1982" spans="1:264" s="6" customFormat="1" x14ac:dyDescent="0.25">
      <c r="A1982" s="55">
        <v>1978</v>
      </c>
      <c r="B1982" s="56">
        <f>ESTUDIANTES!B1982</f>
        <v>0</v>
      </c>
      <c r="C1982" s="56">
        <f>ESTUDIANTES!C1982</f>
        <v>0</v>
      </c>
      <c r="D1982" s="97">
        <f>ESTUDIANTES!D1982</f>
        <v>0</v>
      </c>
      <c r="E1982" s="97"/>
      <c r="F1982" s="97"/>
      <c r="G1982" s="97"/>
      <c r="H1982" s="57">
        <f>ESTUDIANTES!H1982</f>
        <v>0</v>
      </c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  <c r="T1982" s="54"/>
      <c r="U1982" s="54"/>
      <c r="V1982" s="54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  <c r="AL1982" s="54"/>
      <c r="AM1982" s="54"/>
      <c r="AN1982" s="54"/>
      <c r="AO1982" s="54"/>
      <c r="AP1982" s="54"/>
      <c r="AQ1982" s="54"/>
      <c r="AR1982" s="54"/>
      <c r="AS1982" s="54"/>
      <c r="AT1982" s="54"/>
      <c r="AU1982" s="54"/>
      <c r="AV1982" s="54"/>
      <c r="AW1982" s="54"/>
      <c r="AX1982" s="54"/>
      <c r="AY1982" s="54"/>
      <c r="AZ1982" s="54"/>
      <c r="BA1982" s="54"/>
      <c r="BB1982" s="54"/>
      <c r="BC1982" s="54"/>
      <c r="BD1982" s="54"/>
      <c r="BE1982" s="54"/>
      <c r="BF1982" s="54"/>
      <c r="BG1982" s="54"/>
      <c r="BH1982" s="54"/>
      <c r="BI1982" s="54"/>
      <c r="BJ1982" s="54"/>
      <c r="BK1982" s="54"/>
      <c r="BL1982" s="54"/>
      <c r="BM1982" s="54"/>
      <c r="BN1982" s="54"/>
      <c r="BO1982" s="54"/>
      <c r="BP1982" s="54"/>
      <c r="BQ1982" s="54"/>
      <c r="BR1982" s="54"/>
      <c r="BS1982" s="54"/>
      <c r="BT1982" s="54"/>
      <c r="BU1982" s="54"/>
      <c r="BV1982" s="54"/>
      <c r="BW1982" s="54"/>
      <c r="BX1982" s="54"/>
      <c r="BY1982" s="54"/>
      <c r="BZ1982" s="54"/>
      <c r="CA1982" s="54"/>
      <c r="CB1982" s="54"/>
      <c r="CC1982" s="54"/>
      <c r="CD1982" s="54"/>
      <c r="CE1982" s="54"/>
      <c r="CF1982" s="54"/>
      <c r="CG1982" s="54"/>
      <c r="CH1982" s="54"/>
      <c r="CI1982" s="54"/>
      <c r="CJ1982" s="54"/>
      <c r="CK1982" s="54"/>
      <c r="CL1982" s="54"/>
      <c r="CM1982" s="54"/>
      <c r="CN1982" s="54"/>
      <c r="CO1982" s="54"/>
      <c r="CP1982" s="54"/>
      <c r="CQ1982" s="54"/>
      <c r="CR1982" s="54"/>
      <c r="CS1982" s="54"/>
      <c r="CT1982" s="54"/>
      <c r="CU1982" s="54"/>
      <c r="CV1982" s="54"/>
      <c r="CW1982" s="54"/>
      <c r="CX1982" s="54"/>
      <c r="CY1982" s="54"/>
      <c r="CZ1982" s="54"/>
      <c r="DA1982" s="54"/>
      <c r="DB1982" s="54"/>
      <c r="DC1982" s="54"/>
      <c r="DD1982" s="54"/>
      <c r="DE1982" s="54"/>
      <c r="DF1982" s="54"/>
      <c r="DG1982" s="54"/>
      <c r="DH1982" s="54"/>
      <c r="DI1982" s="54"/>
      <c r="DJ1982" s="54"/>
      <c r="DK1982" s="54"/>
      <c r="DL1982" s="54"/>
      <c r="DM1982" s="54"/>
      <c r="DN1982" s="54"/>
      <c r="DO1982" s="54"/>
      <c r="DP1982" s="54"/>
      <c r="DQ1982" s="54"/>
      <c r="DR1982" s="54"/>
      <c r="DS1982" s="54"/>
      <c r="DT1982" s="54"/>
      <c r="DU1982" s="54"/>
      <c r="DV1982" s="54"/>
      <c r="DW1982" s="54"/>
      <c r="DX1982" s="54"/>
      <c r="DY1982" s="54"/>
      <c r="DZ1982" s="54"/>
      <c r="EA1982" s="54"/>
      <c r="EB1982" s="54"/>
      <c r="EC1982" s="54"/>
      <c r="ED1982" s="54"/>
      <c r="EE1982" s="54"/>
      <c r="EF1982" s="54"/>
      <c r="EG1982" s="54"/>
      <c r="EH1982" s="54"/>
      <c r="EI1982" s="54"/>
      <c r="EJ1982" s="54"/>
      <c r="EK1982" s="54"/>
      <c r="EL1982" s="54"/>
      <c r="EM1982" s="54"/>
      <c r="EN1982" s="54"/>
      <c r="EO1982" s="54"/>
      <c r="EP1982" s="54"/>
      <c r="EQ1982" s="54"/>
      <c r="ER1982" s="54"/>
      <c r="ES1982" s="54"/>
      <c r="ET1982" s="54"/>
      <c r="EU1982" s="54"/>
      <c r="EV1982" s="54"/>
      <c r="EW1982" s="54"/>
      <c r="EX1982" s="54"/>
      <c r="EY1982" s="54"/>
      <c r="EZ1982" s="54"/>
      <c r="FA1982" s="54"/>
      <c r="FB1982" s="54"/>
      <c r="FC1982" s="54"/>
      <c r="FD1982" s="54"/>
      <c r="FE1982" s="54"/>
      <c r="FF1982" s="54"/>
      <c r="FG1982" s="54"/>
      <c r="FH1982" s="54"/>
      <c r="FI1982" s="54"/>
      <c r="FJ1982" s="54"/>
      <c r="FK1982" s="54"/>
      <c r="FL1982" s="54"/>
      <c r="FM1982" s="54"/>
      <c r="FN1982" s="54"/>
      <c r="FO1982" s="54"/>
      <c r="FP1982" s="54"/>
      <c r="FQ1982" s="54"/>
      <c r="FR1982" s="54"/>
      <c r="FS1982" s="54"/>
      <c r="FT1982" s="54"/>
      <c r="FU1982" s="54"/>
      <c r="FV1982" s="54"/>
      <c r="FW1982" s="54"/>
      <c r="FX1982" s="54"/>
      <c r="FY1982" s="54"/>
      <c r="FZ1982" s="54"/>
      <c r="GA1982" s="54"/>
      <c r="GB1982" s="54"/>
      <c r="GC1982" s="54"/>
      <c r="GD1982" s="54"/>
      <c r="GE1982" s="54"/>
      <c r="GF1982" s="54"/>
      <c r="GG1982" s="54"/>
      <c r="GH1982" s="54"/>
      <c r="GI1982" s="54"/>
      <c r="GJ1982" s="54"/>
      <c r="GK1982" s="54"/>
      <c r="GL1982" s="54"/>
      <c r="GM1982" s="54"/>
      <c r="GN1982" s="54"/>
      <c r="GO1982" s="54"/>
      <c r="GP1982" s="54"/>
      <c r="GQ1982" s="54"/>
      <c r="GR1982" s="54"/>
      <c r="GS1982" s="54"/>
      <c r="GT1982" s="54"/>
      <c r="GU1982" s="54"/>
      <c r="GV1982" s="54"/>
      <c r="GW1982" s="54"/>
      <c r="GX1982" s="54"/>
      <c r="GY1982" s="54"/>
      <c r="GZ1982" s="54"/>
      <c r="HA1982" s="54"/>
      <c r="HB1982" s="54"/>
      <c r="HC1982" s="54"/>
      <c r="HD1982" s="54"/>
      <c r="HE1982" s="54"/>
      <c r="HF1982" s="54"/>
      <c r="HG1982" s="54"/>
      <c r="HH1982" s="54"/>
      <c r="HI1982" s="54"/>
      <c r="HJ1982" s="54"/>
      <c r="HK1982" s="54"/>
      <c r="HL1982" s="54"/>
      <c r="HM1982" s="54"/>
      <c r="HN1982" s="54"/>
      <c r="HO1982" s="54"/>
      <c r="HP1982" s="54"/>
      <c r="HQ1982" s="54"/>
      <c r="HR1982" s="54"/>
      <c r="HS1982" s="54"/>
      <c r="HT1982" s="54"/>
      <c r="HU1982" s="54"/>
      <c r="HV1982" s="54"/>
      <c r="HW1982" s="54"/>
      <c r="HX1982" s="54"/>
      <c r="HY1982" s="54"/>
      <c r="HZ1982" s="54"/>
      <c r="IA1982" s="54"/>
      <c r="IB1982" s="54"/>
      <c r="IC1982" s="54"/>
      <c r="ID1982" s="54"/>
      <c r="IE1982" s="54"/>
      <c r="IF1982" s="54"/>
      <c r="IG1982" s="54"/>
      <c r="IH1982" s="54"/>
      <c r="II1982" s="54"/>
      <c r="IJ1982" s="54"/>
      <c r="IK1982" s="54"/>
      <c r="IL1982" s="54"/>
      <c r="IM1982" s="54"/>
      <c r="IN1982" s="54"/>
      <c r="IO1982" s="54"/>
      <c r="IP1982" s="54"/>
      <c r="IQ1982" s="54"/>
      <c r="IR1982" s="54"/>
      <c r="IS1982" s="54"/>
      <c r="IT1982" s="54"/>
      <c r="IU1982" s="54"/>
      <c r="IV1982" s="54"/>
      <c r="IW1982" s="54"/>
      <c r="IX1982" s="54"/>
      <c r="IY1982" s="54"/>
      <c r="IZ1982" s="54"/>
      <c r="JA1982" s="16"/>
      <c r="JB1982" s="16"/>
      <c r="JC1982" s="16"/>
      <c r="JD1982" s="16"/>
    </row>
    <row r="1983" spans="1:264" s="6" customFormat="1" x14ac:dyDescent="0.25">
      <c r="A1983" s="55">
        <v>1979</v>
      </c>
      <c r="B1983" s="56">
        <f>ESTUDIANTES!B1983</f>
        <v>0</v>
      </c>
      <c r="C1983" s="56">
        <f>ESTUDIANTES!C1983</f>
        <v>0</v>
      </c>
      <c r="D1983" s="97">
        <f>ESTUDIANTES!D1983</f>
        <v>0</v>
      </c>
      <c r="E1983" s="97"/>
      <c r="F1983" s="97"/>
      <c r="G1983" s="97"/>
      <c r="H1983" s="57">
        <f>ESTUDIANTES!H1983</f>
        <v>0</v>
      </c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  <c r="T1983" s="54"/>
      <c r="U1983" s="54"/>
      <c r="V1983" s="54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  <c r="AL1983" s="54"/>
      <c r="AM1983" s="54"/>
      <c r="AN1983" s="54"/>
      <c r="AO1983" s="54"/>
      <c r="AP1983" s="54"/>
      <c r="AQ1983" s="54"/>
      <c r="AR1983" s="54"/>
      <c r="AS1983" s="54"/>
      <c r="AT1983" s="54"/>
      <c r="AU1983" s="54"/>
      <c r="AV1983" s="54"/>
      <c r="AW1983" s="54"/>
      <c r="AX1983" s="54"/>
      <c r="AY1983" s="54"/>
      <c r="AZ1983" s="54"/>
      <c r="BA1983" s="54"/>
      <c r="BB1983" s="54"/>
      <c r="BC1983" s="54"/>
      <c r="BD1983" s="54"/>
      <c r="BE1983" s="54"/>
      <c r="BF1983" s="54"/>
      <c r="BG1983" s="54"/>
      <c r="BH1983" s="54"/>
      <c r="BI1983" s="54"/>
      <c r="BJ1983" s="54"/>
      <c r="BK1983" s="54"/>
      <c r="BL1983" s="54"/>
      <c r="BM1983" s="54"/>
      <c r="BN1983" s="54"/>
      <c r="BO1983" s="54"/>
      <c r="BP1983" s="54"/>
      <c r="BQ1983" s="54"/>
      <c r="BR1983" s="54"/>
      <c r="BS1983" s="54"/>
      <c r="BT1983" s="54"/>
      <c r="BU1983" s="54"/>
      <c r="BV1983" s="54"/>
      <c r="BW1983" s="54"/>
      <c r="BX1983" s="54"/>
      <c r="BY1983" s="54"/>
      <c r="BZ1983" s="54"/>
      <c r="CA1983" s="54"/>
      <c r="CB1983" s="54"/>
      <c r="CC1983" s="54"/>
      <c r="CD1983" s="54"/>
      <c r="CE1983" s="54"/>
      <c r="CF1983" s="54"/>
      <c r="CG1983" s="54"/>
      <c r="CH1983" s="54"/>
      <c r="CI1983" s="54"/>
      <c r="CJ1983" s="54"/>
      <c r="CK1983" s="54"/>
      <c r="CL1983" s="54"/>
      <c r="CM1983" s="54"/>
      <c r="CN1983" s="54"/>
      <c r="CO1983" s="54"/>
      <c r="CP1983" s="54"/>
      <c r="CQ1983" s="54"/>
      <c r="CR1983" s="54"/>
      <c r="CS1983" s="54"/>
      <c r="CT1983" s="54"/>
      <c r="CU1983" s="54"/>
      <c r="CV1983" s="54"/>
      <c r="CW1983" s="54"/>
      <c r="CX1983" s="54"/>
      <c r="CY1983" s="54"/>
      <c r="CZ1983" s="54"/>
      <c r="DA1983" s="54"/>
      <c r="DB1983" s="54"/>
      <c r="DC1983" s="54"/>
      <c r="DD1983" s="54"/>
      <c r="DE1983" s="54"/>
      <c r="DF1983" s="54"/>
      <c r="DG1983" s="54"/>
      <c r="DH1983" s="54"/>
      <c r="DI1983" s="54"/>
      <c r="DJ1983" s="54"/>
      <c r="DK1983" s="54"/>
      <c r="DL1983" s="54"/>
      <c r="DM1983" s="54"/>
      <c r="DN1983" s="54"/>
      <c r="DO1983" s="54"/>
      <c r="DP1983" s="54"/>
      <c r="DQ1983" s="54"/>
      <c r="DR1983" s="54"/>
      <c r="DS1983" s="54"/>
      <c r="DT1983" s="54"/>
      <c r="DU1983" s="54"/>
      <c r="DV1983" s="54"/>
      <c r="DW1983" s="54"/>
      <c r="DX1983" s="54"/>
      <c r="DY1983" s="54"/>
      <c r="DZ1983" s="54"/>
      <c r="EA1983" s="54"/>
      <c r="EB1983" s="54"/>
      <c r="EC1983" s="54"/>
      <c r="ED1983" s="54"/>
      <c r="EE1983" s="54"/>
      <c r="EF1983" s="54"/>
      <c r="EG1983" s="54"/>
      <c r="EH1983" s="54"/>
      <c r="EI1983" s="54"/>
      <c r="EJ1983" s="54"/>
      <c r="EK1983" s="54"/>
      <c r="EL1983" s="54"/>
      <c r="EM1983" s="54"/>
      <c r="EN1983" s="54"/>
      <c r="EO1983" s="54"/>
      <c r="EP1983" s="54"/>
      <c r="EQ1983" s="54"/>
      <c r="ER1983" s="54"/>
      <c r="ES1983" s="54"/>
      <c r="ET1983" s="54"/>
      <c r="EU1983" s="54"/>
      <c r="EV1983" s="54"/>
      <c r="EW1983" s="54"/>
      <c r="EX1983" s="54"/>
      <c r="EY1983" s="54"/>
      <c r="EZ1983" s="54"/>
      <c r="FA1983" s="54"/>
      <c r="FB1983" s="54"/>
      <c r="FC1983" s="54"/>
      <c r="FD1983" s="54"/>
      <c r="FE1983" s="54"/>
      <c r="FF1983" s="54"/>
      <c r="FG1983" s="54"/>
      <c r="FH1983" s="54"/>
      <c r="FI1983" s="54"/>
      <c r="FJ1983" s="54"/>
      <c r="FK1983" s="54"/>
      <c r="FL1983" s="54"/>
      <c r="FM1983" s="54"/>
      <c r="FN1983" s="54"/>
      <c r="FO1983" s="54"/>
      <c r="FP1983" s="54"/>
      <c r="FQ1983" s="54"/>
      <c r="FR1983" s="54"/>
      <c r="FS1983" s="54"/>
      <c r="FT1983" s="54"/>
      <c r="FU1983" s="54"/>
      <c r="FV1983" s="54"/>
      <c r="FW1983" s="54"/>
      <c r="FX1983" s="54"/>
      <c r="FY1983" s="54"/>
      <c r="FZ1983" s="54"/>
      <c r="GA1983" s="54"/>
      <c r="GB1983" s="54"/>
      <c r="GC1983" s="54"/>
      <c r="GD1983" s="54"/>
      <c r="GE1983" s="54"/>
      <c r="GF1983" s="54"/>
      <c r="GG1983" s="54"/>
      <c r="GH1983" s="54"/>
      <c r="GI1983" s="54"/>
      <c r="GJ1983" s="54"/>
      <c r="GK1983" s="54"/>
      <c r="GL1983" s="54"/>
      <c r="GM1983" s="54"/>
      <c r="GN1983" s="54"/>
      <c r="GO1983" s="54"/>
      <c r="GP1983" s="54"/>
      <c r="GQ1983" s="54"/>
      <c r="GR1983" s="54"/>
      <c r="GS1983" s="54"/>
      <c r="GT1983" s="54"/>
      <c r="GU1983" s="54"/>
      <c r="GV1983" s="54"/>
      <c r="GW1983" s="54"/>
      <c r="GX1983" s="54"/>
      <c r="GY1983" s="54"/>
      <c r="GZ1983" s="54"/>
      <c r="HA1983" s="54"/>
      <c r="HB1983" s="54"/>
      <c r="HC1983" s="54"/>
      <c r="HD1983" s="54"/>
      <c r="HE1983" s="54"/>
      <c r="HF1983" s="54"/>
      <c r="HG1983" s="54"/>
      <c r="HH1983" s="54"/>
      <c r="HI1983" s="54"/>
      <c r="HJ1983" s="54"/>
      <c r="HK1983" s="54"/>
      <c r="HL1983" s="54"/>
      <c r="HM1983" s="54"/>
      <c r="HN1983" s="54"/>
      <c r="HO1983" s="54"/>
      <c r="HP1983" s="54"/>
      <c r="HQ1983" s="54"/>
      <c r="HR1983" s="54"/>
      <c r="HS1983" s="54"/>
      <c r="HT1983" s="54"/>
      <c r="HU1983" s="54"/>
      <c r="HV1983" s="54"/>
      <c r="HW1983" s="54"/>
      <c r="HX1983" s="54"/>
      <c r="HY1983" s="54"/>
      <c r="HZ1983" s="54"/>
      <c r="IA1983" s="54"/>
      <c r="IB1983" s="54"/>
      <c r="IC1983" s="54"/>
      <c r="ID1983" s="54"/>
      <c r="IE1983" s="54"/>
      <c r="IF1983" s="54"/>
      <c r="IG1983" s="54"/>
      <c r="IH1983" s="54"/>
      <c r="II1983" s="54"/>
      <c r="IJ1983" s="54"/>
      <c r="IK1983" s="54"/>
      <c r="IL1983" s="54"/>
      <c r="IM1983" s="54"/>
      <c r="IN1983" s="54"/>
      <c r="IO1983" s="54"/>
      <c r="IP1983" s="54"/>
      <c r="IQ1983" s="54"/>
      <c r="IR1983" s="54"/>
      <c r="IS1983" s="54"/>
      <c r="IT1983" s="54"/>
      <c r="IU1983" s="54"/>
      <c r="IV1983" s="54"/>
      <c r="IW1983" s="54"/>
      <c r="IX1983" s="54"/>
      <c r="IY1983" s="54"/>
      <c r="IZ1983" s="54"/>
      <c r="JA1983" s="16"/>
      <c r="JB1983" s="16"/>
      <c r="JC1983" s="16"/>
      <c r="JD1983" s="16"/>
    </row>
    <row r="1984" spans="1:264" s="6" customFormat="1" x14ac:dyDescent="0.25">
      <c r="A1984" s="55">
        <v>1980</v>
      </c>
      <c r="B1984" s="56">
        <f>ESTUDIANTES!B1984</f>
        <v>0</v>
      </c>
      <c r="C1984" s="56">
        <f>ESTUDIANTES!C1984</f>
        <v>0</v>
      </c>
      <c r="D1984" s="97">
        <f>ESTUDIANTES!D1984</f>
        <v>0</v>
      </c>
      <c r="E1984" s="97"/>
      <c r="F1984" s="97"/>
      <c r="G1984" s="97"/>
      <c r="H1984" s="57">
        <f>ESTUDIANTES!H1984</f>
        <v>0</v>
      </c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  <c r="T1984" s="54"/>
      <c r="U1984" s="54"/>
      <c r="V1984" s="54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  <c r="AL1984" s="54"/>
      <c r="AM1984" s="54"/>
      <c r="AN1984" s="54"/>
      <c r="AO1984" s="54"/>
      <c r="AP1984" s="54"/>
      <c r="AQ1984" s="54"/>
      <c r="AR1984" s="54"/>
      <c r="AS1984" s="54"/>
      <c r="AT1984" s="54"/>
      <c r="AU1984" s="54"/>
      <c r="AV1984" s="54"/>
      <c r="AW1984" s="54"/>
      <c r="AX1984" s="54"/>
      <c r="AY1984" s="54"/>
      <c r="AZ1984" s="54"/>
      <c r="BA1984" s="54"/>
      <c r="BB1984" s="54"/>
      <c r="BC1984" s="54"/>
      <c r="BD1984" s="54"/>
      <c r="BE1984" s="54"/>
      <c r="BF1984" s="54"/>
      <c r="BG1984" s="54"/>
      <c r="BH1984" s="54"/>
      <c r="BI1984" s="54"/>
      <c r="BJ1984" s="54"/>
      <c r="BK1984" s="54"/>
      <c r="BL1984" s="54"/>
      <c r="BM1984" s="54"/>
      <c r="BN1984" s="54"/>
      <c r="BO1984" s="54"/>
      <c r="BP1984" s="54"/>
      <c r="BQ1984" s="54"/>
      <c r="BR1984" s="54"/>
      <c r="BS1984" s="54"/>
      <c r="BT1984" s="54"/>
      <c r="BU1984" s="54"/>
      <c r="BV1984" s="54"/>
      <c r="BW1984" s="54"/>
      <c r="BX1984" s="54"/>
      <c r="BY1984" s="54"/>
      <c r="BZ1984" s="54"/>
      <c r="CA1984" s="54"/>
      <c r="CB1984" s="54"/>
      <c r="CC1984" s="54"/>
      <c r="CD1984" s="54"/>
      <c r="CE1984" s="54"/>
      <c r="CF1984" s="54"/>
      <c r="CG1984" s="54"/>
      <c r="CH1984" s="54"/>
      <c r="CI1984" s="54"/>
      <c r="CJ1984" s="54"/>
      <c r="CK1984" s="54"/>
      <c r="CL1984" s="54"/>
      <c r="CM1984" s="54"/>
      <c r="CN1984" s="54"/>
      <c r="CO1984" s="54"/>
      <c r="CP1984" s="54"/>
      <c r="CQ1984" s="54"/>
      <c r="CR1984" s="54"/>
      <c r="CS1984" s="54"/>
      <c r="CT1984" s="54"/>
      <c r="CU1984" s="54"/>
      <c r="CV1984" s="54"/>
      <c r="CW1984" s="54"/>
      <c r="CX1984" s="54"/>
      <c r="CY1984" s="54"/>
      <c r="CZ1984" s="54"/>
      <c r="DA1984" s="54"/>
      <c r="DB1984" s="54"/>
      <c r="DC1984" s="54"/>
      <c r="DD1984" s="54"/>
      <c r="DE1984" s="54"/>
      <c r="DF1984" s="54"/>
      <c r="DG1984" s="54"/>
      <c r="DH1984" s="54"/>
      <c r="DI1984" s="54"/>
      <c r="DJ1984" s="54"/>
      <c r="DK1984" s="54"/>
      <c r="DL1984" s="54"/>
      <c r="DM1984" s="54"/>
      <c r="DN1984" s="54"/>
      <c r="DO1984" s="54"/>
      <c r="DP1984" s="54"/>
      <c r="DQ1984" s="54"/>
      <c r="DR1984" s="54"/>
      <c r="DS1984" s="54"/>
      <c r="DT1984" s="54"/>
      <c r="DU1984" s="54"/>
      <c r="DV1984" s="54"/>
      <c r="DW1984" s="54"/>
      <c r="DX1984" s="54"/>
      <c r="DY1984" s="54"/>
      <c r="DZ1984" s="54"/>
      <c r="EA1984" s="54"/>
      <c r="EB1984" s="54"/>
      <c r="EC1984" s="54"/>
      <c r="ED1984" s="54"/>
      <c r="EE1984" s="54"/>
      <c r="EF1984" s="54"/>
      <c r="EG1984" s="54"/>
      <c r="EH1984" s="54"/>
      <c r="EI1984" s="54"/>
      <c r="EJ1984" s="54"/>
      <c r="EK1984" s="54"/>
      <c r="EL1984" s="54"/>
      <c r="EM1984" s="54"/>
      <c r="EN1984" s="54"/>
      <c r="EO1984" s="54"/>
      <c r="EP1984" s="54"/>
      <c r="EQ1984" s="54"/>
      <c r="ER1984" s="54"/>
      <c r="ES1984" s="54"/>
      <c r="ET1984" s="54"/>
      <c r="EU1984" s="54"/>
      <c r="EV1984" s="54"/>
      <c r="EW1984" s="54"/>
      <c r="EX1984" s="54"/>
      <c r="EY1984" s="54"/>
      <c r="EZ1984" s="54"/>
      <c r="FA1984" s="54"/>
      <c r="FB1984" s="54"/>
      <c r="FC1984" s="54"/>
      <c r="FD1984" s="54"/>
      <c r="FE1984" s="54"/>
      <c r="FF1984" s="54"/>
      <c r="FG1984" s="54"/>
      <c r="FH1984" s="54"/>
      <c r="FI1984" s="54"/>
      <c r="FJ1984" s="54"/>
      <c r="FK1984" s="54"/>
      <c r="FL1984" s="54"/>
      <c r="FM1984" s="54"/>
      <c r="FN1984" s="54"/>
      <c r="FO1984" s="54"/>
      <c r="FP1984" s="54"/>
      <c r="FQ1984" s="54"/>
      <c r="FR1984" s="54"/>
      <c r="FS1984" s="54"/>
      <c r="FT1984" s="54"/>
      <c r="FU1984" s="54"/>
      <c r="FV1984" s="54"/>
      <c r="FW1984" s="54"/>
      <c r="FX1984" s="54"/>
      <c r="FY1984" s="54"/>
      <c r="FZ1984" s="54"/>
      <c r="GA1984" s="54"/>
      <c r="GB1984" s="54"/>
      <c r="GC1984" s="54"/>
      <c r="GD1984" s="54"/>
      <c r="GE1984" s="54"/>
      <c r="GF1984" s="54"/>
      <c r="GG1984" s="54"/>
      <c r="GH1984" s="54"/>
      <c r="GI1984" s="54"/>
      <c r="GJ1984" s="54"/>
      <c r="GK1984" s="54"/>
      <c r="GL1984" s="54"/>
      <c r="GM1984" s="54"/>
      <c r="GN1984" s="54"/>
      <c r="GO1984" s="54"/>
      <c r="GP1984" s="54"/>
      <c r="GQ1984" s="54"/>
      <c r="GR1984" s="54"/>
      <c r="GS1984" s="54"/>
      <c r="GT1984" s="54"/>
      <c r="GU1984" s="54"/>
      <c r="GV1984" s="54"/>
      <c r="GW1984" s="54"/>
      <c r="GX1984" s="54"/>
      <c r="GY1984" s="54"/>
      <c r="GZ1984" s="54"/>
      <c r="HA1984" s="54"/>
      <c r="HB1984" s="54"/>
      <c r="HC1984" s="54"/>
      <c r="HD1984" s="54"/>
      <c r="HE1984" s="54"/>
      <c r="HF1984" s="54"/>
      <c r="HG1984" s="54"/>
      <c r="HH1984" s="54"/>
      <c r="HI1984" s="54"/>
      <c r="HJ1984" s="54"/>
      <c r="HK1984" s="54"/>
      <c r="HL1984" s="54"/>
      <c r="HM1984" s="54"/>
      <c r="HN1984" s="54"/>
      <c r="HO1984" s="54"/>
      <c r="HP1984" s="54"/>
      <c r="HQ1984" s="54"/>
      <c r="HR1984" s="54"/>
      <c r="HS1984" s="54"/>
      <c r="HT1984" s="54"/>
      <c r="HU1984" s="54"/>
      <c r="HV1984" s="54"/>
      <c r="HW1984" s="54"/>
      <c r="HX1984" s="54"/>
      <c r="HY1984" s="54"/>
      <c r="HZ1984" s="54"/>
      <c r="IA1984" s="54"/>
      <c r="IB1984" s="54"/>
      <c r="IC1984" s="54"/>
      <c r="ID1984" s="54"/>
      <c r="IE1984" s="54"/>
      <c r="IF1984" s="54"/>
      <c r="IG1984" s="54"/>
      <c r="IH1984" s="54"/>
      <c r="II1984" s="54"/>
      <c r="IJ1984" s="54"/>
      <c r="IK1984" s="54"/>
      <c r="IL1984" s="54"/>
      <c r="IM1984" s="54"/>
      <c r="IN1984" s="54"/>
      <c r="IO1984" s="54"/>
      <c r="IP1984" s="54"/>
      <c r="IQ1984" s="54"/>
      <c r="IR1984" s="54"/>
      <c r="IS1984" s="54"/>
      <c r="IT1984" s="54"/>
      <c r="IU1984" s="54"/>
      <c r="IV1984" s="54"/>
      <c r="IW1984" s="54"/>
      <c r="IX1984" s="54"/>
      <c r="IY1984" s="54"/>
      <c r="IZ1984" s="54"/>
      <c r="JA1984" s="16"/>
      <c r="JB1984" s="16"/>
      <c r="JC1984" s="16"/>
      <c r="JD1984" s="16"/>
    </row>
    <row r="1985" spans="1:264" s="6" customFormat="1" x14ac:dyDescent="0.25">
      <c r="A1985" s="55">
        <v>1981</v>
      </c>
      <c r="B1985" s="56">
        <f>ESTUDIANTES!B1985</f>
        <v>0</v>
      </c>
      <c r="C1985" s="56">
        <f>ESTUDIANTES!C1985</f>
        <v>0</v>
      </c>
      <c r="D1985" s="97">
        <f>ESTUDIANTES!D1985</f>
        <v>0</v>
      </c>
      <c r="E1985" s="97"/>
      <c r="F1985" s="97"/>
      <c r="G1985" s="97"/>
      <c r="H1985" s="57">
        <f>ESTUDIANTES!H1985</f>
        <v>0</v>
      </c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  <c r="T1985" s="54"/>
      <c r="U1985" s="54"/>
      <c r="V1985" s="54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  <c r="AL1985" s="54"/>
      <c r="AM1985" s="54"/>
      <c r="AN1985" s="54"/>
      <c r="AO1985" s="54"/>
      <c r="AP1985" s="54"/>
      <c r="AQ1985" s="54"/>
      <c r="AR1985" s="54"/>
      <c r="AS1985" s="54"/>
      <c r="AT1985" s="54"/>
      <c r="AU1985" s="54"/>
      <c r="AV1985" s="54"/>
      <c r="AW1985" s="54"/>
      <c r="AX1985" s="54"/>
      <c r="AY1985" s="54"/>
      <c r="AZ1985" s="54"/>
      <c r="BA1985" s="54"/>
      <c r="BB1985" s="54"/>
      <c r="BC1985" s="54"/>
      <c r="BD1985" s="54"/>
      <c r="BE1985" s="54"/>
      <c r="BF1985" s="54"/>
      <c r="BG1985" s="54"/>
      <c r="BH1985" s="54"/>
      <c r="BI1985" s="54"/>
      <c r="BJ1985" s="54"/>
      <c r="BK1985" s="54"/>
      <c r="BL1985" s="54"/>
      <c r="BM1985" s="54"/>
      <c r="BN1985" s="54"/>
      <c r="BO1985" s="54"/>
      <c r="BP1985" s="54"/>
      <c r="BQ1985" s="54"/>
      <c r="BR1985" s="54"/>
      <c r="BS1985" s="54"/>
      <c r="BT1985" s="54"/>
      <c r="BU1985" s="54"/>
      <c r="BV1985" s="54"/>
      <c r="BW1985" s="54"/>
      <c r="BX1985" s="54"/>
      <c r="BY1985" s="54"/>
      <c r="BZ1985" s="54"/>
      <c r="CA1985" s="54"/>
      <c r="CB1985" s="54"/>
      <c r="CC1985" s="54"/>
      <c r="CD1985" s="54"/>
      <c r="CE1985" s="54"/>
      <c r="CF1985" s="54"/>
      <c r="CG1985" s="54"/>
      <c r="CH1985" s="54"/>
      <c r="CI1985" s="54"/>
      <c r="CJ1985" s="54"/>
      <c r="CK1985" s="54"/>
      <c r="CL1985" s="54"/>
      <c r="CM1985" s="54"/>
      <c r="CN1985" s="54"/>
      <c r="CO1985" s="54"/>
      <c r="CP1985" s="54"/>
      <c r="CQ1985" s="54"/>
      <c r="CR1985" s="54"/>
      <c r="CS1985" s="54"/>
      <c r="CT1985" s="54"/>
      <c r="CU1985" s="54"/>
      <c r="CV1985" s="54"/>
      <c r="CW1985" s="54"/>
      <c r="CX1985" s="54"/>
      <c r="CY1985" s="54"/>
      <c r="CZ1985" s="54"/>
      <c r="DA1985" s="54"/>
      <c r="DB1985" s="54"/>
      <c r="DC1985" s="54"/>
      <c r="DD1985" s="54"/>
      <c r="DE1985" s="54"/>
      <c r="DF1985" s="54"/>
      <c r="DG1985" s="54"/>
      <c r="DH1985" s="54"/>
      <c r="DI1985" s="54"/>
      <c r="DJ1985" s="54"/>
      <c r="DK1985" s="54"/>
      <c r="DL1985" s="54"/>
      <c r="DM1985" s="54"/>
      <c r="DN1985" s="54"/>
      <c r="DO1985" s="54"/>
      <c r="DP1985" s="54"/>
      <c r="DQ1985" s="54"/>
      <c r="DR1985" s="54"/>
      <c r="DS1985" s="54"/>
      <c r="DT1985" s="54"/>
      <c r="DU1985" s="54"/>
      <c r="DV1985" s="54"/>
      <c r="DW1985" s="54"/>
      <c r="DX1985" s="54"/>
      <c r="DY1985" s="54"/>
      <c r="DZ1985" s="54"/>
      <c r="EA1985" s="54"/>
      <c r="EB1985" s="54"/>
      <c r="EC1985" s="54"/>
      <c r="ED1985" s="54"/>
      <c r="EE1985" s="54"/>
      <c r="EF1985" s="54"/>
      <c r="EG1985" s="54"/>
      <c r="EH1985" s="54"/>
      <c r="EI1985" s="54"/>
      <c r="EJ1985" s="54"/>
      <c r="EK1985" s="54"/>
      <c r="EL1985" s="54"/>
      <c r="EM1985" s="54"/>
      <c r="EN1985" s="54"/>
      <c r="EO1985" s="54"/>
      <c r="EP1985" s="54"/>
      <c r="EQ1985" s="54"/>
      <c r="ER1985" s="54"/>
      <c r="ES1985" s="54"/>
      <c r="ET1985" s="54"/>
      <c r="EU1985" s="54"/>
      <c r="EV1985" s="54"/>
      <c r="EW1985" s="54"/>
      <c r="EX1985" s="54"/>
      <c r="EY1985" s="54"/>
      <c r="EZ1985" s="54"/>
      <c r="FA1985" s="54"/>
      <c r="FB1985" s="54"/>
      <c r="FC1985" s="54"/>
      <c r="FD1985" s="54"/>
      <c r="FE1985" s="54"/>
      <c r="FF1985" s="54"/>
      <c r="FG1985" s="54"/>
      <c r="FH1985" s="54"/>
      <c r="FI1985" s="54"/>
      <c r="FJ1985" s="54"/>
      <c r="FK1985" s="54"/>
      <c r="FL1985" s="54"/>
      <c r="FM1985" s="54"/>
      <c r="FN1985" s="54"/>
      <c r="FO1985" s="54"/>
      <c r="FP1985" s="54"/>
      <c r="FQ1985" s="54"/>
      <c r="FR1985" s="54"/>
      <c r="FS1985" s="54"/>
      <c r="FT1985" s="54"/>
      <c r="FU1985" s="54"/>
      <c r="FV1985" s="54"/>
      <c r="FW1985" s="54"/>
      <c r="FX1985" s="54"/>
      <c r="FY1985" s="54"/>
      <c r="FZ1985" s="54"/>
      <c r="GA1985" s="54"/>
      <c r="GB1985" s="54"/>
      <c r="GC1985" s="54"/>
      <c r="GD1985" s="54"/>
      <c r="GE1985" s="54"/>
      <c r="GF1985" s="54"/>
      <c r="GG1985" s="54"/>
      <c r="GH1985" s="54"/>
      <c r="GI1985" s="54"/>
      <c r="GJ1985" s="54"/>
      <c r="GK1985" s="54"/>
      <c r="GL1985" s="54"/>
      <c r="GM1985" s="54"/>
      <c r="GN1985" s="54"/>
      <c r="GO1985" s="54"/>
      <c r="GP1985" s="54"/>
      <c r="GQ1985" s="54"/>
      <c r="GR1985" s="54"/>
      <c r="GS1985" s="54"/>
      <c r="GT1985" s="54"/>
      <c r="GU1985" s="54"/>
      <c r="GV1985" s="54"/>
      <c r="GW1985" s="54"/>
      <c r="GX1985" s="54"/>
      <c r="GY1985" s="54"/>
      <c r="GZ1985" s="54"/>
      <c r="HA1985" s="54"/>
      <c r="HB1985" s="54"/>
      <c r="HC1985" s="54"/>
      <c r="HD1985" s="54"/>
      <c r="HE1985" s="54"/>
      <c r="HF1985" s="54"/>
      <c r="HG1985" s="54"/>
      <c r="HH1985" s="54"/>
      <c r="HI1985" s="54"/>
      <c r="HJ1985" s="54"/>
      <c r="HK1985" s="54"/>
      <c r="HL1985" s="54"/>
      <c r="HM1985" s="54"/>
      <c r="HN1985" s="54"/>
      <c r="HO1985" s="54"/>
      <c r="HP1985" s="54"/>
      <c r="HQ1985" s="54"/>
      <c r="HR1985" s="54"/>
      <c r="HS1985" s="54"/>
      <c r="HT1985" s="54"/>
      <c r="HU1985" s="54"/>
      <c r="HV1985" s="54"/>
      <c r="HW1985" s="54"/>
      <c r="HX1985" s="54"/>
      <c r="HY1985" s="54"/>
      <c r="HZ1985" s="54"/>
      <c r="IA1985" s="54"/>
      <c r="IB1985" s="54"/>
      <c r="IC1985" s="54"/>
      <c r="ID1985" s="54"/>
      <c r="IE1985" s="54"/>
      <c r="IF1985" s="54"/>
      <c r="IG1985" s="54"/>
      <c r="IH1985" s="54"/>
      <c r="II1985" s="54"/>
      <c r="IJ1985" s="54"/>
      <c r="IK1985" s="54"/>
      <c r="IL1985" s="54"/>
      <c r="IM1985" s="54"/>
      <c r="IN1985" s="54"/>
      <c r="IO1985" s="54"/>
      <c r="IP1985" s="54"/>
      <c r="IQ1985" s="54"/>
      <c r="IR1985" s="54"/>
      <c r="IS1985" s="54"/>
      <c r="IT1985" s="54"/>
      <c r="IU1985" s="54"/>
      <c r="IV1985" s="54"/>
      <c r="IW1985" s="54"/>
      <c r="IX1985" s="54"/>
      <c r="IY1985" s="54"/>
      <c r="IZ1985" s="54"/>
      <c r="JA1985" s="16"/>
      <c r="JB1985" s="16"/>
      <c r="JC1985" s="16"/>
      <c r="JD1985" s="16"/>
    </row>
    <row r="1986" spans="1:264" s="6" customFormat="1" x14ac:dyDescent="0.25">
      <c r="A1986" s="55">
        <v>1982</v>
      </c>
      <c r="B1986" s="56">
        <f>ESTUDIANTES!B1986</f>
        <v>0</v>
      </c>
      <c r="C1986" s="56">
        <f>ESTUDIANTES!C1986</f>
        <v>0</v>
      </c>
      <c r="D1986" s="97">
        <f>ESTUDIANTES!D1986</f>
        <v>0</v>
      </c>
      <c r="E1986" s="97"/>
      <c r="F1986" s="97"/>
      <c r="G1986" s="97"/>
      <c r="H1986" s="57">
        <f>ESTUDIANTES!H1986</f>
        <v>0</v>
      </c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4"/>
      <c r="T1986" s="54"/>
      <c r="U1986" s="54"/>
      <c r="V1986" s="54"/>
      <c r="W1986" s="54"/>
      <c r="X1986" s="54"/>
      <c r="Y1986" s="54"/>
      <c r="Z1986" s="54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  <c r="AL1986" s="54"/>
      <c r="AM1986" s="54"/>
      <c r="AN1986" s="54"/>
      <c r="AO1986" s="54"/>
      <c r="AP1986" s="54"/>
      <c r="AQ1986" s="54"/>
      <c r="AR1986" s="54"/>
      <c r="AS1986" s="54"/>
      <c r="AT1986" s="54"/>
      <c r="AU1986" s="54"/>
      <c r="AV1986" s="54"/>
      <c r="AW1986" s="54"/>
      <c r="AX1986" s="54"/>
      <c r="AY1986" s="54"/>
      <c r="AZ1986" s="54"/>
      <c r="BA1986" s="54"/>
      <c r="BB1986" s="54"/>
      <c r="BC1986" s="54"/>
      <c r="BD1986" s="54"/>
      <c r="BE1986" s="54"/>
      <c r="BF1986" s="54"/>
      <c r="BG1986" s="54"/>
      <c r="BH1986" s="54"/>
      <c r="BI1986" s="54"/>
      <c r="BJ1986" s="54"/>
      <c r="BK1986" s="54"/>
      <c r="BL1986" s="54"/>
      <c r="BM1986" s="54"/>
      <c r="BN1986" s="54"/>
      <c r="BO1986" s="54"/>
      <c r="BP1986" s="54"/>
      <c r="BQ1986" s="54"/>
      <c r="BR1986" s="54"/>
      <c r="BS1986" s="54"/>
      <c r="BT1986" s="54"/>
      <c r="BU1986" s="54"/>
      <c r="BV1986" s="54"/>
      <c r="BW1986" s="54"/>
      <c r="BX1986" s="54"/>
      <c r="BY1986" s="54"/>
      <c r="BZ1986" s="54"/>
      <c r="CA1986" s="54"/>
      <c r="CB1986" s="54"/>
      <c r="CC1986" s="54"/>
      <c r="CD1986" s="54"/>
      <c r="CE1986" s="54"/>
      <c r="CF1986" s="54"/>
      <c r="CG1986" s="54"/>
      <c r="CH1986" s="54"/>
      <c r="CI1986" s="54"/>
      <c r="CJ1986" s="54"/>
      <c r="CK1986" s="54"/>
      <c r="CL1986" s="54"/>
      <c r="CM1986" s="54"/>
      <c r="CN1986" s="54"/>
      <c r="CO1986" s="54"/>
      <c r="CP1986" s="54"/>
      <c r="CQ1986" s="54"/>
      <c r="CR1986" s="54"/>
      <c r="CS1986" s="54"/>
      <c r="CT1986" s="54"/>
      <c r="CU1986" s="54"/>
      <c r="CV1986" s="54"/>
      <c r="CW1986" s="54"/>
      <c r="CX1986" s="54"/>
      <c r="CY1986" s="54"/>
      <c r="CZ1986" s="54"/>
      <c r="DA1986" s="54"/>
      <c r="DB1986" s="54"/>
      <c r="DC1986" s="54"/>
      <c r="DD1986" s="54"/>
      <c r="DE1986" s="54"/>
      <c r="DF1986" s="54"/>
      <c r="DG1986" s="54"/>
      <c r="DH1986" s="54"/>
      <c r="DI1986" s="54"/>
      <c r="DJ1986" s="54"/>
      <c r="DK1986" s="54"/>
      <c r="DL1986" s="54"/>
      <c r="DM1986" s="54"/>
      <c r="DN1986" s="54"/>
      <c r="DO1986" s="54"/>
      <c r="DP1986" s="54"/>
      <c r="DQ1986" s="54"/>
      <c r="DR1986" s="54"/>
      <c r="DS1986" s="54"/>
      <c r="DT1986" s="54"/>
      <c r="DU1986" s="54"/>
      <c r="DV1986" s="54"/>
      <c r="DW1986" s="54"/>
      <c r="DX1986" s="54"/>
      <c r="DY1986" s="54"/>
      <c r="DZ1986" s="54"/>
      <c r="EA1986" s="54"/>
      <c r="EB1986" s="54"/>
      <c r="EC1986" s="54"/>
      <c r="ED1986" s="54"/>
      <c r="EE1986" s="54"/>
      <c r="EF1986" s="54"/>
      <c r="EG1986" s="54"/>
      <c r="EH1986" s="54"/>
      <c r="EI1986" s="54"/>
      <c r="EJ1986" s="54"/>
      <c r="EK1986" s="54"/>
      <c r="EL1986" s="54"/>
      <c r="EM1986" s="54"/>
      <c r="EN1986" s="54"/>
      <c r="EO1986" s="54"/>
      <c r="EP1986" s="54"/>
      <c r="EQ1986" s="54"/>
      <c r="ER1986" s="54"/>
      <c r="ES1986" s="54"/>
      <c r="ET1986" s="54"/>
      <c r="EU1986" s="54"/>
      <c r="EV1986" s="54"/>
      <c r="EW1986" s="54"/>
      <c r="EX1986" s="54"/>
      <c r="EY1986" s="54"/>
      <c r="EZ1986" s="54"/>
      <c r="FA1986" s="54"/>
      <c r="FB1986" s="54"/>
      <c r="FC1986" s="54"/>
      <c r="FD1986" s="54"/>
      <c r="FE1986" s="54"/>
      <c r="FF1986" s="54"/>
      <c r="FG1986" s="54"/>
      <c r="FH1986" s="54"/>
      <c r="FI1986" s="54"/>
      <c r="FJ1986" s="54"/>
      <c r="FK1986" s="54"/>
      <c r="FL1986" s="54"/>
      <c r="FM1986" s="54"/>
      <c r="FN1986" s="54"/>
      <c r="FO1986" s="54"/>
      <c r="FP1986" s="54"/>
      <c r="FQ1986" s="54"/>
      <c r="FR1986" s="54"/>
      <c r="FS1986" s="54"/>
      <c r="FT1986" s="54"/>
      <c r="FU1986" s="54"/>
      <c r="FV1986" s="54"/>
      <c r="FW1986" s="54"/>
      <c r="FX1986" s="54"/>
      <c r="FY1986" s="54"/>
      <c r="FZ1986" s="54"/>
      <c r="GA1986" s="54"/>
      <c r="GB1986" s="54"/>
      <c r="GC1986" s="54"/>
      <c r="GD1986" s="54"/>
      <c r="GE1986" s="54"/>
      <c r="GF1986" s="54"/>
      <c r="GG1986" s="54"/>
      <c r="GH1986" s="54"/>
      <c r="GI1986" s="54"/>
      <c r="GJ1986" s="54"/>
      <c r="GK1986" s="54"/>
      <c r="GL1986" s="54"/>
      <c r="GM1986" s="54"/>
      <c r="GN1986" s="54"/>
      <c r="GO1986" s="54"/>
      <c r="GP1986" s="54"/>
      <c r="GQ1986" s="54"/>
      <c r="GR1986" s="54"/>
      <c r="GS1986" s="54"/>
      <c r="GT1986" s="54"/>
      <c r="GU1986" s="54"/>
      <c r="GV1986" s="54"/>
      <c r="GW1986" s="54"/>
      <c r="GX1986" s="54"/>
      <c r="GY1986" s="54"/>
      <c r="GZ1986" s="54"/>
      <c r="HA1986" s="54"/>
      <c r="HB1986" s="54"/>
      <c r="HC1986" s="54"/>
      <c r="HD1986" s="54"/>
      <c r="HE1986" s="54"/>
      <c r="HF1986" s="54"/>
      <c r="HG1986" s="54"/>
      <c r="HH1986" s="54"/>
      <c r="HI1986" s="54"/>
      <c r="HJ1986" s="54"/>
      <c r="HK1986" s="54"/>
      <c r="HL1986" s="54"/>
      <c r="HM1986" s="54"/>
      <c r="HN1986" s="54"/>
      <c r="HO1986" s="54"/>
      <c r="HP1986" s="54"/>
      <c r="HQ1986" s="54"/>
      <c r="HR1986" s="54"/>
      <c r="HS1986" s="54"/>
      <c r="HT1986" s="54"/>
      <c r="HU1986" s="54"/>
      <c r="HV1986" s="54"/>
      <c r="HW1986" s="54"/>
      <c r="HX1986" s="54"/>
      <c r="HY1986" s="54"/>
      <c r="HZ1986" s="54"/>
      <c r="IA1986" s="54"/>
      <c r="IB1986" s="54"/>
      <c r="IC1986" s="54"/>
      <c r="ID1986" s="54"/>
      <c r="IE1986" s="54"/>
      <c r="IF1986" s="54"/>
      <c r="IG1986" s="54"/>
      <c r="IH1986" s="54"/>
      <c r="II1986" s="54"/>
      <c r="IJ1986" s="54"/>
      <c r="IK1986" s="54"/>
      <c r="IL1986" s="54"/>
      <c r="IM1986" s="54"/>
      <c r="IN1986" s="54"/>
      <c r="IO1986" s="54"/>
      <c r="IP1986" s="54"/>
      <c r="IQ1986" s="54"/>
      <c r="IR1986" s="54"/>
      <c r="IS1986" s="54"/>
      <c r="IT1986" s="54"/>
      <c r="IU1986" s="54"/>
      <c r="IV1986" s="54"/>
      <c r="IW1986" s="54"/>
      <c r="IX1986" s="54"/>
      <c r="IY1986" s="54"/>
      <c r="IZ1986" s="54"/>
      <c r="JA1986" s="16"/>
      <c r="JB1986" s="16"/>
      <c r="JC1986" s="16"/>
      <c r="JD1986" s="16"/>
    </row>
    <row r="1987" spans="1:264" s="6" customFormat="1" x14ac:dyDescent="0.25">
      <c r="A1987" s="55">
        <v>1983</v>
      </c>
      <c r="B1987" s="56">
        <f>ESTUDIANTES!B1987</f>
        <v>0</v>
      </c>
      <c r="C1987" s="56">
        <f>ESTUDIANTES!C1987</f>
        <v>0</v>
      </c>
      <c r="D1987" s="97">
        <f>ESTUDIANTES!D1987</f>
        <v>0</v>
      </c>
      <c r="E1987" s="97"/>
      <c r="F1987" s="97"/>
      <c r="G1987" s="97"/>
      <c r="H1987" s="57">
        <f>ESTUDIANTES!H1987</f>
        <v>0</v>
      </c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54"/>
      <c r="T1987" s="54"/>
      <c r="U1987" s="54"/>
      <c r="V1987" s="54"/>
      <c r="W1987" s="54"/>
      <c r="X1987" s="54"/>
      <c r="Y1987" s="54"/>
      <c r="Z1987" s="54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  <c r="AL1987" s="54"/>
      <c r="AM1987" s="54"/>
      <c r="AN1987" s="54"/>
      <c r="AO1987" s="54"/>
      <c r="AP1987" s="54"/>
      <c r="AQ1987" s="54"/>
      <c r="AR1987" s="54"/>
      <c r="AS1987" s="54"/>
      <c r="AT1987" s="54"/>
      <c r="AU1987" s="54"/>
      <c r="AV1987" s="54"/>
      <c r="AW1987" s="54"/>
      <c r="AX1987" s="54"/>
      <c r="AY1987" s="54"/>
      <c r="AZ1987" s="54"/>
      <c r="BA1987" s="54"/>
      <c r="BB1987" s="54"/>
      <c r="BC1987" s="54"/>
      <c r="BD1987" s="54"/>
      <c r="BE1987" s="54"/>
      <c r="BF1987" s="54"/>
      <c r="BG1987" s="54"/>
      <c r="BH1987" s="54"/>
      <c r="BI1987" s="54"/>
      <c r="BJ1987" s="54"/>
      <c r="BK1987" s="54"/>
      <c r="BL1987" s="54"/>
      <c r="BM1987" s="54"/>
      <c r="BN1987" s="54"/>
      <c r="BO1987" s="54"/>
      <c r="BP1987" s="54"/>
      <c r="BQ1987" s="54"/>
      <c r="BR1987" s="54"/>
      <c r="BS1987" s="54"/>
      <c r="BT1987" s="54"/>
      <c r="BU1987" s="54"/>
      <c r="BV1987" s="54"/>
      <c r="BW1987" s="54"/>
      <c r="BX1987" s="54"/>
      <c r="BY1987" s="54"/>
      <c r="BZ1987" s="54"/>
      <c r="CA1987" s="54"/>
      <c r="CB1987" s="54"/>
      <c r="CC1987" s="54"/>
      <c r="CD1987" s="54"/>
      <c r="CE1987" s="54"/>
      <c r="CF1987" s="54"/>
      <c r="CG1987" s="54"/>
      <c r="CH1987" s="54"/>
      <c r="CI1987" s="54"/>
      <c r="CJ1987" s="54"/>
      <c r="CK1987" s="54"/>
      <c r="CL1987" s="54"/>
      <c r="CM1987" s="54"/>
      <c r="CN1987" s="54"/>
      <c r="CO1987" s="54"/>
      <c r="CP1987" s="54"/>
      <c r="CQ1987" s="54"/>
      <c r="CR1987" s="54"/>
      <c r="CS1987" s="54"/>
      <c r="CT1987" s="54"/>
      <c r="CU1987" s="54"/>
      <c r="CV1987" s="54"/>
      <c r="CW1987" s="54"/>
      <c r="CX1987" s="54"/>
      <c r="CY1987" s="54"/>
      <c r="CZ1987" s="54"/>
      <c r="DA1987" s="54"/>
      <c r="DB1987" s="54"/>
      <c r="DC1987" s="54"/>
      <c r="DD1987" s="54"/>
      <c r="DE1987" s="54"/>
      <c r="DF1987" s="54"/>
      <c r="DG1987" s="54"/>
      <c r="DH1987" s="54"/>
      <c r="DI1987" s="54"/>
      <c r="DJ1987" s="54"/>
      <c r="DK1987" s="54"/>
      <c r="DL1987" s="54"/>
      <c r="DM1987" s="54"/>
      <c r="DN1987" s="54"/>
      <c r="DO1987" s="54"/>
      <c r="DP1987" s="54"/>
      <c r="DQ1987" s="54"/>
      <c r="DR1987" s="54"/>
      <c r="DS1987" s="54"/>
      <c r="DT1987" s="54"/>
      <c r="DU1987" s="54"/>
      <c r="DV1987" s="54"/>
      <c r="DW1987" s="54"/>
      <c r="DX1987" s="54"/>
      <c r="DY1987" s="54"/>
      <c r="DZ1987" s="54"/>
      <c r="EA1987" s="54"/>
      <c r="EB1987" s="54"/>
      <c r="EC1987" s="54"/>
      <c r="ED1987" s="54"/>
      <c r="EE1987" s="54"/>
      <c r="EF1987" s="54"/>
      <c r="EG1987" s="54"/>
      <c r="EH1987" s="54"/>
      <c r="EI1987" s="54"/>
      <c r="EJ1987" s="54"/>
      <c r="EK1987" s="54"/>
      <c r="EL1987" s="54"/>
      <c r="EM1987" s="54"/>
      <c r="EN1987" s="54"/>
      <c r="EO1987" s="54"/>
      <c r="EP1987" s="54"/>
      <c r="EQ1987" s="54"/>
      <c r="ER1987" s="54"/>
      <c r="ES1987" s="54"/>
      <c r="ET1987" s="54"/>
      <c r="EU1987" s="54"/>
      <c r="EV1987" s="54"/>
      <c r="EW1987" s="54"/>
      <c r="EX1987" s="54"/>
      <c r="EY1987" s="54"/>
      <c r="EZ1987" s="54"/>
      <c r="FA1987" s="54"/>
      <c r="FB1987" s="54"/>
      <c r="FC1987" s="54"/>
      <c r="FD1987" s="54"/>
      <c r="FE1987" s="54"/>
      <c r="FF1987" s="54"/>
      <c r="FG1987" s="54"/>
      <c r="FH1987" s="54"/>
      <c r="FI1987" s="54"/>
      <c r="FJ1987" s="54"/>
      <c r="FK1987" s="54"/>
      <c r="FL1987" s="54"/>
      <c r="FM1987" s="54"/>
      <c r="FN1987" s="54"/>
      <c r="FO1987" s="54"/>
      <c r="FP1987" s="54"/>
      <c r="FQ1987" s="54"/>
      <c r="FR1987" s="54"/>
      <c r="FS1987" s="54"/>
      <c r="FT1987" s="54"/>
      <c r="FU1987" s="54"/>
      <c r="FV1987" s="54"/>
      <c r="FW1987" s="54"/>
      <c r="FX1987" s="54"/>
      <c r="FY1987" s="54"/>
      <c r="FZ1987" s="54"/>
      <c r="GA1987" s="54"/>
      <c r="GB1987" s="54"/>
      <c r="GC1987" s="54"/>
      <c r="GD1987" s="54"/>
      <c r="GE1987" s="54"/>
      <c r="GF1987" s="54"/>
      <c r="GG1987" s="54"/>
      <c r="GH1987" s="54"/>
      <c r="GI1987" s="54"/>
      <c r="GJ1987" s="54"/>
      <c r="GK1987" s="54"/>
      <c r="GL1987" s="54"/>
      <c r="GM1987" s="54"/>
      <c r="GN1987" s="54"/>
      <c r="GO1987" s="54"/>
      <c r="GP1987" s="54"/>
      <c r="GQ1987" s="54"/>
      <c r="GR1987" s="54"/>
      <c r="GS1987" s="54"/>
      <c r="GT1987" s="54"/>
      <c r="GU1987" s="54"/>
      <c r="GV1987" s="54"/>
      <c r="GW1987" s="54"/>
      <c r="GX1987" s="54"/>
      <c r="GY1987" s="54"/>
      <c r="GZ1987" s="54"/>
      <c r="HA1987" s="54"/>
      <c r="HB1987" s="54"/>
      <c r="HC1987" s="54"/>
      <c r="HD1987" s="54"/>
      <c r="HE1987" s="54"/>
      <c r="HF1987" s="54"/>
      <c r="HG1987" s="54"/>
      <c r="HH1987" s="54"/>
      <c r="HI1987" s="54"/>
      <c r="HJ1987" s="54"/>
      <c r="HK1987" s="54"/>
      <c r="HL1987" s="54"/>
      <c r="HM1987" s="54"/>
      <c r="HN1987" s="54"/>
      <c r="HO1987" s="54"/>
      <c r="HP1987" s="54"/>
      <c r="HQ1987" s="54"/>
      <c r="HR1987" s="54"/>
      <c r="HS1987" s="54"/>
      <c r="HT1987" s="54"/>
      <c r="HU1987" s="54"/>
      <c r="HV1987" s="54"/>
      <c r="HW1987" s="54"/>
      <c r="HX1987" s="54"/>
      <c r="HY1987" s="54"/>
      <c r="HZ1987" s="54"/>
      <c r="IA1987" s="54"/>
      <c r="IB1987" s="54"/>
      <c r="IC1987" s="54"/>
      <c r="ID1987" s="54"/>
      <c r="IE1987" s="54"/>
      <c r="IF1987" s="54"/>
      <c r="IG1987" s="54"/>
      <c r="IH1987" s="54"/>
      <c r="II1987" s="54"/>
      <c r="IJ1987" s="54"/>
      <c r="IK1987" s="54"/>
      <c r="IL1987" s="54"/>
      <c r="IM1987" s="54"/>
      <c r="IN1987" s="54"/>
      <c r="IO1987" s="54"/>
      <c r="IP1987" s="54"/>
      <c r="IQ1987" s="54"/>
      <c r="IR1987" s="54"/>
      <c r="IS1987" s="54"/>
      <c r="IT1987" s="54"/>
      <c r="IU1987" s="54"/>
      <c r="IV1987" s="54"/>
      <c r="IW1987" s="54"/>
      <c r="IX1987" s="54"/>
      <c r="IY1987" s="54"/>
      <c r="IZ1987" s="54"/>
      <c r="JA1987" s="16"/>
      <c r="JB1987" s="16"/>
      <c r="JC1987" s="16"/>
      <c r="JD1987" s="16"/>
    </row>
    <row r="1988" spans="1:264" s="6" customFormat="1" x14ac:dyDescent="0.25">
      <c r="A1988" s="55">
        <v>1984</v>
      </c>
      <c r="B1988" s="56">
        <f>ESTUDIANTES!B1988</f>
        <v>0</v>
      </c>
      <c r="C1988" s="56">
        <f>ESTUDIANTES!C1988</f>
        <v>0</v>
      </c>
      <c r="D1988" s="97">
        <f>ESTUDIANTES!D1988</f>
        <v>0</v>
      </c>
      <c r="E1988" s="97"/>
      <c r="F1988" s="97"/>
      <c r="G1988" s="97"/>
      <c r="H1988" s="57">
        <f>ESTUDIANTES!H1988</f>
        <v>0</v>
      </c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54"/>
      <c r="T1988" s="54"/>
      <c r="U1988" s="54"/>
      <c r="V1988" s="54"/>
      <c r="W1988" s="54"/>
      <c r="X1988" s="54"/>
      <c r="Y1988" s="54"/>
      <c r="Z1988" s="54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  <c r="AL1988" s="54"/>
      <c r="AM1988" s="54"/>
      <c r="AN1988" s="54"/>
      <c r="AO1988" s="54"/>
      <c r="AP1988" s="54"/>
      <c r="AQ1988" s="54"/>
      <c r="AR1988" s="54"/>
      <c r="AS1988" s="54"/>
      <c r="AT1988" s="54"/>
      <c r="AU1988" s="54"/>
      <c r="AV1988" s="54"/>
      <c r="AW1988" s="54"/>
      <c r="AX1988" s="54"/>
      <c r="AY1988" s="54"/>
      <c r="AZ1988" s="54"/>
      <c r="BA1988" s="54"/>
      <c r="BB1988" s="54"/>
      <c r="BC1988" s="54"/>
      <c r="BD1988" s="54"/>
      <c r="BE1988" s="54"/>
      <c r="BF1988" s="54"/>
      <c r="BG1988" s="54"/>
      <c r="BH1988" s="54"/>
      <c r="BI1988" s="54"/>
      <c r="BJ1988" s="54"/>
      <c r="BK1988" s="54"/>
      <c r="BL1988" s="54"/>
      <c r="BM1988" s="54"/>
      <c r="BN1988" s="54"/>
      <c r="BO1988" s="54"/>
      <c r="BP1988" s="54"/>
      <c r="BQ1988" s="54"/>
      <c r="BR1988" s="54"/>
      <c r="BS1988" s="54"/>
      <c r="BT1988" s="54"/>
      <c r="BU1988" s="54"/>
      <c r="BV1988" s="54"/>
      <c r="BW1988" s="54"/>
      <c r="BX1988" s="54"/>
      <c r="BY1988" s="54"/>
      <c r="BZ1988" s="54"/>
      <c r="CA1988" s="54"/>
      <c r="CB1988" s="54"/>
      <c r="CC1988" s="54"/>
      <c r="CD1988" s="54"/>
      <c r="CE1988" s="54"/>
      <c r="CF1988" s="54"/>
      <c r="CG1988" s="54"/>
      <c r="CH1988" s="54"/>
      <c r="CI1988" s="54"/>
      <c r="CJ1988" s="54"/>
      <c r="CK1988" s="54"/>
      <c r="CL1988" s="54"/>
      <c r="CM1988" s="54"/>
      <c r="CN1988" s="54"/>
      <c r="CO1988" s="54"/>
      <c r="CP1988" s="54"/>
      <c r="CQ1988" s="54"/>
      <c r="CR1988" s="54"/>
      <c r="CS1988" s="54"/>
      <c r="CT1988" s="54"/>
      <c r="CU1988" s="54"/>
      <c r="CV1988" s="54"/>
      <c r="CW1988" s="54"/>
      <c r="CX1988" s="54"/>
      <c r="CY1988" s="54"/>
      <c r="CZ1988" s="54"/>
      <c r="DA1988" s="54"/>
      <c r="DB1988" s="54"/>
      <c r="DC1988" s="54"/>
      <c r="DD1988" s="54"/>
      <c r="DE1988" s="54"/>
      <c r="DF1988" s="54"/>
      <c r="DG1988" s="54"/>
      <c r="DH1988" s="54"/>
      <c r="DI1988" s="54"/>
      <c r="DJ1988" s="54"/>
      <c r="DK1988" s="54"/>
      <c r="DL1988" s="54"/>
      <c r="DM1988" s="54"/>
      <c r="DN1988" s="54"/>
      <c r="DO1988" s="54"/>
      <c r="DP1988" s="54"/>
      <c r="DQ1988" s="54"/>
      <c r="DR1988" s="54"/>
      <c r="DS1988" s="54"/>
      <c r="DT1988" s="54"/>
      <c r="DU1988" s="54"/>
      <c r="DV1988" s="54"/>
      <c r="DW1988" s="54"/>
      <c r="DX1988" s="54"/>
      <c r="DY1988" s="54"/>
      <c r="DZ1988" s="54"/>
      <c r="EA1988" s="54"/>
      <c r="EB1988" s="54"/>
      <c r="EC1988" s="54"/>
      <c r="ED1988" s="54"/>
      <c r="EE1988" s="54"/>
      <c r="EF1988" s="54"/>
      <c r="EG1988" s="54"/>
      <c r="EH1988" s="54"/>
      <c r="EI1988" s="54"/>
      <c r="EJ1988" s="54"/>
      <c r="EK1988" s="54"/>
      <c r="EL1988" s="54"/>
      <c r="EM1988" s="54"/>
      <c r="EN1988" s="54"/>
      <c r="EO1988" s="54"/>
      <c r="EP1988" s="54"/>
      <c r="EQ1988" s="54"/>
      <c r="ER1988" s="54"/>
      <c r="ES1988" s="54"/>
      <c r="ET1988" s="54"/>
      <c r="EU1988" s="54"/>
      <c r="EV1988" s="54"/>
      <c r="EW1988" s="54"/>
      <c r="EX1988" s="54"/>
      <c r="EY1988" s="54"/>
      <c r="EZ1988" s="54"/>
      <c r="FA1988" s="54"/>
      <c r="FB1988" s="54"/>
      <c r="FC1988" s="54"/>
      <c r="FD1988" s="54"/>
      <c r="FE1988" s="54"/>
      <c r="FF1988" s="54"/>
      <c r="FG1988" s="54"/>
      <c r="FH1988" s="54"/>
      <c r="FI1988" s="54"/>
      <c r="FJ1988" s="54"/>
      <c r="FK1988" s="54"/>
      <c r="FL1988" s="54"/>
      <c r="FM1988" s="54"/>
      <c r="FN1988" s="54"/>
      <c r="FO1988" s="54"/>
      <c r="FP1988" s="54"/>
      <c r="FQ1988" s="54"/>
      <c r="FR1988" s="54"/>
      <c r="FS1988" s="54"/>
      <c r="FT1988" s="54"/>
      <c r="FU1988" s="54"/>
      <c r="FV1988" s="54"/>
      <c r="FW1988" s="54"/>
      <c r="FX1988" s="54"/>
      <c r="FY1988" s="54"/>
      <c r="FZ1988" s="54"/>
      <c r="GA1988" s="54"/>
      <c r="GB1988" s="54"/>
      <c r="GC1988" s="54"/>
      <c r="GD1988" s="54"/>
      <c r="GE1988" s="54"/>
      <c r="GF1988" s="54"/>
      <c r="GG1988" s="54"/>
      <c r="GH1988" s="54"/>
      <c r="GI1988" s="54"/>
      <c r="GJ1988" s="54"/>
      <c r="GK1988" s="54"/>
      <c r="GL1988" s="54"/>
      <c r="GM1988" s="54"/>
      <c r="GN1988" s="54"/>
      <c r="GO1988" s="54"/>
      <c r="GP1988" s="54"/>
      <c r="GQ1988" s="54"/>
      <c r="GR1988" s="54"/>
      <c r="GS1988" s="54"/>
      <c r="GT1988" s="54"/>
      <c r="GU1988" s="54"/>
      <c r="GV1988" s="54"/>
      <c r="GW1988" s="54"/>
      <c r="GX1988" s="54"/>
      <c r="GY1988" s="54"/>
      <c r="GZ1988" s="54"/>
      <c r="HA1988" s="54"/>
      <c r="HB1988" s="54"/>
      <c r="HC1988" s="54"/>
      <c r="HD1988" s="54"/>
      <c r="HE1988" s="54"/>
      <c r="HF1988" s="54"/>
      <c r="HG1988" s="54"/>
      <c r="HH1988" s="54"/>
      <c r="HI1988" s="54"/>
      <c r="HJ1988" s="54"/>
      <c r="HK1988" s="54"/>
      <c r="HL1988" s="54"/>
      <c r="HM1988" s="54"/>
      <c r="HN1988" s="54"/>
      <c r="HO1988" s="54"/>
      <c r="HP1988" s="54"/>
      <c r="HQ1988" s="54"/>
      <c r="HR1988" s="54"/>
      <c r="HS1988" s="54"/>
      <c r="HT1988" s="54"/>
      <c r="HU1988" s="54"/>
      <c r="HV1988" s="54"/>
      <c r="HW1988" s="54"/>
      <c r="HX1988" s="54"/>
      <c r="HY1988" s="54"/>
      <c r="HZ1988" s="54"/>
      <c r="IA1988" s="54"/>
      <c r="IB1988" s="54"/>
      <c r="IC1988" s="54"/>
      <c r="ID1988" s="54"/>
      <c r="IE1988" s="54"/>
      <c r="IF1988" s="54"/>
      <c r="IG1988" s="54"/>
      <c r="IH1988" s="54"/>
      <c r="II1988" s="54"/>
      <c r="IJ1988" s="54"/>
      <c r="IK1988" s="54"/>
      <c r="IL1988" s="54"/>
      <c r="IM1988" s="54"/>
      <c r="IN1988" s="54"/>
      <c r="IO1988" s="54"/>
      <c r="IP1988" s="54"/>
      <c r="IQ1988" s="54"/>
      <c r="IR1988" s="54"/>
      <c r="IS1988" s="54"/>
      <c r="IT1988" s="54"/>
      <c r="IU1988" s="54"/>
      <c r="IV1988" s="54"/>
      <c r="IW1988" s="54"/>
      <c r="IX1988" s="54"/>
      <c r="IY1988" s="54"/>
      <c r="IZ1988" s="54"/>
      <c r="JA1988" s="16"/>
      <c r="JB1988" s="16"/>
      <c r="JC1988" s="16"/>
      <c r="JD1988" s="16"/>
    </row>
    <row r="1989" spans="1:264" s="6" customFormat="1" x14ac:dyDescent="0.25">
      <c r="A1989" s="55">
        <v>1985</v>
      </c>
      <c r="B1989" s="56">
        <f>ESTUDIANTES!B1989</f>
        <v>0</v>
      </c>
      <c r="C1989" s="56">
        <f>ESTUDIANTES!C1989</f>
        <v>0</v>
      </c>
      <c r="D1989" s="97">
        <f>ESTUDIANTES!D1989</f>
        <v>0</v>
      </c>
      <c r="E1989" s="97"/>
      <c r="F1989" s="97"/>
      <c r="G1989" s="97"/>
      <c r="H1989" s="57">
        <f>ESTUDIANTES!H1989</f>
        <v>0</v>
      </c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  <c r="T1989" s="54"/>
      <c r="U1989" s="54"/>
      <c r="V1989" s="54"/>
      <c r="W1989" s="54"/>
      <c r="X1989" s="54"/>
      <c r="Y1989" s="54"/>
      <c r="Z1989" s="54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  <c r="AL1989" s="54"/>
      <c r="AM1989" s="54"/>
      <c r="AN1989" s="54"/>
      <c r="AO1989" s="54"/>
      <c r="AP1989" s="54"/>
      <c r="AQ1989" s="54"/>
      <c r="AR1989" s="54"/>
      <c r="AS1989" s="54"/>
      <c r="AT1989" s="54"/>
      <c r="AU1989" s="54"/>
      <c r="AV1989" s="54"/>
      <c r="AW1989" s="54"/>
      <c r="AX1989" s="54"/>
      <c r="AY1989" s="54"/>
      <c r="AZ1989" s="54"/>
      <c r="BA1989" s="54"/>
      <c r="BB1989" s="54"/>
      <c r="BC1989" s="54"/>
      <c r="BD1989" s="54"/>
      <c r="BE1989" s="54"/>
      <c r="BF1989" s="54"/>
      <c r="BG1989" s="54"/>
      <c r="BH1989" s="54"/>
      <c r="BI1989" s="54"/>
      <c r="BJ1989" s="54"/>
      <c r="BK1989" s="54"/>
      <c r="BL1989" s="54"/>
      <c r="BM1989" s="54"/>
      <c r="BN1989" s="54"/>
      <c r="BO1989" s="54"/>
      <c r="BP1989" s="54"/>
      <c r="BQ1989" s="54"/>
      <c r="BR1989" s="54"/>
      <c r="BS1989" s="54"/>
      <c r="BT1989" s="54"/>
      <c r="BU1989" s="54"/>
      <c r="BV1989" s="54"/>
      <c r="BW1989" s="54"/>
      <c r="BX1989" s="54"/>
      <c r="BY1989" s="54"/>
      <c r="BZ1989" s="54"/>
      <c r="CA1989" s="54"/>
      <c r="CB1989" s="54"/>
      <c r="CC1989" s="54"/>
      <c r="CD1989" s="54"/>
      <c r="CE1989" s="54"/>
      <c r="CF1989" s="54"/>
      <c r="CG1989" s="54"/>
      <c r="CH1989" s="54"/>
      <c r="CI1989" s="54"/>
      <c r="CJ1989" s="54"/>
      <c r="CK1989" s="54"/>
      <c r="CL1989" s="54"/>
      <c r="CM1989" s="54"/>
      <c r="CN1989" s="54"/>
      <c r="CO1989" s="54"/>
      <c r="CP1989" s="54"/>
      <c r="CQ1989" s="54"/>
      <c r="CR1989" s="54"/>
      <c r="CS1989" s="54"/>
      <c r="CT1989" s="54"/>
      <c r="CU1989" s="54"/>
      <c r="CV1989" s="54"/>
      <c r="CW1989" s="54"/>
      <c r="CX1989" s="54"/>
      <c r="CY1989" s="54"/>
      <c r="CZ1989" s="54"/>
      <c r="DA1989" s="54"/>
      <c r="DB1989" s="54"/>
      <c r="DC1989" s="54"/>
      <c r="DD1989" s="54"/>
      <c r="DE1989" s="54"/>
      <c r="DF1989" s="54"/>
      <c r="DG1989" s="54"/>
      <c r="DH1989" s="54"/>
      <c r="DI1989" s="54"/>
      <c r="DJ1989" s="54"/>
      <c r="DK1989" s="54"/>
      <c r="DL1989" s="54"/>
      <c r="DM1989" s="54"/>
      <c r="DN1989" s="54"/>
      <c r="DO1989" s="54"/>
      <c r="DP1989" s="54"/>
      <c r="DQ1989" s="54"/>
      <c r="DR1989" s="54"/>
      <c r="DS1989" s="54"/>
      <c r="DT1989" s="54"/>
      <c r="DU1989" s="54"/>
      <c r="DV1989" s="54"/>
      <c r="DW1989" s="54"/>
      <c r="DX1989" s="54"/>
      <c r="DY1989" s="54"/>
      <c r="DZ1989" s="54"/>
      <c r="EA1989" s="54"/>
      <c r="EB1989" s="54"/>
      <c r="EC1989" s="54"/>
      <c r="ED1989" s="54"/>
      <c r="EE1989" s="54"/>
      <c r="EF1989" s="54"/>
      <c r="EG1989" s="54"/>
      <c r="EH1989" s="54"/>
      <c r="EI1989" s="54"/>
      <c r="EJ1989" s="54"/>
      <c r="EK1989" s="54"/>
      <c r="EL1989" s="54"/>
      <c r="EM1989" s="54"/>
      <c r="EN1989" s="54"/>
      <c r="EO1989" s="54"/>
      <c r="EP1989" s="54"/>
      <c r="EQ1989" s="54"/>
      <c r="ER1989" s="54"/>
      <c r="ES1989" s="54"/>
      <c r="ET1989" s="54"/>
      <c r="EU1989" s="54"/>
      <c r="EV1989" s="54"/>
      <c r="EW1989" s="54"/>
      <c r="EX1989" s="54"/>
      <c r="EY1989" s="54"/>
      <c r="EZ1989" s="54"/>
      <c r="FA1989" s="54"/>
      <c r="FB1989" s="54"/>
      <c r="FC1989" s="54"/>
      <c r="FD1989" s="54"/>
      <c r="FE1989" s="54"/>
      <c r="FF1989" s="54"/>
      <c r="FG1989" s="54"/>
      <c r="FH1989" s="54"/>
      <c r="FI1989" s="54"/>
      <c r="FJ1989" s="54"/>
      <c r="FK1989" s="54"/>
      <c r="FL1989" s="54"/>
      <c r="FM1989" s="54"/>
      <c r="FN1989" s="54"/>
      <c r="FO1989" s="54"/>
      <c r="FP1989" s="54"/>
      <c r="FQ1989" s="54"/>
      <c r="FR1989" s="54"/>
      <c r="FS1989" s="54"/>
      <c r="FT1989" s="54"/>
      <c r="FU1989" s="54"/>
      <c r="FV1989" s="54"/>
      <c r="FW1989" s="54"/>
      <c r="FX1989" s="54"/>
      <c r="FY1989" s="54"/>
      <c r="FZ1989" s="54"/>
      <c r="GA1989" s="54"/>
      <c r="GB1989" s="54"/>
      <c r="GC1989" s="54"/>
      <c r="GD1989" s="54"/>
      <c r="GE1989" s="54"/>
      <c r="GF1989" s="54"/>
      <c r="GG1989" s="54"/>
      <c r="GH1989" s="54"/>
      <c r="GI1989" s="54"/>
      <c r="GJ1989" s="54"/>
      <c r="GK1989" s="54"/>
      <c r="GL1989" s="54"/>
      <c r="GM1989" s="54"/>
      <c r="GN1989" s="54"/>
      <c r="GO1989" s="54"/>
      <c r="GP1989" s="54"/>
      <c r="GQ1989" s="54"/>
      <c r="GR1989" s="54"/>
      <c r="GS1989" s="54"/>
      <c r="GT1989" s="54"/>
      <c r="GU1989" s="54"/>
      <c r="GV1989" s="54"/>
      <c r="GW1989" s="54"/>
      <c r="GX1989" s="54"/>
      <c r="GY1989" s="54"/>
      <c r="GZ1989" s="54"/>
      <c r="HA1989" s="54"/>
      <c r="HB1989" s="54"/>
      <c r="HC1989" s="54"/>
      <c r="HD1989" s="54"/>
      <c r="HE1989" s="54"/>
      <c r="HF1989" s="54"/>
      <c r="HG1989" s="54"/>
      <c r="HH1989" s="54"/>
      <c r="HI1989" s="54"/>
      <c r="HJ1989" s="54"/>
      <c r="HK1989" s="54"/>
      <c r="HL1989" s="54"/>
      <c r="HM1989" s="54"/>
      <c r="HN1989" s="54"/>
      <c r="HO1989" s="54"/>
      <c r="HP1989" s="54"/>
      <c r="HQ1989" s="54"/>
      <c r="HR1989" s="54"/>
      <c r="HS1989" s="54"/>
      <c r="HT1989" s="54"/>
      <c r="HU1989" s="54"/>
      <c r="HV1989" s="54"/>
      <c r="HW1989" s="54"/>
      <c r="HX1989" s="54"/>
      <c r="HY1989" s="54"/>
      <c r="HZ1989" s="54"/>
      <c r="IA1989" s="54"/>
      <c r="IB1989" s="54"/>
      <c r="IC1989" s="54"/>
      <c r="ID1989" s="54"/>
      <c r="IE1989" s="54"/>
      <c r="IF1989" s="54"/>
      <c r="IG1989" s="54"/>
      <c r="IH1989" s="54"/>
      <c r="II1989" s="54"/>
      <c r="IJ1989" s="54"/>
      <c r="IK1989" s="54"/>
      <c r="IL1989" s="54"/>
      <c r="IM1989" s="54"/>
      <c r="IN1989" s="54"/>
      <c r="IO1989" s="54"/>
      <c r="IP1989" s="54"/>
      <c r="IQ1989" s="54"/>
      <c r="IR1989" s="54"/>
      <c r="IS1989" s="54"/>
      <c r="IT1989" s="54"/>
      <c r="IU1989" s="54"/>
      <c r="IV1989" s="54"/>
      <c r="IW1989" s="54"/>
      <c r="IX1989" s="54"/>
      <c r="IY1989" s="54"/>
      <c r="IZ1989" s="54"/>
      <c r="JA1989" s="16"/>
      <c r="JB1989" s="16"/>
      <c r="JC1989" s="16"/>
      <c r="JD1989" s="16"/>
    </row>
    <row r="1990" spans="1:264" s="6" customFormat="1" x14ac:dyDescent="0.25">
      <c r="A1990" s="55">
        <v>1986</v>
      </c>
      <c r="B1990" s="56">
        <f>ESTUDIANTES!B1990</f>
        <v>0</v>
      </c>
      <c r="C1990" s="56">
        <f>ESTUDIANTES!C1990</f>
        <v>0</v>
      </c>
      <c r="D1990" s="97">
        <f>ESTUDIANTES!D1990</f>
        <v>0</v>
      </c>
      <c r="E1990" s="97"/>
      <c r="F1990" s="97"/>
      <c r="G1990" s="97"/>
      <c r="H1990" s="57">
        <f>ESTUDIANTES!H1990</f>
        <v>0</v>
      </c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  <c r="T1990" s="54"/>
      <c r="U1990" s="54"/>
      <c r="V1990" s="54"/>
      <c r="W1990" s="54"/>
      <c r="X1990" s="54"/>
      <c r="Y1990" s="54"/>
      <c r="Z1990" s="54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  <c r="AL1990" s="54"/>
      <c r="AM1990" s="54"/>
      <c r="AN1990" s="54"/>
      <c r="AO1990" s="54"/>
      <c r="AP1990" s="54"/>
      <c r="AQ1990" s="54"/>
      <c r="AR1990" s="54"/>
      <c r="AS1990" s="54"/>
      <c r="AT1990" s="54"/>
      <c r="AU1990" s="54"/>
      <c r="AV1990" s="54"/>
      <c r="AW1990" s="54"/>
      <c r="AX1990" s="54"/>
      <c r="AY1990" s="54"/>
      <c r="AZ1990" s="54"/>
      <c r="BA1990" s="54"/>
      <c r="BB1990" s="54"/>
      <c r="BC1990" s="54"/>
      <c r="BD1990" s="54"/>
      <c r="BE1990" s="54"/>
      <c r="BF1990" s="54"/>
      <c r="BG1990" s="54"/>
      <c r="BH1990" s="54"/>
      <c r="BI1990" s="54"/>
      <c r="BJ1990" s="54"/>
      <c r="BK1990" s="54"/>
      <c r="BL1990" s="54"/>
      <c r="BM1990" s="54"/>
      <c r="BN1990" s="54"/>
      <c r="BO1990" s="54"/>
      <c r="BP1990" s="54"/>
      <c r="BQ1990" s="54"/>
      <c r="BR1990" s="54"/>
      <c r="BS1990" s="54"/>
      <c r="BT1990" s="54"/>
      <c r="BU1990" s="54"/>
      <c r="BV1990" s="54"/>
      <c r="BW1990" s="54"/>
      <c r="BX1990" s="54"/>
      <c r="BY1990" s="54"/>
      <c r="BZ1990" s="54"/>
      <c r="CA1990" s="54"/>
      <c r="CB1990" s="54"/>
      <c r="CC1990" s="54"/>
      <c r="CD1990" s="54"/>
      <c r="CE1990" s="54"/>
      <c r="CF1990" s="54"/>
      <c r="CG1990" s="54"/>
      <c r="CH1990" s="54"/>
      <c r="CI1990" s="54"/>
      <c r="CJ1990" s="54"/>
      <c r="CK1990" s="54"/>
      <c r="CL1990" s="54"/>
      <c r="CM1990" s="54"/>
      <c r="CN1990" s="54"/>
      <c r="CO1990" s="54"/>
      <c r="CP1990" s="54"/>
      <c r="CQ1990" s="54"/>
      <c r="CR1990" s="54"/>
      <c r="CS1990" s="54"/>
      <c r="CT1990" s="54"/>
      <c r="CU1990" s="54"/>
      <c r="CV1990" s="54"/>
      <c r="CW1990" s="54"/>
      <c r="CX1990" s="54"/>
      <c r="CY1990" s="54"/>
      <c r="CZ1990" s="54"/>
      <c r="DA1990" s="54"/>
      <c r="DB1990" s="54"/>
      <c r="DC1990" s="54"/>
      <c r="DD1990" s="54"/>
      <c r="DE1990" s="54"/>
      <c r="DF1990" s="54"/>
      <c r="DG1990" s="54"/>
      <c r="DH1990" s="54"/>
      <c r="DI1990" s="54"/>
      <c r="DJ1990" s="54"/>
      <c r="DK1990" s="54"/>
      <c r="DL1990" s="54"/>
      <c r="DM1990" s="54"/>
      <c r="DN1990" s="54"/>
      <c r="DO1990" s="54"/>
      <c r="DP1990" s="54"/>
      <c r="DQ1990" s="54"/>
      <c r="DR1990" s="54"/>
      <c r="DS1990" s="54"/>
      <c r="DT1990" s="54"/>
      <c r="DU1990" s="54"/>
      <c r="DV1990" s="54"/>
      <c r="DW1990" s="54"/>
      <c r="DX1990" s="54"/>
      <c r="DY1990" s="54"/>
      <c r="DZ1990" s="54"/>
      <c r="EA1990" s="54"/>
      <c r="EB1990" s="54"/>
      <c r="EC1990" s="54"/>
      <c r="ED1990" s="54"/>
      <c r="EE1990" s="54"/>
      <c r="EF1990" s="54"/>
      <c r="EG1990" s="54"/>
      <c r="EH1990" s="54"/>
      <c r="EI1990" s="54"/>
      <c r="EJ1990" s="54"/>
      <c r="EK1990" s="54"/>
      <c r="EL1990" s="54"/>
      <c r="EM1990" s="54"/>
      <c r="EN1990" s="54"/>
      <c r="EO1990" s="54"/>
      <c r="EP1990" s="54"/>
      <c r="EQ1990" s="54"/>
      <c r="ER1990" s="54"/>
      <c r="ES1990" s="54"/>
      <c r="ET1990" s="54"/>
      <c r="EU1990" s="54"/>
      <c r="EV1990" s="54"/>
      <c r="EW1990" s="54"/>
      <c r="EX1990" s="54"/>
      <c r="EY1990" s="54"/>
      <c r="EZ1990" s="54"/>
      <c r="FA1990" s="54"/>
      <c r="FB1990" s="54"/>
      <c r="FC1990" s="54"/>
      <c r="FD1990" s="54"/>
      <c r="FE1990" s="54"/>
      <c r="FF1990" s="54"/>
      <c r="FG1990" s="54"/>
      <c r="FH1990" s="54"/>
      <c r="FI1990" s="54"/>
      <c r="FJ1990" s="54"/>
      <c r="FK1990" s="54"/>
      <c r="FL1990" s="54"/>
      <c r="FM1990" s="54"/>
      <c r="FN1990" s="54"/>
      <c r="FO1990" s="54"/>
      <c r="FP1990" s="54"/>
      <c r="FQ1990" s="54"/>
      <c r="FR1990" s="54"/>
      <c r="FS1990" s="54"/>
      <c r="FT1990" s="54"/>
      <c r="FU1990" s="54"/>
      <c r="FV1990" s="54"/>
      <c r="FW1990" s="54"/>
      <c r="FX1990" s="54"/>
      <c r="FY1990" s="54"/>
      <c r="FZ1990" s="54"/>
      <c r="GA1990" s="54"/>
      <c r="GB1990" s="54"/>
      <c r="GC1990" s="54"/>
      <c r="GD1990" s="54"/>
      <c r="GE1990" s="54"/>
      <c r="GF1990" s="54"/>
      <c r="GG1990" s="54"/>
      <c r="GH1990" s="54"/>
      <c r="GI1990" s="54"/>
      <c r="GJ1990" s="54"/>
      <c r="GK1990" s="54"/>
      <c r="GL1990" s="54"/>
      <c r="GM1990" s="54"/>
      <c r="GN1990" s="54"/>
      <c r="GO1990" s="54"/>
      <c r="GP1990" s="54"/>
      <c r="GQ1990" s="54"/>
      <c r="GR1990" s="54"/>
      <c r="GS1990" s="54"/>
      <c r="GT1990" s="54"/>
      <c r="GU1990" s="54"/>
      <c r="GV1990" s="54"/>
      <c r="GW1990" s="54"/>
      <c r="GX1990" s="54"/>
      <c r="GY1990" s="54"/>
      <c r="GZ1990" s="54"/>
      <c r="HA1990" s="54"/>
      <c r="HB1990" s="54"/>
      <c r="HC1990" s="54"/>
      <c r="HD1990" s="54"/>
      <c r="HE1990" s="54"/>
      <c r="HF1990" s="54"/>
      <c r="HG1990" s="54"/>
      <c r="HH1990" s="54"/>
      <c r="HI1990" s="54"/>
      <c r="HJ1990" s="54"/>
      <c r="HK1990" s="54"/>
      <c r="HL1990" s="54"/>
      <c r="HM1990" s="54"/>
      <c r="HN1990" s="54"/>
      <c r="HO1990" s="54"/>
      <c r="HP1990" s="54"/>
      <c r="HQ1990" s="54"/>
      <c r="HR1990" s="54"/>
      <c r="HS1990" s="54"/>
      <c r="HT1990" s="54"/>
      <c r="HU1990" s="54"/>
      <c r="HV1990" s="54"/>
      <c r="HW1990" s="54"/>
      <c r="HX1990" s="54"/>
      <c r="HY1990" s="54"/>
      <c r="HZ1990" s="54"/>
      <c r="IA1990" s="54"/>
      <c r="IB1990" s="54"/>
      <c r="IC1990" s="54"/>
      <c r="ID1990" s="54"/>
      <c r="IE1990" s="54"/>
      <c r="IF1990" s="54"/>
      <c r="IG1990" s="54"/>
      <c r="IH1990" s="54"/>
      <c r="II1990" s="54"/>
      <c r="IJ1990" s="54"/>
      <c r="IK1990" s="54"/>
      <c r="IL1990" s="54"/>
      <c r="IM1990" s="54"/>
      <c r="IN1990" s="54"/>
      <c r="IO1990" s="54"/>
      <c r="IP1990" s="54"/>
      <c r="IQ1990" s="54"/>
      <c r="IR1990" s="54"/>
      <c r="IS1990" s="54"/>
      <c r="IT1990" s="54"/>
      <c r="IU1990" s="54"/>
      <c r="IV1990" s="54"/>
      <c r="IW1990" s="54"/>
      <c r="IX1990" s="54"/>
      <c r="IY1990" s="54"/>
      <c r="IZ1990" s="54"/>
      <c r="JA1990" s="16"/>
      <c r="JB1990" s="16"/>
      <c r="JC1990" s="16"/>
      <c r="JD1990" s="16"/>
    </row>
    <row r="1991" spans="1:264" s="6" customFormat="1" x14ac:dyDescent="0.25">
      <c r="A1991" s="55">
        <v>1987</v>
      </c>
      <c r="B1991" s="56">
        <f>ESTUDIANTES!B1991</f>
        <v>0</v>
      </c>
      <c r="C1991" s="56">
        <f>ESTUDIANTES!C1991</f>
        <v>0</v>
      </c>
      <c r="D1991" s="97">
        <f>ESTUDIANTES!D1991</f>
        <v>0</v>
      </c>
      <c r="E1991" s="97"/>
      <c r="F1991" s="97"/>
      <c r="G1991" s="97"/>
      <c r="H1991" s="57">
        <f>ESTUDIANTES!H1991</f>
        <v>0</v>
      </c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4"/>
      <c r="T1991" s="54"/>
      <c r="U1991" s="54"/>
      <c r="V1991" s="54"/>
      <c r="W1991" s="54"/>
      <c r="X1991" s="54"/>
      <c r="Y1991" s="54"/>
      <c r="Z1991" s="54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  <c r="AL1991" s="54"/>
      <c r="AM1991" s="54"/>
      <c r="AN1991" s="54"/>
      <c r="AO1991" s="54"/>
      <c r="AP1991" s="54"/>
      <c r="AQ1991" s="54"/>
      <c r="AR1991" s="54"/>
      <c r="AS1991" s="54"/>
      <c r="AT1991" s="54"/>
      <c r="AU1991" s="54"/>
      <c r="AV1991" s="54"/>
      <c r="AW1991" s="54"/>
      <c r="AX1991" s="54"/>
      <c r="AY1991" s="54"/>
      <c r="AZ1991" s="54"/>
      <c r="BA1991" s="54"/>
      <c r="BB1991" s="54"/>
      <c r="BC1991" s="54"/>
      <c r="BD1991" s="54"/>
      <c r="BE1991" s="54"/>
      <c r="BF1991" s="54"/>
      <c r="BG1991" s="54"/>
      <c r="BH1991" s="54"/>
      <c r="BI1991" s="54"/>
      <c r="BJ1991" s="54"/>
      <c r="BK1991" s="54"/>
      <c r="BL1991" s="54"/>
      <c r="BM1991" s="54"/>
      <c r="BN1991" s="54"/>
      <c r="BO1991" s="54"/>
      <c r="BP1991" s="54"/>
      <c r="BQ1991" s="54"/>
      <c r="BR1991" s="54"/>
      <c r="BS1991" s="54"/>
      <c r="BT1991" s="54"/>
      <c r="BU1991" s="54"/>
      <c r="BV1991" s="54"/>
      <c r="BW1991" s="54"/>
      <c r="BX1991" s="54"/>
      <c r="BY1991" s="54"/>
      <c r="BZ1991" s="54"/>
      <c r="CA1991" s="54"/>
      <c r="CB1991" s="54"/>
      <c r="CC1991" s="54"/>
      <c r="CD1991" s="54"/>
      <c r="CE1991" s="54"/>
      <c r="CF1991" s="54"/>
      <c r="CG1991" s="54"/>
      <c r="CH1991" s="54"/>
      <c r="CI1991" s="54"/>
      <c r="CJ1991" s="54"/>
      <c r="CK1991" s="54"/>
      <c r="CL1991" s="54"/>
      <c r="CM1991" s="54"/>
      <c r="CN1991" s="54"/>
      <c r="CO1991" s="54"/>
      <c r="CP1991" s="54"/>
      <c r="CQ1991" s="54"/>
      <c r="CR1991" s="54"/>
      <c r="CS1991" s="54"/>
      <c r="CT1991" s="54"/>
      <c r="CU1991" s="54"/>
      <c r="CV1991" s="54"/>
      <c r="CW1991" s="54"/>
      <c r="CX1991" s="54"/>
      <c r="CY1991" s="54"/>
      <c r="CZ1991" s="54"/>
      <c r="DA1991" s="54"/>
      <c r="DB1991" s="54"/>
      <c r="DC1991" s="54"/>
      <c r="DD1991" s="54"/>
      <c r="DE1991" s="54"/>
      <c r="DF1991" s="54"/>
      <c r="DG1991" s="54"/>
      <c r="DH1991" s="54"/>
      <c r="DI1991" s="54"/>
      <c r="DJ1991" s="54"/>
      <c r="DK1991" s="54"/>
      <c r="DL1991" s="54"/>
      <c r="DM1991" s="54"/>
      <c r="DN1991" s="54"/>
      <c r="DO1991" s="54"/>
      <c r="DP1991" s="54"/>
      <c r="DQ1991" s="54"/>
      <c r="DR1991" s="54"/>
      <c r="DS1991" s="54"/>
      <c r="DT1991" s="54"/>
      <c r="DU1991" s="54"/>
      <c r="DV1991" s="54"/>
      <c r="DW1991" s="54"/>
      <c r="DX1991" s="54"/>
      <c r="DY1991" s="54"/>
      <c r="DZ1991" s="54"/>
      <c r="EA1991" s="54"/>
      <c r="EB1991" s="54"/>
      <c r="EC1991" s="54"/>
      <c r="ED1991" s="54"/>
      <c r="EE1991" s="54"/>
      <c r="EF1991" s="54"/>
      <c r="EG1991" s="54"/>
      <c r="EH1991" s="54"/>
      <c r="EI1991" s="54"/>
      <c r="EJ1991" s="54"/>
      <c r="EK1991" s="54"/>
      <c r="EL1991" s="54"/>
      <c r="EM1991" s="54"/>
      <c r="EN1991" s="54"/>
      <c r="EO1991" s="54"/>
      <c r="EP1991" s="54"/>
      <c r="EQ1991" s="54"/>
      <c r="ER1991" s="54"/>
      <c r="ES1991" s="54"/>
      <c r="ET1991" s="54"/>
      <c r="EU1991" s="54"/>
      <c r="EV1991" s="54"/>
      <c r="EW1991" s="54"/>
      <c r="EX1991" s="54"/>
      <c r="EY1991" s="54"/>
      <c r="EZ1991" s="54"/>
      <c r="FA1991" s="54"/>
      <c r="FB1991" s="54"/>
      <c r="FC1991" s="54"/>
      <c r="FD1991" s="54"/>
      <c r="FE1991" s="54"/>
      <c r="FF1991" s="54"/>
      <c r="FG1991" s="54"/>
      <c r="FH1991" s="54"/>
      <c r="FI1991" s="54"/>
      <c r="FJ1991" s="54"/>
      <c r="FK1991" s="54"/>
      <c r="FL1991" s="54"/>
      <c r="FM1991" s="54"/>
      <c r="FN1991" s="54"/>
      <c r="FO1991" s="54"/>
      <c r="FP1991" s="54"/>
      <c r="FQ1991" s="54"/>
      <c r="FR1991" s="54"/>
      <c r="FS1991" s="54"/>
      <c r="FT1991" s="54"/>
      <c r="FU1991" s="54"/>
      <c r="FV1991" s="54"/>
      <c r="FW1991" s="54"/>
      <c r="FX1991" s="54"/>
      <c r="FY1991" s="54"/>
      <c r="FZ1991" s="54"/>
      <c r="GA1991" s="54"/>
      <c r="GB1991" s="54"/>
      <c r="GC1991" s="54"/>
      <c r="GD1991" s="54"/>
      <c r="GE1991" s="54"/>
      <c r="GF1991" s="54"/>
      <c r="GG1991" s="54"/>
      <c r="GH1991" s="54"/>
      <c r="GI1991" s="54"/>
      <c r="GJ1991" s="54"/>
      <c r="GK1991" s="54"/>
      <c r="GL1991" s="54"/>
      <c r="GM1991" s="54"/>
      <c r="GN1991" s="54"/>
      <c r="GO1991" s="54"/>
      <c r="GP1991" s="54"/>
      <c r="GQ1991" s="54"/>
      <c r="GR1991" s="54"/>
      <c r="GS1991" s="54"/>
      <c r="GT1991" s="54"/>
      <c r="GU1991" s="54"/>
      <c r="GV1991" s="54"/>
      <c r="GW1991" s="54"/>
      <c r="GX1991" s="54"/>
      <c r="GY1991" s="54"/>
      <c r="GZ1991" s="54"/>
      <c r="HA1991" s="54"/>
      <c r="HB1991" s="54"/>
      <c r="HC1991" s="54"/>
      <c r="HD1991" s="54"/>
      <c r="HE1991" s="54"/>
      <c r="HF1991" s="54"/>
      <c r="HG1991" s="54"/>
      <c r="HH1991" s="54"/>
      <c r="HI1991" s="54"/>
      <c r="HJ1991" s="54"/>
      <c r="HK1991" s="54"/>
      <c r="HL1991" s="54"/>
      <c r="HM1991" s="54"/>
      <c r="HN1991" s="54"/>
      <c r="HO1991" s="54"/>
      <c r="HP1991" s="54"/>
      <c r="HQ1991" s="54"/>
      <c r="HR1991" s="54"/>
      <c r="HS1991" s="54"/>
      <c r="HT1991" s="54"/>
      <c r="HU1991" s="54"/>
      <c r="HV1991" s="54"/>
      <c r="HW1991" s="54"/>
      <c r="HX1991" s="54"/>
      <c r="HY1991" s="54"/>
      <c r="HZ1991" s="54"/>
      <c r="IA1991" s="54"/>
      <c r="IB1991" s="54"/>
      <c r="IC1991" s="54"/>
      <c r="ID1991" s="54"/>
      <c r="IE1991" s="54"/>
      <c r="IF1991" s="54"/>
      <c r="IG1991" s="54"/>
      <c r="IH1991" s="54"/>
      <c r="II1991" s="54"/>
      <c r="IJ1991" s="54"/>
      <c r="IK1991" s="54"/>
      <c r="IL1991" s="54"/>
      <c r="IM1991" s="54"/>
      <c r="IN1991" s="54"/>
      <c r="IO1991" s="54"/>
      <c r="IP1991" s="54"/>
      <c r="IQ1991" s="54"/>
      <c r="IR1991" s="54"/>
      <c r="IS1991" s="54"/>
      <c r="IT1991" s="54"/>
      <c r="IU1991" s="54"/>
      <c r="IV1991" s="54"/>
      <c r="IW1991" s="54"/>
      <c r="IX1991" s="54"/>
      <c r="IY1991" s="54"/>
      <c r="IZ1991" s="54"/>
      <c r="JA1991" s="16"/>
      <c r="JB1991" s="16"/>
      <c r="JC1991" s="16"/>
      <c r="JD1991" s="16"/>
    </row>
    <row r="1992" spans="1:264" s="6" customFormat="1" x14ac:dyDescent="0.25">
      <c r="A1992" s="55">
        <v>1988</v>
      </c>
      <c r="B1992" s="56">
        <f>ESTUDIANTES!B1992</f>
        <v>0</v>
      </c>
      <c r="C1992" s="56">
        <f>ESTUDIANTES!C1992</f>
        <v>0</v>
      </c>
      <c r="D1992" s="97">
        <f>ESTUDIANTES!D1992</f>
        <v>0</v>
      </c>
      <c r="E1992" s="97"/>
      <c r="F1992" s="97"/>
      <c r="G1992" s="97"/>
      <c r="H1992" s="57">
        <f>ESTUDIANTES!H1992</f>
        <v>0</v>
      </c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4"/>
      <c r="T1992" s="54"/>
      <c r="U1992" s="54"/>
      <c r="V1992" s="54"/>
      <c r="W1992" s="54"/>
      <c r="X1992" s="54"/>
      <c r="Y1992" s="54"/>
      <c r="Z1992" s="54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  <c r="AL1992" s="54"/>
      <c r="AM1992" s="54"/>
      <c r="AN1992" s="54"/>
      <c r="AO1992" s="54"/>
      <c r="AP1992" s="54"/>
      <c r="AQ1992" s="54"/>
      <c r="AR1992" s="54"/>
      <c r="AS1992" s="54"/>
      <c r="AT1992" s="54"/>
      <c r="AU1992" s="54"/>
      <c r="AV1992" s="54"/>
      <c r="AW1992" s="54"/>
      <c r="AX1992" s="54"/>
      <c r="AY1992" s="54"/>
      <c r="AZ1992" s="54"/>
      <c r="BA1992" s="54"/>
      <c r="BB1992" s="54"/>
      <c r="BC1992" s="54"/>
      <c r="BD1992" s="54"/>
      <c r="BE1992" s="54"/>
      <c r="BF1992" s="54"/>
      <c r="BG1992" s="54"/>
      <c r="BH1992" s="54"/>
      <c r="BI1992" s="54"/>
      <c r="BJ1992" s="54"/>
      <c r="BK1992" s="54"/>
      <c r="BL1992" s="54"/>
      <c r="BM1992" s="54"/>
      <c r="BN1992" s="54"/>
      <c r="BO1992" s="54"/>
      <c r="BP1992" s="54"/>
      <c r="BQ1992" s="54"/>
      <c r="BR1992" s="54"/>
      <c r="BS1992" s="54"/>
      <c r="BT1992" s="54"/>
      <c r="BU1992" s="54"/>
      <c r="BV1992" s="54"/>
      <c r="BW1992" s="54"/>
      <c r="BX1992" s="54"/>
      <c r="BY1992" s="54"/>
      <c r="BZ1992" s="54"/>
      <c r="CA1992" s="54"/>
      <c r="CB1992" s="54"/>
      <c r="CC1992" s="54"/>
      <c r="CD1992" s="54"/>
      <c r="CE1992" s="54"/>
      <c r="CF1992" s="54"/>
      <c r="CG1992" s="54"/>
      <c r="CH1992" s="54"/>
      <c r="CI1992" s="54"/>
      <c r="CJ1992" s="54"/>
      <c r="CK1992" s="54"/>
      <c r="CL1992" s="54"/>
      <c r="CM1992" s="54"/>
      <c r="CN1992" s="54"/>
      <c r="CO1992" s="54"/>
      <c r="CP1992" s="54"/>
      <c r="CQ1992" s="54"/>
      <c r="CR1992" s="54"/>
      <c r="CS1992" s="54"/>
      <c r="CT1992" s="54"/>
      <c r="CU1992" s="54"/>
      <c r="CV1992" s="54"/>
      <c r="CW1992" s="54"/>
      <c r="CX1992" s="54"/>
      <c r="CY1992" s="54"/>
      <c r="CZ1992" s="54"/>
      <c r="DA1992" s="54"/>
      <c r="DB1992" s="54"/>
      <c r="DC1992" s="54"/>
      <c r="DD1992" s="54"/>
      <c r="DE1992" s="54"/>
      <c r="DF1992" s="54"/>
      <c r="DG1992" s="54"/>
      <c r="DH1992" s="54"/>
      <c r="DI1992" s="54"/>
      <c r="DJ1992" s="54"/>
      <c r="DK1992" s="54"/>
      <c r="DL1992" s="54"/>
      <c r="DM1992" s="54"/>
      <c r="DN1992" s="54"/>
      <c r="DO1992" s="54"/>
      <c r="DP1992" s="54"/>
      <c r="DQ1992" s="54"/>
      <c r="DR1992" s="54"/>
      <c r="DS1992" s="54"/>
      <c r="DT1992" s="54"/>
      <c r="DU1992" s="54"/>
      <c r="DV1992" s="54"/>
      <c r="DW1992" s="54"/>
      <c r="DX1992" s="54"/>
      <c r="DY1992" s="54"/>
      <c r="DZ1992" s="54"/>
      <c r="EA1992" s="54"/>
      <c r="EB1992" s="54"/>
      <c r="EC1992" s="54"/>
      <c r="ED1992" s="54"/>
      <c r="EE1992" s="54"/>
      <c r="EF1992" s="54"/>
      <c r="EG1992" s="54"/>
      <c r="EH1992" s="54"/>
      <c r="EI1992" s="54"/>
      <c r="EJ1992" s="54"/>
      <c r="EK1992" s="54"/>
      <c r="EL1992" s="54"/>
      <c r="EM1992" s="54"/>
      <c r="EN1992" s="54"/>
      <c r="EO1992" s="54"/>
      <c r="EP1992" s="54"/>
      <c r="EQ1992" s="54"/>
      <c r="ER1992" s="54"/>
      <c r="ES1992" s="54"/>
      <c r="ET1992" s="54"/>
      <c r="EU1992" s="54"/>
      <c r="EV1992" s="54"/>
      <c r="EW1992" s="54"/>
      <c r="EX1992" s="54"/>
      <c r="EY1992" s="54"/>
      <c r="EZ1992" s="54"/>
      <c r="FA1992" s="54"/>
      <c r="FB1992" s="54"/>
      <c r="FC1992" s="54"/>
      <c r="FD1992" s="54"/>
      <c r="FE1992" s="54"/>
      <c r="FF1992" s="54"/>
      <c r="FG1992" s="54"/>
      <c r="FH1992" s="54"/>
      <c r="FI1992" s="54"/>
      <c r="FJ1992" s="54"/>
      <c r="FK1992" s="54"/>
      <c r="FL1992" s="54"/>
      <c r="FM1992" s="54"/>
      <c r="FN1992" s="54"/>
      <c r="FO1992" s="54"/>
      <c r="FP1992" s="54"/>
      <c r="FQ1992" s="54"/>
      <c r="FR1992" s="54"/>
      <c r="FS1992" s="54"/>
      <c r="FT1992" s="54"/>
      <c r="FU1992" s="54"/>
      <c r="FV1992" s="54"/>
      <c r="FW1992" s="54"/>
      <c r="FX1992" s="54"/>
      <c r="FY1992" s="54"/>
      <c r="FZ1992" s="54"/>
      <c r="GA1992" s="54"/>
      <c r="GB1992" s="54"/>
      <c r="GC1992" s="54"/>
      <c r="GD1992" s="54"/>
      <c r="GE1992" s="54"/>
      <c r="GF1992" s="54"/>
      <c r="GG1992" s="54"/>
      <c r="GH1992" s="54"/>
      <c r="GI1992" s="54"/>
      <c r="GJ1992" s="54"/>
      <c r="GK1992" s="54"/>
      <c r="GL1992" s="54"/>
      <c r="GM1992" s="54"/>
      <c r="GN1992" s="54"/>
      <c r="GO1992" s="54"/>
      <c r="GP1992" s="54"/>
      <c r="GQ1992" s="54"/>
      <c r="GR1992" s="54"/>
      <c r="GS1992" s="54"/>
      <c r="GT1992" s="54"/>
      <c r="GU1992" s="54"/>
      <c r="GV1992" s="54"/>
      <c r="GW1992" s="54"/>
      <c r="GX1992" s="54"/>
      <c r="GY1992" s="54"/>
      <c r="GZ1992" s="54"/>
      <c r="HA1992" s="54"/>
      <c r="HB1992" s="54"/>
      <c r="HC1992" s="54"/>
      <c r="HD1992" s="54"/>
      <c r="HE1992" s="54"/>
      <c r="HF1992" s="54"/>
      <c r="HG1992" s="54"/>
      <c r="HH1992" s="54"/>
      <c r="HI1992" s="54"/>
      <c r="HJ1992" s="54"/>
      <c r="HK1992" s="54"/>
      <c r="HL1992" s="54"/>
      <c r="HM1992" s="54"/>
      <c r="HN1992" s="54"/>
      <c r="HO1992" s="54"/>
      <c r="HP1992" s="54"/>
      <c r="HQ1992" s="54"/>
      <c r="HR1992" s="54"/>
      <c r="HS1992" s="54"/>
      <c r="HT1992" s="54"/>
      <c r="HU1992" s="54"/>
      <c r="HV1992" s="54"/>
      <c r="HW1992" s="54"/>
      <c r="HX1992" s="54"/>
      <c r="HY1992" s="54"/>
      <c r="HZ1992" s="54"/>
      <c r="IA1992" s="54"/>
      <c r="IB1992" s="54"/>
      <c r="IC1992" s="54"/>
      <c r="ID1992" s="54"/>
      <c r="IE1992" s="54"/>
      <c r="IF1992" s="54"/>
      <c r="IG1992" s="54"/>
      <c r="IH1992" s="54"/>
      <c r="II1992" s="54"/>
      <c r="IJ1992" s="54"/>
      <c r="IK1992" s="54"/>
      <c r="IL1992" s="54"/>
      <c r="IM1992" s="54"/>
      <c r="IN1992" s="54"/>
      <c r="IO1992" s="54"/>
      <c r="IP1992" s="54"/>
      <c r="IQ1992" s="54"/>
      <c r="IR1992" s="54"/>
      <c r="IS1992" s="54"/>
      <c r="IT1992" s="54"/>
      <c r="IU1992" s="54"/>
      <c r="IV1992" s="54"/>
      <c r="IW1992" s="54"/>
      <c r="IX1992" s="54"/>
      <c r="IY1992" s="54"/>
      <c r="IZ1992" s="54"/>
      <c r="JA1992" s="16"/>
      <c r="JB1992" s="16"/>
      <c r="JC1992" s="16"/>
      <c r="JD1992" s="16"/>
    </row>
    <row r="1993" spans="1:264" s="6" customFormat="1" x14ac:dyDescent="0.25">
      <c r="A1993" s="55">
        <v>1989</v>
      </c>
      <c r="B1993" s="56">
        <f>ESTUDIANTES!B1993</f>
        <v>0</v>
      </c>
      <c r="C1993" s="56">
        <f>ESTUDIANTES!C1993</f>
        <v>0</v>
      </c>
      <c r="D1993" s="97">
        <f>ESTUDIANTES!D1993</f>
        <v>0</v>
      </c>
      <c r="E1993" s="97"/>
      <c r="F1993" s="97"/>
      <c r="G1993" s="97"/>
      <c r="H1993" s="57">
        <f>ESTUDIANTES!H1993</f>
        <v>0</v>
      </c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  <c r="T1993" s="54"/>
      <c r="U1993" s="54"/>
      <c r="V1993" s="54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  <c r="AL1993" s="54"/>
      <c r="AM1993" s="54"/>
      <c r="AN1993" s="54"/>
      <c r="AO1993" s="54"/>
      <c r="AP1993" s="54"/>
      <c r="AQ1993" s="54"/>
      <c r="AR1993" s="54"/>
      <c r="AS1993" s="54"/>
      <c r="AT1993" s="54"/>
      <c r="AU1993" s="54"/>
      <c r="AV1993" s="54"/>
      <c r="AW1993" s="54"/>
      <c r="AX1993" s="54"/>
      <c r="AY1993" s="54"/>
      <c r="AZ1993" s="54"/>
      <c r="BA1993" s="54"/>
      <c r="BB1993" s="54"/>
      <c r="BC1993" s="54"/>
      <c r="BD1993" s="54"/>
      <c r="BE1993" s="54"/>
      <c r="BF1993" s="54"/>
      <c r="BG1993" s="54"/>
      <c r="BH1993" s="54"/>
      <c r="BI1993" s="54"/>
      <c r="BJ1993" s="54"/>
      <c r="BK1993" s="54"/>
      <c r="BL1993" s="54"/>
      <c r="BM1993" s="54"/>
      <c r="BN1993" s="54"/>
      <c r="BO1993" s="54"/>
      <c r="BP1993" s="54"/>
      <c r="BQ1993" s="54"/>
      <c r="BR1993" s="54"/>
      <c r="BS1993" s="54"/>
      <c r="BT1993" s="54"/>
      <c r="BU1993" s="54"/>
      <c r="BV1993" s="54"/>
      <c r="BW1993" s="54"/>
      <c r="BX1993" s="54"/>
      <c r="BY1993" s="54"/>
      <c r="BZ1993" s="54"/>
      <c r="CA1993" s="54"/>
      <c r="CB1993" s="54"/>
      <c r="CC1993" s="54"/>
      <c r="CD1993" s="54"/>
      <c r="CE1993" s="54"/>
      <c r="CF1993" s="54"/>
      <c r="CG1993" s="54"/>
      <c r="CH1993" s="54"/>
      <c r="CI1993" s="54"/>
      <c r="CJ1993" s="54"/>
      <c r="CK1993" s="54"/>
      <c r="CL1993" s="54"/>
      <c r="CM1993" s="54"/>
      <c r="CN1993" s="54"/>
      <c r="CO1993" s="54"/>
      <c r="CP1993" s="54"/>
      <c r="CQ1993" s="54"/>
      <c r="CR1993" s="54"/>
      <c r="CS1993" s="54"/>
      <c r="CT1993" s="54"/>
      <c r="CU1993" s="54"/>
      <c r="CV1993" s="54"/>
      <c r="CW1993" s="54"/>
      <c r="CX1993" s="54"/>
      <c r="CY1993" s="54"/>
      <c r="CZ1993" s="54"/>
      <c r="DA1993" s="54"/>
      <c r="DB1993" s="54"/>
      <c r="DC1993" s="54"/>
      <c r="DD1993" s="54"/>
      <c r="DE1993" s="54"/>
      <c r="DF1993" s="54"/>
      <c r="DG1993" s="54"/>
      <c r="DH1993" s="54"/>
      <c r="DI1993" s="54"/>
      <c r="DJ1993" s="54"/>
      <c r="DK1993" s="54"/>
      <c r="DL1993" s="54"/>
      <c r="DM1993" s="54"/>
      <c r="DN1993" s="54"/>
      <c r="DO1993" s="54"/>
      <c r="DP1993" s="54"/>
      <c r="DQ1993" s="54"/>
      <c r="DR1993" s="54"/>
      <c r="DS1993" s="54"/>
      <c r="DT1993" s="54"/>
      <c r="DU1993" s="54"/>
      <c r="DV1993" s="54"/>
      <c r="DW1993" s="54"/>
      <c r="DX1993" s="54"/>
      <c r="DY1993" s="54"/>
      <c r="DZ1993" s="54"/>
      <c r="EA1993" s="54"/>
      <c r="EB1993" s="54"/>
      <c r="EC1993" s="54"/>
      <c r="ED1993" s="54"/>
      <c r="EE1993" s="54"/>
      <c r="EF1993" s="54"/>
      <c r="EG1993" s="54"/>
      <c r="EH1993" s="54"/>
      <c r="EI1993" s="54"/>
      <c r="EJ1993" s="54"/>
      <c r="EK1993" s="54"/>
      <c r="EL1993" s="54"/>
      <c r="EM1993" s="54"/>
      <c r="EN1993" s="54"/>
      <c r="EO1993" s="54"/>
      <c r="EP1993" s="54"/>
      <c r="EQ1993" s="54"/>
      <c r="ER1993" s="54"/>
      <c r="ES1993" s="54"/>
      <c r="ET1993" s="54"/>
      <c r="EU1993" s="54"/>
      <c r="EV1993" s="54"/>
      <c r="EW1993" s="54"/>
      <c r="EX1993" s="54"/>
      <c r="EY1993" s="54"/>
      <c r="EZ1993" s="54"/>
      <c r="FA1993" s="54"/>
      <c r="FB1993" s="54"/>
      <c r="FC1993" s="54"/>
      <c r="FD1993" s="54"/>
      <c r="FE1993" s="54"/>
      <c r="FF1993" s="54"/>
      <c r="FG1993" s="54"/>
      <c r="FH1993" s="54"/>
      <c r="FI1993" s="54"/>
      <c r="FJ1993" s="54"/>
      <c r="FK1993" s="54"/>
      <c r="FL1993" s="54"/>
      <c r="FM1993" s="54"/>
      <c r="FN1993" s="54"/>
      <c r="FO1993" s="54"/>
      <c r="FP1993" s="54"/>
      <c r="FQ1993" s="54"/>
      <c r="FR1993" s="54"/>
      <c r="FS1993" s="54"/>
      <c r="FT1993" s="54"/>
      <c r="FU1993" s="54"/>
      <c r="FV1993" s="54"/>
      <c r="FW1993" s="54"/>
      <c r="FX1993" s="54"/>
      <c r="FY1993" s="54"/>
      <c r="FZ1993" s="54"/>
      <c r="GA1993" s="54"/>
      <c r="GB1993" s="54"/>
      <c r="GC1993" s="54"/>
      <c r="GD1993" s="54"/>
      <c r="GE1993" s="54"/>
      <c r="GF1993" s="54"/>
      <c r="GG1993" s="54"/>
      <c r="GH1993" s="54"/>
      <c r="GI1993" s="54"/>
      <c r="GJ1993" s="54"/>
      <c r="GK1993" s="54"/>
      <c r="GL1993" s="54"/>
      <c r="GM1993" s="54"/>
      <c r="GN1993" s="54"/>
      <c r="GO1993" s="54"/>
      <c r="GP1993" s="54"/>
      <c r="GQ1993" s="54"/>
      <c r="GR1993" s="54"/>
      <c r="GS1993" s="54"/>
      <c r="GT1993" s="54"/>
      <c r="GU1993" s="54"/>
      <c r="GV1993" s="54"/>
      <c r="GW1993" s="54"/>
      <c r="GX1993" s="54"/>
      <c r="GY1993" s="54"/>
      <c r="GZ1993" s="54"/>
      <c r="HA1993" s="54"/>
      <c r="HB1993" s="54"/>
      <c r="HC1993" s="54"/>
      <c r="HD1993" s="54"/>
      <c r="HE1993" s="54"/>
      <c r="HF1993" s="54"/>
      <c r="HG1993" s="54"/>
      <c r="HH1993" s="54"/>
      <c r="HI1993" s="54"/>
      <c r="HJ1993" s="54"/>
      <c r="HK1993" s="54"/>
      <c r="HL1993" s="54"/>
      <c r="HM1993" s="54"/>
      <c r="HN1993" s="54"/>
      <c r="HO1993" s="54"/>
      <c r="HP1993" s="54"/>
      <c r="HQ1993" s="54"/>
      <c r="HR1993" s="54"/>
      <c r="HS1993" s="54"/>
      <c r="HT1993" s="54"/>
      <c r="HU1993" s="54"/>
      <c r="HV1993" s="54"/>
      <c r="HW1993" s="54"/>
      <c r="HX1993" s="54"/>
      <c r="HY1993" s="54"/>
      <c r="HZ1993" s="54"/>
      <c r="IA1993" s="54"/>
      <c r="IB1993" s="54"/>
      <c r="IC1993" s="54"/>
      <c r="ID1993" s="54"/>
      <c r="IE1993" s="54"/>
      <c r="IF1993" s="54"/>
      <c r="IG1993" s="54"/>
      <c r="IH1993" s="54"/>
      <c r="II1993" s="54"/>
      <c r="IJ1993" s="54"/>
      <c r="IK1993" s="54"/>
      <c r="IL1993" s="54"/>
      <c r="IM1993" s="54"/>
      <c r="IN1993" s="54"/>
      <c r="IO1993" s="54"/>
      <c r="IP1993" s="54"/>
      <c r="IQ1993" s="54"/>
      <c r="IR1993" s="54"/>
      <c r="IS1993" s="54"/>
      <c r="IT1993" s="54"/>
      <c r="IU1993" s="54"/>
      <c r="IV1993" s="54"/>
      <c r="IW1993" s="54"/>
      <c r="IX1993" s="54"/>
      <c r="IY1993" s="54"/>
      <c r="IZ1993" s="54"/>
      <c r="JA1993" s="16"/>
      <c r="JB1993" s="16"/>
      <c r="JC1993" s="16"/>
      <c r="JD1993" s="16"/>
    </row>
    <row r="1994" spans="1:264" s="6" customFormat="1" x14ac:dyDescent="0.25">
      <c r="A1994" s="55">
        <v>1990</v>
      </c>
      <c r="B1994" s="56">
        <f>ESTUDIANTES!B1994</f>
        <v>0</v>
      </c>
      <c r="C1994" s="56">
        <f>ESTUDIANTES!C1994</f>
        <v>0</v>
      </c>
      <c r="D1994" s="97">
        <f>ESTUDIANTES!D1994</f>
        <v>0</v>
      </c>
      <c r="E1994" s="97"/>
      <c r="F1994" s="97"/>
      <c r="G1994" s="97"/>
      <c r="H1994" s="57">
        <f>ESTUDIANTES!H1994</f>
        <v>0</v>
      </c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4"/>
      <c r="T1994" s="54"/>
      <c r="U1994" s="54"/>
      <c r="V1994" s="54"/>
      <c r="W1994" s="54"/>
      <c r="X1994" s="54"/>
      <c r="Y1994" s="54"/>
      <c r="Z1994" s="54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  <c r="AL1994" s="54"/>
      <c r="AM1994" s="54"/>
      <c r="AN1994" s="54"/>
      <c r="AO1994" s="54"/>
      <c r="AP1994" s="54"/>
      <c r="AQ1994" s="54"/>
      <c r="AR1994" s="54"/>
      <c r="AS1994" s="54"/>
      <c r="AT1994" s="54"/>
      <c r="AU1994" s="54"/>
      <c r="AV1994" s="54"/>
      <c r="AW1994" s="54"/>
      <c r="AX1994" s="54"/>
      <c r="AY1994" s="54"/>
      <c r="AZ1994" s="54"/>
      <c r="BA1994" s="54"/>
      <c r="BB1994" s="54"/>
      <c r="BC1994" s="54"/>
      <c r="BD1994" s="54"/>
      <c r="BE1994" s="54"/>
      <c r="BF1994" s="54"/>
      <c r="BG1994" s="54"/>
      <c r="BH1994" s="54"/>
      <c r="BI1994" s="54"/>
      <c r="BJ1994" s="54"/>
      <c r="BK1994" s="54"/>
      <c r="BL1994" s="54"/>
      <c r="BM1994" s="54"/>
      <c r="BN1994" s="54"/>
      <c r="BO1994" s="54"/>
      <c r="BP1994" s="54"/>
      <c r="BQ1994" s="54"/>
      <c r="BR1994" s="54"/>
      <c r="BS1994" s="54"/>
      <c r="BT1994" s="54"/>
      <c r="BU1994" s="54"/>
      <c r="BV1994" s="54"/>
      <c r="BW1994" s="54"/>
      <c r="BX1994" s="54"/>
      <c r="BY1994" s="54"/>
      <c r="BZ1994" s="54"/>
      <c r="CA1994" s="54"/>
      <c r="CB1994" s="54"/>
      <c r="CC1994" s="54"/>
      <c r="CD1994" s="54"/>
      <c r="CE1994" s="54"/>
      <c r="CF1994" s="54"/>
      <c r="CG1994" s="54"/>
      <c r="CH1994" s="54"/>
      <c r="CI1994" s="54"/>
      <c r="CJ1994" s="54"/>
      <c r="CK1994" s="54"/>
      <c r="CL1994" s="54"/>
      <c r="CM1994" s="54"/>
      <c r="CN1994" s="54"/>
      <c r="CO1994" s="54"/>
      <c r="CP1994" s="54"/>
      <c r="CQ1994" s="54"/>
      <c r="CR1994" s="54"/>
      <c r="CS1994" s="54"/>
      <c r="CT1994" s="54"/>
      <c r="CU1994" s="54"/>
      <c r="CV1994" s="54"/>
      <c r="CW1994" s="54"/>
      <c r="CX1994" s="54"/>
      <c r="CY1994" s="54"/>
      <c r="CZ1994" s="54"/>
      <c r="DA1994" s="54"/>
      <c r="DB1994" s="54"/>
      <c r="DC1994" s="54"/>
      <c r="DD1994" s="54"/>
      <c r="DE1994" s="54"/>
      <c r="DF1994" s="54"/>
      <c r="DG1994" s="54"/>
      <c r="DH1994" s="54"/>
      <c r="DI1994" s="54"/>
      <c r="DJ1994" s="54"/>
      <c r="DK1994" s="54"/>
      <c r="DL1994" s="54"/>
      <c r="DM1994" s="54"/>
      <c r="DN1994" s="54"/>
      <c r="DO1994" s="54"/>
      <c r="DP1994" s="54"/>
      <c r="DQ1994" s="54"/>
      <c r="DR1994" s="54"/>
      <c r="DS1994" s="54"/>
      <c r="DT1994" s="54"/>
      <c r="DU1994" s="54"/>
      <c r="DV1994" s="54"/>
      <c r="DW1994" s="54"/>
      <c r="DX1994" s="54"/>
      <c r="DY1994" s="54"/>
      <c r="DZ1994" s="54"/>
      <c r="EA1994" s="54"/>
      <c r="EB1994" s="54"/>
      <c r="EC1994" s="54"/>
      <c r="ED1994" s="54"/>
      <c r="EE1994" s="54"/>
      <c r="EF1994" s="54"/>
      <c r="EG1994" s="54"/>
      <c r="EH1994" s="54"/>
      <c r="EI1994" s="54"/>
      <c r="EJ1994" s="54"/>
      <c r="EK1994" s="54"/>
      <c r="EL1994" s="54"/>
      <c r="EM1994" s="54"/>
      <c r="EN1994" s="54"/>
      <c r="EO1994" s="54"/>
      <c r="EP1994" s="54"/>
      <c r="EQ1994" s="54"/>
      <c r="ER1994" s="54"/>
      <c r="ES1994" s="54"/>
      <c r="ET1994" s="54"/>
      <c r="EU1994" s="54"/>
      <c r="EV1994" s="54"/>
      <c r="EW1994" s="54"/>
      <c r="EX1994" s="54"/>
      <c r="EY1994" s="54"/>
      <c r="EZ1994" s="54"/>
      <c r="FA1994" s="54"/>
      <c r="FB1994" s="54"/>
      <c r="FC1994" s="54"/>
      <c r="FD1994" s="54"/>
      <c r="FE1994" s="54"/>
      <c r="FF1994" s="54"/>
      <c r="FG1994" s="54"/>
      <c r="FH1994" s="54"/>
      <c r="FI1994" s="54"/>
      <c r="FJ1994" s="54"/>
      <c r="FK1994" s="54"/>
      <c r="FL1994" s="54"/>
      <c r="FM1994" s="54"/>
      <c r="FN1994" s="54"/>
      <c r="FO1994" s="54"/>
      <c r="FP1994" s="54"/>
      <c r="FQ1994" s="54"/>
      <c r="FR1994" s="54"/>
      <c r="FS1994" s="54"/>
      <c r="FT1994" s="54"/>
      <c r="FU1994" s="54"/>
      <c r="FV1994" s="54"/>
      <c r="FW1994" s="54"/>
      <c r="FX1994" s="54"/>
      <c r="FY1994" s="54"/>
      <c r="FZ1994" s="54"/>
      <c r="GA1994" s="54"/>
      <c r="GB1994" s="54"/>
      <c r="GC1994" s="54"/>
      <c r="GD1994" s="54"/>
      <c r="GE1994" s="54"/>
      <c r="GF1994" s="54"/>
      <c r="GG1994" s="54"/>
      <c r="GH1994" s="54"/>
      <c r="GI1994" s="54"/>
      <c r="GJ1994" s="54"/>
      <c r="GK1994" s="54"/>
      <c r="GL1994" s="54"/>
      <c r="GM1994" s="54"/>
      <c r="GN1994" s="54"/>
      <c r="GO1994" s="54"/>
      <c r="GP1994" s="54"/>
      <c r="GQ1994" s="54"/>
      <c r="GR1994" s="54"/>
      <c r="GS1994" s="54"/>
      <c r="GT1994" s="54"/>
      <c r="GU1994" s="54"/>
      <c r="GV1994" s="54"/>
      <c r="GW1994" s="54"/>
      <c r="GX1994" s="54"/>
      <c r="GY1994" s="54"/>
      <c r="GZ1994" s="54"/>
      <c r="HA1994" s="54"/>
      <c r="HB1994" s="54"/>
      <c r="HC1994" s="54"/>
      <c r="HD1994" s="54"/>
      <c r="HE1994" s="54"/>
      <c r="HF1994" s="54"/>
      <c r="HG1994" s="54"/>
      <c r="HH1994" s="54"/>
      <c r="HI1994" s="54"/>
      <c r="HJ1994" s="54"/>
      <c r="HK1994" s="54"/>
      <c r="HL1994" s="54"/>
      <c r="HM1994" s="54"/>
      <c r="HN1994" s="54"/>
      <c r="HO1994" s="54"/>
      <c r="HP1994" s="54"/>
      <c r="HQ1994" s="54"/>
      <c r="HR1994" s="54"/>
      <c r="HS1994" s="54"/>
      <c r="HT1994" s="54"/>
      <c r="HU1994" s="54"/>
      <c r="HV1994" s="54"/>
      <c r="HW1994" s="54"/>
      <c r="HX1994" s="54"/>
      <c r="HY1994" s="54"/>
      <c r="HZ1994" s="54"/>
      <c r="IA1994" s="54"/>
      <c r="IB1994" s="54"/>
      <c r="IC1994" s="54"/>
      <c r="ID1994" s="54"/>
      <c r="IE1994" s="54"/>
      <c r="IF1994" s="54"/>
      <c r="IG1994" s="54"/>
      <c r="IH1994" s="54"/>
      <c r="II1994" s="54"/>
      <c r="IJ1994" s="54"/>
      <c r="IK1994" s="54"/>
      <c r="IL1994" s="54"/>
      <c r="IM1994" s="54"/>
      <c r="IN1994" s="54"/>
      <c r="IO1994" s="54"/>
      <c r="IP1994" s="54"/>
      <c r="IQ1994" s="54"/>
      <c r="IR1994" s="54"/>
      <c r="IS1994" s="54"/>
      <c r="IT1994" s="54"/>
      <c r="IU1994" s="54"/>
      <c r="IV1994" s="54"/>
      <c r="IW1994" s="54"/>
      <c r="IX1994" s="54"/>
      <c r="IY1994" s="54"/>
      <c r="IZ1994" s="54"/>
      <c r="JA1994" s="16"/>
      <c r="JB1994" s="16"/>
      <c r="JC1994" s="16"/>
      <c r="JD1994" s="16"/>
    </row>
    <row r="1995" spans="1:264" s="6" customFormat="1" x14ac:dyDescent="0.25">
      <c r="A1995" s="55">
        <v>1991</v>
      </c>
      <c r="B1995" s="56">
        <f>ESTUDIANTES!B1995</f>
        <v>0</v>
      </c>
      <c r="C1995" s="56">
        <f>ESTUDIANTES!C1995</f>
        <v>0</v>
      </c>
      <c r="D1995" s="97">
        <f>ESTUDIANTES!D1995</f>
        <v>0</v>
      </c>
      <c r="E1995" s="97"/>
      <c r="F1995" s="97"/>
      <c r="G1995" s="97"/>
      <c r="H1995" s="57">
        <f>ESTUDIANTES!H1995</f>
        <v>0</v>
      </c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4"/>
      <c r="T1995" s="54"/>
      <c r="U1995" s="54"/>
      <c r="V1995" s="54"/>
      <c r="W1995" s="54"/>
      <c r="X1995" s="54"/>
      <c r="Y1995" s="54"/>
      <c r="Z1995" s="54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  <c r="AL1995" s="54"/>
      <c r="AM1995" s="54"/>
      <c r="AN1995" s="54"/>
      <c r="AO1995" s="54"/>
      <c r="AP1995" s="54"/>
      <c r="AQ1995" s="54"/>
      <c r="AR1995" s="54"/>
      <c r="AS1995" s="54"/>
      <c r="AT1995" s="54"/>
      <c r="AU1995" s="54"/>
      <c r="AV1995" s="54"/>
      <c r="AW1995" s="54"/>
      <c r="AX1995" s="54"/>
      <c r="AY1995" s="54"/>
      <c r="AZ1995" s="54"/>
      <c r="BA1995" s="54"/>
      <c r="BB1995" s="54"/>
      <c r="BC1995" s="54"/>
      <c r="BD1995" s="54"/>
      <c r="BE1995" s="54"/>
      <c r="BF1995" s="54"/>
      <c r="BG1995" s="54"/>
      <c r="BH1995" s="54"/>
      <c r="BI1995" s="54"/>
      <c r="BJ1995" s="54"/>
      <c r="BK1995" s="54"/>
      <c r="BL1995" s="54"/>
      <c r="BM1995" s="54"/>
      <c r="BN1995" s="54"/>
      <c r="BO1995" s="54"/>
      <c r="BP1995" s="54"/>
      <c r="BQ1995" s="54"/>
      <c r="BR1995" s="54"/>
      <c r="BS1995" s="54"/>
      <c r="BT1995" s="54"/>
      <c r="BU1995" s="54"/>
      <c r="BV1995" s="54"/>
      <c r="BW1995" s="54"/>
      <c r="BX1995" s="54"/>
      <c r="BY1995" s="54"/>
      <c r="BZ1995" s="54"/>
      <c r="CA1995" s="54"/>
      <c r="CB1995" s="54"/>
      <c r="CC1995" s="54"/>
      <c r="CD1995" s="54"/>
      <c r="CE1995" s="54"/>
      <c r="CF1995" s="54"/>
      <c r="CG1995" s="54"/>
      <c r="CH1995" s="54"/>
      <c r="CI1995" s="54"/>
      <c r="CJ1995" s="54"/>
      <c r="CK1995" s="54"/>
      <c r="CL1995" s="54"/>
      <c r="CM1995" s="54"/>
      <c r="CN1995" s="54"/>
      <c r="CO1995" s="54"/>
      <c r="CP1995" s="54"/>
      <c r="CQ1995" s="54"/>
      <c r="CR1995" s="54"/>
      <c r="CS1995" s="54"/>
      <c r="CT1995" s="54"/>
      <c r="CU1995" s="54"/>
      <c r="CV1995" s="54"/>
      <c r="CW1995" s="54"/>
      <c r="CX1995" s="54"/>
      <c r="CY1995" s="54"/>
      <c r="CZ1995" s="54"/>
      <c r="DA1995" s="54"/>
      <c r="DB1995" s="54"/>
      <c r="DC1995" s="54"/>
      <c r="DD1995" s="54"/>
      <c r="DE1995" s="54"/>
      <c r="DF1995" s="54"/>
      <c r="DG1995" s="54"/>
      <c r="DH1995" s="54"/>
      <c r="DI1995" s="54"/>
      <c r="DJ1995" s="54"/>
      <c r="DK1995" s="54"/>
      <c r="DL1995" s="54"/>
      <c r="DM1995" s="54"/>
      <c r="DN1995" s="54"/>
      <c r="DO1995" s="54"/>
      <c r="DP1995" s="54"/>
      <c r="DQ1995" s="54"/>
      <c r="DR1995" s="54"/>
      <c r="DS1995" s="54"/>
      <c r="DT1995" s="54"/>
      <c r="DU1995" s="54"/>
      <c r="DV1995" s="54"/>
      <c r="DW1995" s="54"/>
      <c r="DX1995" s="54"/>
      <c r="DY1995" s="54"/>
      <c r="DZ1995" s="54"/>
      <c r="EA1995" s="54"/>
      <c r="EB1995" s="54"/>
      <c r="EC1995" s="54"/>
      <c r="ED1995" s="54"/>
      <c r="EE1995" s="54"/>
      <c r="EF1995" s="54"/>
      <c r="EG1995" s="54"/>
      <c r="EH1995" s="54"/>
      <c r="EI1995" s="54"/>
      <c r="EJ1995" s="54"/>
      <c r="EK1995" s="54"/>
      <c r="EL1995" s="54"/>
      <c r="EM1995" s="54"/>
      <c r="EN1995" s="54"/>
      <c r="EO1995" s="54"/>
      <c r="EP1995" s="54"/>
      <c r="EQ1995" s="54"/>
      <c r="ER1995" s="54"/>
      <c r="ES1995" s="54"/>
      <c r="ET1995" s="54"/>
      <c r="EU1995" s="54"/>
      <c r="EV1995" s="54"/>
      <c r="EW1995" s="54"/>
      <c r="EX1995" s="54"/>
      <c r="EY1995" s="54"/>
      <c r="EZ1995" s="54"/>
      <c r="FA1995" s="54"/>
      <c r="FB1995" s="54"/>
      <c r="FC1995" s="54"/>
      <c r="FD1995" s="54"/>
      <c r="FE1995" s="54"/>
      <c r="FF1995" s="54"/>
      <c r="FG1995" s="54"/>
      <c r="FH1995" s="54"/>
      <c r="FI1995" s="54"/>
      <c r="FJ1995" s="54"/>
      <c r="FK1995" s="54"/>
      <c r="FL1995" s="54"/>
      <c r="FM1995" s="54"/>
      <c r="FN1995" s="54"/>
      <c r="FO1995" s="54"/>
      <c r="FP1995" s="54"/>
      <c r="FQ1995" s="54"/>
      <c r="FR1995" s="54"/>
      <c r="FS1995" s="54"/>
      <c r="FT1995" s="54"/>
      <c r="FU1995" s="54"/>
      <c r="FV1995" s="54"/>
      <c r="FW1995" s="54"/>
      <c r="FX1995" s="54"/>
      <c r="FY1995" s="54"/>
      <c r="FZ1995" s="54"/>
      <c r="GA1995" s="54"/>
      <c r="GB1995" s="54"/>
      <c r="GC1995" s="54"/>
      <c r="GD1995" s="54"/>
      <c r="GE1995" s="54"/>
      <c r="GF1995" s="54"/>
      <c r="GG1995" s="54"/>
      <c r="GH1995" s="54"/>
      <c r="GI1995" s="54"/>
      <c r="GJ1995" s="54"/>
      <c r="GK1995" s="54"/>
      <c r="GL1995" s="54"/>
      <c r="GM1995" s="54"/>
      <c r="GN1995" s="54"/>
      <c r="GO1995" s="54"/>
      <c r="GP1995" s="54"/>
      <c r="GQ1995" s="54"/>
      <c r="GR1995" s="54"/>
      <c r="GS1995" s="54"/>
      <c r="GT1995" s="54"/>
      <c r="GU1995" s="54"/>
      <c r="GV1995" s="54"/>
      <c r="GW1995" s="54"/>
      <c r="GX1995" s="54"/>
      <c r="GY1995" s="54"/>
      <c r="GZ1995" s="54"/>
      <c r="HA1995" s="54"/>
      <c r="HB1995" s="54"/>
      <c r="HC1995" s="54"/>
      <c r="HD1995" s="54"/>
      <c r="HE1995" s="54"/>
      <c r="HF1995" s="54"/>
      <c r="HG1995" s="54"/>
      <c r="HH1995" s="54"/>
      <c r="HI1995" s="54"/>
      <c r="HJ1995" s="54"/>
      <c r="HK1995" s="54"/>
      <c r="HL1995" s="54"/>
      <c r="HM1995" s="54"/>
      <c r="HN1995" s="54"/>
      <c r="HO1995" s="54"/>
      <c r="HP1995" s="54"/>
      <c r="HQ1995" s="54"/>
      <c r="HR1995" s="54"/>
      <c r="HS1995" s="54"/>
      <c r="HT1995" s="54"/>
      <c r="HU1995" s="54"/>
      <c r="HV1995" s="54"/>
      <c r="HW1995" s="54"/>
      <c r="HX1995" s="54"/>
      <c r="HY1995" s="54"/>
      <c r="HZ1995" s="54"/>
      <c r="IA1995" s="54"/>
      <c r="IB1995" s="54"/>
      <c r="IC1995" s="54"/>
      <c r="ID1995" s="54"/>
      <c r="IE1995" s="54"/>
      <c r="IF1995" s="54"/>
      <c r="IG1995" s="54"/>
      <c r="IH1995" s="54"/>
      <c r="II1995" s="54"/>
      <c r="IJ1995" s="54"/>
      <c r="IK1995" s="54"/>
      <c r="IL1995" s="54"/>
      <c r="IM1995" s="54"/>
      <c r="IN1995" s="54"/>
      <c r="IO1995" s="54"/>
      <c r="IP1995" s="54"/>
      <c r="IQ1995" s="54"/>
      <c r="IR1995" s="54"/>
      <c r="IS1995" s="54"/>
      <c r="IT1995" s="54"/>
      <c r="IU1995" s="54"/>
      <c r="IV1995" s="54"/>
      <c r="IW1995" s="54"/>
      <c r="IX1995" s="54"/>
      <c r="IY1995" s="54"/>
      <c r="IZ1995" s="54"/>
      <c r="JA1995" s="16"/>
      <c r="JB1995" s="16"/>
      <c r="JC1995" s="16"/>
      <c r="JD1995" s="16"/>
    </row>
    <row r="1996" spans="1:264" s="6" customFormat="1" x14ac:dyDescent="0.25">
      <c r="A1996" s="55">
        <v>1992</v>
      </c>
      <c r="B1996" s="56">
        <f>ESTUDIANTES!B1996</f>
        <v>0</v>
      </c>
      <c r="C1996" s="56">
        <f>ESTUDIANTES!C1996</f>
        <v>0</v>
      </c>
      <c r="D1996" s="97">
        <f>ESTUDIANTES!D1996</f>
        <v>0</v>
      </c>
      <c r="E1996" s="97"/>
      <c r="F1996" s="97"/>
      <c r="G1996" s="97"/>
      <c r="H1996" s="57">
        <f>ESTUDIANTES!H1996</f>
        <v>0</v>
      </c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  <c r="T1996" s="54"/>
      <c r="U1996" s="54"/>
      <c r="V1996" s="54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  <c r="AL1996" s="54"/>
      <c r="AM1996" s="54"/>
      <c r="AN1996" s="54"/>
      <c r="AO1996" s="54"/>
      <c r="AP1996" s="54"/>
      <c r="AQ1996" s="54"/>
      <c r="AR1996" s="54"/>
      <c r="AS1996" s="54"/>
      <c r="AT1996" s="54"/>
      <c r="AU1996" s="54"/>
      <c r="AV1996" s="54"/>
      <c r="AW1996" s="54"/>
      <c r="AX1996" s="54"/>
      <c r="AY1996" s="54"/>
      <c r="AZ1996" s="54"/>
      <c r="BA1996" s="54"/>
      <c r="BB1996" s="54"/>
      <c r="BC1996" s="54"/>
      <c r="BD1996" s="54"/>
      <c r="BE1996" s="54"/>
      <c r="BF1996" s="54"/>
      <c r="BG1996" s="54"/>
      <c r="BH1996" s="54"/>
      <c r="BI1996" s="54"/>
      <c r="BJ1996" s="54"/>
      <c r="BK1996" s="54"/>
      <c r="BL1996" s="54"/>
      <c r="BM1996" s="54"/>
      <c r="BN1996" s="54"/>
      <c r="BO1996" s="54"/>
      <c r="BP1996" s="54"/>
      <c r="BQ1996" s="54"/>
      <c r="BR1996" s="54"/>
      <c r="BS1996" s="54"/>
      <c r="BT1996" s="54"/>
      <c r="BU1996" s="54"/>
      <c r="BV1996" s="54"/>
      <c r="BW1996" s="54"/>
      <c r="BX1996" s="54"/>
      <c r="BY1996" s="54"/>
      <c r="BZ1996" s="54"/>
      <c r="CA1996" s="54"/>
      <c r="CB1996" s="54"/>
      <c r="CC1996" s="54"/>
      <c r="CD1996" s="54"/>
      <c r="CE1996" s="54"/>
      <c r="CF1996" s="54"/>
      <c r="CG1996" s="54"/>
      <c r="CH1996" s="54"/>
      <c r="CI1996" s="54"/>
      <c r="CJ1996" s="54"/>
      <c r="CK1996" s="54"/>
      <c r="CL1996" s="54"/>
      <c r="CM1996" s="54"/>
      <c r="CN1996" s="54"/>
      <c r="CO1996" s="54"/>
      <c r="CP1996" s="54"/>
      <c r="CQ1996" s="54"/>
      <c r="CR1996" s="54"/>
      <c r="CS1996" s="54"/>
      <c r="CT1996" s="54"/>
      <c r="CU1996" s="54"/>
      <c r="CV1996" s="54"/>
      <c r="CW1996" s="54"/>
      <c r="CX1996" s="54"/>
      <c r="CY1996" s="54"/>
      <c r="CZ1996" s="54"/>
      <c r="DA1996" s="54"/>
      <c r="DB1996" s="54"/>
      <c r="DC1996" s="54"/>
      <c r="DD1996" s="54"/>
      <c r="DE1996" s="54"/>
      <c r="DF1996" s="54"/>
      <c r="DG1996" s="54"/>
      <c r="DH1996" s="54"/>
      <c r="DI1996" s="54"/>
      <c r="DJ1996" s="54"/>
      <c r="DK1996" s="54"/>
      <c r="DL1996" s="54"/>
      <c r="DM1996" s="54"/>
      <c r="DN1996" s="54"/>
      <c r="DO1996" s="54"/>
      <c r="DP1996" s="54"/>
      <c r="DQ1996" s="54"/>
      <c r="DR1996" s="54"/>
      <c r="DS1996" s="54"/>
      <c r="DT1996" s="54"/>
      <c r="DU1996" s="54"/>
      <c r="DV1996" s="54"/>
      <c r="DW1996" s="54"/>
      <c r="DX1996" s="54"/>
      <c r="DY1996" s="54"/>
      <c r="DZ1996" s="54"/>
      <c r="EA1996" s="54"/>
      <c r="EB1996" s="54"/>
      <c r="EC1996" s="54"/>
      <c r="ED1996" s="54"/>
      <c r="EE1996" s="54"/>
      <c r="EF1996" s="54"/>
      <c r="EG1996" s="54"/>
      <c r="EH1996" s="54"/>
      <c r="EI1996" s="54"/>
      <c r="EJ1996" s="54"/>
      <c r="EK1996" s="54"/>
      <c r="EL1996" s="54"/>
      <c r="EM1996" s="54"/>
      <c r="EN1996" s="54"/>
      <c r="EO1996" s="54"/>
      <c r="EP1996" s="54"/>
      <c r="EQ1996" s="54"/>
      <c r="ER1996" s="54"/>
      <c r="ES1996" s="54"/>
      <c r="ET1996" s="54"/>
      <c r="EU1996" s="54"/>
      <c r="EV1996" s="54"/>
      <c r="EW1996" s="54"/>
      <c r="EX1996" s="54"/>
      <c r="EY1996" s="54"/>
      <c r="EZ1996" s="54"/>
      <c r="FA1996" s="54"/>
      <c r="FB1996" s="54"/>
      <c r="FC1996" s="54"/>
      <c r="FD1996" s="54"/>
      <c r="FE1996" s="54"/>
      <c r="FF1996" s="54"/>
      <c r="FG1996" s="54"/>
      <c r="FH1996" s="54"/>
      <c r="FI1996" s="54"/>
      <c r="FJ1996" s="54"/>
      <c r="FK1996" s="54"/>
      <c r="FL1996" s="54"/>
      <c r="FM1996" s="54"/>
      <c r="FN1996" s="54"/>
      <c r="FO1996" s="54"/>
      <c r="FP1996" s="54"/>
      <c r="FQ1996" s="54"/>
      <c r="FR1996" s="54"/>
      <c r="FS1996" s="54"/>
      <c r="FT1996" s="54"/>
      <c r="FU1996" s="54"/>
      <c r="FV1996" s="54"/>
      <c r="FW1996" s="54"/>
      <c r="FX1996" s="54"/>
      <c r="FY1996" s="54"/>
      <c r="FZ1996" s="54"/>
      <c r="GA1996" s="54"/>
      <c r="GB1996" s="54"/>
      <c r="GC1996" s="54"/>
      <c r="GD1996" s="54"/>
      <c r="GE1996" s="54"/>
      <c r="GF1996" s="54"/>
      <c r="GG1996" s="54"/>
      <c r="GH1996" s="54"/>
      <c r="GI1996" s="54"/>
      <c r="GJ1996" s="54"/>
      <c r="GK1996" s="54"/>
      <c r="GL1996" s="54"/>
      <c r="GM1996" s="54"/>
      <c r="GN1996" s="54"/>
      <c r="GO1996" s="54"/>
      <c r="GP1996" s="54"/>
      <c r="GQ1996" s="54"/>
      <c r="GR1996" s="54"/>
      <c r="GS1996" s="54"/>
      <c r="GT1996" s="54"/>
      <c r="GU1996" s="54"/>
      <c r="GV1996" s="54"/>
      <c r="GW1996" s="54"/>
      <c r="GX1996" s="54"/>
      <c r="GY1996" s="54"/>
      <c r="GZ1996" s="54"/>
      <c r="HA1996" s="54"/>
      <c r="HB1996" s="54"/>
      <c r="HC1996" s="54"/>
      <c r="HD1996" s="54"/>
      <c r="HE1996" s="54"/>
      <c r="HF1996" s="54"/>
      <c r="HG1996" s="54"/>
      <c r="HH1996" s="54"/>
      <c r="HI1996" s="54"/>
      <c r="HJ1996" s="54"/>
      <c r="HK1996" s="54"/>
      <c r="HL1996" s="54"/>
      <c r="HM1996" s="54"/>
      <c r="HN1996" s="54"/>
      <c r="HO1996" s="54"/>
      <c r="HP1996" s="54"/>
      <c r="HQ1996" s="54"/>
      <c r="HR1996" s="54"/>
      <c r="HS1996" s="54"/>
      <c r="HT1996" s="54"/>
      <c r="HU1996" s="54"/>
      <c r="HV1996" s="54"/>
      <c r="HW1996" s="54"/>
      <c r="HX1996" s="54"/>
      <c r="HY1996" s="54"/>
      <c r="HZ1996" s="54"/>
      <c r="IA1996" s="54"/>
      <c r="IB1996" s="54"/>
      <c r="IC1996" s="54"/>
      <c r="ID1996" s="54"/>
      <c r="IE1996" s="54"/>
      <c r="IF1996" s="54"/>
      <c r="IG1996" s="54"/>
      <c r="IH1996" s="54"/>
      <c r="II1996" s="54"/>
      <c r="IJ1996" s="54"/>
      <c r="IK1996" s="54"/>
      <c r="IL1996" s="54"/>
      <c r="IM1996" s="54"/>
      <c r="IN1996" s="54"/>
      <c r="IO1996" s="54"/>
      <c r="IP1996" s="54"/>
      <c r="IQ1996" s="54"/>
      <c r="IR1996" s="54"/>
      <c r="IS1996" s="54"/>
      <c r="IT1996" s="54"/>
      <c r="IU1996" s="54"/>
      <c r="IV1996" s="54"/>
      <c r="IW1996" s="54"/>
      <c r="IX1996" s="54"/>
      <c r="IY1996" s="54"/>
      <c r="IZ1996" s="54"/>
      <c r="JA1996" s="16"/>
      <c r="JB1996" s="16"/>
      <c r="JC1996" s="16"/>
      <c r="JD1996" s="16"/>
    </row>
    <row r="1997" spans="1:264" s="6" customFormat="1" x14ac:dyDescent="0.25">
      <c r="A1997" s="55">
        <v>1993</v>
      </c>
      <c r="B1997" s="56">
        <f>ESTUDIANTES!B1997</f>
        <v>0</v>
      </c>
      <c r="C1997" s="56">
        <f>ESTUDIANTES!C1997</f>
        <v>0</v>
      </c>
      <c r="D1997" s="97">
        <f>ESTUDIANTES!D1997</f>
        <v>0</v>
      </c>
      <c r="E1997" s="97"/>
      <c r="F1997" s="97"/>
      <c r="G1997" s="97"/>
      <c r="H1997" s="57">
        <f>ESTUDIANTES!H1997</f>
        <v>0</v>
      </c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  <c r="T1997" s="54"/>
      <c r="U1997" s="54"/>
      <c r="V1997" s="54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  <c r="AL1997" s="54"/>
      <c r="AM1997" s="54"/>
      <c r="AN1997" s="54"/>
      <c r="AO1997" s="54"/>
      <c r="AP1997" s="54"/>
      <c r="AQ1997" s="54"/>
      <c r="AR1997" s="54"/>
      <c r="AS1997" s="54"/>
      <c r="AT1997" s="54"/>
      <c r="AU1997" s="54"/>
      <c r="AV1997" s="54"/>
      <c r="AW1997" s="54"/>
      <c r="AX1997" s="54"/>
      <c r="AY1997" s="54"/>
      <c r="AZ1997" s="54"/>
      <c r="BA1997" s="54"/>
      <c r="BB1997" s="54"/>
      <c r="BC1997" s="54"/>
      <c r="BD1997" s="54"/>
      <c r="BE1997" s="54"/>
      <c r="BF1997" s="54"/>
      <c r="BG1997" s="54"/>
      <c r="BH1997" s="54"/>
      <c r="BI1997" s="54"/>
      <c r="BJ1997" s="54"/>
      <c r="BK1997" s="54"/>
      <c r="BL1997" s="54"/>
      <c r="BM1997" s="54"/>
      <c r="BN1997" s="54"/>
      <c r="BO1997" s="54"/>
      <c r="BP1997" s="54"/>
      <c r="BQ1997" s="54"/>
      <c r="BR1997" s="54"/>
      <c r="BS1997" s="54"/>
      <c r="BT1997" s="54"/>
      <c r="BU1997" s="54"/>
      <c r="BV1997" s="54"/>
      <c r="BW1997" s="54"/>
      <c r="BX1997" s="54"/>
      <c r="BY1997" s="54"/>
      <c r="BZ1997" s="54"/>
      <c r="CA1997" s="54"/>
      <c r="CB1997" s="54"/>
      <c r="CC1997" s="54"/>
      <c r="CD1997" s="54"/>
      <c r="CE1997" s="54"/>
      <c r="CF1997" s="54"/>
      <c r="CG1997" s="54"/>
      <c r="CH1997" s="54"/>
      <c r="CI1997" s="54"/>
      <c r="CJ1997" s="54"/>
      <c r="CK1997" s="54"/>
      <c r="CL1997" s="54"/>
      <c r="CM1997" s="54"/>
      <c r="CN1997" s="54"/>
      <c r="CO1997" s="54"/>
      <c r="CP1997" s="54"/>
      <c r="CQ1997" s="54"/>
      <c r="CR1997" s="54"/>
      <c r="CS1997" s="54"/>
      <c r="CT1997" s="54"/>
      <c r="CU1997" s="54"/>
      <c r="CV1997" s="54"/>
      <c r="CW1997" s="54"/>
      <c r="CX1997" s="54"/>
      <c r="CY1997" s="54"/>
      <c r="CZ1997" s="54"/>
      <c r="DA1997" s="54"/>
      <c r="DB1997" s="54"/>
      <c r="DC1997" s="54"/>
      <c r="DD1997" s="54"/>
      <c r="DE1997" s="54"/>
      <c r="DF1997" s="54"/>
      <c r="DG1997" s="54"/>
      <c r="DH1997" s="54"/>
      <c r="DI1997" s="54"/>
      <c r="DJ1997" s="54"/>
      <c r="DK1997" s="54"/>
      <c r="DL1997" s="54"/>
      <c r="DM1997" s="54"/>
      <c r="DN1997" s="54"/>
      <c r="DO1997" s="54"/>
      <c r="DP1997" s="54"/>
      <c r="DQ1997" s="54"/>
      <c r="DR1997" s="54"/>
      <c r="DS1997" s="54"/>
      <c r="DT1997" s="54"/>
      <c r="DU1997" s="54"/>
      <c r="DV1997" s="54"/>
      <c r="DW1997" s="54"/>
      <c r="DX1997" s="54"/>
      <c r="DY1997" s="54"/>
      <c r="DZ1997" s="54"/>
      <c r="EA1997" s="54"/>
      <c r="EB1997" s="54"/>
      <c r="EC1997" s="54"/>
      <c r="ED1997" s="54"/>
      <c r="EE1997" s="54"/>
      <c r="EF1997" s="54"/>
      <c r="EG1997" s="54"/>
      <c r="EH1997" s="54"/>
      <c r="EI1997" s="54"/>
      <c r="EJ1997" s="54"/>
      <c r="EK1997" s="54"/>
      <c r="EL1997" s="54"/>
      <c r="EM1997" s="54"/>
      <c r="EN1997" s="54"/>
      <c r="EO1997" s="54"/>
      <c r="EP1997" s="54"/>
      <c r="EQ1997" s="54"/>
      <c r="ER1997" s="54"/>
      <c r="ES1997" s="54"/>
      <c r="ET1997" s="54"/>
      <c r="EU1997" s="54"/>
      <c r="EV1997" s="54"/>
      <c r="EW1997" s="54"/>
      <c r="EX1997" s="54"/>
      <c r="EY1997" s="54"/>
      <c r="EZ1997" s="54"/>
      <c r="FA1997" s="54"/>
      <c r="FB1997" s="54"/>
      <c r="FC1997" s="54"/>
      <c r="FD1997" s="54"/>
      <c r="FE1997" s="54"/>
      <c r="FF1997" s="54"/>
      <c r="FG1997" s="54"/>
      <c r="FH1997" s="54"/>
      <c r="FI1997" s="54"/>
      <c r="FJ1997" s="54"/>
      <c r="FK1997" s="54"/>
      <c r="FL1997" s="54"/>
      <c r="FM1997" s="54"/>
      <c r="FN1997" s="54"/>
      <c r="FO1997" s="54"/>
      <c r="FP1997" s="54"/>
      <c r="FQ1997" s="54"/>
      <c r="FR1997" s="54"/>
      <c r="FS1997" s="54"/>
      <c r="FT1997" s="54"/>
      <c r="FU1997" s="54"/>
      <c r="FV1997" s="54"/>
      <c r="FW1997" s="54"/>
      <c r="FX1997" s="54"/>
      <c r="FY1997" s="54"/>
      <c r="FZ1997" s="54"/>
      <c r="GA1997" s="54"/>
      <c r="GB1997" s="54"/>
      <c r="GC1997" s="54"/>
      <c r="GD1997" s="54"/>
      <c r="GE1997" s="54"/>
      <c r="GF1997" s="54"/>
      <c r="GG1997" s="54"/>
      <c r="GH1997" s="54"/>
      <c r="GI1997" s="54"/>
      <c r="GJ1997" s="54"/>
      <c r="GK1997" s="54"/>
      <c r="GL1997" s="54"/>
      <c r="GM1997" s="54"/>
      <c r="GN1997" s="54"/>
      <c r="GO1997" s="54"/>
      <c r="GP1997" s="54"/>
      <c r="GQ1997" s="54"/>
      <c r="GR1997" s="54"/>
      <c r="GS1997" s="54"/>
      <c r="GT1997" s="54"/>
      <c r="GU1997" s="54"/>
      <c r="GV1997" s="54"/>
      <c r="GW1997" s="54"/>
      <c r="GX1997" s="54"/>
      <c r="GY1997" s="54"/>
      <c r="GZ1997" s="54"/>
      <c r="HA1997" s="54"/>
      <c r="HB1997" s="54"/>
      <c r="HC1997" s="54"/>
      <c r="HD1997" s="54"/>
      <c r="HE1997" s="54"/>
      <c r="HF1997" s="54"/>
      <c r="HG1997" s="54"/>
      <c r="HH1997" s="54"/>
      <c r="HI1997" s="54"/>
      <c r="HJ1997" s="54"/>
      <c r="HK1997" s="54"/>
      <c r="HL1997" s="54"/>
      <c r="HM1997" s="54"/>
      <c r="HN1997" s="54"/>
      <c r="HO1997" s="54"/>
      <c r="HP1997" s="54"/>
      <c r="HQ1997" s="54"/>
      <c r="HR1997" s="54"/>
      <c r="HS1997" s="54"/>
      <c r="HT1997" s="54"/>
      <c r="HU1997" s="54"/>
      <c r="HV1997" s="54"/>
      <c r="HW1997" s="54"/>
      <c r="HX1997" s="54"/>
      <c r="HY1997" s="54"/>
      <c r="HZ1997" s="54"/>
      <c r="IA1997" s="54"/>
      <c r="IB1997" s="54"/>
      <c r="IC1997" s="54"/>
      <c r="ID1997" s="54"/>
      <c r="IE1997" s="54"/>
      <c r="IF1997" s="54"/>
      <c r="IG1997" s="54"/>
      <c r="IH1997" s="54"/>
      <c r="II1997" s="54"/>
      <c r="IJ1997" s="54"/>
      <c r="IK1997" s="54"/>
      <c r="IL1997" s="54"/>
      <c r="IM1997" s="54"/>
      <c r="IN1997" s="54"/>
      <c r="IO1997" s="54"/>
      <c r="IP1997" s="54"/>
      <c r="IQ1997" s="54"/>
      <c r="IR1997" s="54"/>
      <c r="IS1997" s="54"/>
      <c r="IT1997" s="54"/>
      <c r="IU1997" s="54"/>
      <c r="IV1997" s="54"/>
      <c r="IW1997" s="54"/>
      <c r="IX1997" s="54"/>
      <c r="IY1997" s="54"/>
      <c r="IZ1997" s="54"/>
      <c r="JA1997" s="16"/>
      <c r="JB1997" s="16"/>
      <c r="JC1997" s="16"/>
      <c r="JD1997" s="16"/>
    </row>
    <row r="1998" spans="1:264" s="6" customFormat="1" x14ac:dyDescent="0.25">
      <c r="A1998" s="55">
        <v>1994</v>
      </c>
      <c r="B1998" s="56">
        <f>ESTUDIANTES!B1998</f>
        <v>0</v>
      </c>
      <c r="C1998" s="56">
        <f>ESTUDIANTES!C1998</f>
        <v>0</v>
      </c>
      <c r="D1998" s="97">
        <f>ESTUDIANTES!D1998</f>
        <v>0</v>
      </c>
      <c r="E1998" s="97"/>
      <c r="F1998" s="97"/>
      <c r="G1998" s="97"/>
      <c r="H1998" s="57">
        <f>ESTUDIANTES!H1998</f>
        <v>0</v>
      </c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  <c r="T1998" s="54"/>
      <c r="U1998" s="54"/>
      <c r="V1998" s="54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  <c r="AL1998" s="54"/>
      <c r="AM1998" s="54"/>
      <c r="AN1998" s="54"/>
      <c r="AO1998" s="54"/>
      <c r="AP1998" s="54"/>
      <c r="AQ1998" s="54"/>
      <c r="AR1998" s="54"/>
      <c r="AS1998" s="54"/>
      <c r="AT1998" s="54"/>
      <c r="AU1998" s="54"/>
      <c r="AV1998" s="54"/>
      <c r="AW1998" s="54"/>
      <c r="AX1998" s="54"/>
      <c r="AY1998" s="54"/>
      <c r="AZ1998" s="54"/>
      <c r="BA1998" s="54"/>
      <c r="BB1998" s="54"/>
      <c r="BC1998" s="54"/>
      <c r="BD1998" s="54"/>
      <c r="BE1998" s="54"/>
      <c r="BF1998" s="54"/>
      <c r="BG1998" s="54"/>
      <c r="BH1998" s="54"/>
      <c r="BI1998" s="54"/>
      <c r="BJ1998" s="54"/>
      <c r="BK1998" s="54"/>
      <c r="BL1998" s="54"/>
      <c r="BM1998" s="54"/>
      <c r="BN1998" s="54"/>
      <c r="BO1998" s="54"/>
      <c r="BP1998" s="54"/>
      <c r="BQ1998" s="54"/>
      <c r="BR1998" s="54"/>
      <c r="BS1998" s="54"/>
      <c r="BT1998" s="54"/>
      <c r="BU1998" s="54"/>
      <c r="BV1998" s="54"/>
      <c r="BW1998" s="54"/>
      <c r="BX1998" s="54"/>
      <c r="BY1998" s="54"/>
      <c r="BZ1998" s="54"/>
      <c r="CA1998" s="54"/>
      <c r="CB1998" s="54"/>
      <c r="CC1998" s="54"/>
      <c r="CD1998" s="54"/>
      <c r="CE1998" s="54"/>
      <c r="CF1998" s="54"/>
      <c r="CG1998" s="54"/>
      <c r="CH1998" s="54"/>
      <c r="CI1998" s="54"/>
      <c r="CJ1998" s="54"/>
      <c r="CK1998" s="54"/>
      <c r="CL1998" s="54"/>
      <c r="CM1998" s="54"/>
      <c r="CN1998" s="54"/>
      <c r="CO1998" s="54"/>
      <c r="CP1998" s="54"/>
      <c r="CQ1998" s="54"/>
      <c r="CR1998" s="54"/>
      <c r="CS1998" s="54"/>
      <c r="CT1998" s="54"/>
      <c r="CU1998" s="54"/>
      <c r="CV1998" s="54"/>
      <c r="CW1998" s="54"/>
      <c r="CX1998" s="54"/>
      <c r="CY1998" s="54"/>
      <c r="CZ1998" s="54"/>
      <c r="DA1998" s="54"/>
      <c r="DB1998" s="54"/>
      <c r="DC1998" s="54"/>
      <c r="DD1998" s="54"/>
      <c r="DE1998" s="54"/>
      <c r="DF1998" s="54"/>
      <c r="DG1998" s="54"/>
      <c r="DH1998" s="54"/>
      <c r="DI1998" s="54"/>
      <c r="DJ1998" s="54"/>
      <c r="DK1998" s="54"/>
      <c r="DL1998" s="54"/>
      <c r="DM1998" s="54"/>
      <c r="DN1998" s="54"/>
      <c r="DO1998" s="54"/>
      <c r="DP1998" s="54"/>
      <c r="DQ1998" s="54"/>
      <c r="DR1998" s="54"/>
      <c r="DS1998" s="54"/>
      <c r="DT1998" s="54"/>
      <c r="DU1998" s="54"/>
      <c r="DV1998" s="54"/>
      <c r="DW1998" s="54"/>
      <c r="DX1998" s="54"/>
      <c r="DY1998" s="54"/>
      <c r="DZ1998" s="54"/>
      <c r="EA1998" s="54"/>
      <c r="EB1998" s="54"/>
      <c r="EC1998" s="54"/>
      <c r="ED1998" s="54"/>
      <c r="EE1998" s="54"/>
      <c r="EF1998" s="54"/>
      <c r="EG1998" s="54"/>
      <c r="EH1998" s="54"/>
      <c r="EI1998" s="54"/>
      <c r="EJ1998" s="54"/>
      <c r="EK1998" s="54"/>
      <c r="EL1998" s="54"/>
      <c r="EM1998" s="54"/>
      <c r="EN1998" s="54"/>
      <c r="EO1998" s="54"/>
      <c r="EP1998" s="54"/>
      <c r="EQ1998" s="54"/>
      <c r="ER1998" s="54"/>
      <c r="ES1998" s="54"/>
      <c r="ET1998" s="54"/>
      <c r="EU1998" s="54"/>
      <c r="EV1998" s="54"/>
      <c r="EW1998" s="54"/>
      <c r="EX1998" s="54"/>
      <c r="EY1998" s="54"/>
      <c r="EZ1998" s="54"/>
      <c r="FA1998" s="54"/>
      <c r="FB1998" s="54"/>
      <c r="FC1998" s="54"/>
      <c r="FD1998" s="54"/>
      <c r="FE1998" s="54"/>
      <c r="FF1998" s="54"/>
      <c r="FG1998" s="54"/>
      <c r="FH1998" s="54"/>
      <c r="FI1998" s="54"/>
      <c r="FJ1998" s="54"/>
      <c r="FK1998" s="54"/>
      <c r="FL1998" s="54"/>
      <c r="FM1998" s="54"/>
      <c r="FN1998" s="54"/>
      <c r="FO1998" s="54"/>
      <c r="FP1998" s="54"/>
      <c r="FQ1998" s="54"/>
      <c r="FR1998" s="54"/>
      <c r="FS1998" s="54"/>
      <c r="FT1998" s="54"/>
      <c r="FU1998" s="54"/>
      <c r="FV1998" s="54"/>
      <c r="FW1998" s="54"/>
      <c r="FX1998" s="54"/>
      <c r="FY1998" s="54"/>
      <c r="FZ1998" s="54"/>
      <c r="GA1998" s="54"/>
      <c r="GB1998" s="54"/>
      <c r="GC1998" s="54"/>
      <c r="GD1998" s="54"/>
      <c r="GE1998" s="54"/>
      <c r="GF1998" s="54"/>
      <c r="GG1998" s="54"/>
      <c r="GH1998" s="54"/>
      <c r="GI1998" s="54"/>
      <c r="GJ1998" s="54"/>
      <c r="GK1998" s="54"/>
      <c r="GL1998" s="54"/>
      <c r="GM1998" s="54"/>
      <c r="GN1998" s="54"/>
      <c r="GO1998" s="54"/>
      <c r="GP1998" s="54"/>
      <c r="GQ1998" s="54"/>
      <c r="GR1998" s="54"/>
      <c r="GS1998" s="54"/>
      <c r="GT1998" s="54"/>
      <c r="GU1998" s="54"/>
      <c r="GV1998" s="54"/>
      <c r="GW1998" s="54"/>
      <c r="GX1998" s="54"/>
      <c r="GY1998" s="54"/>
      <c r="GZ1998" s="54"/>
      <c r="HA1998" s="54"/>
      <c r="HB1998" s="54"/>
      <c r="HC1998" s="54"/>
      <c r="HD1998" s="54"/>
      <c r="HE1998" s="54"/>
      <c r="HF1998" s="54"/>
      <c r="HG1998" s="54"/>
      <c r="HH1998" s="54"/>
      <c r="HI1998" s="54"/>
      <c r="HJ1998" s="54"/>
      <c r="HK1998" s="54"/>
      <c r="HL1998" s="54"/>
      <c r="HM1998" s="54"/>
      <c r="HN1998" s="54"/>
      <c r="HO1998" s="54"/>
      <c r="HP1998" s="54"/>
      <c r="HQ1998" s="54"/>
      <c r="HR1998" s="54"/>
      <c r="HS1998" s="54"/>
      <c r="HT1998" s="54"/>
      <c r="HU1998" s="54"/>
      <c r="HV1998" s="54"/>
      <c r="HW1998" s="54"/>
      <c r="HX1998" s="54"/>
      <c r="HY1998" s="54"/>
      <c r="HZ1998" s="54"/>
      <c r="IA1998" s="54"/>
      <c r="IB1998" s="54"/>
      <c r="IC1998" s="54"/>
      <c r="ID1998" s="54"/>
      <c r="IE1998" s="54"/>
      <c r="IF1998" s="54"/>
      <c r="IG1998" s="54"/>
      <c r="IH1998" s="54"/>
      <c r="II1998" s="54"/>
      <c r="IJ1998" s="54"/>
      <c r="IK1998" s="54"/>
      <c r="IL1998" s="54"/>
      <c r="IM1998" s="54"/>
      <c r="IN1998" s="54"/>
      <c r="IO1998" s="54"/>
      <c r="IP1998" s="54"/>
      <c r="IQ1998" s="54"/>
      <c r="IR1998" s="54"/>
      <c r="IS1998" s="54"/>
      <c r="IT1998" s="54"/>
      <c r="IU1998" s="54"/>
      <c r="IV1998" s="54"/>
      <c r="IW1998" s="54"/>
      <c r="IX1998" s="54"/>
      <c r="IY1998" s="54"/>
      <c r="IZ1998" s="54"/>
      <c r="JA1998" s="16"/>
      <c r="JB1998" s="16"/>
      <c r="JC1998" s="16"/>
      <c r="JD1998" s="16"/>
    </row>
    <row r="1999" spans="1:264" s="6" customFormat="1" x14ac:dyDescent="0.25">
      <c r="A1999" s="55">
        <v>1995</v>
      </c>
      <c r="B1999" s="56">
        <f>ESTUDIANTES!B1999</f>
        <v>0</v>
      </c>
      <c r="C1999" s="56">
        <f>ESTUDIANTES!C1999</f>
        <v>0</v>
      </c>
      <c r="D1999" s="97">
        <f>ESTUDIANTES!D1999</f>
        <v>0</v>
      </c>
      <c r="E1999" s="97"/>
      <c r="F1999" s="97"/>
      <c r="G1999" s="97"/>
      <c r="H1999" s="57">
        <f>ESTUDIANTES!H1999</f>
        <v>0</v>
      </c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  <c r="T1999" s="54"/>
      <c r="U1999" s="54"/>
      <c r="V1999" s="54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  <c r="AL1999" s="54"/>
      <c r="AM1999" s="54"/>
      <c r="AN1999" s="54"/>
      <c r="AO1999" s="54"/>
      <c r="AP1999" s="54"/>
      <c r="AQ1999" s="54"/>
      <c r="AR1999" s="54"/>
      <c r="AS1999" s="54"/>
      <c r="AT1999" s="54"/>
      <c r="AU1999" s="54"/>
      <c r="AV1999" s="54"/>
      <c r="AW1999" s="54"/>
      <c r="AX1999" s="54"/>
      <c r="AY1999" s="54"/>
      <c r="AZ1999" s="54"/>
      <c r="BA1999" s="54"/>
      <c r="BB1999" s="54"/>
      <c r="BC1999" s="54"/>
      <c r="BD1999" s="54"/>
      <c r="BE1999" s="54"/>
      <c r="BF1999" s="54"/>
      <c r="BG1999" s="54"/>
      <c r="BH1999" s="54"/>
      <c r="BI1999" s="54"/>
      <c r="BJ1999" s="54"/>
      <c r="BK1999" s="54"/>
      <c r="BL1999" s="54"/>
      <c r="BM1999" s="54"/>
      <c r="BN1999" s="54"/>
      <c r="BO1999" s="54"/>
      <c r="BP1999" s="54"/>
      <c r="BQ1999" s="54"/>
      <c r="BR1999" s="54"/>
      <c r="BS1999" s="54"/>
      <c r="BT1999" s="54"/>
      <c r="BU1999" s="54"/>
      <c r="BV1999" s="54"/>
      <c r="BW1999" s="54"/>
      <c r="BX1999" s="54"/>
      <c r="BY1999" s="54"/>
      <c r="BZ1999" s="54"/>
      <c r="CA1999" s="54"/>
      <c r="CB1999" s="54"/>
      <c r="CC1999" s="54"/>
      <c r="CD1999" s="54"/>
      <c r="CE1999" s="54"/>
      <c r="CF1999" s="54"/>
      <c r="CG1999" s="54"/>
      <c r="CH1999" s="54"/>
      <c r="CI1999" s="54"/>
      <c r="CJ1999" s="54"/>
      <c r="CK1999" s="54"/>
      <c r="CL1999" s="54"/>
      <c r="CM1999" s="54"/>
      <c r="CN1999" s="54"/>
      <c r="CO1999" s="54"/>
      <c r="CP1999" s="54"/>
      <c r="CQ1999" s="54"/>
      <c r="CR1999" s="54"/>
      <c r="CS1999" s="54"/>
      <c r="CT1999" s="54"/>
      <c r="CU1999" s="54"/>
      <c r="CV1999" s="54"/>
      <c r="CW1999" s="54"/>
      <c r="CX1999" s="54"/>
      <c r="CY1999" s="54"/>
      <c r="CZ1999" s="54"/>
      <c r="DA1999" s="54"/>
      <c r="DB1999" s="54"/>
      <c r="DC1999" s="54"/>
      <c r="DD1999" s="54"/>
      <c r="DE1999" s="54"/>
      <c r="DF1999" s="54"/>
      <c r="DG1999" s="54"/>
      <c r="DH1999" s="54"/>
      <c r="DI1999" s="54"/>
      <c r="DJ1999" s="54"/>
      <c r="DK1999" s="54"/>
      <c r="DL1999" s="54"/>
      <c r="DM1999" s="54"/>
      <c r="DN1999" s="54"/>
      <c r="DO1999" s="54"/>
      <c r="DP1999" s="54"/>
      <c r="DQ1999" s="54"/>
      <c r="DR1999" s="54"/>
      <c r="DS1999" s="54"/>
      <c r="DT1999" s="54"/>
      <c r="DU1999" s="54"/>
      <c r="DV1999" s="54"/>
      <c r="DW1999" s="54"/>
      <c r="DX1999" s="54"/>
      <c r="DY1999" s="54"/>
      <c r="DZ1999" s="54"/>
      <c r="EA1999" s="54"/>
      <c r="EB1999" s="54"/>
      <c r="EC1999" s="54"/>
      <c r="ED1999" s="54"/>
      <c r="EE1999" s="54"/>
      <c r="EF1999" s="54"/>
      <c r="EG1999" s="54"/>
      <c r="EH1999" s="54"/>
      <c r="EI1999" s="54"/>
      <c r="EJ1999" s="54"/>
      <c r="EK1999" s="54"/>
      <c r="EL1999" s="54"/>
      <c r="EM1999" s="54"/>
      <c r="EN1999" s="54"/>
      <c r="EO1999" s="54"/>
      <c r="EP1999" s="54"/>
      <c r="EQ1999" s="54"/>
      <c r="ER1999" s="54"/>
      <c r="ES1999" s="54"/>
      <c r="ET1999" s="54"/>
      <c r="EU1999" s="54"/>
      <c r="EV1999" s="54"/>
      <c r="EW1999" s="54"/>
      <c r="EX1999" s="54"/>
      <c r="EY1999" s="54"/>
      <c r="EZ1999" s="54"/>
      <c r="FA1999" s="54"/>
      <c r="FB1999" s="54"/>
      <c r="FC1999" s="54"/>
      <c r="FD1999" s="54"/>
      <c r="FE1999" s="54"/>
      <c r="FF1999" s="54"/>
      <c r="FG1999" s="54"/>
      <c r="FH1999" s="54"/>
      <c r="FI1999" s="54"/>
      <c r="FJ1999" s="54"/>
      <c r="FK1999" s="54"/>
      <c r="FL1999" s="54"/>
      <c r="FM1999" s="54"/>
      <c r="FN1999" s="54"/>
      <c r="FO1999" s="54"/>
      <c r="FP1999" s="54"/>
      <c r="FQ1999" s="54"/>
      <c r="FR1999" s="54"/>
      <c r="FS1999" s="54"/>
      <c r="FT1999" s="54"/>
      <c r="FU1999" s="54"/>
      <c r="FV1999" s="54"/>
      <c r="FW1999" s="54"/>
      <c r="FX1999" s="54"/>
      <c r="FY1999" s="54"/>
      <c r="FZ1999" s="54"/>
      <c r="GA1999" s="54"/>
      <c r="GB1999" s="54"/>
      <c r="GC1999" s="54"/>
      <c r="GD1999" s="54"/>
      <c r="GE1999" s="54"/>
      <c r="GF1999" s="54"/>
      <c r="GG1999" s="54"/>
      <c r="GH1999" s="54"/>
      <c r="GI1999" s="54"/>
      <c r="GJ1999" s="54"/>
      <c r="GK1999" s="54"/>
      <c r="GL1999" s="54"/>
      <c r="GM1999" s="54"/>
      <c r="GN1999" s="54"/>
      <c r="GO1999" s="54"/>
      <c r="GP1999" s="54"/>
      <c r="GQ1999" s="54"/>
      <c r="GR1999" s="54"/>
      <c r="GS1999" s="54"/>
      <c r="GT1999" s="54"/>
      <c r="GU1999" s="54"/>
      <c r="GV1999" s="54"/>
      <c r="GW1999" s="54"/>
      <c r="GX1999" s="54"/>
      <c r="GY1999" s="54"/>
      <c r="GZ1999" s="54"/>
      <c r="HA1999" s="54"/>
      <c r="HB1999" s="54"/>
      <c r="HC1999" s="54"/>
      <c r="HD1999" s="54"/>
      <c r="HE1999" s="54"/>
      <c r="HF1999" s="54"/>
      <c r="HG1999" s="54"/>
      <c r="HH1999" s="54"/>
      <c r="HI1999" s="54"/>
      <c r="HJ1999" s="54"/>
      <c r="HK1999" s="54"/>
      <c r="HL1999" s="54"/>
      <c r="HM1999" s="54"/>
      <c r="HN1999" s="54"/>
      <c r="HO1999" s="54"/>
      <c r="HP1999" s="54"/>
      <c r="HQ1999" s="54"/>
      <c r="HR1999" s="54"/>
      <c r="HS1999" s="54"/>
      <c r="HT1999" s="54"/>
      <c r="HU1999" s="54"/>
      <c r="HV1999" s="54"/>
      <c r="HW1999" s="54"/>
      <c r="HX1999" s="54"/>
      <c r="HY1999" s="54"/>
      <c r="HZ1999" s="54"/>
      <c r="IA1999" s="54"/>
      <c r="IB1999" s="54"/>
      <c r="IC1999" s="54"/>
      <c r="ID1999" s="54"/>
      <c r="IE1999" s="54"/>
      <c r="IF1999" s="54"/>
      <c r="IG1999" s="54"/>
      <c r="IH1999" s="54"/>
      <c r="II1999" s="54"/>
      <c r="IJ1999" s="54"/>
      <c r="IK1999" s="54"/>
      <c r="IL1999" s="54"/>
      <c r="IM1999" s="54"/>
      <c r="IN1999" s="54"/>
      <c r="IO1999" s="54"/>
      <c r="IP1999" s="54"/>
      <c r="IQ1999" s="54"/>
      <c r="IR1999" s="54"/>
      <c r="IS1999" s="54"/>
      <c r="IT1999" s="54"/>
      <c r="IU1999" s="54"/>
      <c r="IV1999" s="54"/>
      <c r="IW1999" s="54"/>
      <c r="IX1999" s="54"/>
      <c r="IY1999" s="54"/>
      <c r="IZ1999" s="54"/>
      <c r="JA1999" s="16"/>
      <c r="JB1999" s="16"/>
      <c r="JC1999" s="16"/>
      <c r="JD1999" s="16"/>
    </row>
    <row r="2000" spans="1:264" s="6" customFormat="1" x14ac:dyDescent="0.25">
      <c r="A2000" s="55">
        <v>1996</v>
      </c>
      <c r="B2000" s="56">
        <f>ESTUDIANTES!B2000</f>
        <v>0</v>
      </c>
      <c r="C2000" s="56">
        <f>ESTUDIANTES!C2000</f>
        <v>0</v>
      </c>
      <c r="D2000" s="97">
        <f>ESTUDIANTES!D2000</f>
        <v>0</v>
      </c>
      <c r="E2000" s="97"/>
      <c r="F2000" s="97"/>
      <c r="G2000" s="97"/>
      <c r="H2000" s="57">
        <f>ESTUDIANTES!H2000</f>
        <v>0</v>
      </c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  <c r="T2000" s="54"/>
      <c r="U2000" s="54"/>
      <c r="V2000" s="54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  <c r="AL2000" s="54"/>
      <c r="AM2000" s="54"/>
      <c r="AN2000" s="54"/>
      <c r="AO2000" s="54"/>
      <c r="AP2000" s="54"/>
      <c r="AQ2000" s="54"/>
      <c r="AR2000" s="54"/>
      <c r="AS2000" s="54"/>
      <c r="AT2000" s="54"/>
      <c r="AU2000" s="54"/>
      <c r="AV2000" s="54"/>
      <c r="AW2000" s="54"/>
      <c r="AX2000" s="54"/>
      <c r="AY2000" s="54"/>
      <c r="AZ2000" s="54"/>
      <c r="BA2000" s="54"/>
      <c r="BB2000" s="54"/>
      <c r="BC2000" s="54"/>
      <c r="BD2000" s="54"/>
      <c r="BE2000" s="54"/>
      <c r="BF2000" s="54"/>
      <c r="BG2000" s="54"/>
      <c r="BH2000" s="54"/>
      <c r="BI2000" s="54"/>
      <c r="BJ2000" s="54"/>
      <c r="BK2000" s="54"/>
      <c r="BL2000" s="54"/>
      <c r="BM2000" s="54"/>
      <c r="BN2000" s="54"/>
      <c r="BO2000" s="54"/>
      <c r="BP2000" s="54"/>
      <c r="BQ2000" s="54"/>
      <c r="BR2000" s="54"/>
      <c r="BS2000" s="54"/>
      <c r="BT2000" s="54"/>
      <c r="BU2000" s="54"/>
      <c r="BV2000" s="54"/>
      <c r="BW2000" s="54"/>
      <c r="BX2000" s="54"/>
      <c r="BY2000" s="54"/>
      <c r="BZ2000" s="54"/>
      <c r="CA2000" s="54"/>
      <c r="CB2000" s="54"/>
      <c r="CC2000" s="54"/>
      <c r="CD2000" s="54"/>
      <c r="CE2000" s="54"/>
      <c r="CF2000" s="54"/>
      <c r="CG2000" s="54"/>
      <c r="CH2000" s="54"/>
      <c r="CI2000" s="54"/>
      <c r="CJ2000" s="54"/>
      <c r="CK2000" s="54"/>
      <c r="CL2000" s="54"/>
      <c r="CM2000" s="54"/>
      <c r="CN2000" s="54"/>
      <c r="CO2000" s="54"/>
      <c r="CP2000" s="54"/>
      <c r="CQ2000" s="54"/>
      <c r="CR2000" s="54"/>
      <c r="CS2000" s="54"/>
      <c r="CT2000" s="54"/>
      <c r="CU2000" s="54"/>
      <c r="CV2000" s="54"/>
      <c r="CW2000" s="54"/>
      <c r="CX2000" s="54"/>
      <c r="CY2000" s="54"/>
      <c r="CZ2000" s="54"/>
      <c r="DA2000" s="54"/>
      <c r="DB2000" s="54"/>
      <c r="DC2000" s="54"/>
      <c r="DD2000" s="54"/>
      <c r="DE2000" s="54"/>
      <c r="DF2000" s="54"/>
      <c r="DG2000" s="54"/>
      <c r="DH2000" s="54"/>
      <c r="DI2000" s="54"/>
      <c r="DJ2000" s="54"/>
      <c r="DK2000" s="54"/>
      <c r="DL2000" s="54"/>
      <c r="DM2000" s="54"/>
      <c r="DN2000" s="54"/>
      <c r="DO2000" s="54"/>
      <c r="DP2000" s="54"/>
      <c r="DQ2000" s="54"/>
      <c r="DR2000" s="54"/>
      <c r="DS2000" s="54"/>
      <c r="DT2000" s="54"/>
      <c r="DU2000" s="54"/>
      <c r="DV2000" s="54"/>
      <c r="DW2000" s="54"/>
      <c r="DX2000" s="54"/>
      <c r="DY2000" s="54"/>
      <c r="DZ2000" s="54"/>
      <c r="EA2000" s="54"/>
      <c r="EB2000" s="54"/>
      <c r="EC2000" s="54"/>
      <c r="ED2000" s="54"/>
      <c r="EE2000" s="54"/>
      <c r="EF2000" s="54"/>
      <c r="EG2000" s="54"/>
      <c r="EH2000" s="54"/>
      <c r="EI2000" s="54"/>
      <c r="EJ2000" s="54"/>
      <c r="EK2000" s="54"/>
      <c r="EL2000" s="54"/>
      <c r="EM2000" s="54"/>
      <c r="EN2000" s="54"/>
      <c r="EO2000" s="54"/>
      <c r="EP2000" s="54"/>
      <c r="EQ2000" s="54"/>
      <c r="ER2000" s="54"/>
      <c r="ES2000" s="54"/>
      <c r="ET2000" s="54"/>
      <c r="EU2000" s="54"/>
      <c r="EV2000" s="54"/>
      <c r="EW2000" s="54"/>
      <c r="EX2000" s="54"/>
      <c r="EY2000" s="54"/>
      <c r="EZ2000" s="54"/>
      <c r="FA2000" s="54"/>
      <c r="FB2000" s="54"/>
      <c r="FC2000" s="54"/>
      <c r="FD2000" s="54"/>
      <c r="FE2000" s="54"/>
      <c r="FF2000" s="54"/>
      <c r="FG2000" s="54"/>
      <c r="FH2000" s="54"/>
      <c r="FI2000" s="54"/>
      <c r="FJ2000" s="54"/>
      <c r="FK2000" s="54"/>
      <c r="FL2000" s="54"/>
      <c r="FM2000" s="54"/>
      <c r="FN2000" s="54"/>
      <c r="FO2000" s="54"/>
      <c r="FP2000" s="54"/>
      <c r="FQ2000" s="54"/>
      <c r="FR2000" s="54"/>
      <c r="FS2000" s="54"/>
      <c r="FT2000" s="54"/>
      <c r="FU2000" s="54"/>
      <c r="FV2000" s="54"/>
      <c r="FW2000" s="54"/>
      <c r="FX2000" s="54"/>
      <c r="FY2000" s="54"/>
      <c r="FZ2000" s="54"/>
      <c r="GA2000" s="54"/>
      <c r="GB2000" s="54"/>
      <c r="GC2000" s="54"/>
      <c r="GD2000" s="54"/>
      <c r="GE2000" s="54"/>
      <c r="GF2000" s="54"/>
      <c r="GG2000" s="54"/>
      <c r="GH2000" s="54"/>
      <c r="GI2000" s="54"/>
      <c r="GJ2000" s="54"/>
      <c r="GK2000" s="54"/>
      <c r="GL2000" s="54"/>
      <c r="GM2000" s="54"/>
      <c r="GN2000" s="54"/>
      <c r="GO2000" s="54"/>
      <c r="GP2000" s="54"/>
      <c r="GQ2000" s="54"/>
      <c r="GR2000" s="54"/>
      <c r="GS2000" s="54"/>
      <c r="GT2000" s="54"/>
      <c r="GU2000" s="54"/>
      <c r="GV2000" s="54"/>
      <c r="GW2000" s="54"/>
      <c r="GX2000" s="54"/>
      <c r="GY2000" s="54"/>
      <c r="GZ2000" s="54"/>
      <c r="HA2000" s="54"/>
      <c r="HB2000" s="54"/>
      <c r="HC2000" s="54"/>
      <c r="HD2000" s="54"/>
      <c r="HE2000" s="54"/>
      <c r="HF2000" s="54"/>
      <c r="HG2000" s="54"/>
      <c r="HH2000" s="54"/>
      <c r="HI2000" s="54"/>
      <c r="HJ2000" s="54"/>
      <c r="HK2000" s="54"/>
      <c r="HL2000" s="54"/>
      <c r="HM2000" s="54"/>
      <c r="HN2000" s="54"/>
      <c r="HO2000" s="54"/>
      <c r="HP2000" s="54"/>
      <c r="HQ2000" s="54"/>
      <c r="HR2000" s="54"/>
      <c r="HS2000" s="54"/>
      <c r="HT2000" s="54"/>
      <c r="HU2000" s="54"/>
      <c r="HV2000" s="54"/>
      <c r="HW2000" s="54"/>
      <c r="HX2000" s="54"/>
      <c r="HY2000" s="54"/>
      <c r="HZ2000" s="54"/>
      <c r="IA2000" s="54"/>
      <c r="IB2000" s="54"/>
      <c r="IC2000" s="54"/>
      <c r="ID2000" s="54"/>
      <c r="IE2000" s="54"/>
      <c r="IF2000" s="54"/>
      <c r="IG2000" s="54"/>
      <c r="IH2000" s="54"/>
      <c r="II2000" s="54"/>
      <c r="IJ2000" s="54"/>
      <c r="IK2000" s="54"/>
      <c r="IL2000" s="54"/>
      <c r="IM2000" s="54"/>
      <c r="IN2000" s="54"/>
      <c r="IO2000" s="54"/>
      <c r="IP2000" s="54"/>
      <c r="IQ2000" s="54"/>
      <c r="IR2000" s="54"/>
      <c r="IS2000" s="54"/>
      <c r="IT2000" s="54"/>
      <c r="IU2000" s="54"/>
      <c r="IV2000" s="54"/>
      <c r="IW2000" s="54"/>
      <c r="IX2000" s="54"/>
      <c r="IY2000" s="54"/>
      <c r="IZ2000" s="54"/>
      <c r="JA2000" s="16"/>
      <c r="JB2000" s="16"/>
      <c r="JC2000" s="16"/>
      <c r="JD2000" s="16"/>
    </row>
    <row r="2001" spans="1:264" s="6" customFormat="1" x14ac:dyDescent="0.25">
      <c r="A2001" s="55">
        <v>1997</v>
      </c>
      <c r="B2001" s="56">
        <f>ESTUDIANTES!B2001</f>
        <v>0</v>
      </c>
      <c r="C2001" s="56">
        <f>ESTUDIANTES!C2001</f>
        <v>0</v>
      </c>
      <c r="D2001" s="97">
        <f>ESTUDIANTES!D2001</f>
        <v>0</v>
      </c>
      <c r="E2001" s="97"/>
      <c r="F2001" s="97"/>
      <c r="G2001" s="97"/>
      <c r="H2001" s="57">
        <f>ESTUDIANTES!H2001</f>
        <v>0</v>
      </c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4"/>
      <c r="T2001" s="54"/>
      <c r="U2001" s="54"/>
      <c r="V2001" s="54"/>
      <c r="W2001" s="54"/>
      <c r="X2001" s="54"/>
      <c r="Y2001" s="54"/>
      <c r="Z2001" s="54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  <c r="AL2001" s="54"/>
      <c r="AM2001" s="54"/>
      <c r="AN2001" s="54"/>
      <c r="AO2001" s="54"/>
      <c r="AP2001" s="54"/>
      <c r="AQ2001" s="54"/>
      <c r="AR2001" s="54"/>
      <c r="AS2001" s="54"/>
      <c r="AT2001" s="54"/>
      <c r="AU2001" s="54"/>
      <c r="AV2001" s="54"/>
      <c r="AW2001" s="54"/>
      <c r="AX2001" s="54"/>
      <c r="AY2001" s="54"/>
      <c r="AZ2001" s="54"/>
      <c r="BA2001" s="54"/>
      <c r="BB2001" s="54"/>
      <c r="BC2001" s="54"/>
      <c r="BD2001" s="54"/>
      <c r="BE2001" s="54"/>
      <c r="BF2001" s="54"/>
      <c r="BG2001" s="54"/>
      <c r="BH2001" s="54"/>
      <c r="BI2001" s="54"/>
      <c r="BJ2001" s="54"/>
      <c r="BK2001" s="54"/>
      <c r="BL2001" s="54"/>
      <c r="BM2001" s="54"/>
      <c r="BN2001" s="54"/>
      <c r="BO2001" s="54"/>
      <c r="BP2001" s="54"/>
      <c r="BQ2001" s="54"/>
      <c r="BR2001" s="54"/>
      <c r="BS2001" s="54"/>
      <c r="BT2001" s="54"/>
      <c r="BU2001" s="54"/>
      <c r="BV2001" s="54"/>
      <c r="BW2001" s="54"/>
      <c r="BX2001" s="54"/>
      <c r="BY2001" s="54"/>
      <c r="BZ2001" s="54"/>
      <c r="CA2001" s="54"/>
      <c r="CB2001" s="54"/>
      <c r="CC2001" s="54"/>
      <c r="CD2001" s="54"/>
      <c r="CE2001" s="54"/>
      <c r="CF2001" s="54"/>
      <c r="CG2001" s="54"/>
      <c r="CH2001" s="54"/>
      <c r="CI2001" s="54"/>
      <c r="CJ2001" s="54"/>
      <c r="CK2001" s="54"/>
      <c r="CL2001" s="54"/>
      <c r="CM2001" s="54"/>
      <c r="CN2001" s="54"/>
      <c r="CO2001" s="54"/>
      <c r="CP2001" s="54"/>
      <c r="CQ2001" s="54"/>
      <c r="CR2001" s="54"/>
      <c r="CS2001" s="54"/>
      <c r="CT2001" s="54"/>
      <c r="CU2001" s="54"/>
      <c r="CV2001" s="54"/>
      <c r="CW2001" s="54"/>
      <c r="CX2001" s="54"/>
      <c r="CY2001" s="54"/>
      <c r="CZ2001" s="54"/>
      <c r="DA2001" s="54"/>
      <c r="DB2001" s="54"/>
      <c r="DC2001" s="54"/>
      <c r="DD2001" s="54"/>
      <c r="DE2001" s="54"/>
      <c r="DF2001" s="54"/>
      <c r="DG2001" s="54"/>
      <c r="DH2001" s="54"/>
      <c r="DI2001" s="54"/>
      <c r="DJ2001" s="54"/>
      <c r="DK2001" s="54"/>
      <c r="DL2001" s="54"/>
      <c r="DM2001" s="54"/>
      <c r="DN2001" s="54"/>
      <c r="DO2001" s="54"/>
      <c r="DP2001" s="54"/>
      <c r="DQ2001" s="54"/>
      <c r="DR2001" s="54"/>
      <c r="DS2001" s="54"/>
      <c r="DT2001" s="54"/>
      <c r="DU2001" s="54"/>
      <c r="DV2001" s="54"/>
      <c r="DW2001" s="54"/>
      <c r="DX2001" s="54"/>
      <c r="DY2001" s="54"/>
      <c r="DZ2001" s="54"/>
      <c r="EA2001" s="54"/>
      <c r="EB2001" s="54"/>
      <c r="EC2001" s="54"/>
      <c r="ED2001" s="54"/>
      <c r="EE2001" s="54"/>
      <c r="EF2001" s="54"/>
      <c r="EG2001" s="54"/>
      <c r="EH2001" s="54"/>
      <c r="EI2001" s="54"/>
      <c r="EJ2001" s="54"/>
      <c r="EK2001" s="54"/>
      <c r="EL2001" s="54"/>
      <c r="EM2001" s="54"/>
      <c r="EN2001" s="54"/>
      <c r="EO2001" s="54"/>
      <c r="EP2001" s="54"/>
      <c r="EQ2001" s="54"/>
      <c r="ER2001" s="54"/>
      <c r="ES2001" s="54"/>
      <c r="ET2001" s="54"/>
      <c r="EU2001" s="54"/>
      <c r="EV2001" s="54"/>
      <c r="EW2001" s="54"/>
      <c r="EX2001" s="54"/>
      <c r="EY2001" s="54"/>
      <c r="EZ2001" s="54"/>
      <c r="FA2001" s="54"/>
      <c r="FB2001" s="54"/>
      <c r="FC2001" s="54"/>
      <c r="FD2001" s="54"/>
      <c r="FE2001" s="54"/>
      <c r="FF2001" s="54"/>
      <c r="FG2001" s="54"/>
      <c r="FH2001" s="54"/>
      <c r="FI2001" s="54"/>
      <c r="FJ2001" s="54"/>
      <c r="FK2001" s="54"/>
      <c r="FL2001" s="54"/>
      <c r="FM2001" s="54"/>
      <c r="FN2001" s="54"/>
      <c r="FO2001" s="54"/>
      <c r="FP2001" s="54"/>
      <c r="FQ2001" s="54"/>
      <c r="FR2001" s="54"/>
      <c r="FS2001" s="54"/>
      <c r="FT2001" s="54"/>
      <c r="FU2001" s="54"/>
      <c r="FV2001" s="54"/>
      <c r="FW2001" s="54"/>
      <c r="FX2001" s="54"/>
      <c r="FY2001" s="54"/>
      <c r="FZ2001" s="54"/>
      <c r="GA2001" s="54"/>
      <c r="GB2001" s="54"/>
      <c r="GC2001" s="54"/>
      <c r="GD2001" s="54"/>
      <c r="GE2001" s="54"/>
      <c r="GF2001" s="54"/>
      <c r="GG2001" s="54"/>
      <c r="GH2001" s="54"/>
      <c r="GI2001" s="54"/>
      <c r="GJ2001" s="54"/>
      <c r="GK2001" s="54"/>
      <c r="GL2001" s="54"/>
      <c r="GM2001" s="54"/>
      <c r="GN2001" s="54"/>
      <c r="GO2001" s="54"/>
      <c r="GP2001" s="54"/>
      <c r="GQ2001" s="54"/>
      <c r="GR2001" s="54"/>
      <c r="GS2001" s="54"/>
      <c r="GT2001" s="54"/>
      <c r="GU2001" s="54"/>
      <c r="GV2001" s="54"/>
      <c r="GW2001" s="54"/>
      <c r="GX2001" s="54"/>
      <c r="GY2001" s="54"/>
      <c r="GZ2001" s="54"/>
      <c r="HA2001" s="54"/>
      <c r="HB2001" s="54"/>
      <c r="HC2001" s="54"/>
      <c r="HD2001" s="54"/>
      <c r="HE2001" s="54"/>
      <c r="HF2001" s="54"/>
      <c r="HG2001" s="54"/>
      <c r="HH2001" s="54"/>
      <c r="HI2001" s="54"/>
      <c r="HJ2001" s="54"/>
      <c r="HK2001" s="54"/>
      <c r="HL2001" s="54"/>
      <c r="HM2001" s="54"/>
      <c r="HN2001" s="54"/>
      <c r="HO2001" s="54"/>
      <c r="HP2001" s="54"/>
      <c r="HQ2001" s="54"/>
      <c r="HR2001" s="54"/>
      <c r="HS2001" s="54"/>
      <c r="HT2001" s="54"/>
      <c r="HU2001" s="54"/>
      <c r="HV2001" s="54"/>
      <c r="HW2001" s="54"/>
      <c r="HX2001" s="54"/>
      <c r="HY2001" s="54"/>
      <c r="HZ2001" s="54"/>
      <c r="IA2001" s="54"/>
      <c r="IB2001" s="54"/>
      <c r="IC2001" s="54"/>
      <c r="ID2001" s="54"/>
      <c r="IE2001" s="54"/>
      <c r="IF2001" s="54"/>
      <c r="IG2001" s="54"/>
      <c r="IH2001" s="54"/>
      <c r="II2001" s="54"/>
      <c r="IJ2001" s="54"/>
      <c r="IK2001" s="54"/>
      <c r="IL2001" s="54"/>
      <c r="IM2001" s="54"/>
      <c r="IN2001" s="54"/>
      <c r="IO2001" s="54"/>
      <c r="IP2001" s="54"/>
      <c r="IQ2001" s="54"/>
      <c r="IR2001" s="54"/>
      <c r="IS2001" s="54"/>
      <c r="IT2001" s="54"/>
      <c r="IU2001" s="54"/>
      <c r="IV2001" s="54"/>
      <c r="IW2001" s="54"/>
      <c r="IX2001" s="54"/>
      <c r="IY2001" s="54"/>
      <c r="IZ2001" s="54"/>
      <c r="JA2001" s="16"/>
      <c r="JB2001" s="16"/>
      <c r="JC2001" s="16"/>
      <c r="JD2001" s="16"/>
    </row>
    <row r="2002" spans="1:264" s="6" customFormat="1" x14ac:dyDescent="0.25">
      <c r="A2002" s="55">
        <v>1998</v>
      </c>
      <c r="B2002" s="56">
        <f>ESTUDIANTES!B2002</f>
        <v>0</v>
      </c>
      <c r="C2002" s="56">
        <f>ESTUDIANTES!C2002</f>
        <v>0</v>
      </c>
      <c r="D2002" s="97">
        <f>ESTUDIANTES!D2002</f>
        <v>0</v>
      </c>
      <c r="E2002" s="97"/>
      <c r="F2002" s="97"/>
      <c r="G2002" s="97"/>
      <c r="H2002" s="57">
        <f>ESTUDIANTES!H2002</f>
        <v>0</v>
      </c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4"/>
      <c r="T2002" s="54"/>
      <c r="U2002" s="54"/>
      <c r="V2002" s="54"/>
      <c r="W2002" s="54"/>
      <c r="X2002" s="54"/>
      <c r="Y2002" s="54"/>
      <c r="Z2002" s="54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  <c r="AL2002" s="54"/>
      <c r="AM2002" s="54"/>
      <c r="AN2002" s="54"/>
      <c r="AO2002" s="54"/>
      <c r="AP2002" s="54"/>
      <c r="AQ2002" s="54"/>
      <c r="AR2002" s="54"/>
      <c r="AS2002" s="54"/>
      <c r="AT2002" s="54"/>
      <c r="AU2002" s="54"/>
      <c r="AV2002" s="54"/>
      <c r="AW2002" s="54"/>
      <c r="AX2002" s="54"/>
      <c r="AY2002" s="54"/>
      <c r="AZ2002" s="54"/>
      <c r="BA2002" s="54"/>
      <c r="BB2002" s="54"/>
      <c r="BC2002" s="54"/>
      <c r="BD2002" s="54"/>
      <c r="BE2002" s="54"/>
      <c r="BF2002" s="54"/>
      <c r="BG2002" s="54"/>
      <c r="BH2002" s="54"/>
      <c r="BI2002" s="54"/>
      <c r="BJ2002" s="54"/>
      <c r="BK2002" s="54"/>
      <c r="BL2002" s="54"/>
      <c r="BM2002" s="54"/>
      <c r="BN2002" s="54"/>
      <c r="BO2002" s="54"/>
      <c r="BP2002" s="54"/>
      <c r="BQ2002" s="54"/>
      <c r="BR2002" s="54"/>
      <c r="BS2002" s="54"/>
      <c r="BT2002" s="54"/>
      <c r="BU2002" s="54"/>
      <c r="BV2002" s="54"/>
      <c r="BW2002" s="54"/>
      <c r="BX2002" s="54"/>
      <c r="BY2002" s="54"/>
      <c r="BZ2002" s="54"/>
      <c r="CA2002" s="54"/>
      <c r="CB2002" s="54"/>
      <c r="CC2002" s="54"/>
      <c r="CD2002" s="54"/>
      <c r="CE2002" s="54"/>
      <c r="CF2002" s="54"/>
      <c r="CG2002" s="54"/>
      <c r="CH2002" s="54"/>
      <c r="CI2002" s="54"/>
      <c r="CJ2002" s="54"/>
      <c r="CK2002" s="54"/>
      <c r="CL2002" s="54"/>
      <c r="CM2002" s="54"/>
      <c r="CN2002" s="54"/>
      <c r="CO2002" s="54"/>
      <c r="CP2002" s="54"/>
      <c r="CQ2002" s="54"/>
      <c r="CR2002" s="54"/>
      <c r="CS2002" s="54"/>
      <c r="CT2002" s="54"/>
      <c r="CU2002" s="54"/>
      <c r="CV2002" s="54"/>
      <c r="CW2002" s="54"/>
      <c r="CX2002" s="54"/>
      <c r="CY2002" s="54"/>
      <c r="CZ2002" s="54"/>
      <c r="DA2002" s="54"/>
      <c r="DB2002" s="54"/>
      <c r="DC2002" s="54"/>
      <c r="DD2002" s="54"/>
      <c r="DE2002" s="54"/>
      <c r="DF2002" s="54"/>
      <c r="DG2002" s="54"/>
      <c r="DH2002" s="54"/>
      <c r="DI2002" s="54"/>
      <c r="DJ2002" s="54"/>
      <c r="DK2002" s="54"/>
      <c r="DL2002" s="54"/>
      <c r="DM2002" s="54"/>
      <c r="DN2002" s="54"/>
      <c r="DO2002" s="54"/>
      <c r="DP2002" s="54"/>
      <c r="DQ2002" s="54"/>
      <c r="DR2002" s="54"/>
      <c r="DS2002" s="54"/>
      <c r="DT2002" s="54"/>
      <c r="DU2002" s="54"/>
      <c r="DV2002" s="54"/>
      <c r="DW2002" s="54"/>
      <c r="DX2002" s="54"/>
      <c r="DY2002" s="54"/>
      <c r="DZ2002" s="54"/>
      <c r="EA2002" s="54"/>
      <c r="EB2002" s="54"/>
      <c r="EC2002" s="54"/>
      <c r="ED2002" s="54"/>
      <c r="EE2002" s="54"/>
      <c r="EF2002" s="54"/>
      <c r="EG2002" s="54"/>
      <c r="EH2002" s="54"/>
      <c r="EI2002" s="54"/>
      <c r="EJ2002" s="54"/>
      <c r="EK2002" s="54"/>
      <c r="EL2002" s="54"/>
      <c r="EM2002" s="54"/>
      <c r="EN2002" s="54"/>
      <c r="EO2002" s="54"/>
      <c r="EP2002" s="54"/>
      <c r="EQ2002" s="54"/>
      <c r="ER2002" s="54"/>
      <c r="ES2002" s="54"/>
      <c r="ET2002" s="54"/>
      <c r="EU2002" s="54"/>
      <c r="EV2002" s="54"/>
      <c r="EW2002" s="54"/>
      <c r="EX2002" s="54"/>
      <c r="EY2002" s="54"/>
      <c r="EZ2002" s="54"/>
      <c r="FA2002" s="54"/>
      <c r="FB2002" s="54"/>
      <c r="FC2002" s="54"/>
      <c r="FD2002" s="54"/>
      <c r="FE2002" s="54"/>
      <c r="FF2002" s="54"/>
      <c r="FG2002" s="54"/>
      <c r="FH2002" s="54"/>
      <c r="FI2002" s="54"/>
      <c r="FJ2002" s="54"/>
      <c r="FK2002" s="54"/>
      <c r="FL2002" s="54"/>
      <c r="FM2002" s="54"/>
      <c r="FN2002" s="54"/>
      <c r="FO2002" s="54"/>
      <c r="FP2002" s="54"/>
      <c r="FQ2002" s="54"/>
      <c r="FR2002" s="54"/>
      <c r="FS2002" s="54"/>
      <c r="FT2002" s="54"/>
      <c r="FU2002" s="54"/>
      <c r="FV2002" s="54"/>
      <c r="FW2002" s="54"/>
      <c r="FX2002" s="54"/>
      <c r="FY2002" s="54"/>
      <c r="FZ2002" s="54"/>
      <c r="GA2002" s="54"/>
      <c r="GB2002" s="54"/>
      <c r="GC2002" s="54"/>
      <c r="GD2002" s="54"/>
      <c r="GE2002" s="54"/>
      <c r="GF2002" s="54"/>
      <c r="GG2002" s="54"/>
      <c r="GH2002" s="54"/>
      <c r="GI2002" s="54"/>
      <c r="GJ2002" s="54"/>
      <c r="GK2002" s="54"/>
      <c r="GL2002" s="54"/>
      <c r="GM2002" s="54"/>
      <c r="GN2002" s="54"/>
      <c r="GO2002" s="54"/>
      <c r="GP2002" s="54"/>
      <c r="GQ2002" s="54"/>
      <c r="GR2002" s="54"/>
      <c r="GS2002" s="54"/>
      <c r="GT2002" s="54"/>
      <c r="GU2002" s="54"/>
      <c r="GV2002" s="54"/>
      <c r="GW2002" s="54"/>
      <c r="GX2002" s="54"/>
      <c r="GY2002" s="54"/>
      <c r="GZ2002" s="54"/>
      <c r="HA2002" s="54"/>
      <c r="HB2002" s="54"/>
      <c r="HC2002" s="54"/>
      <c r="HD2002" s="54"/>
      <c r="HE2002" s="54"/>
      <c r="HF2002" s="54"/>
      <c r="HG2002" s="54"/>
      <c r="HH2002" s="54"/>
      <c r="HI2002" s="54"/>
      <c r="HJ2002" s="54"/>
      <c r="HK2002" s="54"/>
      <c r="HL2002" s="54"/>
      <c r="HM2002" s="54"/>
      <c r="HN2002" s="54"/>
      <c r="HO2002" s="54"/>
      <c r="HP2002" s="54"/>
      <c r="HQ2002" s="54"/>
      <c r="HR2002" s="54"/>
      <c r="HS2002" s="54"/>
      <c r="HT2002" s="54"/>
      <c r="HU2002" s="54"/>
      <c r="HV2002" s="54"/>
      <c r="HW2002" s="54"/>
      <c r="HX2002" s="54"/>
      <c r="HY2002" s="54"/>
      <c r="HZ2002" s="54"/>
      <c r="IA2002" s="54"/>
      <c r="IB2002" s="54"/>
      <c r="IC2002" s="54"/>
      <c r="ID2002" s="54"/>
      <c r="IE2002" s="54"/>
      <c r="IF2002" s="54"/>
      <c r="IG2002" s="54"/>
      <c r="IH2002" s="54"/>
      <c r="II2002" s="54"/>
      <c r="IJ2002" s="54"/>
      <c r="IK2002" s="54"/>
      <c r="IL2002" s="54"/>
      <c r="IM2002" s="54"/>
      <c r="IN2002" s="54"/>
      <c r="IO2002" s="54"/>
      <c r="IP2002" s="54"/>
      <c r="IQ2002" s="54"/>
      <c r="IR2002" s="54"/>
      <c r="IS2002" s="54"/>
      <c r="IT2002" s="54"/>
      <c r="IU2002" s="54"/>
      <c r="IV2002" s="54"/>
      <c r="IW2002" s="54"/>
      <c r="IX2002" s="54"/>
      <c r="IY2002" s="54"/>
      <c r="IZ2002" s="54"/>
      <c r="JA2002" s="16"/>
      <c r="JB2002" s="16"/>
      <c r="JC2002" s="16"/>
      <c r="JD2002" s="16"/>
    </row>
    <row r="2003" spans="1:264" s="6" customFormat="1" x14ac:dyDescent="0.25">
      <c r="A2003" s="55">
        <v>1999</v>
      </c>
      <c r="B2003" s="56">
        <f>ESTUDIANTES!B2003</f>
        <v>0</v>
      </c>
      <c r="C2003" s="56">
        <f>ESTUDIANTES!C2003</f>
        <v>0</v>
      </c>
      <c r="D2003" s="97">
        <f>ESTUDIANTES!D2003</f>
        <v>0</v>
      </c>
      <c r="E2003" s="97"/>
      <c r="F2003" s="97"/>
      <c r="G2003" s="97"/>
      <c r="H2003" s="57">
        <f>ESTUDIANTES!H2003</f>
        <v>0</v>
      </c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  <c r="T2003" s="54"/>
      <c r="U2003" s="54"/>
      <c r="V2003" s="54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  <c r="AL2003" s="54"/>
      <c r="AM2003" s="54"/>
      <c r="AN2003" s="54"/>
      <c r="AO2003" s="54"/>
      <c r="AP2003" s="54"/>
      <c r="AQ2003" s="54"/>
      <c r="AR2003" s="54"/>
      <c r="AS2003" s="54"/>
      <c r="AT2003" s="54"/>
      <c r="AU2003" s="54"/>
      <c r="AV2003" s="54"/>
      <c r="AW2003" s="54"/>
      <c r="AX2003" s="54"/>
      <c r="AY2003" s="54"/>
      <c r="AZ2003" s="54"/>
      <c r="BA2003" s="54"/>
      <c r="BB2003" s="54"/>
      <c r="BC2003" s="54"/>
      <c r="BD2003" s="54"/>
      <c r="BE2003" s="54"/>
      <c r="BF2003" s="54"/>
      <c r="BG2003" s="54"/>
      <c r="BH2003" s="54"/>
      <c r="BI2003" s="54"/>
      <c r="BJ2003" s="54"/>
      <c r="BK2003" s="54"/>
      <c r="BL2003" s="54"/>
      <c r="BM2003" s="54"/>
      <c r="BN2003" s="54"/>
      <c r="BO2003" s="54"/>
      <c r="BP2003" s="54"/>
      <c r="BQ2003" s="54"/>
      <c r="BR2003" s="54"/>
      <c r="BS2003" s="54"/>
      <c r="BT2003" s="54"/>
      <c r="BU2003" s="54"/>
      <c r="BV2003" s="54"/>
      <c r="BW2003" s="54"/>
      <c r="BX2003" s="54"/>
      <c r="BY2003" s="54"/>
      <c r="BZ2003" s="54"/>
      <c r="CA2003" s="54"/>
      <c r="CB2003" s="54"/>
      <c r="CC2003" s="54"/>
      <c r="CD2003" s="54"/>
      <c r="CE2003" s="54"/>
      <c r="CF2003" s="54"/>
      <c r="CG2003" s="54"/>
      <c r="CH2003" s="54"/>
      <c r="CI2003" s="54"/>
      <c r="CJ2003" s="54"/>
      <c r="CK2003" s="54"/>
      <c r="CL2003" s="54"/>
      <c r="CM2003" s="54"/>
      <c r="CN2003" s="54"/>
      <c r="CO2003" s="54"/>
      <c r="CP2003" s="54"/>
      <c r="CQ2003" s="54"/>
      <c r="CR2003" s="54"/>
      <c r="CS2003" s="54"/>
      <c r="CT2003" s="54"/>
      <c r="CU2003" s="54"/>
      <c r="CV2003" s="54"/>
      <c r="CW2003" s="54"/>
      <c r="CX2003" s="54"/>
      <c r="CY2003" s="54"/>
      <c r="CZ2003" s="54"/>
      <c r="DA2003" s="54"/>
      <c r="DB2003" s="54"/>
      <c r="DC2003" s="54"/>
      <c r="DD2003" s="54"/>
      <c r="DE2003" s="54"/>
      <c r="DF2003" s="54"/>
      <c r="DG2003" s="54"/>
      <c r="DH2003" s="54"/>
      <c r="DI2003" s="54"/>
      <c r="DJ2003" s="54"/>
      <c r="DK2003" s="54"/>
      <c r="DL2003" s="54"/>
      <c r="DM2003" s="54"/>
      <c r="DN2003" s="54"/>
      <c r="DO2003" s="54"/>
      <c r="DP2003" s="54"/>
      <c r="DQ2003" s="54"/>
      <c r="DR2003" s="54"/>
      <c r="DS2003" s="54"/>
      <c r="DT2003" s="54"/>
      <c r="DU2003" s="54"/>
      <c r="DV2003" s="54"/>
      <c r="DW2003" s="54"/>
      <c r="DX2003" s="54"/>
      <c r="DY2003" s="54"/>
      <c r="DZ2003" s="54"/>
      <c r="EA2003" s="54"/>
      <c r="EB2003" s="54"/>
      <c r="EC2003" s="54"/>
      <c r="ED2003" s="54"/>
      <c r="EE2003" s="54"/>
      <c r="EF2003" s="54"/>
      <c r="EG2003" s="54"/>
      <c r="EH2003" s="54"/>
      <c r="EI2003" s="54"/>
      <c r="EJ2003" s="54"/>
      <c r="EK2003" s="54"/>
      <c r="EL2003" s="54"/>
      <c r="EM2003" s="54"/>
      <c r="EN2003" s="54"/>
      <c r="EO2003" s="54"/>
      <c r="EP2003" s="54"/>
      <c r="EQ2003" s="54"/>
      <c r="ER2003" s="54"/>
      <c r="ES2003" s="54"/>
      <c r="ET2003" s="54"/>
      <c r="EU2003" s="54"/>
      <c r="EV2003" s="54"/>
      <c r="EW2003" s="54"/>
      <c r="EX2003" s="54"/>
      <c r="EY2003" s="54"/>
      <c r="EZ2003" s="54"/>
      <c r="FA2003" s="54"/>
      <c r="FB2003" s="54"/>
      <c r="FC2003" s="54"/>
      <c r="FD2003" s="54"/>
      <c r="FE2003" s="54"/>
      <c r="FF2003" s="54"/>
      <c r="FG2003" s="54"/>
      <c r="FH2003" s="54"/>
      <c r="FI2003" s="54"/>
      <c r="FJ2003" s="54"/>
      <c r="FK2003" s="54"/>
      <c r="FL2003" s="54"/>
      <c r="FM2003" s="54"/>
      <c r="FN2003" s="54"/>
      <c r="FO2003" s="54"/>
      <c r="FP2003" s="54"/>
      <c r="FQ2003" s="54"/>
      <c r="FR2003" s="54"/>
      <c r="FS2003" s="54"/>
      <c r="FT2003" s="54"/>
      <c r="FU2003" s="54"/>
      <c r="FV2003" s="54"/>
      <c r="FW2003" s="54"/>
      <c r="FX2003" s="54"/>
      <c r="FY2003" s="54"/>
      <c r="FZ2003" s="54"/>
      <c r="GA2003" s="54"/>
      <c r="GB2003" s="54"/>
      <c r="GC2003" s="54"/>
      <c r="GD2003" s="54"/>
      <c r="GE2003" s="54"/>
      <c r="GF2003" s="54"/>
      <c r="GG2003" s="54"/>
      <c r="GH2003" s="54"/>
      <c r="GI2003" s="54"/>
      <c r="GJ2003" s="54"/>
      <c r="GK2003" s="54"/>
      <c r="GL2003" s="54"/>
      <c r="GM2003" s="54"/>
      <c r="GN2003" s="54"/>
      <c r="GO2003" s="54"/>
      <c r="GP2003" s="54"/>
      <c r="GQ2003" s="54"/>
      <c r="GR2003" s="54"/>
      <c r="GS2003" s="54"/>
      <c r="GT2003" s="54"/>
      <c r="GU2003" s="54"/>
      <c r="GV2003" s="54"/>
      <c r="GW2003" s="54"/>
      <c r="GX2003" s="54"/>
      <c r="GY2003" s="54"/>
      <c r="GZ2003" s="54"/>
      <c r="HA2003" s="54"/>
      <c r="HB2003" s="54"/>
      <c r="HC2003" s="54"/>
      <c r="HD2003" s="54"/>
      <c r="HE2003" s="54"/>
      <c r="HF2003" s="54"/>
      <c r="HG2003" s="54"/>
      <c r="HH2003" s="54"/>
      <c r="HI2003" s="54"/>
      <c r="HJ2003" s="54"/>
      <c r="HK2003" s="54"/>
      <c r="HL2003" s="54"/>
      <c r="HM2003" s="54"/>
      <c r="HN2003" s="54"/>
      <c r="HO2003" s="54"/>
      <c r="HP2003" s="54"/>
      <c r="HQ2003" s="54"/>
      <c r="HR2003" s="54"/>
      <c r="HS2003" s="54"/>
      <c r="HT2003" s="54"/>
      <c r="HU2003" s="54"/>
      <c r="HV2003" s="54"/>
      <c r="HW2003" s="54"/>
      <c r="HX2003" s="54"/>
      <c r="HY2003" s="54"/>
      <c r="HZ2003" s="54"/>
      <c r="IA2003" s="54"/>
      <c r="IB2003" s="54"/>
      <c r="IC2003" s="54"/>
      <c r="ID2003" s="54"/>
      <c r="IE2003" s="54"/>
      <c r="IF2003" s="54"/>
      <c r="IG2003" s="54"/>
      <c r="IH2003" s="54"/>
      <c r="II2003" s="54"/>
      <c r="IJ2003" s="54"/>
      <c r="IK2003" s="54"/>
      <c r="IL2003" s="54"/>
      <c r="IM2003" s="54"/>
      <c r="IN2003" s="54"/>
      <c r="IO2003" s="54"/>
      <c r="IP2003" s="54"/>
      <c r="IQ2003" s="54"/>
      <c r="IR2003" s="54"/>
      <c r="IS2003" s="54"/>
      <c r="IT2003" s="54"/>
      <c r="IU2003" s="54"/>
      <c r="IV2003" s="54"/>
      <c r="IW2003" s="54"/>
      <c r="IX2003" s="54"/>
      <c r="IY2003" s="54"/>
      <c r="IZ2003" s="54"/>
      <c r="JA2003" s="16"/>
      <c r="JB2003" s="16"/>
      <c r="JC2003" s="16"/>
      <c r="JD2003" s="16"/>
    </row>
    <row r="2004" spans="1:264" s="6" customFormat="1" ht="15.75" thickBot="1" x14ac:dyDescent="0.3">
      <c r="A2004" s="61">
        <v>2000</v>
      </c>
      <c r="B2004" s="62">
        <f>ESTUDIANTES!B2004</f>
        <v>0</v>
      </c>
      <c r="C2004" s="62">
        <f>ESTUDIANTES!C2004</f>
        <v>0</v>
      </c>
      <c r="D2004" s="101">
        <f>ESTUDIANTES!D2004</f>
        <v>0</v>
      </c>
      <c r="E2004" s="101"/>
      <c r="F2004" s="101"/>
      <c r="G2004" s="101"/>
      <c r="H2004" s="63">
        <f>ESTUDIANTES!H2004</f>
        <v>0</v>
      </c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  <c r="T2004" s="54"/>
      <c r="U2004" s="54"/>
      <c r="V2004" s="54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  <c r="AL2004" s="54"/>
      <c r="AM2004" s="54"/>
      <c r="AN2004" s="54"/>
      <c r="AO2004" s="54"/>
      <c r="AP2004" s="54"/>
      <c r="AQ2004" s="54"/>
      <c r="AR2004" s="54"/>
      <c r="AS2004" s="54"/>
      <c r="AT2004" s="54"/>
      <c r="AU2004" s="54"/>
      <c r="AV2004" s="54"/>
      <c r="AW2004" s="54"/>
      <c r="AX2004" s="54"/>
      <c r="AY2004" s="54"/>
      <c r="AZ2004" s="54"/>
      <c r="BA2004" s="54"/>
      <c r="BB2004" s="54"/>
      <c r="BC2004" s="54"/>
      <c r="BD2004" s="54"/>
      <c r="BE2004" s="54"/>
      <c r="BF2004" s="54"/>
      <c r="BG2004" s="54"/>
      <c r="BH2004" s="54"/>
      <c r="BI2004" s="54"/>
      <c r="BJ2004" s="54"/>
      <c r="BK2004" s="54"/>
      <c r="BL2004" s="54"/>
      <c r="BM2004" s="54"/>
      <c r="BN2004" s="54"/>
      <c r="BO2004" s="54"/>
      <c r="BP2004" s="54"/>
      <c r="BQ2004" s="54"/>
      <c r="BR2004" s="54"/>
      <c r="BS2004" s="54"/>
      <c r="BT2004" s="54"/>
      <c r="BU2004" s="54"/>
      <c r="BV2004" s="54"/>
      <c r="BW2004" s="54"/>
      <c r="BX2004" s="54"/>
      <c r="BY2004" s="54"/>
      <c r="BZ2004" s="54"/>
      <c r="CA2004" s="54"/>
      <c r="CB2004" s="54"/>
      <c r="CC2004" s="54"/>
      <c r="CD2004" s="54"/>
      <c r="CE2004" s="54"/>
      <c r="CF2004" s="54"/>
      <c r="CG2004" s="54"/>
      <c r="CH2004" s="54"/>
      <c r="CI2004" s="54"/>
      <c r="CJ2004" s="54"/>
      <c r="CK2004" s="54"/>
      <c r="CL2004" s="54"/>
      <c r="CM2004" s="54"/>
      <c r="CN2004" s="54"/>
      <c r="CO2004" s="54"/>
      <c r="CP2004" s="54"/>
      <c r="CQ2004" s="54"/>
      <c r="CR2004" s="54"/>
      <c r="CS2004" s="54"/>
      <c r="CT2004" s="54"/>
      <c r="CU2004" s="54"/>
      <c r="CV2004" s="54"/>
      <c r="CW2004" s="54"/>
      <c r="CX2004" s="54"/>
      <c r="CY2004" s="54"/>
      <c r="CZ2004" s="54"/>
      <c r="DA2004" s="54"/>
      <c r="DB2004" s="54"/>
      <c r="DC2004" s="54"/>
      <c r="DD2004" s="54"/>
      <c r="DE2004" s="54"/>
      <c r="DF2004" s="54"/>
      <c r="DG2004" s="54"/>
      <c r="DH2004" s="54"/>
      <c r="DI2004" s="54"/>
      <c r="DJ2004" s="54"/>
      <c r="DK2004" s="54"/>
      <c r="DL2004" s="54"/>
      <c r="DM2004" s="54"/>
      <c r="DN2004" s="54"/>
      <c r="DO2004" s="54"/>
      <c r="DP2004" s="54"/>
      <c r="DQ2004" s="54"/>
      <c r="DR2004" s="54"/>
      <c r="DS2004" s="54"/>
      <c r="DT2004" s="54"/>
      <c r="DU2004" s="54"/>
      <c r="DV2004" s="54"/>
      <c r="DW2004" s="54"/>
      <c r="DX2004" s="54"/>
      <c r="DY2004" s="54"/>
      <c r="DZ2004" s="54"/>
      <c r="EA2004" s="54"/>
      <c r="EB2004" s="54"/>
      <c r="EC2004" s="54"/>
      <c r="ED2004" s="54"/>
      <c r="EE2004" s="54"/>
      <c r="EF2004" s="54"/>
      <c r="EG2004" s="54"/>
      <c r="EH2004" s="54"/>
      <c r="EI2004" s="54"/>
      <c r="EJ2004" s="54"/>
      <c r="EK2004" s="54"/>
      <c r="EL2004" s="54"/>
      <c r="EM2004" s="54"/>
      <c r="EN2004" s="54"/>
      <c r="EO2004" s="54"/>
      <c r="EP2004" s="54"/>
      <c r="EQ2004" s="54"/>
      <c r="ER2004" s="54"/>
      <c r="ES2004" s="54"/>
      <c r="ET2004" s="54"/>
      <c r="EU2004" s="54"/>
      <c r="EV2004" s="54"/>
      <c r="EW2004" s="54"/>
      <c r="EX2004" s="54"/>
      <c r="EY2004" s="54"/>
      <c r="EZ2004" s="54"/>
      <c r="FA2004" s="54"/>
      <c r="FB2004" s="54"/>
      <c r="FC2004" s="54"/>
      <c r="FD2004" s="54"/>
      <c r="FE2004" s="54"/>
      <c r="FF2004" s="54"/>
      <c r="FG2004" s="54"/>
      <c r="FH2004" s="54"/>
      <c r="FI2004" s="54"/>
      <c r="FJ2004" s="54"/>
      <c r="FK2004" s="54"/>
      <c r="FL2004" s="54"/>
      <c r="FM2004" s="54"/>
      <c r="FN2004" s="54"/>
      <c r="FO2004" s="54"/>
      <c r="FP2004" s="54"/>
      <c r="FQ2004" s="54"/>
      <c r="FR2004" s="54"/>
      <c r="FS2004" s="54"/>
      <c r="FT2004" s="54"/>
      <c r="FU2004" s="54"/>
      <c r="FV2004" s="54"/>
      <c r="FW2004" s="54"/>
      <c r="FX2004" s="54"/>
      <c r="FY2004" s="54"/>
      <c r="FZ2004" s="54"/>
      <c r="GA2004" s="54"/>
      <c r="GB2004" s="54"/>
      <c r="GC2004" s="54"/>
      <c r="GD2004" s="54"/>
      <c r="GE2004" s="54"/>
      <c r="GF2004" s="54"/>
      <c r="GG2004" s="54"/>
      <c r="GH2004" s="54"/>
      <c r="GI2004" s="54"/>
      <c r="GJ2004" s="54"/>
      <c r="GK2004" s="54"/>
      <c r="GL2004" s="54"/>
      <c r="GM2004" s="54"/>
      <c r="GN2004" s="54"/>
      <c r="GO2004" s="54"/>
      <c r="GP2004" s="54"/>
      <c r="GQ2004" s="54"/>
      <c r="GR2004" s="54"/>
      <c r="GS2004" s="54"/>
      <c r="GT2004" s="54"/>
      <c r="GU2004" s="54"/>
      <c r="GV2004" s="54"/>
      <c r="GW2004" s="54"/>
      <c r="GX2004" s="54"/>
      <c r="GY2004" s="54"/>
      <c r="GZ2004" s="54"/>
      <c r="HA2004" s="54"/>
      <c r="HB2004" s="54"/>
      <c r="HC2004" s="54"/>
      <c r="HD2004" s="54"/>
      <c r="HE2004" s="54"/>
      <c r="HF2004" s="54"/>
      <c r="HG2004" s="54"/>
      <c r="HH2004" s="54"/>
      <c r="HI2004" s="54"/>
      <c r="HJ2004" s="54"/>
      <c r="HK2004" s="54"/>
      <c r="HL2004" s="54"/>
      <c r="HM2004" s="54"/>
      <c r="HN2004" s="54"/>
      <c r="HO2004" s="54"/>
      <c r="HP2004" s="54"/>
      <c r="HQ2004" s="54"/>
      <c r="HR2004" s="54"/>
      <c r="HS2004" s="54"/>
      <c r="HT2004" s="54"/>
      <c r="HU2004" s="54"/>
      <c r="HV2004" s="54"/>
      <c r="HW2004" s="54"/>
      <c r="HX2004" s="54"/>
      <c r="HY2004" s="54"/>
      <c r="HZ2004" s="54"/>
      <c r="IA2004" s="54"/>
      <c r="IB2004" s="54"/>
      <c r="IC2004" s="54"/>
      <c r="ID2004" s="54"/>
      <c r="IE2004" s="54"/>
      <c r="IF2004" s="54"/>
      <c r="IG2004" s="54"/>
      <c r="IH2004" s="54"/>
      <c r="II2004" s="54"/>
      <c r="IJ2004" s="54"/>
      <c r="IK2004" s="54"/>
      <c r="IL2004" s="54"/>
      <c r="IM2004" s="54"/>
      <c r="IN2004" s="54"/>
      <c r="IO2004" s="54"/>
      <c r="IP2004" s="54"/>
      <c r="IQ2004" s="54"/>
      <c r="IR2004" s="54"/>
      <c r="IS2004" s="54"/>
      <c r="IT2004" s="54"/>
      <c r="IU2004" s="54"/>
      <c r="IV2004" s="54"/>
      <c r="IW2004" s="54"/>
      <c r="IX2004" s="54"/>
      <c r="IY2004" s="54"/>
      <c r="IZ2004" s="54"/>
      <c r="JA2004" s="16"/>
      <c r="JB2004" s="16"/>
      <c r="JC2004" s="16"/>
      <c r="JD2004" s="16"/>
    </row>
    <row r="2005" spans="1:264" s="2" customFormat="1" x14ac:dyDescent="0.25">
      <c r="H2005" s="15"/>
      <c r="I2005" s="6"/>
      <c r="J2005" s="6"/>
    </row>
    <row r="2006" spans="1:264" s="2" customFormat="1" x14ac:dyDescent="0.25">
      <c r="H2006" s="15"/>
      <c r="I2006" s="6"/>
      <c r="J2006" s="6"/>
    </row>
  </sheetData>
  <sheetProtection algorithmName="SHA-512" hashValue="WIEgI0f/vhz/1m/uUF34azDbkW+agA02On0ZD+LEGS5MwU3aKaiap3XfTFX+yF1ij+PrUsp9Pg6jpz/oH5meYg==" saltValue="z45H6dxi3+RXUYyzzwmI8A==" spinCount="100000" sheet="1" objects="1" scenarios="1" autoFilter="0"/>
  <autoFilter ref="A2:IZ2004" xr:uid="{00000000-0009-0000-0000-000002000000}">
    <filterColumn colId="3" showButton="0"/>
    <filterColumn colId="4" showButton="0"/>
    <filterColumn colId="5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4" showButton="0"/>
    <filterColumn colId="115" showButton="0"/>
    <filterColumn colId="116" showButton="0"/>
    <filterColumn colId="117" showButton="0"/>
    <filterColumn colId="118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  <filterColumn colId="145" showButton="0"/>
    <filterColumn colId="146" showButton="0"/>
    <filterColumn colId="148" showButton="0"/>
    <filterColumn colId="149" showButton="0"/>
    <filterColumn colId="150" showButton="0"/>
    <filterColumn colId="151" showButton="0"/>
    <filterColumn colId="152" showButton="0"/>
    <filterColumn colId="153" showButton="0"/>
    <filterColumn colId="154" showButton="0"/>
    <filterColumn colId="155" showButton="0"/>
    <filterColumn colId="156" showButton="0"/>
    <filterColumn colId="157" showButton="0"/>
    <filterColumn colId="158" showButton="0"/>
    <filterColumn colId="159" showButton="0"/>
    <filterColumn colId="160" showButton="0"/>
    <filterColumn colId="161" showButton="0"/>
    <filterColumn colId="162" showButton="0"/>
    <filterColumn colId="163" showButton="0"/>
    <filterColumn colId="164" showButton="0"/>
    <filterColumn colId="165" showButton="0"/>
    <filterColumn colId="166" showButton="0"/>
    <filterColumn colId="167" showButton="0"/>
    <filterColumn colId="168" showButton="0"/>
    <filterColumn colId="169" showButton="0"/>
    <filterColumn colId="170" showButton="0"/>
    <filterColumn colId="171" showButton="0"/>
    <filterColumn colId="172" showButton="0"/>
    <filterColumn colId="173" showButton="0"/>
    <filterColumn colId="174" showButton="0"/>
    <filterColumn colId="176" showButton="0"/>
    <filterColumn colId="177" showButton="0"/>
    <filterColumn colId="178" showButton="0"/>
    <filterColumn colId="179" showButton="0"/>
    <filterColumn colId="180" showButton="0"/>
    <filterColumn colId="181" showButton="0"/>
    <filterColumn colId="182" showButton="0"/>
    <filterColumn colId="183" showButton="0"/>
    <filterColumn colId="184" showButton="0"/>
    <filterColumn colId="185" showButton="0"/>
    <filterColumn colId="186" showButton="0"/>
    <filterColumn colId="187" showButton="0"/>
    <filterColumn colId="188" showButton="0"/>
    <filterColumn colId="189" showButton="0"/>
    <filterColumn colId="190" showButton="0"/>
    <filterColumn colId="191" showButton="0"/>
    <filterColumn colId="192" showButton="0"/>
    <filterColumn colId="193" showButton="0"/>
    <filterColumn colId="194" showButton="0"/>
    <filterColumn colId="195" showButton="0"/>
    <filterColumn colId="196" showButton="0"/>
    <filterColumn colId="197" showButton="0"/>
    <filterColumn colId="198" showButton="0"/>
    <filterColumn colId="199" showButton="0"/>
    <filterColumn colId="200" showButton="0"/>
    <filterColumn colId="201" showButton="0"/>
    <filterColumn colId="202" showButton="0"/>
    <filterColumn colId="204" showButton="0"/>
    <filterColumn colId="205" showButton="0"/>
    <filterColumn colId="206" showButton="0"/>
    <filterColumn colId="207" showButton="0"/>
    <filterColumn colId="208" showButton="0"/>
    <filterColumn colId="209" showButton="0"/>
    <filterColumn colId="210" showButton="0"/>
    <filterColumn colId="211" showButton="0"/>
    <filterColumn colId="212" showButton="0"/>
    <filterColumn colId="213" showButton="0"/>
    <filterColumn colId="214" showButton="0"/>
    <filterColumn colId="215" showButton="0"/>
    <filterColumn colId="216" showButton="0"/>
    <filterColumn colId="217" showButton="0"/>
    <filterColumn colId="218" showButton="0"/>
    <filterColumn colId="219" showButton="0"/>
    <filterColumn colId="220" showButton="0"/>
    <filterColumn colId="221" showButton="0"/>
    <filterColumn colId="222" showButton="0"/>
    <filterColumn colId="223" showButton="0"/>
    <filterColumn colId="224" showButton="0"/>
    <filterColumn colId="225" showButton="0"/>
    <filterColumn colId="226" showButton="0"/>
    <filterColumn colId="227" showButton="0"/>
    <filterColumn colId="228" showButton="0"/>
    <filterColumn colId="229" showButton="0"/>
    <filterColumn colId="230" showButton="0"/>
    <filterColumn colId="232" showButton="0"/>
    <filterColumn colId="233" showButton="0"/>
    <filterColumn colId="234" showButton="0"/>
    <filterColumn colId="235" showButton="0"/>
    <filterColumn colId="236" showButton="0"/>
    <filterColumn colId="237" showButton="0"/>
    <filterColumn colId="238" showButton="0"/>
    <filterColumn colId="239" showButton="0"/>
    <filterColumn colId="240" showButton="0"/>
    <filterColumn colId="241" showButton="0"/>
    <filterColumn colId="242" showButton="0"/>
    <filterColumn colId="243" showButton="0"/>
    <filterColumn colId="244" showButton="0"/>
    <filterColumn colId="245" showButton="0"/>
    <filterColumn colId="246" showButton="0"/>
    <filterColumn colId="247" showButton="0"/>
    <filterColumn colId="248" showButton="0"/>
    <filterColumn colId="249" showButton="0"/>
    <filterColumn colId="250" showButton="0"/>
    <filterColumn colId="251" showButton="0"/>
    <filterColumn colId="252" showButton="0"/>
    <filterColumn colId="253" showButton="0"/>
    <filterColumn colId="254" showButton="0"/>
    <filterColumn colId="255" showButton="0"/>
    <filterColumn colId="256" showButton="0"/>
    <filterColumn colId="257" showButton="0"/>
    <filterColumn colId="258" showButton="0"/>
  </autoFilter>
  <mergeCells count="2096">
    <mergeCell ref="D15:G15"/>
    <mergeCell ref="D16:G16"/>
    <mergeCell ref="D17:G17"/>
    <mergeCell ref="D18:G18"/>
    <mergeCell ref="D19:G19"/>
    <mergeCell ref="D20:G20"/>
    <mergeCell ref="D9:G9"/>
    <mergeCell ref="D10:G10"/>
    <mergeCell ref="D11:G11"/>
    <mergeCell ref="D12:G12"/>
    <mergeCell ref="D13:G13"/>
    <mergeCell ref="D14:G14"/>
    <mergeCell ref="A1:H1"/>
    <mergeCell ref="D5:G5"/>
    <mergeCell ref="D6:G6"/>
    <mergeCell ref="D7:G7"/>
    <mergeCell ref="D8:G8"/>
    <mergeCell ref="A2:A4"/>
    <mergeCell ref="D33:G33"/>
    <mergeCell ref="D34:G34"/>
    <mergeCell ref="D35:G35"/>
    <mergeCell ref="D36:G36"/>
    <mergeCell ref="D37:G37"/>
    <mergeCell ref="D38:G38"/>
    <mergeCell ref="D27:G27"/>
    <mergeCell ref="D28:G28"/>
    <mergeCell ref="D29:G29"/>
    <mergeCell ref="D30:G30"/>
    <mergeCell ref="D31:G31"/>
    <mergeCell ref="D32:G32"/>
    <mergeCell ref="D21:G21"/>
    <mergeCell ref="D22:G22"/>
    <mergeCell ref="D23:G23"/>
    <mergeCell ref="D24:G24"/>
    <mergeCell ref="D25:G25"/>
    <mergeCell ref="D26:G26"/>
    <mergeCell ref="D45:G45"/>
    <mergeCell ref="D73:G73"/>
    <mergeCell ref="D74:G74"/>
    <mergeCell ref="D75:G75"/>
    <mergeCell ref="D76:G76"/>
    <mergeCell ref="D77:G77"/>
    <mergeCell ref="D50:G50"/>
    <mergeCell ref="D51:G51"/>
    <mergeCell ref="D52:G52"/>
    <mergeCell ref="D53:G53"/>
    <mergeCell ref="D39:G39"/>
    <mergeCell ref="D40:G40"/>
    <mergeCell ref="D41:G41"/>
    <mergeCell ref="D42:G42"/>
    <mergeCell ref="D43:G43"/>
    <mergeCell ref="D44:G44"/>
    <mergeCell ref="D54:G54"/>
    <mergeCell ref="D55:G55"/>
    <mergeCell ref="D56:G56"/>
    <mergeCell ref="D57:G57"/>
    <mergeCell ref="D58:G58"/>
    <mergeCell ref="D59:G59"/>
    <mergeCell ref="D90:G90"/>
    <mergeCell ref="D91:G91"/>
    <mergeCell ref="D92:G92"/>
    <mergeCell ref="D93:G93"/>
    <mergeCell ref="D94:G94"/>
    <mergeCell ref="D95:G95"/>
    <mergeCell ref="D84:G84"/>
    <mergeCell ref="D85:G85"/>
    <mergeCell ref="D86:G86"/>
    <mergeCell ref="D87:G87"/>
    <mergeCell ref="D88:G88"/>
    <mergeCell ref="D89:G89"/>
    <mergeCell ref="D78:G78"/>
    <mergeCell ref="D79:G79"/>
    <mergeCell ref="D80:G80"/>
    <mergeCell ref="D81:G81"/>
    <mergeCell ref="D82:G82"/>
    <mergeCell ref="D83:G83"/>
    <mergeCell ref="D108:G108"/>
    <mergeCell ref="D109:G109"/>
    <mergeCell ref="D110:G110"/>
    <mergeCell ref="D111:G111"/>
    <mergeCell ref="D112:G112"/>
    <mergeCell ref="D113:G113"/>
    <mergeCell ref="D102:G102"/>
    <mergeCell ref="D103:G103"/>
    <mergeCell ref="D104:G104"/>
    <mergeCell ref="D105:G105"/>
    <mergeCell ref="D106:G106"/>
    <mergeCell ref="D107:G107"/>
    <mergeCell ref="D96:G96"/>
    <mergeCell ref="D97:G97"/>
    <mergeCell ref="D98:G98"/>
    <mergeCell ref="D99:G99"/>
    <mergeCell ref="D100:G100"/>
    <mergeCell ref="D101:G101"/>
    <mergeCell ref="D126:G126"/>
    <mergeCell ref="D127:G127"/>
    <mergeCell ref="D128:G128"/>
    <mergeCell ref="D129:G129"/>
    <mergeCell ref="D130:G130"/>
    <mergeCell ref="D131:G131"/>
    <mergeCell ref="D120:G120"/>
    <mergeCell ref="D121:G121"/>
    <mergeCell ref="D122:G122"/>
    <mergeCell ref="D123:G123"/>
    <mergeCell ref="D124:G124"/>
    <mergeCell ref="D125:G125"/>
    <mergeCell ref="D114:G114"/>
    <mergeCell ref="D115:G115"/>
    <mergeCell ref="D116:G116"/>
    <mergeCell ref="D117:G117"/>
    <mergeCell ref="D118:G118"/>
    <mergeCell ref="D119:G119"/>
    <mergeCell ref="D144:G144"/>
    <mergeCell ref="D145:G145"/>
    <mergeCell ref="D146:G146"/>
    <mergeCell ref="D147:G147"/>
    <mergeCell ref="D148:G148"/>
    <mergeCell ref="D149:G149"/>
    <mergeCell ref="D138:G138"/>
    <mergeCell ref="D139:G139"/>
    <mergeCell ref="D140:G140"/>
    <mergeCell ref="D141:G141"/>
    <mergeCell ref="D142:G142"/>
    <mergeCell ref="D143:G143"/>
    <mergeCell ref="D132:G132"/>
    <mergeCell ref="D133:G133"/>
    <mergeCell ref="D134:G134"/>
    <mergeCell ref="D135:G135"/>
    <mergeCell ref="D136:G136"/>
    <mergeCell ref="D137:G137"/>
    <mergeCell ref="D162:G162"/>
    <mergeCell ref="D163:G163"/>
    <mergeCell ref="D164:G164"/>
    <mergeCell ref="D165:G165"/>
    <mergeCell ref="D166:G166"/>
    <mergeCell ref="D167:G167"/>
    <mergeCell ref="D156:G156"/>
    <mergeCell ref="D157:G157"/>
    <mergeCell ref="D158:G158"/>
    <mergeCell ref="D159:G159"/>
    <mergeCell ref="D160:G160"/>
    <mergeCell ref="D161:G161"/>
    <mergeCell ref="D150:G150"/>
    <mergeCell ref="D151:G151"/>
    <mergeCell ref="D152:G152"/>
    <mergeCell ref="D153:G153"/>
    <mergeCell ref="D154:G154"/>
    <mergeCell ref="D155:G155"/>
    <mergeCell ref="D180:G180"/>
    <mergeCell ref="D181:G181"/>
    <mergeCell ref="D182:G182"/>
    <mergeCell ref="D183:G183"/>
    <mergeCell ref="D184:G184"/>
    <mergeCell ref="D185:G185"/>
    <mergeCell ref="D174:G174"/>
    <mergeCell ref="D175:G175"/>
    <mergeCell ref="D176:G176"/>
    <mergeCell ref="D177:G177"/>
    <mergeCell ref="D178:G178"/>
    <mergeCell ref="D179:G179"/>
    <mergeCell ref="D168:G168"/>
    <mergeCell ref="D169:G169"/>
    <mergeCell ref="D170:G170"/>
    <mergeCell ref="D171:G171"/>
    <mergeCell ref="D172:G172"/>
    <mergeCell ref="D173:G173"/>
    <mergeCell ref="D198:G198"/>
    <mergeCell ref="D199:G199"/>
    <mergeCell ref="D200:G200"/>
    <mergeCell ref="D201:G201"/>
    <mergeCell ref="D202:G202"/>
    <mergeCell ref="D203:G203"/>
    <mergeCell ref="D192:G192"/>
    <mergeCell ref="D193:G193"/>
    <mergeCell ref="D194:G194"/>
    <mergeCell ref="D195:G195"/>
    <mergeCell ref="D196:G196"/>
    <mergeCell ref="D197:G197"/>
    <mergeCell ref="D186:G186"/>
    <mergeCell ref="D187:G187"/>
    <mergeCell ref="D188:G188"/>
    <mergeCell ref="D189:G189"/>
    <mergeCell ref="D190:G190"/>
    <mergeCell ref="D191:G191"/>
    <mergeCell ref="D216:G216"/>
    <mergeCell ref="D217:G217"/>
    <mergeCell ref="D218:G218"/>
    <mergeCell ref="D219:G219"/>
    <mergeCell ref="D220:G220"/>
    <mergeCell ref="D221:G221"/>
    <mergeCell ref="D210:G210"/>
    <mergeCell ref="D211:G211"/>
    <mergeCell ref="D212:G212"/>
    <mergeCell ref="D213:G213"/>
    <mergeCell ref="D214:G214"/>
    <mergeCell ref="D215:G215"/>
    <mergeCell ref="D204:G204"/>
    <mergeCell ref="D205:G205"/>
    <mergeCell ref="D206:G206"/>
    <mergeCell ref="D207:G207"/>
    <mergeCell ref="D208:G208"/>
    <mergeCell ref="D209:G209"/>
    <mergeCell ref="D234:G234"/>
    <mergeCell ref="D235:G235"/>
    <mergeCell ref="D236:G236"/>
    <mergeCell ref="D237:G237"/>
    <mergeCell ref="D238:G238"/>
    <mergeCell ref="D239:G239"/>
    <mergeCell ref="D228:G228"/>
    <mergeCell ref="D229:G229"/>
    <mergeCell ref="D230:G230"/>
    <mergeCell ref="D231:G231"/>
    <mergeCell ref="D232:G232"/>
    <mergeCell ref="D233:G233"/>
    <mergeCell ref="D222:G222"/>
    <mergeCell ref="D223:G223"/>
    <mergeCell ref="D224:G224"/>
    <mergeCell ref="D225:G225"/>
    <mergeCell ref="D226:G226"/>
    <mergeCell ref="D227:G227"/>
    <mergeCell ref="D252:G252"/>
    <mergeCell ref="D253:G253"/>
    <mergeCell ref="D254:G254"/>
    <mergeCell ref="D255:G255"/>
    <mergeCell ref="D256:G256"/>
    <mergeCell ref="D257:G257"/>
    <mergeCell ref="D246:G246"/>
    <mergeCell ref="D247:G247"/>
    <mergeCell ref="D248:G248"/>
    <mergeCell ref="D249:G249"/>
    <mergeCell ref="D250:G250"/>
    <mergeCell ref="D251:G251"/>
    <mergeCell ref="D240:G240"/>
    <mergeCell ref="D241:G241"/>
    <mergeCell ref="D242:G242"/>
    <mergeCell ref="D243:G243"/>
    <mergeCell ref="D244:G244"/>
    <mergeCell ref="D245:G245"/>
    <mergeCell ref="D270:G270"/>
    <mergeCell ref="D271:G271"/>
    <mergeCell ref="D272:G272"/>
    <mergeCell ref="D273:G273"/>
    <mergeCell ref="D274:G274"/>
    <mergeCell ref="D275:G275"/>
    <mergeCell ref="D264:G264"/>
    <mergeCell ref="D265:G265"/>
    <mergeCell ref="D266:G266"/>
    <mergeCell ref="D267:G267"/>
    <mergeCell ref="D268:G268"/>
    <mergeCell ref="D269:G269"/>
    <mergeCell ref="D258:G258"/>
    <mergeCell ref="D259:G259"/>
    <mergeCell ref="D260:G260"/>
    <mergeCell ref="D261:G261"/>
    <mergeCell ref="D262:G262"/>
    <mergeCell ref="D263:G263"/>
    <mergeCell ref="D288:G288"/>
    <mergeCell ref="D289:G289"/>
    <mergeCell ref="D290:G290"/>
    <mergeCell ref="D291:G291"/>
    <mergeCell ref="D292:G292"/>
    <mergeCell ref="D293:G293"/>
    <mergeCell ref="D282:G282"/>
    <mergeCell ref="D283:G283"/>
    <mergeCell ref="D284:G284"/>
    <mergeCell ref="D285:G285"/>
    <mergeCell ref="D286:G286"/>
    <mergeCell ref="D287:G287"/>
    <mergeCell ref="D276:G276"/>
    <mergeCell ref="D277:G277"/>
    <mergeCell ref="D278:G278"/>
    <mergeCell ref="D279:G279"/>
    <mergeCell ref="D280:G280"/>
    <mergeCell ref="D281:G281"/>
    <mergeCell ref="D306:G306"/>
    <mergeCell ref="D307:G307"/>
    <mergeCell ref="D308:G308"/>
    <mergeCell ref="D309:G309"/>
    <mergeCell ref="D310:G310"/>
    <mergeCell ref="D311:G311"/>
    <mergeCell ref="D300:G300"/>
    <mergeCell ref="D301:G301"/>
    <mergeCell ref="D302:G302"/>
    <mergeCell ref="D303:G303"/>
    <mergeCell ref="D304:G304"/>
    <mergeCell ref="D305:G305"/>
    <mergeCell ref="D294:G294"/>
    <mergeCell ref="D295:G295"/>
    <mergeCell ref="D296:G296"/>
    <mergeCell ref="D297:G297"/>
    <mergeCell ref="D298:G298"/>
    <mergeCell ref="D299:G299"/>
    <mergeCell ref="D324:G324"/>
    <mergeCell ref="D325:G325"/>
    <mergeCell ref="D326:G326"/>
    <mergeCell ref="D327:G327"/>
    <mergeCell ref="D328:G328"/>
    <mergeCell ref="D329:G329"/>
    <mergeCell ref="D318:G318"/>
    <mergeCell ref="D319:G319"/>
    <mergeCell ref="D320:G320"/>
    <mergeCell ref="D321:G321"/>
    <mergeCell ref="D322:G322"/>
    <mergeCell ref="D323:G323"/>
    <mergeCell ref="D312:G312"/>
    <mergeCell ref="D313:G313"/>
    <mergeCell ref="D314:G314"/>
    <mergeCell ref="D315:G315"/>
    <mergeCell ref="D316:G316"/>
    <mergeCell ref="D317:G317"/>
    <mergeCell ref="D342:G342"/>
    <mergeCell ref="D343:G343"/>
    <mergeCell ref="D344:G344"/>
    <mergeCell ref="D345:G345"/>
    <mergeCell ref="D346:G346"/>
    <mergeCell ref="D347:G347"/>
    <mergeCell ref="D336:G336"/>
    <mergeCell ref="D337:G337"/>
    <mergeCell ref="D338:G338"/>
    <mergeCell ref="D339:G339"/>
    <mergeCell ref="D340:G340"/>
    <mergeCell ref="D341:G341"/>
    <mergeCell ref="D330:G330"/>
    <mergeCell ref="D331:G331"/>
    <mergeCell ref="D332:G332"/>
    <mergeCell ref="D333:G333"/>
    <mergeCell ref="D334:G334"/>
    <mergeCell ref="D335:G335"/>
    <mergeCell ref="D360:G360"/>
    <mergeCell ref="D361:G361"/>
    <mergeCell ref="D362:G362"/>
    <mergeCell ref="D363:G363"/>
    <mergeCell ref="D364:G364"/>
    <mergeCell ref="D365:G365"/>
    <mergeCell ref="D354:G354"/>
    <mergeCell ref="D355:G355"/>
    <mergeCell ref="D356:G356"/>
    <mergeCell ref="D357:G357"/>
    <mergeCell ref="D358:G358"/>
    <mergeCell ref="D359:G359"/>
    <mergeCell ref="D348:G348"/>
    <mergeCell ref="D349:G349"/>
    <mergeCell ref="D350:G350"/>
    <mergeCell ref="D351:G351"/>
    <mergeCell ref="D352:G352"/>
    <mergeCell ref="D353:G353"/>
    <mergeCell ref="D378:G378"/>
    <mergeCell ref="D379:G379"/>
    <mergeCell ref="D380:G380"/>
    <mergeCell ref="D381:G381"/>
    <mergeCell ref="D382:G382"/>
    <mergeCell ref="D383:G383"/>
    <mergeCell ref="D372:G372"/>
    <mergeCell ref="D373:G373"/>
    <mergeCell ref="D374:G374"/>
    <mergeCell ref="D375:G375"/>
    <mergeCell ref="D376:G376"/>
    <mergeCell ref="D377:G377"/>
    <mergeCell ref="D366:G366"/>
    <mergeCell ref="D367:G367"/>
    <mergeCell ref="D368:G368"/>
    <mergeCell ref="D369:G369"/>
    <mergeCell ref="D370:G370"/>
    <mergeCell ref="D371:G371"/>
    <mergeCell ref="D396:G396"/>
    <mergeCell ref="D397:G397"/>
    <mergeCell ref="D398:G398"/>
    <mergeCell ref="D399:G399"/>
    <mergeCell ref="D400:G400"/>
    <mergeCell ref="D401:G401"/>
    <mergeCell ref="D390:G390"/>
    <mergeCell ref="D391:G391"/>
    <mergeCell ref="D392:G392"/>
    <mergeCell ref="D393:G393"/>
    <mergeCell ref="D394:G394"/>
    <mergeCell ref="D395:G395"/>
    <mergeCell ref="D384:G384"/>
    <mergeCell ref="D385:G385"/>
    <mergeCell ref="D386:G386"/>
    <mergeCell ref="D387:G387"/>
    <mergeCell ref="D388:G388"/>
    <mergeCell ref="D389:G389"/>
    <mergeCell ref="D414:G414"/>
    <mergeCell ref="D415:G415"/>
    <mergeCell ref="D416:G416"/>
    <mergeCell ref="D417:G417"/>
    <mergeCell ref="D418:G418"/>
    <mergeCell ref="D419:G419"/>
    <mergeCell ref="D408:G408"/>
    <mergeCell ref="D409:G409"/>
    <mergeCell ref="D410:G410"/>
    <mergeCell ref="D411:G411"/>
    <mergeCell ref="D412:G412"/>
    <mergeCell ref="D413:G413"/>
    <mergeCell ref="D402:G402"/>
    <mergeCell ref="D403:G403"/>
    <mergeCell ref="D404:G404"/>
    <mergeCell ref="D405:G405"/>
    <mergeCell ref="D406:G406"/>
    <mergeCell ref="D407:G407"/>
    <mergeCell ref="D432:G432"/>
    <mergeCell ref="D433:G433"/>
    <mergeCell ref="D434:G434"/>
    <mergeCell ref="D435:G435"/>
    <mergeCell ref="D436:G436"/>
    <mergeCell ref="D437:G437"/>
    <mergeCell ref="D426:G426"/>
    <mergeCell ref="D427:G427"/>
    <mergeCell ref="D428:G428"/>
    <mergeCell ref="D429:G429"/>
    <mergeCell ref="D430:G430"/>
    <mergeCell ref="D431:G431"/>
    <mergeCell ref="D420:G420"/>
    <mergeCell ref="D421:G421"/>
    <mergeCell ref="D422:G422"/>
    <mergeCell ref="D423:G423"/>
    <mergeCell ref="D424:G424"/>
    <mergeCell ref="D425:G425"/>
    <mergeCell ref="D450:G450"/>
    <mergeCell ref="D451:G451"/>
    <mergeCell ref="D452:G452"/>
    <mergeCell ref="D453:G453"/>
    <mergeCell ref="D454:G454"/>
    <mergeCell ref="D455:G455"/>
    <mergeCell ref="D444:G444"/>
    <mergeCell ref="D445:G445"/>
    <mergeCell ref="D446:G446"/>
    <mergeCell ref="D447:G447"/>
    <mergeCell ref="D448:G448"/>
    <mergeCell ref="D449:G449"/>
    <mergeCell ref="D438:G438"/>
    <mergeCell ref="D439:G439"/>
    <mergeCell ref="D440:G440"/>
    <mergeCell ref="D441:G441"/>
    <mergeCell ref="D442:G442"/>
    <mergeCell ref="D443:G443"/>
    <mergeCell ref="D468:G468"/>
    <mergeCell ref="D469:G469"/>
    <mergeCell ref="D470:G470"/>
    <mergeCell ref="D471:G471"/>
    <mergeCell ref="D472:G472"/>
    <mergeCell ref="D473:G473"/>
    <mergeCell ref="D462:G462"/>
    <mergeCell ref="D463:G463"/>
    <mergeCell ref="D464:G464"/>
    <mergeCell ref="D465:G465"/>
    <mergeCell ref="D466:G466"/>
    <mergeCell ref="D467:G467"/>
    <mergeCell ref="D456:G456"/>
    <mergeCell ref="D457:G457"/>
    <mergeCell ref="D458:G458"/>
    <mergeCell ref="D459:G459"/>
    <mergeCell ref="D460:G460"/>
    <mergeCell ref="D461:G461"/>
    <mergeCell ref="D486:G486"/>
    <mergeCell ref="D487:G487"/>
    <mergeCell ref="D488:G488"/>
    <mergeCell ref="D489:G489"/>
    <mergeCell ref="D490:G490"/>
    <mergeCell ref="D491:G491"/>
    <mergeCell ref="D480:G480"/>
    <mergeCell ref="D481:G481"/>
    <mergeCell ref="D482:G482"/>
    <mergeCell ref="D483:G483"/>
    <mergeCell ref="D484:G484"/>
    <mergeCell ref="D485:G485"/>
    <mergeCell ref="D474:G474"/>
    <mergeCell ref="D475:G475"/>
    <mergeCell ref="D476:G476"/>
    <mergeCell ref="D477:G477"/>
    <mergeCell ref="D478:G478"/>
    <mergeCell ref="D479:G479"/>
    <mergeCell ref="D504:G504"/>
    <mergeCell ref="D505:G505"/>
    <mergeCell ref="D506:G506"/>
    <mergeCell ref="D507:G507"/>
    <mergeCell ref="D508:G508"/>
    <mergeCell ref="D509:G509"/>
    <mergeCell ref="D498:G498"/>
    <mergeCell ref="D499:G499"/>
    <mergeCell ref="D500:G500"/>
    <mergeCell ref="D501:G501"/>
    <mergeCell ref="D502:G502"/>
    <mergeCell ref="D503:G503"/>
    <mergeCell ref="D492:G492"/>
    <mergeCell ref="D493:G493"/>
    <mergeCell ref="D494:G494"/>
    <mergeCell ref="D495:G495"/>
    <mergeCell ref="D496:G496"/>
    <mergeCell ref="D497:G497"/>
    <mergeCell ref="D522:G522"/>
    <mergeCell ref="D523:G523"/>
    <mergeCell ref="D524:G524"/>
    <mergeCell ref="D525:G525"/>
    <mergeCell ref="D526:G526"/>
    <mergeCell ref="D527:G527"/>
    <mergeCell ref="D516:G516"/>
    <mergeCell ref="D517:G517"/>
    <mergeCell ref="D518:G518"/>
    <mergeCell ref="D519:G519"/>
    <mergeCell ref="D520:G520"/>
    <mergeCell ref="D521:G521"/>
    <mergeCell ref="D510:G510"/>
    <mergeCell ref="D511:G511"/>
    <mergeCell ref="D512:G512"/>
    <mergeCell ref="D513:G513"/>
    <mergeCell ref="D514:G514"/>
    <mergeCell ref="D515:G515"/>
    <mergeCell ref="D540:G540"/>
    <mergeCell ref="D541:G541"/>
    <mergeCell ref="D542:G542"/>
    <mergeCell ref="D543:G543"/>
    <mergeCell ref="D544:G544"/>
    <mergeCell ref="D545:G545"/>
    <mergeCell ref="D534:G534"/>
    <mergeCell ref="D535:G535"/>
    <mergeCell ref="D536:G536"/>
    <mergeCell ref="D537:G537"/>
    <mergeCell ref="D538:G538"/>
    <mergeCell ref="D539:G539"/>
    <mergeCell ref="D528:G528"/>
    <mergeCell ref="D529:G529"/>
    <mergeCell ref="D530:G530"/>
    <mergeCell ref="D531:G531"/>
    <mergeCell ref="D532:G532"/>
    <mergeCell ref="D533:G533"/>
    <mergeCell ref="D558:G558"/>
    <mergeCell ref="D559:G559"/>
    <mergeCell ref="D560:G560"/>
    <mergeCell ref="D561:G561"/>
    <mergeCell ref="D562:G562"/>
    <mergeCell ref="D563:G563"/>
    <mergeCell ref="D552:G552"/>
    <mergeCell ref="D553:G553"/>
    <mergeCell ref="D554:G554"/>
    <mergeCell ref="D555:G555"/>
    <mergeCell ref="D556:G556"/>
    <mergeCell ref="D557:G557"/>
    <mergeCell ref="D546:G546"/>
    <mergeCell ref="D547:G547"/>
    <mergeCell ref="D548:G548"/>
    <mergeCell ref="D549:G549"/>
    <mergeCell ref="D550:G550"/>
    <mergeCell ref="D551:G551"/>
    <mergeCell ref="D576:G576"/>
    <mergeCell ref="D577:G577"/>
    <mergeCell ref="D578:G578"/>
    <mergeCell ref="D579:G579"/>
    <mergeCell ref="D580:G580"/>
    <mergeCell ref="D581:G581"/>
    <mergeCell ref="D570:G570"/>
    <mergeCell ref="D571:G571"/>
    <mergeCell ref="D572:G572"/>
    <mergeCell ref="D573:G573"/>
    <mergeCell ref="D574:G574"/>
    <mergeCell ref="D575:G575"/>
    <mergeCell ref="D564:G564"/>
    <mergeCell ref="D565:G565"/>
    <mergeCell ref="D566:G566"/>
    <mergeCell ref="D567:G567"/>
    <mergeCell ref="D568:G568"/>
    <mergeCell ref="D569:G569"/>
    <mergeCell ref="D594:G594"/>
    <mergeCell ref="D595:G595"/>
    <mergeCell ref="D596:G596"/>
    <mergeCell ref="D597:G597"/>
    <mergeCell ref="D598:G598"/>
    <mergeCell ref="D599:G599"/>
    <mergeCell ref="D588:G588"/>
    <mergeCell ref="D589:G589"/>
    <mergeCell ref="D590:G590"/>
    <mergeCell ref="D591:G591"/>
    <mergeCell ref="D592:G592"/>
    <mergeCell ref="D593:G593"/>
    <mergeCell ref="D582:G582"/>
    <mergeCell ref="D583:G583"/>
    <mergeCell ref="D584:G584"/>
    <mergeCell ref="D585:G585"/>
    <mergeCell ref="D586:G586"/>
    <mergeCell ref="D587:G587"/>
    <mergeCell ref="D612:G612"/>
    <mergeCell ref="D613:G613"/>
    <mergeCell ref="D614:G614"/>
    <mergeCell ref="D615:G615"/>
    <mergeCell ref="D616:G616"/>
    <mergeCell ref="D617:G617"/>
    <mergeCell ref="D606:G606"/>
    <mergeCell ref="D607:G607"/>
    <mergeCell ref="D608:G608"/>
    <mergeCell ref="D609:G609"/>
    <mergeCell ref="D610:G610"/>
    <mergeCell ref="D611:G611"/>
    <mergeCell ref="D600:G600"/>
    <mergeCell ref="D601:G601"/>
    <mergeCell ref="D602:G602"/>
    <mergeCell ref="D603:G603"/>
    <mergeCell ref="D604:G604"/>
    <mergeCell ref="D605:G605"/>
    <mergeCell ref="D630:G630"/>
    <mergeCell ref="D631:G631"/>
    <mergeCell ref="D632:G632"/>
    <mergeCell ref="D633:G633"/>
    <mergeCell ref="D634:G634"/>
    <mergeCell ref="D635:G635"/>
    <mergeCell ref="D624:G624"/>
    <mergeCell ref="D625:G625"/>
    <mergeCell ref="D626:G626"/>
    <mergeCell ref="D627:G627"/>
    <mergeCell ref="D628:G628"/>
    <mergeCell ref="D629:G629"/>
    <mergeCell ref="D618:G618"/>
    <mergeCell ref="D619:G619"/>
    <mergeCell ref="D620:G620"/>
    <mergeCell ref="D621:G621"/>
    <mergeCell ref="D622:G622"/>
    <mergeCell ref="D623:G623"/>
    <mergeCell ref="D648:G648"/>
    <mergeCell ref="D649:G649"/>
    <mergeCell ref="D650:G650"/>
    <mergeCell ref="D651:G651"/>
    <mergeCell ref="D652:G652"/>
    <mergeCell ref="D653:G653"/>
    <mergeCell ref="D642:G642"/>
    <mergeCell ref="D643:G643"/>
    <mergeCell ref="D644:G644"/>
    <mergeCell ref="D645:G645"/>
    <mergeCell ref="D646:G646"/>
    <mergeCell ref="D647:G647"/>
    <mergeCell ref="D636:G636"/>
    <mergeCell ref="D637:G637"/>
    <mergeCell ref="D638:G638"/>
    <mergeCell ref="D639:G639"/>
    <mergeCell ref="D640:G640"/>
    <mergeCell ref="D641:G641"/>
    <mergeCell ref="D666:G666"/>
    <mergeCell ref="D667:G667"/>
    <mergeCell ref="D668:G668"/>
    <mergeCell ref="D669:G669"/>
    <mergeCell ref="D670:G670"/>
    <mergeCell ref="D671:G671"/>
    <mergeCell ref="D660:G660"/>
    <mergeCell ref="D661:G661"/>
    <mergeCell ref="D662:G662"/>
    <mergeCell ref="D663:G663"/>
    <mergeCell ref="D664:G664"/>
    <mergeCell ref="D665:G665"/>
    <mergeCell ref="D654:G654"/>
    <mergeCell ref="D655:G655"/>
    <mergeCell ref="D656:G656"/>
    <mergeCell ref="D657:G657"/>
    <mergeCell ref="D658:G658"/>
    <mergeCell ref="D659:G659"/>
    <mergeCell ref="D684:G684"/>
    <mergeCell ref="D685:G685"/>
    <mergeCell ref="D686:G686"/>
    <mergeCell ref="D687:G687"/>
    <mergeCell ref="D688:G688"/>
    <mergeCell ref="D689:G689"/>
    <mergeCell ref="D678:G678"/>
    <mergeCell ref="D679:G679"/>
    <mergeCell ref="D680:G680"/>
    <mergeCell ref="D681:G681"/>
    <mergeCell ref="D682:G682"/>
    <mergeCell ref="D683:G683"/>
    <mergeCell ref="D672:G672"/>
    <mergeCell ref="D673:G673"/>
    <mergeCell ref="D674:G674"/>
    <mergeCell ref="D675:G675"/>
    <mergeCell ref="D676:G676"/>
    <mergeCell ref="D677:G677"/>
    <mergeCell ref="D702:G702"/>
    <mergeCell ref="D703:G703"/>
    <mergeCell ref="D704:G704"/>
    <mergeCell ref="D705:G705"/>
    <mergeCell ref="D706:G706"/>
    <mergeCell ref="D707:G707"/>
    <mergeCell ref="D696:G696"/>
    <mergeCell ref="D697:G697"/>
    <mergeCell ref="D698:G698"/>
    <mergeCell ref="D699:G699"/>
    <mergeCell ref="D700:G700"/>
    <mergeCell ref="D701:G701"/>
    <mergeCell ref="D690:G690"/>
    <mergeCell ref="D691:G691"/>
    <mergeCell ref="D692:G692"/>
    <mergeCell ref="D693:G693"/>
    <mergeCell ref="D694:G694"/>
    <mergeCell ref="D695:G695"/>
    <mergeCell ref="D720:G720"/>
    <mergeCell ref="D721:G721"/>
    <mergeCell ref="D722:G722"/>
    <mergeCell ref="D723:G723"/>
    <mergeCell ref="D724:G724"/>
    <mergeCell ref="D725:G725"/>
    <mergeCell ref="D714:G714"/>
    <mergeCell ref="D715:G715"/>
    <mergeCell ref="D716:G716"/>
    <mergeCell ref="D717:G717"/>
    <mergeCell ref="D718:G718"/>
    <mergeCell ref="D719:G719"/>
    <mergeCell ref="D708:G708"/>
    <mergeCell ref="D709:G709"/>
    <mergeCell ref="D710:G710"/>
    <mergeCell ref="D711:G711"/>
    <mergeCell ref="D712:G712"/>
    <mergeCell ref="D713:G713"/>
    <mergeCell ref="D738:G738"/>
    <mergeCell ref="D739:G739"/>
    <mergeCell ref="D740:G740"/>
    <mergeCell ref="D741:G741"/>
    <mergeCell ref="D742:G742"/>
    <mergeCell ref="D743:G743"/>
    <mergeCell ref="D732:G732"/>
    <mergeCell ref="D733:G733"/>
    <mergeCell ref="D734:G734"/>
    <mergeCell ref="D735:G735"/>
    <mergeCell ref="D736:G736"/>
    <mergeCell ref="D737:G737"/>
    <mergeCell ref="D726:G726"/>
    <mergeCell ref="D727:G727"/>
    <mergeCell ref="D728:G728"/>
    <mergeCell ref="D729:G729"/>
    <mergeCell ref="D730:G730"/>
    <mergeCell ref="D731:G731"/>
    <mergeCell ref="D756:G756"/>
    <mergeCell ref="D757:G757"/>
    <mergeCell ref="D758:G758"/>
    <mergeCell ref="D759:G759"/>
    <mergeCell ref="D760:G760"/>
    <mergeCell ref="D761:G761"/>
    <mergeCell ref="D750:G750"/>
    <mergeCell ref="D751:G751"/>
    <mergeCell ref="D752:G752"/>
    <mergeCell ref="D753:G753"/>
    <mergeCell ref="D754:G754"/>
    <mergeCell ref="D755:G755"/>
    <mergeCell ref="D744:G744"/>
    <mergeCell ref="D745:G745"/>
    <mergeCell ref="D746:G746"/>
    <mergeCell ref="D747:G747"/>
    <mergeCell ref="D748:G748"/>
    <mergeCell ref="D749:G749"/>
    <mergeCell ref="D774:G774"/>
    <mergeCell ref="D775:G775"/>
    <mergeCell ref="D776:G776"/>
    <mergeCell ref="D777:G777"/>
    <mergeCell ref="D778:G778"/>
    <mergeCell ref="D779:G779"/>
    <mergeCell ref="D768:G768"/>
    <mergeCell ref="D769:G769"/>
    <mergeCell ref="D770:G770"/>
    <mergeCell ref="D771:G771"/>
    <mergeCell ref="D772:G772"/>
    <mergeCell ref="D773:G773"/>
    <mergeCell ref="D762:G762"/>
    <mergeCell ref="D763:G763"/>
    <mergeCell ref="D764:G764"/>
    <mergeCell ref="D765:G765"/>
    <mergeCell ref="D766:G766"/>
    <mergeCell ref="D767:G767"/>
    <mergeCell ref="D792:G792"/>
    <mergeCell ref="D793:G793"/>
    <mergeCell ref="D794:G794"/>
    <mergeCell ref="D795:G795"/>
    <mergeCell ref="D796:G796"/>
    <mergeCell ref="D797:G797"/>
    <mergeCell ref="D786:G786"/>
    <mergeCell ref="D787:G787"/>
    <mergeCell ref="D788:G788"/>
    <mergeCell ref="D789:G789"/>
    <mergeCell ref="D790:G790"/>
    <mergeCell ref="D791:G791"/>
    <mergeCell ref="D780:G780"/>
    <mergeCell ref="D781:G781"/>
    <mergeCell ref="D782:G782"/>
    <mergeCell ref="D783:G783"/>
    <mergeCell ref="D784:G784"/>
    <mergeCell ref="D785:G785"/>
    <mergeCell ref="D810:G810"/>
    <mergeCell ref="D811:G811"/>
    <mergeCell ref="D812:G812"/>
    <mergeCell ref="D813:G813"/>
    <mergeCell ref="D814:G814"/>
    <mergeCell ref="D815:G815"/>
    <mergeCell ref="D804:G804"/>
    <mergeCell ref="D805:G805"/>
    <mergeCell ref="D806:G806"/>
    <mergeCell ref="D807:G807"/>
    <mergeCell ref="D808:G808"/>
    <mergeCell ref="D809:G809"/>
    <mergeCell ref="D798:G798"/>
    <mergeCell ref="D799:G799"/>
    <mergeCell ref="D800:G800"/>
    <mergeCell ref="D801:G801"/>
    <mergeCell ref="D802:G802"/>
    <mergeCell ref="D803:G803"/>
    <mergeCell ref="D828:G828"/>
    <mergeCell ref="D829:G829"/>
    <mergeCell ref="D830:G830"/>
    <mergeCell ref="D831:G831"/>
    <mergeCell ref="D832:G832"/>
    <mergeCell ref="D833:G833"/>
    <mergeCell ref="D822:G822"/>
    <mergeCell ref="D823:G823"/>
    <mergeCell ref="D824:G824"/>
    <mergeCell ref="D825:G825"/>
    <mergeCell ref="D826:G826"/>
    <mergeCell ref="D827:G827"/>
    <mergeCell ref="D816:G816"/>
    <mergeCell ref="D817:G817"/>
    <mergeCell ref="D818:G818"/>
    <mergeCell ref="D819:G819"/>
    <mergeCell ref="D820:G820"/>
    <mergeCell ref="D821:G821"/>
    <mergeCell ref="D846:G846"/>
    <mergeCell ref="D847:G847"/>
    <mergeCell ref="D848:G848"/>
    <mergeCell ref="D849:G849"/>
    <mergeCell ref="D850:G850"/>
    <mergeCell ref="D851:G851"/>
    <mergeCell ref="D840:G840"/>
    <mergeCell ref="D841:G841"/>
    <mergeCell ref="D842:G842"/>
    <mergeCell ref="D843:G843"/>
    <mergeCell ref="D844:G844"/>
    <mergeCell ref="D845:G845"/>
    <mergeCell ref="D834:G834"/>
    <mergeCell ref="D835:G835"/>
    <mergeCell ref="D836:G836"/>
    <mergeCell ref="D837:G837"/>
    <mergeCell ref="D838:G838"/>
    <mergeCell ref="D839:G839"/>
    <mergeCell ref="D864:G864"/>
    <mergeCell ref="D865:G865"/>
    <mergeCell ref="D866:G866"/>
    <mergeCell ref="D867:G867"/>
    <mergeCell ref="D868:G868"/>
    <mergeCell ref="D869:G869"/>
    <mergeCell ref="D858:G858"/>
    <mergeCell ref="D859:G859"/>
    <mergeCell ref="D860:G860"/>
    <mergeCell ref="D861:G861"/>
    <mergeCell ref="D862:G862"/>
    <mergeCell ref="D863:G863"/>
    <mergeCell ref="D852:G852"/>
    <mergeCell ref="D853:G853"/>
    <mergeCell ref="D854:G854"/>
    <mergeCell ref="D855:G855"/>
    <mergeCell ref="D856:G856"/>
    <mergeCell ref="D857:G857"/>
    <mergeCell ref="D882:G882"/>
    <mergeCell ref="D883:G883"/>
    <mergeCell ref="D884:G884"/>
    <mergeCell ref="D885:G885"/>
    <mergeCell ref="D886:G886"/>
    <mergeCell ref="D887:G887"/>
    <mergeCell ref="D876:G876"/>
    <mergeCell ref="D877:G877"/>
    <mergeCell ref="D878:G878"/>
    <mergeCell ref="D879:G879"/>
    <mergeCell ref="D880:G880"/>
    <mergeCell ref="D881:G881"/>
    <mergeCell ref="D870:G870"/>
    <mergeCell ref="D871:G871"/>
    <mergeCell ref="D872:G872"/>
    <mergeCell ref="D873:G873"/>
    <mergeCell ref="D874:G874"/>
    <mergeCell ref="D875:G875"/>
    <mergeCell ref="D900:G900"/>
    <mergeCell ref="D901:G901"/>
    <mergeCell ref="D902:G902"/>
    <mergeCell ref="D903:G903"/>
    <mergeCell ref="D904:G904"/>
    <mergeCell ref="D905:G905"/>
    <mergeCell ref="D894:G894"/>
    <mergeCell ref="D895:G895"/>
    <mergeCell ref="D896:G896"/>
    <mergeCell ref="D897:G897"/>
    <mergeCell ref="D898:G898"/>
    <mergeCell ref="D899:G899"/>
    <mergeCell ref="D888:G888"/>
    <mergeCell ref="D889:G889"/>
    <mergeCell ref="D890:G890"/>
    <mergeCell ref="D891:G891"/>
    <mergeCell ref="D892:G892"/>
    <mergeCell ref="D893:G893"/>
    <mergeCell ref="D918:G918"/>
    <mergeCell ref="D919:G919"/>
    <mergeCell ref="D920:G920"/>
    <mergeCell ref="D921:G921"/>
    <mergeCell ref="D922:G922"/>
    <mergeCell ref="D923:G923"/>
    <mergeCell ref="D912:G912"/>
    <mergeCell ref="D913:G913"/>
    <mergeCell ref="D914:G914"/>
    <mergeCell ref="D915:G915"/>
    <mergeCell ref="D916:G916"/>
    <mergeCell ref="D917:G917"/>
    <mergeCell ref="D906:G906"/>
    <mergeCell ref="D907:G907"/>
    <mergeCell ref="D908:G908"/>
    <mergeCell ref="D909:G909"/>
    <mergeCell ref="D910:G910"/>
    <mergeCell ref="D911:G911"/>
    <mergeCell ref="D936:G936"/>
    <mergeCell ref="D937:G937"/>
    <mergeCell ref="D938:G938"/>
    <mergeCell ref="D939:G939"/>
    <mergeCell ref="D940:G940"/>
    <mergeCell ref="D941:G941"/>
    <mergeCell ref="D930:G930"/>
    <mergeCell ref="D931:G931"/>
    <mergeCell ref="D932:G932"/>
    <mergeCell ref="D933:G933"/>
    <mergeCell ref="D934:G934"/>
    <mergeCell ref="D935:G935"/>
    <mergeCell ref="D924:G924"/>
    <mergeCell ref="D925:G925"/>
    <mergeCell ref="D926:G926"/>
    <mergeCell ref="D927:G927"/>
    <mergeCell ref="D928:G928"/>
    <mergeCell ref="D929:G929"/>
    <mergeCell ref="D954:G954"/>
    <mergeCell ref="D955:G955"/>
    <mergeCell ref="D956:G956"/>
    <mergeCell ref="D957:G957"/>
    <mergeCell ref="D958:G958"/>
    <mergeCell ref="D959:G959"/>
    <mergeCell ref="D948:G948"/>
    <mergeCell ref="D949:G949"/>
    <mergeCell ref="D950:G950"/>
    <mergeCell ref="D951:G951"/>
    <mergeCell ref="D952:G952"/>
    <mergeCell ref="D953:G953"/>
    <mergeCell ref="D942:G942"/>
    <mergeCell ref="D943:G943"/>
    <mergeCell ref="D944:G944"/>
    <mergeCell ref="D945:G945"/>
    <mergeCell ref="D946:G946"/>
    <mergeCell ref="D947:G947"/>
    <mergeCell ref="D972:G972"/>
    <mergeCell ref="D973:G973"/>
    <mergeCell ref="D974:G974"/>
    <mergeCell ref="D975:G975"/>
    <mergeCell ref="D976:G976"/>
    <mergeCell ref="D977:G977"/>
    <mergeCell ref="D966:G966"/>
    <mergeCell ref="D967:G967"/>
    <mergeCell ref="D968:G968"/>
    <mergeCell ref="D969:G969"/>
    <mergeCell ref="D970:G970"/>
    <mergeCell ref="D971:G971"/>
    <mergeCell ref="D960:G960"/>
    <mergeCell ref="D961:G961"/>
    <mergeCell ref="D962:G962"/>
    <mergeCell ref="D963:G963"/>
    <mergeCell ref="D964:G964"/>
    <mergeCell ref="D965:G965"/>
    <mergeCell ref="D990:G990"/>
    <mergeCell ref="D991:G991"/>
    <mergeCell ref="D992:G992"/>
    <mergeCell ref="D993:G993"/>
    <mergeCell ref="D994:G994"/>
    <mergeCell ref="D995:G995"/>
    <mergeCell ref="D984:G984"/>
    <mergeCell ref="D985:G985"/>
    <mergeCell ref="D986:G986"/>
    <mergeCell ref="D987:G987"/>
    <mergeCell ref="D988:G988"/>
    <mergeCell ref="D989:G989"/>
    <mergeCell ref="D978:G978"/>
    <mergeCell ref="D979:G979"/>
    <mergeCell ref="D980:G980"/>
    <mergeCell ref="D981:G981"/>
    <mergeCell ref="D982:G982"/>
    <mergeCell ref="D983:G983"/>
    <mergeCell ref="D1008:G1008"/>
    <mergeCell ref="D1009:G1009"/>
    <mergeCell ref="D1010:G1010"/>
    <mergeCell ref="D1011:G1011"/>
    <mergeCell ref="D1012:G1012"/>
    <mergeCell ref="D1013:G1013"/>
    <mergeCell ref="D1002:G1002"/>
    <mergeCell ref="D1003:G1003"/>
    <mergeCell ref="D1004:G1004"/>
    <mergeCell ref="D1005:G1005"/>
    <mergeCell ref="D1006:G1006"/>
    <mergeCell ref="D1007:G1007"/>
    <mergeCell ref="D996:G996"/>
    <mergeCell ref="D997:G997"/>
    <mergeCell ref="D998:G998"/>
    <mergeCell ref="D999:G999"/>
    <mergeCell ref="D1000:G1000"/>
    <mergeCell ref="D1001:G1001"/>
    <mergeCell ref="D1026:G1026"/>
    <mergeCell ref="D1027:G1027"/>
    <mergeCell ref="D1028:G1028"/>
    <mergeCell ref="D1029:G1029"/>
    <mergeCell ref="D1030:G1030"/>
    <mergeCell ref="D1031:G1031"/>
    <mergeCell ref="D1020:G1020"/>
    <mergeCell ref="D1021:G1021"/>
    <mergeCell ref="D1022:G1022"/>
    <mergeCell ref="D1023:G1023"/>
    <mergeCell ref="D1024:G1024"/>
    <mergeCell ref="D1025:G1025"/>
    <mergeCell ref="D1014:G1014"/>
    <mergeCell ref="D1015:G1015"/>
    <mergeCell ref="D1016:G1016"/>
    <mergeCell ref="D1017:G1017"/>
    <mergeCell ref="D1018:G1018"/>
    <mergeCell ref="D1019:G1019"/>
    <mergeCell ref="D1044:G1044"/>
    <mergeCell ref="D1045:G1045"/>
    <mergeCell ref="D1046:G1046"/>
    <mergeCell ref="D1047:G1047"/>
    <mergeCell ref="D1048:G1048"/>
    <mergeCell ref="D1049:G1049"/>
    <mergeCell ref="D1038:G1038"/>
    <mergeCell ref="D1039:G1039"/>
    <mergeCell ref="D1040:G1040"/>
    <mergeCell ref="D1041:G1041"/>
    <mergeCell ref="D1042:G1042"/>
    <mergeCell ref="D1043:G1043"/>
    <mergeCell ref="D1032:G1032"/>
    <mergeCell ref="D1033:G1033"/>
    <mergeCell ref="D1034:G1034"/>
    <mergeCell ref="D1035:G1035"/>
    <mergeCell ref="D1036:G1036"/>
    <mergeCell ref="D1037:G1037"/>
    <mergeCell ref="D1062:G1062"/>
    <mergeCell ref="D1063:G1063"/>
    <mergeCell ref="D1064:G1064"/>
    <mergeCell ref="D1065:G1065"/>
    <mergeCell ref="D1066:G1066"/>
    <mergeCell ref="D1067:G1067"/>
    <mergeCell ref="D1056:G1056"/>
    <mergeCell ref="D1057:G1057"/>
    <mergeCell ref="D1058:G1058"/>
    <mergeCell ref="D1059:G1059"/>
    <mergeCell ref="D1060:G1060"/>
    <mergeCell ref="D1061:G1061"/>
    <mergeCell ref="D1050:G1050"/>
    <mergeCell ref="D1051:G1051"/>
    <mergeCell ref="D1052:G1052"/>
    <mergeCell ref="D1053:G1053"/>
    <mergeCell ref="D1054:G1054"/>
    <mergeCell ref="D1055:G1055"/>
    <mergeCell ref="D1080:G1080"/>
    <mergeCell ref="D1081:G1081"/>
    <mergeCell ref="D1082:G1082"/>
    <mergeCell ref="D1083:G1083"/>
    <mergeCell ref="D1084:G1084"/>
    <mergeCell ref="D1085:G1085"/>
    <mergeCell ref="D1074:G1074"/>
    <mergeCell ref="D1075:G1075"/>
    <mergeCell ref="D1076:G1076"/>
    <mergeCell ref="D1077:G1077"/>
    <mergeCell ref="D1078:G1078"/>
    <mergeCell ref="D1079:G1079"/>
    <mergeCell ref="D1068:G1068"/>
    <mergeCell ref="D1069:G1069"/>
    <mergeCell ref="D1070:G1070"/>
    <mergeCell ref="D1071:G1071"/>
    <mergeCell ref="D1072:G1072"/>
    <mergeCell ref="D1073:G1073"/>
    <mergeCell ref="D1098:G1098"/>
    <mergeCell ref="D1099:G1099"/>
    <mergeCell ref="D1100:G1100"/>
    <mergeCell ref="D1101:G1101"/>
    <mergeCell ref="D1102:G1102"/>
    <mergeCell ref="D1103:G1103"/>
    <mergeCell ref="D1092:G1092"/>
    <mergeCell ref="D1093:G1093"/>
    <mergeCell ref="D1094:G1094"/>
    <mergeCell ref="D1095:G1095"/>
    <mergeCell ref="D1096:G1096"/>
    <mergeCell ref="D1097:G1097"/>
    <mergeCell ref="D1086:G1086"/>
    <mergeCell ref="D1087:G1087"/>
    <mergeCell ref="D1088:G1088"/>
    <mergeCell ref="D1089:G1089"/>
    <mergeCell ref="D1090:G1090"/>
    <mergeCell ref="D1091:G1091"/>
    <mergeCell ref="D1116:G1116"/>
    <mergeCell ref="D1117:G1117"/>
    <mergeCell ref="D1118:G1118"/>
    <mergeCell ref="D1119:G1119"/>
    <mergeCell ref="D1120:G1120"/>
    <mergeCell ref="D1121:G1121"/>
    <mergeCell ref="D1110:G1110"/>
    <mergeCell ref="D1111:G1111"/>
    <mergeCell ref="D1112:G1112"/>
    <mergeCell ref="D1113:G1113"/>
    <mergeCell ref="D1114:G1114"/>
    <mergeCell ref="D1115:G1115"/>
    <mergeCell ref="D1104:G1104"/>
    <mergeCell ref="D1105:G1105"/>
    <mergeCell ref="D1106:G1106"/>
    <mergeCell ref="D1107:G1107"/>
    <mergeCell ref="D1108:G1108"/>
    <mergeCell ref="D1109:G1109"/>
    <mergeCell ref="D1134:G1134"/>
    <mergeCell ref="D1135:G1135"/>
    <mergeCell ref="D1136:G1136"/>
    <mergeCell ref="D1137:G1137"/>
    <mergeCell ref="D1138:G1138"/>
    <mergeCell ref="D1139:G1139"/>
    <mergeCell ref="D1128:G1128"/>
    <mergeCell ref="D1129:G1129"/>
    <mergeCell ref="D1130:G1130"/>
    <mergeCell ref="D1131:G1131"/>
    <mergeCell ref="D1132:G1132"/>
    <mergeCell ref="D1133:G1133"/>
    <mergeCell ref="D1122:G1122"/>
    <mergeCell ref="D1123:G1123"/>
    <mergeCell ref="D1124:G1124"/>
    <mergeCell ref="D1125:G1125"/>
    <mergeCell ref="D1126:G1126"/>
    <mergeCell ref="D1127:G1127"/>
    <mergeCell ref="D1152:G1152"/>
    <mergeCell ref="D1153:G1153"/>
    <mergeCell ref="D1154:G1154"/>
    <mergeCell ref="D1155:G1155"/>
    <mergeCell ref="D1156:G1156"/>
    <mergeCell ref="D1157:G1157"/>
    <mergeCell ref="D1146:G1146"/>
    <mergeCell ref="D1147:G1147"/>
    <mergeCell ref="D1148:G1148"/>
    <mergeCell ref="D1149:G1149"/>
    <mergeCell ref="D1150:G1150"/>
    <mergeCell ref="D1151:G1151"/>
    <mergeCell ref="D1140:G1140"/>
    <mergeCell ref="D1141:G1141"/>
    <mergeCell ref="D1142:G1142"/>
    <mergeCell ref="D1143:G1143"/>
    <mergeCell ref="D1144:G1144"/>
    <mergeCell ref="D1145:G1145"/>
    <mergeCell ref="D1170:G1170"/>
    <mergeCell ref="D1171:G1171"/>
    <mergeCell ref="D1172:G1172"/>
    <mergeCell ref="D1173:G1173"/>
    <mergeCell ref="D1174:G1174"/>
    <mergeCell ref="D1175:G1175"/>
    <mergeCell ref="D1164:G1164"/>
    <mergeCell ref="D1165:G1165"/>
    <mergeCell ref="D1166:G1166"/>
    <mergeCell ref="D1167:G1167"/>
    <mergeCell ref="D1168:G1168"/>
    <mergeCell ref="D1169:G1169"/>
    <mergeCell ref="D1158:G1158"/>
    <mergeCell ref="D1159:G1159"/>
    <mergeCell ref="D1160:G1160"/>
    <mergeCell ref="D1161:G1161"/>
    <mergeCell ref="D1162:G1162"/>
    <mergeCell ref="D1163:G1163"/>
    <mergeCell ref="D1188:G1188"/>
    <mergeCell ref="D1189:G1189"/>
    <mergeCell ref="D1190:G1190"/>
    <mergeCell ref="D1191:G1191"/>
    <mergeCell ref="D1192:G1192"/>
    <mergeCell ref="D1193:G1193"/>
    <mergeCell ref="D1182:G1182"/>
    <mergeCell ref="D1183:G1183"/>
    <mergeCell ref="D1184:G1184"/>
    <mergeCell ref="D1185:G1185"/>
    <mergeCell ref="D1186:G1186"/>
    <mergeCell ref="D1187:G1187"/>
    <mergeCell ref="D1176:G1176"/>
    <mergeCell ref="D1177:G1177"/>
    <mergeCell ref="D1178:G1178"/>
    <mergeCell ref="D1179:G1179"/>
    <mergeCell ref="D1180:G1180"/>
    <mergeCell ref="D1181:G1181"/>
    <mergeCell ref="D1206:G1206"/>
    <mergeCell ref="D1207:G1207"/>
    <mergeCell ref="D1208:G1208"/>
    <mergeCell ref="D1209:G1209"/>
    <mergeCell ref="D1210:G1210"/>
    <mergeCell ref="D1211:G1211"/>
    <mergeCell ref="D1200:G1200"/>
    <mergeCell ref="D1201:G1201"/>
    <mergeCell ref="D1202:G1202"/>
    <mergeCell ref="D1203:G1203"/>
    <mergeCell ref="D1204:G1204"/>
    <mergeCell ref="D1205:G1205"/>
    <mergeCell ref="D1194:G1194"/>
    <mergeCell ref="D1195:G1195"/>
    <mergeCell ref="D1196:G1196"/>
    <mergeCell ref="D1197:G1197"/>
    <mergeCell ref="D1198:G1198"/>
    <mergeCell ref="D1199:G1199"/>
    <mergeCell ref="D1224:G1224"/>
    <mergeCell ref="D1225:G1225"/>
    <mergeCell ref="D1226:G1226"/>
    <mergeCell ref="D1227:G1227"/>
    <mergeCell ref="D1228:G1228"/>
    <mergeCell ref="D1229:G1229"/>
    <mergeCell ref="D1218:G1218"/>
    <mergeCell ref="D1219:G1219"/>
    <mergeCell ref="D1220:G1220"/>
    <mergeCell ref="D1221:G1221"/>
    <mergeCell ref="D1222:G1222"/>
    <mergeCell ref="D1223:G1223"/>
    <mergeCell ref="D1212:G1212"/>
    <mergeCell ref="D1213:G1213"/>
    <mergeCell ref="D1214:G1214"/>
    <mergeCell ref="D1215:G1215"/>
    <mergeCell ref="D1216:G1216"/>
    <mergeCell ref="D1217:G1217"/>
    <mergeCell ref="D1242:G1242"/>
    <mergeCell ref="D1243:G1243"/>
    <mergeCell ref="D1244:G1244"/>
    <mergeCell ref="D1245:G1245"/>
    <mergeCell ref="D1246:G1246"/>
    <mergeCell ref="D1247:G1247"/>
    <mergeCell ref="D1236:G1236"/>
    <mergeCell ref="D1237:G1237"/>
    <mergeCell ref="D1238:G1238"/>
    <mergeCell ref="D1239:G1239"/>
    <mergeCell ref="D1240:G1240"/>
    <mergeCell ref="D1241:G1241"/>
    <mergeCell ref="D1230:G1230"/>
    <mergeCell ref="D1231:G1231"/>
    <mergeCell ref="D1232:G1232"/>
    <mergeCell ref="D1233:G1233"/>
    <mergeCell ref="D1234:G1234"/>
    <mergeCell ref="D1235:G1235"/>
    <mergeCell ref="D1260:G1260"/>
    <mergeCell ref="D1261:G1261"/>
    <mergeCell ref="D1262:G1262"/>
    <mergeCell ref="D1263:G1263"/>
    <mergeCell ref="D1264:G1264"/>
    <mergeCell ref="D1265:G1265"/>
    <mergeCell ref="D1254:G1254"/>
    <mergeCell ref="D1255:G1255"/>
    <mergeCell ref="D1256:G1256"/>
    <mergeCell ref="D1257:G1257"/>
    <mergeCell ref="D1258:G1258"/>
    <mergeCell ref="D1259:G1259"/>
    <mergeCell ref="D1248:G1248"/>
    <mergeCell ref="D1249:G1249"/>
    <mergeCell ref="D1250:G1250"/>
    <mergeCell ref="D1251:G1251"/>
    <mergeCell ref="D1252:G1252"/>
    <mergeCell ref="D1253:G1253"/>
    <mergeCell ref="D1278:G1278"/>
    <mergeCell ref="D1279:G1279"/>
    <mergeCell ref="D1280:G1280"/>
    <mergeCell ref="D1281:G1281"/>
    <mergeCell ref="D1282:G1282"/>
    <mergeCell ref="D1283:G1283"/>
    <mergeCell ref="D1272:G1272"/>
    <mergeCell ref="D1273:G1273"/>
    <mergeCell ref="D1274:G1274"/>
    <mergeCell ref="D1275:G1275"/>
    <mergeCell ref="D1276:G1276"/>
    <mergeCell ref="D1277:G1277"/>
    <mergeCell ref="D1266:G1266"/>
    <mergeCell ref="D1267:G1267"/>
    <mergeCell ref="D1268:G1268"/>
    <mergeCell ref="D1269:G1269"/>
    <mergeCell ref="D1270:G1270"/>
    <mergeCell ref="D1271:G1271"/>
    <mergeCell ref="D1296:G1296"/>
    <mergeCell ref="D1297:G1297"/>
    <mergeCell ref="D1298:G1298"/>
    <mergeCell ref="D1299:G1299"/>
    <mergeCell ref="D1300:G1300"/>
    <mergeCell ref="D1301:G1301"/>
    <mergeCell ref="D1290:G1290"/>
    <mergeCell ref="D1291:G1291"/>
    <mergeCell ref="D1292:G1292"/>
    <mergeCell ref="D1293:G1293"/>
    <mergeCell ref="D1294:G1294"/>
    <mergeCell ref="D1295:G1295"/>
    <mergeCell ref="D1284:G1284"/>
    <mergeCell ref="D1285:G1285"/>
    <mergeCell ref="D1286:G1286"/>
    <mergeCell ref="D1287:G1287"/>
    <mergeCell ref="D1288:G1288"/>
    <mergeCell ref="D1289:G1289"/>
    <mergeCell ref="D1314:G1314"/>
    <mergeCell ref="D1315:G1315"/>
    <mergeCell ref="D1316:G1316"/>
    <mergeCell ref="D1317:G1317"/>
    <mergeCell ref="D1318:G1318"/>
    <mergeCell ref="D1319:G1319"/>
    <mergeCell ref="D1308:G1308"/>
    <mergeCell ref="D1309:G1309"/>
    <mergeCell ref="D1310:G1310"/>
    <mergeCell ref="D1311:G1311"/>
    <mergeCell ref="D1312:G1312"/>
    <mergeCell ref="D1313:G1313"/>
    <mergeCell ref="D1302:G1302"/>
    <mergeCell ref="D1303:G1303"/>
    <mergeCell ref="D1304:G1304"/>
    <mergeCell ref="D1305:G1305"/>
    <mergeCell ref="D1306:G1306"/>
    <mergeCell ref="D1307:G1307"/>
    <mergeCell ref="D1332:G1332"/>
    <mergeCell ref="D1333:G1333"/>
    <mergeCell ref="D1334:G1334"/>
    <mergeCell ref="D1335:G1335"/>
    <mergeCell ref="D1336:G1336"/>
    <mergeCell ref="D1337:G1337"/>
    <mergeCell ref="D1326:G1326"/>
    <mergeCell ref="D1327:G1327"/>
    <mergeCell ref="D1328:G1328"/>
    <mergeCell ref="D1329:G1329"/>
    <mergeCell ref="D1330:G1330"/>
    <mergeCell ref="D1331:G1331"/>
    <mergeCell ref="D1320:G1320"/>
    <mergeCell ref="D1321:G1321"/>
    <mergeCell ref="D1322:G1322"/>
    <mergeCell ref="D1323:G1323"/>
    <mergeCell ref="D1324:G1324"/>
    <mergeCell ref="D1325:G1325"/>
    <mergeCell ref="D1350:G1350"/>
    <mergeCell ref="D1351:G1351"/>
    <mergeCell ref="D1352:G1352"/>
    <mergeCell ref="D1353:G1353"/>
    <mergeCell ref="D1354:G1354"/>
    <mergeCell ref="D1355:G1355"/>
    <mergeCell ref="D1344:G1344"/>
    <mergeCell ref="D1345:G1345"/>
    <mergeCell ref="D1346:G1346"/>
    <mergeCell ref="D1347:G1347"/>
    <mergeCell ref="D1348:G1348"/>
    <mergeCell ref="D1349:G1349"/>
    <mergeCell ref="D1338:G1338"/>
    <mergeCell ref="D1339:G1339"/>
    <mergeCell ref="D1340:G1340"/>
    <mergeCell ref="D1341:G1341"/>
    <mergeCell ref="D1342:G1342"/>
    <mergeCell ref="D1343:G1343"/>
    <mergeCell ref="D1368:G1368"/>
    <mergeCell ref="D1369:G1369"/>
    <mergeCell ref="D1370:G1370"/>
    <mergeCell ref="D1371:G1371"/>
    <mergeCell ref="D1372:G1372"/>
    <mergeCell ref="D1373:G1373"/>
    <mergeCell ref="D1362:G1362"/>
    <mergeCell ref="D1363:G1363"/>
    <mergeCell ref="D1364:G1364"/>
    <mergeCell ref="D1365:G1365"/>
    <mergeCell ref="D1366:G1366"/>
    <mergeCell ref="D1367:G1367"/>
    <mergeCell ref="D1356:G1356"/>
    <mergeCell ref="D1357:G1357"/>
    <mergeCell ref="D1358:G1358"/>
    <mergeCell ref="D1359:G1359"/>
    <mergeCell ref="D1360:G1360"/>
    <mergeCell ref="D1361:G1361"/>
    <mergeCell ref="D1386:G1386"/>
    <mergeCell ref="D1387:G1387"/>
    <mergeCell ref="D1388:G1388"/>
    <mergeCell ref="D1389:G1389"/>
    <mergeCell ref="D1390:G1390"/>
    <mergeCell ref="D1391:G1391"/>
    <mergeCell ref="D1380:G1380"/>
    <mergeCell ref="D1381:G1381"/>
    <mergeCell ref="D1382:G1382"/>
    <mergeCell ref="D1383:G1383"/>
    <mergeCell ref="D1384:G1384"/>
    <mergeCell ref="D1385:G1385"/>
    <mergeCell ref="D1374:G1374"/>
    <mergeCell ref="D1375:G1375"/>
    <mergeCell ref="D1376:G1376"/>
    <mergeCell ref="D1377:G1377"/>
    <mergeCell ref="D1378:G1378"/>
    <mergeCell ref="D1379:G1379"/>
    <mergeCell ref="D1404:G1404"/>
    <mergeCell ref="D1405:G1405"/>
    <mergeCell ref="D1406:G1406"/>
    <mergeCell ref="D1407:G1407"/>
    <mergeCell ref="D1408:G1408"/>
    <mergeCell ref="D1409:G1409"/>
    <mergeCell ref="D1398:G1398"/>
    <mergeCell ref="D1399:G1399"/>
    <mergeCell ref="D1400:G1400"/>
    <mergeCell ref="D1401:G1401"/>
    <mergeCell ref="D1402:G1402"/>
    <mergeCell ref="D1403:G1403"/>
    <mergeCell ref="D1392:G1392"/>
    <mergeCell ref="D1393:G1393"/>
    <mergeCell ref="D1394:G1394"/>
    <mergeCell ref="D1395:G1395"/>
    <mergeCell ref="D1396:G1396"/>
    <mergeCell ref="D1397:G1397"/>
    <mergeCell ref="D1422:G1422"/>
    <mergeCell ref="D1423:G1423"/>
    <mergeCell ref="D1424:G1424"/>
    <mergeCell ref="D1425:G1425"/>
    <mergeCell ref="D1426:G1426"/>
    <mergeCell ref="D1427:G1427"/>
    <mergeCell ref="D1416:G1416"/>
    <mergeCell ref="D1417:G1417"/>
    <mergeCell ref="D1418:G1418"/>
    <mergeCell ref="D1419:G1419"/>
    <mergeCell ref="D1420:G1420"/>
    <mergeCell ref="D1421:G1421"/>
    <mergeCell ref="D1410:G1410"/>
    <mergeCell ref="D1411:G1411"/>
    <mergeCell ref="D1412:G1412"/>
    <mergeCell ref="D1413:G1413"/>
    <mergeCell ref="D1414:G1414"/>
    <mergeCell ref="D1415:G1415"/>
    <mergeCell ref="D1440:G1440"/>
    <mergeCell ref="D1441:G1441"/>
    <mergeCell ref="D1442:G1442"/>
    <mergeCell ref="D1443:G1443"/>
    <mergeCell ref="D1444:G1444"/>
    <mergeCell ref="D1445:G1445"/>
    <mergeCell ref="D1434:G1434"/>
    <mergeCell ref="D1435:G1435"/>
    <mergeCell ref="D1436:G1436"/>
    <mergeCell ref="D1437:G1437"/>
    <mergeCell ref="D1438:G1438"/>
    <mergeCell ref="D1439:G1439"/>
    <mergeCell ref="D1428:G1428"/>
    <mergeCell ref="D1429:G1429"/>
    <mergeCell ref="D1430:G1430"/>
    <mergeCell ref="D1431:G1431"/>
    <mergeCell ref="D1432:G1432"/>
    <mergeCell ref="D1433:G1433"/>
    <mergeCell ref="D1458:G1458"/>
    <mergeCell ref="D1459:G1459"/>
    <mergeCell ref="D1460:G1460"/>
    <mergeCell ref="D1461:G1461"/>
    <mergeCell ref="D1462:G1462"/>
    <mergeCell ref="D1463:G1463"/>
    <mergeCell ref="D1452:G1452"/>
    <mergeCell ref="D1453:G1453"/>
    <mergeCell ref="D1454:G1454"/>
    <mergeCell ref="D1455:G1455"/>
    <mergeCell ref="D1456:G1456"/>
    <mergeCell ref="D1457:G1457"/>
    <mergeCell ref="D1446:G1446"/>
    <mergeCell ref="D1447:G1447"/>
    <mergeCell ref="D1448:G1448"/>
    <mergeCell ref="D1449:G1449"/>
    <mergeCell ref="D1450:G1450"/>
    <mergeCell ref="D1451:G1451"/>
    <mergeCell ref="D1476:G1476"/>
    <mergeCell ref="D1477:G1477"/>
    <mergeCell ref="D1478:G1478"/>
    <mergeCell ref="D1479:G1479"/>
    <mergeCell ref="D1480:G1480"/>
    <mergeCell ref="D1481:G1481"/>
    <mergeCell ref="D1470:G1470"/>
    <mergeCell ref="D1471:G1471"/>
    <mergeCell ref="D1472:G1472"/>
    <mergeCell ref="D1473:G1473"/>
    <mergeCell ref="D1474:G1474"/>
    <mergeCell ref="D1475:G1475"/>
    <mergeCell ref="D1464:G1464"/>
    <mergeCell ref="D1465:G1465"/>
    <mergeCell ref="D1466:G1466"/>
    <mergeCell ref="D1467:G1467"/>
    <mergeCell ref="D1468:G1468"/>
    <mergeCell ref="D1469:G1469"/>
    <mergeCell ref="D1494:G1494"/>
    <mergeCell ref="D1495:G1495"/>
    <mergeCell ref="D1496:G1496"/>
    <mergeCell ref="D1497:G1497"/>
    <mergeCell ref="D1498:G1498"/>
    <mergeCell ref="D1499:G1499"/>
    <mergeCell ref="D1488:G1488"/>
    <mergeCell ref="D1489:G1489"/>
    <mergeCell ref="D1490:G1490"/>
    <mergeCell ref="D1491:G1491"/>
    <mergeCell ref="D1492:G1492"/>
    <mergeCell ref="D1493:G1493"/>
    <mergeCell ref="D1482:G1482"/>
    <mergeCell ref="D1483:G1483"/>
    <mergeCell ref="D1484:G1484"/>
    <mergeCell ref="D1485:G1485"/>
    <mergeCell ref="D1486:G1486"/>
    <mergeCell ref="D1487:G1487"/>
    <mergeCell ref="D1512:G1512"/>
    <mergeCell ref="D1513:G1513"/>
    <mergeCell ref="D1514:G1514"/>
    <mergeCell ref="D1515:G1515"/>
    <mergeCell ref="D1516:G1516"/>
    <mergeCell ref="D1517:G1517"/>
    <mergeCell ref="D1506:G1506"/>
    <mergeCell ref="D1507:G1507"/>
    <mergeCell ref="D1508:G1508"/>
    <mergeCell ref="D1509:G1509"/>
    <mergeCell ref="D1510:G1510"/>
    <mergeCell ref="D1511:G1511"/>
    <mergeCell ref="D1500:G1500"/>
    <mergeCell ref="D1501:G1501"/>
    <mergeCell ref="D1502:G1502"/>
    <mergeCell ref="D1503:G1503"/>
    <mergeCell ref="D1504:G1504"/>
    <mergeCell ref="D1505:G1505"/>
    <mergeCell ref="D1530:G1530"/>
    <mergeCell ref="D1531:G1531"/>
    <mergeCell ref="D1532:G1532"/>
    <mergeCell ref="D1533:G1533"/>
    <mergeCell ref="D1534:G1534"/>
    <mergeCell ref="D1535:G1535"/>
    <mergeCell ref="D1524:G1524"/>
    <mergeCell ref="D1525:G1525"/>
    <mergeCell ref="D1526:G1526"/>
    <mergeCell ref="D1527:G1527"/>
    <mergeCell ref="D1528:G1528"/>
    <mergeCell ref="D1529:G1529"/>
    <mergeCell ref="D1518:G1518"/>
    <mergeCell ref="D1519:G1519"/>
    <mergeCell ref="D1520:G1520"/>
    <mergeCell ref="D1521:G1521"/>
    <mergeCell ref="D1522:G1522"/>
    <mergeCell ref="D1523:G1523"/>
    <mergeCell ref="D1548:G1548"/>
    <mergeCell ref="D1549:G1549"/>
    <mergeCell ref="D1550:G1550"/>
    <mergeCell ref="D1551:G1551"/>
    <mergeCell ref="D1552:G1552"/>
    <mergeCell ref="D1553:G1553"/>
    <mergeCell ref="D1542:G1542"/>
    <mergeCell ref="D1543:G1543"/>
    <mergeCell ref="D1544:G1544"/>
    <mergeCell ref="D1545:G1545"/>
    <mergeCell ref="D1546:G1546"/>
    <mergeCell ref="D1547:G1547"/>
    <mergeCell ref="D1536:G1536"/>
    <mergeCell ref="D1537:G1537"/>
    <mergeCell ref="D1538:G1538"/>
    <mergeCell ref="D1539:G1539"/>
    <mergeCell ref="D1540:G1540"/>
    <mergeCell ref="D1541:G1541"/>
    <mergeCell ref="D1566:G1566"/>
    <mergeCell ref="D1567:G1567"/>
    <mergeCell ref="D1568:G1568"/>
    <mergeCell ref="D1569:G1569"/>
    <mergeCell ref="D1570:G1570"/>
    <mergeCell ref="D1571:G1571"/>
    <mergeCell ref="D1560:G1560"/>
    <mergeCell ref="D1561:G1561"/>
    <mergeCell ref="D1562:G1562"/>
    <mergeCell ref="D1563:G1563"/>
    <mergeCell ref="D1564:G1564"/>
    <mergeCell ref="D1565:G1565"/>
    <mergeCell ref="D1554:G1554"/>
    <mergeCell ref="D1555:G1555"/>
    <mergeCell ref="D1556:G1556"/>
    <mergeCell ref="D1557:G1557"/>
    <mergeCell ref="D1558:G1558"/>
    <mergeCell ref="D1559:G1559"/>
    <mergeCell ref="D1584:G1584"/>
    <mergeCell ref="D1585:G1585"/>
    <mergeCell ref="D1586:G1586"/>
    <mergeCell ref="D1587:G1587"/>
    <mergeCell ref="D1588:G1588"/>
    <mergeCell ref="D1589:G1589"/>
    <mergeCell ref="D1578:G1578"/>
    <mergeCell ref="D1579:G1579"/>
    <mergeCell ref="D1580:G1580"/>
    <mergeCell ref="D1581:G1581"/>
    <mergeCell ref="D1582:G1582"/>
    <mergeCell ref="D1583:G1583"/>
    <mergeCell ref="D1572:G1572"/>
    <mergeCell ref="D1573:G1573"/>
    <mergeCell ref="D1574:G1574"/>
    <mergeCell ref="D1575:G1575"/>
    <mergeCell ref="D1576:G1576"/>
    <mergeCell ref="D1577:G1577"/>
    <mergeCell ref="D1602:G1602"/>
    <mergeCell ref="D1603:G1603"/>
    <mergeCell ref="D1604:G1604"/>
    <mergeCell ref="D1605:G1605"/>
    <mergeCell ref="D1606:G1606"/>
    <mergeCell ref="D1607:G1607"/>
    <mergeCell ref="D1596:G1596"/>
    <mergeCell ref="D1597:G1597"/>
    <mergeCell ref="D1598:G1598"/>
    <mergeCell ref="D1599:G1599"/>
    <mergeCell ref="D1600:G1600"/>
    <mergeCell ref="D1601:G1601"/>
    <mergeCell ref="D1590:G1590"/>
    <mergeCell ref="D1591:G1591"/>
    <mergeCell ref="D1592:G1592"/>
    <mergeCell ref="D1593:G1593"/>
    <mergeCell ref="D1594:G1594"/>
    <mergeCell ref="D1595:G1595"/>
    <mergeCell ref="D1620:G1620"/>
    <mergeCell ref="D1621:G1621"/>
    <mergeCell ref="D1622:G1622"/>
    <mergeCell ref="D1623:G1623"/>
    <mergeCell ref="D1624:G1624"/>
    <mergeCell ref="D1625:G1625"/>
    <mergeCell ref="D1614:G1614"/>
    <mergeCell ref="D1615:G1615"/>
    <mergeCell ref="D1616:G1616"/>
    <mergeCell ref="D1617:G1617"/>
    <mergeCell ref="D1618:G1618"/>
    <mergeCell ref="D1619:G1619"/>
    <mergeCell ref="D1608:G1608"/>
    <mergeCell ref="D1609:G1609"/>
    <mergeCell ref="D1610:G1610"/>
    <mergeCell ref="D1611:G1611"/>
    <mergeCell ref="D1612:G1612"/>
    <mergeCell ref="D1613:G1613"/>
    <mergeCell ref="D1638:G1638"/>
    <mergeCell ref="D1639:G1639"/>
    <mergeCell ref="D1640:G1640"/>
    <mergeCell ref="D1641:G1641"/>
    <mergeCell ref="D1642:G1642"/>
    <mergeCell ref="D1643:G1643"/>
    <mergeCell ref="D1632:G1632"/>
    <mergeCell ref="D1633:G1633"/>
    <mergeCell ref="D1634:G1634"/>
    <mergeCell ref="D1635:G1635"/>
    <mergeCell ref="D1636:G1636"/>
    <mergeCell ref="D1637:G1637"/>
    <mergeCell ref="D1626:G1626"/>
    <mergeCell ref="D1627:G1627"/>
    <mergeCell ref="D1628:G1628"/>
    <mergeCell ref="D1629:G1629"/>
    <mergeCell ref="D1630:G1630"/>
    <mergeCell ref="D1631:G1631"/>
    <mergeCell ref="D1656:G1656"/>
    <mergeCell ref="D1657:G1657"/>
    <mergeCell ref="D1658:G1658"/>
    <mergeCell ref="D1659:G1659"/>
    <mergeCell ref="D1660:G1660"/>
    <mergeCell ref="D1661:G1661"/>
    <mergeCell ref="D1650:G1650"/>
    <mergeCell ref="D1651:G1651"/>
    <mergeCell ref="D1652:G1652"/>
    <mergeCell ref="D1653:G1653"/>
    <mergeCell ref="D1654:G1654"/>
    <mergeCell ref="D1655:G1655"/>
    <mergeCell ref="D1644:G1644"/>
    <mergeCell ref="D1645:G1645"/>
    <mergeCell ref="D1646:G1646"/>
    <mergeCell ref="D1647:G1647"/>
    <mergeCell ref="D1648:G1648"/>
    <mergeCell ref="D1649:G1649"/>
    <mergeCell ref="D1674:G1674"/>
    <mergeCell ref="D1675:G1675"/>
    <mergeCell ref="D1676:G1676"/>
    <mergeCell ref="D1677:G1677"/>
    <mergeCell ref="D1678:G1678"/>
    <mergeCell ref="D1679:G1679"/>
    <mergeCell ref="D1668:G1668"/>
    <mergeCell ref="D1669:G1669"/>
    <mergeCell ref="D1670:G1670"/>
    <mergeCell ref="D1671:G1671"/>
    <mergeCell ref="D1672:G1672"/>
    <mergeCell ref="D1673:G1673"/>
    <mergeCell ref="D1662:G1662"/>
    <mergeCell ref="D1663:G1663"/>
    <mergeCell ref="D1664:G1664"/>
    <mergeCell ref="D1665:G1665"/>
    <mergeCell ref="D1666:G1666"/>
    <mergeCell ref="D1667:G1667"/>
    <mergeCell ref="D1692:G1692"/>
    <mergeCell ref="D1693:G1693"/>
    <mergeCell ref="D1694:G1694"/>
    <mergeCell ref="D1695:G1695"/>
    <mergeCell ref="D1696:G1696"/>
    <mergeCell ref="D1697:G1697"/>
    <mergeCell ref="D1686:G1686"/>
    <mergeCell ref="D1687:G1687"/>
    <mergeCell ref="D1688:G1688"/>
    <mergeCell ref="D1689:G1689"/>
    <mergeCell ref="D1690:G1690"/>
    <mergeCell ref="D1691:G1691"/>
    <mergeCell ref="D1680:G1680"/>
    <mergeCell ref="D1681:G1681"/>
    <mergeCell ref="D1682:G1682"/>
    <mergeCell ref="D1683:G1683"/>
    <mergeCell ref="D1684:G1684"/>
    <mergeCell ref="D1685:G1685"/>
    <mergeCell ref="D1710:G1710"/>
    <mergeCell ref="D1711:G1711"/>
    <mergeCell ref="D1712:G1712"/>
    <mergeCell ref="D1713:G1713"/>
    <mergeCell ref="D1714:G1714"/>
    <mergeCell ref="D1715:G1715"/>
    <mergeCell ref="D1704:G1704"/>
    <mergeCell ref="D1705:G1705"/>
    <mergeCell ref="D1706:G1706"/>
    <mergeCell ref="D1707:G1707"/>
    <mergeCell ref="D1708:G1708"/>
    <mergeCell ref="D1709:G1709"/>
    <mergeCell ref="D1698:G1698"/>
    <mergeCell ref="D1699:G1699"/>
    <mergeCell ref="D1700:G1700"/>
    <mergeCell ref="D1701:G1701"/>
    <mergeCell ref="D1702:G1702"/>
    <mergeCell ref="D1703:G1703"/>
    <mergeCell ref="D1728:G1728"/>
    <mergeCell ref="D1729:G1729"/>
    <mergeCell ref="D1730:G1730"/>
    <mergeCell ref="D1731:G1731"/>
    <mergeCell ref="D1732:G1732"/>
    <mergeCell ref="D1733:G1733"/>
    <mergeCell ref="D1722:G1722"/>
    <mergeCell ref="D1723:G1723"/>
    <mergeCell ref="D1724:G1724"/>
    <mergeCell ref="D1725:G1725"/>
    <mergeCell ref="D1726:G1726"/>
    <mergeCell ref="D1727:G1727"/>
    <mergeCell ref="D1716:G1716"/>
    <mergeCell ref="D1717:G1717"/>
    <mergeCell ref="D1718:G1718"/>
    <mergeCell ref="D1719:G1719"/>
    <mergeCell ref="D1720:G1720"/>
    <mergeCell ref="D1721:G1721"/>
    <mergeCell ref="D1746:G1746"/>
    <mergeCell ref="D1747:G1747"/>
    <mergeCell ref="D1748:G1748"/>
    <mergeCell ref="D1749:G1749"/>
    <mergeCell ref="D1750:G1750"/>
    <mergeCell ref="D1751:G1751"/>
    <mergeCell ref="D1740:G1740"/>
    <mergeCell ref="D1741:G1741"/>
    <mergeCell ref="D1742:G1742"/>
    <mergeCell ref="D1743:G1743"/>
    <mergeCell ref="D1744:G1744"/>
    <mergeCell ref="D1745:G1745"/>
    <mergeCell ref="D1734:G1734"/>
    <mergeCell ref="D1735:G1735"/>
    <mergeCell ref="D1736:G1736"/>
    <mergeCell ref="D1737:G1737"/>
    <mergeCell ref="D1738:G1738"/>
    <mergeCell ref="D1739:G1739"/>
    <mergeCell ref="D1764:G1764"/>
    <mergeCell ref="D1765:G1765"/>
    <mergeCell ref="D1766:G1766"/>
    <mergeCell ref="D1767:G1767"/>
    <mergeCell ref="D1768:G1768"/>
    <mergeCell ref="D1769:G1769"/>
    <mergeCell ref="D1758:G1758"/>
    <mergeCell ref="D1759:G1759"/>
    <mergeCell ref="D1760:G1760"/>
    <mergeCell ref="D1761:G1761"/>
    <mergeCell ref="D1762:G1762"/>
    <mergeCell ref="D1763:G1763"/>
    <mergeCell ref="D1752:G1752"/>
    <mergeCell ref="D1753:G1753"/>
    <mergeCell ref="D1754:G1754"/>
    <mergeCell ref="D1755:G1755"/>
    <mergeCell ref="D1756:G1756"/>
    <mergeCell ref="D1757:G1757"/>
    <mergeCell ref="D1782:G1782"/>
    <mergeCell ref="D1783:G1783"/>
    <mergeCell ref="D1784:G1784"/>
    <mergeCell ref="D1785:G1785"/>
    <mergeCell ref="D1786:G1786"/>
    <mergeCell ref="D1787:G1787"/>
    <mergeCell ref="D1776:G1776"/>
    <mergeCell ref="D1777:G1777"/>
    <mergeCell ref="D1778:G1778"/>
    <mergeCell ref="D1779:G1779"/>
    <mergeCell ref="D1780:G1780"/>
    <mergeCell ref="D1781:G1781"/>
    <mergeCell ref="D1770:G1770"/>
    <mergeCell ref="D1771:G1771"/>
    <mergeCell ref="D1772:G1772"/>
    <mergeCell ref="D1773:G1773"/>
    <mergeCell ref="D1774:G1774"/>
    <mergeCell ref="D1775:G1775"/>
    <mergeCell ref="D1800:G1800"/>
    <mergeCell ref="D1801:G1801"/>
    <mergeCell ref="D1802:G1802"/>
    <mergeCell ref="D1803:G1803"/>
    <mergeCell ref="D1804:G1804"/>
    <mergeCell ref="D1805:G1805"/>
    <mergeCell ref="D1794:G1794"/>
    <mergeCell ref="D1795:G1795"/>
    <mergeCell ref="D1796:G1796"/>
    <mergeCell ref="D1797:G1797"/>
    <mergeCell ref="D1798:G1798"/>
    <mergeCell ref="D1799:G1799"/>
    <mergeCell ref="D1788:G1788"/>
    <mergeCell ref="D1789:G1789"/>
    <mergeCell ref="D1790:G1790"/>
    <mergeCell ref="D1791:G1791"/>
    <mergeCell ref="D1792:G1792"/>
    <mergeCell ref="D1793:G1793"/>
    <mergeCell ref="D1818:G1818"/>
    <mergeCell ref="D1819:G1819"/>
    <mergeCell ref="D1820:G1820"/>
    <mergeCell ref="D1821:G1821"/>
    <mergeCell ref="D1822:G1822"/>
    <mergeCell ref="D1823:G1823"/>
    <mergeCell ref="D1812:G1812"/>
    <mergeCell ref="D1813:G1813"/>
    <mergeCell ref="D1814:G1814"/>
    <mergeCell ref="D1815:G1815"/>
    <mergeCell ref="D1816:G1816"/>
    <mergeCell ref="D1817:G1817"/>
    <mergeCell ref="D1806:G1806"/>
    <mergeCell ref="D1807:G1807"/>
    <mergeCell ref="D1808:G1808"/>
    <mergeCell ref="D1809:G1809"/>
    <mergeCell ref="D1810:G1810"/>
    <mergeCell ref="D1811:G1811"/>
    <mergeCell ref="D1836:G1836"/>
    <mergeCell ref="D1837:G1837"/>
    <mergeCell ref="D1838:G1838"/>
    <mergeCell ref="D1839:G1839"/>
    <mergeCell ref="D1840:G1840"/>
    <mergeCell ref="D1841:G1841"/>
    <mergeCell ref="D1830:G1830"/>
    <mergeCell ref="D1831:G1831"/>
    <mergeCell ref="D1832:G1832"/>
    <mergeCell ref="D1833:G1833"/>
    <mergeCell ref="D1834:G1834"/>
    <mergeCell ref="D1835:G1835"/>
    <mergeCell ref="D1824:G1824"/>
    <mergeCell ref="D1825:G1825"/>
    <mergeCell ref="D1826:G1826"/>
    <mergeCell ref="D1827:G1827"/>
    <mergeCell ref="D1828:G1828"/>
    <mergeCell ref="D1829:G1829"/>
    <mergeCell ref="D1854:G1854"/>
    <mergeCell ref="D1855:G1855"/>
    <mergeCell ref="D1856:G1856"/>
    <mergeCell ref="D1857:G1857"/>
    <mergeCell ref="D1858:G1858"/>
    <mergeCell ref="D1859:G1859"/>
    <mergeCell ref="D1848:G1848"/>
    <mergeCell ref="D1849:G1849"/>
    <mergeCell ref="D1850:G1850"/>
    <mergeCell ref="D1851:G1851"/>
    <mergeCell ref="D1852:G1852"/>
    <mergeCell ref="D1853:G1853"/>
    <mergeCell ref="D1842:G1842"/>
    <mergeCell ref="D1843:G1843"/>
    <mergeCell ref="D1844:G1844"/>
    <mergeCell ref="D1845:G1845"/>
    <mergeCell ref="D1846:G1846"/>
    <mergeCell ref="D1847:G1847"/>
    <mergeCell ref="D1872:G1872"/>
    <mergeCell ref="D1873:G1873"/>
    <mergeCell ref="D1874:G1874"/>
    <mergeCell ref="D1875:G1875"/>
    <mergeCell ref="D1876:G1876"/>
    <mergeCell ref="D1877:G1877"/>
    <mergeCell ref="D1866:G1866"/>
    <mergeCell ref="D1867:G1867"/>
    <mergeCell ref="D1868:G1868"/>
    <mergeCell ref="D1869:G1869"/>
    <mergeCell ref="D1870:G1870"/>
    <mergeCell ref="D1871:G1871"/>
    <mergeCell ref="D1860:G1860"/>
    <mergeCell ref="D1861:G1861"/>
    <mergeCell ref="D1862:G1862"/>
    <mergeCell ref="D1863:G1863"/>
    <mergeCell ref="D1864:G1864"/>
    <mergeCell ref="D1865:G1865"/>
    <mergeCell ref="D1890:G1890"/>
    <mergeCell ref="D1891:G1891"/>
    <mergeCell ref="D1892:G1892"/>
    <mergeCell ref="D1893:G1893"/>
    <mergeCell ref="D1894:G1894"/>
    <mergeCell ref="D1895:G1895"/>
    <mergeCell ref="D1884:G1884"/>
    <mergeCell ref="D1885:G1885"/>
    <mergeCell ref="D1886:G1886"/>
    <mergeCell ref="D1887:G1887"/>
    <mergeCell ref="D1888:G1888"/>
    <mergeCell ref="D1889:G1889"/>
    <mergeCell ref="D1878:G1878"/>
    <mergeCell ref="D1879:G1879"/>
    <mergeCell ref="D1880:G1880"/>
    <mergeCell ref="D1881:G1881"/>
    <mergeCell ref="D1882:G1882"/>
    <mergeCell ref="D1883:G1883"/>
    <mergeCell ref="D1908:G1908"/>
    <mergeCell ref="D1909:G1909"/>
    <mergeCell ref="D1910:G1910"/>
    <mergeCell ref="D1911:G1911"/>
    <mergeCell ref="D1912:G1912"/>
    <mergeCell ref="D1913:G1913"/>
    <mergeCell ref="D1902:G1902"/>
    <mergeCell ref="D1903:G1903"/>
    <mergeCell ref="D1904:G1904"/>
    <mergeCell ref="D1905:G1905"/>
    <mergeCell ref="D1906:G1906"/>
    <mergeCell ref="D1907:G1907"/>
    <mergeCell ref="D1896:G1896"/>
    <mergeCell ref="D1897:G1897"/>
    <mergeCell ref="D1898:G1898"/>
    <mergeCell ref="D1899:G1899"/>
    <mergeCell ref="D1900:G1900"/>
    <mergeCell ref="D1901:G1901"/>
    <mergeCell ref="D1926:G1926"/>
    <mergeCell ref="D1927:G1927"/>
    <mergeCell ref="D1928:G1928"/>
    <mergeCell ref="D1929:G1929"/>
    <mergeCell ref="D1930:G1930"/>
    <mergeCell ref="D1931:G1931"/>
    <mergeCell ref="D1920:G1920"/>
    <mergeCell ref="D1921:G1921"/>
    <mergeCell ref="D1922:G1922"/>
    <mergeCell ref="D1923:G1923"/>
    <mergeCell ref="D1924:G1924"/>
    <mergeCell ref="D1925:G1925"/>
    <mergeCell ref="D1914:G1914"/>
    <mergeCell ref="D1915:G1915"/>
    <mergeCell ref="D1916:G1916"/>
    <mergeCell ref="D1917:G1917"/>
    <mergeCell ref="D1918:G1918"/>
    <mergeCell ref="D1919:G1919"/>
    <mergeCell ref="D1944:G1944"/>
    <mergeCell ref="D1945:G1945"/>
    <mergeCell ref="D1946:G1946"/>
    <mergeCell ref="D1947:G1947"/>
    <mergeCell ref="D1948:G1948"/>
    <mergeCell ref="D1949:G1949"/>
    <mergeCell ref="D1938:G1938"/>
    <mergeCell ref="D1939:G1939"/>
    <mergeCell ref="D1940:G1940"/>
    <mergeCell ref="D1941:G1941"/>
    <mergeCell ref="D1942:G1942"/>
    <mergeCell ref="D1943:G1943"/>
    <mergeCell ref="D1932:G1932"/>
    <mergeCell ref="D1933:G1933"/>
    <mergeCell ref="D1934:G1934"/>
    <mergeCell ref="D1935:G1935"/>
    <mergeCell ref="D1936:G1936"/>
    <mergeCell ref="D1937:G1937"/>
    <mergeCell ref="D1962:G1962"/>
    <mergeCell ref="D1963:G1963"/>
    <mergeCell ref="D1964:G1964"/>
    <mergeCell ref="D1965:G1965"/>
    <mergeCell ref="D1966:G1966"/>
    <mergeCell ref="D1967:G1967"/>
    <mergeCell ref="D1956:G1956"/>
    <mergeCell ref="D1957:G1957"/>
    <mergeCell ref="D1958:G1958"/>
    <mergeCell ref="D1959:G1959"/>
    <mergeCell ref="D1960:G1960"/>
    <mergeCell ref="D1961:G1961"/>
    <mergeCell ref="D1950:G1950"/>
    <mergeCell ref="D1951:G1951"/>
    <mergeCell ref="D1952:G1952"/>
    <mergeCell ref="D1953:G1953"/>
    <mergeCell ref="D1954:G1954"/>
    <mergeCell ref="D1955:G1955"/>
    <mergeCell ref="D1988:G1988"/>
    <mergeCell ref="D1989:G1989"/>
    <mergeCell ref="D1990:G1990"/>
    <mergeCell ref="D1991:G1991"/>
    <mergeCell ref="D1980:G1980"/>
    <mergeCell ref="D1981:G1981"/>
    <mergeCell ref="D1982:G1982"/>
    <mergeCell ref="D1983:G1983"/>
    <mergeCell ref="D1984:G1984"/>
    <mergeCell ref="D1985:G1985"/>
    <mergeCell ref="D1974:G1974"/>
    <mergeCell ref="D1975:G1975"/>
    <mergeCell ref="D1976:G1976"/>
    <mergeCell ref="D1977:G1977"/>
    <mergeCell ref="D1978:G1978"/>
    <mergeCell ref="D1979:G1979"/>
    <mergeCell ref="D1968:G1968"/>
    <mergeCell ref="D1969:G1969"/>
    <mergeCell ref="D1970:G1970"/>
    <mergeCell ref="D1971:G1971"/>
    <mergeCell ref="D1972:G1972"/>
    <mergeCell ref="D1973:G1973"/>
    <mergeCell ref="AG3:AH3"/>
    <mergeCell ref="H3:H4"/>
    <mergeCell ref="D2:G4"/>
    <mergeCell ref="C2:C4"/>
    <mergeCell ref="B2:B4"/>
    <mergeCell ref="R3:T3"/>
    <mergeCell ref="U3:V3"/>
    <mergeCell ref="W3:Y3"/>
    <mergeCell ref="Z3:AC3"/>
    <mergeCell ref="AD3:AF3"/>
    <mergeCell ref="D2004:G2004"/>
    <mergeCell ref="I3:J3"/>
    <mergeCell ref="K3:M3"/>
    <mergeCell ref="O3:Q3"/>
    <mergeCell ref="D46:G46"/>
    <mergeCell ref="D47:G47"/>
    <mergeCell ref="D48:G48"/>
    <mergeCell ref="D49:G49"/>
    <mergeCell ref="D1998:G1998"/>
    <mergeCell ref="D1999:G1999"/>
    <mergeCell ref="D2000:G2000"/>
    <mergeCell ref="D2001:G2001"/>
    <mergeCell ref="D2002:G2002"/>
    <mergeCell ref="D2003:G2003"/>
    <mergeCell ref="D1992:G1992"/>
    <mergeCell ref="D1993:G1993"/>
    <mergeCell ref="D1994:G1994"/>
    <mergeCell ref="D1995:G1995"/>
    <mergeCell ref="D1996:G1996"/>
    <mergeCell ref="D1997:G1997"/>
    <mergeCell ref="D1986:G1986"/>
    <mergeCell ref="D1987:G1987"/>
    <mergeCell ref="BF3:BH3"/>
    <mergeCell ref="BI3:BJ3"/>
    <mergeCell ref="BM2:CN2"/>
    <mergeCell ref="BM3:BN3"/>
    <mergeCell ref="BO3:BQ3"/>
    <mergeCell ref="BS3:BU3"/>
    <mergeCell ref="BV3:BX3"/>
    <mergeCell ref="BY3:BZ3"/>
    <mergeCell ref="CA3:CC3"/>
    <mergeCell ref="CD3:CG3"/>
    <mergeCell ref="D72:G72"/>
    <mergeCell ref="I2:AJ2"/>
    <mergeCell ref="AK2:BL2"/>
    <mergeCell ref="AK3:AL3"/>
    <mergeCell ref="AM3:AO3"/>
    <mergeCell ref="AQ3:AS3"/>
    <mergeCell ref="AT3:AV3"/>
    <mergeCell ref="AW3:AX3"/>
    <mergeCell ref="AY3:BA3"/>
    <mergeCell ref="BB3:BE3"/>
    <mergeCell ref="D66:G66"/>
    <mergeCell ref="D67:G67"/>
    <mergeCell ref="D68:G68"/>
    <mergeCell ref="D69:G69"/>
    <mergeCell ref="D70:G70"/>
    <mergeCell ref="D71:G71"/>
    <mergeCell ref="D60:G60"/>
    <mergeCell ref="D61:G61"/>
    <mergeCell ref="D62:G62"/>
    <mergeCell ref="D63:G63"/>
    <mergeCell ref="D64:G64"/>
    <mergeCell ref="D65:G65"/>
    <mergeCell ref="DJ3:DL3"/>
    <mergeCell ref="DM3:DN3"/>
    <mergeCell ref="DQ2:ER2"/>
    <mergeCell ref="DQ3:DR3"/>
    <mergeCell ref="DS3:DU3"/>
    <mergeCell ref="DW3:DY3"/>
    <mergeCell ref="DZ3:EB3"/>
    <mergeCell ref="EC3:ED3"/>
    <mergeCell ref="EE3:EG3"/>
    <mergeCell ref="EH3:EK3"/>
    <mergeCell ref="CH3:CJ3"/>
    <mergeCell ref="CK3:CL3"/>
    <mergeCell ref="CO2:DP2"/>
    <mergeCell ref="CO3:CP3"/>
    <mergeCell ref="CQ3:CS3"/>
    <mergeCell ref="CU3:CW3"/>
    <mergeCell ref="CX3:CZ3"/>
    <mergeCell ref="DA3:DB3"/>
    <mergeCell ref="DC3:DE3"/>
    <mergeCell ref="DF3:DI3"/>
    <mergeCell ref="FN3:FP3"/>
    <mergeCell ref="FQ3:FR3"/>
    <mergeCell ref="FU2:GV2"/>
    <mergeCell ref="FU3:FV3"/>
    <mergeCell ref="FW3:FY3"/>
    <mergeCell ref="GA3:GC3"/>
    <mergeCell ref="GD3:GF3"/>
    <mergeCell ref="GG3:GH3"/>
    <mergeCell ref="GI3:GK3"/>
    <mergeCell ref="GL3:GO3"/>
    <mergeCell ref="EL3:EN3"/>
    <mergeCell ref="EO3:EP3"/>
    <mergeCell ref="ES2:FT2"/>
    <mergeCell ref="ES3:ET3"/>
    <mergeCell ref="EU3:EW3"/>
    <mergeCell ref="EY3:FA3"/>
    <mergeCell ref="FB3:FD3"/>
    <mergeCell ref="FE3:FF3"/>
    <mergeCell ref="FG3:FI3"/>
    <mergeCell ref="FJ3:FM3"/>
    <mergeCell ref="IT3:IV3"/>
    <mergeCell ref="IW3:IX3"/>
    <mergeCell ref="HR3:HT3"/>
    <mergeCell ref="HU3:HV3"/>
    <mergeCell ref="HY2:IZ2"/>
    <mergeCell ref="HY3:HZ3"/>
    <mergeCell ref="IA3:IC3"/>
    <mergeCell ref="IE3:IG3"/>
    <mergeCell ref="IH3:IJ3"/>
    <mergeCell ref="IK3:IL3"/>
    <mergeCell ref="IM3:IO3"/>
    <mergeCell ref="IP3:IS3"/>
    <mergeCell ref="GP3:GR3"/>
    <mergeCell ref="GS3:GT3"/>
    <mergeCell ref="GW2:HX2"/>
    <mergeCell ref="GW3:GX3"/>
    <mergeCell ref="GY3:HA3"/>
    <mergeCell ref="HC3:HE3"/>
    <mergeCell ref="HF3:HH3"/>
    <mergeCell ref="HI3:HJ3"/>
    <mergeCell ref="HK3:HM3"/>
    <mergeCell ref="HN3:HQ3"/>
  </mergeCells>
  <dataValidations count="1">
    <dataValidation type="list" allowBlank="1" showInputMessage="1" showErrorMessage="1" sqref="I5:IZ2004" xr:uid="{00000000-0002-0000-0200-000000000000}">
      <formula1>$JD$5:$JD$6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C4:BP54"/>
  <sheetViews>
    <sheetView showGridLines="0" showRowColHeaders="0" workbookViewId="0">
      <selection activeCell="K17" sqref="K17"/>
    </sheetView>
  </sheetViews>
  <sheetFormatPr baseColWidth="10" defaultRowHeight="15" x14ac:dyDescent="0.25"/>
  <cols>
    <col min="3" max="3" width="13.42578125" customWidth="1"/>
    <col min="8" max="16" width="6.42578125" customWidth="1"/>
    <col min="17" max="17" width="47.85546875" customWidth="1"/>
    <col min="18" max="18" width="0" hidden="1" customWidth="1"/>
    <col min="19" max="19" width="11.85546875" hidden="1" customWidth="1"/>
    <col min="20" max="22" width="0" hidden="1" customWidth="1"/>
    <col min="23" max="31" width="6.42578125" hidden="1" customWidth="1"/>
    <col min="32" max="32" width="0" hidden="1" customWidth="1"/>
    <col min="33" max="38" width="4.42578125" hidden="1" customWidth="1"/>
    <col min="39" max="39" width="3.7109375" hidden="1" customWidth="1"/>
    <col min="40" max="68" width="4.42578125" hidden="1" customWidth="1"/>
    <col min="69" max="72" width="4.42578125" customWidth="1"/>
  </cols>
  <sheetData>
    <row r="4" spans="3:68" ht="15.75" customHeight="1" x14ac:dyDescent="0.25">
      <c r="C4" s="170" t="s">
        <v>79</v>
      </c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</row>
    <row r="5" spans="3:68" ht="26.25" customHeight="1" thickBot="1" x14ac:dyDescent="0.3"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</row>
    <row r="6" spans="3:68" ht="15.75" thickBot="1" x14ac:dyDescent="0.3">
      <c r="C6" s="159" t="s">
        <v>113</v>
      </c>
      <c r="D6" s="160"/>
      <c r="E6" s="139" t="s">
        <v>37</v>
      </c>
      <c r="F6" s="139"/>
      <c r="G6" s="140" t="str">
        <f>CARATULA!C11</f>
        <v>APURIMAC</v>
      </c>
      <c r="H6" s="140"/>
      <c r="I6" s="140"/>
      <c r="J6" s="139" t="s">
        <v>38</v>
      </c>
      <c r="K6" s="139"/>
      <c r="L6" s="139"/>
      <c r="M6" s="140" t="str">
        <f>CARATULA!F11</f>
        <v>GRAU</v>
      </c>
      <c r="N6" s="140"/>
      <c r="O6" s="140"/>
      <c r="P6" s="115" t="s">
        <v>113</v>
      </c>
      <c r="Q6" s="115"/>
      <c r="T6" s="13" t="s">
        <v>81</v>
      </c>
    </row>
    <row r="7" spans="3:68" ht="15.75" thickBot="1" x14ac:dyDescent="0.3">
      <c r="C7" s="159"/>
      <c r="D7" s="160"/>
      <c r="E7" s="139" t="s">
        <v>39</v>
      </c>
      <c r="F7" s="139"/>
      <c r="G7" s="140" t="str">
        <f>CARATULA!G23</f>
        <v>SECUNDARIA</v>
      </c>
      <c r="H7" s="140"/>
      <c r="I7" s="140"/>
      <c r="J7" s="139" t="s">
        <v>40</v>
      </c>
      <c r="K7" s="139"/>
      <c r="L7" s="139"/>
      <c r="M7" s="141" t="str">
        <f>CARATULA!D23</f>
        <v>0536011</v>
      </c>
      <c r="N7" s="140"/>
      <c r="O7" s="140"/>
      <c r="P7" s="115"/>
      <c r="Q7" s="115"/>
      <c r="T7" s="13" t="s">
        <v>82</v>
      </c>
    </row>
    <row r="8" spans="3:68" ht="15.75" thickBot="1" x14ac:dyDescent="0.3">
      <c r="C8" s="159"/>
      <c r="D8" s="160"/>
      <c r="E8" s="139" t="s">
        <v>43</v>
      </c>
      <c r="F8" s="139"/>
      <c r="G8" s="140" t="str">
        <f>CARATULA!D7</f>
        <v>JOSE ANTONIO ENCINAS FRANCO</v>
      </c>
      <c r="H8" s="140"/>
      <c r="I8" s="140"/>
      <c r="J8" s="140"/>
      <c r="K8" s="140"/>
      <c r="L8" s="140"/>
      <c r="M8" s="140"/>
      <c r="N8" s="140"/>
      <c r="O8" s="140"/>
      <c r="P8" s="115"/>
      <c r="Q8" s="115"/>
      <c r="T8" s="13" t="s">
        <v>83</v>
      </c>
    </row>
    <row r="9" spans="3:68" ht="15.75" thickBot="1" x14ac:dyDescent="0.3">
      <c r="C9" s="159"/>
      <c r="D9" s="160"/>
      <c r="E9" s="139" t="s">
        <v>106</v>
      </c>
      <c r="F9" s="139"/>
      <c r="G9" s="134" t="str">
        <f>VLOOKUP('INFORME INDIVIDUAL'!$M$12,REPORTES!$A$5:$JG$1048567,2,FALSE)</f>
        <v>1° A</v>
      </c>
      <c r="H9" s="135"/>
      <c r="I9" s="135"/>
      <c r="J9" s="135"/>
      <c r="K9" s="135"/>
      <c r="L9" s="136"/>
      <c r="M9" s="8" t="s">
        <v>80</v>
      </c>
      <c r="N9" s="137"/>
      <c r="O9" s="138"/>
      <c r="P9" s="115"/>
      <c r="Q9" s="115"/>
      <c r="T9" s="13" t="s">
        <v>84</v>
      </c>
    </row>
    <row r="10" spans="3:68" ht="15.75" thickBot="1" x14ac:dyDescent="0.3">
      <c r="C10" s="159"/>
      <c r="D10" s="160"/>
      <c r="E10" s="143" t="s">
        <v>44</v>
      </c>
      <c r="F10" s="143"/>
      <c r="G10" s="144" t="str">
        <f>VLOOKUP('INFORME INDIVIDUAL'!$M$12,REPORTES!$A$5:$JG$1048567,4,FALSE)</f>
        <v>ESTUDIANTE 13</v>
      </c>
      <c r="H10" s="145"/>
      <c r="I10" s="145"/>
      <c r="J10" s="145"/>
      <c r="K10" s="145"/>
      <c r="L10" s="145"/>
      <c r="M10" s="145"/>
      <c r="N10" s="145"/>
      <c r="O10" s="146"/>
      <c r="P10" s="115"/>
      <c r="Q10" s="115"/>
      <c r="T10" s="13" t="s">
        <v>85</v>
      </c>
    </row>
    <row r="11" spans="3:68" ht="15.75" thickBot="1" x14ac:dyDescent="0.3">
      <c r="C11" s="159"/>
      <c r="D11" s="160"/>
      <c r="E11" s="143"/>
      <c r="F11" s="143"/>
      <c r="G11" s="147"/>
      <c r="H11" s="148"/>
      <c r="I11" s="148"/>
      <c r="J11" s="148"/>
      <c r="K11" s="148"/>
      <c r="L11" s="148"/>
      <c r="M11" s="148"/>
      <c r="N11" s="148"/>
      <c r="O11" s="149"/>
      <c r="P11" s="115"/>
      <c r="Q11" s="115"/>
      <c r="T11" s="13" t="s">
        <v>86</v>
      </c>
    </row>
    <row r="12" spans="3:68" ht="15.75" thickBot="1" x14ac:dyDescent="0.3">
      <c r="C12" s="159"/>
      <c r="D12" s="160"/>
      <c r="E12" s="139" t="s">
        <v>46</v>
      </c>
      <c r="F12" s="139"/>
      <c r="G12" s="156">
        <f>VLOOKUP('INFORME INDIVIDUAL'!$M$12,REPORTES!$A$5:$JG$1048567,3,FALSE)</f>
        <v>12345682</v>
      </c>
      <c r="H12" s="157"/>
      <c r="I12" s="158"/>
      <c r="J12" s="139" t="s">
        <v>105</v>
      </c>
      <c r="K12" s="139"/>
      <c r="L12" s="139"/>
      <c r="M12" s="142">
        <v>13</v>
      </c>
      <c r="N12" s="142"/>
      <c r="O12" s="142"/>
      <c r="P12" s="115"/>
      <c r="Q12" s="115"/>
      <c r="T12" s="13" t="s">
        <v>87</v>
      </c>
    </row>
    <row r="13" spans="3:68" ht="15.75" thickBot="1" x14ac:dyDescent="0.3">
      <c r="T13" s="13" t="s">
        <v>88</v>
      </c>
    </row>
    <row r="14" spans="3:68" ht="15.75" thickBot="1" x14ac:dyDescent="0.3">
      <c r="C14" s="130" t="s">
        <v>35</v>
      </c>
      <c r="D14" s="174" t="s">
        <v>36</v>
      </c>
      <c r="E14" s="175"/>
      <c r="F14" s="175"/>
      <c r="G14" s="176"/>
      <c r="H14" s="171" t="s">
        <v>98</v>
      </c>
      <c r="I14" s="171"/>
      <c r="J14" s="171"/>
      <c r="K14" s="171"/>
      <c r="L14" s="171"/>
      <c r="M14" s="171"/>
      <c r="N14" s="171"/>
      <c r="O14" s="171"/>
      <c r="P14" s="171"/>
      <c r="Q14" s="130" t="s">
        <v>121</v>
      </c>
    </row>
    <row r="15" spans="3:68" ht="15.75" thickBot="1" x14ac:dyDescent="0.3">
      <c r="C15" s="131"/>
      <c r="D15" s="177"/>
      <c r="E15" s="178"/>
      <c r="F15" s="178"/>
      <c r="G15" s="179"/>
      <c r="H15" s="7" t="s">
        <v>89</v>
      </c>
      <c r="I15" s="7" t="s">
        <v>90</v>
      </c>
      <c r="J15" s="7" t="s">
        <v>91</v>
      </c>
      <c r="K15" s="7" t="s">
        <v>92</v>
      </c>
      <c r="L15" s="9" t="s">
        <v>93</v>
      </c>
      <c r="M15" s="9" t="s">
        <v>94</v>
      </c>
      <c r="N15" s="9" t="s">
        <v>95</v>
      </c>
      <c r="O15" s="9" t="s">
        <v>96</v>
      </c>
      <c r="P15" s="9" t="s">
        <v>97</v>
      </c>
      <c r="Q15" s="131"/>
      <c r="W15" t="s">
        <v>115</v>
      </c>
      <c r="X15" t="s">
        <v>28</v>
      </c>
      <c r="Y15" t="s">
        <v>116</v>
      </c>
      <c r="Z15" t="s">
        <v>116</v>
      </c>
      <c r="AA15" t="s">
        <v>115</v>
      </c>
      <c r="AB15" t="s">
        <v>117</v>
      </c>
      <c r="AC15" t="s">
        <v>118</v>
      </c>
      <c r="AD15" t="s">
        <v>114</v>
      </c>
      <c r="AE15" t="s">
        <v>119</v>
      </c>
      <c r="AJ15" t="s">
        <v>115</v>
      </c>
      <c r="AN15" t="s">
        <v>28</v>
      </c>
      <c r="AR15" t="s">
        <v>116</v>
      </c>
      <c r="AV15" t="s">
        <v>116</v>
      </c>
      <c r="AZ15" t="s">
        <v>115</v>
      </c>
      <c r="BD15" t="s">
        <v>117</v>
      </c>
      <c r="BH15" t="s">
        <v>118</v>
      </c>
      <c r="BL15" t="s">
        <v>114</v>
      </c>
      <c r="BP15" t="s">
        <v>119</v>
      </c>
    </row>
    <row r="16" spans="3:68" ht="15.75" customHeight="1" thickBot="1" x14ac:dyDescent="0.3">
      <c r="C16" s="172" t="s">
        <v>100</v>
      </c>
      <c r="D16" s="153" t="s">
        <v>47</v>
      </c>
      <c r="E16" s="154"/>
      <c r="F16" s="154"/>
      <c r="G16" s="155"/>
      <c r="H16" s="51">
        <f>AJ16</f>
        <v>2</v>
      </c>
      <c r="I16" s="51">
        <f>AN16</f>
        <v>2</v>
      </c>
      <c r="J16" s="51">
        <f>AR16</f>
        <v>2</v>
      </c>
      <c r="K16" s="51">
        <f>AV16</f>
        <v>2</v>
      </c>
      <c r="L16" s="51">
        <f>AZ16</f>
        <v>2</v>
      </c>
      <c r="M16" s="51">
        <f>BD16</f>
        <v>2</v>
      </c>
      <c r="N16" s="51">
        <f>BH16</f>
        <v>2</v>
      </c>
      <c r="O16" s="51">
        <f>BL16</f>
        <v>2</v>
      </c>
      <c r="P16" s="51">
        <f>BP16</f>
        <v>2</v>
      </c>
      <c r="Q16" s="132">
        <f>R16/T16</f>
        <v>1</v>
      </c>
      <c r="R16" s="108">
        <f>COUNTIF(H16:P17,2)</f>
        <v>18</v>
      </c>
      <c r="S16" s="109">
        <f>COUNTIF(H16:P17,1)</f>
        <v>0</v>
      </c>
      <c r="T16" s="109">
        <f>SUM(R16:S17)</f>
        <v>18</v>
      </c>
      <c r="W16" s="12" t="str">
        <f>VLOOKUP('INFORME INDIVIDUAL'!$M$12,REPORTES!$A$5:$JG$1048567,9,FALSE)</f>
        <v>SI</v>
      </c>
      <c r="X16" s="12" t="str">
        <f>VLOOKUP('INFORME INDIVIDUAL'!$M$12,REPORTES!$A$5:$JG$1048567,37,FALSE)</f>
        <v>SI</v>
      </c>
      <c r="Y16" s="12" t="str">
        <f>VLOOKUP('INFORME INDIVIDUAL'!$M$12,REPORTES!$A$5:$JG$1048567,65,FALSE)</f>
        <v>SI</v>
      </c>
      <c r="Z16" s="12" t="str">
        <f>VLOOKUP('INFORME INDIVIDUAL'!$M$12,REPORTES!$A$5:$JG$1048567,93,FALSE)</f>
        <v>SI</v>
      </c>
      <c r="AA16" s="12" t="str">
        <f>VLOOKUP('INFORME INDIVIDUAL'!$M$12,REPORTES!$A$5:$JG$1048567,121,FALSE)</f>
        <v>SI</v>
      </c>
      <c r="AB16" s="12" t="str">
        <f>VLOOKUP('INFORME INDIVIDUAL'!$M$12,REPORTES!$A$5:$JG$1048567,149,FALSE)</f>
        <v>SI</v>
      </c>
      <c r="AC16" s="12" t="str">
        <f>VLOOKUP('INFORME INDIVIDUAL'!$M$12,REPORTES!$A$5:$JG$1048567,177,FALSE)</f>
        <v>SI</v>
      </c>
      <c r="AD16" s="12" t="str">
        <f>VLOOKUP('INFORME INDIVIDUAL'!$M$12,REPORTES!$A$5:$JG$1048567,205,FALSE)</f>
        <v>SI</v>
      </c>
      <c r="AE16" s="12" t="str">
        <f>VLOOKUP('INFORME INDIVIDUAL'!$M$12,REPORTES!$A$5:$JG$1048567,233,FALSE)</f>
        <v>SI</v>
      </c>
      <c r="AG16">
        <f>IF(W16="SI",2,"")</f>
        <v>2</v>
      </c>
      <c r="AH16" t="str">
        <f>IF(W16="NO",1,"")</f>
        <v/>
      </c>
      <c r="AI16" t="str">
        <f>IF(W16="0","","")</f>
        <v/>
      </c>
      <c r="AJ16">
        <f>LOOKUP(2,1/(AG16:AI16&lt;&gt;""),AG16:AI16)</f>
        <v>2</v>
      </c>
      <c r="AK16">
        <f>IF(X16="SI",2,"")</f>
        <v>2</v>
      </c>
      <c r="AL16" t="str">
        <f>IF(X16="NO",1,"")</f>
        <v/>
      </c>
      <c r="AM16" t="str">
        <f>IF(X16="0","","")</f>
        <v/>
      </c>
      <c r="AN16">
        <f>LOOKUP(2,1/(AK16:AM16&lt;&gt;""),AK16:AM16)</f>
        <v>2</v>
      </c>
      <c r="AO16">
        <f>IF(Y16="SI",2,"")</f>
        <v>2</v>
      </c>
      <c r="AP16" t="str">
        <f>IF(Y16="NO",1,"")</f>
        <v/>
      </c>
      <c r="AQ16" t="str">
        <f>IF(Y16="0","","")</f>
        <v/>
      </c>
      <c r="AR16">
        <f>LOOKUP(2,1/(AO16:AQ16&lt;&gt;""),AO16:AQ16)</f>
        <v>2</v>
      </c>
      <c r="AS16">
        <f>IF(Z16="SI",2,"")</f>
        <v>2</v>
      </c>
      <c r="AT16" t="str">
        <f>IF(Z16="NO",1,"")</f>
        <v/>
      </c>
      <c r="AU16" t="str">
        <f>IF(Z16="0","","")</f>
        <v/>
      </c>
      <c r="AV16">
        <f>LOOKUP(2,1/(AS16:AU16&lt;&gt;""),AS16:AU16)</f>
        <v>2</v>
      </c>
      <c r="AW16">
        <f>IF(AA16="SI",2,"")</f>
        <v>2</v>
      </c>
      <c r="AX16" t="str">
        <f>IF(AA16="NO",1,"")</f>
        <v/>
      </c>
      <c r="AY16" t="str">
        <f>IF(AA16="0","","")</f>
        <v/>
      </c>
      <c r="AZ16">
        <f>LOOKUP(2,1/(AW16:AY16&lt;&gt;""),AW16:AY16)</f>
        <v>2</v>
      </c>
      <c r="BA16">
        <f>IF(AB16="SI",2,"")</f>
        <v>2</v>
      </c>
      <c r="BB16" t="str">
        <f>IF(AB16="NO",1,"")</f>
        <v/>
      </c>
      <c r="BC16" t="str">
        <f>IF(AB16="0","","")</f>
        <v/>
      </c>
      <c r="BD16">
        <f>LOOKUP(2,1/(BA16:BC16&lt;&gt;""),BA16:BC16)</f>
        <v>2</v>
      </c>
      <c r="BE16">
        <f>IF(AC16="SI",2,"")</f>
        <v>2</v>
      </c>
      <c r="BF16" t="str">
        <f>IF(AC16="NO",1,"")</f>
        <v/>
      </c>
      <c r="BG16" t="str">
        <f>IF(AC16="0","","")</f>
        <v/>
      </c>
      <c r="BH16">
        <f>LOOKUP(2,1/(BE16:BG16&lt;&gt;""),BE16:BG16)</f>
        <v>2</v>
      </c>
      <c r="BI16">
        <f>IF(AD16="SI",2,"")</f>
        <v>2</v>
      </c>
      <c r="BJ16" t="str">
        <f>IF(AD16="NO",1,"")</f>
        <v/>
      </c>
      <c r="BK16" t="str">
        <f>IF(AD16="0","","")</f>
        <v/>
      </c>
      <c r="BL16">
        <f>LOOKUP(2,1/(BI16:BK16&lt;&gt;""),BI16:BK16)</f>
        <v>2</v>
      </c>
      <c r="BM16">
        <f>IF(AE16="SI",2,"")</f>
        <v>2</v>
      </c>
      <c r="BN16" t="str">
        <f>IF(AE16="NO",1,"")</f>
        <v/>
      </c>
      <c r="BO16" t="str">
        <f>IF(AE16="0","","")</f>
        <v/>
      </c>
      <c r="BP16">
        <f>LOOKUP(2,1/(BM16:BO16&lt;&gt;""),BM16:BO16)</f>
        <v>2</v>
      </c>
    </row>
    <row r="17" spans="3:68" ht="31.5" customHeight="1" thickBot="1" x14ac:dyDescent="0.3">
      <c r="C17" s="173"/>
      <c r="D17" s="122" t="s">
        <v>48</v>
      </c>
      <c r="E17" s="123"/>
      <c r="F17" s="123"/>
      <c r="G17" s="124"/>
      <c r="H17" s="51">
        <f t="shared" ref="H17:H43" si="0">AJ17</f>
        <v>2</v>
      </c>
      <c r="I17" s="51">
        <f t="shared" ref="I17:I43" si="1">AN17</f>
        <v>2</v>
      </c>
      <c r="J17" s="51">
        <f t="shared" ref="J17:J43" si="2">AR17</f>
        <v>2</v>
      </c>
      <c r="K17" s="51">
        <f t="shared" ref="K17:K43" si="3">AV17</f>
        <v>2</v>
      </c>
      <c r="L17" s="51">
        <f t="shared" ref="L17:L43" si="4">AZ17</f>
        <v>2</v>
      </c>
      <c r="M17" s="51">
        <f t="shared" ref="M17:M43" si="5">BD17</f>
        <v>2</v>
      </c>
      <c r="N17" s="51">
        <f t="shared" ref="N17:N43" si="6">BH17</f>
        <v>2</v>
      </c>
      <c r="O17" s="51">
        <f t="shared" ref="O17:O43" si="7">BL17</f>
        <v>2</v>
      </c>
      <c r="P17" s="51">
        <f t="shared" ref="P17:P43" si="8">BP17</f>
        <v>2</v>
      </c>
      <c r="Q17" s="133"/>
      <c r="R17" s="108"/>
      <c r="S17" s="109"/>
      <c r="T17" s="109"/>
      <c r="W17" s="12" t="str">
        <f>VLOOKUP('INFORME INDIVIDUAL'!$M$12,REPORTES!$A$5:$JG$1048567,10,FALSE)</f>
        <v>SI</v>
      </c>
      <c r="X17" s="12" t="str">
        <f>VLOOKUP('INFORME INDIVIDUAL'!$M$12,REPORTES!$A$5:$JG$1048567,38,FALSE)</f>
        <v>SI</v>
      </c>
      <c r="Y17" s="12" t="str">
        <f>VLOOKUP('INFORME INDIVIDUAL'!$M$12,REPORTES!$A$5:$JG$1048567,66,FALSE)</f>
        <v>SI</v>
      </c>
      <c r="Z17" s="12" t="str">
        <f>VLOOKUP('INFORME INDIVIDUAL'!$M$12,REPORTES!$A$5:$JG$1048567,94,FALSE)</f>
        <v>SI</v>
      </c>
      <c r="AA17" s="12" t="str">
        <f>VLOOKUP('INFORME INDIVIDUAL'!$M$12,REPORTES!$A$5:$JG$1048567,122,FALSE)</f>
        <v>SI</v>
      </c>
      <c r="AB17" s="12" t="str">
        <f>VLOOKUP('INFORME INDIVIDUAL'!$M$12,REPORTES!$A$5:$JG$1048567,150,FALSE)</f>
        <v>SI</v>
      </c>
      <c r="AC17" s="12" t="str">
        <f>VLOOKUP('INFORME INDIVIDUAL'!$M$12,REPORTES!$A$5:$JG$1048567,178,FALSE)</f>
        <v>SI</v>
      </c>
      <c r="AD17" s="12" t="str">
        <f>VLOOKUP('INFORME INDIVIDUAL'!$M$12,REPORTES!$A$5:$JG$1048567,206,FALSE)</f>
        <v>SI</v>
      </c>
      <c r="AE17" s="12" t="str">
        <f>VLOOKUP('INFORME INDIVIDUAL'!$M$12,REPORTES!$A$5:$JG$1048567,234,FALSE)</f>
        <v>SI</v>
      </c>
      <c r="AG17">
        <f t="shared" ref="AG17:AG43" si="9">IF(W17="SI",2,"")</f>
        <v>2</v>
      </c>
      <c r="AH17" t="str">
        <f t="shared" ref="AH17:AH43" si="10">IF(W17="NO",1,"")</f>
        <v/>
      </c>
      <c r="AI17" t="str">
        <f t="shared" ref="AI17:AI43" si="11">IF(W17="0","","")</f>
        <v/>
      </c>
      <c r="AJ17">
        <f t="shared" ref="AJ17:AJ43" si="12">LOOKUP(2,1/(AG17:AI17&lt;&gt;""),AG17:AI17)</f>
        <v>2</v>
      </c>
      <c r="AK17">
        <f t="shared" ref="AK17:AK43" si="13">IF(X17="SI",2,"")</f>
        <v>2</v>
      </c>
      <c r="AL17" t="str">
        <f t="shared" ref="AL17:AL43" si="14">IF(X17="NO",1,"")</f>
        <v/>
      </c>
      <c r="AM17" t="str">
        <f t="shared" ref="AM17:AM43" si="15">IF(X17="0","","")</f>
        <v/>
      </c>
      <c r="AN17">
        <f t="shared" ref="AN17:AN43" si="16">LOOKUP(2,1/(AK17:AM17&lt;&gt;""),AK17:AM17)</f>
        <v>2</v>
      </c>
      <c r="AO17">
        <f t="shared" ref="AO17:AO43" si="17">IF(Y17="SI",2,"")</f>
        <v>2</v>
      </c>
      <c r="AP17" t="str">
        <f t="shared" ref="AP17:AP43" si="18">IF(Y17="NO",1,"")</f>
        <v/>
      </c>
      <c r="AQ17" t="str">
        <f t="shared" ref="AQ17:AQ43" si="19">IF(Y17="0","","")</f>
        <v/>
      </c>
      <c r="AR17">
        <f t="shared" ref="AR17:AR43" si="20">LOOKUP(2,1/(AO17:AQ17&lt;&gt;""),AO17:AQ17)</f>
        <v>2</v>
      </c>
      <c r="AS17">
        <f t="shared" ref="AS17:AS43" si="21">IF(Z17="SI",2,"")</f>
        <v>2</v>
      </c>
      <c r="AT17" t="str">
        <f t="shared" ref="AT17:AT43" si="22">IF(Z17="NO",1,"")</f>
        <v/>
      </c>
      <c r="AU17" t="str">
        <f t="shared" ref="AU17:AU43" si="23">IF(Z17="0","","")</f>
        <v/>
      </c>
      <c r="AV17">
        <f t="shared" ref="AV17:AV43" si="24">LOOKUP(2,1/(AS17:AU17&lt;&gt;""),AS17:AU17)</f>
        <v>2</v>
      </c>
      <c r="AW17">
        <f t="shared" ref="AW17:AW43" si="25">IF(AA17="SI",2,"")</f>
        <v>2</v>
      </c>
      <c r="AX17" t="str">
        <f t="shared" ref="AX17:AX43" si="26">IF(AA17="NO",1,"")</f>
        <v/>
      </c>
      <c r="AY17" t="str">
        <f t="shared" ref="AY17:AY43" si="27">IF(AA17="0","","")</f>
        <v/>
      </c>
      <c r="AZ17">
        <f t="shared" ref="AZ17:AZ43" si="28">LOOKUP(2,1/(AW17:AY17&lt;&gt;""),AW17:AY17)</f>
        <v>2</v>
      </c>
      <c r="BA17">
        <f t="shared" ref="BA17:BA43" si="29">IF(AB17="SI",2,"")</f>
        <v>2</v>
      </c>
      <c r="BB17" t="str">
        <f t="shared" ref="BB17:BB43" si="30">IF(AB17="NO",1,"")</f>
        <v/>
      </c>
      <c r="BC17" t="str">
        <f t="shared" ref="BC17:BC43" si="31">IF(AB17="0","","")</f>
        <v/>
      </c>
      <c r="BD17">
        <f t="shared" ref="BD17:BD43" si="32">LOOKUP(2,1/(BA17:BC17&lt;&gt;""),BA17:BC17)</f>
        <v>2</v>
      </c>
      <c r="BE17">
        <f t="shared" ref="BE17:BE43" si="33">IF(AC17="SI",2,"")</f>
        <v>2</v>
      </c>
      <c r="BF17" t="str">
        <f t="shared" ref="BF17:BF43" si="34">IF(AC17="NO",1,"")</f>
        <v/>
      </c>
      <c r="BG17" t="str">
        <f t="shared" ref="BG17:BG43" si="35">IF(AC17="0","","")</f>
        <v/>
      </c>
      <c r="BH17">
        <f t="shared" ref="BH17:BH43" si="36">LOOKUP(2,1/(BE17:BG17&lt;&gt;""),BE17:BG17)</f>
        <v>2</v>
      </c>
      <c r="BI17">
        <f t="shared" ref="BI17:BI43" si="37">IF(AD17="SI",2,"")</f>
        <v>2</v>
      </c>
      <c r="BJ17" t="str">
        <f t="shared" ref="BJ17:BJ43" si="38">IF(AD17="NO",1,"")</f>
        <v/>
      </c>
      <c r="BK17" t="str">
        <f t="shared" ref="BK17:BK43" si="39">IF(AD17="0","","")</f>
        <v/>
      </c>
      <c r="BL17">
        <f t="shared" ref="BL17:BL43" si="40">LOOKUP(2,1/(BI17:BK17&lt;&gt;""),BI17:BK17)</f>
        <v>2</v>
      </c>
      <c r="BM17">
        <f t="shared" ref="BM17:BM43" si="41">IF(AE17="SI",2,"")</f>
        <v>2</v>
      </c>
      <c r="BN17" t="str">
        <f t="shared" ref="BN17:BN43" si="42">IF(AE17="NO",1,"")</f>
        <v/>
      </c>
      <c r="BO17" t="str">
        <f t="shared" ref="BO17:BO43" si="43">IF(AE17="0","","")</f>
        <v/>
      </c>
      <c r="BP17">
        <f t="shared" ref="BP17:BP43" si="44">LOOKUP(2,1/(BM17:BO17&lt;&gt;""),BM17:BO17)</f>
        <v>2</v>
      </c>
    </row>
    <row r="18" spans="3:68" ht="16.5" thickBot="1" x14ac:dyDescent="0.3">
      <c r="C18" s="120" t="s">
        <v>101</v>
      </c>
      <c r="D18" s="165" t="s">
        <v>49</v>
      </c>
      <c r="E18" s="166"/>
      <c r="F18" s="166"/>
      <c r="G18" s="167"/>
      <c r="H18" s="51">
        <f t="shared" si="0"/>
        <v>2</v>
      </c>
      <c r="I18" s="51">
        <f t="shared" si="1"/>
        <v>2</v>
      </c>
      <c r="J18" s="51">
        <f t="shared" si="2"/>
        <v>2</v>
      </c>
      <c r="K18" s="51">
        <f t="shared" si="3"/>
        <v>2</v>
      </c>
      <c r="L18" s="51">
        <f t="shared" si="4"/>
        <v>2</v>
      </c>
      <c r="M18" s="51">
        <f t="shared" si="5"/>
        <v>2</v>
      </c>
      <c r="N18" s="51">
        <f t="shared" si="6"/>
        <v>2</v>
      </c>
      <c r="O18" s="51">
        <f t="shared" si="7"/>
        <v>2</v>
      </c>
      <c r="P18" s="51">
        <f t="shared" si="8"/>
        <v>2</v>
      </c>
      <c r="Q18" s="132">
        <f>R18/T18</f>
        <v>1</v>
      </c>
      <c r="R18" s="108">
        <f>COUNTIF(H18:P20,2)</f>
        <v>27</v>
      </c>
      <c r="S18" s="109">
        <f>COUNTIF(H18:P20,1)</f>
        <v>0</v>
      </c>
      <c r="T18" s="109">
        <f>SUM(R18:S20)</f>
        <v>27</v>
      </c>
      <c r="W18" s="12" t="str">
        <f>VLOOKUP('INFORME INDIVIDUAL'!$M$12,REPORTES!$A$5:$JG$1048567,11,FALSE)</f>
        <v>SI</v>
      </c>
      <c r="X18" s="12" t="str">
        <f>VLOOKUP('INFORME INDIVIDUAL'!$M$12,REPORTES!$A$5:$JG$1048567,39,FALSE)</f>
        <v>SI</v>
      </c>
      <c r="Y18" s="12" t="str">
        <f>VLOOKUP('INFORME INDIVIDUAL'!$M$12,REPORTES!$A$5:$JG$1048567,67,FALSE)</f>
        <v>SI</v>
      </c>
      <c r="Z18" s="12" t="str">
        <f>VLOOKUP('INFORME INDIVIDUAL'!$M$12,REPORTES!$A$5:$JG$1048567,95,FALSE)</f>
        <v>SI</v>
      </c>
      <c r="AA18" s="12" t="str">
        <f>VLOOKUP('INFORME INDIVIDUAL'!$M$12,REPORTES!$A$5:$JG$1048567,123,FALSE)</f>
        <v>SI</v>
      </c>
      <c r="AB18" s="12" t="str">
        <f>VLOOKUP('INFORME INDIVIDUAL'!$M$12,REPORTES!$A$5:$JG$1048567,151,FALSE)</f>
        <v>SI</v>
      </c>
      <c r="AC18" s="12" t="str">
        <f>VLOOKUP('INFORME INDIVIDUAL'!$M$12,REPORTES!$A$5:$JG$1048567,179,FALSE)</f>
        <v>SI</v>
      </c>
      <c r="AD18" s="12" t="str">
        <f>VLOOKUP('INFORME INDIVIDUAL'!$M$12,REPORTES!$A$5:$JG$1048567,207,FALSE)</f>
        <v>SI</v>
      </c>
      <c r="AE18" s="12" t="str">
        <f>VLOOKUP('INFORME INDIVIDUAL'!$M$12,REPORTES!$A$5:$JG$1048567,235,FALSE)</f>
        <v>SI</v>
      </c>
      <c r="AG18">
        <f t="shared" si="9"/>
        <v>2</v>
      </c>
      <c r="AH18" t="str">
        <f t="shared" si="10"/>
        <v/>
      </c>
      <c r="AI18" t="str">
        <f t="shared" si="11"/>
        <v/>
      </c>
      <c r="AJ18">
        <f t="shared" si="12"/>
        <v>2</v>
      </c>
      <c r="AK18">
        <f t="shared" si="13"/>
        <v>2</v>
      </c>
      <c r="AL18" t="str">
        <f t="shared" si="14"/>
        <v/>
      </c>
      <c r="AM18" t="str">
        <f t="shared" si="15"/>
        <v/>
      </c>
      <c r="AN18">
        <f t="shared" si="16"/>
        <v>2</v>
      </c>
      <c r="AO18">
        <f t="shared" si="17"/>
        <v>2</v>
      </c>
      <c r="AP18" t="str">
        <f t="shared" si="18"/>
        <v/>
      </c>
      <c r="AQ18" t="str">
        <f t="shared" si="19"/>
        <v/>
      </c>
      <c r="AR18">
        <f t="shared" si="20"/>
        <v>2</v>
      </c>
      <c r="AS18">
        <f t="shared" si="21"/>
        <v>2</v>
      </c>
      <c r="AT18" t="str">
        <f t="shared" si="22"/>
        <v/>
      </c>
      <c r="AU18" t="str">
        <f t="shared" si="23"/>
        <v/>
      </c>
      <c r="AV18">
        <f t="shared" si="24"/>
        <v>2</v>
      </c>
      <c r="AW18">
        <f t="shared" si="25"/>
        <v>2</v>
      </c>
      <c r="AX18" t="str">
        <f t="shared" si="26"/>
        <v/>
      </c>
      <c r="AY18" t="str">
        <f t="shared" si="27"/>
        <v/>
      </c>
      <c r="AZ18">
        <f t="shared" si="28"/>
        <v>2</v>
      </c>
      <c r="BA18">
        <f t="shared" si="29"/>
        <v>2</v>
      </c>
      <c r="BB18" t="str">
        <f t="shared" si="30"/>
        <v/>
      </c>
      <c r="BC18" t="str">
        <f t="shared" si="31"/>
        <v/>
      </c>
      <c r="BD18">
        <f t="shared" si="32"/>
        <v>2</v>
      </c>
      <c r="BE18">
        <f t="shared" si="33"/>
        <v>2</v>
      </c>
      <c r="BF18" t="str">
        <f t="shared" si="34"/>
        <v/>
      </c>
      <c r="BG18" t="str">
        <f t="shared" si="35"/>
        <v/>
      </c>
      <c r="BH18">
        <f t="shared" si="36"/>
        <v>2</v>
      </c>
      <c r="BI18">
        <f t="shared" si="37"/>
        <v>2</v>
      </c>
      <c r="BJ18" t="str">
        <f t="shared" si="38"/>
        <v/>
      </c>
      <c r="BK18" t="str">
        <f t="shared" si="39"/>
        <v/>
      </c>
      <c r="BL18">
        <f t="shared" si="40"/>
        <v>2</v>
      </c>
      <c r="BM18">
        <f t="shared" si="41"/>
        <v>2</v>
      </c>
      <c r="BN18" t="str">
        <f t="shared" si="42"/>
        <v/>
      </c>
      <c r="BO18" t="str">
        <f t="shared" si="43"/>
        <v/>
      </c>
      <c r="BP18">
        <f t="shared" si="44"/>
        <v>2</v>
      </c>
    </row>
    <row r="19" spans="3:68" ht="31.5" customHeight="1" thickBot="1" x14ac:dyDescent="0.3">
      <c r="C19" s="125"/>
      <c r="D19" s="122" t="s">
        <v>50</v>
      </c>
      <c r="E19" s="123"/>
      <c r="F19" s="123"/>
      <c r="G19" s="124"/>
      <c r="H19" s="51">
        <f t="shared" si="0"/>
        <v>2</v>
      </c>
      <c r="I19" s="51">
        <f t="shared" si="1"/>
        <v>2</v>
      </c>
      <c r="J19" s="51">
        <f t="shared" si="2"/>
        <v>2</v>
      </c>
      <c r="K19" s="51">
        <f t="shared" si="3"/>
        <v>2</v>
      </c>
      <c r="L19" s="51">
        <f t="shared" si="4"/>
        <v>2</v>
      </c>
      <c r="M19" s="51">
        <f t="shared" si="5"/>
        <v>2</v>
      </c>
      <c r="N19" s="51">
        <f t="shared" si="6"/>
        <v>2</v>
      </c>
      <c r="O19" s="51">
        <f t="shared" si="7"/>
        <v>2</v>
      </c>
      <c r="P19" s="51">
        <f t="shared" si="8"/>
        <v>2</v>
      </c>
      <c r="Q19" s="164"/>
      <c r="R19" s="108"/>
      <c r="S19" s="109"/>
      <c r="T19" s="109"/>
      <c r="W19" s="12" t="str">
        <f>VLOOKUP('INFORME INDIVIDUAL'!$M$12,REPORTES!$A$5:$JG$1048567,12,FALSE)</f>
        <v>SI</v>
      </c>
      <c r="X19" s="12" t="str">
        <f>VLOOKUP('INFORME INDIVIDUAL'!$M$12,REPORTES!$A$5:$JG$1048567,40,FALSE)</f>
        <v>SI</v>
      </c>
      <c r="Y19" s="12" t="str">
        <f>VLOOKUP('INFORME INDIVIDUAL'!$M$12,REPORTES!$A$5:$JG$1048567,68,FALSE)</f>
        <v>SI</v>
      </c>
      <c r="Z19" s="12" t="str">
        <f>VLOOKUP('INFORME INDIVIDUAL'!$M$12,REPORTES!$A$5:$JG$1048567,96,FALSE)</f>
        <v>SI</v>
      </c>
      <c r="AA19" s="12" t="str">
        <f>VLOOKUP('INFORME INDIVIDUAL'!$M$12,REPORTES!$A$5:$JG$1048567,124,FALSE)</f>
        <v>SI</v>
      </c>
      <c r="AB19" s="12" t="str">
        <f>VLOOKUP('INFORME INDIVIDUAL'!$M$12,REPORTES!$A$5:$JG$1048567,152,FALSE)</f>
        <v>SI</v>
      </c>
      <c r="AC19" s="12" t="str">
        <f>VLOOKUP('INFORME INDIVIDUAL'!$M$12,REPORTES!$A$5:$JG$1048567,180,FALSE)</f>
        <v>SI</v>
      </c>
      <c r="AD19" s="12" t="str">
        <f>VLOOKUP('INFORME INDIVIDUAL'!$M$12,REPORTES!$A$5:$JG$1048567,208,FALSE)</f>
        <v>SI</v>
      </c>
      <c r="AE19" s="12" t="str">
        <f>VLOOKUP('INFORME INDIVIDUAL'!$M$12,REPORTES!$A$5:$JG$1048567,236,FALSE)</f>
        <v>SI</v>
      </c>
      <c r="AG19">
        <f t="shared" si="9"/>
        <v>2</v>
      </c>
      <c r="AH19" t="str">
        <f t="shared" si="10"/>
        <v/>
      </c>
      <c r="AI19" t="str">
        <f t="shared" si="11"/>
        <v/>
      </c>
      <c r="AJ19">
        <f t="shared" si="12"/>
        <v>2</v>
      </c>
      <c r="AK19">
        <f t="shared" si="13"/>
        <v>2</v>
      </c>
      <c r="AL19" t="str">
        <f t="shared" si="14"/>
        <v/>
      </c>
      <c r="AM19" t="str">
        <f t="shared" si="15"/>
        <v/>
      </c>
      <c r="AN19">
        <f t="shared" si="16"/>
        <v>2</v>
      </c>
      <c r="AO19">
        <f t="shared" si="17"/>
        <v>2</v>
      </c>
      <c r="AP19" t="str">
        <f t="shared" si="18"/>
        <v/>
      </c>
      <c r="AQ19" t="str">
        <f t="shared" si="19"/>
        <v/>
      </c>
      <c r="AR19">
        <f t="shared" si="20"/>
        <v>2</v>
      </c>
      <c r="AS19">
        <f t="shared" si="21"/>
        <v>2</v>
      </c>
      <c r="AT19" t="str">
        <f t="shared" si="22"/>
        <v/>
      </c>
      <c r="AU19" t="str">
        <f t="shared" si="23"/>
        <v/>
      </c>
      <c r="AV19">
        <f t="shared" si="24"/>
        <v>2</v>
      </c>
      <c r="AW19">
        <f t="shared" si="25"/>
        <v>2</v>
      </c>
      <c r="AX19" t="str">
        <f t="shared" si="26"/>
        <v/>
      </c>
      <c r="AY19" t="str">
        <f t="shared" si="27"/>
        <v/>
      </c>
      <c r="AZ19">
        <f t="shared" si="28"/>
        <v>2</v>
      </c>
      <c r="BA19">
        <f t="shared" si="29"/>
        <v>2</v>
      </c>
      <c r="BB19" t="str">
        <f t="shared" si="30"/>
        <v/>
      </c>
      <c r="BC19" t="str">
        <f t="shared" si="31"/>
        <v/>
      </c>
      <c r="BD19">
        <f t="shared" si="32"/>
        <v>2</v>
      </c>
      <c r="BE19">
        <f t="shared" si="33"/>
        <v>2</v>
      </c>
      <c r="BF19" t="str">
        <f t="shared" si="34"/>
        <v/>
      </c>
      <c r="BG19" t="str">
        <f t="shared" si="35"/>
        <v/>
      </c>
      <c r="BH19">
        <f t="shared" si="36"/>
        <v>2</v>
      </c>
      <c r="BI19">
        <f t="shared" si="37"/>
        <v>2</v>
      </c>
      <c r="BJ19" t="str">
        <f t="shared" si="38"/>
        <v/>
      </c>
      <c r="BK19" t="str">
        <f t="shared" si="39"/>
        <v/>
      </c>
      <c r="BL19">
        <f t="shared" si="40"/>
        <v>2</v>
      </c>
      <c r="BM19">
        <f t="shared" si="41"/>
        <v>2</v>
      </c>
      <c r="BN19" t="str">
        <f t="shared" si="42"/>
        <v/>
      </c>
      <c r="BO19" t="str">
        <f t="shared" si="43"/>
        <v/>
      </c>
      <c r="BP19">
        <f t="shared" si="44"/>
        <v>2</v>
      </c>
    </row>
    <row r="20" spans="3:68" ht="31.5" customHeight="1" thickBot="1" x14ac:dyDescent="0.3">
      <c r="C20" s="121"/>
      <c r="D20" s="122" t="s">
        <v>51</v>
      </c>
      <c r="E20" s="123"/>
      <c r="F20" s="123"/>
      <c r="G20" s="124"/>
      <c r="H20" s="51">
        <f t="shared" si="0"/>
        <v>2</v>
      </c>
      <c r="I20" s="51">
        <f t="shared" si="1"/>
        <v>2</v>
      </c>
      <c r="J20" s="51">
        <f t="shared" si="2"/>
        <v>2</v>
      </c>
      <c r="K20" s="51">
        <f t="shared" si="3"/>
        <v>2</v>
      </c>
      <c r="L20" s="51">
        <f t="shared" si="4"/>
        <v>2</v>
      </c>
      <c r="M20" s="51">
        <f t="shared" si="5"/>
        <v>2</v>
      </c>
      <c r="N20" s="51">
        <f t="shared" si="6"/>
        <v>2</v>
      </c>
      <c r="O20" s="51">
        <f t="shared" si="7"/>
        <v>2</v>
      </c>
      <c r="P20" s="51">
        <f t="shared" si="8"/>
        <v>2</v>
      </c>
      <c r="Q20" s="133"/>
      <c r="R20" s="108"/>
      <c r="S20" s="109"/>
      <c r="T20" s="109"/>
      <c r="W20" s="12" t="str">
        <f>VLOOKUP('INFORME INDIVIDUAL'!$M$12,REPORTES!$A$5:$JG$1048567,13,FALSE)</f>
        <v>SI</v>
      </c>
      <c r="X20" s="12" t="str">
        <f>VLOOKUP('INFORME INDIVIDUAL'!$M$12,REPORTES!$A$5:$JG$1048567,41,FALSE)</f>
        <v>SI</v>
      </c>
      <c r="Y20" s="12" t="str">
        <f>VLOOKUP('INFORME INDIVIDUAL'!$M$12,REPORTES!$A$5:$JG$1048567,69,FALSE)</f>
        <v>SI</v>
      </c>
      <c r="Z20" s="12" t="str">
        <f>VLOOKUP('INFORME INDIVIDUAL'!$M$12,REPORTES!$A$5:$JG$1048567,97,FALSE)</f>
        <v>SI</v>
      </c>
      <c r="AA20" s="12" t="str">
        <f>VLOOKUP('INFORME INDIVIDUAL'!$M$12,REPORTES!$A$5:$JG$1048567,125,FALSE)</f>
        <v>SI</v>
      </c>
      <c r="AB20" s="12" t="str">
        <f>VLOOKUP('INFORME INDIVIDUAL'!$M$12,REPORTES!$A$5:$JG$1048567,153,FALSE)</f>
        <v>SI</v>
      </c>
      <c r="AC20" s="12" t="str">
        <f>VLOOKUP('INFORME INDIVIDUAL'!$M$12,REPORTES!$A$5:$JG$1048567,181,FALSE)</f>
        <v>SI</v>
      </c>
      <c r="AD20" s="12" t="str">
        <f>VLOOKUP('INFORME INDIVIDUAL'!$M$12,REPORTES!$A$5:$JG$1048567,209,FALSE)</f>
        <v>SI</v>
      </c>
      <c r="AE20" s="12" t="str">
        <f>VLOOKUP('INFORME INDIVIDUAL'!$M$12,REPORTES!$A$5:$JG$1048567,237,FALSE)</f>
        <v>SI</v>
      </c>
      <c r="AG20">
        <f t="shared" si="9"/>
        <v>2</v>
      </c>
      <c r="AH20" t="str">
        <f t="shared" si="10"/>
        <v/>
      </c>
      <c r="AI20" t="str">
        <f t="shared" si="11"/>
        <v/>
      </c>
      <c r="AJ20">
        <f t="shared" si="12"/>
        <v>2</v>
      </c>
      <c r="AK20">
        <f t="shared" si="13"/>
        <v>2</v>
      </c>
      <c r="AL20" t="str">
        <f t="shared" si="14"/>
        <v/>
      </c>
      <c r="AM20" t="str">
        <f t="shared" si="15"/>
        <v/>
      </c>
      <c r="AN20">
        <f t="shared" si="16"/>
        <v>2</v>
      </c>
      <c r="AO20">
        <f t="shared" si="17"/>
        <v>2</v>
      </c>
      <c r="AP20" t="str">
        <f t="shared" si="18"/>
        <v/>
      </c>
      <c r="AQ20" t="str">
        <f t="shared" si="19"/>
        <v/>
      </c>
      <c r="AR20">
        <f t="shared" si="20"/>
        <v>2</v>
      </c>
      <c r="AS20">
        <f t="shared" si="21"/>
        <v>2</v>
      </c>
      <c r="AT20" t="str">
        <f t="shared" si="22"/>
        <v/>
      </c>
      <c r="AU20" t="str">
        <f t="shared" si="23"/>
        <v/>
      </c>
      <c r="AV20">
        <f t="shared" si="24"/>
        <v>2</v>
      </c>
      <c r="AW20">
        <f t="shared" si="25"/>
        <v>2</v>
      </c>
      <c r="AX20" t="str">
        <f t="shared" si="26"/>
        <v/>
      </c>
      <c r="AY20" t="str">
        <f t="shared" si="27"/>
        <v/>
      </c>
      <c r="AZ20">
        <f t="shared" si="28"/>
        <v>2</v>
      </c>
      <c r="BA20">
        <f t="shared" si="29"/>
        <v>2</v>
      </c>
      <c r="BB20" t="str">
        <f t="shared" si="30"/>
        <v/>
      </c>
      <c r="BC20" t="str">
        <f t="shared" si="31"/>
        <v/>
      </c>
      <c r="BD20">
        <f t="shared" si="32"/>
        <v>2</v>
      </c>
      <c r="BE20">
        <f t="shared" si="33"/>
        <v>2</v>
      </c>
      <c r="BF20" t="str">
        <f t="shared" si="34"/>
        <v/>
      </c>
      <c r="BG20" t="str">
        <f t="shared" si="35"/>
        <v/>
      </c>
      <c r="BH20">
        <f t="shared" si="36"/>
        <v>2</v>
      </c>
      <c r="BI20">
        <f t="shared" si="37"/>
        <v>2</v>
      </c>
      <c r="BJ20" t="str">
        <f t="shared" si="38"/>
        <v/>
      </c>
      <c r="BK20" t="str">
        <f t="shared" si="39"/>
        <v/>
      </c>
      <c r="BL20">
        <f t="shared" si="40"/>
        <v>2</v>
      </c>
      <c r="BM20">
        <f t="shared" si="41"/>
        <v>2</v>
      </c>
      <c r="BN20" t="str">
        <f t="shared" si="42"/>
        <v/>
      </c>
      <c r="BO20" t="str">
        <f t="shared" si="43"/>
        <v/>
      </c>
      <c r="BP20">
        <f t="shared" si="44"/>
        <v>2</v>
      </c>
    </row>
    <row r="21" spans="3:68" ht="31.5" customHeight="1" thickBot="1" x14ac:dyDescent="0.3">
      <c r="C21" s="10" t="s">
        <v>99</v>
      </c>
      <c r="D21" s="122" t="s">
        <v>102</v>
      </c>
      <c r="E21" s="123"/>
      <c r="F21" s="123"/>
      <c r="G21" s="124"/>
      <c r="H21" s="51">
        <f t="shared" si="0"/>
        <v>2</v>
      </c>
      <c r="I21" s="51">
        <f t="shared" si="1"/>
        <v>2</v>
      </c>
      <c r="J21" s="51">
        <f t="shared" si="2"/>
        <v>2</v>
      </c>
      <c r="K21" s="51">
        <f t="shared" si="3"/>
        <v>2</v>
      </c>
      <c r="L21" s="51">
        <f t="shared" si="4"/>
        <v>2</v>
      </c>
      <c r="M21" s="51">
        <f t="shared" si="5"/>
        <v>2</v>
      </c>
      <c r="N21" s="51">
        <f t="shared" si="6"/>
        <v>2</v>
      </c>
      <c r="O21" s="51">
        <f t="shared" si="7"/>
        <v>2</v>
      </c>
      <c r="P21" s="51">
        <f t="shared" si="8"/>
        <v>2</v>
      </c>
      <c r="Q21" s="53">
        <f>R21/T21</f>
        <v>1</v>
      </c>
      <c r="R21">
        <f>COUNTIF(H21:P21,2)</f>
        <v>9</v>
      </c>
      <c r="S21">
        <f>COUNTIF(H21:P21,1)</f>
        <v>0</v>
      </c>
      <c r="T21">
        <f>SUM(R21:S21)</f>
        <v>9</v>
      </c>
      <c r="W21" s="12" t="str">
        <f>VLOOKUP('INFORME INDIVIDUAL'!$M$12,REPORTES!$A$5:$JG$1048567,14,FALSE)</f>
        <v>SI</v>
      </c>
      <c r="X21" s="12" t="str">
        <f>VLOOKUP('INFORME INDIVIDUAL'!$M$12,REPORTES!$A$5:$JG$1048567,42,FALSE)</f>
        <v>SI</v>
      </c>
      <c r="Y21" s="12" t="str">
        <f>VLOOKUP('INFORME INDIVIDUAL'!$M$12,REPORTES!$A$5:$JG$1048567,70,FALSE)</f>
        <v>SI</v>
      </c>
      <c r="Z21" s="12" t="str">
        <f>VLOOKUP('INFORME INDIVIDUAL'!$M$12,REPORTES!$A$5:$JG$1048567,98,FALSE)</f>
        <v>SI</v>
      </c>
      <c r="AA21" s="12" t="str">
        <f>VLOOKUP('INFORME INDIVIDUAL'!$M$12,REPORTES!$A$5:$JG$1048567,126,FALSE)</f>
        <v>SI</v>
      </c>
      <c r="AB21" s="12" t="str">
        <f>VLOOKUP('INFORME INDIVIDUAL'!$M$12,REPORTES!$A$5:$JG$1048567,154,FALSE)</f>
        <v>SI</v>
      </c>
      <c r="AC21" s="12" t="str">
        <f>VLOOKUP('INFORME INDIVIDUAL'!$M$12,REPORTES!$A$5:$JG$1048567,182,FALSE)</f>
        <v>SI</v>
      </c>
      <c r="AD21" s="12" t="str">
        <f>VLOOKUP('INFORME INDIVIDUAL'!$M$12,REPORTES!$A$5:$JG$1048567,210,FALSE)</f>
        <v>SI</v>
      </c>
      <c r="AE21" s="12" t="str">
        <f>VLOOKUP('INFORME INDIVIDUAL'!$M$12,REPORTES!$A$5:$JG$1048567,238,FALSE)</f>
        <v>SI</v>
      </c>
      <c r="AG21">
        <f t="shared" si="9"/>
        <v>2</v>
      </c>
      <c r="AH21" t="str">
        <f t="shared" si="10"/>
        <v/>
      </c>
      <c r="AI21" t="str">
        <f t="shared" si="11"/>
        <v/>
      </c>
      <c r="AJ21">
        <f t="shared" si="12"/>
        <v>2</v>
      </c>
      <c r="AK21">
        <f t="shared" si="13"/>
        <v>2</v>
      </c>
      <c r="AL21" t="str">
        <f t="shared" si="14"/>
        <v/>
      </c>
      <c r="AM21" t="str">
        <f t="shared" si="15"/>
        <v/>
      </c>
      <c r="AN21">
        <f t="shared" si="16"/>
        <v>2</v>
      </c>
      <c r="AO21">
        <f t="shared" si="17"/>
        <v>2</v>
      </c>
      <c r="AP21" t="str">
        <f t="shared" si="18"/>
        <v/>
      </c>
      <c r="AQ21" t="str">
        <f t="shared" si="19"/>
        <v/>
      </c>
      <c r="AR21">
        <f t="shared" si="20"/>
        <v>2</v>
      </c>
      <c r="AS21">
        <f t="shared" si="21"/>
        <v>2</v>
      </c>
      <c r="AT21" t="str">
        <f t="shared" si="22"/>
        <v/>
      </c>
      <c r="AU21" t="str">
        <f t="shared" si="23"/>
        <v/>
      </c>
      <c r="AV21">
        <f t="shared" si="24"/>
        <v>2</v>
      </c>
      <c r="AW21">
        <f t="shared" si="25"/>
        <v>2</v>
      </c>
      <c r="AX21" t="str">
        <f t="shared" si="26"/>
        <v/>
      </c>
      <c r="AY21" t="str">
        <f t="shared" si="27"/>
        <v/>
      </c>
      <c r="AZ21">
        <f t="shared" si="28"/>
        <v>2</v>
      </c>
      <c r="BA21">
        <f t="shared" si="29"/>
        <v>2</v>
      </c>
      <c r="BB21" t="str">
        <f t="shared" si="30"/>
        <v/>
      </c>
      <c r="BC21" t="str">
        <f t="shared" si="31"/>
        <v/>
      </c>
      <c r="BD21">
        <f t="shared" si="32"/>
        <v>2</v>
      </c>
      <c r="BE21">
        <f t="shared" si="33"/>
        <v>2</v>
      </c>
      <c r="BF21" t="str">
        <f t="shared" si="34"/>
        <v/>
      </c>
      <c r="BG21" t="str">
        <f t="shared" si="35"/>
        <v/>
      </c>
      <c r="BH21">
        <f t="shared" si="36"/>
        <v>2</v>
      </c>
      <c r="BI21">
        <f t="shared" si="37"/>
        <v>2</v>
      </c>
      <c r="BJ21" t="str">
        <f t="shared" si="38"/>
        <v/>
      </c>
      <c r="BK21" t="str">
        <f t="shared" si="39"/>
        <v/>
      </c>
      <c r="BL21">
        <f t="shared" si="40"/>
        <v>2</v>
      </c>
      <c r="BM21">
        <f t="shared" si="41"/>
        <v>2</v>
      </c>
      <c r="BN21" t="str">
        <f t="shared" si="42"/>
        <v/>
      </c>
      <c r="BO21" t="str">
        <f t="shared" si="43"/>
        <v/>
      </c>
      <c r="BP21">
        <f t="shared" si="44"/>
        <v>2</v>
      </c>
    </row>
    <row r="22" spans="3:68" ht="31.5" customHeight="1" thickBot="1" x14ac:dyDescent="0.3">
      <c r="C22" s="120" t="s">
        <v>52</v>
      </c>
      <c r="D22" s="122" t="s">
        <v>53</v>
      </c>
      <c r="E22" s="123"/>
      <c r="F22" s="123"/>
      <c r="G22" s="124"/>
      <c r="H22" s="51">
        <f t="shared" si="0"/>
        <v>2</v>
      </c>
      <c r="I22" s="51">
        <f t="shared" si="1"/>
        <v>2</v>
      </c>
      <c r="J22" s="51">
        <f t="shared" si="2"/>
        <v>2</v>
      </c>
      <c r="K22" s="51">
        <f t="shared" si="3"/>
        <v>2</v>
      </c>
      <c r="L22" s="51">
        <f t="shared" si="4"/>
        <v>2</v>
      </c>
      <c r="M22" s="51">
        <f t="shared" si="5"/>
        <v>2</v>
      </c>
      <c r="N22" s="51">
        <f t="shared" si="6"/>
        <v>2</v>
      </c>
      <c r="O22" s="51">
        <f t="shared" si="7"/>
        <v>2</v>
      </c>
      <c r="P22" s="51">
        <f t="shared" si="8"/>
        <v>2</v>
      </c>
      <c r="Q22" s="132">
        <f>R22/T22</f>
        <v>1</v>
      </c>
      <c r="R22" s="108">
        <f>COUNTIF(H22:P24,2)</f>
        <v>27</v>
      </c>
      <c r="S22" s="109">
        <f>COUNTIF(H22:P24,1)</f>
        <v>0</v>
      </c>
      <c r="T22" s="109">
        <f>SUM(R22:S24)</f>
        <v>27</v>
      </c>
      <c r="W22" s="12" t="str">
        <f>VLOOKUP('INFORME INDIVIDUAL'!$M$12,REPORTES!$A$5:$JG$1048567,15,FALSE)</f>
        <v>SI</v>
      </c>
      <c r="X22" s="12" t="str">
        <f>VLOOKUP('INFORME INDIVIDUAL'!$M$12,REPORTES!$A$5:$JG$1048567,43,FALSE)</f>
        <v>SI</v>
      </c>
      <c r="Y22" s="12" t="str">
        <f>VLOOKUP('INFORME INDIVIDUAL'!$M$12,REPORTES!$A$5:$JG$1048567,71,FALSE)</f>
        <v>SI</v>
      </c>
      <c r="Z22" s="12" t="str">
        <f>VLOOKUP('INFORME INDIVIDUAL'!$M$12,REPORTES!$A$5:$JG$1048567,99,FALSE)</f>
        <v>SI</v>
      </c>
      <c r="AA22" s="12" t="str">
        <f>VLOOKUP('INFORME INDIVIDUAL'!$M$12,REPORTES!$A$5:$JG$1048567,127,FALSE)</f>
        <v>SI</v>
      </c>
      <c r="AB22" s="12" t="str">
        <f>VLOOKUP('INFORME INDIVIDUAL'!$M$12,REPORTES!$A$5:$JG$1048567,155,FALSE)</f>
        <v>SI</v>
      </c>
      <c r="AC22" s="12" t="str">
        <f>VLOOKUP('INFORME INDIVIDUAL'!$M$12,REPORTES!$A$5:$JG$1048567,183,FALSE)</f>
        <v>SI</v>
      </c>
      <c r="AD22" s="12" t="str">
        <f>VLOOKUP('INFORME INDIVIDUAL'!$M$12,REPORTES!$A$5:$JG$1048567,211,FALSE)</f>
        <v>SI</v>
      </c>
      <c r="AE22" s="12" t="str">
        <f>VLOOKUP('INFORME INDIVIDUAL'!$M$12,REPORTES!$A$5:$JG$1048567,239,FALSE)</f>
        <v>SI</v>
      </c>
      <c r="AG22">
        <f t="shared" si="9"/>
        <v>2</v>
      </c>
      <c r="AH22" t="str">
        <f t="shared" si="10"/>
        <v/>
      </c>
      <c r="AI22" t="str">
        <f t="shared" si="11"/>
        <v/>
      </c>
      <c r="AJ22">
        <f t="shared" si="12"/>
        <v>2</v>
      </c>
      <c r="AK22">
        <f t="shared" si="13"/>
        <v>2</v>
      </c>
      <c r="AL22" t="str">
        <f t="shared" si="14"/>
        <v/>
      </c>
      <c r="AM22" t="str">
        <f t="shared" si="15"/>
        <v/>
      </c>
      <c r="AN22">
        <f t="shared" si="16"/>
        <v>2</v>
      </c>
      <c r="AO22">
        <f t="shared" si="17"/>
        <v>2</v>
      </c>
      <c r="AP22" t="str">
        <f t="shared" si="18"/>
        <v/>
      </c>
      <c r="AQ22" t="str">
        <f t="shared" si="19"/>
        <v/>
      </c>
      <c r="AR22">
        <f t="shared" si="20"/>
        <v>2</v>
      </c>
      <c r="AS22">
        <f t="shared" si="21"/>
        <v>2</v>
      </c>
      <c r="AT22" t="str">
        <f t="shared" si="22"/>
        <v/>
      </c>
      <c r="AU22" t="str">
        <f t="shared" si="23"/>
        <v/>
      </c>
      <c r="AV22">
        <f t="shared" si="24"/>
        <v>2</v>
      </c>
      <c r="AW22">
        <f t="shared" si="25"/>
        <v>2</v>
      </c>
      <c r="AX22" t="str">
        <f t="shared" si="26"/>
        <v/>
      </c>
      <c r="AY22" t="str">
        <f t="shared" si="27"/>
        <v/>
      </c>
      <c r="AZ22">
        <f t="shared" si="28"/>
        <v>2</v>
      </c>
      <c r="BA22">
        <f t="shared" si="29"/>
        <v>2</v>
      </c>
      <c r="BB22" t="str">
        <f t="shared" si="30"/>
        <v/>
      </c>
      <c r="BC22" t="str">
        <f t="shared" si="31"/>
        <v/>
      </c>
      <c r="BD22">
        <f t="shared" si="32"/>
        <v>2</v>
      </c>
      <c r="BE22">
        <f t="shared" si="33"/>
        <v>2</v>
      </c>
      <c r="BF22" t="str">
        <f t="shared" si="34"/>
        <v/>
      </c>
      <c r="BG22" t="str">
        <f t="shared" si="35"/>
        <v/>
      </c>
      <c r="BH22">
        <f t="shared" si="36"/>
        <v>2</v>
      </c>
      <c r="BI22">
        <f t="shared" si="37"/>
        <v>2</v>
      </c>
      <c r="BJ22" t="str">
        <f t="shared" si="38"/>
        <v/>
      </c>
      <c r="BK22" t="str">
        <f t="shared" si="39"/>
        <v/>
      </c>
      <c r="BL22">
        <f t="shared" si="40"/>
        <v>2</v>
      </c>
      <c r="BM22">
        <f t="shared" si="41"/>
        <v>2</v>
      </c>
      <c r="BN22" t="str">
        <f t="shared" si="42"/>
        <v/>
      </c>
      <c r="BO22" t="str">
        <f t="shared" si="43"/>
        <v/>
      </c>
      <c r="BP22">
        <f t="shared" si="44"/>
        <v>2</v>
      </c>
    </row>
    <row r="23" spans="3:68" ht="16.5" thickBot="1" x14ac:dyDescent="0.3">
      <c r="C23" s="125"/>
      <c r="D23" s="165" t="s">
        <v>56</v>
      </c>
      <c r="E23" s="166"/>
      <c r="F23" s="166"/>
      <c r="G23" s="167"/>
      <c r="H23" s="51">
        <f t="shared" si="0"/>
        <v>2</v>
      </c>
      <c r="I23" s="51">
        <f t="shared" si="1"/>
        <v>2</v>
      </c>
      <c r="J23" s="51">
        <f t="shared" si="2"/>
        <v>2</v>
      </c>
      <c r="K23" s="51">
        <f t="shared" si="3"/>
        <v>2</v>
      </c>
      <c r="L23" s="51">
        <f t="shared" si="4"/>
        <v>2</v>
      </c>
      <c r="M23" s="51">
        <f t="shared" si="5"/>
        <v>2</v>
      </c>
      <c r="N23" s="51">
        <f t="shared" si="6"/>
        <v>2</v>
      </c>
      <c r="O23" s="51">
        <f t="shared" si="7"/>
        <v>2</v>
      </c>
      <c r="P23" s="51">
        <f t="shared" si="8"/>
        <v>2</v>
      </c>
      <c r="Q23" s="164"/>
      <c r="R23" s="108"/>
      <c r="S23" s="109"/>
      <c r="T23" s="109"/>
      <c r="W23" s="12" t="str">
        <f>VLOOKUP('INFORME INDIVIDUAL'!$M$12,REPORTES!$A$5:$JG$1048567,16,FALSE)</f>
        <v>SI</v>
      </c>
      <c r="X23" s="12" t="str">
        <f>VLOOKUP('INFORME INDIVIDUAL'!$M$12,REPORTES!$A$5:$JG$1048567,44,FALSE)</f>
        <v>SI</v>
      </c>
      <c r="Y23" s="12" t="str">
        <f>VLOOKUP('INFORME INDIVIDUAL'!$M$12,REPORTES!$A$5:$JG$1048567,72,FALSE)</f>
        <v>SI</v>
      </c>
      <c r="Z23" s="12" t="str">
        <f>VLOOKUP('INFORME INDIVIDUAL'!$M$12,REPORTES!$A$5:$JG$1048567,100,FALSE)</f>
        <v>SI</v>
      </c>
      <c r="AA23" s="12" t="str">
        <f>VLOOKUP('INFORME INDIVIDUAL'!$M$12,REPORTES!$A$5:$JG$1048567,128,FALSE)</f>
        <v>SI</v>
      </c>
      <c r="AB23" s="12" t="str">
        <f>VLOOKUP('INFORME INDIVIDUAL'!$M$12,REPORTES!$A$5:$JG$1048567,156,FALSE)</f>
        <v>SI</v>
      </c>
      <c r="AC23" s="12" t="str">
        <f>VLOOKUP('INFORME INDIVIDUAL'!$M$12,REPORTES!$A$5:$JG$1048567,184,FALSE)</f>
        <v>SI</v>
      </c>
      <c r="AD23" s="12" t="str">
        <f>VLOOKUP('INFORME INDIVIDUAL'!$M$12,REPORTES!$A$5:$JG$1048567,212,FALSE)</f>
        <v>SI</v>
      </c>
      <c r="AE23" s="12" t="str">
        <f>VLOOKUP('INFORME INDIVIDUAL'!$M$12,REPORTES!$A$5:$JG$1048567,240,FALSE)</f>
        <v>SI</v>
      </c>
      <c r="AG23">
        <f t="shared" si="9"/>
        <v>2</v>
      </c>
      <c r="AH23" t="str">
        <f t="shared" si="10"/>
        <v/>
      </c>
      <c r="AI23" t="str">
        <f t="shared" si="11"/>
        <v/>
      </c>
      <c r="AJ23">
        <f t="shared" si="12"/>
        <v>2</v>
      </c>
      <c r="AK23">
        <f t="shared" si="13"/>
        <v>2</v>
      </c>
      <c r="AL23" t="str">
        <f t="shared" si="14"/>
        <v/>
      </c>
      <c r="AM23" t="str">
        <f t="shared" si="15"/>
        <v/>
      </c>
      <c r="AN23">
        <f t="shared" si="16"/>
        <v>2</v>
      </c>
      <c r="AO23">
        <f t="shared" si="17"/>
        <v>2</v>
      </c>
      <c r="AP23" t="str">
        <f t="shared" si="18"/>
        <v/>
      </c>
      <c r="AQ23" t="str">
        <f t="shared" si="19"/>
        <v/>
      </c>
      <c r="AR23">
        <f t="shared" si="20"/>
        <v>2</v>
      </c>
      <c r="AS23">
        <f t="shared" si="21"/>
        <v>2</v>
      </c>
      <c r="AT23" t="str">
        <f t="shared" si="22"/>
        <v/>
      </c>
      <c r="AU23" t="str">
        <f t="shared" si="23"/>
        <v/>
      </c>
      <c r="AV23">
        <f t="shared" si="24"/>
        <v>2</v>
      </c>
      <c r="AW23">
        <f t="shared" si="25"/>
        <v>2</v>
      </c>
      <c r="AX23" t="str">
        <f t="shared" si="26"/>
        <v/>
      </c>
      <c r="AY23" t="str">
        <f t="shared" si="27"/>
        <v/>
      </c>
      <c r="AZ23">
        <f t="shared" si="28"/>
        <v>2</v>
      </c>
      <c r="BA23">
        <f t="shared" si="29"/>
        <v>2</v>
      </c>
      <c r="BB23" t="str">
        <f t="shared" si="30"/>
        <v/>
      </c>
      <c r="BC23" t="str">
        <f t="shared" si="31"/>
        <v/>
      </c>
      <c r="BD23">
        <f t="shared" si="32"/>
        <v>2</v>
      </c>
      <c r="BE23">
        <f t="shared" si="33"/>
        <v>2</v>
      </c>
      <c r="BF23" t="str">
        <f t="shared" si="34"/>
        <v/>
      </c>
      <c r="BG23" t="str">
        <f t="shared" si="35"/>
        <v/>
      </c>
      <c r="BH23">
        <f t="shared" si="36"/>
        <v>2</v>
      </c>
      <c r="BI23">
        <f t="shared" si="37"/>
        <v>2</v>
      </c>
      <c r="BJ23" t="str">
        <f t="shared" si="38"/>
        <v/>
      </c>
      <c r="BK23" t="str">
        <f t="shared" si="39"/>
        <v/>
      </c>
      <c r="BL23">
        <f t="shared" si="40"/>
        <v>2</v>
      </c>
      <c r="BM23">
        <f t="shared" si="41"/>
        <v>2</v>
      </c>
      <c r="BN23" t="str">
        <f t="shared" si="42"/>
        <v/>
      </c>
      <c r="BO23" t="str">
        <f t="shared" si="43"/>
        <v/>
      </c>
      <c r="BP23">
        <f t="shared" si="44"/>
        <v>2</v>
      </c>
    </row>
    <row r="24" spans="3:68" ht="31.5" customHeight="1" thickBot="1" x14ac:dyDescent="0.3">
      <c r="C24" s="121"/>
      <c r="D24" s="122" t="s">
        <v>58</v>
      </c>
      <c r="E24" s="123"/>
      <c r="F24" s="123"/>
      <c r="G24" s="124"/>
      <c r="H24" s="51">
        <f t="shared" si="0"/>
        <v>2</v>
      </c>
      <c r="I24" s="51">
        <f t="shared" si="1"/>
        <v>2</v>
      </c>
      <c r="J24" s="51">
        <f t="shared" si="2"/>
        <v>2</v>
      </c>
      <c r="K24" s="51">
        <f t="shared" si="3"/>
        <v>2</v>
      </c>
      <c r="L24" s="51">
        <f t="shared" si="4"/>
        <v>2</v>
      </c>
      <c r="M24" s="51">
        <f t="shared" si="5"/>
        <v>2</v>
      </c>
      <c r="N24" s="51">
        <f t="shared" si="6"/>
        <v>2</v>
      </c>
      <c r="O24" s="51">
        <f t="shared" si="7"/>
        <v>2</v>
      </c>
      <c r="P24" s="51">
        <f t="shared" si="8"/>
        <v>2</v>
      </c>
      <c r="Q24" s="133"/>
      <c r="R24" s="108"/>
      <c r="S24" s="109"/>
      <c r="T24" s="109"/>
      <c r="W24" s="12" t="str">
        <f>VLOOKUP('INFORME INDIVIDUAL'!$M$12,REPORTES!$A$5:$JG$1048567,17,FALSE)</f>
        <v>SI</v>
      </c>
      <c r="X24" s="12" t="str">
        <f>VLOOKUP('INFORME INDIVIDUAL'!$M$12,REPORTES!$A$5:$JG$1048567,45,FALSE)</f>
        <v>SI</v>
      </c>
      <c r="Y24" s="12" t="str">
        <f>VLOOKUP('INFORME INDIVIDUAL'!$M$12,REPORTES!$A$5:$JG$1048567,73,FALSE)</f>
        <v>SI</v>
      </c>
      <c r="Z24" s="12" t="str">
        <f>VLOOKUP('INFORME INDIVIDUAL'!$M$12,REPORTES!$A$5:$JG$1048567,101,FALSE)</f>
        <v>SI</v>
      </c>
      <c r="AA24" s="12" t="str">
        <f>VLOOKUP('INFORME INDIVIDUAL'!$M$12,REPORTES!$A$5:$JG$1048567,129,FALSE)</f>
        <v>SI</v>
      </c>
      <c r="AB24" s="12" t="str">
        <f>VLOOKUP('INFORME INDIVIDUAL'!$M$12,REPORTES!$A$5:$JG$1048567,157,FALSE)</f>
        <v>SI</v>
      </c>
      <c r="AC24" s="12" t="str">
        <f>VLOOKUP('INFORME INDIVIDUAL'!$M$12,REPORTES!$A$5:$JG$1048567,185,FALSE)</f>
        <v>SI</v>
      </c>
      <c r="AD24" s="12" t="str">
        <f>VLOOKUP('INFORME INDIVIDUAL'!$M$12,REPORTES!$A$5:$JG$1048567,213,FALSE)</f>
        <v>SI</v>
      </c>
      <c r="AE24" s="12" t="str">
        <f>VLOOKUP('INFORME INDIVIDUAL'!$M$12,REPORTES!$A$5:$JG$1048567,241,FALSE)</f>
        <v>SI</v>
      </c>
      <c r="AG24">
        <f t="shared" si="9"/>
        <v>2</v>
      </c>
      <c r="AH24" t="str">
        <f t="shared" si="10"/>
        <v/>
      </c>
      <c r="AI24" t="str">
        <f t="shared" si="11"/>
        <v/>
      </c>
      <c r="AJ24">
        <f t="shared" si="12"/>
        <v>2</v>
      </c>
      <c r="AK24">
        <f t="shared" si="13"/>
        <v>2</v>
      </c>
      <c r="AL24" t="str">
        <f t="shared" si="14"/>
        <v/>
      </c>
      <c r="AM24" t="str">
        <f t="shared" si="15"/>
        <v/>
      </c>
      <c r="AN24">
        <f t="shared" si="16"/>
        <v>2</v>
      </c>
      <c r="AO24">
        <f t="shared" si="17"/>
        <v>2</v>
      </c>
      <c r="AP24" t="str">
        <f t="shared" si="18"/>
        <v/>
      </c>
      <c r="AQ24" t="str">
        <f t="shared" si="19"/>
        <v/>
      </c>
      <c r="AR24">
        <f t="shared" si="20"/>
        <v>2</v>
      </c>
      <c r="AS24">
        <f t="shared" si="21"/>
        <v>2</v>
      </c>
      <c r="AT24" t="str">
        <f t="shared" si="22"/>
        <v/>
      </c>
      <c r="AU24" t="str">
        <f t="shared" si="23"/>
        <v/>
      </c>
      <c r="AV24">
        <f t="shared" si="24"/>
        <v>2</v>
      </c>
      <c r="AW24">
        <f t="shared" si="25"/>
        <v>2</v>
      </c>
      <c r="AX24" t="str">
        <f t="shared" si="26"/>
        <v/>
      </c>
      <c r="AY24" t="str">
        <f t="shared" si="27"/>
        <v/>
      </c>
      <c r="AZ24">
        <f t="shared" si="28"/>
        <v>2</v>
      </c>
      <c r="BA24">
        <f t="shared" si="29"/>
        <v>2</v>
      </c>
      <c r="BB24" t="str">
        <f t="shared" si="30"/>
        <v/>
      </c>
      <c r="BC24" t="str">
        <f t="shared" si="31"/>
        <v/>
      </c>
      <c r="BD24">
        <f t="shared" si="32"/>
        <v>2</v>
      </c>
      <c r="BE24">
        <f t="shared" si="33"/>
        <v>2</v>
      </c>
      <c r="BF24" t="str">
        <f t="shared" si="34"/>
        <v/>
      </c>
      <c r="BG24" t="str">
        <f t="shared" si="35"/>
        <v/>
      </c>
      <c r="BH24">
        <f t="shared" si="36"/>
        <v>2</v>
      </c>
      <c r="BI24">
        <f t="shared" si="37"/>
        <v>2</v>
      </c>
      <c r="BJ24" t="str">
        <f t="shared" si="38"/>
        <v/>
      </c>
      <c r="BK24" t="str">
        <f t="shared" si="39"/>
        <v/>
      </c>
      <c r="BL24">
        <f t="shared" si="40"/>
        <v>2</v>
      </c>
      <c r="BM24">
        <f t="shared" si="41"/>
        <v>2</v>
      </c>
      <c r="BN24" t="str">
        <f t="shared" si="42"/>
        <v/>
      </c>
      <c r="BO24" t="str">
        <f t="shared" si="43"/>
        <v/>
      </c>
      <c r="BP24">
        <f t="shared" si="44"/>
        <v>2</v>
      </c>
    </row>
    <row r="25" spans="3:68" ht="16.5" thickBot="1" x14ac:dyDescent="0.3">
      <c r="C25" s="150" t="s">
        <v>59</v>
      </c>
      <c r="D25" s="153" t="s">
        <v>60</v>
      </c>
      <c r="E25" s="154"/>
      <c r="F25" s="154"/>
      <c r="G25" s="155"/>
      <c r="H25" s="51">
        <f t="shared" si="0"/>
        <v>2</v>
      </c>
      <c r="I25" s="51">
        <f t="shared" si="1"/>
        <v>2</v>
      </c>
      <c r="J25" s="51">
        <f t="shared" si="2"/>
        <v>2</v>
      </c>
      <c r="K25" s="51">
        <f t="shared" si="3"/>
        <v>2</v>
      </c>
      <c r="L25" s="51">
        <f t="shared" si="4"/>
        <v>2</v>
      </c>
      <c r="M25" s="51">
        <f t="shared" si="5"/>
        <v>2</v>
      </c>
      <c r="N25" s="51">
        <f t="shared" si="6"/>
        <v>2</v>
      </c>
      <c r="O25" s="51">
        <f t="shared" si="7"/>
        <v>2</v>
      </c>
      <c r="P25" s="51">
        <f t="shared" si="8"/>
        <v>2</v>
      </c>
      <c r="Q25" s="132">
        <f>R25/T25</f>
        <v>1</v>
      </c>
      <c r="R25" s="108">
        <f>COUNTIF(H25:P27,2)</f>
        <v>27</v>
      </c>
      <c r="S25" s="109">
        <f>COUNTIF(H25:P27,1)</f>
        <v>0</v>
      </c>
      <c r="T25" s="109">
        <f>SUM(R25:S27)</f>
        <v>27</v>
      </c>
      <c r="W25" s="12" t="str">
        <f>VLOOKUP('INFORME INDIVIDUAL'!$M$12,REPORTES!$A$5:$JG$1048567,18,FALSE)</f>
        <v>SI</v>
      </c>
      <c r="X25" s="12" t="str">
        <f>VLOOKUP('INFORME INDIVIDUAL'!$M$12,REPORTES!$A$5:$JG$1048567,46,FALSE)</f>
        <v>SI</v>
      </c>
      <c r="Y25" s="12" t="str">
        <f>VLOOKUP('INFORME INDIVIDUAL'!$M$12,REPORTES!$A$5:$JG$1048567,74,FALSE)</f>
        <v>SI</v>
      </c>
      <c r="Z25" s="12" t="str">
        <f>VLOOKUP('INFORME INDIVIDUAL'!$M$12,REPORTES!$A$5:$JG$1048567,102,FALSE)</f>
        <v>SI</v>
      </c>
      <c r="AA25" s="12" t="str">
        <f>VLOOKUP('INFORME INDIVIDUAL'!$M$12,REPORTES!$A$5:$JG$1048567,130,FALSE)</f>
        <v>SI</v>
      </c>
      <c r="AB25" s="12" t="str">
        <f>VLOOKUP('INFORME INDIVIDUAL'!$M$12,REPORTES!$A$5:$JG$1048567,158,FALSE)</f>
        <v>SI</v>
      </c>
      <c r="AC25" s="12" t="str">
        <f>VLOOKUP('INFORME INDIVIDUAL'!$M$12,REPORTES!$A$5:$JG$1048567,186,FALSE)</f>
        <v>SI</v>
      </c>
      <c r="AD25" s="12" t="str">
        <f>VLOOKUP('INFORME INDIVIDUAL'!$M$12,REPORTES!$A$5:$JG$1048567,214,FALSE)</f>
        <v>SI</v>
      </c>
      <c r="AE25" s="12" t="str">
        <f>VLOOKUP('INFORME INDIVIDUAL'!$M$12,REPORTES!$A$5:$JG$1048567,242,FALSE)</f>
        <v>SI</v>
      </c>
      <c r="AG25">
        <f t="shared" si="9"/>
        <v>2</v>
      </c>
      <c r="AH25" t="str">
        <f t="shared" si="10"/>
        <v/>
      </c>
      <c r="AI25" t="str">
        <f t="shared" si="11"/>
        <v/>
      </c>
      <c r="AJ25">
        <f t="shared" si="12"/>
        <v>2</v>
      </c>
      <c r="AK25">
        <f t="shared" si="13"/>
        <v>2</v>
      </c>
      <c r="AL25" t="str">
        <f t="shared" si="14"/>
        <v/>
      </c>
      <c r="AM25" t="str">
        <f t="shared" si="15"/>
        <v/>
      </c>
      <c r="AN25">
        <f t="shared" si="16"/>
        <v>2</v>
      </c>
      <c r="AO25">
        <f t="shared" si="17"/>
        <v>2</v>
      </c>
      <c r="AP25" t="str">
        <f t="shared" si="18"/>
        <v/>
      </c>
      <c r="AQ25" t="str">
        <f t="shared" si="19"/>
        <v/>
      </c>
      <c r="AR25">
        <f t="shared" si="20"/>
        <v>2</v>
      </c>
      <c r="AS25">
        <f t="shared" si="21"/>
        <v>2</v>
      </c>
      <c r="AT25" t="str">
        <f t="shared" si="22"/>
        <v/>
      </c>
      <c r="AU25" t="str">
        <f t="shared" si="23"/>
        <v/>
      </c>
      <c r="AV25">
        <f t="shared" si="24"/>
        <v>2</v>
      </c>
      <c r="AW25">
        <f t="shared" si="25"/>
        <v>2</v>
      </c>
      <c r="AX25" t="str">
        <f t="shared" si="26"/>
        <v/>
      </c>
      <c r="AY25" t="str">
        <f t="shared" si="27"/>
        <v/>
      </c>
      <c r="AZ25">
        <f t="shared" si="28"/>
        <v>2</v>
      </c>
      <c r="BA25">
        <f t="shared" si="29"/>
        <v>2</v>
      </c>
      <c r="BB25" t="str">
        <f t="shared" si="30"/>
        <v/>
      </c>
      <c r="BC25" t="str">
        <f t="shared" si="31"/>
        <v/>
      </c>
      <c r="BD25">
        <f t="shared" si="32"/>
        <v>2</v>
      </c>
      <c r="BE25">
        <f t="shared" si="33"/>
        <v>2</v>
      </c>
      <c r="BF25" t="str">
        <f t="shared" si="34"/>
        <v/>
      </c>
      <c r="BG25" t="str">
        <f t="shared" si="35"/>
        <v/>
      </c>
      <c r="BH25">
        <f t="shared" si="36"/>
        <v>2</v>
      </c>
      <c r="BI25">
        <f t="shared" si="37"/>
        <v>2</v>
      </c>
      <c r="BJ25" t="str">
        <f t="shared" si="38"/>
        <v/>
      </c>
      <c r="BK25" t="str">
        <f t="shared" si="39"/>
        <v/>
      </c>
      <c r="BL25">
        <f t="shared" si="40"/>
        <v>2</v>
      </c>
      <c r="BM25">
        <f t="shared" si="41"/>
        <v>2</v>
      </c>
      <c r="BN25" t="str">
        <f t="shared" si="42"/>
        <v/>
      </c>
      <c r="BO25" t="str">
        <f t="shared" si="43"/>
        <v/>
      </c>
      <c r="BP25">
        <f t="shared" si="44"/>
        <v>2</v>
      </c>
    </row>
    <row r="26" spans="3:68" ht="31.5" customHeight="1" thickBot="1" x14ac:dyDescent="0.3">
      <c r="C26" s="151"/>
      <c r="D26" s="122" t="s">
        <v>61</v>
      </c>
      <c r="E26" s="123"/>
      <c r="F26" s="123"/>
      <c r="G26" s="124"/>
      <c r="H26" s="51">
        <f t="shared" si="0"/>
        <v>2</v>
      </c>
      <c r="I26" s="51">
        <f t="shared" si="1"/>
        <v>2</v>
      </c>
      <c r="J26" s="51">
        <f t="shared" si="2"/>
        <v>2</v>
      </c>
      <c r="K26" s="51">
        <f t="shared" si="3"/>
        <v>2</v>
      </c>
      <c r="L26" s="51">
        <f t="shared" si="4"/>
        <v>2</v>
      </c>
      <c r="M26" s="51">
        <f t="shared" si="5"/>
        <v>2</v>
      </c>
      <c r="N26" s="51">
        <f t="shared" si="6"/>
        <v>2</v>
      </c>
      <c r="O26" s="51">
        <f t="shared" si="7"/>
        <v>2</v>
      </c>
      <c r="P26" s="51">
        <f t="shared" si="8"/>
        <v>2</v>
      </c>
      <c r="Q26" s="164"/>
      <c r="R26" s="108"/>
      <c r="S26" s="109"/>
      <c r="T26" s="109"/>
      <c r="W26" s="12" t="str">
        <f>VLOOKUP('INFORME INDIVIDUAL'!$M$12,REPORTES!$A$5:$JG$1048567,19,FALSE)</f>
        <v>SI</v>
      </c>
      <c r="X26" s="12" t="str">
        <f>VLOOKUP('INFORME INDIVIDUAL'!$M$12,REPORTES!$A$5:$JG$1048567,47,FALSE)</f>
        <v>SI</v>
      </c>
      <c r="Y26" s="12" t="str">
        <f>VLOOKUP('INFORME INDIVIDUAL'!$M$12,REPORTES!$A$5:$JG$1048567,75,FALSE)</f>
        <v>SI</v>
      </c>
      <c r="Z26" s="12" t="str">
        <f>VLOOKUP('INFORME INDIVIDUAL'!$M$12,REPORTES!$A$5:$JG$1048567,103,FALSE)</f>
        <v>SI</v>
      </c>
      <c r="AA26" s="12" t="str">
        <f>VLOOKUP('INFORME INDIVIDUAL'!$M$12,REPORTES!$A$5:$JG$1048567,131,FALSE)</f>
        <v>SI</v>
      </c>
      <c r="AB26" s="12" t="str">
        <f>VLOOKUP('INFORME INDIVIDUAL'!$M$12,REPORTES!$A$5:$JG$1048567,159,FALSE)</f>
        <v>SI</v>
      </c>
      <c r="AC26" s="12" t="str">
        <f>VLOOKUP('INFORME INDIVIDUAL'!$M$12,REPORTES!$A$5:$JG$1048567,187,FALSE)</f>
        <v>SI</v>
      </c>
      <c r="AD26" s="12" t="str">
        <f>VLOOKUP('INFORME INDIVIDUAL'!$M$12,REPORTES!$A$5:$JG$1048567,215,FALSE)</f>
        <v>SI</v>
      </c>
      <c r="AE26" s="12" t="str">
        <f>VLOOKUP('INFORME INDIVIDUAL'!$M$12,REPORTES!$A$5:$JG$1048567,243,FALSE)</f>
        <v>SI</v>
      </c>
      <c r="AG26">
        <f t="shared" si="9"/>
        <v>2</v>
      </c>
      <c r="AH26" t="str">
        <f t="shared" si="10"/>
        <v/>
      </c>
      <c r="AI26" t="str">
        <f t="shared" si="11"/>
        <v/>
      </c>
      <c r="AJ26">
        <f t="shared" si="12"/>
        <v>2</v>
      </c>
      <c r="AK26">
        <f t="shared" si="13"/>
        <v>2</v>
      </c>
      <c r="AL26" t="str">
        <f t="shared" si="14"/>
        <v/>
      </c>
      <c r="AM26" t="str">
        <f t="shared" si="15"/>
        <v/>
      </c>
      <c r="AN26">
        <f t="shared" si="16"/>
        <v>2</v>
      </c>
      <c r="AO26">
        <f t="shared" si="17"/>
        <v>2</v>
      </c>
      <c r="AP26" t="str">
        <f t="shared" si="18"/>
        <v/>
      </c>
      <c r="AQ26" t="str">
        <f t="shared" si="19"/>
        <v/>
      </c>
      <c r="AR26">
        <f t="shared" si="20"/>
        <v>2</v>
      </c>
      <c r="AS26">
        <f t="shared" si="21"/>
        <v>2</v>
      </c>
      <c r="AT26" t="str">
        <f t="shared" si="22"/>
        <v/>
      </c>
      <c r="AU26" t="str">
        <f t="shared" si="23"/>
        <v/>
      </c>
      <c r="AV26">
        <f t="shared" si="24"/>
        <v>2</v>
      </c>
      <c r="AW26">
        <f t="shared" si="25"/>
        <v>2</v>
      </c>
      <c r="AX26" t="str">
        <f t="shared" si="26"/>
        <v/>
      </c>
      <c r="AY26" t="str">
        <f t="shared" si="27"/>
        <v/>
      </c>
      <c r="AZ26">
        <f t="shared" si="28"/>
        <v>2</v>
      </c>
      <c r="BA26">
        <f t="shared" si="29"/>
        <v>2</v>
      </c>
      <c r="BB26" t="str">
        <f t="shared" si="30"/>
        <v/>
      </c>
      <c r="BC26" t="str">
        <f t="shared" si="31"/>
        <v/>
      </c>
      <c r="BD26">
        <f t="shared" si="32"/>
        <v>2</v>
      </c>
      <c r="BE26">
        <f t="shared" si="33"/>
        <v>2</v>
      </c>
      <c r="BF26" t="str">
        <f t="shared" si="34"/>
        <v/>
      </c>
      <c r="BG26" t="str">
        <f t="shared" si="35"/>
        <v/>
      </c>
      <c r="BH26">
        <f t="shared" si="36"/>
        <v>2</v>
      </c>
      <c r="BI26">
        <f t="shared" si="37"/>
        <v>2</v>
      </c>
      <c r="BJ26" t="str">
        <f t="shared" si="38"/>
        <v/>
      </c>
      <c r="BK26" t="str">
        <f t="shared" si="39"/>
        <v/>
      </c>
      <c r="BL26">
        <f t="shared" si="40"/>
        <v>2</v>
      </c>
      <c r="BM26">
        <f t="shared" si="41"/>
        <v>2</v>
      </c>
      <c r="BN26" t="str">
        <f t="shared" si="42"/>
        <v/>
      </c>
      <c r="BO26" t="str">
        <f t="shared" si="43"/>
        <v/>
      </c>
      <c r="BP26">
        <f t="shared" si="44"/>
        <v>2</v>
      </c>
    </row>
    <row r="27" spans="3:68" ht="31.5" customHeight="1" thickBot="1" x14ac:dyDescent="0.3">
      <c r="C27" s="152"/>
      <c r="D27" s="122" t="s">
        <v>62</v>
      </c>
      <c r="E27" s="123"/>
      <c r="F27" s="123"/>
      <c r="G27" s="124"/>
      <c r="H27" s="51">
        <f t="shared" si="0"/>
        <v>2</v>
      </c>
      <c r="I27" s="51">
        <f t="shared" si="1"/>
        <v>2</v>
      </c>
      <c r="J27" s="51">
        <f t="shared" si="2"/>
        <v>2</v>
      </c>
      <c r="K27" s="51">
        <f t="shared" si="3"/>
        <v>2</v>
      </c>
      <c r="L27" s="51">
        <f t="shared" si="4"/>
        <v>2</v>
      </c>
      <c r="M27" s="51">
        <f t="shared" si="5"/>
        <v>2</v>
      </c>
      <c r="N27" s="51">
        <f t="shared" si="6"/>
        <v>2</v>
      </c>
      <c r="O27" s="51">
        <f t="shared" si="7"/>
        <v>2</v>
      </c>
      <c r="P27" s="51">
        <f t="shared" si="8"/>
        <v>2</v>
      </c>
      <c r="Q27" s="133"/>
      <c r="R27" s="108"/>
      <c r="S27" s="109"/>
      <c r="T27" s="109"/>
      <c r="W27" s="12" t="str">
        <f>VLOOKUP('INFORME INDIVIDUAL'!$M$12,REPORTES!$A$5:$JG$1048567,20,FALSE)</f>
        <v>SI</v>
      </c>
      <c r="X27" s="12" t="str">
        <f>VLOOKUP('INFORME INDIVIDUAL'!$M$12,REPORTES!$A$5:$JG$1048567,48,FALSE)</f>
        <v>SI</v>
      </c>
      <c r="Y27" s="12" t="str">
        <f>VLOOKUP('INFORME INDIVIDUAL'!$M$12,REPORTES!$A$5:$JG$1048567,76,FALSE)</f>
        <v>SI</v>
      </c>
      <c r="Z27" s="12" t="str">
        <f>VLOOKUP('INFORME INDIVIDUAL'!$M$12,REPORTES!$A$5:$JG$1048567,104,FALSE)</f>
        <v>SI</v>
      </c>
      <c r="AA27" s="12" t="str">
        <f>VLOOKUP('INFORME INDIVIDUAL'!$M$12,REPORTES!$A$5:$JG$1048567,132,FALSE)</f>
        <v>SI</v>
      </c>
      <c r="AB27" s="12" t="str">
        <f>VLOOKUP('INFORME INDIVIDUAL'!$M$12,REPORTES!$A$5:$JG$1048567,160,FALSE)</f>
        <v>SI</v>
      </c>
      <c r="AC27" s="12" t="str">
        <f>VLOOKUP('INFORME INDIVIDUAL'!$M$12,REPORTES!$A$5:$JG$1048567,188,FALSE)</f>
        <v>SI</v>
      </c>
      <c r="AD27" s="12" t="str">
        <f>VLOOKUP('INFORME INDIVIDUAL'!$M$12,REPORTES!$A$5:$JG$1048567,216,FALSE)</f>
        <v>SI</v>
      </c>
      <c r="AE27" s="12" t="str">
        <f>VLOOKUP('INFORME INDIVIDUAL'!$M$12,REPORTES!$A$5:$JG$1048567,244,FALSE)</f>
        <v>SI</v>
      </c>
      <c r="AG27">
        <f t="shared" si="9"/>
        <v>2</v>
      </c>
      <c r="AH27" t="str">
        <f t="shared" si="10"/>
        <v/>
      </c>
      <c r="AI27" t="str">
        <f t="shared" si="11"/>
        <v/>
      </c>
      <c r="AJ27">
        <f t="shared" si="12"/>
        <v>2</v>
      </c>
      <c r="AK27">
        <f t="shared" si="13"/>
        <v>2</v>
      </c>
      <c r="AL27" t="str">
        <f t="shared" si="14"/>
        <v/>
      </c>
      <c r="AM27" t="str">
        <f t="shared" si="15"/>
        <v/>
      </c>
      <c r="AN27">
        <f t="shared" si="16"/>
        <v>2</v>
      </c>
      <c r="AO27">
        <f t="shared" si="17"/>
        <v>2</v>
      </c>
      <c r="AP27" t="str">
        <f t="shared" si="18"/>
        <v/>
      </c>
      <c r="AQ27" t="str">
        <f t="shared" si="19"/>
        <v/>
      </c>
      <c r="AR27">
        <f t="shared" si="20"/>
        <v>2</v>
      </c>
      <c r="AS27">
        <f t="shared" si="21"/>
        <v>2</v>
      </c>
      <c r="AT27" t="str">
        <f t="shared" si="22"/>
        <v/>
      </c>
      <c r="AU27" t="str">
        <f t="shared" si="23"/>
        <v/>
      </c>
      <c r="AV27">
        <f t="shared" si="24"/>
        <v>2</v>
      </c>
      <c r="AW27">
        <f t="shared" si="25"/>
        <v>2</v>
      </c>
      <c r="AX27" t="str">
        <f t="shared" si="26"/>
        <v/>
      </c>
      <c r="AY27" t="str">
        <f t="shared" si="27"/>
        <v/>
      </c>
      <c r="AZ27">
        <f t="shared" si="28"/>
        <v>2</v>
      </c>
      <c r="BA27">
        <f t="shared" si="29"/>
        <v>2</v>
      </c>
      <c r="BB27" t="str">
        <f t="shared" si="30"/>
        <v/>
      </c>
      <c r="BC27" t="str">
        <f t="shared" si="31"/>
        <v/>
      </c>
      <c r="BD27">
        <f t="shared" si="32"/>
        <v>2</v>
      </c>
      <c r="BE27">
        <f t="shared" si="33"/>
        <v>2</v>
      </c>
      <c r="BF27" t="str">
        <f t="shared" si="34"/>
        <v/>
      </c>
      <c r="BG27" t="str">
        <f t="shared" si="35"/>
        <v/>
      </c>
      <c r="BH27">
        <f t="shared" si="36"/>
        <v>2</v>
      </c>
      <c r="BI27">
        <f t="shared" si="37"/>
        <v>2</v>
      </c>
      <c r="BJ27" t="str">
        <f t="shared" si="38"/>
        <v/>
      </c>
      <c r="BK27" t="str">
        <f t="shared" si="39"/>
        <v/>
      </c>
      <c r="BL27">
        <f t="shared" si="40"/>
        <v>2</v>
      </c>
      <c r="BM27">
        <f t="shared" si="41"/>
        <v>2</v>
      </c>
      <c r="BN27" t="str">
        <f t="shared" si="42"/>
        <v/>
      </c>
      <c r="BO27" t="str">
        <f t="shared" si="43"/>
        <v/>
      </c>
      <c r="BP27">
        <f t="shared" si="44"/>
        <v>2</v>
      </c>
    </row>
    <row r="28" spans="3:68" ht="31.5" customHeight="1" thickBot="1" x14ac:dyDescent="0.3">
      <c r="C28" s="150" t="s">
        <v>63</v>
      </c>
      <c r="D28" s="122" t="s">
        <v>64</v>
      </c>
      <c r="E28" s="123"/>
      <c r="F28" s="123"/>
      <c r="G28" s="124"/>
      <c r="H28" s="51">
        <f t="shared" si="0"/>
        <v>2</v>
      </c>
      <c r="I28" s="51">
        <f t="shared" si="1"/>
        <v>2</v>
      </c>
      <c r="J28" s="51">
        <f t="shared" si="2"/>
        <v>2</v>
      </c>
      <c r="K28" s="51">
        <f t="shared" si="3"/>
        <v>2</v>
      </c>
      <c r="L28" s="51">
        <f t="shared" si="4"/>
        <v>2</v>
      </c>
      <c r="M28" s="51">
        <f t="shared" si="5"/>
        <v>2</v>
      </c>
      <c r="N28" s="51">
        <f t="shared" si="6"/>
        <v>2</v>
      </c>
      <c r="O28" s="51">
        <f t="shared" si="7"/>
        <v>2</v>
      </c>
      <c r="P28" s="51">
        <f t="shared" si="8"/>
        <v>2</v>
      </c>
      <c r="Q28" s="132">
        <f>R28/T28</f>
        <v>1</v>
      </c>
      <c r="R28" s="108">
        <f>COUNTIF(H28:P29,2)</f>
        <v>18</v>
      </c>
      <c r="S28" s="109">
        <f>COUNTIF(H28:P29,1)</f>
        <v>0</v>
      </c>
      <c r="T28" s="109">
        <f>SUM(R28:S29)</f>
        <v>18</v>
      </c>
      <c r="W28" s="12" t="str">
        <f>VLOOKUP('INFORME INDIVIDUAL'!$M$12,REPORTES!$A$5:$JG$1048567,21,FALSE)</f>
        <v>SI</v>
      </c>
      <c r="X28" s="12" t="str">
        <f>VLOOKUP('INFORME INDIVIDUAL'!$M$12,REPORTES!$A$5:$JG$1048567,49,FALSE)</f>
        <v>SI</v>
      </c>
      <c r="Y28" s="12" t="str">
        <f>VLOOKUP('INFORME INDIVIDUAL'!$M$12,REPORTES!$A$5:$JG$1048567,77,FALSE)</f>
        <v>SI</v>
      </c>
      <c r="Z28" s="12" t="str">
        <f>VLOOKUP('INFORME INDIVIDUAL'!$M$12,REPORTES!$A$5:$JG$1048567,105,FALSE)</f>
        <v>SI</v>
      </c>
      <c r="AA28" s="12" t="str">
        <f>VLOOKUP('INFORME INDIVIDUAL'!$M$12,REPORTES!$A$5:$JG$1048567,133,FALSE)</f>
        <v>SI</v>
      </c>
      <c r="AB28" s="12" t="str">
        <f>VLOOKUP('INFORME INDIVIDUAL'!$M$12,REPORTES!$A$5:$JG$1048567,161,FALSE)</f>
        <v>SI</v>
      </c>
      <c r="AC28" s="12" t="str">
        <f>VLOOKUP('INFORME INDIVIDUAL'!$M$12,REPORTES!$A$5:$JG$1048567,189,FALSE)</f>
        <v>SI</v>
      </c>
      <c r="AD28" s="12" t="str">
        <f>VLOOKUP('INFORME INDIVIDUAL'!$M$12,REPORTES!$A$5:$JG$1048567,217,FALSE)</f>
        <v>SI</v>
      </c>
      <c r="AE28" s="12" t="str">
        <f>VLOOKUP('INFORME INDIVIDUAL'!$M$12,REPORTES!$A$5:$JG$1048567,245,FALSE)</f>
        <v>SI</v>
      </c>
      <c r="AG28">
        <f t="shared" si="9"/>
        <v>2</v>
      </c>
      <c r="AH28" t="str">
        <f t="shared" si="10"/>
        <v/>
      </c>
      <c r="AI28" t="str">
        <f t="shared" si="11"/>
        <v/>
      </c>
      <c r="AJ28">
        <f t="shared" si="12"/>
        <v>2</v>
      </c>
      <c r="AK28">
        <f t="shared" si="13"/>
        <v>2</v>
      </c>
      <c r="AL28" t="str">
        <f t="shared" si="14"/>
        <v/>
      </c>
      <c r="AM28" t="str">
        <f t="shared" si="15"/>
        <v/>
      </c>
      <c r="AN28">
        <f t="shared" si="16"/>
        <v>2</v>
      </c>
      <c r="AO28">
        <f t="shared" si="17"/>
        <v>2</v>
      </c>
      <c r="AP28" t="str">
        <f t="shared" si="18"/>
        <v/>
      </c>
      <c r="AQ28" t="str">
        <f t="shared" si="19"/>
        <v/>
      </c>
      <c r="AR28">
        <f t="shared" si="20"/>
        <v>2</v>
      </c>
      <c r="AS28">
        <f t="shared" si="21"/>
        <v>2</v>
      </c>
      <c r="AT28" t="str">
        <f t="shared" si="22"/>
        <v/>
      </c>
      <c r="AU28" t="str">
        <f t="shared" si="23"/>
        <v/>
      </c>
      <c r="AV28">
        <f t="shared" si="24"/>
        <v>2</v>
      </c>
      <c r="AW28">
        <f t="shared" si="25"/>
        <v>2</v>
      </c>
      <c r="AX28" t="str">
        <f t="shared" si="26"/>
        <v/>
      </c>
      <c r="AY28" t="str">
        <f t="shared" si="27"/>
        <v/>
      </c>
      <c r="AZ28">
        <f t="shared" si="28"/>
        <v>2</v>
      </c>
      <c r="BA28">
        <f t="shared" si="29"/>
        <v>2</v>
      </c>
      <c r="BB28" t="str">
        <f t="shared" si="30"/>
        <v/>
      </c>
      <c r="BC28" t="str">
        <f t="shared" si="31"/>
        <v/>
      </c>
      <c r="BD28">
        <f t="shared" si="32"/>
        <v>2</v>
      </c>
      <c r="BE28">
        <f t="shared" si="33"/>
        <v>2</v>
      </c>
      <c r="BF28" t="str">
        <f t="shared" si="34"/>
        <v/>
      </c>
      <c r="BG28" t="str">
        <f t="shared" si="35"/>
        <v/>
      </c>
      <c r="BH28">
        <f t="shared" si="36"/>
        <v>2</v>
      </c>
      <c r="BI28">
        <f t="shared" si="37"/>
        <v>2</v>
      </c>
      <c r="BJ28" t="str">
        <f t="shared" si="38"/>
        <v/>
      </c>
      <c r="BK28" t="str">
        <f t="shared" si="39"/>
        <v/>
      </c>
      <c r="BL28">
        <f t="shared" si="40"/>
        <v>2</v>
      </c>
      <c r="BM28">
        <f t="shared" si="41"/>
        <v>2</v>
      </c>
      <c r="BN28" t="str">
        <f t="shared" si="42"/>
        <v/>
      </c>
      <c r="BO28" t="str">
        <f t="shared" si="43"/>
        <v/>
      </c>
      <c r="BP28">
        <f t="shared" si="44"/>
        <v>2</v>
      </c>
    </row>
    <row r="29" spans="3:68" ht="16.5" thickBot="1" x14ac:dyDescent="0.3">
      <c r="C29" s="152"/>
      <c r="D29" s="122" t="s">
        <v>65</v>
      </c>
      <c r="E29" s="123"/>
      <c r="F29" s="123"/>
      <c r="G29" s="124"/>
      <c r="H29" s="51">
        <f t="shared" si="0"/>
        <v>2</v>
      </c>
      <c r="I29" s="51">
        <f t="shared" si="1"/>
        <v>2</v>
      </c>
      <c r="J29" s="51">
        <f t="shared" si="2"/>
        <v>2</v>
      </c>
      <c r="K29" s="51">
        <f t="shared" si="3"/>
        <v>2</v>
      </c>
      <c r="L29" s="51">
        <f t="shared" si="4"/>
        <v>2</v>
      </c>
      <c r="M29" s="51">
        <f t="shared" si="5"/>
        <v>2</v>
      </c>
      <c r="N29" s="51">
        <f t="shared" si="6"/>
        <v>2</v>
      </c>
      <c r="O29" s="51">
        <f t="shared" si="7"/>
        <v>2</v>
      </c>
      <c r="P29" s="51">
        <f t="shared" si="8"/>
        <v>2</v>
      </c>
      <c r="Q29" s="133"/>
      <c r="R29" s="108"/>
      <c r="S29" s="109"/>
      <c r="T29" s="109"/>
      <c r="W29" s="12" t="str">
        <f>VLOOKUP('INFORME INDIVIDUAL'!$M$12,REPORTES!$A$5:$JG$1048567,22,FALSE)</f>
        <v>SI</v>
      </c>
      <c r="X29" s="12" t="str">
        <f>VLOOKUP('INFORME INDIVIDUAL'!$M$12,REPORTES!$A$5:$JG$1048567,50,FALSE)</f>
        <v>SI</v>
      </c>
      <c r="Y29" s="12" t="str">
        <f>VLOOKUP('INFORME INDIVIDUAL'!$M$12,REPORTES!$A$5:$JG$1048567,78,FALSE)</f>
        <v>SI</v>
      </c>
      <c r="Z29" s="12" t="str">
        <f>VLOOKUP('INFORME INDIVIDUAL'!$M$12,REPORTES!$A$5:$JG$1048567,106,FALSE)</f>
        <v>SI</v>
      </c>
      <c r="AA29" s="12" t="str">
        <f>VLOOKUP('INFORME INDIVIDUAL'!$M$12,REPORTES!$A$5:$JG$1048567,134,FALSE)</f>
        <v>SI</v>
      </c>
      <c r="AB29" s="12" t="str">
        <f>VLOOKUP('INFORME INDIVIDUAL'!$M$12,REPORTES!$A$5:$JG$1048567,162,FALSE)</f>
        <v>SI</v>
      </c>
      <c r="AC29" s="12" t="str">
        <f>VLOOKUP('INFORME INDIVIDUAL'!$M$12,REPORTES!$A$5:$JG$1048567,190,FALSE)</f>
        <v>SI</v>
      </c>
      <c r="AD29" s="12" t="str">
        <f>VLOOKUP('INFORME INDIVIDUAL'!$M$12,REPORTES!$A$5:$JG$1048567,218,FALSE)</f>
        <v>SI</v>
      </c>
      <c r="AE29" s="12" t="str">
        <f>VLOOKUP('INFORME INDIVIDUAL'!$M$12,REPORTES!$A$5:$JG$1048567,246,FALSE)</f>
        <v>SI</v>
      </c>
      <c r="AG29">
        <f t="shared" si="9"/>
        <v>2</v>
      </c>
      <c r="AH29" t="str">
        <f t="shared" si="10"/>
        <v/>
      </c>
      <c r="AI29" t="str">
        <f t="shared" si="11"/>
        <v/>
      </c>
      <c r="AJ29">
        <f t="shared" si="12"/>
        <v>2</v>
      </c>
      <c r="AK29">
        <f t="shared" si="13"/>
        <v>2</v>
      </c>
      <c r="AL29" t="str">
        <f t="shared" si="14"/>
        <v/>
      </c>
      <c r="AM29" t="str">
        <f t="shared" si="15"/>
        <v/>
      </c>
      <c r="AN29">
        <f t="shared" si="16"/>
        <v>2</v>
      </c>
      <c r="AO29">
        <f t="shared" si="17"/>
        <v>2</v>
      </c>
      <c r="AP29" t="str">
        <f t="shared" si="18"/>
        <v/>
      </c>
      <c r="AQ29" t="str">
        <f t="shared" si="19"/>
        <v/>
      </c>
      <c r="AR29">
        <f t="shared" si="20"/>
        <v>2</v>
      </c>
      <c r="AS29">
        <f t="shared" si="21"/>
        <v>2</v>
      </c>
      <c r="AT29" t="str">
        <f t="shared" si="22"/>
        <v/>
      </c>
      <c r="AU29" t="str">
        <f t="shared" si="23"/>
        <v/>
      </c>
      <c r="AV29">
        <f t="shared" si="24"/>
        <v>2</v>
      </c>
      <c r="AW29">
        <f t="shared" si="25"/>
        <v>2</v>
      </c>
      <c r="AX29" t="str">
        <f t="shared" si="26"/>
        <v/>
      </c>
      <c r="AY29" t="str">
        <f t="shared" si="27"/>
        <v/>
      </c>
      <c r="AZ29">
        <f t="shared" si="28"/>
        <v>2</v>
      </c>
      <c r="BA29">
        <f t="shared" si="29"/>
        <v>2</v>
      </c>
      <c r="BB29" t="str">
        <f t="shared" si="30"/>
        <v/>
      </c>
      <c r="BC29" t="str">
        <f t="shared" si="31"/>
        <v/>
      </c>
      <c r="BD29">
        <f t="shared" si="32"/>
        <v>2</v>
      </c>
      <c r="BE29">
        <f t="shared" si="33"/>
        <v>2</v>
      </c>
      <c r="BF29" t="str">
        <f t="shared" si="34"/>
        <v/>
      </c>
      <c r="BG29" t="str">
        <f t="shared" si="35"/>
        <v/>
      </c>
      <c r="BH29">
        <f t="shared" si="36"/>
        <v>2</v>
      </c>
      <c r="BI29">
        <f t="shared" si="37"/>
        <v>2</v>
      </c>
      <c r="BJ29" t="str">
        <f t="shared" si="38"/>
        <v/>
      </c>
      <c r="BK29" t="str">
        <f t="shared" si="39"/>
        <v/>
      </c>
      <c r="BL29">
        <f t="shared" si="40"/>
        <v>2</v>
      </c>
      <c r="BM29">
        <f t="shared" si="41"/>
        <v>2</v>
      </c>
      <c r="BN29" t="str">
        <f t="shared" si="42"/>
        <v/>
      </c>
      <c r="BO29" t="str">
        <f t="shared" si="43"/>
        <v/>
      </c>
      <c r="BP29">
        <f t="shared" si="44"/>
        <v>2</v>
      </c>
    </row>
    <row r="30" spans="3:68" ht="31.5" customHeight="1" thickBot="1" x14ac:dyDescent="0.3">
      <c r="C30" s="120" t="s">
        <v>66</v>
      </c>
      <c r="D30" s="122" t="s">
        <v>67</v>
      </c>
      <c r="E30" s="123"/>
      <c r="F30" s="123"/>
      <c r="G30" s="124"/>
      <c r="H30" s="51">
        <f t="shared" si="0"/>
        <v>2</v>
      </c>
      <c r="I30" s="51">
        <f t="shared" si="1"/>
        <v>2</v>
      </c>
      <c r="J30" s="51">
        <f t="shared" si="2"/>
        <v>2</v>
      </c>
      <c r="K30" s="51">
        <f t="shared" si="3"/>
        <v>2</v>
      </c>
      <c r="L30" s="51">
        <f t="shared" si="4"/>
        <v>2</v>
      </c>
      <c r="M30" s="51">
        <f t="shared" si="5"/>
        <v>2</v>
      </c>
      <c r="N30" s="51">
        <f t="shared" si="6"/>
        <v>2</v>
      </c>
      <c r="O30" s="51">
        <f t="shared" si="7"/>
        <v>2</v>
      </c>
      <c r="P30" s="51">
        <f t="shared" si="8"/>
        <v>2</v>
      </c>
      <c r="Q30" s="132">
        <f>R30/T30</f>
        <v>1</v>
      </c>
      <c r="R30" s="108">
        <f>COUNTIF(H30:P32,2)</f>
        <v>27</v>
      </c>
      <c r="S30" s="109">
        <f>COUNTIF(H30:P32,1)</f>
        <v>0</v>
      </c>
      <c r="T30" s="109">
        <f>SUM(R30:S32)</f>
        <v>27</v>
      </c>
      <c r="W30" s="12" t="str">
        <f>VLOOKUP('INFORME INDIVIDUAL'!$M$12,REPORTES!$A$5:$JG$1048567,23,FALSE)</f>
        <v>SI</v>
      </c>
      <c r="X30" s="12" t="str">
        <f>VLOOKUP('INFORME INDIVIDUAL'!$M$12,REPORTES!$A$5:$JG$1048567,51,FALSE)</f>
        <v>SI</v>
      </c>
      <c r="Y30" s="12" t="str">
        <f>VLOOKUP('INFORME INDIVIDUAL'!$M$12,REPORTES!$A$5:$JG$1048567,79,FALSE)</f>
        <v>SI</v>
      </c>
      <c r="Z30" s="12" t="str">
        <f>VLOOKUP('INFORME INDIVIDUAL'!$M$12,REPORTES!$A$5:$JG$1048567,107,FALSE)</f>
        <v>SI</v>
      </c>
      <c r="AA30" s="12" t="str">
        <f>VLOOKUP('INFORME INDIVIDUAL'!$M$12,REPORTES!$A$5:$JG$1048567,135,FALSE)</f>
        <v>SI</v>
      </c>
      <c r="AB30" s="12" t="str">
        <f>VLOOKUP('INFORME INDIVIDUAL'!$M$12,REPORTES!$A$5:$JG$1048567,163,FALSE)</f>
        <v>SI</v>
      </c>
      <c r="AC30" s="12" t="str">
        <f>VLOOKUP('INFORME INDIVIDUAL'!$M$12,REPORTES!$A$5:$JG$1048567,191,FALSE)</f>
        <v>SI</v>
      </c>
      <c r="AD30" s="12" t="str">
        <f>VLOOKUP('INFORME INDIVIDUAL'!$M$12,REPORTES!$A$5:$JG$1048567,219,FALSE)</f>
        <v>SI</v>
      </c>
      <c r="AE30" s="12" t="str">
        <f>VLOOKUP('INFORME INDIVIDUAL'!$M$12,REPORTES!$A$5:$JG$1048567,247,FALSE)</f>
        <v>SI</v>
      </c>
      <c r="AG30">
        <f t="shared" si="9"/>
        <v>2</v>
      </c>
      <c r="AH30" t="str">
        <f t="shared" si="10"/>
        <v/>
      </c>
      <c r="AI30" t="str">
        <f t="shared" si="11"/>
        <v/>
      </c>
      <c r="AJ30">
        <f t="shared" si="12"/>
        <v>2</v>
      </c>
      <c r="AK30">
        <f t="shared" si="13"/>
        <v>2</v>
      </c>
      <c r="AL30" t="str">
        <f t="shared" si="14"/>
        <v/>
      </c>
      <c r="AM30" t="str">
        <f t="shared" si="15"/>
        <v/>
      </c>
      <c r="AN30">
        <f t="shared" si="16"/>
        <v>2</v>
      </c>
      <c r="AO30">
        <f t="shared" si="17"/>
        <v>2</v>
      </c>
      <c r="AP30" t="str">
        <f t="shared" si="18"/>
        <v/>
      </c>
      <c r="AQ30" t="str">
        <f t="shared" si="19"/>
        <v/>
      </c>
      <c r="AR30">
        <f t="shared" si="20"/>
        <v>2</v>
      </c>
      <c r="AS30">
        <f t="shared" si="21"/>
        <v>2</v>
      </c>
      <c r="AT30" t="str">
        <f t="shared" si="22"/>
        <v/>
      </c>
      <c r="AU30" t="str">
        <f t="shared" si="23"/>
        <v/>
      </c>
      <c r="AV30">
        <f t="shared" si="24"/>
        <v>2</v>
      </c>
      <c r="AW30">
        <f t="shared" si="25"/>
        <v>2</v>
      </c>
      <c r="AX30" t="str">
        <f t="shared" si="26"/>
        <v/>
      </c>
      <c r="AY30" t="str">
        <f t="shared" si="27"/>
        <v/>
      </c>
      <c r="AZ30">
        <f t="shared" si="28"/>
        <v>2</v>
      </c>
      <c r="BA30">
        <f t="shared" si="29"/>
        <v>2</v>
      </c>
      <c r="BB30" t="str">
        <f t="shared" si="30"/>
        <v/>
      </c>
      <c r="BC30" t="str">
        <f t="shared" si="31"/>
        <v/>
      </c>
      <c r="BD30">
        <f t="shared" si="32"/>
        <v>2</v>
      </c>
      <c r="BE30">
        <f t="shared" si="33"/>
        <v>2</v>
      </c>
      <c r="BF30" t="str">
        <f t="shared" si="34"/>
        <v/>
      </c>
      <c r="BG30" t="str">
        <f t="shared" si="35"/>
        <v/>
      </c>
      <c r="BH30">
        <f t="shared" si="36"/>
        <v>2</v>
      </c>
      <c r="BI30">
        <f t="shared" si="37"/>
        <v>2</v>
      </c>
      <c r="BJ30" t="str">
        <f t="shared" si="38"/>
        <v/>
      </c>
      <c r="BK30" t="str">
        <f t="shared" si="39"/>
        <v/>
      </c>
      <c r="BL30">
        <f t="shared" si="40"/>
        <v>2</v>
      </c>
      <c r="BM30">
        <f t="shared" si="41"/>
        <v>2</v>
      </c>
      <c r="BN30" t="str">
        <f t="shared" si="42"/>
        <v/>
      </c>
      <c r="BO30" t="str">
        <f t="shared" si="43"/>
        <v/>
      </c>
      <c r="BP30">
        <f t="shared" si="44"/>
        <v>2</v>
      </c>
    </row>
    <row r="31" spans="3:68" ht="31.5" customHeight="1" thickBot="1" x14ac:dyDescent="0.3">
      <c r="C31" s="125"/>
      <c r="D31" s="122" t="s">
        <v>68</v>
      </c>
      <c r="E31" s="123"/>
      <c r="F31" s="123"/>
      <c r="G31" s="124"/>
      <c r="H31" s="51">
        <f t="shared" si="0"/>
        <v>2</v>
      </c>
      <c r="I31" s="51">
        <f t="shared" si="1"/>
        <v>2</v>
      </c>
      <c r="J31" s="51">
        <f t="shared" si="2"/>
        <v>2</v>
      </c>
      <c r="K31" s="51">
        <f t="shared" si="3"/>
        <v>2</v>
      </c>
      <c r="L31" s="51">
        <f t="shared" si="4"/>
        <v>2</v>
      </c>
      <c r="M31" s="51">
        <f t="shared" si="5"/>
        <v>2</v>
      </c>
      <c r="N31" s="51">
        <f t="shared" si="6"/>
        <v>2</v>
      </c>
      <c r="O31" s="51">
        <f t="shared" si="7"/>
        <v>2</v>
      </c>
      <c r="P31" s="51">
        <f t="shared" si="8"/>
        <v>2</v>
      </c>
      <c r="Q31" s="164"/>
      <c r="R31" s="108"/>
      <c r="S31" s="109"/>
      <c r="T31" s="109"/>
      <c r="W31" s="12" t="str">
        <f>VLOOKUP('INFORME INDIVIDUAL'!$M$12,REPORTES!$A$5:$JG$1048567,24,FALSE)</f>
        <v>SI</v>
      </c>
      <c r="X31" s="12" t="str">
        <f>VLOOKUP('INFORME INDIVIDUAL'!$M$12,REPORTES!$A$5:$JG$1048567,52,FALSE)</f>
        <v>SI</v>
      </c>
      <c r="Y31" s="12" t="str">
        <f>VLOOKUP('INFORME INDIVIDUAL'!$M$12,REPORTES!$A$5:$JG$1048567,80,FALSE)</f>
        <v>SI</v>
      </c>
      <c r="Z31" s="12" t="str">
        <f>VLOOKUP('INFORME INDIVIDUAL'!$M$12,REPORTES!$A$5:$JG$1048567,108,FALSE)</f>
        <v>SI</v>
      </c>
      <c r="AA31" s="12" t="str">
        <f>VLOOKUP('INFORME INDIVIDUAL'!$M$12,REPORTES!$A$5:$JG$1048567,136,FALSE)</f>
        <v>SI</v>
      </c>
      <c r="AB31" s="12" t="str">
        <f>VLOOKUP('INFORME INDIVIDUAL'!$M$12,REPORTES!$A$5:$JG$1048567,164,FALSE)</f>
        <v>SI</v>
      </c>
      <c r="AC31" s="12" t="str">
        <f>VLOOKUP('INFORME INDIVIDUAL'!$M$12,REPORTES!$A$5:$JG$1048567,192,FALSE)</f>
        <v>SI</v>
      </c>
      <c r="AD31" s="12" t="str">
        <f>VLOOKUP('INFORME INDIVIDUAL'!$M$12,REPORTES!$A$5:$JG$1048567,220,FALSE)</f>
        <v>SI</v>
      </c>
      <c r="AE31" s="12" t="str">
        <f>VLOOKUP('INFORME INDIVIDUAL'!$M$12,REPORTES!$A$5:$JG$1048567,248,FALSE)</f>
        <v>SI</v>
      </c>
      <c r="AG31">
        <f t="shared" si="9"/>
        <v>2</v>
      </c>
      <c r="AH31" t="str">
        <f t="shared" si="10"/>
        <v/>
      </c>
      <c r="AI31" t="str">
        <f t="shared" si="11"/>
        <v/>
      </c>
      <c r="AJ31">
        <f t="shared" si="12"/>
        <v>2</v>
      </c>
      <c r="AK31">
        <f t="shared" si="13"/>
        <v>2</v>
      </c>
      <c r="AL31" t="str">
        <f t="shared" si="14"/>
        <v/>
      </c>
      <c r="AM31" t="str">
        <f t="shared" si="15"/>
        <v/>
      </c>
      <c r="AN31">
        <f t="shared" si="16"/>
        <v>2</v>
      </c>
      <c r="AO31">
        <f t="shared" si="17"/>
        <v>2</v>
      </c>
      <c r="AP31" t="str">
        <f t="shared" si="18"/>
        <v/>
      </c>
      <c r="AQ31" t="str">
        <f t="shared" si="19"/>
        <v/>
      </c>
      <c r="AR31">
        <f t="shared" si="20"/>
        <v>2</v>
      </c>
      <c r="AS31">
        <f t="shared" si="21"/>
        <v>2</v>
      </c>
      <c r="AT31" t="str">
        <f t="shared" si="22"/>
        <v/>
      </c>
      <c r="AU31" t="str">
        <f t="shared" si="23"/>
        <v/>
      </c>
      <c r="AV31">
        <f t="shared" si="24"/>
        <v>2</v>
      </c>
      <c r="AW31">
        <f t="shared" si="25"/>
        <v>2</v>
      </c>
      <c r="AX31" t="str">
        <f t="shared" si="26"/>
        <v/>
      </c>
      <c r="AY31" t="str">
        <f t="shared" si="27"/>
        <v/>
      </c>
      <c r="AZ31">
        <f t="shared" si="28"/>
        <v>2</v>
      </c>
      <c r="BA31">
        <f t="shared" si="29"/>
        <v>2</v>
      </c>
      <c r="BB31" t="str">
        <f t="shared" si="30"/>
        <v/>
      </c>
      <c r="BC31" t="str">
        <f t="shared" si="31"/>
        <v/>
      </c>
      <c r="BD31">
        <f t="shared" si="32"/>
        <v>2</v>
      </c>
      <c r="BE31">
        <f t="shared" si="33"/>
        <v>2</v>
      </c>
      <c r="BF31" t="str">
        <f t="shared" si="34"/>
        <v/>
      </c>
      <c r="BG31" t="str">
        <f t="shared" si="35"/>
        <v/>
      </c>
      <c r="BH31">
        <f t="shared" si="36"/>
        <v>2</v>
      </c>
      <c r="BI31">
        <f t="shared" si="37"/>
        <v>2</v>
      </c>
      <c r="BJ31" t="str">
        <f t="shared" si="38"/>
        <v/>
      </c>
      <c r="BK31" t="str">
        <f t="shared" si="39"/>
        <v/>
      </c>
      <c r="BL31">
        <f t="shared" si="40"/>
        <v>2</v>
      </c>
      <c r="BM31">
        <f t="shared" si="41"/>
        <v>2</v>
      </c>
      <c r="BN31" t="str">
        <f t="shared" si="42"/>
        <v/>
      </c>
      <c r="BO31" t="str">
        <f t="shared" si="43"/>
        <v/>
      </c>
      <c r="BP31">
        <f t="shared" si="44"/>
        <v>2</v>
      </c>
    </row>
    <row r="32" spans="3:68" ht="31.5" customHeight="1" thickBot="1" x14ac:dyDescent="0.3">
      <c r="C32" s="121"/>
      <c r="D32" s="122" t="s">
        <v>69</v>
      </c>
      <c r="E32" s="123"/>
      <c r="F32" s="123"/>
      <c r="G32" s="124"/>
      <c r="H32" s="51">
        <f t="shared" si="0"/>
        <v>2</v>
      </c>
      <c r="I32" s="51">
        <f t="shared" si="1"/>
        <v>2</v>
      </c>
      <c r="J32" s="51">
        <f t="shared" si="2"/>
        <v>2</v>
      </c>
      <c r="K32" s="51">
        <f t="shared" si="3"/>
        <v>2</v>
      </c>
      <c r="L32" s="51">
        <f t="shared" si="4"/>
        <v>2</v>
      </c>
      <c r="M32" s="51">
        <f t="shared" si="5"/>
        <v>2</v>
      </c>
      <c r="N32" s="51">
        <f t="shared" si="6"/>
        <v>2</v>
      </c>
      <c r="O32" s="51">
        <f t="shared" si="7"/>
        <v>2</v>
      </c>
      <c r="P32" s="51">
        <f t="shared" si="8"/>
        <v>2</v>
      </c>
      <c r="Q32" s="133"/>
      <c r="R32" s="108"/>
      <c r="S32" s="109"/>
      <c r="T32" s="109"/>
      <c r="W32" s="12" t="str">
        <f>VLOOKUP('INFORME INDIVIDUAL'!$M$12,REPORTES!$A$5:$JG$1048567,25,FALSE)</f>
        <v>SI</v>
      </c>
      <c r="X32" s="12" t="str">
        <f>VLOOKUP('INFORME INDIVIDUAL'!$M$12,REPORTES!$A$5:$JG$1048567,53,FALSE)</f>
        <v>SI</v>
      </c>
      <c r="Y32" s="12" t="str">
        <f>VLOOKUP('INFORME INDIVIDUAL'!$M$12,REPORTES!$A$5:$JG$1048567,81,FALSE)</f>
        <v>SI</v>
      </c>
      <c r="Z32" s="12" t="str">
        <f>VLOOKUP('INFORME INDIVIDUAL'!$M$12,REPORTES!$A$5:$JG$1048567,109,FALSE)</f>
        <v>SI</v>
      </c>
      <c r="AA32" s="12" t="str">
        <f>VLOOKUP('INFORME INDIVIDUAL'!$M$12,REPORTES!$A$5:$JG$1048567,137,FALSE)</f>
        <v>SI</v>
      </c>
      <c r="AB32" s="12" t="str">
        <f>VLOOKUP('INFORME INDIVIDUAL'!$M$12,REPORTES!$A$5:$JG$1048567,165,FALSE)</f>
        <v>SI</v>
      </c>
      <c r="AC32" s="12" t="str">
        <f>VLOOKUP('INFORME INDIVIDUAL'!$M$12,REPORTES!$A$5:$JG$1048567,193,FALSE)</f>
        <v>SI</v>
      </c>
      <c r="AD32" s="12" t="str">
        <f>VLOOKUP('INFORME INDIVIDUAL'!$M$12,REPORTES!$A$5:$JG$1048567,221,FALSE)</f>
        <v>SI</v>
      </c>
      <c r="AE32" s="12" t="str">
        <f>VLOOKUP('INFORME INDIVIDUAL'!$M$12,REPORTES!$A$5:$JG$1048567,249,FALSE)</f>
        <v>SI</v>
      </c>
      <c r="AG32">
        <f t="shared" si="9"/>
        <v>2</v>
      </c>
      <c r="AH32" t="str">
        <f t="shared" si="10"/>
        <v/>
      </c>
      <c r="AI32" t="str">
        <f t="shared" si="11"/>
        <v/>
      </c>
      <c r="AJ32">
        <f t="shared" si="12"/>
        <v>2</v>
      </c>
      <c r="AK32">
        <f t="shared" si="13"/>
        <v>2</v>
      </c>
      <c r="AL32" t="str">
        <f t="shared" si="14"/>
        <v/>
      </c>
      <c r="AM32" t="str">
        <f t="shared" si="15"/>
        <v/>
      </c>
      <c r="AN32">
        <f t="shared" si="16"/>
        <v>2</v>
      </c>
      <c r="AO32">
        <f t="shared" si="17"/>
        <v>2</v>
      </c>
      <c r="AP32" t="str">
        <f t="shared" si="18"/>
        <v/>
      </c>
      <c r="AQ32" t="str">
        <f t="shared" si="19"/>
        <v/>
      </c>
      <c r="AR32">
        <f t="shared" si="20"/>
        <v>2</v>
      </c>
      <c r="AS32">
        <f t="shared" si="21"/>
        <v>2</v>
      </c>
      <c r="AT32" t="str">
        <f t="shared" si="22"/>
        <v/>
      </c>
      <c r="AU32" t="str">
        <f t="shared" si="23"/>
        <v/>
      </c>
      <c r="AV32">
        <f t="shared" si="24"/>
        <v>2</v>
      </c>
      <c r="AW32">
        <f t="shared" si="25"/>
        <v>2</v>
      </c>
      <c r="AX32" t="str">
        <f t="shared" si="26"/>
        <v/>
      </c>
      <c r="AY32" t="str">
        <f t="shared" si="27"/>
        <v/>
      </c>
      <c r="AZ32">
        <f t="shared" si="28"/>
        <v>2</v>
      </c>
      <c r="BA32">
        <f t="shared" si="29"/>
        <v>2</v>
      </c>
      <c r="BB32" t="str">
        <f t="shared" si="30"/>
        <v/>
      </c>
      <c r="BC32" t="str">
        <f t="shared" si="31"/>
        <v/>
      </c>
      <c r="BD32">
        <f t="shared" si="32"/>
        <v>2</v>
      </c>
      <c r="BE32">
        <f t="shared" si="33"/>
        <v>2</v>
      </c>
      <c r="BF32" t="str">
        <f t="shared" si="34"/>
        <v/>
      </c>
      <c r="BG32" t="str">
        <f t="shared" si="35"/>
        <v/>
      </c>
      <c r="BH32">
        <f t="shared" si="36"/>
        <v>2</v>
      </c>
      <c r="BI32">
        <f t="shared" si="37"/>
        <v>2</v>
      </c>
      <c r="BJ32" t="str">
        <f t="shared" si="38"/>
        <v/>
      </c>
      <c r="BK32" t="str">
        <f t="shared" si="39"/>
        <v/>
      </c>
      <c r="BL32">
        <f t="shared" si="40"/>
        <v>2</v>
      </c>
      <c r="BM32">
        <f t="shared" si="41"/>
        <v>2</v>
      </c>
      <c r="BN32" t="str">
        <f t="shared" si="42"/>
        <v/>
      </c>
      <c r="BO32" t="str">
        <f t="shared" si="43"/>
        <v/>
      </c>
      <c r="BP32">
        <f t="shared" si="44"/>
        <v>2</v>
      </c>
    </row>
    <row r="33" spans="3:68" ht="15.75" customHeight="1" thickBot="1" x14ac:dyDescent="0.3">
      <c r="C33" s="120" t="s">
        <v>70</v>
      </c>
      <c r="D33" s="161" t="s">
        <v>71</v>
      </c>
      <c r="E33" s="162"/>
      <c r="F33" s="162"/>
      <c r="G33" s="163"/>
      <c r="H33" s="51">
        <f t="shared" si="0"/>
        <v>2</v>
      </c>
      <c r="I33" s="51">
        <f t="shared" si="1"/>
        <v>2</v>
      </c>
      <c r="J33" s="51">
        <f t="shared" si="2"/>
        <v>2</v>
      </c>
      <c r="K33" s="51">
        <f t="shared" si="3"/>
        <v>2</v>
      </c>
      <c r="L33" s="51">
        <f t="shared" si="4"/>
        <v>2</v>
      </c>
      <c r="M33" s="51">
        <f t="shared" si="5"/>
        <v>2</v>
      </c>
      <c r="N33" s="51">
        <f t="shared" si="6"/>
        <v>2</v>
      </c>
      <c r="O33" s="51">
        <f t="shared" si="7"/>
        <v>2</v>
      </c>
      <c r="P33" s="51">
        <f t="shared" si="8"/>
        <v>2</v>
      </c>
      <c r="Q33" s="132">
        <f>R33/T33</f>
        <v>1</v>
      </c>
      <c r="R33" s="108">
        <f>COUNTIF(H33:P36,2)</f>
        <v>36</v>
      </c>
      <c r="S33" s="109">
        <f>COUNTIF(H33:P36,1)</f>
        <v>0</v>
      </c>
      <c r="T33" s="109">
        <f>SUM(R33:S36)</f>
        <v>36</v>
      </c>
      <c r="W33" s="12" t="str">
        <f>VLOOKUP('INFORME INDIVIDUAL'!$M$12,REPORTES!$A$5:$JG$1048567,26,FALSE)</f>
        <v>SI</v>
      </c>
      <c r="X33" s="12" t="str">
        <f>VLOOKUP('INFORME INDIVIDUAL'!$M$12,REPORTES!$A$5:$JG$1048567,54,FALSE)</f>
        <v>SI</v>
      </c>
      <c r="Y33" s="12" t="str">
        <f>VLOOKUP('INFORME INDIVIDUAL'!$M$12,REPORTES!$A$5:$JG$1048567,82,FALSE)</f>
        <v>SI</v>
      </c>
      <c r="Z33" s="12" t="str">
        <f>VLOOKUP('INFORME INDIVIDUAL'!$M$12,REPORTES!$A$5:$JG$1048567,110,FALSE)</f>
        <v>SI</v>
      </c>
      <c r="AA33" s="12" t="str">
        <f>VLOOKUP('INFORME INDIVIDUAL'!$M$12,REPORTES!$A$5:$JG$1048567,138,FALSE)</f>
        <v>SI</v>
      </c>
      <c r="AB33" s="12" t="str">
        <f>VLOOKUP('INFORME INDIVIDUAL'!$M$12,REPORTES!$A$5:$JG$1048567,166,FALSE)</f>
        <v>SI</v>
      </c>
      <c r="AC33" s="12" t="str">
        <f>VLOOKUP('INFORME INDIVIDUAL'!$M$12,REPORTES!$A$5:$JG$1048567,194,FALSE)</f>
        <v>SI</v>
      </c>
      <c r="AD33" s="12" t="str">
        <f>VLOOKUP('INFORME INDIVIDUAL'!$M$12,REPORTES!$A$5:$JG$1048567,222,FALSE)</f>
        <v>SI</v>
      </c>
      <c r="AE33" s="12" t="str">
        <f>VLOOKUP('INFORME INDIVIDUAL'!$M$12,REPORTES!$A$5:$JG$1048567,250,FALSE)</f>
        <v>SI</v>
      </c>
      <c r="AG33">
        <f t="shared" si="9"/>
        <v>2</v>
      </c>
      <c r="AH33" t="str">
        <f t="shared" si="10"/>
        <v/>
      </c>
      <c r="AI33" t="str">
        <f t="shared" si="11"/>
        <v/>
      </c>
      <c r="AJ33">
        <f t="shared" si="12"/>
        <v>2</v>
      </c>
      <c r="AK33">
        <f t="shared" si="13"/>
        <v>2</v>
      </c>
      <c r="AL33" t="str">
        <f t="shared" si="14"/>
        <v/>
      </c>
      <c r="AM33" t="str">
        <f t="shared" si="15"/>
        <v/>
      </c>
      <c r="AN33">
        <f t="shared" si="16"/>
        <v>2</v>
      </c>
      <c r="AO33">
        <f t="shared" si="17"/>
        <v>2</v>
      </c>
      <c r="AP33" t="str">
        <f t="shared" si="18"/>
        <v/>
      </c>
      <c r="AQ33" t="str">
        <f t="shared" si="19"/>
        <v/>
      </c>
      <c r="AR33">
        <f t="shared" si="20"/>
        <v>2</v>
      </c>
      <c r="AS33">
        <f t="shared" si="21"/>
        <v>2</v>
      </c>
      <c r="AT33" t="str">
        <f t="shared" si="22"/>
        <v/>
      </c>
      <c r="AU33" t="str">
        <f t="shared" si="23"/>
        <v/>
      </c>
      <c r="AV33">
        <f t="shared" si="24"/>
        <v>2</v>
      </c>
      <c r="AW33">
        <f t="shared" si="25"/>
        <v>2</v>
      </c>
      <c r="AX33" t="str">
        <f t="shared" si="26"/>
        <v/>
      </c>
      <c r="AY33" t="str">
        <f t="shared" si="27"/>
        <v/>
      </c>
      <c r="AZ33">
        <f t="shared" si="28"/>
        <v>2</v>
      </c>
      <c r="BA33">
        <f t="shared" si="29"/>
        <v>2</v>
      </c>
      <c r="BB33" t="str">
        <f t="shared" si="30"/>
        <v/>
      </c>
      <c r="BC33" t="str">
        <f t="shared" si="31"/>
        <v/>
      </c>
      <c r="BD33">
        <f t="shared" si="32"/>
        <v>2</v>
      </c>
      <c r="BE33">
        <f t="shared" si="33"/>
        <v>2</v>
      </c>
      <c r="BF33" t="str">
        <f t="shared" si="34"/>
        <v/>
      </c>
      <c r="BG33" t="str">
        <f t="shared" si="35"/>
        <v/>
      </c>
      <c r="BH33">
        <f t="shared" si="36"/>
        <v>2</v>
      </c>
      <c r="BI33">
        <f t="shared" si="37"/>
        <v>2</v>
      </c>
      <c r="BJ33" t="str">
        <f t="shared" si="38"/>
        <v/>
      </c>
      <c r="BK33" t="str">
        <f t="shared" si="39"/>
        <v/>
      </c>
      <c r="BL33">
        <f t="shared" si="40"/>
        <v>2</v>
      </c>
      <c r="BM33">
        <f t="shared" si="41"/>
        <v>2</v>
      </c>
      <c r="BN33" t="str">
        <f t="shared" si="42"/>
        <v/>
      </c>
      <c r="BO33" t="str">
        <f t="shared" si="43"/>
        <v/>
      </c>
      <c r="BP33">
        <f t="shared" si="44"/>
        <v>2</v>
      </c>
    </row>
    <row r="34" spans="3:68" ht="31.5" customHeight="1" thickBot="1" x14ac:dyDescent="0.3">
      <c r="C34" s="125"/>
      <c r="D34" s="161" t="s">
        <v>72</v>
      </c>
      <c r="E34" s="162"/>
      <c r="F34" s="162"/>
      <c r="G34" s="163"/>
      <c r="H34" s="51">
        <f t="shared" si="0"/>
        <v>2</v>
      </c>
      <c r="I34" s="51">
        <f t="shared" si="1"/>
        <v>2</v>
      </c>
      <c r="J34" s="51">
        <f t="shared" si="2"/>
        <v>2</v>
      </c>
      <c r="K34" s="51">
        <f t="shared" si="3"/>
        <v>2</v>
      </c>
      <c r="L34" s="51">
        <f t="shared" si="4"/>
        <v>2</v>
      </c>
      <c r="M34" s="51">
        <f t="shared" si="5"/>
        <v>2</v>
      </c>
      <c r="N34" s="51">
        <f t="shared" si="6"/>
        <v>2</v>
      </c>
      <c r="O34" s="51">
        <f t="shared" si="7"/>
        <v>2</v>
      </c>
      <c r="P34" s="51">
        <f t="shared" si="8"/>
        <v>2</v>
      </c>
      <c r="Q34" s="164"/>
      <c r="R34" s="108"/>
      <c r="S34" s="109"/>
      <c r="T34" s="109"/>
      <c r="W34" s="12" t="str">
        <f>VLOOKUP('INFORME INDIVIDUAL'!$M$12,REPORTES!$A$5:$JG$1048567,27,FALSE)</f>
        <v>SI</v>
      </c>
      <c r="X34" s="12" t="str">
        <f>VLOOKUP('INFORME INDIVIDUAL'!$M$12,REPORTES!$A$5:$JG$1048567,55,FALSE)</f>
        <v>SI</v>
      </c>
      <c r="Y34" s="12" t="str">
        <f>VLOOKUP('INFORME INDIVIDUAL'!$M$12,REPORTES!$A$5:$JG$1048567,83,FALSE)</f>
        <v>SI</v>
      </c>
      <c r="Z34" s="12" t="str">
        <f>VLOOKUP('INFORME INDIVIDUAL'!$M$12,REPORTES!$A$5:$JG$1048567,111,FALSE)</f>
        <v>SI</v>
      </c>
      <c r="AA34" s="12" t="str">
        <f>VLOOKUP('INFORME INDIVIDUAL'!$M$12,REPORTES!$A$5:$JG$1048567,139,FALSE)</f>
        <v>SI</v>
      </c>
      <c r="AB34" s="12" t="str">
        <f>VLOOKUP('INFORME INDIVIDUAL'!$M$12,REPORTES!$A$5:$JG$1048567,167,FALSE)</f>
        <v>SI</v>
      </c>
      <c r="AC34" s="12" t="str">
        <f>VLOOKUP('INFORME INDIVIDUAL'!$M$12,REPORTES!$A$5:$JG$1048567,195,FALSE)</f>
        <v>SI</v>
      </c>
      <c r="AD34" s="12" t="str">
        <f>VLOOKUP('INFORME INDIVIDUAL'!$M$12,REPORTES!$A$5:$JG$1048567,223,FALSE)</f>
        <v>SI</v>
      </c>
      <c r="AE34" s="12" t="str">
        <f>VLOOKUP('INFORME INDIVIDUAL'!$M$12,REPORTES!$A$5:$JG$1048567,251,FALSE)</f>
        <v>SI</v>
      </c>
      <c r="AG34">
        <f t="shared" si="9"/>
        <v>2</v>
      </c>
      <c r="AH34" t="str">
        <f t="shared" si="10"/>
        <v/>
      </c>
      <c r="AI34" t="str">
        <f t="shared" si="11"/>
        <v/>
      </c>
      <c r="AJ34">
        <f t="shared" si="12"/>
        <v>2</v>
      </c>
      <c r="AK34">
        <f t="shared" si="13"/>
        <v>2</v>
      </c>
      <c r="AL34" t="str">
        <f t="shared" si="14"/>
        <v/>
      </c>
      <c r="AM34" t="str">
        <f t="shared" si="15"/>
        <v/>
      </c>
      <c r="AN34">
        <f t="shared" si="16"/>
        <v>2</v>
      </c>
      <c r="AO34">
        <f t="shared" si="17"/>
        <v>2</v>
      </c>
      <c r="AP34" t="str">
        <f t="shared" si="18"/>
        <v/>
      </c>
      <c r="AQ34" t="str">
        <f t="shared" si="19"/>
        <v/>
      </c>
      <c r="AR34">
        <f t="shared" si="20"/>
        <v>2</v>
      </c>
      <c r="AS34">
        <f t="shared" si="21"/>
        <v>2</v>
      </c>
      <c r="AT34" t="str">
        <f t="shared" si="22"/>
        <v/>
      </c>
      <c r="AU34" t="str">
        <f t="shared" si="23"/>
        <v/>
      </c>
      <c r="AV34">
        <f t="shared" si="24"/>
        <v>2</v>
      </c>
      <c r="AW34">
        <f t="shared" si="25"/>
        <v>2</v>
      </c>
      <c r="AX34" t="str">
        <f t="shared" si="26"/>
        <v/>
      </c>
      <c r="AY34" t="str">
        <f t="shared" si="27"/>
        <v/>
      </c>
      <c r="AZ34">
        <f t="shared" si="28"/>
        <v>2</v>
      </c>
      <c r="BA34">
        <f t="shared" si="29"/>
        <v>2</v>
      </c>
      <c r="BB34" t="str">
        <f t="shared" si="30"/>
        <v/>
      </c>
      <c r="BC34" t="str">
        <f t="shared" si="31"/>
        <v/>
      </c>
      <c r="BD34">
        <f t="shared" si="32"/>
        <v>2</v>
      </c>
      <c r="BE34">
        <f t="shared" si="33"/>
        <v>2</v>
      </c>
      <c r="BF34" t="str">
        <f t="shared" si="34"/>
        <v/>
      </c>
      <c r="BG34" t="str">
        <f t="shared" si="35"/>
        <v/>
      </c>
      <c r="BH34">
        <f t="shared" si="36"/>
        <v>2</v>
      </c>
      <c r="BI34">
        <f t="shared" si="37"/>
        <v>2</v>
      </c>
      <c r="BJ34" t="str">
        <f t="shared" si="38"/>
        <v/>
      </c>
      <c r="BK34" t="str">
        <f t="shared" si="39"/>
        <v/>
      </c>
      <c r="BL34">
        <f t="shared" si="40"/>
        <v>2</v>
      </c>
      <c r="BM34">
        <f t="shared" si="41"/>
        <v>2</v>
      </c>
      <c r="BN34" t="str">
        <f t="shared" si="42"/>
        <v/>
      </c>
      <c r="BO34" t="str">
        <f t="shared" si="43"/>
        <v/>
      </c>
      <c r="BP34">
        <f t="shared" si="44"/>
        <v>2</v>
      </c>
    </row>
    <row r="35" spans="3:68" ht="31.5" customHeight="1" thickBot="1" x14ac:dyDescent="0.3">
      <c r="C35" s="125"/>
      <c r="D35" s="161" t="s">
        <v>73</v>
      </c>
      <c r="E35" s="162"/>
      <c r="F35" s="162"/>
      <c r="G35" s="163"/>
      <c r="H35" s="51">
        <f t="shared" si="0"/>
        <v>2</v>
      </c>
      <c r="I35" s="51">
        <f t="shared" si="1"/>
        <v>2</v>
      </c>
      <c r="J35" s="51">
        <f t="shared" si="2"/>
        <v>2</v>
      </c>
      <c r="K35" s="51">
        <f t="shared" si="3"/>
        <v>2</v>
      </c>
      <c r="L35" s="51">
        <f t="shared" si="4"/>
        <v>2</v>
      </c>
      <c r="M35" s="51">
        <f t="shared" si="5"/>
        <v>2</v>
      </c>
      <c r="N35" s="51">
        <f t="shared" si="6"/>
        <v>2</v>
      </c>
      <c r="O35" s="51">
        <f t="shared" si="7"/>
        <v>2</v>
      </c>
      <c r="P35" s="51">
        <f t="shared" si="8"/>
        <v>2</v>
      </c>
      <c r="Q35" s="164"/>
      <c r="R35" s="108"/>
      <c r="S35" s="109"/>
      <c r="T35" s="109"/>
      <c r="W35" s="12" t="str">
        <f>VLOOKUP('INFORME INDIVIDUAL'!$M$12,REPORTES!$A$5:$JG$1048567,28,FALSE)</f>
        <v>SI</v>
      </c>
      <c r="X35" s="12" t="str">
        <f>VLOOKUP('INFORME INDIVIDUAL'!$M$12,REPORTES!$A$5:$JG$1048567,56,FALSE)</f>
        <v>SI</v>
      </c>
      <c r="Y35" s="12" t="str">
        <f>VLOOKUP('INFORME INDIVIDUAL'!$M$12,REPORTES!$A$5:$JG$1048567,84,FALSE)</f>
        <v>SI</v>
      </c>
      <c r="Z35" s="12" t="str">
        <f>VLOOKUP('INFORME INDIVIDUAL'!$M$12,REPORTES!$A$5:$JG$1048567,112,FALSE)</f>
        <v>SI</v>
      </c>
      <c r="AA35" s="12" t="str">
        <f>VLOOKUP('INFORME INDIVIDUAL'!$M$12,REPORTES!$A$5:$JG$1048567,140,FALSE)</f>
        <v>SI</v>
      </c>
      <c r="AB35" s="12" t="str">
        <f>VLOOKUP('INFORME INDIVIDUAL'!$M$12,REPORTES!$A$5:$JG$1048567,168,FALSE)</f>
        <v>SI</v>
      </c>
      <c r="AC35" s="12" t="str">
        <f>VLOOKUP('INFORME INDIVIDUAL'!$M$12,REPORTES!$A$5:$JG$1048567,196,FALSE)</f>
        <v>SI</v>
      </c>
      <c r="AD35" s="12" t="str">
        <f>VLOOKUP('INFORME INDIVIDUAL'!$M$12,REPORTES!$A$5:$JG$1048567,224,FALSE)</f>
        <v>SI</v>
      </c>
      <c r="AE35" s="12" t="str">
        <f>VLOOKUP('INFORME INDIVIDUAL'!$M$12,REPORTES!$A$5:$JG$1048567,252,FALSE)</f>
        <v>SI</v>
      </c>
      <c r="AG35">
        <f t="shared" si="9"/>
        <v>2</v>
      </c>
      <c r="AH35" t="str">
        <f t="shared" si="10"/>
        <v/>
      </c>
      <c r="AI35" t="str">
        <f t="shared" si="11"/>
        <v/>
      </c>
      <c r="AJ35">
        <f t="shared" si="12"/>
        <v>2</v>
      </c>
      <c r="AK35">
        <f t="shared" si="13"/>
        <v>2</v>
      </c>
      <c r="AL35" t="str">
        <f t="shared" si="14"/>
        <v/>
      </c>
      <c r="AM35" t="str">
        <f t="shared" si="15"/>
        <v/>
      </c>
      <c r="AN35">
        <f t="shared" si="16"/>
        <v>2</v>
      </c>
      <c r="AO35">
        <f t="shared" si="17"/>
        <v>2</v>
      </c>
      <c r="AP35" t="str">
        <f t="shared" si="18"/>
        <v/>
      </c>
      <c r="AQ35" t="str">
        <f t="shared" si="19"/>
        <v/>
      </c>
      <c r="AR35">
        <f t="shared" si="20"/>
        <v>2</v>
      </c>
      <c r="AS35">
        <f t="shared" si="21"/>
        <v>2</v>
      </c>
      <c r="AT35" t="str">
        <f t="shared" si="22"/>
        <v/>
      </c>
      <c r="AU35" t="str">
        <f t="shared" si="23"/>
        <v/>
      </c>
      <c r="AV35">
        <f t="shared" si="24"/>
        <v>2</v>
      </c>
      <c r="AW35">
        <f t="shared" si="25"/>
        <v>2</v>
      </c>
      <c r="AX35" t="str">
        <f t="shared" si="26"/>
        <v/>
      </c>
      <c r="AY35" t="str">
        <f t="shared" si="27"/>
        <v/>
      </c>
      <c r="AZ35">
        <f t="shared" si="28"/>
        <v>2</v>
      </c>
      <c r="BA35">
        <f t="shared" si="29"/>
        <v>2</v>
      </c>
      <c r="BB35" t="str">
        <f t="shared" si="30"/>
        <v/>
      </c>
      <c r="BC35" t="str">
        <f t="shared" si="31"/>
        <v/>
      </c>
      <c r="BD35">
        <f t="shared" si="32"/>
        <v>2</v>
      </c>
      <c r="BE35">
        <f t="shared" si="33"/>
        <v>2</v>
      </c>
      <c r="BF35" t="str">
        <f t="shared" si="34"/>
        <v/>
      </c>
      <c r="BG35" t="str">
        <f t="shared" si="35"/>
        <v/>
      </c>
      <c r="BH35">
        <f t="shared" si="36"/>
        <v>2</v>
      </c>
      <c r="BI35">
        <f t="shared" si="37"/>
        <v>2</v>
      </c>
      <c r="BJ35" t="str">
        <f t="shared" si="38"/>
        <v/>
      </c>
      <c r="BK35" t="str">
        <f t="shared" si="39"/>
        <v/>
      </c>
      <c r="BL35">
        <f t="shared" si="40"/>
        <v>2</v>
      </c>
      <c r="BM35">
        <f t="shared" si="41"/>
        <v>2</v>
      </c>
      <c r="BN35" t="str">
        <f t="shared" si="42"/>
        <v/>
      </c>
      <c r="BO35" t="str">
        <f t="shared" si="43"/>
        <v/>
      </c>
      <c r="BP35">
        <f t="shared" si="44"/>
        <v>2</v>
      </c>
    </row>
    <row r="36" spans="3:68" ht="31.5" customHeight="1" thickBot="1" x14ac:dyDescent="0.3">
      <c r="C36" s="125"/>
      <c r="D36" s="161" t="s">
        <v>74</v>
      </c>
      <c r="E36" s="162"/>
      <c r="F36" s="162"/>
      <c r="G36" s="163"/>
      <c r="H36" s="51">
        <f t="shared" si="0"/>
        <v>2</v>
      </c>
      <c r="I36" s="51">
        <f t="shared" si="1"/>
        <v>2</v>
      </c>
      <c r="J36" s="51">
        <f t="shared" si="2"/>
        <v>2</v>
      </c>
      <c r="K36" s="51">
        <f t="shared" si="3"/>
        <v>2</v>
      </c>
      <c r="L36" s="51">
        <f t="shared" si="4"/>
        <v>2</v>
      </c>
      <c r="M36" s="51">
        <f t="shared" si="5"/>
        <v>2</v>
      </c>
      <c r="N36" s="51">
        <f t="shared" si="6"/>
        <v>2</v>
      </c>
      <c r="O36" s="51">
        <f t="shared" si="7"/>
        <v>2</v>
      </c>
      <c r="P36" s="51">
        <f t="shared" si="8"/>
        <v>2</v>
      </c>
      <c r="Q36" s="133"/>
      <c r="R36" s="108"/>
      <c r="S36" s="109"/>
      <c r="T36" s="109"/>
      <c r="W36" s="12" t="str">
        <f>VLOOKUP('INFORME INDIVIDUAL'!$M$12,REPORTES!$A$5:$JG$1048567,29,FALSE)</f>
        <v>SI</v>
      </c>
      <c r="X36" s="12" t="str">
        <f>VLOOKUP('INFORME INDIVIDUAL'!$M$12,REPORTES!$A$5:$JG$1048567,57,FALSE)</f>
        <v>SI</v>
      </c>
      <c r="Y36" s="12" t="str">
        <f>VLOOKUP('INFORME INDIVIDUAL'!$M$12,REPORTES!$A$5:$JG$1048567,85,FALSE)</f>
        <v>SI</v>
      </c>
      <c r="Z36" s="12" t="str">
        <f>VLOOKUP('INFORME INDIVIDUAL'!$M$12,REPORTES!$A$5:$JG$1048567,113,FALSE)</f>
        <v>SI</v>
      </c>
      <c r="AA36" s="12" t="str">
        <f>VLOOKUP('INFORME INDIVIDUAL'!$M$12,REPORTES!$A$5:$JG$1048567,141,FALSE)</f>
        <v>SI</v>
      </c>
      <c r="AB36" s="12" t="str">
        <f>VLOOKUP('INFORME INDIVIDUAL'!$M$12,REPORTES!$A$5:$JG$1048567,169,FALSE)</f>
        <v>SI</v>
      </c>
      <c r="AC36" s="12" t="str">
        <f>VLOOKUP('INFORME INDIVIDUAL'!$M$12,REPORTES!$A$5:$JG$1048567,197,FALSE)</f>
        <v>SI</v>
      </c>
      <c r="AD36" s="12" t="str">
        <f>VLOOKUP('INFORME INDIVIDUAL'!$M$12,REPORTES!$A$5:$JG$1048567,225,FALSE)</f>
        <v>SI</v>
      </c>
      <c r="AE36" s="12" t="str">
        <f>VLOOKUP('INFORME INDIVIDUAL'!$M$12,REPORTES!$A$5:$JG$1048567,253,FALSE)</f>
        <v>SI</v>
      </c>
      <c r="AG36">
        <f t="shared" si="9"/>
        <v>2</v>
      </c>
      <c r="AH36" t="str">
        <f t="shared" si="10"/>
        <v/>
      </c>
      <c r="AI36" t="str">
        <f t="shared" si="11"/>
        <v/>
      </c>
      <c r="AJ36">
        <f t="shared" si="12"/>
        <v>2</v>
      </c>
      <c r="AK36">
        <f t="shared" si="13"/>
        <v>2</v>
      </c>
      <c r="AL36" t="str">
        <f t="shared" si="14"/>
        <v/>
      </c>
      <c r="AM36" t="str">
        <f t="shared" si="15"/>
        <v/>
      </c>
      <c r="AN36">
        <f t="shared" si="16"/>
        <v>2</v>
      </c>
      <c r="AO36">
        <f t="shared" si="17"/>
        <v>2</v>
      </c>
      <c r="AP36" t="str">
        <f t="shared" si="18"/>
        <v/>
      </c>
      <c r="AQ36" t="str">
        <f t="shared" si="19"/>
        <v/>
      </c>
      <c r="AR36">
        <f t="shared" si="20"/>
        <v>2</v>
      </c>
      <c r="AS36">
        <f t="shared" si="21"/>
        <v>2</v>
      </c>
      <c r="AT36" t="str">
        <f t="shared" si="22"/>
        <v/>
      </c>
      <c r="AU36" t="str">
        <f t="shared" si="23"/>
        <v/>
      </c>
      <c r="AV36">
        <f t="shared" si="24"/>
        <v>2</v>
      </c>
      <c r="AW36">
        <f t="shared" si="25"/>
        <v>2</v>
      </c>
      <c r="AX36" t="str">
        <f t="shared" si="26"/>
        <v/>
      </c>
      <c r="AY36" t="str">
        <f t="shared" si="27"/>
        <v/>
      </c>
      <c r="AZ36">
        <f t="shared" si="28"/>
        <v>2</v>
      </c>
      <c r="BA36">
        <f t="shared" si="29"/>
        <v>2</v>
      </c>
      <c r="BB36" t="str">
        <f t="shared" si="30"/>
        <v/>
      </c>
      <c r="BC36" t="str">
        <f t="shared" si="31"/>
        <v/>
      </c>
      <c r="BD36">
        <f t="shared" si="32"/>
        <v>2</v>
      </c>
      <c r="BE36">
        <f t="shared" si="33"/>
        <v>2</v>
      </c>
      <c r="BF36" t="str">
        <f t="shared" si="34"/>
        <v/>
      </c>
      <c r="BG36" t="str">
        <f t="shared" si="35"/>
        <v/>
      </c>
      <c r="BH36">
        <f t="shared" si="36"/>
        <v>2</v>
      </c>
      <c r="BI36">
        <f t="shared" si="37"/>
        <v>2</v>
      </c>
      <c r="BJ36" t="str">
        <f t="shared" si="38"/>
        <v/>
      </c>
      <c r="BK36" t="str">
        <f t="shared" si="39"/>
        <v/>
      </c>
      <c r="BL36">
        <f t="shared" si="40"/>
        <v>2</v>
      </c>
      <c r="BM36">
        <f t="shared" si="41"/>
        <v>2</v>
      </c>
      <c r="BN36" t="str">
        <f t="shared" si="42"/>
        <v/>
      </c>
      <c r="BO36" t="str">
        <f t="shared" si="43"/>
        <v/>
      </c>
      <c r="BP36">
        <f t="shared" si="44"/>
        <v>2</v>
      </c>
    </row>
    <row r="37" spans="3:68" ht="31.5" customHeight="1" thickBot="1" x14ac:dyDescent="0.3">
      <c r="C37" s="169" t="s">
        <v>75</v>
      </c>
      <c r="D37" s="168" t="s">
        <v>76</v>
      </c>
      <c r="E37" s="168"/>
      <c r="F37" s="168"/>
      <c r="G37" s="168"/>
      <c r="H37" s="51">
        <f t="shared" si="0"/>
        <v>2</v>
      </c>
      <c r="I37" s="51">
        <f t="shared" si="1"/>
        <v>2</v>
      </c>
      <c r="J37" s="51">
        <f t="shared" si="2"/>
        <v>2</v>
      </c>
      <c r="K37" s="51">
        <f t="shared" si="3"/>
        <v>2</v>
      </c>
      <c r="L37" s="51">
        <f t="shared" si="4"/>
        <v>2</v>
      </c>
      <c r="M37" s="51">
        <f t="shared" si="5"/>
        <v>2</v>
      </c>
      <c r="N37" s="51">
        <f t="shared" si="6"/>
        <v>2</v>
      </c>
      <c r="O37" s="51">
        <f t="shared" si="7"/>
        <v>2</v>
      </c>
      <c r="P37" s="51">
        <f t="shared" si="8"/>
        <v>2</v>
      </c>
      <c r="Q37" s="132">
        <f>R37/T37</f>
        <v>1</v>
      </c>
      <c r="R37" s="108">
        <f>COUNTIF(H37:P39,2)</f>
        <v>27</v>
      </c>
      <c r="S37" s="109">
        <f>COUNTIF(H37:P39,1)</f>
        <v>0</v>
      </c>
      <c r="T37" s="109">
        <f>SUM(R37:S39)</f>
        <v>27</v>
      </c>
      <c r="W37" s="12" t="str">
        <f>VLOOKUP('INFORME INDIVIDUAL'!$M$12,REPORTES!$A$5:$JG$1048567,30,FALSE)</f>
        <v>SI</v>
      </c>
      <c r="X37" s="12" t="str">
        <f>VLOOKUP('INFORME INDIVIDUAL'!$M$12,REPORTES!$A$5:$JG$1048567,58,FALSE)</f>
        <v>SI</v>
      </c>
      <c r="Y37" s="12" t="str">
        <f>VLOOKUP('INFORME INDIVIDUAL'!$M$12,REPORTES!$A$5:$JG$1048567,86,FALSE)</f>
        <v>SI</v>
      </c>
      <c r="Z37" s="12" t="str">
        <f>VLOOKUP('INFORME INDIVIDUAL'!$M$12,REPORTES!$A$5:$JG$1048567,114,FALSE)</f>
        <v>SI</v>
      </c>
      <c r="AA37" s="12" t="str">
        <f>VLOOKUP('INFORME INDIVIDUAL'!$M$12,REPORTES!$A$5:$JG$1048567,142,FALSE)</f>
        <v>SI</v>
      </c>
      <c r="AB37" s="12" t="str">
        <f>VLOOKUP('INFORME INDIVIDUAL'!$M$12,REPORTES!$A$5:$JG$1048567,170,FALSE)</f>
        <v>SI</v>
      </c>
      <c r="AC37" s="12" t="str">
        <f>VLOOKUP('INFORME INDIVIDUAL'!$M$12,REPORTES!$A$5:$JG$1048567,198,FALSE)</f>
        <v>SI</v>
      </c>
      <c r="AD37" s="12" t="str">
        <f>VLOOKUP('INFORME INDIVIDUAL'!$M$12,REPORTES!$A$5:$JG$1048567,226,FALSE)</f>
        <v>SI</v>
      </c>
      <c r="AE37" s="12" t="str">
        <f>VLOOKUP('INFORME INDIVIDUAL'!$M$12,REPORTES!$A$5:$JG$1048567,254,FALSE)</f>
        <v>SI</v>
      </c>
      <c r="AG37">
        <f t="shared" si="9"/>
        <v>2</v>
      </c>
      <c r="AH37" t="str">
        <f t="shared" si="10"/>
        <v/>
      </c>
      <c r="AI37" t="str">
        <f t="shared" si="11"/>
        <v/>
      </c>
      <c r="AJ37">
        <f t="shared" si="12"/>
        <v>2</v>
      </c>
      <c r="AK37">
        <f t="shared" si="13"/>
        <v>2</v>
      </c>
      <c r="AL37" t="str">
        <f t="shared" si="14"/>
        <v/>
      </c>
      <c r="AM37" t="str">
        <f t="shared" si="15"/>
        <v/>
      </c>
      <c r="AN37">
        <f t="shared" si="16"/>
        <v>2</v>
      </c>
      <c r="AO37">
        <f t="shared" si="17"/>
        <v>2</v>
      </c>
      <c r="AP37" t="str">
        <f t="shared" si="18"/>
        <v/>
      </c>
      <c r="AQ37" t="str">
        <f t="shared" si="19"/>
        <v/>
      </c>
      <c r="AR37">
        <f t="shared" si="20"/>
        <v>2</v>
      </c>
      <c r="AS37">
        <f t="shared" si="21"/>
        <v>2</v>
      </c>
      <c r="AT37" t="str">
        <f t="shared" si="22"/>
        <v/>
      </c>
      <c r="AU37" t="str">
        <f t="shared" si="23"/>
        <v/>
      </c>
      <c r="AV37">
        <f t="shared" si="24"/>
        <v>2</v>
      </c>
      <c r="AW37">
        <f t="shared" si="25"/>
        <v>2</v>
      </c>
      <c r="AX37" t="str">
        <f t="shared" si="26"/>
        <v/>
      </c>
      <c r="AY37" t="str">
        <f t="shared" si="27"/>
        <v/>
      </c>
      <c r="AZ37">
        <f t="shared" si="28"/>
        <v>2</v>
      </c>
      <c r="BA37">
        <f t="shared" si="29"/>
        <v>2</v>
      </c>
      <c r="BB37" t="str">
        <f t="shared" si="30"/>
        <v/>
      </c>
      <c r="BC37" t="str">
        <f t="shared" si="31"/>
        <v/>
      </c>
      <c r="BD37">
        <f t="shared" si="32"/>
        <v>2</v>
      </c>
      <c r="BE37">
        <f t="shared" si="33"/>
        <v>2</v>
      </c>
      <c r="BF37" t="str">
        <f t="shared" si="34"/>
        <v/>
      </c>
      <c r="BG37" t="str">
        <f t="shared" si="35"/>
        <v/>
      </c>
      <c r="BH37">
        <f t="shared" si="36"/>
        <v>2</v>
      </c>
      <c r="BI37">
        <f t="shared" si="37"/>
        <v>2</v>
      </c>
      <c r="BJ37" t="str">
        <f t="shared" si="38"/>
        <v/>
      </c>
      <c r="BK37" t="str">
        <f t="shared" si="39"/>
        <v/>
      </c>
      <c r="BL37">
        <f t="shared" si="40"/>
        <v>2</v>
      </c>
      <c r="BM37">
        <f t="shared" si="41"/>
        <v>2</v>
      </c>
      <c r="BN37" t="str">
        <f t="shared" si="42"/>
        <v/>
      </c>
      <c r="BO37" t="str">
        <f t="shared" si="43"/>
        <v/>
      </c>
      <c r="BP37">
        <f t="shared" si="44"/>
        <v>2</v>
      </c>
    </row>
    <row r="38" spans="3:68" ht="47.25" customHeight="1" thickBot="1" x14ac:dyDescent="0.3">
      <c r="C38" s="169"/>
      <c r="D38" s="168" t="s">
        <v>77</v>
      </c>
      <c r="E38" s="168"/>
      <c r="F38" s="168"/>
      <c r="G38" s="168"/>
      <c r="H38" s="51">
        <f t="shared" si="0"/>
        <v>2</v>
      </c>
      <c r="I38" s="51">
        <f t="shared" si="1"/>
        <v>2</v>
      </c>
      <c r="J38" s="51">
        <f t="shared" si="2"/>
        <v>2</v>
      </c>
      <c r="K38" s="51">
        <f t="shared" si="3"/>
        <v>2</v>
      </c>
      <c r="L38" s="51">
        <f t="shared" si="4"/>
        <v>2</v>
      </c>
      <c r="M38" s="51">
        <f t="shared" si="5"/>
        <v>2</v>
      </c>
      <c r="N38" s="51">
        <f t="shared" si="6"/>
        <v>2</v>
      </c>
      <c r="O38" s="51">
        <f t="shared" si="7"/>
        <v>2</v>
      </c>
      <c r="P38" s="51">
        <f t="shared" si="8"/>
        <v>2</v>
      </c>
      <c r="Q38" s="164"/>
      <c r="R38" s="108"/>
      <c r="S38" s="109"/>
      <c r="T38" s="109"/>
      <c r="W38" s="12" t="str">
        <f>VLOOKUP('INFORME INDIVIDUAL'!$M$12,REPORTES!$A$5:$JG$1048567,31,FALSE)</f>
        <v>SI</v>
      </c>
      <c r="X38" s="12" t="str">
        <f>VLOOKUP('INFORME INDIVIDUAL'!$M$12,REPORTES!$A$5:$JG$1048567,59,FALSE)</f>
        <v>SI</v>
      </c>
      <c r="Y38" s="12" t="str">
        <f>VLOOKUP('INFORME INDIVIDUAL'!$M$12,REPORTES!$A$5:$JG$1048567,87,FALSE)</f>
        <v>SI</v>
      </c>
      <c r="Z38" s="12" t="str">
        <f>VLOOKUP('INFORME INDIVIDUAL'!$M$12,REPORTES!$A$5:$JG$1048567,115,FALSE)</f>
        <v>SI</v>
      </c>
      <c r="AA38" s="12" t="str">
        <f>VLOOKUP('INFORME INDIVIDUAL'!$M$12,REPORTES!$A$5:$JG$1048567,143,FALSE)</f>
        <v>SI</v>
      </c>
      <c r="AB38" s="12" t="str">
        <f>VLOOKUP('INFORME INDIVIDUAL'!$M$12,REPORTES!$A$5:$JG$1048567,171,FALSE)</f>
        <v>SI</v>
      </c>
      <c r="AC38" s="12" t="str">
        <f>VLOOKUP('INFORME INDIVIDUAL'!$M$12,REPORTES!$A$5:$JG$1048567,199,FALSE)</f>
        <v>SI</v>
      </c>
      <c r="AD38" s="12" t="str">
        <f>VLOOKUP('INFORME INDIVIDUAL'!$M$12,REPORTES!$A$5:$JG$1048567,227,FALSE)</f>
        <v>SI</v>
      </c>
      <c r="AE38" s="12" t="str">
        <f>VLOOKUP('INFORME INDIVIDUAL'!$M$12,REPORTES!$A$5:$JG$1048567,255,FALSE)</f>
        <v>SI</v>
      </c>
      <c r="AG38">
        <f t="shared" si="9"/>
        <v>2</v>
      </c>
      <c r="AH38" t="str">
        <f t="shared" si="10"/>
        <v/>
      </c>
      <c r="AI38" t="str">
        <f t="shared" si="11"/>
        <v/>
      </c>
      <c r="AJ38">
        <f t="shared" si="12"/>
        <v>2</v>
      </c>
      <c r="AK38">
        <f t="shared" si="13"/>
        <v>2</v>
      </c>
      <c r="AL38" t="str">
        <f t="shared" si="14"/>
        <v/>
      </c>
      <c r="AM38" t="str">
        <f t="shared" si="15"/>
        <v/>
      </c>
      <c r="AN38">
        <f t="shared" si="16"/>
        <v>2</v>
      </c>
      <c r="AO38">
        <f t="shared" si="17"/>
        <v>2</v>
      </c>
      <c r="AP38" t="str">
        <f t="shared" si="18"/>
        <v/>
      </c>
      <c r="AQ38" t="str">
        <f t="shared" si="19"/>
        <v/>
      </c>
      <c r="AR38">
        <f t="shared" si="20"/>
        <v>2</v>
      </c>
      <c r="AS38">
        <f t="shared" si="21"/>
        <v>2</v>
      </c>
      <c r="AT38" t="str">
        <f t="shared" si="22"/>
        <v/>
      </c>
      <c r="AU38" t="str">
        <f t="shared" si="23"/>
        <v/>
      </c>
      <c r="AV38">
        <f t="shared" si="24"/>
        <v>2</v>
      </c>
      <c r="AW38">
        <f t="shared" si="25"/>
        <v>2</v>
      </c>
      <c r="AX38" t="str">
        <f t="shared" si="26"/>
        <v/>
      </c>
      <c r="AY38" t="str">
        <f t="shared" si="27"/>
        <v/>
      </c>
      <c r="AZ38">
        <f t="shared" si="28"/>
        <v>2</v>
      </c>
      <c r="BA38">
        <f t="shared" si="29"/>
        <v>2</v>
      </c>
      <c r="BB38" t="str">
        <f t="shared" si="30"/>
        <v/>
      </c>
      <c r="BC38" t="str">
        <f t="shared" si="31"/>
        <v/>
      </c>
      <c r="BD38">
        <f t="shared" si="32"/>
        <v>2</v>
      </c>
      <c r="BE38">
        <f t="shared" si="33"/>
        <v>2</v>
      </c>
      <c r="BF38" t="str">
        <f t="shared" si="34"/>
        <v/>
      </c>
      <c r="BG38" t="str">
        <f t="shared" si="35"/>
        <v/>
      </c>
      <c r="BH38">
        <f t="shared" si="36"/>
        <v>2</v>
      </c>
      <c r="BI38">
        <f t="shared" si="37"/>
        <v>2</v>
      </c>
      <c r="BJ38" t="str">
        <f t="shared" si="38"/>
        <v/>
      </c>
      <c r="BK38" t="str">
        <f t="shared" si="39"/>
        <v/>
      </c>
      <c r="BL38">
        <f t="shared" si="40"/>
        <v>2</v>
      </c>
      <c r="BM38">
        <f t="shared" si="41"/>
        <v>2</v>
      </c>
      <c r="BN38" t="str">
        <f t="shared" si="42"/>
        <v/>
      </c>
      <c r="BO38" t="str">
        <f t="shared" si="43"/>
        <v/>
      </c>
      <c r="BP38">
        <f t="shared" si="44"/>
        <v>2</v>
      </c>
    </row>
    <row r="39" spans="3:68" ht="31.5" customHeight="1" thickBot="1" x14ac:dyDescent="0.3">
      <c r="C39" s="169"/>
      <c r="D39" s="168" t="s">
        <v>78</v>
      </c>
      <c r="E39" s="168"/>
      <c r="F39" s="168"/>
      <c r="G39" s="168"/>
      <c r="H39" s="51">
        <f t="shared" si="0"/>
        <v>2</v>
      </c>
      <c r="I39" s="51">
        <f t="shared" si="1"/>
        <v>2</v>
      </c>
      <c r="J39" s="51">
        <f t="shared" si="2"/>
        <v>2</v>
      </c>
      <c r="K39" s="51">
        <f t="shared" si="3"/>
        <v>2</v>
      </c>
      <c r="L39" s="51">
        <f t="shared" si="4"/>
        <v>2</v>
      </c>
      <c r="M39" s="51">
        <f t="shared" si="5"/>
        <v>2</v>
      </c>
      <c r="N39" s="51">
        <f t="shared" si="6"/>
        <v>2</v>
      </c>
      <c r="O39" s="51">
        <f t="shared" si="7"/>
        <v>2</v>
      </c>
      <c r="P39" s="51">
        <f t="shared" si="8"/>
        <v>2</v>
      </c>
      <c r="Q39" s="133"/>
      <c r="R39" s="108"/>
      <c r="S39" s="109"/>
      <c r="T39" s="109"/>
      <c r="W39" s="12" t="str">
        <f>VLOOKUP('INFORME INDIVIDUAL'!$M$12,REPORTES!$A$5:$JG$1048567,32,FALSE)</f>
        <v>SI</v>
      </c>
      <c r="X39" s="12" t="str">
        <f>VLOOKUP('INFORME INDIVIDUAL'!$M$12,REPORTES!$A$5:$JG$1048567,60,FALSE)</f>
        <v>SI</v>
      </c>
      <c r="Y39" s="12" t="str">
        <f>VLOOKUP('INFORME INDIVIDUAL'!$M$12,REPORTES!$A$5:$JG$1048567,88,FALSE)</f>
        <v>SI</v>
      </c>
      <c r="Z39" s="12" t="str">
        <f>VLOOKUP('INFORME INDIVIDUAL'!$M$12,REPORTES!$A$5:$JG$1048567,116,FALSE)</f>
        <v>SI</v>
      </c>
      <c r="AA39" s="12" t="str">
        <f>VLOOKUP('INFORME INDIVIDUAL'!$M$12,REPORTES!$A$5:$JG$1048567,144,FALSE)</f>
        <v>SI</v>
      </c>
      <c r="AB39" s="12" t="str">
        <f>VLOOKUP('INFORME INDIVIDUAL'!$M$12,REPORTES!$A$5:$JG$1048567,172,FALSE)</f>
        <v>SI</v>
      </c>
      <c r="AC39" s="12" t="str">
        <f>VLOOKUP('INFORME INDIVIDUAL'!$M$12,REPORTES!$A$5:$JG$1048567,200,FALSE)</f>
        <v>SI</v>
      </c>
      <c r="AD39" s="12" t="str">
        <f>VLOOKUP('INFORME INDIVIDUAL'!$M$12,REPORTES!$A$5:$JG$1048567,228,FALSE)</f>
        <v>SI</v>
      </c>
      <c r="AE39" s="12" t="str">
        <f>VLOOKUP('INFORME INDIVIDUAL'!$M$12,REPORTES!$A$5:$JG$1048567,256,FALSE)</f>
        <v>SI</v>
      </c>
      <c r="AG39">
        <f t="shared" si="9"/>
        <v>2</v>
      </c>
      <c r="AH39" t="str">
        <f t="shared" si="10"/>
        <v/>
      </c>
      <c r="AI39" t="str">
        <f t="shared" si="11"/>
        <v/>
      </c>
      <c r="AJ39">
        <f t="shared" si="12"/>
        <v>2</v>
      </c>
      <c r="AK39">
        <f t="shared" si="13"/>
        <v>2</v>
      </c>
      <c r="AL39" t="str">
        <f t="shared" si="14"/>
        <v/>
      </c>
      <c r="AM39" t="str">
        <f t="shared" si="15"/>
        <v/>
      </c>
      <c r="AN39">
        <f t="shared" si="16"/>
        <v>2</v>
      </c>
      <c r="AO39">
        <f t="shared" si="17"/>
        <v>2</v>
      </c>
      <c r="AP39" t="str">
        <f t="shared" si="18"/>
        <v/>
      </c>
      <c r="AQ39" t="str">
        <f t="shared" si="19"/>
        <v/>
      </c>
      <c r="AR39">
        <f t="shared" si="20"/>
        <v>2</v>
      </c>
      <c r="AS39">
        <f t="shared" si="21"/>
        <v>2</v>
      </c>
      <c r="AT39" t="str">
        <f t="shared" si="22"/>
        <v/>
      </c>
      <c r="AU39" t="str">
        <f t="shared" si="23"/>
        <v/>
      </c>
      <c r="AV39">
        <f t="shared" si="24"/>
        <v>2</v>
      </c>
      <c r="AW39">
        <f t="shared" si="25"/>
        <v>2</v>
      </c>
      <c r="AX39" t="str">
        <f t="shared" si="26"/>
        <v/>
      </c>
      <c r="AY39" t="str">
        <f t="shared" si="27"/>
        <v/>
      </c>
      <c r="AZ39">
        <f t="shared" si="28"/>
        <v>2</v>
      </c>
      <c r="BA39">
        <f t="shared" si="29"/>
        <v>2</v>
      </c>
      <c r="BB39" t="str">
        <f t="shared" si="30"/>
        <v/>
      </c>
      <c r="BC39" t="str">
        <f t="shared" si="31"/>
        <v/>
      </c>
      <c r="BD39">
        <f t="shared" si="32"/>
        <v>2</v>
      </c>
      <c r="BE39">
        <f t="shared" si="33"/>
        <v>2</v>
      </c>
      <c r="BF39" t="str">
        <f t="shared" si="34"/>
        <v/>
      </c>
      <c r="BG39" t="str">
        <f t="shared" si="35"/>
        <v/>
      </c>
      <c r="BH39">
        <f t="shared" si="36"/>
        <v>2</v>
      </c>
      <c r="BI39">
        <f t="shared" si="37"/>
        <v>2</v>
      </c>
      <c r="BJ39" t="str">
        <f t="shared" si="38"/>
        <v/>
      </c>
      <c r="BK39" t="str">
        <f t="shared" si="39"/>
        <v/>
      </c>
      <c r="BL39">
        <f t="shared" si="40"/>
        <v>2</v>
      </c>
      <c r="BM39">
        <f t="shared" si="41"/>
        <v>2</v>
      </c>
      <c r="BN39" t="str">
        <f t="shared" si="42"/>
        <v/>
      </c>
      <c r="BO39" t="str">
        <f t="shared" si="43"/>
        <v/>
      </c>
      <c r="BP39">
        <f t="shared" si="44"/>
        <v>2</v>
      </c>
    </row>
    <row r="40" spans="3:68" ht="63" customHeight="1" thickBot="1" x14ac:dyDescent="0.3">
      <c r="C40" s="120" t="s">
        <v>41</v>
      </c>
      <c r="D40" s="126" t="s">
        <v>42</v>
      </c>
      <c r="E40" s="127"/>
      <c r="F40" s="127"/>
      <c r="G40" s="128"/>
      <c r="H40" s="51">
        <f t="shared" si="0"/>
        <v>2</v>
      </c>
      <c r="I40" s="51">
        <f t="shared" si="1"/>
        <v>2</v>
      </c>
      <c r="J40" s="51">
        <f t="shared" si="2"/>
        <v>2</v>
      </c>
      <c r="K40" s="51">
        <f t="shared" si="3"/>
        <v>2</v>
      </c>
      <c r="L40" s="51">
        <f t="shared" si="4"/>
        <v>2</v>
      </c>
      <c r="M40" s="51">
        <f t="shared" si="5"/>
        <v>2</v>
      </c>
      <c r="N40" s="51">
        <f t="shared" si="6"/>
        <v>2</v>
      </c>
      <c r="O40" s="51">
        <f t="shared" si="7"/>
        <v>2</v>
      </c>
      <c r="P40" s="51">
        <f t="shared" si="8"/>
        <v>2</v>
      </c>
      <c r="Q40" s="132">
        <f>R40/T40</f>
        <v>1</v>
      </c>
      <c r="R40" s="108">
        <f>COUNTIF(H40:P41,2)</f>
        <v>18</v>
      </c>
      <c r="S40" s="109">
        <f>COUNTIF(H40:P41,1)</f>
        <v>0</v>
      </c>
      <c r="T40" s="109">
        <f>SUM(R40:S41)</f>
        <v>18</v>
      </c>
      <c r="W40" s="12" t="str">
        <f>VLOOKUP('INFORME INDIVIDUAL'!$M$12,REPORTES!$A$5:$JG$1048567,33,FALSE)</f>
        <v>SI</v>
      </c>
      <c r="X40" s="12" t="str">
        <f>VLOOKUP('INFORME INDIVIDUAL'!$M$12,REPORTES!$A$5:$JG$1048567,61,FALSE)</f>
        <v>SI</v>
      </c>
      <c r="Y40" s="12" t="str">
        <f>VLOOKUP('INFORME INDIVIDUAL'!$M$12,REPORTES!$A$5:$JG$1048567,89,FALSE)</f>
        <v>SI</v>
      </c>
      <c r="Z40" s="12" t="str">
        <f>VLOOKUP('INFORME INDIVIDUAL'!$M$12,REPORTES!$A$5:$JG$1048567,117,FALSE)</f>
        <v>SI</v>
      </c>
      <c r="AA40" s="12" t="str">
        <f>VLOOKUP('INFORME INDIVIDUAL'!$M$12,REPORTES!$A$5:$JG$1048567,145,FALSE)</f>
        <v>SI</v>
      </c>
      <c r="AB40" s="12" t="str">
        <f>VLOOKUP('INFORME INDIVIDUAL'!$M$12,REPORTES!$A$5:$JG$1048567,173,FALSE)</f>
        <v>SI</v>
      </c>
      <c r="AC40" s="12" t="str">
        <f>VLOOKUP('INFORME INDIVIDUAL'!$M$12,REPORTES!$A$5:$JG$1048567,201,FALSE)</f>
        <v>SI</v>
      </c>
      <c r="AD40" s="12" t="str">
        <f>VLOOKUP('INFORME INDIVIDUAL'!$M$12,REPORTES!$A$5:$JG$1048567,229,FALSE)</f>
        <v>SI</v>
      </c>
      <c r="AE40" s="12" t="str">
        <f>VLOOKUP('INFORME INDIVIDUAL'!$M$12,REPORTES!$A$5:$JG$1048567,257,FALSE)</f>
        <v>SI</v>
      </c>
      <c r="AG40">
        <f t="shared" si="9"/>
        <v>2</v>
      </c>
      <c r="AH40" t="str">
        <f t="shared" si="10"/>
        <v/>
      </c>
      <c r="AI40" t="str">
        <f t="shared" si="11"/>
        <v/>
      </c>
      <c r="AJ40">
        <f t="shared" si="12"/>
        <v>2</v>
      </c>
      <c r="AK40">
        <f t="shared" si="13"/>
        <v>2</v>
      </c>
      <c r="AL40" t="str">
        <f t="shared" si="14"/>
        <v/>
      </c>
      <c r="AM40" t="str">
        <f t="shared" si="15"/>
        <v/>
      </c>
      <c r="AN40">
        <f t="shared" si="16"/>
        <v>2</v>
      </c>
      <c r="AO40">
        <f t="shared" si="17"/>
        <v>2</v>
      </c>
      <c r="AP40" t="str">
        <f t="shared" si="18"/>
        <v/>
      </c>
      <c r="AQ40" t="str">
        <f t="shared" si="19"/>
        <v/>
      </c>
      <c r="AR40">
        <f t="shared" si="20"/>
        <v>2</v>
      </c>
      <c r="AS40">
        <f t="shared" si="21"/>
        <v>2</v>
      </c>
      <c r="AT40" t="str">
        <f t="shared" si="22"/>
        <v/>
      </c>
      <c r="AU40" t="str">
        <f t="shared" si="23"/>
        <v/>
      </c>
      <c r="AV40">
        <f t="shared" si="24"/>
        <v>2</v>
      </c>
      <c r="AW40">
        <f t="shared" si="25"/>
        <v>2</v>
      </c>
      <c r="AX40" t="str">
        <f t="shared" si="26"/>
        <v/>
      </c>
      <c r="AY40" t="str">
        <f t="shared" si="27"/>
        <v/>
      </c>
      <c r="AZ40">
        <f t="shared" si="28"/>
        <v>2</v>
      </c>
      <c r="BA40">
        <f t="shared" si="29"/>
        <v>2</v>
      </c>
      <c r="BB40" t="str">
        <f t="shared" si="30"/>
        <v/>
      </c>
      <c r="BC40" t="str">
        <f t="shared" si="31"/>
        <v/>
      </c>
      <c r="BD40">
        <f t="shared" si="32"/>
        <v>2</v>
      </c>
      <c r="BE40">
        <f t="shared" si="33"/>
        <v>2</v>
      </c>
      <c r="BF40" t="str">
        <f t="shared" si="34"/>
        <v/>
      </c>
      <c r="BG40" t="str">
        <f t="shared" si="35"/>
        <v/>
      </c>
      <c r="BH40">
        <f t="shared" si="36"/>
        <v>2</v>
      </c>
      <c r="BI40">
        <f t="shared" si="37"/>
        <v>2</v>
      </c>
      <c r="BJ40" t="str">
        <f t="shared" si="38"/>
        <v/>
      </c>
      <c r="BK40" t="str">
        <f t="shared" si="39"/>
        <v/>
      </c>
      <c r="BL40">
        <f t="shared" si="40"/>
        <v>2</v>
      </c>
      <c r="BM40">
        <f t="shared" si="41"/>
        <v>2</v>
      </c>
      <c r="BN40" t="str">
        <f t="shared" si="42"/>
        <v/>
      </c>
      <c r="BO40" t="str">
        <f t="shared" si="43"/>
        <v/>
      </c>
      <c r="BP40">
        <f t="shared" si="44"/>
        <v>2</v>
      </c>
    </row>
    <row r="41" spans="3:68" ht="47.25" customHeight="1" thickBot="1" x14ac:dyDescent="0.3">
      <c r="C41" s="125"/>
      <c r="D41" s="126" t="s">
        <v>45</v>
      </c>
      <c r="E41" s="127"/>
      <c r="F41" s="127"/>
      <c r="G41" s="128"/>
      <c r="H41" s="51">
        <f t="shared" si="0"/>
        <v>2</v>
      </c>
      <c r="I41" s="51">
        <f t="shared" si="1"/>
        <v>2</v>
      </c>
      <c r="J41" s="51">
        <f t="shared" si="2"/>
        <v>2</v>
      </c>
      <c r="K41" s="51">
        <f t="shared" si="3"/>
        <v>2</v>
      </c>
      <c r="L41" s="51">
        <f t="shared" si="4"/>
        <v>2</v>
      </c>
      <c r="M41" s="51">
        <f t="shared" si="5"/>
        <v>2</v>
      </c>
      <c r="N41" s="51">
        <f t="shared" si="6"/>
        <v>2</v>
      </c>
      <c r="O41" s="51">
        <f t="shared" si="7"/>
        <v>2</v>
      </c>
      <c r="P41" s="51">
        <f t="shared" si="8"/>
        <v>2</v>
      </c>
      <c r="Q41" s="133"/>
      <c r="R41" s="108"/>
      <c r="S41" s="109"/>
      <c r="T41" s="109"/>
      <c r="W41" s="12" t="str">
        <f>VLOOKUP('INFORME INDIVIDUAL'!$M$12,REPORTES!$A$5:$JG$1048567,34,FALSE)</f>
        <v>SI</v>
      </c>
      <c r="X41" s="12" t="str">
        <f>VLOOKUP('INFORME INDIVIDUAL'!$M$12,REPORTES!$A$5:$JG$1048567,62,FALSE)</f>
        <v>SI</v>
      </c>
      <c r="Y41" s="12" t="str">
        <f>VLOOKUP('INFORME INDIVIDUAL'!$M$12,REPORTES!$A$5:$JG$1048567,90,FALSE)</f>
        <v>SI</v>
      </c>
      <c r="Z41" s="12" t="str">
        <f>VLOOKUP('INFORME INDIVIDUAL'!$M$12,REPORTES!$A$5:$JG$1048567,118,FALSE)</f>
        <v>SI</v>
      </c>
      <c r="AA41" s="12" t="str">
        <f>VLOOKUP('INFORME INDIVIDUAL'!$M$12,REPORTES!$A$5:$JG$1048567,146,FALSE)</f>
        <v>SI</v>
      </c>
      <c r="AB41" s="12" t="str">
        <f>VLOOKUP('INFORME INDIVIDUAL'!$M$12,REPORTES!$A$5:$JG$1048567,174,FALSE)</f>
        <v>SI</v>
      </c>
      <c r="AC41" s="12" t="str">
        <f>VLOOKUP('INFORME INDIVIDUAL'!$M$12,REPORTES!$A$5:$JG$1048567,202,FALSE)</f>
        <v>SI</v>
      </c>
      <c r="AD41" s="12" t="str">
        <f>VLOOKUP('INFORME INDIVIDUAL'!$M$12,REPORTES!$A$5:$JG$1048567,230,FALSE)</f>
        <v>SI</v>
      </c>
      <c r="AE41" s="12" t="str">
        <f>VLOOKUP('INFORME INDIVIDUAL'!$M$12,REPORTES!$A$5:$JG$1048567,258,FALSE)</f>
        <v>SI</v>
      </c>
      <c r="AG41">
        <f t="shared" si="9"/>
        <v>2</v>
      </c>
      <c r="AH41" t="str">
        <f t="shared" si="10"/>
        <v/>
      </c>
      <c r="AI41" t="str">
        <f t="shared" si="11"/>
        <v/>
      </c>
      <c r="AJ41">
        <f t="shared" si="12"/>
        <v>2</v>
      </c>
      <c r="AK41">
        <f t="shared" si="13"/>
        <v>2</v>
      </c>
      <c r="AL41" t="str">
        <f t="shared" si="14"/>
        <v/>
      </c>
      <c r="AM41" t="str">
        <f t="shared" si="15"/>
        <v/>
      </c>
      <c r="AN41">
        <f t="shared" si="16"/>
        <v>2</v>
      </c>
      <c r="AO41">
        <f t="shared" si="17"/>
        <v>2</v>
      </c>
      <c r="AP41" t="str">
        <f t="shared" si="18"/>
        <v/>
      </c>
      <c r="AQ41" t="str">
        <f t="shared" si="19"/>
        <v/>
      </c>
      <c r="AR41">
        <f t="shared" si="20"/>
        <v>2</v>
      </c>
      <c r="AS41">
        <f t="shared" si="21"/>
        <v>2</v>
      </c>
      <c r="AT41" t="str">
        <f t="shared" si="22"/>
        <v/>
      </c>
      <c r="AU41" t="str">
        <f t="shared" si="23"/>
        <v/>
      </c>
      <c r="AV41">
        <f t="shared" si="24"/>
        <v>2</v>
      </c>
      <c r="AW41">
        <f t="shared" si="25"/>
        <v>2</v>
      </c>
      <c r="AX41" t="str">
        <f t="shared" si="26"/>
        <v/>
      </c>
      <c r="AY41" t="str">
        <f t="shared" si="27"/>
        <v/>
      </c>
      <c r="AZ41">
        <f t="shared" si="28"/>
        <v>2</v>
      </c>
      <c r="BA41">
        <f t="shared" si="29"/>
        <v>2</v>
      </c>
      <c r="BB41" t="str">
        <f t="shared" si="30"/>
        <v/>
      </c>
      <c r="BC41" t="str">
        <f t="shared" si="31"/>
        <v/>
      </c>
      <c r="BD41">
        <f t="shared" si="32"/>
        <v>2</v>
      </c>
      <c r="BE41">
        <f t="shared" si="33"/>
        <v>2</v>
      </c>
      <c r="BF41" t="str">
        <f t="shared" si="34"/>
        <v/>
      </c>
      <c r="BG41" t="str">
        <f t="shared" si="35"/>
        <v/>
      </c>
      <c r="BH41">
        <f t="shared" si="36"/>
        <v>2</v>
      </c>
      <c r="BI41">
        <f t="shared" si="37"/>
        <v>2</v>
      </c>
      <c r="BJ41" t="str">
        <f t="shared" si="38"/>
        <v/>
      </c>
      <c r="BK41" t="str">
        <f t="shared" si="39"/>
        <v/>
      </c>
      <c r="BL41">
        <f t="shared" si="40"/>
        <v>2</v>
      </c>
      <c r="BM41">
        <f t="shared" si="41"/>
        <v>2</v>
      </c>
      <c r="BN41" t="str">
        <f t="shared" si="42"/>
        <v/>
      </c>
      <c r="BO41" t="str">
        <f t="shared" si="43"/>
        <v/>
      </c>
      <c r="BP41">
        <f t="shared" si="44"/>
        <v>2</v>
      </c>
    </row>
    <row r="42" spans="3:68" ht="31.5" customHeight="1" thickBot="1" x14ac:dyDescent="0.3">
      <c r="C42" s="120" t="s">
        <v>54</v>
      </c>
      <c r="D42" s="122" t="s">
        <v>55</v>
      </c>
      <c r="E42" s="123"/>
      <c r="F42" s="123"/>
      <c r="G42" s="124"/>
      <c r="H42" s="51">
        <f t="shared" si="0"/>
        <v>2</v>
      </c>
      <c r="I42" s="51">
        <f t="shared" si="1"/>
        <v>2</v>
      </c>
      <c r="J42" s="51">
        <f t="shared" si="2"/>
        <v>2</v>
      </c>
      <c r="K42" s="51">
        <f t="shared" si="3"/>
        <v>2</v>
      </c>
      <c r="L42" s="51">
        <f t="shared" si="4"/>
        <v>2</v>
      </c>
      <c r="M42" s="51">
        <f t="shared" si="5"/>
        <v>2</v>
      </c>
      <c r="N42" s="51">
        <f t="shared" si="6"/>
        <v>2</v>
      </c>
      <c r="O42" s="51">
        <f t="shared" si="7"/>
        <v>2</v>
      </c>
      <c r="P42" s="51">
        <f t="shared" si="8"/>
        <v>2</v>
      </c>
      <c r="Q42" s="53">
        <f>R42/T42</f>
        <v>1</v>
      </c>
      <c r="R42">
        <f>COUNTIF(H42:P42,2)</f>
        <v>9</v>
      </c>
      <c r="S42">
        <f>COUNTIF(H42:P42,1)</f>
        <v>0</v>
      </c>
      <c r="T42">
        <f>SUM(R42:S42)</f>
        <v>9</v>
      </c>
      <c r="W42" s="12" t="str">
        <f>VLOOKUP('INFORME INDIVIDUAL'!$M$12,REPORTES!$A$5:$JG$1048567,35,FALSE)</f>
        <v>SI</v>
      </c>
      <c r="X42" s="12" t="str">
        <f>VLOOKUP('INFORME INDIVIDUAL'!$M$12,REPORTES!$A$5:$JG$1048567,63,FALSE)</f>
        <v>SI</v>
      </c>
      <c r="Y42" s="12" t="str">
        <f>VLOOKUP('INFORME INDIVIDUAL'!$M$12,REPORTES!$A$5:$JG$1048567,91,FALSE)</f>
        <v>SI</v>
      </c>
      <c r="Z42" s="12" t="str">
        <f>VLOOKUP('INFORME INDIVIDUAL'!$M$12,REPORTES!$A$5:$JG$1048567,119,FALSE)</f>
        <v>SI</v>
      </c>
      <c r="AA42" s="12" t="str">
        <f>VLOOKUP('INFORME INDIVIDUAL'!$M$12,REPORTES!$A$5:$JG$1048567,147,FALSE)</f>
        <v>SI</v>
      </c>
      <c r="AB42" s="12" t="str">
        <f>VLOOKUP('INFORME INDIVIDUAL'!$M$12,REPORTES!$A$5:$JG$1048567,175,FALSE)</f>
        <v>SI</v>
      </c>
      <c r="AC42" s="12" t="str">
        <f>VLOOKUP('INFORME INDIVIDUAL'!$M$12,REPORTES!$A$5:$JG$1048567,203,FALSE)</f>
        <v>SI</v>
      </c>
      <c r="AD42" s="12" t="str">
        <f>VLOOKUP('INFORME INDIVIDUAL'!$M$12,REPORTES!$A$5:$JG$1048567,231,FALSE)</f>
        <v>SI</v>
      </c>
      <c r="AE42" s="12" t="str">
        <f>VLOOKUP('INFORME INDIVIDUAL'!$M$12,REPORTES!$A$5:$JG$1048567,259,FALSE)</f>
        <v>SI</v>
      </c>
      <c r="AG42">
        <f t="shared" si="9"/>
        <v>2</v>
      </c>
      <c r="AH42" t="str">
        <f t="shared" si="10"/>
        <v/>
      </c>
      <c r="AI42" t="str">
        <f t="shared" si="11"/>
        <v/>
      </c>
      <c r="AJ42">
        <f t="shared" si="12"/>
        <v>2</v>
      </c>
      <c r="AK42">
        <f t="shared" si="13"/>
        <v>2</v>
      </c>
      <c r="AL42" t="str">
        <f t="shared" si="14"/>
        <v/>
      </c>
      <c r="AM42" t="str">
        <f t="shared" si="15"/>
        <v/>
      </c>
      <c r="AN42">
        <f t="shared" si="16"/>
        <v>2</v>
      </c>
      <c r="AO42">
        <f t="shared" si="17"/>
        <v>2</v>
      </c>
      <c r="AP42" t="str">
        <f t="shared" si="18"/>
        <v/>
      </c>
      <c r="AQ42" t="str">
        <f t="shared" si="19"/>
        <v/>
      </c>
      <c r="AR42">
        <f t="shared" si="20"/>
        <v>2</v>
      </c>
      <c r="AS42">
        <f t="shared" si="21"/>
        <v>2</v>
      </c>
      <c r="AT42" t="str">
        <f t="shared" si="22"/>
        <v/>
      </c>
      <c r="AU42" t="str">
        <f t="shared" si="23"/>
        <v/>
      </c>
      <c r="AV42">
        <f t="shared" si="24"/>
        <v>2</v>
      </c>
      <c r="AW42">
        <f t="shared" si="25"/>
        <v>2</v>
      </c>
      <c r="AX42" t="str">
        <f t="shared" si="26"/>
        <v/>
      </c>
      <c r="AY42" t="str">
        <f t="shared" si="27"/>
        <v/>
      </c>
      <c r="AZ42">
        <f t="shared" si="28"/>
        <v>2</v>
      </c>
      <c r="BA42">
        <f t="shared" si="29"/>
        <v>2</v>
      </c>
      <c r="BB42" t="str">
        <f t="shared" si="30"/>
        <v/>
      </c>
      <c r="BC42" t="str">
        <f t="shared" si="31"/>
        <v/>
      </c>
      <c r="BD42">
        <f t="shared" si="32"/>
        <v>2</v>
      </c>
      <c r="BE42">
        <f t="shared" si="33"/>
        <v>2</v>
      </c>
      <c r="BF42" t="str">
        <f t="shared" si="34"/>
        <v/>
      </c>
      <c r="BG42" t="str">
        <f t="shared" si="35"/>
        <v/>
      </c>
      <c r="BH42">
        <f t="shared" si="36"/>
        <v>2</v>
      </c>
      <c r="BI42">
        <f t="shared" si="37"/>
        <v>2</v>
      </c>
      <c r="BJ42" t="str">
        <f t="shared" si="38"/>
        <v/>
      </c>
      <c r="BK42" t="str">
        <f t="shared" si="39"/>
        <v/>
      </c>
      <c r="BL42">
        <f t="shared" si="40"/>
        <v>2</v>
      </c>
      <c r="BM42">
        <f t="shared" si="41"/>
        <v>2</v>
      </c>
      <c r="BN42" t="str">
        <f t="shared" si="42"/>
        <v/>
      </c>
      <c r="BO42" t="str">
        <f t="shared" si="43"/>
        <v/>
      </c>
      <c r="BP42">
        <f t="shared" si="44"/>
        <v>2</v>
      </c>
    </row>
    <row r="43" spans="3:68" ht="16.5" thickBot="1" x14ac:dyDescent="0.3">
      <c r="C43" s="121"/>
      <c r="D43" s="122" t="s">
        <v>57</v>
      </c>
      <c r="E43" s="123"/>
      <c r="F43" s="123"/>
      <c r="G43" s="124"/>
      <c r="H43" s="51">
        <f t="shared" si="0"/>
        <v>2</v>
      </c>
      <c r="I43" s="51">
        <f t="shared" si="1"/>
        <v>2</v>
      </c>
      <c r="J43" s="51">
        <f t="shared" si="2"/>
        <v>2</v>
      </c>
      <c r="K43" s="51">
        <f t="shared" si="3"/>
        <v>2</v>
      </c>
      <c r="L43" s="51">
        <f t="shared" si="4"/>
        <v>2</v>
      </c>
      <c r="M43" s="51">
        <f t="shared" si="5"/>
        <v>2</v>
      </c>
      <c r="N43" s="51">
        <f t="shared" si="6"/>
        <v>2</v>
      </c>
      <c r="O43" s="51">
        <f t="shared" si="7"/>
        <v>2</v>
      </c>
      <c r="P43" s="51">
        <f t="shared" si="8"/>
        <v>2</v>
      </c>
      <c r="Q43" s="53">
        <f>R43/T43</f>
        <v>1</v>
      </c>
      <c r="R43">
        <f>COUNTIF(H43:P43,2)</f>
        <v>9</v>
      </c>
      <c r="S43">
        <f>COUNTIF(H43:P43,1)</f>
        <v>0</v>
      </c>
      <c r="T43">
        <f>SUM(R43:S43)</f>
        <v>9</v>
      </c>
      <c r="W43" s="12" t="str">
        <f>VLOOKUP('INFORME INDIVIDUAL'!$M$12,REPORTES!$A$5:$JG$1048567,36,FALSE)</f>
        <v>SI</v>
      </c>
      <c r="X43" s="12" t="str">
        <f>VLOOKUP('INFORME INDIVIDUAL'!$M$12,REPORTES!$A$5:$JG$1048567,64,FALSE)</f>
        <v>SI</v>
      </c>
      <c r="Y43" s="12" t="str">
        <f>VLOOKUP('INFORME INDIVIDUAL'!$M$12,REPORTES!$A$5:$JG$1048567,92,FALSE)</f>
        <v>SI</v>
      </c>
      <c r="Z43" s="12" t="str">
        <f>VLOOKUP('INFORME INDIVIDUAL'!$M$12,REPORTES!$A$5:$JG$1048567,120,FALSE)</f>
        <v>SI</v>
      </c>
      <c r="AA43" s="12" t="str">
        <f>VLOOKUP('INFORME INDIVIDUAL'!$M$12,REPORTES!$A$5:$JG$1048567,148,FALSE)</f>
        <v>SI</v>
      </c>
      <c r="AB43" s="12" t="str">
        <f>VLOOKUP('INFORME INDIVIDUAL'!$M$12,REPORTES!$A$5:$JG$1048567,176,FALSE)</f>
        <v>SI</v>
      </c>
      <c r="AC43" s="12" t="str">
        <f>VLOOKUP('INFORME INDIVIDUAL'!$M$12,REPORTES!$A$5:$JG$1048567,204,FALSE)</f>
        <v>SI</v>
      </c>
      <c r="AD43" s="12" t="str">
        <f>VLOOKUP('INFORME INDIVIDUAL'!$M$12,REPORTES!$A$5:$JG$1048567,232,FALSE)</f>
        <v>SI</v>
      </c>
      <c r="AE43" s="12" t="str">
        <f>VLOOKUP('INFORME INDIVIDUAL'!$M$12,REPORTES!$A$5:$JG$1048567,260,FALSE)</f>
        <v>SI</v>
      </c>
      <c r="AG43">
        <f t="shared" si="9"/>
        <v>2</v>
      </c>
      <c r="AH43" t="str">
        <f t="shared" si="10"/>
        <v/>
      </c>
      <c r="AI43" t="str">
        <f t="shared" si="11"/>
        <v/>
      </c>
      <c r="AJ43">
        <f t="shared" si="12"/>
        <v>2</v>
      </c>
      <c r="AK43">
        <f t="shared" si="13"/>
        <v>2</v>
      </c>
      <c r="AL43" t="str">
        <f t="shared" si="14"/>
        <v/>
      </c>
      <c r="AM43" t="str">
        <f t="shared" si="15"/>
        <v/>
      </c>
      <c r="AN43">
        <f t="shared" si="16"/>
        <v>2</v>
      </c>
      <c r="AO43">
        <f t="shared" si="17"/>
        <v>2</v>
      </c>
      <c r="AP43" t="str">
        <f t="shared" si="18"/>
        <v/>
      </c>
      <c r="AQ43" t="str">
        <f t="shared" si="19"/>
        <v/>
      </c>
      <c r="AR43">
        <f t="shared" si="20"/>
        <v>2</v>
      </c>
      <c r="AS43">
        <f t="shared" si="21"/>
        <v>2</v>
      </c>
      <c r="AT43" t="str">
        <f t="shared" si="22"/>
        <v/>
      </c>
      <c r="AU43" t="str">
        <f t="shared" si="23"/>
        <v/>
      </c>
      <c r="AV43">
        <f t="shared" si="24"/>
        <v>2</v>
      </c>
      <c r="AW43">
        <f t="shared" si="25"/>
        <v>2</v>
      </c>
      <c r="AX43" t="str">
        <f t="shared" si="26"/>
        <v/>
      </c>
      <c r="AY43" t="str">
        <f t="shared" si="27"/>
        <v/>
      </c>
      <c r="AZ43">
        <f t="shared" si="28"/>
        <v>2</v>
      </c>
      <c r="BA43">
        <f t="shared" si="29"/>
        <v>2</v>
      </c>
      <c r="BB43" t="str">
        <f t="shared" si="30"/>
        <v/>
      </c>
      <c r="BC43" t="str">
        <f t="shared" si="31"/>
        <v/>
      </c>
      <c r="BD43">
        <f t="shared" si="32"/>
        <v>2</v>
      </c>
      <c r="BE43">
        <f t="shared" si="33"/>
        <v>2</v>
      </c>
      <c r="BF43" t="str">
        <f t="shared" si="34"/>
        <v/>
      </c>
      <c r="BG43" t="str">
        <f t="shared" si="35"/>
        <v/>
      </c>
      <c r="BH43">
        <f t="shared" si="36"/>
        <v>2</v>
      </c>
      <c r="BI43">
        <f t="shared" si="37"/>
        <v>2</v>
      </c>
      <c r="BJ43" t="str">
        <f t="shared" si="38"/>
        <v/>
      </c>
      <c r="BK43" t="str">
        <f t="shared" si="39"/>
        <v/>
      </c>
      <c r="BL43">
        <f t="shared" si="40"/>
        <v>2</v>
      </c>
      <c r="BM43">
        <f t="shared" si="41"/>
        <v>2</v>
      </c>
      <c r="BN43" t="str">
        <f t="shared" si="42"/>
        <v/>
      </c>
      <c r="BO43" t="str">
        <f t="shared" si="43"/>
        <v/>
      </c>
      <c r="BP43">
        <f t="shared" si="44"/>
        <v>2</v>
      </c>
    </row>
    <row r="45" spans="3:68" x14ac:dyDescent="0.25">
      <c r="O45" s="129" t="s">
        <v>103</v>
      </c>
      <c r="P45" s="129"/>
      <c r="Q45" s="11">
        <f ca="1">TODAY()</f>
        <v>44110</v>
      </c>
    </row>
    <row r="47" spans="3:68" x14ac:dyDescent="0.25">
      <c r="K47" s="111" t="s">
        <v>126</v>
      </c>
      <c r="L47" s="112"/>
      <c r="M47" s="112"/>
      <c r="N47" s="112"/>
      <c r="O47" s="112"/>
      <c r="P47" s="112"/>
      <c r="Q47" s="113"/>
    </row>
    <row r="48" spans="3:68" x14ac:dyDescent="0.25">
      <c r="D48" s="110" t="str">
        <f>VLOOKUP(M12,ESTUDIANTES!A5:I2004,9,FALSE)</f>
        <v>DOCENTE TUTOR 13</v>
      </c>
      <c r="E48" s="110"/>
      <c r="F48" s="110"/>
      <c r="G48" s="110"/>
      <c r="K48" s="114"/>
      <c r="L48" s="115"/>
      <c r="M48" s="115"/>
      <c r="N48" s="115"/>
      <c r="O48" s="115"/>
      <c r="P48" s="115"/>
      <c r="Q48" s="116"/>
    </row>
    <row r="49" spans="3:17" x14ac:dyDescent="0.25">
      <c r="D49" s="109" t="s">
        <v>120</v>
      </c>
      <c r="E49" s="109"/>
      <c r="F49" s="109"/>
      <c r="G49" s="109"/>
      <c r="K49" s="114"/>
      <c r="L49" s="115"/>
      <c r="M49" s="115"/>
      <c r="N49" s="115"/>
      <c r="O49" s="115"/>
      <c r="P49" s="115"/>
      <c r="Q49" s="116"/>
    </row>
    <row r="50" spans="3:17" x14ac:dyDescent="0.25">
      <c r="K50" s="114"/>
      <c r="L50" s="115"/>
      <c r="M50" s="115"/>
      <c r="N50" s="115"/>
      <c r="O50" s="115"/>
      <c r="P50" s="115"/>
      <c r="Q50" s="116"/>
    </row>
    <row r="51" spans="3:17" x14ac:dyDescent="0.25">
      <c r="C51" s="105" t="s">
        <v>121</v>
      </c>
      <c r="D51" s="106" t="s">
        <v>122</v>
      </c>
      <c r="E51" s="106"/>
      <c r="F51" s="52">
        <v>0.5</v>
      </c>
      <c r="K51" s="114"/>
      <c r="L51" s="115"/>
      <c r="M51" s="115"/>
      <c r="N51" s="115"/>
      <c r="O51" s="115"/>
      <c r="P51" s="115"/>
      <c r="Q51" s="116"/>
    </row>
    <row r="52" spans="3:17" x14ac:dyDescent="0.25">
      <c r="C52" s="105"/>
      <c r="D52" s="107" t="s">
        <v>123</v>
      </c>
      <c r="E52" s="107"/>
      <c r="F52" s="52">
        <v>0.6</v>
      </c>
      <c r="K52" s="114"/>
      <c r="L52" s="115"/>
      <c r="M52" s="115"/>
      <c r="N52" s="115"/>
      <c r="O52" s="115"/>
      <c r="P52" s="115"/>
      <c r="Q52" s="116"/>
    </row>
    <row r="53" spans="3:17" x14ac:dyDescent="0.25">
      <c r="C53" s="105"/>
      <c r="D53" s="107" t="s">
        <v>124</v>
      </c>
      <c r="E53" s="107"/>
      <c r="F53" s="52">
        <v>0.8</v>
      </c>
      <c r="K53" s="117"/>
      <c r="L53" s="118"/>
      <c r="M53" s="118"/>
      <c r="N53" s="118"/>
      <c r="O53" s="118"/>
      <c r="P53" s="118"/>
      <c r="Q53" s="119"/>
    </row>
    <row r="54" spans="3:17" x14ac:dyDescent="0.25">
      <c r="C54" s="105"/>
      <c r="D54" s="107" t="s">
        <v>125</v>
      </c>
      <c r="E54" s="107"/>
      <c r="F54" s="52">
        <v>1</v>
      </c>
    </row>
  </sheetData>
  <sheetProtection algorithmName="SHA-512" hashValue="c3KSJEHM7o0qWda4ozTogYyYQ4RymYscK+PYFs4OCSTT0f6dHn+CsjCqMW2g5xBdB13E44uDc8BBIDJBMKndiw==" saltValue="UGaZnzBB8GP7XHGNlHutmQ==" spinCount="100000" sheet="1" scenarios="1" pivotTables="0"/>
  <mergeCells count="109">
    <mergeCell ref="C37:C39"/>
    <mergeCell ref="D37:G37"/>
    <mergeCell ref="C4:Q5"/>
    <mergeCell ref="H14:P14"/>
    <mergeCell ref="C16:C17"/>
    <mergeCell ref="C18:C20"/>
    <mergeCell ref="D21:G21"/>
    <mergeCell ref="D19:G19"/>
    <mergeCell ref="D20:G20"/>
    <mergeCell ref="Q18:Q20"/>
    <mergeCell ref="D16:G16"/>
    <mergeCell ref="D17:G17"/>
    <mergeCell ref="D18:G18"/>
    <mergeCell ref="C14:C15"/>
    <mergeCell ref="D14:G15"/>
    <mergeCell ref="C28:C29"/>
    <mergeCell ref="D28:G28"/>
    <mergeCell ref="D29:G29"/>
    <mergeCell ref="Q28:Q29"/>
    <mergeCell ref="C33:C36"/>
    <mergeCell ref="D33:G33"/>
    <mergeCell ref="D35:G35"/>
    <mergeCell ref="C30:C32"/>
    <mergeCell ref="D30:G30"/>
    <mergeCell ref="D31:G31"/>
    <mergeCell ref="D32:G32"/>
    <mergeCell ref="D36:G36"/>
    <mergeCell ref="D34:G34"/>
    <mergeCell ref="Q33:Q36"/>
    <mergeCell ref="Q25:Q27"/>
    <mergeCell ref="D23:G23"/>
    <mergeCell ref="D43:G43"/>
    <mergeCell ref="D24:G24"/>
    <mergeCell ref="Q22:Q24"/>
    <mergeCell ref="Q30:Q32"/>
    <mergeCell ref="Q37:Q39"/>
    <mergeCell ref="Q40:Q41"/>
    <mergeCell ref="D39:G39"/>
    <mergeCell ref="D38:G38"/>
    <mergeCell ref="C25:C27"/>
    <mergeCell ref="D25:G25"/>
    <mergeCell ref="C22:C24"/>
    <mergeCell ref="D22:G22"/>
    <mergeCell ref="D26:G26"/>
    <mergeCell ref="D27:G27"/>
    <mergeCell ref="E12:F12"/>
    <mergeCell ref="G12:I12"/>
    <mergeCell ref="J12:L12"/>
    <mergeCell ref="C6:D12"/>
    <mergeCell ref="Q14:Q15"/>
    <mergeCell ref="Q16:Q17"/>
    <mergeCell ref="G9:L9"/>
    <mergeCell ref="N9:O9"/>
    <mergeCell ref="E6:F6"/>
    <mergeCell ref="G6:I6"/>
    <mergeCell ref="J6:L6"/>
    <mergeCell ref="M6:O6"/>
    <mergeCell ref="P6:Q12"/>
    <mergeCell ref="E7:F7"/>
    <mergeCell ref="G7:I7"/>
    <mergeCell ref="J7:L7"/>
    <mergeCell ref="M7:O7"/>
    <mergeCell ref="M12:O12"/>
    <mergeCell ref="E8:F8"/>
    <mergeCell ref="G8:O8"/>
    <mergeCell ref="E9:F9"/>
    <mergeCell ref="E10:F11"/>
    <mergeCell ref="G10:O11"/>
    <mergeCell ref="R22:R24"/>
    <mergeCell ref="S22:S24"/>
    <mergeCell ref="T22:T24"/>
    <mergeCell ref="R25:R27"/>
    <mergeCell ref="S25:S27"/>
    <mergeCell ref="T25:T27"/>
    <mergeCell ref="R16:R17"/>
    <mergeCell ref="S16:S17"/>
    <mergeCell ref="T16:T17"/>
    <mergeCell ref="R18:R20"/>
    <mergeCell ref="S18:S20"/>
    <mergeCell ref="T18:T20"/>
    <mergeCell ref="R33:R36"/>
    <mergeCell ref="S33:S36"/>
    <mergeCell ref="T33:T36"/>
    <mergeCell ref="R37:R39"/>
    <mergeCell ref="S37:S39"/>
    <mergeCell ref="T37:T39"/>
    <mergeCell ref="R28:R29"/>
    <mergeCell ref="S28:S29"/>
    <mergeCell ref="T28:T29"/>
    <mergeCell ref="R30:R32"/>
    <mergeCell ref="S30:S32"/>
    <mergeCell ref="T30:T32"/>
    <mergeCell ref="C51:C54"/>
    <mergeCell ref="D51:E51"/>
    <mergeCell ref="D52:E52"/>
    <mergeCell ref="D53:E53"/>
    <mergeCell ref="D54:E54"/>
    <mergeCell ref="R40:R41"/>
    <mergeCell ref="S40:S41"/>
    <mergeCell ref="T40:T41"/>
    <mergeCell ref="D48:G48"/>
    <mergeCell ref="D49:G49"/>
    <mergeCell ref="K47:Q53"/>
    <mergeCell ref="C42:C43"/>
    <mergeCell ref="D42:G42"/>
    <mergeCell ref="C40:C41"/>
    <mergeCell ref="D40:G40"/>
    <mergeCell ref="D41:G41"/>
    <mergeCell ref="O45:P45"/>
  </mergeCells>
  <conditionalFormatting sqref="Q16 Q18 Q21:Q22 Q25 Q28 Q30 Q33 Q37">
    <cfRule type="containsErrors" dxfId="16" priority="25">
      <formula>ISERROR(Q16)</formula>
    </cfRule>
    <cfRule type="containsText" dxfId="15" priority="26" operator="containsText" text="#N/A">
      <formula>NOT(ISERROR(SEARCH("#N/A",Q16)))</formula>
    </cfRule>
    <cfRule type="cellIs" dxfId="14" priority="27" operator="equal">
      <formula>#N/A</formula>
    </cfRule>
    <cfRule type="cellIs" dxfId="13" priority="28" operator="equal">
      <formula>0</formula>
    </cfRule>
  </conditionalFormatting>
  <conditionalFormatting sqref="G6:I7 G8:O8 M6:O7 M12:O12 G9:G10">
    <cfRule type="containsErrors" dxfId="12" priority="24">
      <formula>ISERROR(G6)</formula>
    </cfRule>
  </conditionalFormatting>
  <conditionalFormatting sqref="G6:I7 G8:O8 M6:O7 M12:O12 G9:G10">
    <cfRule type="cellIs" dxfId="11" priority="23" operator="equal">
      <formula>0</formula>
    </cfRule>
  </conditionalFormatting>
  <conditionalFormatting sqref="Q40 Q42:Q43">
    <cfRule type="cellIs" dxfId="10" priority="21" operator="equal">
      <formula>0</formula>
    </cfRule>
    <cfRule type="containsErrors" dxfId="9" priority="22">
      <formula>ISERROR(Q40)</formula>
    </cfRule>
  </conditionalFormatting>
  <conditionalFormatting sqref="H16:P43">
    <cfRule type="cellIs" dxfId="8" priority="14" operator="equal">
      <formula>0</formula>
    </cfRule>
    <cfRule type="containsErrors" dxfId="7" priority="11">
      <formula>ISERROR(H16)</formula>
    </cfRule>
  </conditionalFormatting>
  <conditionalFormatting sqref="E6:O12">
    <cfRule type="containsErrors" dxfId="6" priority="10">
      <formula>ISERROR(E6)</formula>
    </cfRule>
    <cfRule type="cellIs" dxfId="5" priority="9" operator="equal">
      <formula>0</formula>
    </cfRule>
  </conditionalFormatting>
  <conditionalFormatting sqref="W16:AE43">
    <cfRule type="containsErrors" dxfId="4" priority="5">
      <formula>ISERROR(W16)</formula>
    </cfRule>
    <cfRule type="containsText" dxfId="3" priority="6" operator="containsText" text="NO">
      <formula>NOT(ISERROR(SEARCH("NO",W16)))</formula>
    </cfRule>
    <cfRule type="containsText" dxfId="2" priority="7" operator="containsText" text="SI">
      <formula>NOT(ISERROR(SEARCH("SI",W16)))</formula>
    </cfRule>
    <cfRule type="cellIs" dxfId="1" priority="8" operator="equal">
      <formula>0</formula>
    </cfRule>
  </conditionalFormatting>
  <conditionalFormatting sqref="D48:G48">
    <cfRule type="containsErrors" dxfId="0" priority="2">
      <formula>ISERROR(D48)</formula>
    </cfRule>
  </conditionalFormatting>
  <dataValidations count="1">
    <dataValidation type="list" allowBlank="1" showInputMessage="1" showErrorMessage="1" sqref="N9:O9" xr:uid="{00000000-0002-0000-0300-000000000000}">
      <formula1>$T$6:$T$13</formula1>
    </dataValidation>
  </dataValidations>
  <pageMargins left="0.7" right="0.7" top="0.75" bottom="0.75" header="0.3" footer="0.3"/>
  <pageSetup paperSize="9" scale="53" fitToHeight="0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2B02542-4597-4CC5-8220-787243174493}">
            <x14:iconSet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TrafficLights1" iconId="0"/>
              <x14:cfIcon iconSet="3TrafficLights1" iconId="1"/>
              <x14:cfIcon iconSet="3TrafficLights1" iconId="2"/>
            </x14:iconSet>
          </x14:cfRule>
          <xm:sqref>H16:P43</xm:sqref>
        </x14:conditionalFormatting>
        <x14:conditionalFormatting xmlns:xm="http://schemas.microsoft.com/office/excel/2006/main">
          <x14:cfRule type="iconSet" priority="3" id="{F664D2A0-E6F9-47E4-8FE1-CB296DF12911}">
            <x14:iconSet iconSet="4Arrows" custom="1">
              <x14:cfvo type="percent">
                <xm:f>0</xm:f>
              </x14:cfvo>
              <x14:cfvo type="num">
                <xm:f>0.51</xm:f>
              </x14:cfvo>
              <x14:cfvo type="num">
                <xm:f>0.75</xm:f>
              </x14:cfvo>
              <x14:cfvo type="num">
                <xm:f>1</xm:f>
              </x14:cfvo>
              <x14:cfIcon iconSet="3Symbols2" iconId="0"/>
              <x14:cfIcon iconSet="3Signs" iconId="1"/>
              <x14:cfIcon iconSet="3Arrows" iconId="2"/>
              <x14:cfIcon iconSet="3Symbols2" iconId="2"/>
            </x14:iconSet>
          </x14:cfRule>
          <xm:sqref>Q16:Q43</xm:sqref>
        </x14:conditionalFormatting>
        <x14:conditionalFormatting xmlns:xm="http://schemas.microsoft.com/office/excel/2006/main">
          <x14:cfRule type="iconSet" priority="1" id="{5DD368B2-F1FA-42D4-B25E-E20E66532454}">
            <x14:iconSet iconSet="4Arrows" custom="1">
              <x14:cfvo type="percent">
                <xm:f>0</xm:f>
              </x14:cfvo>
              <x14:cfvo type="num">
                <xm:f>0.51</xm:f>
              </x14:cfvo>
              <x14:cfvo type="num">
                <xm:f>0.76</xm:f>
              </x14:cfvo>
              <x14:cfvo type="num">
                <xm:f>0.9</xm:f>
              </x14:cfvo>
              <x14:cfIcon iconSet="3Symbols2" iconId="0"/>
              <x14:cfIcon iconSet="3Signs" iconId="1"/>
              <x14:cfIcon iconSet="3Arrows" iconId="2"/>
              <x14:cfIcon iconSet="3Symbols2" iconId="2"/>
            </x14:iconSet>
          </x14:cfRule>
          <xm:sqref>F51:F54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CARATULA</vt:lpstr>
      <vt:lpstr>ESTUDIANTES</vt:lpstr>
      <vt:lpstr>REPORTES</vt:lpstr>
      <vt:lpstr>INFORME INDIVIDUAL</vt:lpstr>
      <vt:lpstr>'INFORME INDIVIDUAL'!Área_de_impresión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CAYARE</dc:creator>
  <cp:lastModifiedBy>usuario</cp:lastModifiedBy>
  <cp:lastPrinted>2020-09-20T05:28:53Z</cp:lastPrinted>
  <dcterms:created xsi:type="dcterms:W3CDTF">2020-09-12T09:10:27Z</dcterms:created>
  <dcterms:modified xsi:type="dcterms:W3CDTF">2020-10-06T12:00:49Z</dcterms:modified>
</cp:coreProperties>
</file>